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Jorge Carpio Valencia\Higiene Industrial\2021\TVRO-2021\TVRO\"/>
    </mc:Choice>
  </mc:AlternateContent>
  <xr:revisionPtr revIDLastSave="0" documentId="13_ncr:20001_{4218E670-2E66-4A27-BC95-C62D3FD1945F}" xr6:coauthVersionLast="36" xr6:coauthVersionMax="36" xr10:uidLastSave="{00000000-0000-0000-0000-000000000000}"/>
  <bookViews>
    <workbookView xWindow="3468" yWindow="168" windowWidth="15600" windowHeight="6012" xr2:uid="{00000000-000D-0000-FFFF-FFFF00000000}"/>
  </bookViews>
  <sheets>
    <sheet name="EVAL. GRAL" sheetId="7" r:id="rId1"/>
    <sheet name="QUIMICOS" sheetId="8" r:id="rId2"/>
    <sheet name="RESUMEN" sheetId="9" r:id="rId3"/>
  </sheets>
  <externalReferences>
    <externalReference r:id="rId4"/>
  </externalReferences>
  <definedNames>
    <definedName name="_xlnm.Print_Area" localSheetId="0">'EVAL. GRAL'!$A$1:$Q$410</definedName>
    <definedName name="_xlnm.Print_Area" localSheetId="1">QUIMICOS!$A$1:$AG$54</definedName>
    <definedName name="_xlnm.Print_Area" localSheetId="2">RESUMEN!$A$1:$U$147</definedName>
    <definedName name="illuminazione_generale">#REF!</definedName>
    <definedName name="illuminazione_localizzata">#REF!</definedName>
    <definedName name="illuminazione_superfici">#REF!</definedName>
    <definedName name="postura_braccia">#REF!</definedName>
    <definedName name="postura_gambe">#REF!</definedName>
    <definedName name="postura_piedi">#REF!</definedName>
    <definedName name="postura_seduta">#REF!</definedName>
    <definedName name="Z_6DDDF5E0_C215_4E4D_B19E_DD2AC2434EAC_.wvu.Cols" localSheetId="0" hidden="1">'EVAL. GRAL'!$R:$AA</definedName>
    <definedName name="Z_6DDDF5E0_C215_4E4D_B19E_DD2AC2434EAC_.wvu.PrintArea" localSheetId="0" hidden="1">'EVAL. GRAL'!$A$209:$AS$283</definedName>
    <definedName name="Z_6DDDF5E0_C215_4E4D_B19E_DD2AC2434EAC_.wvu.Rows" localSheetId="0" hidden="1">'EVAL. GRAL'!$265:$265</definedName>
  </definedNames>
  <calcPr calcId="191029"/>
  <customWorkbookViews>
    <customWorkbookView name="Aida Pascual - Vista personalizada" guid="{6DDDF5E0-C215-4E4D-B19E-DD2AC2434EAC}" mergeInterval="0" personalView="1" maximized="1" windowWidth="1019" windowHeight="531" activeSheetId="7"/>
  </customWorkbookViews>
  <fileRecoveryPr repairLoad="1"/>
</workbook>
</file>

<file path=xl/calcChain.xml><?xml version="1.0" encoding="utf-8"?>
<calcChain xmlns="http://schemas.openxmlformats.org/spreadsheetml/2006/main">
  <c r="AT51" i="8" l="1"/>
  <c r="AT46" i="8"/>
  <c r="AS52" i="8"/>
  <c r="AT52" i="8" s="1"/>
  <c r="AS53" i="8"/>
  <c r="AT53" i="8" s="1"/>
  <c r="AS45" i="8"/>
  <c r="AT45" i="8" s="1"/>
  <c r="AS46" i="8"/>
  <c r="AS47" i="8"/>
  <c r="AT47" i="8" s="1"/>
  <c r="AS48" i="8"/>
  <c r="AT48" i="8" s="1"/>
  <c r="AS49" i="8"/>
  <c r="AT49" i="8" s="1"/>
  <c r="AS50" i="8"/>
  <c r="AT50" i="8" s="1"/>
  <c r="AS51" i="8"/>
  <c r="AS44" i="8"/>
  <c r="AT44" i="8" s="1"/>
  <c r="AW46" i="8" l="1"/>
  <c r="N10" i="8" s="1"/>
  <c r="AW45" i="8"/>
  <c r="N9" i="8" s="1"/>
  <c r="AH28" i="8"/>
  <c r="S16" i="9" l="1"/>
  <c r="S17" i="9"/>
  <c r="D7" i="9"/>
  <c r="AH26" i="8"/>
  <c r="AI26" i="8"/>
  <c r="AJ26" i="8"/>
  <c r="L162" i="7" l="1"/>
  <c r="K258" i="7" l="1"/>
  <c r="I184" i="7" l="1"/>
  <c r="I185" i="7" s="1"/>
  <c r="N52" i="9" l="1"/>
  <c r="N44" i="9"/>
  <c r="I52" i="9"/>
  <c r="I44" i="9"/>
  <c r="N36" i="9"/>
  <c r="I36" i="9"/>
  <c r="I28" i="9"/>
  <c r="N28" i="9"/>
  <c r="AC53" i="7" l="1"/>
  <c r="AC52" i="7"/>
  <c r="AC51" i="7"/>
  <c r="AC50" i="7"/>
  <c r="E16" i="9"/>
  <c r="E12" i="9"/>
  <c r="L12" i="9"/>
  <c r="E14" i="9"/>
  <c r="AE53" i="7" l="1"/>
  <c r="AF53" i="7" s="1"/>
  <c r="M53" i="7" s="1"/>
  <c r="J54" i="7" l="1"/>
  <c r="AH53" i="7"/>
  <c r="AM20" i="8" l="1"/>
  <c r="AD292" i="7" l="1"/>
  <c r="AD361" i="7"/>
  <c r="AD377" i="7"/>
  <c r="AH386" i="7"/>
  <c r="AG386" i="7"/>
  <c r="AF386" i="7"/>
  <c r="AE386" i="7"/>
  <c r="AH385" i="7"/>
  <c r="AG385" i="7"/>
  <c r="AF385" i="7"/>
  <c r="AE385" i="7"/>
  <c r="AH384" i="7"/>
  <c r="AG384" i="7"/>
  <c r="AF384" i="7"/>
  <c r="AE384" i="7"/>
  <c r="AH383" i="7"/>
  <c r="AG383" i="7"/>
  <c r="AF383" i="7"/>
  <c r="AE383" i="7"/>
  <c r="AH382" i="7"/>
  <c r="AG382" i="7"/>
  <c r="AF382" i="7"/>
  <c r="AE382" i="7"/>
  <c r="G370" i="7"/>
  <c r="H370" i="7" s="1"/>
  <c r="F370" i="7"/>
  <c r="E369" i="7"/>
  <c r="E368" i="7"/>
  <c r="E367" i="7"/>
  <c r="E366" i="7"/>
  <c r="AD355" i="7"/>
  <c r="AA355" i="7"/>
  <c r="AD354" i="7"/>
  <c r="AG354" i="7" s="1"/>
  <c r="AO351" i="7" s="1"/>
  <c r="AA354" i="7"/>
  <c r="AD353" i="7"/>
  <c r="AG353" i="7" s="1"/>
  <c r="AN351" i="7" s="1"/>
  <c r="AA353" i="7"/>
  <c r="AO352" i="7"/>
  <c r="AP352" i="7" s="1"/>
  <c r="AQ352" i="7" s="1"/>
  <c r="AD352" i="7"/>
  <c r="AG352" i="7" s="1"/>
  <c r="AM351" i="7" s="1"/>
  <c r="AA352" i="7"/>
  <c r="AD351" i="7"/>
  <c r="AA351" i="7"/>
  <c r="AD350" i="7"/>
  <c r="AG350" i="7" s="1"/>
  <c r="AK351" i="7" s="1"/>
  <c r="AA350" i="7"/>
  <c r="AD349" i="7"/>
  <c r="AG349" i="7" s="1"/>
  <c r="AO345" i="7" s="1"/>
  <c r="AA349" i="7"/>
  <c r="AD348" i="7"/>
  <c r="AG348" i="7" s="1"/>
  <c r="AN345" i="7" s="1"/>
  <c r="AA348" i="7"/>
  <c r="AD347" i="7"/>
  <c r="AG347" i="7" s="1"/>
  <c r="AM345" i="7" s="1"/>
  <c r="AA347" i="7"/>
  <c r="AO346" i="7"/>
  <c r="AP346" i="7" s="1"/>
  <c r="AQ346" i="7" s="1"/>
  <c r="AD346" i="7"/>
  <c r="AG346" i="7" s="1"/>
  <c r="AL345" i="7" s="1"/>
  <c r="AA346" i="7"/>
  <c r="AD345" i="7"/>
  <c r="AG345" i="7" s="1"/>
  <c r="AK345" i="7" s="1"/>
  <c r="AA345" i="7"/>
  <c r="AD340" i="7"/>
  <c r="AG340" i="7" s="1"/>
  <c r="AA340" i="7"/>
  <c r="AD339" i="7"/>
  <c r="AG339" i="7" s="1"/>
  <c r="AA339" i="7"/>
  <c r="AD338" i="7"/>
  <c r="AA338" i="7"/>
  <c r="AD337" i="7"/>
  <c r="AG337" i="7" s="1"/>
  <c r="AN334" i="7" s="1"/>
  <c r="AA337" i="7"/>
  <c r="AD336" i="7"/>
  <c r="AG336" i="7" s="1"/>
  <c r="AM334" i="7" s="1"/>
  <c r="AA336" i="7"/>
  <c r="AO335" i="7"/>
  <c r="AP335" i="7" s="1"/>
  <c r="AQ335" i="7" s="1"/>
  <c r="AD335" i="7"/>
  <c r="AG335" i="7" s="1"/>
  <c r="AL334" i="7" s="1"/>
  <c r="AA335" i="7"/>
  <c r="AD334" i="7"/>
  <c r="AG334" i="7" s="1"/>
  <c r="AK334" i="7" s="1"/>
  <c r="AA334" i="7"/>
  <c r="AD333" i="7"/>
  <c r="AG333" i="7" s="1"/>
  <c r="AA333" i="7"/>
  <c r="AD332" i="7"/>
  <c r="AG332" i="7" s="1"/>
  <c r="AA332" i="7"/>
  <c r="AD331" i="7"/>
  <c r="AA331" i="7"/>
  <c r="AD330" i="7"/>
  <c r="AG330" i="7" s="1"/>
  <c r="AN327" i="7" s="1"/>
  <c r="AA330" i="7"/>
  <c r="AD329" i="7"/>
  <c r="AG329" i="7" s="1"/>
  <c r="AM327" i="7" s="1"/>
  <c r="AA329" i="7"/>
  <c r="AO328" i="7"/>
  <c r="AP328" i="7" s="1"/>
  <c r="AQ328" i="7" s="1"/>
  <c r="AD328" i="7"/>
  <c r="AG328" i="7" s="1"/>
  <c r="AL327" i="7" s="1"/>
  <c r="AA328" i="7"/>
  <c r="AD327" i="7"/>
  <c r="AA327" i="7"/>
  <c r="AD322" i="7"/>
  <c r="AD321" i="7"/>
  <c r="AD320" i="7"/>
  <c r="AD319" i="7"/>
  <c r="AD318" i="7"/>
  <c r="AD317" i="7"/>
  <c r="AD316" i="7"/>
  <c r="AD315" i="7"/>
  <c r="AD314" i="7"/>
  <c r="AD313" i="7"/>
  <c r="AD312" i="7"/>
  <c r="AD308" i="7"/>
  <c r="AA308" i="7"/>
  <c r="AD307" i="7"/>
  <c r="AA307" i="7"/>
  <c r="AD306" i="7"/>
  <c r="AA306" i="7"/>
  <c r="AD305" i="7"/>
  <c r="AA305" i="7"/>
  <c r="AD304" i="7"/>
  <c r="AA304" i="7"/>
  <c r="AD300" i="7"/>
  <c r="AA300" i="7"/>
  <c r="AD299" i="7"/>
  <c r="AA299" i="7"/>
  <c r="AD298" i="7"/>
  <c r="AA298" i="7"/>
  <c r="AD297" i="7"/>
  <c r="AA297" i="7"/>
  <c r="AE308" i="7" l="1"/>
  <c r="AE300" i="7"/>
  <c r="AE303" i="7"/>
  <c r="AD382" i="7"/>
  <c r="E370" i="7"/>
  <c r="AD370" i="7" s="1"/>
  <c r="AE370" i="7" s="1"/>
  <c r="AE397" i="7" s="1"/>
  <c r="V40" i="9" s="1"/>
  <c r="AD384" i="7"/>
  <c r="AD386" i="7"/>
  <c r="AD385" i="7"/>
  <c r="AD383" i="7"/>
  <c r="AE356" i="7"/>
  <c r="AE355" i="7"/>
  <c r="AO334" i="7"/>
  <c r="AP334" i="7" s="1"/>
  <c r="AQ334" i="7" s="1"/>
  <c r="AO327" i="7"/>
  <c r="AE341" i="7"/>
  <c r="AE340" i="7"/>
  <c r="AF340" i="7" s="1"/>
  <c r="AE322" i="7"/>
  <c r="AG395" i="7" s="1"/>
  <c r="AG393" i="7"/>
  <c r="AE309" i="7"/>
  <c r="AG392" i="7"/>
  <c r="AP345" i="7"/>
  <c r="AQ345" i="7" s="1"/>
  <c r="AG327" i="7"/>
  <c r="AK327" i="7" s="1"/>
  <c r="AG351" i="7"/>
  <c r="AL351" i="7" s="1"/>
  <c r="AP351" i="7" s="1"/>
  <c r="AQ351" i="7" s="1"/>
  <c r="W41" i="8"/>
  <c r="AT40" i="8"/>
  <c r="AS40" i="8"/>
  <c r="AR40" i="8"/>
  <c r="AO40" i="8"/>
  <c r="AN40" i="8"/>
  <c r="AM40" i="8"/>
  <c r="AJ40" i="8"/>
  <c r="AI40" i="8"/>
  <c r="AH40" i="8"/>
  <c r="W39" i="8"/>
  <c r="AT38" i="8"/>
  <c r="AS38" i="8"/>
  <c r="AR38" i="8"/>
  <c r="AO38" i="8"/>
  <c r="AN38" i="8"/>
  <c r="AM38" i="8"/>
  <c r="AJ38" i="8"/>
  <c r="AI38" i="8"/>
  <c r="AH38" i="8"/>
  <c r="W37" i="8"/>
  <c r="AT36" i="8"/>
  <c r="AS36" i="8"/>
  <c r="AR36" i="8"/>
  <c r="AO36" i="8"/>
  <c r="AN36" i="8"/>
  <c r="AM36" i="8"/>
  <c r="AJ36" i="8"/>
  <c r="AI36" i="8"/>
  <c r="AH36" i="8"/>
  <c r="W35" i="8"/>
  <c r="AT34" i="8"/>
  <c r="AS34" i="8"/>
  <c r="AR34" i="8"/>
  <c r="AO34" i="8"/>
  <c r="AN34" i="8"/>
  <c r="AM34" i="8"/>
  <c r="AJ34" i="8"/>
  <c r="AI34" i="8"/>
  <c r="AH34" i="8"/>
  <c r="W33" i="8"/>
  <c r="AT32" i="8"/>
  <c r="AS32" i="8"/>
  <c r="AR32" i="8"/>
  <c r="AO32" i="8"/>
  <c r="AN32" i="8"/>
  <c r="AM32" i="8"/>
  <c r="AJ32" i="8"/>
  <c r="AI32" i="8"/>
  <c r="AH32" i="8"/>
  <c r="W31" i="8"/>
  <c r="AT30" i="8"/>
  <c r="AS30" i="8"/>
  <c r="AR30" i="8"/>
  <c r="AO30" i="8"/>
  <c r="AN30" i="8"/>
  <c r="AM30" i="8"/>
  <c r="AJ30" i="8"/>
  <c r="AI30" i="8"/>
  <c r="AH30" i="8"/>
  <c r="W29" i="8"/>
  <c r="AT28" i="8"/>
  <c r="AS28" i="8"/>
  <c r="AR28" i="8"/>
  <c r="AO28" i="8"/>
  <c r="AN28" i="8"/>
  <c r="AM28" i="8"/>
  <c r="AJ28" i="8"/>
  <c r="AI28" i="8"/>
  <c r="W27" i="8"/>
  <c r="AT26" i="8"/>
  <c r="AS26" i="8"/>
  <c r="AR26" i="8"/>
  <c r="AO26" i="8"/>
  <c r="AN26" i="8"/>
  <c r="AM26" i="8"/>
  <c r="W25" i="8"/>
  <c r="AT24" i="8"/>
  <c r="AS24" i="8"/>
  <c r="AR24" i="8"/>
  <c r="AO24" i="8"/>
  <c r="AN24" i="8"/>
  <c r="AM24" i="8"/>
  <c r="AJ24" i="8"/>
  <c r="AI24" i="8"/>
  <c r="AH24" i="8"/>
  <c r="W23" i="8"/>
  <c r="AT22" i="8"/>
  <c r="AS22" i="8"/>
  <c r="AR22" i="8"/>
  <c r="AO22" i="8"/>
  <c r="AN22" i="8"/>
  <c r="AM22" i="8"/>
  <c r="AJ22" i="8"/>
  <c r="AI22" i="8"/>
  <c r="AH22" i="8"/>
  <c r="W21" i="8"/>
  <c r="AT20" i="8"/>
  <c r="AS20" i="8"/>
  <c r="AR20" i="8"/>
  <c r="AO20" i="8"/>
  <c r="AN20" i="8"/>
  <c r="AJ20" i="8"/>
  <c r="AI20" i="8"/>
  <c r="AH20" i="8"/>
  <c r="AU20" i="8" l="1"/>
  <c r="AP20" i="8"/>
  <c r="AP24" i="8"/>
  <c r="AP26" i="8"/>
  <c r="AP32" i="8"/>
  <c r="AP34" i="8"/>
  <c r="AP40" i="8"/>
  <c r="AP38" i="8"/>
  <c r="AK26" i="8"/>
  <c r="AK34" i="8"/>
  <c r="AK24" i="8"/>
  <c r="AU24" i="8"/>
  <c r="AK32" i="8"/>
  <c r="AU32" i="8"/>
  <c r="AU34" i="8"/>
  <c r="AK40" i="8"/>
  <c r="AU40" i="8"/>
  <c r="AP28" i="8"/>
  <c r="AP36" i="8"/>
  <c r="AP30" i="8"/>
  <c r="AU22" i="8"/>
  <c r="AU28" i="8"/>
  <c r="AU30" i="8"/>
  <c r="AU36" i="8"/>
  <c r="AU38" i="8"/>
  <c r="AU26" i="8"/>
  <c r="AK22" i="8"/>
  <c r="AK28" i="8"/>
  <c r="AK30" i="8"/>
  <c r="AK36" i="8"/>
  <c r="AK38" i="8"/>
  <c r="AP22" i="8"/>
  <c r="AG394" i="7"/>
  <c r="AK391" i="7" s="1"/>
  <c r="I301" i="7"/>
  <c r="AL398" i="7"/>
  <c r="D401" i="7" s="1"/>
  <c r="AL397" i="7"/>
  <c r="D400" i="7" s="1"/>
  <c r="I309" i="7"/>
  <c r="M370" i="7"/>
  <c r="AK20" i="8"/>
  <c r="AW20" i="8" s="1"/>
  <c r="AF300" i="7"/>
  <c r="AH392" i="7" s="1"/>
  <c r="AP327" i="7"/>
  <c r="AQ327" i="7" s="1"/>
  <c r="J323" i="7"/>
  <c r="N38" i="9" s="1"/>
  <c r="AD387" i="7"/>
  <c r="AE388" i="7" s="1"/>
  <c r="AE404" i="7" s="1"/>
  <c r="V48" i="9" s="1"/>
  <c r="I341" i="7"/>
  <c r="AF308" i="7"/>
  <c r="AH393" i="7" s="1"/>
  <c r="AI355" i="7"/>
  <c r="AK358" i="7" s="1"/>
  <c r="AL358" i="7" s="1"/>
  <c r="V32" i="9" s="1"/>
  <c r="P32" i="9" s="1"/>
  <c r="AI356" i="7"/>
  <c r="AW34" i="8" l="1"/>
  <c r="AP42" i="8"/>
  <c r="AW38" i="8"/>
  <c r="AU42" i="8"/>
  <c r="AW32" i="8"/>
  <c r="AW30" i="8"/>
  <c r="AW28" i="8"/>
  <c r="AW26" i="8"/>
  <c r="AW40" i="8"/>
  <c r="AW24" i="8"/>
  <c r="AW22" i="8"/>
  <c r="AW36" i="8"/>
  <c r="AL405" i="7"/>
  <c r="D407" i="7" s="1"/>
  <c r="AL404" i="7"/>
  <c r="D406" i="7" s="1"/>
  <c r="AK393" i="7"/>
  <c r="AS394" i="7" s="1"/>
  <c r="AK392" i="7" s="1"/>
  <c r="AH394" i="7" s="1"/>
  <c r="AK42" i="8"/>
  <c r="D394" i="7"/>
  <c r="N385" i="7"/>
  <c r="P48" i="9" s="1"/>
  <c r="N355" i="7"/>
  <c r="AW42" i="8" l="1"/>
  <c r="AW43" i="8"/>
  <c r="AE391" i="7"/>
  <c r="D395" i="7"/>
  <c r="H45" i="8" l="1"/>
  <c r="H44" i="8"/>
  <c r="AC180" i="7"/>
  <c r="AI179" i="7"/>
  <c r="AC179" i="7"/>
  <c r="AC178" i="7"/>
  <c r="AC177" i="7"/>
  <c r="AC176" i="7"/>
  <c r="AC175" i="7"/>
  <c r="AC174" i="7"/>
  <c r="AC173" i="7"/>
  <c r="AC165" i="7"/>
  <c r="AC164" i="7"/>
  <c r="AC163" i="7"/>
  <c r="AC162" i="7"/>
  <c r="AC161" i="7"/>
  <c r="AC160" i="7"/>
  <c r="AC159" i="7"/>
  <c r="AC158" i="7"/>
  <c r="AC157" i="7"/>
  <c r="AC156" i="7"/>
  <c r="AC148" i="7"/>
  <c r="AC147" i="7"/>
  <c r="AC146" i="7"/>
  <c r="AC145" i="7"/>
  <c r="AC144" i="7"/>
  <c r="AC143" i="7"/>
  <c r="AC142" i="7"/>
  <c r="AC141" i="7"/>
  <c r="AC140" i="7"/>
  <c r="AC131" i="7"/>
  <c r="AC130" i="7"/>
  <c r="AC129" i="7"/>
  <c r="AC128" i="7"/>
  <c r="AC125" i="7"/>
  <c r="AC124" i="7"/>
  <c r="AC123" i="7"/>
  <c r="AC122" i="7"/>
  <c r="AC113" i="7"/>
  <c r="AC112" i="7"/>
  <c r="AC111" i="7"/>
  <c r="AC110" i="7"/>
  <c r="AC109" i="7"/>
  <c r="AC108" i="7"/>
  <c r="AC107" i="7"/>
  <c r="AC106" i="7"/>
  <c r="AC105" i="7"/>
  <c r="AC104" i="7"/>
  <c r="AC103" i="7"/>
  <c r="AC97" i="7"/>
  <c r="AC96" i="7"/>
  <c r="AC95" i="7"/>
  <c r="AC92" i="7"/>
  <c r="AC91" i="7"/>
  <c r="AC90" i="7"/>
  <c r="AC89" i="7"/>
  <c r="AC88" i="7"/>
  <c r="AB34" i="7"/>
  <c r="AB33" i="7"/>
  <c r="AB32" i="7"/>
  <c r="AB31" i="7"/>
  <c r="AB27" i="7"/>
  <c r="AB26" i="7"/>
  <c r="AB25" i="7"/>
  <c r="AB24" i="7"/>
  <c r="AC44" i="7"/>
  <c r="AC43" i="7"/>
  <c r="AC42" i="7"/>
  <c r="AC41" i="7"/>
  <c r="AC81" i="7"/>
  <c r="AC80" i="7"/>
  <c r="AC78" i="7"/>
  <c r="AC77" i="7"/>
  <c r="AC73" i="7"/>
  <c r="AC72" i="7"/>
  <c r="AC71" i="7"/>
  <c r="AC70" i="7"/>
  <c r="AC69" i="7"/>
  <c r="AC68" i="7"/>
  <c r="AC64" i="7"/>
  <c r="AC63" i="7"/>
  <c r="AC62" i="7"/>
  <c r="AC61" i="7"/>
  <c r="AC60" i="7"/>
  <c r="AC59" i="7"/>
  <c r="J238" i="7"/>
  <c r="AC236" i="7"/>
  <c r="AC235" i="7"/>
  <c r="AC231" i="7"/>
  <c r="AC230" i="7"/>
  <c r="AC229" i="7"/>
  <c r="AC225" i="7"/>
  <c r="AC224" i="7"/>
  <c r="AC223" i="7"/>
  <c r="AC222" i="7"/>
  <c r="M220" i="7"/>
  <c r="AC218" i="7"/>
  <c r="AC217" i="7"/>
  <c r="AC216" i="7"/>
  <c r="AC215" i="7"/>
  <c r="AC232" i="7" l="1"/>
  <c r="I232" i="7" s="1"/>
  <c r="AC238" i="7"/>
  <c r="AC219" i="7"/>
  <c r="I219" i="7" s="1"/>
  <c r="AC226" i="7"/>
  <c r="I226" i="7" s="1"/>
  <c r="AB28" i="7"/>
  <c r="J28" i="7" s="1"/>
  <c r="AE176" i="7"/>
  <c r="AE165" i="7"/>
  <c r="AH165" i="7" s="1"/>
  <c r="AE148" i="7"/>
  <c r="J149" i="7" s="1"/>
  <c r="AE130" i="7"/>
  <c r="J132" i="7" s="1"/>
  <c r="AC126" i="7"/>
  <c r="J126" i="7" s="1"/>
  <c r="AE112" i="7"/>
  <c r="AF112" i="7" s="1"/>
  <c r="AE97" i="7"/>
  <c r="AH97" i="7" s="1"/>
  <c r="AD33" i="7"/>
  <c r="J35" i="7" s="1"/>
  <c r="AE44" i="7"/>
  <c r="J45" i="7" s="1"/>
  <c r="AE80" i="7"/>
  <c r="J82" i="7" s="1"/>
  <c r="AC74" i="7"/>
  <c r="J74" i="7" s="1"/>
  <c r="AC65" i="7"/>
  <c r="AE180" i="7"/>
  <c r="J181" i="7" s="1"/>
  <c r="M112" i="7" l="1"/>
  <c r="V77" i="9"/>
  <c r="AE236" i="7"/>
  <c r="AH236" i="7" s="1"/>
  <c r="J166" i="7"/>
  <c r="AS54" i="8" s="1"/>
  <c r="AT54" i="8" s="1"/>
  <c r="AF165" i="7"/>
  <c r="AF148" i="7"/>
  <c r="AH148" i="7"/>
  <c r="AE131" i="7"/>
  <c r="AH131" i="7" s="1"/>
  <c r="AH112" i="7"/>
  <c r="J115" i="7"/>
  <c r="J98" i="7"/>
  <c r="AF97" i="7"/>
  <c r="AD34" i="7"/>
  <c r="J36" i="7" s="1"/>
  <c r="AF44" i="7"/>
  <c r="AH44" i="7"/>
  <c r="AE81" i="7"/>
  <c r="J83" i="7" s="1"/>
  <c r="J65" i="7"/>
  <c r="AF180" i="7"/>
  <c r="M180" i="7" l="1"/>
  <c r="I101" i="9"/>
  <c r="V93" i="9"/>
  <c r="M147" i="7"/>
  <c r="V85" i="9"/>
  <c r="M92" i="7"/>
  <c r="V73" i="9"/>
  <c r="M44" i="7"/>
  <c r="K101" i="9"/>
  <c r="V65" i="9"/>
  <c r="I238" i="7"/>
  <c r="AF236" i="7"/>
  <c r="AF131" i="7"/>
  <c r="J133" i="7"/>
  <c r="AE34" i="7"/>
  <c r="AG34" i="7"/>
  <c r="AF81" i="7"/>
  <c r="AH81" i="7"/>
  <c r="M125" i="7" l="1"/>
  <c r="N101" i="9"/>
  <c r="V81" i="9"/>
  <c r="M218" i="7"/>
  <c r="V56" i="9"/>
  <c r="H101" i="9" s="1"/>
  <c r="M64" i="7"/>
  <c r="V61" i="9"/>
  <c r="M27" i="7"/>
  <c r="V69" i="9"/>
  <c r="AB245" i="7"/>
  <c r="I250" i="7"/>
  <c r="AA260" i="7" s="1"/>
  <c r="AB266" i="7"/>
  <c r="AD266" i="7"/>
  <c r="AE266" i="7"/>
  <c r="AB267" i="7"/>
  <c r="AD267" i="7"/>
  <c r="AE267" i="7"/>
  <c r="AB268" i="7"/>
  <c r="AD268" i="7"/>
  <c r="AE268" i="7"/>
  <c r="AB269" i="7"/>
  <c r="AD269" i="7"/>
  <c r="AE269" i="7"/>
  <c r="AB274" i="7"/>
  <c r="AD274" i="7"/>
  <c r="AB275" i="7"/>
  <c r="AD275" i="7"/>
  <c r="AB276" i="7"/>
  <c r="AD276" i="7"/>
  <c r="AB277" i="7"/>
  <c r="AD277" i="7"/>
  <c r="AB278" i="7"/>
  <c r="AD278" i="7"/>
  <c r="AB270" i="7" l="1"/>
  <c r="AC281" i="7" s="1"/>
  <c r="AE270" i="7"/>
  <c r="AD270" i="7"/>
  <c r="AB279" i="7"/>
  <c r="I279" i="7" s="1"/>
  <c r="N30" i="9" s="1"/>
  <c r="AF270" i="7" l="1"/>
  <c r="AD279" i="7" s="1"/>
  <c r="AC282" i="7"/>
  <c r="AC284" i="7" s="1"/>
  <c r="P24" i="9" l="1"/>
  <c r="AH282" i="7"/>
  <c r="AC285" i="7" s="1"/>
  <c r="D283" i="7" s="1"/>
  <c r="AE279" i="7"/>
  <c r="I270" i="7"/>
  <c r="AF279" i="7"/>
  <c r="V24" i="9" s="1"/>
  <c r="D282" i="7"/>
  <c r="P56" i="9" l="1"/>
  <c r="D102" i="9" l="1"/>
  <c r="P93" i="9"/>
  <c r="AW44" i="8" l="1"/>
  <c r="V89" i="9" s="1"/>
  <c r="P81" i="9"/>
  <c r="P73" i="9"/>
  <c r="M101" i="9"/>
  <c r="P65" i="9"/>
  <c r="D101" i="9"/>
  <c r="G101" i="9" l="1"/>
  <c r="M54" i="9"/>
  <c r="F101" i="9"/>
  <c r="P40" i="9"/>
  <c r="N46" i="9"/>
  <c r="E101" i="9"/>
  <c r="P101" i="9"/>
  <c r="P85" i="9"/>
  <c r="O101" i="9"/>
  <c r="P77" i="9"/>
  <c r="Q101" i="9" l="1"/>
  <c r="P89" i="9"/>
  <c r="L101" i="9"/>
  <c r="P69" i="9"/>
  <c r="J101" i="9"/>
  <c r="P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Tello</author>
    <author>HEFA</author>
  </authors>
  <commentList>
    <comment ref="M243" authorId="0" shapeId="0" xr:uid="{00000000-0006-0000-0000-000001000000}">
      <text>
        <r>
          <rPr>
            <sz val="18"/>
            <color indexed="81"/>
            <rFont val="Arial Narrow"/>
            <family val="2"/>
          </rPr>
          <t>DEFINICIÓN DE TRABAJO REPETITIVO:
1) TRABAJO A CICLOS.- Usted tiene un ciclo de trabajo cuando el empleado realiza un trabajo durante un determinado período (ciclo que dura desde unos segundos hasta varios minutos) y luego lo repite durante el turno en varias ocasiones.
Ejem.1: "Montar una pieza en un objeto en una línea, vuelver a montal la pieza en el siguiente objeto en la misma línea". 
Ejem.2: "Llenar una caja de productos elaborados, llenar otra caja con otros artículos elaborados del mismo tipo".
2) REPETIR LOS MISMOS GESTOS LABORALES.- Cuando, independientemente de la duración del ciclo, el trabajador repite los mismos movimientos por lo menos durante la mitad del tiempo de la tarea.
Ejem.1: "Atornillar durante más de la mitad del tiempo".
Ejem.2:: "Más de la mitad del tiempo monta el mismo componente varias veces".
Ejem.3: "Realiza la misma costura durante más de la mitad del tiempo".</t>
        </r>
      </text>
    </comment>
    <comment ref="M252" authorId="0" shapeId="0" xr:uid="{00000000-0006-0000-0000-000002000000}">
      <text>
        <r>
          <rPr>
            <b/>
            <sz val="18"/>
            <color indexed="81"/>
            <rFont val="Arial Narrow"/>
            <family val="2"/>
          </rPr>
          <t xml:space="preserve">TRABAJO NO REPETITIVO.- </t>
        </r>
        <r>
          <rPr>
            <sz val="18"/>
            <color indexed="81"/>
            <rFont val="Arial Narrow"/>
            <family val="2"/>
          </rPr>
          <t xml:space="preserve">Se considera un trabajo no repetitivo algun trabajo auxiliar (por ejemplo, algún suministro, un momento de limpieza) que se ejecuta en la jornada para complementar tareas principales. Generalmente el conjunto no debe superar la hora. Si la limpieza durase singularmente mas de una hora, Se pulizie o rifornimenti durassero singolarmente più di un'ora, debe también ser considerado como repetitivo.
</t>
        </r>
        <r>
          <rPr>
            <b/>
            <sz val="18"/>
            <color indexed="81"/>
            <rFont val="Arial Narrow"/>
            <family val="2"/>
          </rPr>
          <t>PAUSA.-</t>
        </r>
        <r>
          <rPr>
            <sz val="18"/>
            <color indexed="81"/>
            <rFont val="Arial Narrow"/>
            <family val="2"/>
          </rPr>
          <t xml:space="preserve"> Se considera pausa todo aquel período de reposo, presente en el turno y comprendido en el horario de trabajo, en donde el trabajador no realiza ninguna actividad laboral. Para ser considerado pausa tal período de inactividad debe durar al menos 8-10 minutos consecutivos. Considerar la pausa "no oficial", mientras dure al menos 8-10 minutos consecutivos, sólo o en la prolongación de la duración de la pausa oficial. Tener en cuenta también, en el conteo de los minutos totales de pausas presentes en el turno, incluso la hora de la comida cuando es retribuida (dentro del horario de trabajo).
</t>
        </r>
      </text>
    </comment>
    <comment ref="C312" authorId="1" shapeId="0" xr:uid="{00000000-0006-0000-0000-000003000000}">
      <text>
        <r>
          <rPr>
            <b/>
            <sz val="16"/>
            <color indexed="81"/>
            <rFont val="Tahoma"/>
            <family val="2"/>
          </rPr>
          <t>AYUDA
FACTOR DE ALTURA:</t>
        </r>
        <r>
          <rPr>
            <sz val="16"/>
            <color indexed="81"/>
            <rFont val="Tahoma"/>
            <family val="2"/>
          </rPr>
          <t xml:space="preserve"> La altura de las manos al principio (final) de la elevación
La altura de las manos se mide verticalmente desde la superficie de apoyo de los pies hasta el punto medio entre la empuñadura.
Los extremos de esta altura son propuestos por el nivel del suelo y altura de elevación máxima (igual a 175 cm).
</t>
        </r>
        <r>
          <rPr>
            <sz val="8"/>
            <color indexed="81"/>
            <rFont val="Tahoma"/>
            <family val="2"/>
          </rPr>
          <t xml:space="preserve">
</t>
        </r>
      </text>
    </comment>
    <comment ref="C313" authorId="1" shapeId="0" xr:uid="{00000000-0006-0000-0000-000004000000}">
      <text>
        <r>
          <rPr>
            <b/>
            <sz val="18"/>
            <color indexed="81"/>
            <rFont val="Arial"/>
            <family val="2"/>
          </rPr>
          <t>AYUDA
Factor distancia horizontal</t>
        </r>
        <r>
          <rPr>
            <sz val="18"/>
            <color indexed="81"/>
            <rFont val="Arial"/>
            <family val="2"/>
          </rPr>
          <t xml:space="preserve"> de la carga del cuerpo
La distancia horizontal (H) se mide por una línea que une el hueso del tobillo interno hasta el punto medio entre la empuñadura (proyectada sobre el terreno), de hecho, es la distancia horizontal entre el centro de gravedad y el centro de gravedad del peso corporal.
Si nos fijamos en el centro de gravedad del objeto no se cae en el centro de la línea imaginaria que une las manos en el punto de agarre, y luego medir la distancia real del centro de gravedad del objeto y no el punto de agarre.</t>
        </r>
        <r>
          <rPr>
            <b/>
            <sz val="18"/>
            <color indexed="81"/>
            <rFont val="Arial"/>
            <family val="2"/>
          </rPr>
          <t xml:space="preserve">
</t>
        </r>
      </text>
    </comment>
    <comment ref="C314" authorId="1" shapeId="0" xr:uid="{00000000-0006-0000-0000-000005000000}">
      <text>
        <r>
          <rPr>
            <b/>
            <sz val="18"/>
            <color indexed="81"/>
            <rFont val="Arial"/>
            <family val="2"/>
          </rPr>
          <t>AYUDA
Factor de asimetría:</t>
        </r>
        <r>
          <rPr>
            <sz val="18"/>
            <color indexed="81"/>
            <rFont val="Arial"/>
            <family val="2"/>
          </rPr>
          <t xml:space="preserve"> el ángulo de torsión del tronco
El ángulo es el ángulo de asimetría que es evidente en ambos lados de la carrocería respecto de la posición de la carga soportada por las manos.
Por lo tanto, se define por la posición de los pies o la torsión del tronco del sujeto, sino de la posición de carga con respecto al plano sagital del sujeto.
</t>
        </r>
      </text>
    </comment>
  </commentList>
</comments>
</file>

<file path=xl/sharedStrings.xml><?xml version="1.0" encoding="utf-8"?>
<sst xmlns="http://schemas.openxmlformats.org/spreadsheetml/2006/main" count="1177" uniqueCount="799">
  <si>
    <t>Tempo netto</t>
  </si>
  <si>
    <t>moltiplicatore</t>
  </si>
  <si>
    <t xml:space="preserve"> </t>
  </si>
  <si>
    <t>25 KG</t>
  </si>
  <si>
    <t>20 KG</t>
  </si>
  <si>
    <t>X</t>
  </si>
  <si>
    <t>SI</t>
  </si>
  <si>
    <t>PUNTEGGIO</t>
  </si>
  <si>
    <t>PARZIALE</t>
  </si>
  <si>
    <t>TOTALE</t>
  </si>
  <si>
    <t>M</t>
  </si>
  <si>
    <t>F</t>
  </si>
  <si>
    <t>A</t>
  </si>
  <si>
    <t>B</t>
  </si>
  <si>
    <t>NO</t>
  </si>
  <si>
    <t>B2</t>
  </si>
  <si>
    <t>B3</t>
  </si>
  <si>
    <t>B4</t>
  </si>
  <si>
    <t>C</t>
  </si>
  <si>
    <t>D</t>
  </si>
  <si>
    <t>E</t>
  </si>
  <si>
    <t>G</t>
  </si>
  <si>
    <t>H</t>
  </si>
  <si>
    <t>MAX 8</t>
  </si>
  <si>
    <t>MAX 4</t>
  </si>
  <si>
    <t>I</t>
  </si>
  <si>
    <t>L</t>
  </si>
  <si>
    <t xml:space="preserve"> max 25</t>
  </si>
  <si>
    <t>x</t>
  </si>
  <si>
    <t>verde</t>
  </si>
  <si>
    <t>MOLTIPLICATORE DURATA</t>
  </si>
  <si>
    <t>correttore durata</t>
  </si>
  <si>
    <t>%</t>
  </si>
  <si>
    <t>MAX  4</t>
  </si>
  <si>
    <t>PUNT.</t>
  </si>
  <si>
    <t>MAX  8</t>
  </si>
  <si>
    <t>FLEXIÓN MODERADA DEL TRONCO</t>
  </si>
  <si>
    <t xml:space="preserve"> FLEXIÓN IMPORTANTE DEL TRONCO (CASI COMPLETA)</t>
  </si>
  <si>
    <t>TRABAJA PRINCIPALMENTE INCLINADO HACIA ADELANTE</t>
  </si>
  <si>
    <t>EL ESPACIO PARA LAS PIERNAS ES INEXISTENTE</t>
  </si>
  <si>
    <t>EL ESPACIO PARA LAS PIERNAS ES SUFICIENTE</t>
  </si>
  <si>
    <t>NOTAS</t>
  </si>
  <si>
    <t>SUFICIENTE</t>
  </si>
  <si>
    <t>EXCESIVA:</t>
  </si>
  <si>
    <t>EN ALGUNAS HORAS DEL DÍA</t>
  </si>
  <si>
    <t>TODO EL DÍA</t>
  </si>
  <si>
    <t>SUPERFICIE DEL PLANO DE TRABAJO:</t>
  </si>
  <si>
    <t>OPACO</t>
  </si>
  <si>
    <t>BRILLANTE Y REFLECTANTE</t>
  </si>
  <si>
    <t xml:space="preserve">TRABAJO AL AIRE LIBRE UNA PARTE IMPORTANTE DEL AÑO (1/3) </t>
  </si>
  <si>
    <t>TRABAJO AL AIRE LIBRE CASI TODO EL AÑO (3/3)</t>
  </si>
  <si>
    <t>La tarea consiste en la comunicación verbal con sus compañeros u otras personas (por motivos laborales)</t>
  </si>
  <si>
    <t xml:space="preserve"> EL RUIDO NO PRODUCE MOLESTIAS</t>
  </si>
  <si>
    <t xml:space="preserve"> ES MOLESTO, ES DIFÍCIL HABLAR CON LOS COMPAÑEROS</t>
  </si>
  <si>
    <t xml:space="preserve"> MUY ALTO, NO SE PUEDE HABLAR CON LOS COMPAÑEROS</t>
  </si>
  <si>
    <t>La tarea no requiere de la comunicación verbal con sus compañeros u otras personas (por motivos laborales)</t>
  </si>
  <si>
    <t>HACE CALOR:</t>
  </si>
  <si>
    <t>SÓLO EN EL VERANO</t>
  </si>
  <si>
    <t>TODO EL AÑO</t>
  </si>
  <si>
    <t>SÓLO EN EL INVIERNO</t>
  </si>
  <si>
    <t>Trabaja principalmente al aire libre con exposición a condiciones climáticas externas</t>
  </si>
  <si>
    <t>NO FUNCIONA BIEN</t>
  </si>
  <si>
    <t>REQUIERE EXCESIVA ATENCIÓN</t>
  </si>
  <si>
    <t>PUEDE CAUSAR LESIONES (CORTES, ABRASIONES, LA FRICCIÓN SOBRE LA PIEL, QUEMADURAS…)</t>
  </si>
  <si>
    <t>USO OCASIONAL</t>
  </si>
  <si>
    <t>POR LO MENOS 1/3 DEL TIEMPO ATORNILLANDO</t>
  </si>
  <si>
    <t>LEVANTAMIENTO DE PIEZAS DE MAQUINARIA PESADA</t>
  </si>
  <si>
    <t>REQUIERE ATENCIÓN EXCESIVA</t>
  </si>
  <si>
    <t>ESPACIO LIMITADO EN EL ENTORNO DE LA MÁQUINA</t>
  </si>
  <si>
    <t>PUEDE PROVOCAR LESIONES (CORTES, QUEMADURAS, RASPADURAS, RIESGO ELÉCTRICO, OTROS (especificar en las notas)</t>
  </si>
  <si>
    <t>TRABAJO A TURNOS</t>
  </si>
  <si>
    <t>RITMO DE TRABAJO</t>
  </si>
  <si>
    <t>DURACIÓN DE LA JORNADA</t>
  </si>
  <si>
    <t>OTRO:</t>
  </si>
  <si>
    <t>Duración media bruta del turno (en minutos)</t>
  </si>
  <si>
    <t>Duración media neta del turno (en minutos)</t>
  </si>
  <si>
    <t>Limpieza</t>
  </si>
  <si>
    <t>Otro:</t>
  </si>
  <si>
    <t xml:space="preserve">Duración total por turno de trabajo no repetitivo (en minutos) </t>
  </si>
  <si>
    <t>¿Uno o ambos brazos trabajan con el codo casi a la altura del hombro por más del 10% del tiempo de trabajo repetitivo?</t>
  </si>
  <si>
    <t>¿Un brazo o ambos trabajan con el codo casi a la altura del hombro por casi la mitad o más del tiempo?</t>
  </si>
  <si>
    <t>En un turno de más de 6 horas ¿existe una sóla pausa?</t>
  </si>
  <si>
    <t>¿El tiempo de trabajo repetitivo es superior de 8 horas en el turno?</t>
  </si>
  <si>
    <t>LAS CARACTERÍSTICAS DEL AMBIENTE DE TRABAJO NO SON APTAS PARA EL LEVANTAMIENTO Y TRANSPORTE MANUAL PORQUE PRESENTA LAS SIGUIENTES CONDICIONES</t>
  </si>
  <si>
    <t>Presencia de altas temperaturas</t>
  </si>
  <si>
    <t>Pavimento resbaladizo o desigual</t>
  </si>
  <si>
    <t>Uso de escaleras</t>
  </si>
  <si>
    <t>Espacio de trabajo y de tránsito muy estrecho</t>
  </si>
  <si>
    <t>LAS CARACTERÍSTICAS DEL OBJETO MANIPULADO EN EL LEVANTAMIENTO O TRANSPORTE NO SON APTAS PARA EL LEVANTAMIENTO Y TRANSPORTE MANUAL PORQUE PRESENTA LAS SIGUIENTES CONDICIONES</t>
  </si>
  <si>
    <t>El objeto manipulado presenta bordes afilados y/o margenes y /o salientes puntiagudos y/o un objeto que pueda causar lesiones</t>
  </si>
  <si>
    <t>La superficie de contacto del objeto es demasiado fría</t>
  </si>
  <si>
    <t>La superficie de contacto del objeto es demasiado caliente</t>
  </si>
  <si>
    <t>DESCRIPCIÓN DE LAS CARACTERÍSTICAS Y FRECUENCIA DE ALGUNOS PESOS LEVANTADOS</t>
  </si>
  <si>
    <t>Peso 11,1 - 15 kg</t>
  </si>
  <si>
    <t xml:space="preserve">Peso 15,1 - 25 kg </t>
  </si>
  <si>
    <t xml:space="preserve">Peso 3 - 5 kg 
</t>
  </si>
  <si>
    <t xml:space="preserve">Peso 5,1 - 11 kg 
</t>
  </si>
  <si>
    <t>Peso sup.a 11 kg</t>
  </si>
  <si>
    <t>Nº DE OBJETOS TRASNPORTADOS EN UN TURNO SUPERIOR A 3 KG (introduzca sólo el número de objetos)</t>
  </si>
  <si>
    <t>PESO DEL OBJETO TRANSPORTADO</t>
  </si>
  <si>
    <t>MASA ACUMULADA</t>
  </si>
  <si>
    <t>DISTANCIA DE TRANSPORTE (metros)</t>
  </si>
  <si>
    <t>MASA ACUMULADA TOLERADA PARA 8 HORAS MÁXIMO DE TRABAJO (suma de todos los pesos transportados en el turno)</t>
  </si>
  <si>
    <t>MASA ACUMULADA TOTAL</t>
  </si>
  <si>
    <t>CARRO A DOS RUEDAS</t>
  </si>
  <si>
    <t>CARRO A 4 RUEDAS</t>
  </si>
  <si>
    <t>SOBRECARGA BIOMECÁNICA DE TRANSPORTE MANUAL DE CARGAS</t>
  </si>
  <si>
    <t>A largo plazo</t>
  </si>
  <si>
    <t>Intervención Urgente</t>
  </si>
  <si>
    <t>ESPALDA RECTA</t>
  </si>
  <si>
    <t>TRABAJA CON LA ESPALDA APOYADA</t>
  </si>
  <si>
    <t>FRECUENTE TORSIÓN DEL TRONCO</t>
  </si>
  <si>
    <t>LAS PIERNAS EN POSICIÓN SENTADO</t>
  </si>
  <si>
    <t>EL ESPACIO PARA LAS PIERNAS ES REDUCIDO O MUY ESCASO</t>
  </si>
  <si>
    <t xml:space="preserve">PIERNAS FLEXIONADAS O DE CUCLILLAS </t>
  </si>
  <si>
    <t>USO DE ARTICULACIÓN INFERIOR POR ACCIONAMIENTO DE PEDALES (Tiempo superpuesto al otro %; no entra en el conteo del 100%)</t>
  </si>
  <si>
    <t xml:space="preserve">LAS PIERNAS EN POSICIÓN ARRODILLADO/DE CUCLILLAS O USO DE PEDALES </t>
  </si>
  <si>
    <t>ILUMINACIÓN ARTIFICIAL: SERVIRÍA PERO NO HAY</t>
  </si>
  <si>
    <t>SUPERFICIE DE LOS OBJETOS A TRABAJAR:</t>
  </si>
  <si>
    <t>CLAVES DE ACCESO PARA LA IDENTIFICACIÓN DE LOS PELIGROS RELACIONADOS CON LA PRESENCIA DE RUIDO</t>
  </si>
  <si>
    <t xml:space="preserve"> ES UN POCO MOLESTO, PERO SE PUEDE HABLAR CON LOS COMPAÑEROS</t>
  </si>
  <si>
    <t>CLAVES DE ACCESO PARA LA IDENTIFICACIÓN DE PROBLEMAS RELACIONADOS CON EL MICROCLIMA</t>
  </si>
  <si>
    <t>Trabajos principalmente en espacios de interior</t>
  </si>
  <si>
    <t>SÓLO EN LAS ESTACIONES DE CALOR</t>
  </si>
  <si>
    <t>SÓLO EN LAS ESTACIONES DE FRIO</t>
  </si>
  <si>
    <t>ADECUADAS Y EN BUENAS CONDICIONES DE MANTENIMIENTO</t>
  </si>
  <si>
    <t>CLIMA MODERADAMENTE BUENO TODO EL AÑO</t>
  </si>
  <si>
    <t>PESADAS</t>
  </si>
  <si>
    <t>RUIDOSAS</t>
  </si>
  <si>
    <t>CLAVES DE ACCESO PARA LA IDENTIFICACIÓN DE PELIGROS RELACIONADOS CON HERRAMIENTAS/ EQUIPOS</t>
  </si>
  <si>
    <t>REQUIEREN EL USO DE FUERZA</t>
  </si>
  <si>
    <t>NO FUNCIONAN BIEN</t>
  </si>
  <si>
    <t>VOLUMINOSAS Y / O DIFICILES DE MANIPULAR</t>
  </si>
  <si>
    <t>NO APROPIADA PARA EL USO ESPECÍFICO Y TECNOLOGÍA OBSOLETA</t>
  </si>
  <si>
    <t>SE CALIENTAN FÁCILMENTE</t>
  </si>
  <si>
    <t>USO DE PARTES DEL CUERPO COMO HERRAMIENTA CAUSANDO LESIONES (CALLOSIDAD, ENROJECIMIENTO, CORTES, ETC)</t>
  </si>
  <si>
    <t>CLAVES DE ACCESO PARA LA IDENTIFICACIÓN DE RIESGOS DE LA EXPOSICIÓN A VIBRACIONES</t>
  </si>
  <si>
    <t>POR LO MENOS 1/3 DEL TIEMPO CON EL MARTILLO NEUMÁTICO</t>
  </si>
  <si>
    <t>La tarea requiere la conducción de vehículos</t>
  </si>
  <si>
    <t>CONDUCCIÓN DURANTE BUENA PARTE DEL TIEMPO: COCHE, MOTO, FURGONETA, ETC.</t>
  </si>
  <si>
    <t>CONDUCCIÓN DURANTE BUENA PARTE DEL TIEMPO: CAMION, AUTOBUSES</t>
  </si>
  <si>
    <t>ADECUADA Y EN BUENAS CONDICIONES DE MANTENIMIENTO</t>
  </si>
  <si>
    <t>RUIDOSA</t>
  </si>
  <si>
    <t>REQUIERE EL USO DE FUERZA</t>
  </si>
  <si>
    <t>NO ES ADECUADA PARA EL USO ESPECÍFICO Y/O TECNOLOGÍA OBSOLETA</t>
  </si>
  <si>
    <t>CLAVES DE ACCESO PARA LA IDENTIFICACIÓN DE LOS PROBLEMAS DE: CONTAMINANTES (RIESGO QUÍMICO, RIESGO BIOLÓGICO) Y OTROS FACTORES DE RIESGO PARTICULARES</t>
  </si>
  <si>
    <t>POLVO: ¿Cuál?</t>
  </si>
  <si>
    <t>HUMO: ¿Cuál?</t>
  </si>
  <si>
    <t>OLOR DESAGRADABLE: ¿Cuál?</t>
  </si>
  <si>
    <t>PRODUCTO QUÍMICO: ¿Cuál?</t>
  </si>
  <si>
    <t>OTRO: ¿Cuál?</t>
  </si>
  <si>
    <t>CLAVES DE ACCESO PARA LA IDENTIFACIÓN DE PROBLEMAS ORGANIZATIVOS</t>
  </si>
  <si>
    <t>Suministro de material</t>
  </si>
  <si>
    <t>duración total media (en minutos) de las pausas por turno de trabajo  incluyendo la hora del almuerzo sí está pagada</t>
  </si>
  <si>
    <t>BREVE DESCRIPCIÓN DE LAS PAUSAS: número, duración, distribución, predeterminadas o libres.</t>
  </si>
  <si>
    <t>ILUMINACIÓN ARTIFICIAL:  SERVIRÍA PERO NO HAY</t>
  </si>
  <si>
    <t>POSTURA SENTADO: EL TRONCO</t>
  </si>
  <si>
    <t>TORSIÓN DEL TRONCO</t>
  </si>
  <si>
    <t xml:space="preserve">CLAVES DE ACCESO PARA LA IDENTIFICACIÓN Y VALORACIÓN DE LOS RIESGOS POR SOBRECARGA BIOMECÁNICA </t>
  </si>
  <si>
    <t>CLAVES DE ACCESO PARA LA IDENTIFICACIÓN DE RIESGOS DE TRABAJOS QUE SE REALIZAN AL AIRE LIBRE-RADIACIÓN UV</t>
  </si>
  <si>
    <t>POR LO MENOS 1/3 DEL TIEMPO EN LA FRESA/ PULIDORA/TORNO, ETC</t>
  </si>
  <si>
    <t xml:space="preserve">CONDUCCIÓN OCASIONAL </t>
  </si>
  <si>
    <t>DESCRIPCIÓN DEL TRABAJO NO REPETITIVO, DURACIÓN Y LOS TIEMPOS DE PAUSAS</t>
  </si>
  <si>
    <t xml:space="preserve">Empresa:  </t>
  </si>
  <si>
    <t xml:space="preserve">Otra información adicional:        </t>
  </si>
  <si>
    <t>Sobrecarga Biomecánica por posturas forzadas de la columna y de las extremidades inferiores</t>
  </si>
  <si>
    <t xml:space="preserve">ILUMINACIÓN GENERAL: VALORACIÓN EN FUNCIÓN DE LA EXIGENCIA VISUAL REQUERIDA PARA EL PUESTO DE TRABAJO </t>
  </si>
  <si>
    <t xml:space="preserve">TIPOLOGÍA DE LA SUPERFICIE: VALORACIÓN EN FUNCIÓN DE LA EXIGENCIA VISUAL REQUERIDA PARA EL PUESTO DE TRABAJO </t>
  </si>
  <si>
    <t>¿Las acciones técnicas de una extremidad son tan rápidas que no es posible contarlas (más de una acción por segundo)?</t>
  </si>
  <si>
    <t>¿Se realizan picos de fuerza (Fuerza "intensa o más") durante más del 5% o más del tiempo?</t>
  </si>
  <si>
    <t>SOBRECARGA POR LEVANTAMIENTO MANUAL DE CARGAS</t>
  </si>
  <si>
    <t>CLAVES DE ACCESO PARA LA IDENTIFICACIÓN DE PROBLEMAS EN LA ILUMINACIÓN INTERIOR</t>
  </si>
  <si>
    <t>ASPECTOS ADICIONALES QUE SE DEBEN TENER EN CUENTA</t>
  </si>
  <si>
    <t>¿El ángulo de asimetría es superior a 135º?</t>
  </si>
  <si>
    <t>¿Está presente la torsión del tronco?</t>
  </si>
  <si>
    <t>¿La carga se mantiene lejos del cuerpo?</t>
  </si>
  <si>
    <t>¿Sucede de vez en cuando pero varias veces al día?</t>
  </si>
  <si>
    <t>¿Sucede una o más veces a la hora?</t>
  </si>
  <si>
    <t>¿Sucede una o más veces al minuto?</t>
  </si>
  <si>
    <t>¿Trabaja con las manos por encima de la cabeza?</t>
  </si>
  <si>
    <t>¿Realiza más de 5 levantamientos al minuto?</t>
  </si>
  <si>
    <t>¿Realiza más de un levantamiento por minuto?</t>
  </si>
  <si>
    <t>¿Se levantan pesos superiores a 11 kg?</t>
  </si>
  <si>
    <t>FRECUENCIA DE LEVANTAMIENTO (Número de piezas por minuto (v/min).</t>
  </si>
  <si>
    <t>SE EFECTUAN TRABAJOS DE EMPUJE Y TRACCIÓN MANUAL DE CARGAS</t>
  </si>
  <si>
    <t>Tipo de Carro o carretilla a movilizar</t>
  </si>
  <si>
    <t>Ruedas no adecuadas y/o escaso mantenimiento</t>
  </si>
  <si>
    <t>Presencia de rampas o pendientes en el recorrido</t>
  </si>
  <si>
    <t>Suelo áspero, desigual, con rocas, obstáculos o agujeros</t>
  </si>
  <si>
    <t>Evaluación necesaria</t>
  </si>
  <si>
    <t>Intervención de las condiciones críticas</t>
  </si>
  <si>
    <t>Mantener en observación</t>
  </si>
  <si>
    <t>Intervención sin prioridad pero recomendable</t>
  </si>
  <si>
    <t>A corto plazo</t>
  </si>
  <si>
    <t>No aceptable</t>
  </si>
  <si>
    <t>Aceptable</t>
  </si>
  <si>
    <t>SOBRECARGA BIOMECÁNICA DE EMPUJE Y TRACCIÓN MANUAL DE CARGAS</t>
  </si>
  <si>
    <t>¿presente?</t>
  </si>
  <si>
    <t>No es necesaria la evaluación del riesgo: riesgo aceptable</t>
  </si>
  <si>
    <t>Incoherencia de los datos escritos, verifíquelos</t>
  </si>
  <si>
    <t>Fuerza necesaria para el uso, al menos modedara (Más que ligera) en la escala de Borg.</t>
  </si>
  <si>
    <t>¿El desplazamiento de la carga va desde debajo de las caderas hasta la altura de los hombros?</t>
  </si>
  <si>
    <t>Página de resumen de la valoración previa de la manipulación manual de cargas</t>
  </si>
  <si>
    <t>VALORACIÓN PREVIA</t>
  </si>
  <si>
    <t>PRIORIDAD DE INTERVENCIÓN</t>
  </si>
  <si>
    <t>POSTURA DE PIE Y/O DE RODILLAS: EL TRONCO</t>
  </si>
  <si>
    <t>TRABAJA ERGIDO PERO NO TIENE RESPALDO</t>
  </si>
  <si>
    <t>TRABAJO AL AIRE LIBRE, PERO DE VEZ EN CUANDO</t>
  </si>
  <si>
    <t>TRABAJO AL AIRE LIBRE MÁS DE LA MITAD DEL AÑO (2/3)</t>
  </si>
  <si>
    <t>HACE FRÍO:</t>
  </si>
  <si>
    <t>La tarea implica el uso de herramientas manuales que vibran</t>
  </si>
  <si>
    <t>CLAVES DE ACCESO PARA LA IDENTIFICACIÓN DE PROBLEMAS POTENCIALES GENERADOS POR ESTRÉS LABORAL INDUCIDO</t>
  </si>
  <si>
    <t>Ayuda</t>
  </si>
  <si>
    <t>RESUMEN DE LA DURACIÓN MEDIA NETA DEL TRABAJO REPETITIVO EN JORNADA REPRESENTATIVA</t>
  </si>
  <si>
    <t>¿Las extremidades superiores están activas por más del 40% del tiempo (Se considera como tiempo de inactividad de la extremidad superior cuando el trabajador camina con las manos vacías, o lee, o hace control visual, o espera que la máquina concluya el trabajo, etc)?</t>
  </si>
  <si>
    <t>¿La fuerza necesaria para realizar el trabajo es moderada (más que ligera, pero no fuerte) superando el 25% del tiempo de trabajo repetitivo y/o también están presentes los picos de fuerza de corta duración?</t>
  </si>
  <si>
    <t>¿En el turno de 6 horas o más hay como mucho una pausa para comer y menos de 2 pausas de 8-10 minutos, o en el turno parcial de 4 ó 5 horas no hay ninguna pausa?</t>
  </si>
  <si>
    <t>PRESENCIA DE OBJETOS DE PESO SUPERIOR A 3 Kg A TRANSPORTAR  MANUALMENTE
(si es inferior y/o transportado menos de dos pasos, no es necesario continuar el análisis)</t>
  </si>
  <si>
    <t>Sobrecarga biomecánica por  LEVANTAMIENTO MANUAL DE CARGAS</t>
  </si>
  <si>
    <t>Sobrecarga biomecánica por TRANSPORTE MANUAL DE CARGAS</t>
  </si>
  <si>
    <t>Sobrecarga biomecánica por EMPUJE Y TRACCIÓN MANUAL DE CARGAS</t>
  </si>
  <si>
    <t>PRESENCIA DE TAREAS REPETITIVAS: El término no es sinónimo de la presencia de riesgo. La evaluación rápida es necesaria sólo cuando la tarea es repetitiva y cuando está definida por ciclos, independientemente de su duración, o cuando la tarea se caracteriza por la ejecución de gestos de trabajo similares que se repiten iguales por más del 50% del tiempo.</t>
  </si>
  <si>
    <t>Nombre (los más principales)</t>
  </si>
  <si>
    <t>¿La distancia vertical es superior a 175 cm o está por debajo del nivel del suelo?</t>
  </si>
  <si>
    <t>¿La distancia horizontal es superior a 63 cm fuera del alcance máximo?</t>
  </si>
  <si>
    <t>Condición Inapcetable</t>
  </si>
  <si>
    <t>Condición aceptable</t>
  </si>
  <si>
    <t>Sintesis</t>
  </si>
  <si>
    <t>Resultado</t>
  </si>
  <si>
    <t>Prioritario</t>
  </si>
  <si>
    <t>de acuerdo con la pestaña de prioridad</t>
  </si>
  <si>
    <t>Viola</t>
  </si>
  <si>
    <t>Vacío</t>
  </si>
  <si>
    <t>EVALUACIÓN RÁPIDA de las tareas repetitivas</t>
  </si>
  <si>
    <t>ESCASA:</t>
  </si>
  <si>
    <r>
      <t>CLAVES DE ACCESO PARA LA IDENTIFICACIÓN DE LOS PELIGROS RELATIVOS AL USO DE MÁQUINAS/EQUIPOS</t>
    </r>
    <r>
      <rPr>
        <b/>
        <sz val="13"/>
        <color theme="0"/>
        <rFont val="Arial"/>
        <family val="2"/>
      </rPr>
      <t xml:space="preserve"> (o partes de la máquina-aparatos y dispositivos)</t>
    </r>
  </si>
  <si>
    <r>
      <t>Si alguna de las respuestas es "</t>
    </r>
    <r>
      <rPr>
        <b/>
        <sz val="13"/>
        <rFont val="Arial"/>
        <family val="2"/>
      </rPr>
      <t>SI</t>
    </r>
    <r>
      <rPr>
        <sz val="13"/>
        <rFont val="Arial"/>
        <family val="2"/>
      </rPr>
      <t>", la tarea seguramente está en situación de riesgo y se debe evaluar  con mas detalle.
Si todas las respuestas son "</t>
    </r>
    <r>
      <rPr>
        <b/>
        <sz val="13"/>
        <rFont val="Arial"/>
        <family val="2"/>
      </rPr>
      <t>NO</t>
    </r>
    <r>
      <rPr>
        <sz val="13"/>
        <rFont val="Arial"/>
        <family val="2"/>
      </rPr>
      <t>", no es posible discriminar el nivel de riesgo de forma rápida y por lo tanto, es necesario realizar una evaluación específica</t>
    </r>
  </si>
  <si>
    <r>
      <t xml:space="preserve">PRESENCIA DE OBJETOS DE PESO MAYOR O IGUAL A 3 KG A LEVANTAR MANUALMENTE 
</t>
    </r>
    <r>
      <rPr>
        <sz val="13"/>
        <rFont val="Arial"/>
        <family val="2"/>
      </rPr>
      <t>(si es inferior no es necesario continuar con el análisis)</t>
    </r>
  </si>
  <si>
    <r>
      <t xml:space="preserve">Hombres </t>
    </r>
    <r>
      <rPr>
        <sz val="13"/>
        <rFont val="Arial"/>
        <family val="2"/>
      </rPr>
      <t>(18-45 años)</t>
    </r>
  </si>
  <si>
    <r>
      <t xml:space="preserve">Mujeres </t>
    </r>
    <r>
      <rPr>
        <sz val="13"/>
        <rFont val="Arial"/>
        <family val="2"/>
      </rPr>
      <t>(18-45 años)</t>
    </r>
  </si>
  <si>
    <r>
      <t xml:space="preserve">Hombres </t>
    </r>
    <r>
      <rPr>
        <sz val="13"/>
        <rFont val="Arial"/>
        <family val="2"/>
      </rPr>
      <t>(&lt;18 o &gt;45 años)</t>
    </r>
  </si>
  <si>
    <r>
      <t xml:space="preserve">Mujeres </t>
    </r>
    <r>
      <rPr>
        <sz val="13"/>
        <rFont val="Arial"/>
        <family val="2"/>
      </rPr>
      <t>(&lt;18 o &gt;45 años)</t>
    </r>
  </si>
  <si>
    <t>EVALUACIÓN RÁPIDA POR EMPUJE Y TRACCIÓN
Recogida de información por tipología de carro y características del recorrido.</t>
  </si>
  <si>
    <t>Puntaje ponderado</t>
  </si>
  <si>
    <t>PUNTAJE PARCIAL</t>
  </si>
  <si>
    <t>PUNTAJE TOTAL</t>
  </si>
  <si>
    <t>TOTAL</t>
  </si>
  <si>
    <t>Presente</t>
  </si>
  <si>
    <t>Un sólo turno al día</t>
  </si>
  <si>
    <t>Más de un turno al día</t>
  </si>
  <si>
    <t>Sólo turno nocturno</t>
  </si>
  <si>
    <t xml:space="preserve">Más turnos, incluído el nocturno </t>
  </si>
  <si>
    <t>Libre</t>
  </si>
  <si>
    <t>Impuesto por la máquina u otros factores (especificar en notas):</t>
  </si>
  <si>
    <t>Menos de 48 horas en la jornada semanal</t>
  </si>
  <si>
    <t>Más de 48 horas en la jornada semanal</t>
  </si>
  <si>
    <t>Exposición</t>
  </si>
  <si>
    <t>La jornada excede las 48 semanales</t>
  </si>
  <si>
    <t>Trabajo en turno nocturno</t>
  </si>
  <si>
    <t>Ritmo impuesto por la maquina</t>
  </si>
  <si>
    <t>Ambiente no confortable por la ergonomía del espacio de trabajo, iluminación, microclima, ruido, vibraciones, etc.</t>
  </si>
  <si>
    <t>Contacto prolongado con el público</t>
  </si>
  <si>
    <t>Contacto con el sufrimiento humano</t>
  </si>
  <si>
    <t>Actividad con alto riesgo de accidente</t>
  </si>
  <si>
    <t>Actividad con algo de riesgo de agresión física y psíquica por parte de un externo.</t>
  </si>
  <si>
    <t>Actividad a destajo o muy incentivada</t>
  </si>
  <si>
    <t>Actividad con elevada responsabilidad frente a terceros</t>
  </si>
  <si>
    <t>Actividad con elevada responsabilidad ante la producción</t>
  </si>
  <si>
    <t>Uso de mano de obra poco integrada socialmente</t>
  </si>
  <si>
    <t>Notas:</t>
  </si>
  <si>
    <t>PRESENCIA DE AGENTES CONTAMINANTES</t>
  </si>
  <si>
    <t>IDENTIFICACIÓN CUALI-CUANTITATIVA DE LOS AGENTES QUÍMICOS PRESENTES O GENERADOS EN LA ELABORACIÓN</t>
  </si>
  <si>
    <t>Modalidad de trabajo</t>
  </si>
  <si>
    <t>RIESGO PARA LA SALUD POR EXPOSICIÓN CRÓNICA</t>
  </si>
  <si>
    <t>RIESGOS PARA LA SEGURIDAD</t>
  </si>
  <si>
    <t>BREVE DESCRIPCIÓN DEL TIPO DE TRABAJO PARA LA CALIFICACIÓN DE LA EXPOSICIÓN DE LOS TRABAJADORES</t>
  </si>
  <si>
    <t>MEDIO</t>
  </si>
  <si>
    <t>TIPO DE EXPOSICIÓN</t>
  </si>
  <si>
    <t>FRECUENCIA DE LA EXPOSICIÓN</t>
  </si>
  <si>
    <t>MUY TÓXICO</t>
  </si>
  <si>
    <t>TÓXICO</t>
  </si>
  <si>
    <t>CORROSIVO</t>
  </si>
  <si>
    <t>NOCIVO</t>
  </si>
  <si>
    <t>IRRITANTE</t>
  </si>
  <si>
    <t>SENSIBILIZANTE</t>
  </si>
  <si>
    <t>CARCINÓGENO</t>
  </si>
  <si>
    <t>RIESGO CICLO REPRODUCTIVO</t>
  </si>
  <si>
    <t>TERATÓGENO</t>
  </si>
  <si>
    <t>EXPLOSIÓN</t>
  </si>
  <si>
    <t>EXTREMADAMENTE INFLAMABLE</t>
  </si>
  <si>
    <t>COMBURENTE</t>
  </si>
  <si>
    <t>FACILMENTE INFLAMABLE</t>
  </si>
  <si>
    <t>INFLAMABLE</t>
  </si>
  <si>
    <t>punto de inflamabilidad &gt;100°</t>
  </si>
  <si>
    <t>CICLO CERRADO</t>
  </si>
  <si>
    <t>CICLO CONTROLADO</t>
  </si>
  <si>
    <t>CICLO ABIERTO</t>
  </si>
  <si>
    <t>ESPORÁDICO U OCASIONAL
(no todos los días)</t>
  </si>
  <si>
    <t>POCO (todos los días)</t>
  </si>
  <si>
    <t>MUCHO (Todos los días)</t>
  </si>
  <si>
    <t>Modalità:
0=basso;
1=medio;
2=elevato</t>
  </si>
  <si>
    <t>R26 R27 R29</t>
  </si>
  <si>
    <t xml:space="preserve">R23 R24 R25 </t>
  </si>
  <si>
    <t>R34 R35 R41</t>
  </si>
  <si>
    <t>R20 R21 R22</t>
  </si>
  <si>
    <t>R36 R37 R38</t>
  </si>
  <si>
    <t>R42 R43</t>
  </si>
  <si>
    <t>R45 R46 R49</t>
  </si>
  <si>
    <t>R33 R40 R60 R61 R68</t>
  </si>
  <si>
    <t>R62 R63</t>
  </si>
  <si>
    <t xml:space="preserve">sin "R" </t>
  </si>
  <si>
    <t>R2 R3</t>
  </si>
  <si>
    <t>R12</t>
  </si>
  <si>
    <t>R17</t>
  </si>
  <si>
    <t>R11 R30</t>
  </si>
  <si>
    <t>R16 R18 R19 R44</t>
  </si>
  <si>
    <t>R10</t>
  </si>
  <si>
    <t>CONTROL COMPLETO</t>
  </si>
  <si>
    <t>Medio</t>
  </si>
  <si>
    <t>Chiuso</t>
  </si>
  <si>
    <t>Aperto</t>
  </si>
  <si>
    <t>Modalità</t>
  </si>
  <si>
    <t>poco</t>
  </si>
  <si>
    <t>ESITO</t>
  </si>
  <si>
    <t>Rischio intr</t>
  </si>
  <si>
    <t>freq</t>
  </si>
  <si>
    <t>Priorità</t>
  </si>
  <si>
    <t>ÁCIDOS</t>
  </si>
  <si>
    <t>Intervención urgente</t>
  </si>
  <si>
    <t>De continuar así evaluar específicamente, pero no es urgente</t>
  </si>
  <si>
    <t>BASES</t>
  </si>
  <si>
    <t>COMBUSTIBLES</t>
  </si>
  <si>
    <t>POLVO</t>
  </si>
  <si>
    <t>GASES-HUMOS</t>
  </si>
  <si>
    <t>MATERIA PLÁSTICA</t>
  </si>
  <si>
    <t>METALOIDES Y METALES</t>
  </si>
  <si>
    <t>AGENTES O OXIDANTES</t>
  </si>
  <si>
    <t>-</t>
  </si>
  <si>
    <t>Completare</t>
  </si>
  <si>
    <t>PESTICIDAS</t>
  </si>
  <si>
    <t>Intervención no prioritaria pero recomendada</t>
  </si>
  <si>
    <t>DISOLVENTES</t>
  </si>
  <si>
    <t>Max</t>
  </si>
  <si>
    <t>MAX</t>
  </si>
  <si>
    <t>Compl dati</t>
  </si>
  <si>
    <t>Per sintesi</t>
  </si>
  <si>
    <t>SI/NO</t>
  </si>
  <si>
    <t>FRASES "R"</t>
  </si>
  <si>
    <t>R-1</t>
  </si>
  <si>
    <t>Explosivo en estado seco.</t>
  </si>
  <si>
    <t>R-2</t>
  </si>
  <si>
    <t>Riesgo de explosión por choque, fricción, fuego u otras fuentes de ignición.</t>
  </si>
  <si>
    <t>R-3</t>
  </si>
  <si>
    <t>Alto riesgo de explosión por choque, fricción, fuego u otras fuentes de ignición.</t>
  </si>
  <si>
    <t>R-4</t>
  </si>
  <si>
    <t>Forma compuestos metálicos explosivos muy sensibles.</t>
  </si>
  <si>
    <t>R-5</t>
  </si>
  <si>
    <t>Peligro de explosión en caso de calentamiento.</t>
  </si>
  <si>
    <t>R-6</t>
  </si>
  <si>
    <t>Peligro de explosión, en contacto o sin contacto con el aire.</t>
  </si>
  <si>
    <t>R-7</t>
  </si>
  <si>
    <t>Puede provocar incendios.</t>
  </si>
  <si>
    <t>R-8</t>
  </si>
  <si>
    <t>Peligro de fuego en contacto con materias combustibles.</t>
  </si>
  <si>
    <t>R-9</t>
  </si>
  <si>
    <t>Peligro de explosión al mezclar con materias combustibles.</t>
  </si>
  <si>
    <t>R-10</t>
  </si>
  <si>
    <t>Inflamable.</t>
  </si>
  <si>
    <t>R-11</t>
  </si>
  <si>
    <t>Fácilmente inflamable.</t>
  </si>
  <si>
    <t>R-12</t>
  </si>
  <si>
    <t>Extremadamente inflamable.</t>
  </si>
  <si>
    <t>R-14</t>
  </si>
  <si>
    <t>Reacciona violentamente con el agua.</t>
  </si>
  <si>
    <t>R-15</t>
  </si>
  <si>
    <t>Reacciona con el agua liberando gases extremadamente inflamables.</t>
  </si>
  <si>
    <t>R-16</t>
  </si>
  <si>
    <t>Puede explosionar en mezcla con substancias comburentes.</t>
  </si>
  <si>
    <t>R-17</t>
  </si>
  <si>
    <t>Se inflama espontáneamente en contacto con el aire.</t>
  </si>
  <si>
    <t>R-18</t>
  </si>
  <si>
    <t>Al usarlo pueden formarse mezclas aire-vapor explosivas/inflamables.</t>
  </si>
  <si>
    <t>R-19</t>
  </si>
  <si>
    <t>Puede formar peróxidos explosivos.</t>
  </si>
  <si>
    <t>R-20</t>
  </si>
  <si>
    <t>Nocivo por inhalación.</t>
  </si>
  <si>
    <t>R-21</t>
  </si>
  <si>
    <t>Nocivo en contacto con la piel.</t>
  </si>
  <si>
    <t>R-22</t>
  </si>
  <si>
    <t>Nocivo por ingestión.</t>
  </si>
  <si>
    <t>R-23</t>
  </si>
  <si>
    <t>Tóxico por inhalación.</t>
  </si>
  <si>
    <t>R-24</t>
  </si>
  <si>
    <t>Tóxico en contacto con la piel.</t>
  </si>
  <si>
    <t>R-25</t>
  </si>
  <si>
    <t>Tóxico por ingestión.</t>
  </si>
  <si>
    <t>R-26</t>
  </si>
  <si>
    <t>Muy tóxico por inhalación.</t>
  </si>
  <si>
    <t>R-27</t>
  </si>
  <si>
    <t>Muy tóxico en contacto con la piel.</t>
  </si>
  <si>
    <t>R-28</t>
  </si>
  <si>
    <t>Muy tóxico por ingestión.</t>
  </si>
  <si>
    <t>R-29</t>
  </si>
  <si>
    <t>En contacto con agua libera gases tóxicos.</t>
  </si>
  <si>
    <t>R-30</t>
  </si>
  <si>
    <t>Puede inflamarse fácilmente al usarlo.</t>
  </si>
  <si>
    <t>R-31</t>
  </si>
  <si>
    <t>En contacto con ácidos libera gases tóxicos.</t>
  </si>
  <si>
    <t>R-32</t>
  </si>
  <si>
    <t>En contacto con ácidos libera gases muy tóxicos.</t>
  </si>
  <si>
    <t>R-33</t>
  </si>
  <si>
    <t>Peligro de efectos acumulativos.</t>
  </si>
  <si>
    <t>R-34</t>
  </si>
  <si>
    <t>Provoca quemaduras.</t>
  </si>
  <si>
    <t>R-35</t>
  </si>
  <si>
    <t>Provoca quemaduras graves.</t>
  </si>
  <si>
    <t>R-36</t>
  </si>
  <si>
    <t>Irrita los ojos.</t>
  </si>
  <si>
    <t>R-37</t>
  </si>
  <si>
    <t>Irrita las vías respiratorias.</t>
  </si>
  <si>
    <t>R-38</t>
  </si>
  <si>
    <t>Irrita la piel.</t>
  </si>
  <si>
    <t>R-39</t>
  </si>
  <si>
    <t>Peligro de efectos irreversibles muy graves.</t>
  </si>
  <si>
    <t>R-40</t>
  </si>
  <si>
    <t>Posibles efectos cancerígenos.</t>
  </si>
  <si>
    <t>R-41</t>
  </si>
  <si>
    <t>Riesgo de lesiones oculares graves.</t>
  </si>
  <si>
    <t>R-42</t>
  </si>
  <si>
    <t>Posibilidad de sensibilización por inhalación.</t>
  </si>
  <si>
    <t>R-43</t>
  </si>
  <si>
    <t>Posibilidad de sensibilización en contacto con la piel.</t>
  </si>
  <si>
    <t>R-44</t>
  </si>
  <si>
    <t>Riesgo de explosión al calentarlo en ambiente confinado.</t>
  </si>
  <si>
    <t>R-45</t>
  </si>
  <si>
    <t>Puede causar cáncer.</t>
  </si>
  <si>
    <t>R-46</t>
  </si>
  <si>
    <t>Puede causar alteraciones genéticas hereditarias.</t>
  </si>
  <si>
    <t>R-48</t>
  </si>
  <si>
    <t>Riesgo de efectos graves para la salud en caso de exposición prolongada.</t>
  </si>
  <si>
    <t>R-49</t>
  </si>
  <si>
    <t>Puede causar cáncer por inhalación.</t>
  </si>
  <si>
    <t>R-50</t>
  </si>
  <si>
    <t>Muy tóxico para los organismos acuáticos.</t>
  </si>
  <si>
    <t>R-51</t>
  </si>
  <si>
    <t>Tóxico para los organismos acuáticos.</t>
  </si>
  <si>
    <t>R-52</t>
  </si>
  <si>
    <t>Nocivo para los organismos acuáticos.</t>
  </si>
  <si>
    <t>R-53</t>
  </si>
  <si>
    <t>Puede provocar a largo plazo efectos negativos en el medio ambiente acuático.</t>
  </si>
  <si>
    <t>R-54</t>
  </si>
  <si>
    <t>Tóxico para la flora.</t>
  </si>
  <si>
    <t>R-55</t>
  </si>
  <si>
    <t>Tóxico para la fauna.</t>
  </si>
  <si>
    <t>R-56</t>
  </si>
  <si>
    <t>Tóxico para los organismos del suelo.</t>
  </si>
  <si>
    <t>R-57</t>
  </si>
  <si>
    <t>Tóxico para las abejas.</t>
  </si>
  <si>
    <t>R-58</t>
  </si>
  <si>
    <t>Puede provocar a largo plazo efectos negativos en el medio ambiente.</t>
  </si>
  <si>
    <t>R-59</t>
  </si>
  <si>
    <t>Peligroso para la capa de ozono.</t>
  </si>
  <si>
    <t>R-60</t>
  </si>
  <si>
    <t>Puede perjudicar la fertilidad.</t>
  </si>
  <si>
    <t>R-61</t>
  </si>
  <si>
    <t>Riesgo durante el embarazo de efectos adversos para el feto.</t>
  </si>
  <si>
    <t>R-62</t>
  </si>
  <si>
    <t>Posible riesgo de perjudicar la fertilidad.</t>
  </si>
  <si>
    <t>R-63</t>
  </si>
  <si>
    <t>Posible riesgo durante el embarazo de efectos adversos para el feto.</t>
  </si>
  <si>
    <t>R-64</t>
  </si>
  <si>
    <t>Puede perjudicar a los niños alimentados con leche materna.</t>
  </si>
  <si>
    <t>R-65</t>
  </si>
  <si>
    <t>Nocivo: si se ingiere puede causar daño pulmonar.</t>
  </si>
  <si>
    <t>R-66</t>
  </si>
  <si>
    <t>La exposición repetida puede provocar sequedad o formación de grietas en la piel.</t>
  </si>
  <si>
    <t>R-67</t>
  </si>
  <si>
    <t>La inhalación de vapores puede provocar somnolencia y vértigo.</t>
  </si>
  <si>
    <t>R-68</t>
  </si>
  <si>
    <t>Posibilidad de efectos irreversibles.</t>
  </si>
  <si>
    <t>Combinación de la Frase "R"</t>
  </si>
  <si>
    <t>R-14/15</t>
  </si>
  <si>
    <t>Reacciona violentamente con el agua, liberando gases extremadamente inflamables.</t>
  </si>
  <si>
    <t>R-15/29</t>
  </si>
  <si>
    <t>En contacto con el agua, libera gases tóxicos y extremadamente inflamables.</t>
  </si>
  <si>
    <t>R-20/21</t>
  </si>
  <si>
    <t>Nocivo por inhalación y en contacto con la piel.</t>
  </si>
  <si>
    <t>R-20/22</t>
  </si>
  <si>
    <t>Nocivo por inhalación y por ingestión.</t>
  </si>
  <si>
    <t>R-21/22</t>
  </si>
  <si>
    <t>Nocivo en contacto con la piel y por ingestión.</t>
  </si>
  <si>
    <t>R-20/21/22</t>
  </si>
  <si>
    <t>Nocivo por inhalación, por ingestión y en contacto con la piel.</t>
  </si>
  <si>
    <t>R-23/24</t>
  </si>
  <si>
    <t>Tóxico por inhalación y en contacto con la piel.</t>
  </si>
  <si>
    <t>R-24/25</t>
  </si>
  <si>
    <t>Tóxico en contacto con la piel y por ingestión.</t>
  </si>
  <si>
    <t>R-23/25</t>
  </si>
  <si>
    <t>Tóxico por inhalación y por ingestión.</t>
  </si>
  <si>
    <t>R-23/24/25</t>
  </si>
  <si>
    <t>Tóxico por inhalación, por ingestión y en contacto con la piel.</t>
  </si>
  <si>
    <t>R-26/27</t>
  </si>
  <si>
    <t>Muy tóxico por inhalación y en contacto con la piel.</t>
  </si>
  <si>
    <t>R-26/28</t>
  </si>
  <si>
    <t>Muy tóxico por inhalación y por ingestión.</t>
  </si>
  <si>
    <t>R-26/27/28</t>
  </si>
  <si>
    <t>Muy tóxico por inhalación, por ingestión y en contacto con la piel.</t>
  </si>
  <si>
    <t>R-27/28</t>
  </si>
  <si>
    <t>Muy tóxico en contacto con la piel y por ingestión.</t>
  </si>
  <si>
    <t>R-36/37</t>
  </si>
  <si>
    <t>Irrita los ojos y las vías respiratorias.</t>
  </si>
  <si>
    <t>R-36/38</t>
  </si>
  <si>
    <t>Irrita los ojos y la piel.</t>
  </si>
  <si>
    <t>R-37/38</t>
  </si>
  <si>
    <t>Irrita las vías respiratorias y la piel.</t>
  </si>
  <si>
    <t>R-36/37/38</t>
  </si>
  <si>
    <t>Irrita los ojos, la piel y las vías respiratorias.</t>
  </si>
  <si>
    <t>R-39/23</t>
  </si>
  <si>
    <t>Tóxico: peligro de efectos irreversibles muy graves por inhalación.</t>
  </si>
  <si>
    <t>R-39/24</t>
  </si>
  <si>
    <t>Tóxico: peligro de efectos irreversibles muy graves por contacto con la piel.</t>
  </si>
  <si>
    <t>R-39/25</t>
  </si>
  <si>
    <t>Tóxico: peligro de efectos irreversibles muy graves por ingestión.</t>
  </si>
  <si>
    <t>R-39/32/24</t>
  </si>
  <si>
    <t>Tóxico: peligro de efectos irreversibles muy graves por inhalación y contacto con la piel.</t>
  </si>
  <si>
    <t>R-39/23/25</t>
  </si>
  <si>
    <t>Tóxico: peligro de efectos irreversibles muy graves por inhalación e ingestión.</t>
  </si>
  <si>
    <t>R-39/24/25</t>
  </si>
  <si>
    <t>Tóxico: peligro de efectos irreversibles muy graves por contacto con la piel e ingestión.</t>
  </si>
  <si>
    <t>R-36/23/24/25</t>
  </si>
  <si>
    <t>Tóxico: peligro de efectos irreversibles muy graves por inhalación, contacto con la piel e ingestión.</t>
  </si>
  <si>
    <t>R-39/26</t>
  </si>
  <si>
    <t>Muy tóxico: peligro de efectos irreversibles muy graves por inhalación.</t>
  </si>
  <si>
    <t>R-39/26/27</t>
  </si>
  <si>
    <t>Muy tóxico: peligro de efectos irreversibles muy graves por inhalación y contacto con la piel.</t>
  </si>
  <si>
    <t>R-39/27</t>
  </si>
  <si>
    <t>Muy tóxico: peligro de efectos irreversibles muy graves por contacto con la piel.</t>
  </si>
  <si>
    <t>R-39/28</t>
  </si>
  <si>
    <t>Muy tóxico: peligro de efectos irreversibles muy graves por ingestión.</t>
  </si>
  <si>
    <t>R-39/26/28</t>
  </si>
  <si>
    <t>Muy tóxico: peligro de efectos irreversibles muy graves por inhalación e ingestión.</t>
  </si>
  <si>
    <t>R-39/27/28</t>
  </si>
  <si>
    <t>Muy tóxico: peligro de efectos irreversibles muy graves por contacto con la piel e ingestión.</t>
  </si>
  <si>
    <t>R-39/26/27/28</t>
  </si>
  <si>
    <t>Muy tóxico: peligro de efectos irreversibles muy graves por inhalación, contacto con la piel e ingestión.</t>
  </si>
  <si>
    <t>R-68/20</t>
  </si>
  <si>
    <t>Nocivo: posibilidad de efectos irreversibles por inhalación.</t>
  </si>
  <si>
    <t>R-68/21</t>
  </si>
  <si>
    <t>Nocivo: posibilidad de efectos irreversibles por contacto con la piel.</t>
  </si>
  <si>
    <t>R-68/22</t>
  </si>
  <si>
    <t>Nocivo: posibilidad de efectos irreversibles por ingestión.</t>
  </si>
  <si>
    <t>R-68/20/21</t>
  </si>
  <si>
    <t>Nocivo: posibilidad de efectos irreversibles por inhalación y contacto con la piel.</t>
  </si>
  <si>
    <t>R-68/20/22</t>
  </si>
  <si>
    <t>Nocivo: Posibilidad de efectos irreversibles por inhalación e ingestión.</t>
  </si>
  <si>
    <t>R-68/21/22</t>
  </si>
  <si>
    <t>Nocivo: posibilidad de efectos irreversibles por contacto con la piel e ingestión.</t>
  </si>
  <si>
    <t>R-68/20/21/22</t>
  </si>
  <si>
    <t>Nocivo: posibilidad de efectos irreversibles por inhalación, contacto con la piel e ingestión.</t>
  </si>
  <si>
    <t>R-42/43</t>
  </si>
  <si>
    <t>Posibilidad de sensibilización por inhalación y por contacto con la piel.</t>
  </si>
  <si>
    <t>R-48/20</t>
  </si>
  <si>
    <t>Nocivo: riesgo de efectos graves para la salud en caso de exposición prolongada por inhalación.</t>
  </si>
  <si>
    <t>R-48/21</t>
  </si>
  <si>
    <t>Nocivo: riesgo de efectos graves para la salud en caso de exposición prolongada por contacto con la piel.</t>
  </si>
  <si>
    <t>R-48/22</t>
  </si>
  <si>
    <t>Nocivo: riesgo de efectos graves para la salud en caso de exposición prolongada por ingestión.</t>
  </si>
  <si>
    <t>R-48/20/21</t>
  </si>
  <si>
    <t>Nocivo: riesgo de efectos graves para la salud en caso de exposición prolongada por inhalación y contacto con la piel.</t>
  </si>
  <si>
    <t>R-48/20/22</t>
  </si>
  <si>
    <t>Nocivo: riesgo de efectos graves para la salud en caso de exposición prolongada por inhalación e ingestión.</t>
  </si>
  <si>
    <t>R-48/21/22</t>
  </si>
  <si>
    <t>Nocivo: riesgo de efectos graves para la salud en caso de exposición prolongada por contacto con la piel e ingestión.</t>
  </si>
  <si>
    <t>R-48/20/21/22</t>
  </si>
  <si>
    <t>Nocivo: riesgo de efectos graves para la salud en caso de exposición prolongada por inhalación, contacto con la piel e ingestión.</t>
  </si>
  <si>
    <t>R-48/23</t>
  </si>
  <si>
    <t>Tóxico: riesgo de efectos graves para la salud en caso de exposición prolongada por inhalación.</t>
  </si>
  <si>
    <t>R-48/24</t>
  </si>
  <si>
    <t>Tóxico: riesgo de efectos graves para la salud en caso de exposición prolongada por contacto con la piel.</t>
  </si>
  <si>
    <t>R-48/25</t>
  </si>
  <si>
    <t>Tóxico: riesgo de efectos graves para la salud en caso de exposición prolongada por ingestión.</t>
  </si>
  <si>
    <t>R-48/23/24</t>
  </si>
  <si>
    <t>Tóxico: riesgo de efectos graves para la salud en caso de exposición prolongada por inhalación y contacto con la piel.</t>
  </si>
  <si>
    <t>R-48/23/25</t>
  </si>
  <si>
    <t>Tóxico: riesgo de efectos graves para la salud en caso de exposición prolongada por inhalación e ingestión.</t>
  </si>
  <si>
    <t>R-48/24/25</t>
  </si>
  <si>
    <t>Tóxico: riesgo de efectos graves para la salud en caso de exposición prolongada por contacto con la piel e ingestión.</t>
  </si>
  <si>
    <t>R-48/23/24/25</t>
  </si>
  <si>
    <t>Tóxico: riesgo de efectos graves para la salud en caso de exposición prolongada por inhalación, contacto con la piel e ingestión.</t>
  </si>
  <si>
    <t>R-50/53</t>
  </si>
  <si>
    <t>Muy tóxico para los organismos acuáticos, puede provocar a largo plazo efectos negativos en el medio ambiente acuático.</t>
  </si>
  <si>
    <t>R-51/53</t>
  </si>
  <si>
    <t>Tóxico para los organismos acuáticos, puede provocar a largo plazo efectos negativos en el medio ambiente acuático.</t>
  </si>
  <si>
    <t>R-52/53</t>
  </si>
  <si>
    <t>Nocivo para los organismos acuáticos, puede provocar a largo plazo efectos negativos en el medio ambiente acuático.</t>
  </si>
  <si>
    <t>Empresa</t>
  </si>
  <si>
    <t>Nª Trabajadores</t>
  </si>
  <si>
    <r>
      <t xml:space="preserve">PRIORIDAD </t>
    </r>
    <r>
      <rPr>
        <b/>
        <sz val="18"/>
        <color theme="0"/>
        <rFont val="Arial"/>
        <family val="2"/>
      </rPr>
      <t>SURGIDA PARA RIESGO DE SOBRECARGA MECÁNICA</t>
    </r>
  </si>
  <si>
    <t xml:space="preserve"> SOBRECARGA BIOMECÁNICA DE LAS ARTICULACIONES SUPERIORES POR TAREAS REPETITIVAS</t>
  </si>
  <si>
    <t>PRESENCIA DE CONDICIONES CRÍTICAS</t>
  </si>
  <si>
    <t>SOBRECARGA BIOMECÁNICA POR LEVANTAMIENTO MANUAL DE CARGAS</t>
  </si>
  <si>
    <t>PRESENCIA DE LEVANTAMIENTO</t>
  </si>
  <si>
    <t>SOBRECARGA BIOMECÁNICA POR TRANSPORTE MANUAL DE CARGAS</t>
  </si>
  <si>
    <t>SOBRECARGA BIOMECÁNICA POR EMPUJE Y TRACCIÓN MANUAL DE CARGAS</t>
  </si>
  <si>
    <t>NO EMPUJE Y TRACCIÓN</t>
  </si>
  <si>
    <t>SOBRECARGA BIOMECÁNICA POR MALAS POSTURAS DE LA COLUMNA Y MIEMBROS INFERIORES</t>
  </si>
  <si>
    <t>ILUMINACIÓN</t>
  </si>
  <si>
    <t>PROBLEMÁTICA DE TRABAJO EN EL EXTERIOR - RADIACIONES UV</t>
  </si>
  <si>
    <t>RUIDO</t>
  </si>
  <si>
    <t>PROBLEMA MICROCLIMÁTICO</t>
  </si>
  <si>
    <r>
      <rPr>
        <b/>
        <sz val="18"/>
        <color theme="0"/>
        <rFont val="Arial"/>
        <family val="2"/>
      </rPr>
      <t>PROBLEMAS</t>
    </r>
    <r>
      <rPr>
        <b/>
        <sz val="18"/>
        <color indexed="9"/>
        <rFont val="Arial"/>
        <family val="2"/>
      </rPr>
      <t xml:space="preserve"> DE HERRAMIENTAS EN USO</t>
    </r>
  </si>
  <si>
    <t xml:space="preserve">PROBLEMAS DE EXPOSICIÓN A VIBRACIONES </t>
  </si>
  <si>
    <t>PROBLEMAS DE MAQUINARIA EN USO</t>
  </si>
  <si>
    <t>CUÁLES:</t>
  </si>
  <si>
    <t>PROBLEMAS ORGANIZATIVOS</t>
  </si>
  <si>
    <t>MOV. REPETITIVO</t>
  </si>
  <si>
    <t>LEVANTAMIENTO</t>
  </si>
  <si>
    <t>TRANSPORTE</t>
  </si>
  <si>
    <t>EMPUJE - TRACCIÓN</t>
  </si>
  <si>
    <t>POSTURA</t>
  </si>
  <si>
    <t>ORGANIZACIÓN</t>
  </si>
  <si>
    <t>RADIACIÓN UV</t>
  </si>
  <si>
    <t>MICROCLIMA</t>
  </si>
  <si>
    <t>VIBRACIONES</t>
  </si>
  <si>
    <t>HERRAMIENTAS</t>
  </si>
  <si>
    <t>MAQUINARIA</t>
  </si>
  <si>
    <t>ILUMINACIÓN LOCALIZADA: VALORACIÓN EN FUNCIÓN DE LA EXIGENCIA VISUAL EN EL PUESTO DE TRABAJO</t>
  </si>
  <si>
    <t>amarillo</t>
  </si>
  <si>
    <t>rojo</t>
  </si>
  <si>
    <t>SUMA</t>
  </si>
  <si>
    <t>TOT4</t>
  </si>
  <si>
    <t>TOT.5</t>
  </si>
  <si>
    <t>CP</t>
  </si>
  <si>
    <t>H mani</t>
  </si>
  <si>
    <t>Torsione</t>
  </si>
  <si>
    <t>Dist orizz</t>
  </si>
  <si>
    <t>dislocaz</t>
  </si>
  <si>
    <t>Freq (su durata lunga?)</t>
  </si>
  <si>
    <t>Peso raccomandato (su durata lunga)</t>
  </si>
  <si>
    <t>NIOSH</t>
  </si>
  <si>
    <t>MAX 15 SU PESI E LAY OUT</t>
  </si>
  <si>
    <t>I32</t>
  </si>
  <si>
    <t>SOMMA</t>
  </si>
  <si>
    <t>SITUAZIONE VERDE</t>
  </si>
  <si>
    <t>MAX 25 SU AMBIENTE, CARAT. PESO, FREQUENZA E LAY -OUT</t>
  </si>
  <si>
    <t>MAX 1</t>
  </si>
  <si>
    <t>MAX 3</t>
  </si>
  <si>
    <t>Resumen</t>
  </si>
  <si>
    <t>Ambiente</t>
  </si>
  <si>
    <t>Prioridad</t>
  </si>
  <si>
    <t>Carga</t>
  </si>
  <si>
    <t>max niosh</t>
  </si>
  <si>
    <t>Se necesita una evaluación específica</t>
  </si>
  <si>
    <t>Condición crítica a rediseñar</t>
  </si>
  <si>
    <t xml:space="preserve">No es necesario evaluar: riesgo aceptable </t>
  </si>
  <si>
    <t>No es necesario evaluar</t>
  </si>
  <si>
    <t>Incoherencia de los datos escritos, verifiquelos</t>
  </si>
  <si>
    <t>Se debe tener en observación</t>
  </si>
  <si>
    <t>De continuar así evaluar de manera específica, pero no urgente</t>
  </si>
  <si>
    <t>Intervención ergonómica Urgente</t>
  </si>
  <si>
    <t>violeta</t>
  </si>
  <si>
    <t>resultado</t>
  </si>
  <si>
    <t>RESULTADO</t>
  </si>
  <si>
    <t>vacío</t>
  </si>
  <si>
    <t>Bajo</t>
  </si>
  <si>
    <t>Riesgo intrinseco</t>
  </si>
  <si>
    <t>Alto/muy alto</t>
  </si>
  <si>
    <t>0=bajo;
1=medio;
2=alto</t>
  </si>
  <si>
    <t>Controlado</t>
  </si>
  <si>
    <t>mucho</t>
  </si>
  <si>
    <t>esporádico</t>
  </si>
  <si>
    <t>frecuencia;
0=bajo;
1=medio;
2=alto</t>
  </si>
  <si>
    <t xml:space="preserve"> DATOS DE LA EMPRESA - DE UN MISMO GRUPO HOMOGÉNEO</t>
  </si>
  <si>
    <t xml:space="preserve">Área (Sub-área):  </t>
  </si>
  <si>
    <t>Ubicación :</t>
  </si>
  <si>
    <t>Ocupación:</t>
  </si>
  <si>
    <r>
      <t xml:space="preserve">Código: </t>
    </r>
    <r>
      <rPr>
        <sz val="9"/>
        <rFont val="Times New Roman"/>
        <family val="1"/>
      </rPr>
      <t>SSYMA-P04.04-F12</t>
    </r>
  </si>
  <si>
    <r>
      <t>Versión:</t>
    </r>
    <r>
      <rPr>
        <sz val="12"/>
        <rFont val="Times New Roman"/>
        <family val="1"/>
      </rPr>
      <t xml:space="preserve"> 01</t>
    </r>
  </si>
  <si>
    <t>U.E.A. CAROLINA I CERRO CORONA</t>
  </si>
  <si>
    <t>Ocupación :</t>
  </si>
  <si>
    <t>Breve descripción del trabajo analizado</t>
  </si>
  <si>
    <t>Identificación del Grupo de Exposición Homogéneo (Descripción del trabajo efectuado).</t>
  </si>
  <si>
    <t>DEFINICIÓN DE TRABAJO REPETITIVO</t>
  </si>
  <si>
    <t>1) TRABAJO A CICLOS: Usted tiene un ciclo de trabajo cuando el empleado realiza un trabajo durante un determinado período (ciclo que dura desde unos segundos hasta varios minutos) y luego lo repite durante el turno en varias ocasiones.</t>
  </si>
  <si>
    <t>Ejem.1:: "Montar una pieza en un objeto en una línea, vuelver a montar la pieza en el siguiente objeto en la misma línea".</t>
  </si>
  <si>
    <t>Ejem.2: "Llenar una caja de productos, llenar otra caja con otros productos elaborados del mismo tipo".</t>
  </si>
  <si>
    <t>2) REPETIR LOS MISMOS GESTOS LABORALES: Cuando, independientemente de la duración del ciclo, el trabajador repite los mismos movimientos por lo menos durante la mitad del tiempo de la tarea.</t>
  </si>
  <si>
    <t>Ejem.1: "Atornillar durante más de la mitad del tiempo".</t>
  </si>
  <si>
    <t>Ejem.2: "Más de la mitad del tiempo monta el mismo componente varias veces".</t>
  </si>
  <si>
    <t>Ejem.3: "Realiza la misma acción durante más de la mitad del tiempo".</t>
  </si>
  <si>
    <t>YUDA: LEVANTAMIENTO MANUAL DE CARGA</t>
  </si>
  <si>
    <t xml:space="preserve">SE CONSIDERA NECESARIO EFECTUAR UN ANÁLISIS SUCESIVO CUANDO HAYAN  CARGAS IGUAL O SUPERIORES A 3 KG, INDEPENDIENTEMENTE DEL NÚMERO DE CARGAS LEVANTADAS. </t>
  </si>
  <si>
    <t>ESTE ELEMENTO SERÁ ESTIMADO SUCESIVAMENTE EN LA SESIÓN "QUICK EVALUATION" (Evaluación Rápida).</t>
  </si>
  <si>
    <t xml:space="preserve">AYUDA: TRANSPORTE MANUAL DE CARGA
CUANDO LA RESPUESTA ES "SI", ES NECESARIO EFECTUAR UN ANÁLISIS SUCESIVO CUANDO ESTÉN PRESENTES TAREAS O ACCIONES DE TRANSPORTAR MANUALMENTE CARGAS IGUALES O SUPERIORES A 3KG, INDEPENDIENTEMENTE DEL NÚMERO DE VECES. 
ESTE ELEMENTO SE VALORARÁ SUCESIVAMENTE EN LA SECCIÓN "QUICK EVALUATION" (Evaluación rápida).
</t>
  </si>
  <si>
    <t>Puede marcar varias "X" según el análisis.</t>
  </si>
  <si>
    <t>Marcar 01 opción "X"</t>
  </si>
  <si>
    <t>Marcar con "x" solo las posturas presentes en la tarea, e indicar el porcentaje de tiempo de exposición en cada caso; la suma de porcentajes de tiempo deben sumar 100%
= (*)</t>
  </si>
  <si>
    <t>(*)</t>
  </si>
  <si>
    <t>Marcar más de una "X", si es que aplica.</t>
  </si>
  <si>
    <t>Puede marcar varias "X" según el análisis</t>
  </si>
  <si>
    <t>Si hay presencia de contaminantes, ir a la hoja QUÍMICOS</t>
  </si>
  <si>
    <t>Indicar tiempo en minutos de cada tarea</t>
  </si>
  <si>
    <t>CLAVES DE ACCESO PARA LA IDENTIFICACIÓN DE RIESGOS DE TRABAJOS QUE SE REALIZAN CON FUENTES RADIACTIVAS</t>
  </si>
  <si>
    <t>REALIZA MANTENIMIENTO A EQUIPOS CON FUENTES RADIACTIVAS</t>
  </si>
  <si>
    <t>CONDUCE VEHÍCULOS QUE TRANSPORTAN DENSIMETROS NUCLEARES / ALMACENA</t>
  </si>
  <si>
    <t>REALIZA MONITOREOS CON FUENTES RADIACTIVAS (GAMMAGRAFIA)</t>
  </si>
  <si>
    <t>REALIZA MONITOREOS CON FUENTES RADIACTIVAS (DENSIMETROS NUCLEARES)</t>
  </si>
  <si>
    <t>La forma y tamaño del objeto reduce la visibilidad del operador durante su manipulación.</t>
  </si>
  <si>
    <t>El centro de gravedad del objeto es inestable y fluctúa durante la manipulación (líquidos, polvos, etc)</t>
  </si>
  <si>
    <t xml:space="preserve"> Presencia de condiciones de levantamiento y/o transporte de carga superior al límite indicado.</t>
  </si>
  <si>
    <t>15 KG</t>
  </si>
  <si>
    <t>09 KG</t>
  </si>
  <si>
    <t>Igual o mayor a 15 v/min en DURACIÓN CORTA (Max. 60 Minutos)</t>
  </si>
  <si>
    <t>Igual o mayor a 12 v/min en DURACIÓN MODERADA (Max 120 Minutos)</t>
  </si>
  <si>
    <t>Igual o mayor a 8 v/min en DURACIÓN LARGA (Más de 120 min.)</t>
  </si>
  <si>
    <t>Complete esta tabla con los datos solicitados en cada columna</t>
  </si>
  <si>
    <t>Coloque una "X" en las características que se cumplan para cada tipo de carro.</t>
  </si>
  <si>
    <t>TABLA DE EVALUACION DE RIESGOS DE EXPOSICIÓN OCUPACIONAL</t>
  </si>
  <si>
    <t>Violeta</t>
  </si>
  <si>
    <t>Presencia (elevada concentración)</t>
  </si>
  <si>
    <t>Si la respuesta es "SI",
completar la siguiente parte:</t>
  </si>
  <si>
    <t xml:space="preserve"> Para detectar la presencia de condiciones de trabajo repetitivo aceptable (zona verde): si todas las condiciones de trabajo indican que se produce, el Resultado es "verde ". Nota: marque con una "x", cuando la situación se produce (la columna de "Sí"), cuando eso no ocurre (la columna de "No")
</t>
  </si>
  <si>
    <t>Si está presente sólo una de esas condiciones, el riesgo debe ser considerado y será necesario tan pronto como sea posible rediseñar el puesto de trabajo mediante una evaluación en profundidad.</t>
  </si>
  <si>
    <t>EVALUACIÓN RÁPIDA de la manipulación manual de cargas</t>
  </si>
  <si>
    <r>
      <t>EVALUACIÓN RÁPIDA- ZONA CRÍTICA (ROJA)</t>
    </r>
    <r>
      <rPr>
        <sz val="13"/>
        <color theme="0"/>
        <rFont val="Arial"/>
        <family val="2"/>
      </rPr>
      <t xml:space="preserve">
PRESENCIA DE SITUACIONES DE RIESGO ELEVADO O "CÓDIGO CRÍTICO" PARA EL LEVANTAMIENTO MANUAL:
Sí fuese sólo una de esas condiciones, el riesgo se considera alto y es necesario volver a diseñar la tarea tan pronto como sea posible</t>
    </r>
  </si>
  <si>
    <r>
      <t>EVALUACIÓN RÁPIDA - ZONA VERDE
Para garantizar la presencia de condiciones aceptables (área verde)</t>
    </r>
    <r>
      <rPr>
        <sz val="13"/>
        <color theme="0"/>
        <rFont val="Arial"/>
        <family val="2"/>
      </rPr>
      <t xml:space="preserve">
Si no hay condiciones en la zona crítica y todas las siguientes condiciones no están presentes y las respuestas son "no" (realizando el levantamiento con las dos manos), el riesgo por levantamiento manual de cargas es ausente. 
Nota: marque con una "</t>
    </r>
    <r>
      <rPr>
        <b/>
        <sz val="13"/>
        <color theme="0"/>
        <rFont val="Arial"/>
        <family val="2"/>
      </rPr>
      <t>x</t>
    </r>
    <r>
      <rPr>
        <sz val="13"/>
        <color theme="0"/>
        <rFont val="Arial"/>
        <family val="2"/>
      </rPr>
      <t>" para cada categoría de peso, cuando la situación se produce en la columna de "</t>
    </r>
    <r>
      <rPr>
        <b/>
        <sz val="13"/>
        <color theme="0"/>
        <rFont val="Arial"/>
        <family val="2"/>
      </rPr>
      <t>SI</t>
    </r>
    <r>
      <rPr>
        <sz val="13"/>
        <color theme="0"/>
        <rFont val="Arial"/>
        <family val="2"/>
      </rPr>
      <t>" y cuando no se produzca en la columna de "</t>
    </r>
    <r>
      <rPr>
        <b/>
        <sz val="13"/>
        <color theme="0"/>
        <rFont val="Arial"/>
        <family val="2"/>
      </rPr>
      <t>NO</t>
    </r>
    <r>
      <rPr>
        <sz val="13"/>
        <color theme="0"/>
        <rFont val="Arial"/>
        <family val="2"/>
      </rPr>
      <t>"</t>
    </r>
    <r>
      <rPr>
        <b/>
        <sz val="13"/>
        <color theme="0"/>
        <rFont val="Arial"/>
        <family val="2"/>
      </rPr>
      <t xml:space="preserve">                                                                                                                                                                                                                  </t>
    </r>
  </si>
  <si>
    <r>
      <t>EVALUACIÓN RÁPIDA - ZONA VERDE
Para garantizar la presencia de condiciones aceptables (área verde)</t>
    </r>
    <r>
      <rPr>
        <sz val="13"/>
        <color theme="0"/>
        <rFont val="Arial"/>
        <family val="2"/>
      </rPr>
      <t xml:space="preserve">
Si todas las condiciones ya mencionadas arriba y abajo no se producen y las respuestas son "no" (realizando el levantamiento con las dos manos), la ubicación está en riesgo ausente por levantamiento manual de cargas . 
 Nota: marque con una "</t>
    </r>
    <r>
      <rPr>
        <b/>
        <sz val="13"/>
        <color theme="0"/>
        <rFont val="Arial"/>
        <family val="2"/>
      </rPr>
      <t>x</t>
    </r>
    <r>
      <rPr>
        <sz val="13"/>
        <color theme="0"/>
        <rFont val="Arial"/>
        <family val="2"/>
      </rPr>
      <t>" para cada categoría de peso, cuando la situación se produce en la columna de "</t>
    </r>
    <r>
      <rPr>
        <b/>
        <sz val="13"/>
        <color theme="0"/>
        <rFont val="Arial"/>
        <family val="2"/>
      </rPr>
      <t>SI</t>
    </r>
    <r>
      <rPr>
        <sz val="13"/>
        <color theme="0"/>
        <rFont val="Arial"/>
        <family val="2"/>
      </rPr>
      <t>" y cuando no se produzca en la columna de "</t>
    </r>
    <r>
      <rPr>
        <b/>
        <sz val="13"/>
        <color theme="0"/>
        <rFont val="Arial"/>
        <family val="2"/>
      </rPr>
      <t>NO</t>
    </r>
    <r>
      <rPr>
        <sz val="13"/>
        <color theme="0"/>
        <rFont val="Arial"/>
        <family val="2"/>
      </rPr>
      <t>"</t>
    </r>
    <r>
      <rPr>
        <b/>
        <sz val="13"/>
        <color theme="0"/>
        <rFont val="Arial"/>
        <family val="2"/>
      </rPr>
      <t xml:space="preserve">                                                                                                                                                                                                                  </t>
    </r>
  </si>
  <si>
    <r>
      <t xml:space="preserve">EVALUACIÓN RÁPIDA- ZONA CRÍTICA (ROJA)
</t>
    </r>
    <r>
      <rPr>
        <sz val="13"/>
        <color theme="0"/>
        <rFont val="Arial"/>
        <family val="2"/>
      </rPr>
      <t xml:space="preserve"> PARA EL TRANSPORTE DE CARGAS
presencia de peso acumulativo transportado (suma de todo el peso transportado en el turno) manualmente superior a lo indicado</t>
    </r>
  </si>
  <si>
    <t xml:space="preserve">Fuente: </t>
  </si>
  <si>
    <t>Fuente :</t>
  </si>
  <si>
    <t>Fecha de aprob.: 21/01/2018</t>
  </si>
  <si>
    <t>MANIPULACIÓN    DIRECTA</t>
  </si>
  <si>
    <t>MONTACARGA MANUAL</t>
  </si>
  <si>
    <t>MONTACARGA ELÉCTRICO</t>
  </si>
  <si>
    <t>CONDUCCIÓN DURANTE BUENA PARTE DEL TIEMPO: TRACTOR, RODILLO, EXCAVADORAS</t>
  </si>
  <si>
    <t xml:space="preserve">N° Horas día/trabajo :   </t>
  </si>
  <si>
    <t>horas</t>
  </si>
  <si>
    <t xml:space="preserve">N° Días de trabajo :   </t>
  </si>
  <si>
    <t>día</t>
  </si>
  <si>
    <t xml:space="preserve">N° Días de descanso :   </t>
  </si>
  <si>
    <t>Ciclo de guardia</t>
  </si>
  <si>
    <t>N° de horas semanales trabajadas</t>
  </si>
  <si>
    <t>Hr/semanal</t>
  </si>
  <si>
    <t>Trabaja en:</t>
  </si>
  <si>
    <t>Limpieza de baños</t>
  </si>
  <si>
    <t>Planta de aguas residuales</t>
  </si>
  <si>
    <t>Residuos biológicos</t>
  </si>
  <si>
    <t>Si</t>
  </si>
  <si>
    <t>No</t>
  </si>
  <si>
    <t>Frecuencia</t>
  </si>
  <si>
    <t>Varias veces al día</t>
  </si>
  <si>
    <t>Solo una vez al día</t>
  </si>
  <si>
    <t>Especifique que tipo</t>
  </si>
  <si>
    <t>Controles</t>
  </si>
  <si>
    <t>Semanal o más tiempo</t>
  </si>
  <si>
    <t>N° trabajadores expuestos</t>
  </si>
  <si>
    <t>Otros (indique)</t>
  </si>
  <si>
    <t>RESUMEN DE LA EVALUACIÓN PREVIA Y PRIORIDAD DE INTERVENCIÓN DE AGENTES QUÍMICOS</t>
  </si>
  <si>
    <t>A1</t>
  </si>
  <si>
    <t>A2</t>
  </si>
  <si>
    <t>A3</t>
  </si>
  <si>
    <t>A4</t>
  </si>
  <si>
    <t>A5</t>
  </si>
  <si>
    <t>J</t>
  </si>
  <si>
    <t>ASPIRACIÓN VENTILACIÓN</t>
  </si>
  <si>
    <t>SEPARACIÓN</t>
  </si>
  <si>
    <t>MANEJO DIRECTO SIN PPE</t>
  </si>
  <si>
    <t>ELEVADISIMO</t>
  </si>
  <si>
    <t>ELEVADO</t>
  </si>
  <si>
    <t>BAJO</t>
  </si>
  <si>
    <t>RIESGO DE CONCIENCIA</t>
  </si>
  <si>
    <r>
      <t>Si todas las respuestas son "</t>
    </r>
    <r>
      <rPr>
        <b/>
        <sz val="13"/>
        <color rgb="FF00B050"/>
        <rFont val="Arial"/>
        <family val="2"/>
      </rPr>
      <t>NO</t>
    </r>
    <r>
      <rPr>
        <sz val="13"/>
        <rFont val="Arial"/>
        <family val="2"/>
      </rPr>
      <t>" entonces la tarea está en la ZONA VERDE</t>
    </r>
  </si>
  <si>
    <r>
      <t>Si una o más respuestas son "</t>
    </r>
    <r>
      <rPr>
        <b/>
        <sz val="13"/>
        <color rgb="FFFF0000"/>
        <rFont val="Arial"/>
        <family val="2"/>
      </rPr>
      <t>SI</t>
    </r>
    <r>
      <rPr>
        <sz val="13"/>
        <rFont val="Arial"/>
        <family val="2"/>
      </rPr>
      <t>" el trabajo repetitivo puede ser un riesgo y será necesario llevar a cabo una evaluación mas detallada.</t>
    </r>
  </si>
  <si>
    <t>OTRO :</t>
  </si>
  <si>
    <t>NOTAS:</t>
  </si>
  <si>
    <r>
      <t xml:space="preserve">RIESGO PARA LA SALUD </t>
    </r>
    <r>
      <rPr>
        <b/>
        <sz val="23"/>
        <color theme="0"/>
        <rFont val="Arial"/>
        <family val="2"/>
      </rPr>
      <t>POR</t>
    </r>
    <r>
      <rPr>
        <b/>
        <sz val="23"/>
        <color indexed="9"/>
        <rFont val="Arial"/>
        <family val="2"/>
      </rPr>
      <t xml:space="preserve"> EXPOSICIÓN AGUDA</t>
    </r>
  </si>
  <si>
    <t>COMPUESTO ORGÁNICO</t>
  </si>
  <si>
    <t>Cuál:</t>
  </si>
  <si>
    <r>
      <t xml:space="preserve">Código: </t>
    </r>
    <r>
      <rPr>
        <sz val="18"/>
        <color theme="0"/>
        <rFont val="Times New Roman"/>
        <family val="1"/>
      </rPr>
      <t>SSYMA-P04.04-F12</t>
    </r>
  </si>
  <si>
    <r>
      <t>Versión:</t>
    </r>
    <r>
      <rPr>
        <sz val="18"/>
        <color theme="0"/>
        <rFont val="Times New Roman"/>
        <family val="1"/>
      </rPr>
      <t xml:space="preserve"> 01</t>
    </r>
  </si>
  <si>
    <t>ERGOepm_Premapa - IDENTIFICACIÓN DE PELIGROS ERGONÓMICOS
EPM International Ergonomics School</t>
  </si>
  <si>
    <t>Descripción del producto químico presente o utilizado</t>
  </si>
  <si>
    <t>Resumen del resultado</t>
  </si>
  <si>
    <r>
      <t xml:space="preserve">Código: </t>
    </r>
    <r>
      <rPr>
        <sz val="15"/>
        <color theme="0"/>
        <rFont val="Times New Roman"/>
        <family val="1"/>
      </rPr>
      <t>SSYMA-P04.04-F12</t>
    </r>
  </si>
  <si>
    <r>
      <t>Versión:</t>
    </r>
    <r>
      <rPr>
        <sz val="15"/>
        <color theme="0"/>
        <rFont val="Times New Roman"/>
        <family val="1"/>
      </rPr>
      <t xml:space="preserve"> 01</t>
    </r>
  </si>
  <si>
    <t xml:space="preserve">PRESENCIA DE CONDICIONES CRÍTICAS   </t>
  </si>
  <si>
    <t xml:space="preserve">TAREA NO REPETITIVA   </t>
  </si>
  <si>
    <t xml:space="preserve">NO LEVANTAMIENTO   </t>
  </si>
  <si>
    <r>
      <t xml:space="preserve">TAREA REPETITIVA   </t>
    </r>
    <r>
      <rPr>
        <sz val="17"/>
        <color theme="0"/>
        <rFont val="Arial"/>
        <family val="2"/>
      </rPr>
      <t>.</t>
    </r>
  </si>
  <si>
    <t xml:space="preserve">PRESENCIA DE TRANSPORTE   </t>
  </si>
  <si>
    <t xml:space="preserve">NO TRANSPORTE   </t>
  </si>
  <si>
    <r>
      <t xml:space="preserve">PRESENCIA DE EMP. Y TRAC.   </t>
    </r>
    <r>
      <rPr>
        <sz val="17"/>
        <color theme="0"/>
        <rFont val="Arial"/>
        <family val="2"/>
      </rPr>
      <t>.</t>
    </r>
  </si>
  <si>
    <t>PROBLEMAS CON QUÍMICOS</t>
  </si>
  <si>
    <t>QUÍMICOS / BIOLOGICO</t>
  </si>
  <si>
    <t>dias</t>
  </si>
  <si>
    <r>
      <t xml:space="preserve">Nº Trab:  </t>
    </r>
    <r>
      <rPr>
        <sz val="13"/>
        <color theme="0"/>
        <rFont val="Arial"/>
        <family val="2"/>
      </rPr>
      <t>.</t>
    </r>
  </si>
  <si>
    <t>Fecha de evaluación</t>
  </si>
  <si>
    <t xml:space="preserve">NOTAS: </t>
  </si>
  <si>
    <t>Otro: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</si>
</sst>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0_);_([$€]* \(#,##0.00\);_([$€]* &quot;-&quot;??_);_(@_)"/>
    <numFmt numFmtId="166" formatCode="0.0%"/>
    <numFmt numFmtId="167" formatCode="0.000"/>
  </numFmts>
  <fonts count="135">
    <font>
      <sz val="10"/>
      <name val="Arial"/>
    </font>
    <font>
      <sz val="10"/>
      <name val="Arial"/>
      <family val="2"/>
    </font>
    <font>
      <sz val="8"/>
      <name val="Arial"/>
      <family val="2"/>
    </font>
    <font>
      <b/>
      <sz val="10"/>
      <name val="Arial"/>
      <family val="2"/>
    </font>
    <font>
      <u/>
      <sz val="5"/>
      <color indexed="12"/>
      <name val="Arial"/>
      <family val="2"/>
    </font>
    <font>
      <sz val="12"/>
      <name val="Arial"/>
      <family val="2"/>
    </font>
    <font>
      <b/>
      <sz val="18"/>
      <name val="Arial"/>
      <family val="2"/>
    </font>
    <font>
      <sz val="10"/>
      <color indexed="63"/>
      <name val="Arial"/>
      <family val="2"/>
    </font>
    <font>
      <sz val="14"/>
      <name val="Arial Narrow"/>
      <family val="2"/>
    </font>
    <font>
      <sz val="16"/>
      <name val="Arial"/>
      <family val="2"/>
    </font>
    <font>
      <b/>
      <sz val="16"/>
      <name val="Arial"/>
      <family val="2"/>
    </font>
    <font>
      <b/>
      <sz val="18"/>
      <color indexed="81"/>
      <name val="Arial"/>
      <family val="2"/>
    </font>
    <font>
      <sz val="14"/>
      <name val="Arial"/>
      <family val="2"/>
    </font>
    <font>
      <sz val="8"/>
      <color indexed="81"/>
      <name val="Tahoma"/>
      <family val="2"/>
    </font>
    <font>
      <sz val="16"/>
      <color indexed="81"/>
      <name val="Tahoma"/>
      <family val="2"/>
    </font>
    <font>
      <sz val="18"/>
      <color indexed="81"/>
      <name val="Arial"/>
      <family val="2"/>
    </font>
    <font>
      <b/>
      <sz val="18"/>
      <color indexed="9"/>
      <name val="Arial"/>
      <family val="2"/>
    </font>
    <font>
      <sz val="20"/>
      <name val="Arial"/>
      <family val="2"/>
    </font>
    <font>
      <sz val="20"/>
      <name val="Arial Narrow"/>
      <family val="2"/>
    </font>
    <font>
      <b/>
      <sz val="20"/>
      <name val="Arial"/>
      <family val="2"/>
    </font>
    <font>
      <sz val="18"/>
      <name val="Arial"/>
      <family val="2"/>
    </font>
    <font>
      <b/>
      <sz val="22"/>
      <color theme="0"/>
      <name val="Arial Black"/>
      <family val="2"/>
    </font>
    <font>
      <b/>
      <sz val="18"/>
      <color theme="0"/>
      <name val="Arial"/>
      <family val="2"/>
    </font>
    <font>
      <sz val="18"/>
      <color indexed="81"/>
      <name val="Arial Narrow"/>
      <family val="2"/>
    </font>
    <font>
      <b/>
      <sz val="18"/>
      <color indexed="81"/>
      <name val="Arial Narrow"/>
      <family val="2"/>
    </font>
    <font>
      <b/>
      <sz val="18"/>
      <color theme="0"/>
      <name val="Arial Unicode MS"/>
      <family val="2"/>
    </font>
    <font>
      <b/>
      <sz val="16"/>
      <color indexed="81"/>
      <name val="Tahoma"/>
      <family val="2"/>
    </font>
    <font>
      <sz val="13"/>
      <name val="Arial"/>
      <family val="2"/>
    </font>
    <font>
      <b/>
      <sz val="13"/>
      <name val="Arial"/>
      <family val="2"/>
    </font>
    <font>
      <b/>
      <sz val="13"/>
      <color indexed="9"/>
      <name val="Arial"/>
      <family val="2"/>
    </font>
    <font>
      <b/>
      <sz val="13"/>
      <color theme="0"/>
      <name val="Arial Black"/>
      <family val="2"/>
    </font>
    <font>
      <b/>
      <sz val="13"/>
      <name val="Arial Black"/>
      <family val="2"/>
    </font>
    <font>
      <b/>
      <sz val="13"/>
      <color theme="0"/>
      <name val="Arial Unicode MS"/>
      <family val="2"/>
    </font>
    <font>
      <sz val="13"/>
      <name val="Arial Narrow"/>
      <family val="2"/>
    </font>
    <font>
      <sz val="13"/>
      <color indexed="12"/>
      <name val="Arial"/>
      <family val="2"/>
    </font>
    <font>
      <b/>
      <sz val="13"/>
      <name val="Arial Unicode MS"/>
      <family val="2"/>
    </font>
    <font>
      <sz val="13"/>
      <color indexed="63"/>
      <name val="Arial"/>
      <family val="2"/>
    </font>
    <font>
      <b/>
      <sz val="13"/>
      <color indexed="13"/>
      <name val="Arial"/>
      <family val="2"/>
    </font>
    <font>
      <sz val="13"/>
      <color indexed="10"/>
      <name val="Arial"/>
      <family val="2"/>
    </font>
    <font>
      <sz val="13"/>
      <color theme="0"/>
      <name val="Arial"/>
      <family val="2"/>
    </font>
    <font>
      <b/>
      <sz val="13"/>
      <color indexed="14"/>
      <name val="Arial"/>
      <family val="2"/>
    </font>
    <font>
      <b/>
      <sz val="13"/>
      <color indexed="8"/>
      <name val="Arial"/>
      <family val="2"/>
    </font>
    <font>
      <sz val="13"/>
      <color rgb="FF0070C0"/>
      <name val="Arial"/>
      <family val="2"/>
    </font>
    <font>
      <i/>
      <sz val="13"/>
      <name val="Arial"/>
      <family val="2"/>
    </font>
    <font>
      <sz val="13"/>
      <name val="Arial Black"/>
      <family val="2"/>
    </font>
    <font>
      <sz val="13"/>
      <color indexed="9"/>
      <name val="Arial"/>
      <family val="2"/>
    </font>
    <font>
      <sz val="13"/>
      <color rgb="FF92D050"/>
      <name val="Arial"/>
      <family val="2"/>
    </font>
    <font>
      <sz val="13"/>
      <color indexed="8"/>
      <name val="Arial"/>
      <family val="2"/>
    </font>
    <font>
      <b/>
      <sz val="13"/>
      <color theme="0"/>
      <name val="Arial"/>
      <family val="2"/>
    </font>
    <font>
      <b/>
      <sz val="13"/>
      <color indexed="18"/>
      <name val="Arial"/>
      <family val="2"/>
    </font>
    <font>
      <sz val="13"/>
      <color indexed="18"/>
      <name val="Arial"/>
      <family val="2"/>
    </font>
    <font>
      <sz val="13"/>
      <color indexed="13"/>
      <name val="Arial"/>
      <family val="2"/>
    </font>
    <font>
      <b/>
      <sz val="13"/>
      <color indexed="13"/>
      <name val="Arial Black"/>
      <family val="2"/>
    </font>
    <font>
      <b/>
      <sz val="13"/>
      <color indexed="9"/>
      <name val="Arial Black"/>
      <family val="2"/>
    </font>
    <font>
      <b/>
      <sz val="13"/>
      <color rgb="FF92D050"/>
      <name val="Arial"/>
      <family val="2"/>
    </font>
    <font>
      <b/>
      <sz val="13"/>
      <color theme="1"/>
      <name val="Arial"/>
      <family val="2"/>
    </font>
    <font>
      <b/>
      <sz val="13"/>
      <color indexed="14"/>
      <name val="Arial Narrow"/>
      <family val="2"/>
    </font>
    <font>
      <sz val="13"/>
      <color rgb="FF00B050"/>
      <name val="Arial"/>
      <family val="2"/>
    </font>
    <font>
      <sz val="10"/>
      <color indexed="10"/>
      <name val="Arial"/>
      <family val="2"/>
    </font>
    <font>
      <sz val="18"/>
      <color theme="0"/>
      <name val="Arial"/>
      <family val="2"/>
    </font>
    <font>
      <b/>
      <sz val="16"/>
      <name val="Arial Black"/>
      <family val="2"/>
    </font>
    <font>
      <b/>
      <sz val="14"/>
      <color indexed="9"/>
      <name val="Arial"/>
      <family val="2"/>
    </font>
    <font>
      <b/>
      <sz val="16"/>
      <color indexed="9"/>
      <name val="Arial"/>
      <family val="2"/>
    </font>
    <font>
      <b/>
      <sz val="22"/>
      <name val="Arial"/>
      <family val="2"/>
    </font>
    <font>
      <sz val="10"/>
      <color theme="0"/>
      <name val="Arial"/>
      <family val="2"/>
    </font>
    <font>
      <sz val="16"/>
      <name val="Arial Narrow"/>
      <family val="2"/>
    </font>
    <font>
      <sz val="12"/>
      <name val="Arial Narrow"/>
      <family val="2"/>
    </font>
    <font>
      <sz val="6"/>
      <name val="Arial Narrow"/>
      <family val="2"/>
    </font>
    <font>
      <sz val="8"/>
      <name val="Arial Narrow"/>
      <family val="2"/>
    </font>
    <font>
      <sz val="26"/>
      <name val="Arial Black"/>
      <family val="2"/>
    </font>
    <font>
      <b/>
      <sz val="12"/>
      <name val="Arial"/>
      <family val="2"/>
    </font>
    <font>
      <sz val="10"/>
      <color rgb="FF92D050"/>
      <name val="Arial"/>
      <family val="2"/>
    </font>
    <font>
      <sz val="10"/>
      <color indexed="11"/>
      <name val="Arial"/>
      <family val="2"/>
    </font>
    <font>
      <b/>
      <sz val="10"/>
      <color indexed="11"/>
      <name val="Arial"/>
      <family val="2"/>
    </font>
    <font>
      <b/>
      <sz val="13"/>
      <color rgb="FF0000FF"/>
      <name val="Arial"/>
      <family val="2"/>
    </font>
    <font>
      <sz val="13"/>
      <color indexed="62"/>
      <name val="Arial"/>
      <family val="2"/>
    </font>
    <font>
      <sz val="13"/>
      <color rgb="FFC00000"/>
      <name val="Arial"/>
      <family val="2"/>
    </font>
    <font>
      <b/>
      <sz val="10"/>
      <name val="Times New Roman"/>
      <family val="1"/>
    </font>
    <font>
      <b/>
      <sz val="9"/>
      <name val="Times New Roman"/>
      <family val="1"/>
    </font>
    <font>
      <sz val="9"/>
      <name val="Times New Roman"/>
      <family val="1"/>
    </font>
    <font>
      <b/>
      <sz val="12"/>
      <name val="Times New Roman"/>
      <family val="1"/>
    </font>
    <font>
      <sz val="12"/>
      <name val="Times New Roman"/>
      <family val="1"/>
    </font>
    <font>
      <i/>
      <sz val="13"/>
      <color theme="3" tint="-0.249977111117893"/>
      <name val="Arial"/>
      <family val="2"/>
    </font>
    <font>
      <i/>
      <sz val="12"/>
      <name val="Arial"/>
      <family val="2"/>
    </font>
    <font>
      <sz val="10"/>
      <color rgb="FFC00000"/>
      <name val="Arial"/>
      <family val="2"/>
    </font>
    <font>
      <b/>
      <sz val="13"/>
      <color theme="0"/>
      <name val="Arial Narrow"/>
      <family val="2"/>
    </font>
    <font>
      <sz val="13"/>
      <color theme="1"/>
      <name val="Arial"/>
      <family val="2"/>
    </font>
    <font>
      <b/>
      <sz val="10"/>
      <color theme="1"/>
      <name val="Arial"/>
      <family val="2"/>
    </font>
    <font>
      <b/>
      <u/>
      <sz val="13"/>
      <color theme="0"/>
      <name val="Arial"/>
      <family val="2"/>
    </font>
    <font>
      <sz val="13"/>
      <color theme="0"/>
      <name val="Arial Black"/>
      <family val="2"/>
    </font>
    <font>
      <sz val="16"/>
      <color theme="1"/>
      <name val="Arial"/>
      <family val="2"/>
    </font>
    <font>
      <b/>
      <sz val="16"/>
      <color theme="1"/>
      <name val="Arial"/>
      <family val="2"/>
    </font>
    <font>
      <sz val="16"/>
      <color theme="1"/>
      <name val="Arial Narrow"/>
      <family val="2"/>
    </font>
    <font>
      <b/>
      <sz val="13"/>
      <color theme="0"/>
      <name val="Times New Roman"/>
      <family val="1"/>
    </font>
    <font>
      <sz val="15"/>
      <name val="Arial"/>
      <family val="2"/>
    </font>
    <font>
      <b/>
      <sz val="15"/>
      <color theme="0"/>
      <name val="Arial"/>
      <family val="2"/>
    </font>
    <font>
      <sz val="13"/>
      <color rgb="FF000000"/>
      <name val="Arial"/>
      <family val="2"/>
    </font>
    <font>
      <sz val="10"/>
      <color theme="3" tint="-0.249977111117893"/>
      <name val="Arial"/>
      <family val="2"/>
    </font>
    <font>
      <sz val="13"/>
      <color rgb="FF0000FF"/>
      <name val="Arial"/>
      <family val="2"/>
    </font>
    <font>
      <b/>
      <sz val="13"/>
      <color rgb="FF0000FF"/>
      <name val="Arial Black"/>
      <family val="2"/>
    </font>
    <font>
      <sz val="13"/>
      <color rgb="FF0000FF"/>
      <name val="Arial Black"/>
      <family val="2"/>
    </font>
    <font>
      <b/>
      <sz val="13"/>
      <color rgb="FF00B050"/>
      <name val="Arial"/>
      <family val="2"/>
    </font>
    <font>
      <b/>
      <sz val="13"/>
      <color rgb="FFFF0000"/>
      <name val="Arial"/>
      <family val="2"/>
    </font>
    <font>
      <b/>
      <sz val="23"/>
      <color theme="0"/>
      <name val="Arial"/>
      <family val="2"/>
    </font>
    <font>
      <b/>
      <sz val="23"/>
      <name val="Arial"/>
      <family val="2"/>
    </font>
    <font>
      <b/>
      <sz val="23"/>
      <color rgb="FF0000FF"/>
      <name val="Arial"/>
      <family val="2"/>
    </font>
    <font>
      <sz val="23"/>
      <name val="Arial"/>
      <family val="2"/>
    </font>
    <font>
      <b/>
      <sz val="23"/>
      <color indexed="9"/>
      <name val="Arial"/>
      <family val="2"/>
    </font>
    <font>
      <sz val="23"/>
      <color rgb="FF0000FF"/>
      <name val="Arial"/>
      <family val="2"/>
    </font>
    <font>
      <b/>
      <sz val="25"/>
      <name val="Arial"/>
      <family val="2"/>
    </font>
    <font>
      <sz val="18"/>
      <color rgb="FF000000"/>
      <name val="Arial"/>
      <family val="2"/>
    </font>
    <font>
      <b/>
      <sz val="20"/>
      <color theme="0"/>
      <name val="Arial Black"/>
      <family val="2"/>
    </font>
    <font>
      <b/>
      <sz val="20"/>
      <name val="Arial Black"/>
      <family val="2"/>
    </font>
    <font>
      <b/>
      <sz val="27"/>
      <color theme="0"/>
      <name val="Arial Black"/>
      <family val="2"/>
    </font>
    <font>
      <b/>
      <sz val="18"/>
      <color theme="0"/>
      <name val="Times New Roman"/>
      <family val="1"/>
    </font>
    <font>
      <sz val="18"/>
      <color theme="0"/>
      <name val="Times New Roman"/>
      <family val="1"/>
    </font>
    <font>
      <b/>
      <sz val="37"/>
      <color theme="0"/>
      <name val="Arial"/>
      <family val="2"/>
    </font>
    <font>
      <b/>
      <sz val="11"/>
      <color theme="1"/>
      <name val="Arial"/>
      <family val="2"/>
    </font>
    <font>
      <b/>
      <sz val="11"/>
      <color rgb="FF0000FF"/>
      <name val="Arial"/>
      <family val="2"/>
    </font>
    <font>
      <b/>
      <sz val="11"/>
      <name val="Arial"/>
      <family val="2"/>
    </font>
    <font>
      <b/>
      <sz val="20"/>
      <color theme="0"/>
      <name val="Arial"/>
      <family val="2"/>
    </font>
    <font>
      <b/>
      <sz val="15"/>
      <color theme="0"/>
      <name val="Times New Roman"/>
      <family val="1"/>
    </font>
    <font>
      <sz val="15"/>
      <color theme="0"/>
      <name val="Times New Roman"/>
      <family val="1"/>
    </font>
    <font>
      <sz val="20"/>
      <color theme="1"/>
      <name val="Arial"/>
      <family val="2"/>
    </font>
    <font>
      <b/>
      <sz val="20"/>
      <color theme="1"/>
      <name val="Arial"/>
      <family val="2"/>
    </font>
    <font>
      <sz val="17"/>
      <name val="Arial"/>
      <family val="2"/>
    </font>
    <font>
      <b/>
      <sz val="17"/>
      <name val="Arial"/>
      <family val="2"/>
    </font>
    <font>
      <b/>
      <sz val="17"/>
      <color indexed="50"/>
      <name val="Arial"/>
      <family val="2"/>
    </font>
    <font>
      <sz val="17"/>
      <color theme="0"/>
      <name val="Arial"/>
      <family val="2"/>
    </font>
    <font>
      <sz val="17"/>
      <color rgb="FF92D050"/>
      <name val="Arial"/>
      <family val="2"/>
    </font>
    <font>
      <sz val="17"/>
      <color indexed="50"/>
      <name val="Arial"/>
      <family val="2"/>
    </font>
    <font>
      <sz val="17"/>
      <name val="Arial Narrow"/>
      <family val="2"/>
    </font>
    <font>
      <sz val="10"/>
      <color theme="4" tint="-0.499984740745262"/>
      <name val="Arial"/>
      <family val="2"/>
    </font>
    <font>
      <b/>
      <sz val="11"/>
      <color theme="1"/>
      <name val="Calibri"/>
      <family val="2"/>
      <scheme val="minor"/>
    </font>
    <font>
      <sz val="15"/>
      <color theme="0"/>
      <name val="Arial"/>
      <family val="2"/>
    </font>
  </fonts>
  <fills count="4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solid">
        <fgColor indexed="10"/>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1" tint="0.249977111117893"/>
        <bgColor indexed="64"/>
      </patternFill>
    </fill>
    <fill>
      <patternFill patternType="solid">
        <fgColor indexed="4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53"/>
        <bgColor indexed="64"/>
      </patternFill>
    </fill>
    <fill>
      <patternFill patternType="solid">
        <fgColor theme="9" tint="-0.499984740745262"/>
        <bgColor indexed="64"/>
      </patternFill>
    </fill>
    <fill>
      <patternFill patternType="solid">
        <fgColor theme="9" tint="-0.24994659260841701"/>
        <bgColor indexed="64"/>
      </patternFill>
    </fill>
    <fill>
      <patternFill patternType="solid">
        <fgColor theme="9" tint="0.39994506668294322"/>
        <bgColor indexed="64"/>
      </patternFill>
    </fill>
    <fill>
      <patternFill patternType="solid">
        <fgColor rgb="FF82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0"/>
        <bgColor indexed="9"/>
      </patternFill>
    </fill>
    <fill>
      <patternFill patternType="solid">
        <fgColor theme="9" tint="0.59999389629810485"/>
        <bgColor indexed="64"/>
      </patternFill>
    </fill>
    <fill>
      <gradientFill degree="90">
        <stop position="0">
          <color theme="9" tint="0.80001220740379042"/>
        </stop>
        <stop position="0.5">
          <color theme="0"/>
        </stop>
        <stop position="1">
          <color theme="9" tint="0.80001220740379042"/>
        </stop>
      </gradient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506C00"/>
        <bgColor indexed="64"/>
      </patternFill>
    </fill>
    <fill>
      <patternFill patternType="solid">
        <fgColor rgb="FFC00000"/>
        <bgColor indexed="64"/>
      </patternFill>
    </fill>
    <fill>
      <patternFill patternType="solid">
        <fgColor rgb="FF820000"/>
        <bgColor indexed="9"/>
      </patternFill>
    </fill>
    <fill>
      <patternFill patternType="solid">
        <fgColor rgb="FFFFFFCC"/>
        <bgColor indexed="64"/>
      </patternFill>
    </fill>
    <fill>
      <patternFill patternType="solid">
        <fgColor theme="2" tint="-9.9948118533890809E-2"/>
        <bgColor indexed="64"/>
      </patternFill>
    </fill>
    <fill>
      <patternFill patternType="solid">
        <fgColor rgb="FF002060"/>
        <bgColor indexed="9"/>
      </patternFill>
    </fill>
    <fill>
      <patternFill patternType="solid">
        <fgColor rgb="FFA2C2E8"/>
        <bgColor indexed="64"/>
      </patternFill>
    </fill>
  </fills>
  <borders count="11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right/>
      <top/>
      <bottom style="hair">
        <color theme="3" tint="-0.24994659260841701"/>
      </bottom>
      <diagonal/>
    </border>
    <border>
      <left/>
      <right/>
      <top style="hair">
        <color auto="1"/>
      </top>
      <bottom style="hair">
        <color auto="1"/>
      </bottom>
      <diagonal/>
    </border>
    <border>
      <left/>
      <right/>
      <top style="hair">
        <color theme="3" tint="-0.24994659260841701"/>
      </top>
      <bottom style="hair">
        <color theme="3" tint="-0.24994659260841701"/>
      </bottom>
      <diagonal/>
    </border>
    <border>
      <left/>
      <right/>
      <top/>
      <bottom style="hair">
        <color theme="0"/>
      </bottom>
      <diagonal/>
    </border>
    <border>
      <left/>
      <right/>
      <top style="hair">
        <color theme="0"/>
      </top>
      <bottom style="hair">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ck">
        <color theme="0"/>
      </bottom>
      <diagonal/>
    </border>
    <border>
      <left/>
      <right style="thin">
        <color indexed="64"/>
      </right>
      <top style="thick">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medium">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medium">
        <color theme="2" tint="-0.749961851863155"/>
      </right>
      <top style="thin">
        <color theme="2" tint="-0.749961851863155"/>
      </top>
      <bottom style="thin">
        <color theme="2" tint="-0.749961851863155"/>
      </bottom>
      <diagonal/>
    </border>
    <border>
      <left style="medium">
        <color theme="2" tint="-0.749961851863155"/>
      </left>
      <right style="thin">
        <color theme="2" tint="-0.749961851863155"/>
      </right>
      <top style="thin">
        <color theme="2" tint="-0.749961851863155"/>
      </top>
      <bottom style="medium">
        <color theme="2" tint="-0.749961851863155"/>
      </bottom>
      <diagonal/>
    </border>
    <border>
      <left style="thin">
        <color theme="2" tint="-0.749961851863155"/>
      </left>
      <right style="thin">
        <color theme="2" tint="-0.749961851863155"/>
      </right>
      <top style="thin">
        <color theme="2" tint="-0.749961851863155"/>
      </top>
      <bottom style="medium">
        <color theme="2" tint="-0.749961851863155"/>
      </bottom>
      <diagonal/>
    </border>
    <border>
      <left style="thin">
        <color theme="2" tint="-0.749961851863155"/>
      </left>
      <right style="medium">
        <color theme="2" tint="-0.749961851863155"/>
      </right>
      <top style="thin">
        <color theme="2" tint="-0.749961851863155"/>
      </top>
      <bottom style="medium">
        <color theme="2" tint="-0.749961851863155"/>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tint="-0.14996795556505021"/>
      </left>
      <right/>
      <top style="thin">
        <color theme="0"/>
      </top>
      <bottom style="thin">
        <color theme="0"/>
      </bottom>
      <diagonal/>
    </border>
    <border>
      <left/>
      <right/>
      <top style="thin">
        <color theme="0"/>
      </top>
      <bottom style="thin">
        <color theme="0"/>
      </bottom>
      <diagonal/>
    </border>
    <border>
      <left/>
      <right style="medium">
        <color theme="0" tint="-0.14996795556505021"/>
      </right>
      <top style="thin">
        <color theme="0"/>
      </top>
      <bottom style="thin">
        <color theme="0"/>
      </bottom>
      <diagonal/>
    </border>
    <border>
      <left style="medium">
        <color theme="0" tint="-0.14996795556505021"/>
      </left>
      <right/>
      <top style="thin">
        <color theme="0"/>
      </top>
      <bottom/>
      <diagonal/>
    </border>
    <border>
      <left/>
      <right style="medium">
        <color theme="0" tint="-0.14996795556505021"/>
      </right>
      <top style="thin">
        <color theme="0"/>
      </top>
      <bottom/>
      <diagonal/>
    </border>
    <border>
      <left style="medium">
        <color theme="0" tint="-0.14996795556505021"/>
      </left>
      <right/>
      <top/>
      <bottom/>
      <diagonal/>
    </border>
    <border>
      <left/>
      <right style="medium">
        <color theme="0" tint="-0.14996795556505021"/>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theme="0"/>
      </left>
      <right/>
      <top/>
      <bottom/>
      <diagonal/>
    </border>
    <border>
      <left/>
      <right style="medium">
        <color theme="0"/>
      </right>
      <top/>
      <bottom/>
      <diagonal/>
    </border>
    <border>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5">
    <xf numFmtId="0" fontId="0" fillId="0" borderId="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1031">
    <xf numFmtId="0" fontId="0" fillId="0" borderId="0" xfId="0"/>
    <xf numFmtId="0" fontId="0" fillId="0" borderId="0" xfId="0" applyBorder="1" applyProtection="1"/>
    <xf numFmtId="0" fontId="0" fillId="5" borderId="0" xfId="0" applyFill="1" applyBorder="1" applyProtection="1"/>
    <xf numFmtId="0" fontId="9" fillId="5" borderId="0" xfId="0" applyFont="1" applyFill="1" applyBorder="1" applyProtection="1"/>
    <xf numFmtId="0" fontId="0" fillId="5" borderId="1" xfId="0" applyFill="1" applyBorder="1" applyProtection="1"/>
    <xf numFmtId="0" fontId="0" fillId="5" borderId="15" xfId="0" applyFill="1" applyBorder="1" applyProtection="1"/>
    <xf numFmtId="0" fontId="0" fillId="13" borderId="0" xfId="0" applyFill="1" applyBorder="1" applyProtection="1"/>
    <xf numFmtId="0" fontId="0" fillId="12" borderId="0" xfId="0" applyFill="1" applyProtection="1"/>
    <xf numFmtId="0" fontId="0" fillId="0" borderId="0" xfId="0" applyProtection="1"/>
    <xf numFmtId="0" fontId="0" fillId="13" borderId="0" xfId="0" applyFill="1" applyProtection="1"/>
    <xf numFmtId="0" fontId="3" fillId="5" borderId="0" xfId="0" applyFont="1" applyFill="1" applyBorder="1" applyProtection="1"/>
    <xf numFmtId="0" fontId="3" fillId="0" borderId="0" xfId="0" applyFont="1" applyFill="1" applyBorder="1" applyAlignment="1" applyProtection="1">
      <alignment horizontal="center"/>
    </xf>
    <xf numFmtId="0" fontId="0" fillId="0" borderId="0" xfId="0" applyFill="1" applyProtection="1"/>
    <xf numFmtId="0" fontId="7" fillId="13" borderId="0" xfId="0" applyFont="1" applyFill="1" applyBorder="1" applyAlignment="1" applyProtection="1">
      <alignment vertical="center" wrapText="1"/>
    </xf>
    <xf numFmtId="0" fontId="0" fillId="12" borderId="0" xfId="0" applyFill="1" applyAlignment="1" applyProtection="1">
      <alignment horizontal="left"/>
    </xf>
    <xf numFmtId="0" fontId="0" fillId="0" borderId="0" xfId="0" applyAlignment="1" applyProtection="1">
      <alignment horizontal="left"/>
    </xf>
    <xf numFmtId="0" fontId="0" fillId="13" borderId="0" xfId="0" applyFill="1" applyAlignment="1" applyProtection="1">
      <alignment horizontal="left"/>
    </xf>
    <xf numFmtId="0" fontId="0" fillId="13" borderId="0" xfId="0" applyFill="1" applyBorder="1" applyAlignment="1" applyProtection="1">
      <alignment horizontal="left"/>
    </xf>
    <xf numFmtId="0" fontId="20" fillId="5" borderId="0" xfId="0" applyFont="1" applyFill="1" applyBorder="1" applyProtection="1"/>
    <xf numFmtId="0" fontId="0" fillId="5" borderId="0" xfId="0" applyFill="1" applyProtection="1"/>
    <xf numFmtId="0" fontId="0" fillId="12" borderId="18" xfId="0" applyFill="1" applyBorder="1" applyProtection="1"/>
    <xf numFmtId="0" fontId="27" fillId="5" borderId="0" xfId="0" applyFont="1" applyFill="1" applyBorder="1" applyAlignment="1" applyProtection="1">
      <alignment vertical="center"/>
    </xf>
    <xf numFmtId="0" fontId="27" fillId="13" borderId="0" xfId="0" applyFont="1" applyFill="1" applyBorder="1" applyProtection="1"/>
    <xf numFmtId="0" fontId="27" fillId="12" borderId="0" xfId="0" applyFont="1" applyFill="1" applyProtection="1"/>
    <xf numFmtId="0" fontId="27" fillId="0" borderId="0" xfId="0" applyFont="1" applyProtection="1"/>
    <xf numFmtId="0" fontId="27" fillId="13" borderId="0" xfId="0" applyFont="1" applyFill="1" applyProtection="1"/>
    <xf numFmtId="0" fontId="28" fillId="5" borderId="0" xfId="0" applyFont="1" applyFill="1" applyBorder="1" applyProtection="1"/>
    <xf numFmtId="0" fontId="27" fillId="5" borderId="0" xfId="0" applyFont="1" applyFill="1" applyBorder="1" applyProtection="1"/>
    <xf numFmtId="0" fontId="27" fillId="5" borderId="15" xfId="0" applyFont="1" applyFill="1" applyBorder="1" applyProtection="1"/>
    <xf numFmtId="0" fontId="27" fillId="13" borderId="0" xfId="0" applyFont="1" applyFill="1" applyBorder="1" applyAlignment="1" applyProtection="1">
      <alignment horizontal="center" vertical="center"/>
    </xf>
    <xf numFmtId="0" fontId="27" fillId="13" borderId="0" xfId="0" applyFont="1" applyFill="1" applyBorder="1" applyAlignment="1" applyProtection="1">
      <alignment horizontal="right" vertical="center" wrapText="1" indent="1"/>
    </xf>
    <xf numFmtId="0" fontId="27" fillId="0" borderId="0" xfId="0" applyFont="1" applyFill="1" applyBorder="1" applyAlignment="1" applyProtection="1">
      <alignment vertical="top" wrapText="1"/>
    </xf>
    <xf numFmtId="0" fontId="27" fillId="3" borderId="0" xfId="0" applyFont="1" applyFill="1" applyBorder="1" applyAlignment="1" applyProtection="1">
      <alignment horizontal="center" vertical="center"/>
    </xf>
    <xf numFmtId="0" fontId="27" fillId="13" borderId="0" xfId="0" applyFont="1" applyFill="1" applyBorder="1" applyAlignment="1" applyProtection="1">
      <alignment horizontal="left" vertical="center"/>
    </xf>
    <xf numFmtId="0" fontId="33" fillId="13" borderId="0" xfId="0" applyFont="1" applyFill="1" applyBorder="1" applyAlignment="1" applyProtection="1">
      <alignment horizontal="left" vertical="center"/>
    </xf>
    <xf numFmtId="0" fontId="28" fillId="13" borderId="0" xfId="0" applyFont="1" applyFill="1" applyBorder="1" applyAlignment="1" applyProtection="1">
      <alignment horizontal="left" vertical="center"/>
    </xf>
    <xf numFmtId="0" fontId="28" fillId="0" borderId="0" xfId="0" applyFont="1" applyFill="1" applyBorder="1" applyAlignment="1" applyProtection="1">
      <alignment horizontal="center"/>
    </xf>
    <xf numFmtId="0" fontId="27" fillId="0" borderId="0" xfId="0" applyFont="1" applyFill="1" applyBorder="1" applyProtection="1"/>
    <xf numFmtId="0" fontId="27" fillId="12" borderId="0" xfId="0" applyFont="1" applyFill="1" applyBorder="1" applyProtection="1"/>
    <xf numFmtId="0" fontId="27" fillId="13" borderId="0" xfId="0" applyFont="1" applyFill="1" applyBorder="1" applyAlignment="1" applyProtection="1">
      <alignment vertical="center" wrapText="1"/>
    </xf>
    <xf numFmtId="0" fontId="33" fillId="13" borderId="0" xfId="0" applyFont="1" applyFill="1" applyBorder="1" applyAlignment="1" applyProtection="1">
      <alignment horizontal="center" vertical="center" wrapText="1"/>
    </xf>
    <xf numFmtId="0" fontId="27" fillId="5" borderId="0" xfId="0" applyFont="1" applyFill="1" applyBorder="1" applyAlignment="1" applyProtection="1">
      <alignment horizontal="center" vertical="center"/>
    </xf>
    <xf numFmtId="0" fontId="27" fillId="0" borderId="0" xfId="0" applyFont="1" applyBorder="1" applyProtection="1"/>
    <xf numFmtId="0" fontId="27" fillId="0" borderId="0" xfId="0" applyFont="1" applyFill="1" applyProtection="1"/>
    <xf numFmtId="0" fontId="28" fillId="0" borderId="0" xfId="0" applyFont="1" applyFill="1" applyBorder="1" applyAlignment="1" applyProtection="1">
      <alignment horizontal="center" vertical="center"/>
    </xf>
    <xf numFmtId="0" fontId="37" fillId="13" borderId="0" xfId="0" applyFont="1" applyFill="1" applyBorder="1" applyAlignment="1" applyProtection="1">
      <alignment horizontal="center" vertical="center" wrapText="1"/>
    </xf>
    <xf numFmtId="0" fontId="38" fillId="0" borderId="0" xfId="0" applyFont="1" applyFill="1" applyBorder="1" applyAlignment="1" applyProtection="1">
      <alignment vertical="top"/>
    </xf>
    <xf numFmtId="0" fontId="27" fillId="3" borderId="3" xfId="0" applyFont="1" applyFill="1" applyBorder="1" applyAlignment="1" applyProtection="1">
      <alignment horizontal="center"/>
    </xf>
    <xf numFmtId="0" fontId="27" fillId="0" borderId="0" xfId="0" applyFont="1" applyAlignment="1" applyProtection="1">
      <alignment horizontal="center"/>
    </xf>
    <xf numFmtId="0" fontId="27" fillId="0" borderId="0" xfId="0" applyFont="1" applyAlignment="1" applyProtection="1">
      <alignment horizontal="left"/>
    </xf>
    <xf numFmtId="0" fontId="27" fillId="0" borderId="0" xfId="0" applyFont="1" applyFill="1" applyAlignment="1" applyProtection="1">
      <alignment horizontal="center"/>
    </xf>
    <xf numFmtId="0" fontId="27" fillId="0" borderId="0" xfId="0" applyFont="1" applyBorder="1" applyAlignment="1" applyProtection="1">
      <alignment horizontal="center"/>
    </xf>
    <xf numFmtId="0" fontId="41" fillId="13" borderId="0" xfId="0" applyFont="1" applyFill="1" applyBorder="1" applyAlignment="1" applyProtection="1">
      <alignment horizontal="center"/>
    </xf>
    <xf numFmtId="0" fontId="27" fillId="13" borderId="0" xfId="0" applyFont="1" applyFill="1" applyBorder="1" applyAlignment="1" applyProtection="1">
      <alignment horizontal="center"/>
    </xf>
    <xf numFmtId="0" fontId="28" fillId="13" borderId="0" xfId="0" applyFont="1" applyFill="1" applyBorder="1" applyAlignment="1" applyProtection="1">
      <alignment horizontal="center"/>
    </xf>
    <xf numFmtId="0" fontId="28" fillId="13" borderId="0" xfId="0" applyFont="1" applyFill="1" applyBorder="1" applyProtection="1"/>
    <xf numFmtId="0" fontId="27" fillId="5" borderId="0" xfId="0" applyFont="1" applyFill="1" applyProtection="1"/>
    <xf numFmtId="0" fontId="27" fillId="5" borderId="0" xfId="0" applyFont="1" applyFill="1" applyAlignment="1" applyProtection="1">
      <alignment horizontal="center"/>
    </xf>
    <xf numFmtId="9" fontId="27" fillId="5" borderId="0" xfId="4" applyFont="1" applyFill="1" applyBorder="1" applyAlignment="1" applyProtection="1">
      <alignment horizontal="center" vertical="center"/>
    </xf>
    <xf numFmtId="0" fontId="43" fillId="5" borderId="0" xfId="0" applyFont="1" applyFill="1" applyBorder="1" applyAlignment="1" applyProtection="1">
      <alignment horizontal="left" vertical="center"/>
    </xf>
    <xf numFmtId="0" fontId="27" fillId="5" borderId="19" xfId="0" applyFont="1" applyFill="1" applyBorder="1" applyProtection="1"/>
    <xf numFmtId="0" fontId="27" fillId="5" borderId="19" xfId="0" applyFont="1" applyFill="1" applyBorder="1" applyAlignment="1" applyProtection="1">
      <alignment horizontal="center" vertical="center" wrapText="1"/>
    </xf>
    <xf numFmtId="0" fontId="27" fillId="5" borderId="17" xfId="0" applyFont="1" applyFill="1" applyBorder="1" applyProtection="1"/>
    <xf numFmtId="0" fontId="44" fillId="6" borderId="3" xfId="0" applyFont="1" applyFill="1" applyBorder="1" applyAlignment="1" applyProtection="1">
      <alignment horizontal="center" vertical="center"/>
    </xf>
    <xf numFmtId="0" fontId="43" fillId="5" borderId="0" xfId="0" applyFont="1" applyFill="1" applyBorder="1" applyAlignment="1" applyProtection="1">
      <alignment horizontal="center"/>
    </xf>
    <xf numFmtId="0" fontId="27" fillId="5" borderId="0" xfId="0" applyFont="1" applyFill="1" applyBorder="1" applyAlignment="1" applyProtection="1">
      <alignment horizontal="center"/>
    </xf>
    <xf numFmtId="0" fontId="27" fillId="2" borderId="3" xfId="0" applyFont="1" applyFill="1" applyBorder="1" applyAlignment="1" applyProtection="1">
      <alignment horizontal="center"/>
    </xf>
    <xf numFmtId="0" fontId="38" fillId="5" borderId="0" xfId="0" applyFont="1" applyFill="1" applyBorder="1" applyAlignment="1" applyProtection="1">
      <alignment vertical="top"/>
    </xf>
    <xf numFmtId="0" fontId="27" fillId="0" borderId="1" xfId="0" applyFont="1" applyBorder="1" applyAlignment="1" applyProtection="1">
      <alignment horizontal="left" vertical="center"/>
    </xf>
    <xf numFmtId="0" fontId="27" fillId="0" borderId="0" xfId="0" applyFont="1" applyBorder="1" applyAlignment="1" applyProtection="1">
      <alignment horizontal="left" vertical="center"/>
    </xf>
    <xf numFmtId="0" fontId="27" fillId="3" borderId="8" xfId="0" applyFont="1" applyFill="1" applyBorder="1" applyAlignment="1" applyProtection="1">
      <alignment horizontal="center"/>
    </xf>
    <xf numFmtId="9" fontId="27" fillId="5" borderId="3" xfId="0" applyNumberFormat="1" applyFont="1" applyFill="1" applyBorder="1" applyAlignment="1" applyProtection="1">
      <alignment horizontal="center" vertical="center"/>
    </xf>
    <xf numFmtId="0" fontId="27" fillId="0" borderId="4" xfId="0" applyFont="1" applyBorder="1" applyAlignment="1" applyProtection="1">
      <alignment horizontal="center"/>
    </xf>
    <xf numFmtId="0" fontId="27" fillId="5" borderId="0" xfId="0" applyFont="1" applyFill="1" applyBorder="1" applyAlignment="1" applyProtection="1">
      <alignment wrapText="1"/>
    </xf>
    <xf numFmtId="0" fontId="43" fillId="5" borderId="0" xfId="0" applyFont="1" applyFill="1" applyBorder="1" applyAlignment="1" applyProtection="1">
      <alignment horizontal="center" vertical="center"/>
    </xf>
    <xf numFmtId="0" fontId="27" fillId="0" borderId="0" xfId="0" applyFont="1" applyBorder="1" applyAlignment="1" applyProtection="1">
      <alignment vertical="center"/>
    </xf>
    <xf numFmtId="0" fontId="43" fillId="5" borderId="0" xfId="0" applyFont="1" applyFill="1" applyBorder="1" applyAlignment="1" applyProtection="1">
      <alignment vertical="center"/>
    </xf>
    <xf numFmtId="9" fontId="27" fillId="5" borderId="0" xfId="0" applyNumberFormat="1" applyFont="1" applyFill="1" applyBorder="1" applyAlignment="1" applyProtection="1">
      <alignment horizontal="center" vertical="center" wrapText="1"/>
    </xf>
    <xf numFmtId="0" fontId="27" fillId="5" borderId="0" xfId="0" applyFont="1" applyFill="1" applyBorder="1" applyAlignment="1" applyProtection="1">
      <alignment horizontal="center" vertical="center" wrapText="1"/>
    </xf>
    <xf numFmtId="0" fontId="27" fillId="3" borderId="9" xfId="0" applyFont="1" applyFill="1" applyBorder="1" applyAlignment="1" applyProtection="1">
      <alignment horizontal="center"/>
    </xf>
    <xf numFmtId="0" fontId="29" fillId="11" borderId="9" xfId="0" applyFont="1" applyFill="1" applyBorder="1" applyAlignment="1" applyProtection="1">
      <alignment horizontal="center"/>
    </xf>
    <xf numFmtId="9" fontId="27" fillId="0" borderId="11" xfId="4" applyFont="1" applyBorder="1" applyAlignment="1" applyProtection="1">
      <alignment horizontal="center"/>
    </xf>
    <xf numFmtId="0" fontId="27" fillId="6" borderId="11" xfId="0" applyFont="1" applyFill="1" applyBorder="1" applyProtection="1"/>
    <xf numFmtId="0" fontId="27" fillId="5" borderId="18" xfId="0" applyFont="1" applyFill="1" applyBorder="1" applyProtection="1"/>
    <xf numFmtId="9" fontId="27" fillId="5" borderId="18" xfId="4" applyFont="1" applyFill="1" applyBorder="1" applyAlignment="1" applyProtection="1">
      <alignment horizontal="center"/>
    </xf>
    <xf numFmtId="0" fontId="27" fillId="5" borderId="16" xfId="0" applyFont="1" applyFill="1" applyBorder="1" applyProtection="1"/>
    <xf numFmtId="0" fontId="27" fillId="0" borderId="8" xfId="0" applyFont="1" applyBorder="1" applyAlignment="1" applyProtection="1">
      <alignment horizontal="center"/>
    </xf>
    <xf numFmtId="0" fontId="28" fillId="0" borderId="0" xfId="0" applyFont="1" applyFill="1" applyBorder="1" applyAlignment="1" applyProtection="1">
      <alignment vertical="center"/>
    </xf>
    <xf numFmtId="0" fontId="27" fillId="0" borderId="0" xfId="0" applyFont="1" applyFill="1" applyBorder="1" applyAlignment="1" applyProtection="1">
      <alignment vertical="center"/>
    </xf>
    <xf numFmtId="9" fontId="46" fillId="16" borderId="3" xfId="0" applyNumberFormat="1" applyFont="1" applyFill="1" applyBorder="1" applyAlignment="1" applyProtection="1">
      <alignment vertical="center" wrapText="1"/>
    </xf>
    <xf numFmtId="0" fontId="27" fillId="5" borderId="0" xfId="0" applyFont="1" applyFill="1" applyBorder="1" applyAlignment="1" applyProtection="1">
      <alignment horizontal="left" vertical="center"/>
    </xf>
    <xf numFmtId="0" fontId="28" fillId="6" borderId="4" xfId="0" applyFont="1" applyFill="1" applyBorder="1" applyAlignment="1" applyProtection="1">
      <alignment horizontal="center" vertical="center"/>
    </xf>
    <xf numFmtId="0" fontId="43" fillId="5" borderId="0" xfId="0" applyFont="1" applyFill="1" applyBorder="1" applyProtection="1"/>
    <xf numFmtId="9" fontId="45" fillId="5" borderId="0" xfId="0" applyNumberFormat="1" applyFont="1" applyFill="1" applyBorder="1" applyAlignment="1" applyProtection="1">
      <alignment vertical="center" wrapText="1"/>
    </xf>
    <xf numFmtId="0" fontId="27" fillId="5" borderId="0" xfId="0" applyFont="1" applyFill="1" applyBorder="1" applyAlignment="1" applyProtection="1">
      <alignment vertical="top"/>
    </xf>
    <xf numFmtId="0" fontId="28" fillId="4" borderId="9" xfId="0" applyFont="1" applyFill="1" applyBorder="1" applyAlignment="1" applyProtection="1">
      <alignment horizontal="center"/>
    </xf>
    <xf numFmtId="0" fontId="27" fillId="6" borderId="3" xfId="0" applyFont="1" applyFill="1" applyBorder="1" applyProtection="1"/>
    <xf numFmtId="0" fontId="27" fillId="0" borderId="0" xfId="0" applyFont="1" applyBorder="1" applyAlignment="1" applyProtection="1">
      <alignment horizontal="left"/>
    </xf>
    <xf numFmtId="0" fontId="28" fillId="6" borderId="6" xfId="0" applyFont="1" applyFill="1" applyBorder="1" applyAlignment="1" applyProtection="1">
      <alignment horizontal="center" vertical="center"/>
    </xf>
    <xf numFmtId="0" fontId="44" fillId="6" borderId="14" xfId="0" applyFont="1" applyFill="1" applyBorder="1" applyAlignment="1" applyProtection="1">
      <alignment horizontal="center" vertical="center"/>
    </xf>
    <xf numFmtId="9" fontId="46" fillId="16" borderId="3" xfId="0" applyNumberFormat="1" applyFont="1" applyFill="1" applyBorder="1" applyAlignment="1" applyProtection="1">
      <alignment horizontal="center" vertical="center" wrapText="1"/>
    </xf>
    <xf numFmtId="9" fontId="27" fillId="0" borderId="0" xfId="0" applyNumberFormat="1" applyFont="1" applyBorder="1" applyAlignment="1" applyProtection="1">
      <alignment horizontal="center"/>
    </xf>
    <xf numFmtId="9" fontId="27" fillId="0" borderId="3" xfId="4" applyFont="1" applyBorder="1" applyAlignment="1" applyProtection="1">
      <alignment horizontal="center"/>
    </xf>
    <xf numFmtId="0" fontId="27" fillId="2" borderId="6" xfId="0" applyFont="1" applyFill="1" applyBorder="1" applyAlignment="1" applyProtection="1">
      <alignment horizontal="left" vertical="center"/>
    </xf>
    <xf numFmtId="0" fontId="45" fillId="5" borderId="0" xfId="0" applyFont="1" applyFill="1" applyBorder="1" applyAlignment="1" applyProtection="1">
      <alignment vertical="center" wrapText="1"/>
    </xf>
    <xf numFmtId="0" fontId="28" fillId="6" borderId="8" xfId="0" applyFont="1" applyFill="1" applyBorder="1" applyAlignment="1" applyProtection="1">
      <alignment horizontal="center" vertical="center"/>
    </xf>
    <xf numFmtId="0" fontId="47" fillId="5" borderId="0" xfId="0" applyFont="1" applyFill="1" applyBorder="1" applyAlignment="1" applyProtection="1">
      <alignment horizontal="left"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horizontal="center"/>
    </xf>
    <xf numFmtId="0" fontId="27" fillId="3" borderId="2" xfId="0" applyFont="1" applyFill="1" applyBorder="1" applyAlignment="1" applyProtection="1">
      <alignment horizontal="center"/>
    </xf>
    <xf numFmtId="0" fontId="27" fillId="4" borderId="10" xfId="0" applyFont="1" applyFill="1" applyBorder="1" applyAlignment="1" applyProtection="1">
      <alignment horizontal="center"/>
    </xf>
    <xf numFmtId="9" fontId="27" fillId="0" borderId="3" xfId="4" applyFont="1" applyFill="1" applyBorder="1" applyProtection="1"/>
    <xf numFmtId="0" fontId="28" fillId="5" borderId="0" xfId="0" applyFont="1" applyFill="1" applyBorder="1" applyAlignment="1" applyProtection="1">
      <alignment vertical="center"/>
    </xf>
    <xf numFmtId="0" fontId="44" fillId="6" borderId="6"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27" fillId="3" borderId="0" xfId="0" applyFont="1" applyFill="1" applyBorder="1" applyAlignment="1" applyProtection="1">
      <alignment horizontal="center"/>
    </xf>
    <xf numFmtId="9" fontId="27" fillId="0" borderId="0" xfId="4" applyFont="1" applyBorder="1" applyProtection="1"/>
    <xf numFmtId="0" fontId="27" fillId="6" borderId="0" xfId="0" applyFont="1" applyFill="1" applyBorder="1" applyProtection="1"/>
    <xf numFmtId="0" fontId="31" fillId="6" borderId="0" xfId="0" applyFont="1" applyFill="1" applyBorder="1" applyAlignment="1" applyProtection="1">
      <alignment horizontal="center" vertical="center"/>
    </xf>
    <xf numFmtId="9" fontId="27" fillId="0" borderId="11" xfId="4" applyFont="1" applyBorder="1" applyProtection="1"/>
    <xf numFmtId="0" fontId="31" fillId="6" borderId="11" xfId="0" applyFont="1" applyFill="1" applyBorder="1" applyAlignment="1" applyProtection="1">
      <alignment horizontal="center" vertical="center"/>
    </xf>
    <xf numFmtId="0" fontId="31" fillId="6" borderId="18" xfId="0" applyFont="1" applyFill="1" applyBorder="1" applyAlignment="1" applyProtection="1">
      <alignment horizontal="center" vertical="center"/>
    </xf>
    <xf numFmtId="0" fontId="29" fillId="10" borderId="0" xfId="0" applyFont="1" applyFill="1" applyBorder="1" applyAlignment="1" applyProtection="1">
      <alignment horizontal="left" vertical="center"/>
    </xf>
    <xf numFmtId="0" fontId="29" fillId="5" borderId="0" xfId="0" applyFont="1" applyFill="1" applyBorder="1" applyAlignment="1" applyProtection="1">
      <alignment vertical="center"/>
    </xf>
    <xf numFmtId="0" fontId="45" fillId="5" borderId="0" xfId="0" applyFont="1" applyFill="1" applyBorder="1" applyAlignment="1" applyProtection="1">
      <alignment vertical="center"/>
    </xf>
    <xf numFmtId="0" fontId="45" fillId="5" borderId="0" xfId="0" applyFont="1" applyFill="1" applyBorder="1" applyAlignment="1" applyProtection="1">
      <alignment horizontal="left" vertical="center"/>
    </xf>
    <xf numFmtId="0" fontId="45" fillId="5" borderId="0" xfId="0" applyFont="1" applyFill="1" applyBorder="1" applyAlignment="1" applyProtection="1">
      <alignment horizontal="right" vertical="center"/>
    </xf>
    <xf numFmtId="0" fontId="29" fillId="5" borderId="0" xfId="0" applyFont="1" applyFill="1" applyBorder="1" applyAlignment="1" applyProtection="1">
      <alignment horizontal="left" vertical="center"/>
    </xf>
    <xf numFmtId="0" fontId="29" fillId="5" borderId="0" xfId="0" applyFont="1" applyFill="1" applyBorder="1" applyAlignment="1" applyProtection="1">
      <alignment horizontal="right" vertical="center"/>
    </xf>
    <xf numFmtId="0" fontId="27" fillId="2" borderId="2" xfId="0" applyFont="1" applyFill="1" applyBorder="1" applyAlignment="1" applyProtection="1">
      <alignment horizontal="center"/>
    </xf>
    <xf numFmtId="0" fontId="49" fillId="6" borderId="12" xfId="0" applyFont="1" applyFill="1" applyBorder="1" applyAlignment="1" applyProtection="1">
      <alignment vertical="center"/>
    </xf>
    <xf numFmtId="0" fontId="27" fillId="6" borderId="0" xfId="0" applyFont="1" applyFill="1" applyBorder="1" applyAlignment="1" applyProtection="1">
      <alignment vertical="center"/>
    </xf>
    <xf numFmtId="0" fontId="31" fillId="6" borderId="7" xfId="0" applyFont="1" applyFill="1" applyBorder="1" applyAlignment="1" applyProtection="1">
      <alignment horizontal="center" vertical="center"/>
    </xf>
    <xf numFmtId="9" fontId="27" fillId="0" borderId="0" xfId="4" applyFont="1" applyProtection="1"/>
    <xf numFmtId="0" fontId="27" fillId="12" borderId="0" xfId="0" applyFont="1" applyFill="1" applyAlignment="1" applyProtection="1">
      <alignment horizontal="left" vertical="center"/>
    </xf>
    <xf numFmtId="0" fontId="27" fillId="0" borderId="0" xfId="0" applyFont="1" applyAlignment="1" applyProtection="1">
      <alignment horizontal="left" vertical="center"/>
    </xf>
    <xf numFmtId="0" fontId="27" fillId="2" borderId="3" xfId="0" applyFont="1" applyFill="1" applyBorder="1" applyAlignment="1" applyProtection="1">
      <alignment horizontal="left" vertical="center"/>
    </xf>
    <xf numFmtId="0" fontId="27" fillId="13" borderId="0" xfId="0" applyFont="1" applyFill="1" applyAlignment="1" applyProtection="1">
      <alignment horizontal="left" vertical="center"/>
    </xf>
    <xf numFmtId="0" fontId="27" fillId="6" borderId="3"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9" fontId="27" fillId="0" borderId="11" xfId="4" applyFont="1" applyBorder="1" applyAlignment="1" applyProtection="1">
      <alignment horizontal="left" vertical="center"/>
    </xf>
    <xf numFmtId="0" fontId="27" fillId="12" borderId="18" xfId="0" applyFont="1" applyFill="1" applyBorder="1" applyProtection="1"/>
    <xf numFmtId="0" fontId="33" fillId="5" borderId="0" xfId="0" applyFont="1" applyFill="1" applyBorder="1" applyAlignment="1" applyProtection="1">
      <alignment vertical="center" wrapText="1"/>
    </xf>
    <xf numFmtId="0" fontId="37" fillId="5" borderId="19" xfId="0" applyFont="1" applyFill="1" applyBorder="1" applyAlignment="1" applyProtection="1">
      <alignment horizontal="center" vertical="center" wrapText="1"/>
    </xf>
    <xf numFmtId="0" fontId="29" fillId="11" borderId="3" xfId="0" applyFont="1" applyFill="1" applyBorder="1" applyAlignment="1" applyProtection="1">
      <alignment horizontal="center" vertical="center"/>
    </xf>
    <xf numFmtId="0" fontId="27" fillId="3" borderId="3" xfId="0" applyFont="1" applyFill="1" applyBorder="1" applyProtection="1"/>
    <xf numFmtId="0" fontId="44" fillId="13" borderId="0" xfId="0" applyFont="1" applyFill="1" applyBorder="1" applyAlignment="1" applyProtection="1">
      <alignment horizontal="center" vertical="center"/>
    </xf>
    <xf numFmtId="0" fontId="27" fillId="13" borderId="3" xfId="0" applyFont="1" applyFill="1" applyBorder="1" applyProtection="1"/>
    <xf numFmtId="0" fontId="39" fillId="13" borderId="0" xfId="0" applyFont="1" applyFill="1" applyBorder="1" applyAlignment="1" applyProtection="1">
      <alignment vertical="center"/>
    </xf>
    <xf numFmtId="0" fontId="49" fillId="13" borderId="0" xfId="0" applyFont="1" applyFill="1" applyBorder="1" applyAlignment="1" applyProtection="1">
      <alignment vertical="center" wrapText="1"/>
    </xf>
    <xf numFmtId="0" fontId="50" fillId="13" borderId="0" xfId="0" applyFont="1" applyFill="1" applyBorder="1" applyAlignment="1" applyProtection="1">
      <alignment vertical="center" wrapText="1"/>
    </xf>
    <xf numFmtId="1" fontId="28" fillId="13" borderId="3" xfId="0" applyNumberFormat="1" applyFont="1" applyFill="1" applyBorder="1" applyAlignment="1" applyProtection="1">
      <alignment horizontal="center" vertical="center" wrapText="1"/>
    </xf>
    <xf numFmtId="0" fontId="27" fillId="13" borderId="0" xfId="0" applyFont="1" applyFill="1" applyBorder="1" applyAlignment="1" applyProtection="1"/>
    <xf numFmtId="2" fontId="51" fillId="13" borderId="0" xfId="0" applyNumberFormat="1" applyFont="1" applyFill="1" applyBorder="1" applyAlignment="1" applyProtection="1">
      <alignment horizontal="center" vertical="center" wrapText="1"/>
    </xf>
    <xf numFmtId="0" fontId="27" fillId="0" borderId="0" xfId="0" applyFont="1" applyAlignment="1" applyProtection="1">
      <alignment vertical="center" wrapText="1"/>
    </xf>
    <xf numFmtId="0" fontId="27" fillId="0" borderId="0" xfId="0" applyFont="1" applyAlignment="1" applyProtection="1">
      <alignment horizontal="center" vertical="center" wrapText="1"/>
    </xf>
    <xf numFmtId="0" fontId="27" fillId="4" borderId="3" xfId="0" applyFont="1" applyFill="1" applyBorder="1" applyAlignment="1" applyProtection="1">
      <alignment horizontal="center"/>
    </xf>
    <xf numFmtId="0" fontId="44" fillId="13" borderId="15" xfId="0" applyFont="1" applyFill="1" applyBorder="1" applyAlignment="1" applyProtection="1">
      <alignment horizontal="center" vertical="center"/>
    </xf>
    <xf numFmtId="0" fontId="27" fillId="13" borderId="0" xfId="0" applyFont="1" applyFill="1" applyBorder="1" applyAlignment="1" applyProtection="1">
      <alignment horizontal="center" vertical="center" wrapText="1"/>
    </xf>
    <xf numFmtId="0" fontId="49" fillId="0" borderId="0" xfId="0" applyFont="1" applyFill="1" applyBorder="1" applyAlignment="1" applyProtection="1">
      <alignment vertical="center" wrapText="1"/>
    </xf>
    <xf numFmtId="1" fontId="28" fillId="0" borderId="0" xfId="0" applyNumberFormat="1" applyFont="1" applyFill="1" applyBorder="1" applyAlignment="1" applyProtection="1">
      <alignment horizontal="center" vertical="center" wrapText="1"/>
    </xf>
    <xf numFmtId="0" fontId="27" fillId="13" borderId="19" xfId="0" applyFont="1" applyFill="1" applyBorder="1" applyProtection="1"/>
    <xf numFmtId="0" fontId="36" fillId="0" borderId="0" xfId="0" applyFont="1" applyBorder="1" applyAlignment="1" applyProtection="1">
      <alignment vertical="center" wrapText="1"/>
    </xf>
    <xf numFmtId="0" fontId="27" fillId="0" borderId="0" xfId="0" applyFont="1" applyFill="1" applyAlignment="1" applyProtection="1">
      <alignment wrapText="1"/>
    </xf>
    <xf numFmtId="0" fontId="27" fillId="4" borderId="3" xfId="0" applyFont="1" applyFill="1" applyBorder="1" applyAlignment="1" applyProtection="1">
      <alignment horizontal="center" vertical="center"/>
    </xf>
    <xf numFmtId="0" fontId="27" fillId="13" borderId="0" xfId="0" applyFont="1" applyFill="1" applyBorder="1" applyAlignment="1" applyProtection="1">
      <alignment horizontal="left" vertical="center" wrapText="1"/>
    </xf>
    <xf numFmtId="1" fontId="28" fillId="13" borderId="0" xfId="0" applyNumberFormat="1"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xf>
    <xf numFmtId="0" fontId="28" fillId="0" borderId="9" xfId="0" applyFont="1" applyFill="1" applyBorder="1" applyAlignment="1" applyProtection="1">
      <alignment horizontal="center"/>
    </xf>
    <xf numFmtId="0" fontId="27" fillId="4" borderId="11" xfId="0" applyFont="1" applyFill="1" applyBorder="1" applyAlignment="1" applyProtection="1">
      <alignment horizontal="center"/>
    </xf>
    <xf numFmtId="0" fontId="28" fillId="13" borderId="0" xfId="0" applyFont="1" applyFill="1" applyBorder="1" applyAlignment="1" applyProtection="1">
      <alignment textRotation="90"/>
    </xf>
    <xf numFmtId="0" fontId="31" fillId="13" borderId="0" xfId="0" applyFont="1" applyFill="1" applyBorder="1" applyAlignment="1" applyProtection="1">
      <alignment horizontal="center" vertical="center"/>
    </xf>
    <xf numFmtId="0" fontId="33" fillId="13" borderId="0" xfId="0" applyFont="1" applyFill="1" applyBorder="1" applyAlignment="1" applyProtection="1">
      <alignment wrapText="1"/>
    </xf>
    <xf numFmtId="0" fontId="52" fillId="13" borderId="0" xfId="0" applyFont="1" applyFill="1" applyBorder="1" applyAlignment="1" applyProtection="1">
      <alignment horizontal="center" vertical="center"/>
    </xf>
    <xf numFmtId="0" fontId="27" fillId="13" borderId="0" xfId="0" applyFont="1" applyFill="1" applyBorder="1" applyAlignment="1" applyProtection="1">
      <alignment horizontal="center" vertical="top" wrapText="1"/>
    </xf>
    <xf numFmtId="0" fontId="53" fillId="5" borderId="1" xfId="0" applyFont="1" applyFill="1" applyBorder="1" applyAlignment="1" applyProtection="1">
      <alignment horizontal="center" vertical="top" wrapText="1"/>
    </xf>
    <xf numFmtId="0" fontId="53" fillId="5" borderId="0" xfId="0" applyFont="1" applyFill="1" applyBorder="1" applyAlignment="1" applyProtection="1">
      <alignment horizontal="center" vertical="top" wrapText="1"/>
    </xf>
    <xf numFmtId="0" fontId="27" fillId="2" borderId="3" xfId="0" applyFont="1" applyFill="1" applyBorder="1" applyProtection="1"/>
    <xf numFmtId="0" fontId="27" fillId="2" borderId="2" xfId="0" applyFont="1" applyFill="1" applyBorder="1" applyProtection="1"/>
    <xf numFmtId="0" fontId="27" fillId="3" borderId="9" xfId="0" applyFont="1" applyFill="1" applyBorder="1" applyProtection="1"/>
    <xf numFmtId="0" fontId="27" fillId="0" borderId="9" xfId="0" applyFont="1" applyFill="1" applyBorder="1" applyProtection="1"/>
    <xf numFmtId="0" fontId="38" fillId="13" borderId="0" xfId="0" applyFont="1" applyFill="1" applyAlignment="1" applyProtection="1">
      <alignment horizontal="left" vertical="center"/>
    </xf>
    <xf numFmtId="0" fontId="27" fillId="13" borderId="18" xfId="0" applyFont="1" applyFill="1" applyBorder="1" applyProtection="1"/>
    <xf numFmtId="0" fontId="45" fillId="8" borderId="0" xfId="0" applyFont="1" applyFill="1" applyProtection="1"/>
    <xf numFmtId="43" fontId="45" fillId="8" borderId="3" xfId="3" applyFont="1" applyFill="1" applyBorder="1" applyProtection="1"/>
    <xf numFmtId="0" fontId="29" fillId="8" borderId="9" xfId="0" applyFont="1" applyFill="1" applyBorder="1" applyProtection="1"/>
    <xf numFmtId="0" fontId="45" fillId="8" borderId="9" xfId="0" applyFont="1" applyFill="1" applyBorder="1" applyProtection="1"/>
    <xf numFmtId="9" fontId="29" fillId="8" borderId="9" xfId="4" applyFont="1" applyFill="1" applyBorder="1" applyAlignment="1" applyProtection="1">
      <alignment horizontal="center"/>
    </xf>
    <xf numFmtId="0" fontId="45" fillId="13" borderId="0" xfId="0" applyFont="1" applyFill="1" applyProtection="1"/>
    <xf numFmtId="0" fontId="27" fillId="0" borderId="3" xfId="0" applyFont="1" applyBorder="1" applyAlignment="1" applyProtection="1">
      <alignment horizontal="center" vertical="center"/>
    </xf>
    <xf numFmtId="0" fontId="27" fillId="0" borderId="3" xfId="0" applyFont="1" applyBorder="1" applyAlignment="1" applyProtection="1">
      <alignment horizontal="center" wrapText="1"/>
    </xf>
    <xf numFmtId="0" fontId="27" fillId="0" borderId="3" xfId="0" applyFont="1" applyBorder="1" applyProtection="1"/>
    <xf numFmtId="0" fontId="27" fillId="0" borderId="3" xfId="0" applyFont="1" applyFill="1" applyBorder="1" applyProtection="1"/>
    <xf numFmtId="0" fontId="29" fillId="10" borderId="2" xfId="0" applyFont="1" applyFill="1" applyBorder="1" applyAlignment="1" applyProtection="1">
      <alignment horizontal="center" vertical="center" wrapText="1"/>
    </xf>
    <xf numFmtId="0" fontId="27" fillId="0" borderId="3" xfId="0" applyFont="1" applyBorder="1" applyAlignment="1" applyProtection="1">
      <alignment horizontal="center"/>
    </xf>
    <xf numFmtId="0" fontId="29" fillId="10" borderId="4" xfId="0" applyFont="1" applyFill="1" applyBorder="1" applyAlignment="1" applyProtection="1">
      <alignment horizontal="center" vertical="center" wrapText="1"/>
    </xf>
    <xf numFmtId="0" fontId="27" fillId="0" borderId="2" xfId="0" applyFont="1" applyBorder="1" applyAlignment="1" applyProtection="1">
      <alignment horizontal="center"/>
    </xf>
    <xf numFmtId="0" fontId="27" fillId="0" borderId="2" xfId="0" applyFont="1" applyBorder="1" applyProtection="1"/>
    <xf numFmtId="0" fontId="27" fillId="0" borderId="2" xfId="0" applyFont="1" applyFill="1" applyBorder="1" applyProtection="1"/>
    <xf numFmtId="0" fontId="27" fillId="13" borderId="4" xfId="0" applyFont="1" applyFill="1" applyBorder="1" applyProtection="1"/>
    <xf numFmtId="0" fontId="27" fillId="13" borderId="4" xfId="0" applyFont="1" applyFill="1" applyBorder="1" applyAlignment="1" applyProtection="1">
      <alignment horizontal="center"/>
    </xf>
    <xf numFmtId="0" fontId="27" fillId="13" borderId="3" xfId="0" applyFont="1" applyFill="1" applyBorder="1" applyAlignment="1" applyProtection="1">
      <alignment horizontal="center"/>
    </xf>
    <xf numFmtId="0" fontId="31" fillId="5" borderId="0" xfId="0" applyFont="1" applyFill="1" applyBorder="1" applyAlignment="1" applyProtection="1">
      <alignment horizontal="left"/>
    </xf>
    <xf numFmtId="0" fontId="45" fillId="3" borderId="3" xfId="0" applyFont="1" applyFill="1" applyBorder="1" applyProtection="1"/>
    <xf numFmtId="0" fontId="27" fillId="5" borderId="18" xfId="0" applyFont="1" applyFill="1" applyBorder="1" applyAlignment="1" applyProtection="1">
      <alignment horizontal="center"/>
    </xf>
    <xf numFmtId="0" fontId="44" fillId="13" borderId="0" xfId="0" applyFont="1" applyFill="1" applyBorder="1" applyAlignment="1" applyProtection="1">
      <alignment horizontal="center"/>
    </xf>
    <xf numFmtId="0" fontId="56" fillId="13" borderId="0" xfId="0" applyFont="1" applyFill="1" applyBorder="1" applyAlignment="1" applyProtection="1">
      <alignment horizontal="left" vertical="center" wrapText="1"/>
    </xf>
    <xf numFmtId="0" fontId="27" fillId="13" borderId="20" xfId="0" applyFont="1" applyFill="1" applyBorder="1" applyAlignment="1" applyProtection="1">
      <alignment horizontal="center" vertical="center" wrapText="1"/>
    </xf>
    <xf numFmtId="0" fontId="27" fillId="13" borderId="0" xfId="0" applyFont="1" applyFill="1" applyBorder="1" applyAlignment="1" applyProtection="1">
      <alignment vertical="center"/>
    </xf>
    <xf numFmtId="0" fontId="57" fillId="15" borderId="3" xfId="0" applyFont="1" applyFill="1" applyBorder="1" applyAlignment="1" applyProtection="1">
      <alignment horizontal="center" vertical="center"/>
    </xf>
    <xf numFmtId="0" fontId="28" fillId="13" borderId="3" xfId="0" applyFont="1" applyFill="1" applyBorder="1" applyAlignment="1" applyProtection="1">
      <alignment horizontal="center" vertical="center" wrapText="1"/>
    </xf>
    <xf numFmtId="0" fontId="47" fillId="13" borderId="3" xfId="0" applyFont="1" applyFill="1" applyBorder="1" applyAlignment="1" applyProtection="1">
      <alignment horizontal="center" vertical="center" wrapText="1"/>
    </xf>
    <xf numFmtId="0" fontId="42" fillId="0" borderId="0" xfId="0" applyFont="1" applyBorder="1" applyAlignment="1" applyProtection="1">
      <alignment vertical="center"/>
    </xf>
    <xf numFmtId="0" fontId="42" fillId="0" borderId="0" xfId="0" applyFont="1" applyBorder="1" applyAlignment="1" applyProtection="1">
      <alignment horizontal="center" vertical="center"/>
    </xf>
    <xf numFmtId="0" fontId="27" fillId="13" borderId="0" xfId="0" applyFont="1" applyFill="1" applyAlignment="1" applyProtection="1">
      <alignment horizontal="center"/>
    </xf>
    <xf numFmtId="0" fontId="31" fillId="5" borderId="0" xfId="0" applyFont="1" applyFill="1" applyBorder="1" applyAlignment="1" applyProtection="1">
      <alignment horizontal="center"/>
    </xf>
    <xf numFmtId="0" fontId="17" fillId="5" borderId="0" xfId="0" applyFont="1" applyFill="1" applyBorder="1" applyAlignment="1" applyProtection="1">
      <alignment horizontal="center"/>
    </xf>
    <xf numFmtId="0" fontId="8" fillId="5" borderId="0" xfId="0" applyFont="1" applyFill="1" applyBorder="1" applyAlignment="1" applyProtection="1">
      <alignment vertical="center" wrapText="1"/>
    </xf>
    <xf numFmtId="0" fontId="18" fillId="5" borderId="0" xfId="0" applyFont="1" applyFill="1" applyBorder="1" applyAlignment="1" applyProtection="1">
      <alignment vertical="center" wrapText="1"/>
    </xf>
    <xf numFmtId="0" fontId="60"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60"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12" fillId="5" borderId="13" xfId="0" applyFont="1" applyFill="1" applyBorder="1" applyAlignment="1" applyProtection="1">
      <alignment horizontal="center"/>
    </xf>
    <xf numFmtId="0" fontId="61" fillId="0"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2" xfId="0" applyFont="1" applyFill="1" applyBorder="1" applyAlignment="1" applyProtection="1">
      <alignment horizontal="center"/>
    </xf>
    <xf numFmtId="0" fontId="12" fillId="5" borderId="3" xfId="0" applyFont="1" applyFill="1" applyBorder="1" applyAlignment="1" applyProtection="1">
      <alignment horizontal="center"/>
    </xf>
    <xf numFmtId="0" fontId="12" fillId="5" borderId="33" xfId="0" applyFont="1" applyFill="1" applyBorder="1" applyAlignment="1" applyProtection="1">
      <alignment horizontal="center"/>
    </xf>
    <xf numFmtId="0" fontId="12" fillId="5" borderId="21" xfId="0" applyFont="1" applyFill="1" applyBorder="1" applyAlignment="1" applyProtection="1">
      <alignment horizontal="center"/>
    </xf>
    <xf numFmtId="0" fontId="12" fillId="5" borderId="0" xfId="0" applyFont="1" applyFill="1" applyBorder="1" applyAlignment="1" applyProtection="1">
      <alignment horizontal="center"/>
    </xf>
    <xf numFmtId="0" fontId="12" fillId="5" borderId="0" xfId="0" applyFont="1" applyFill="1" applyBorder="1" applyAlignment="1" applyProtection="1">
      <alignment horizontal="center" vertical="center" textRotation="90" wrapText="1"/>
    </xf>
    <xf numFmtId="0" fontId="12" fillId="0" borderId="0" xfId="0" applyFont="1" applyBorder="1" applyProtection="1"/>
    <xf numFmtId="0" fontId="0" fillId="5" borderId="0" xfId="0" applyFill="1" applyBorder="1" applyAlignment="1" applyProtection="1"/>
    <xf numFmtId="0" fontId="65" fillId="5" borderId="0" xfId="0" applyFont="1" applyFill="1" applyBorder="1" applyProtection="1"/>
    <xf numFmtId="0" fontId="10" fillId="5" borderId="0" xfId="0" applyFont="1" applyFill="1" applyBorder="1" applyAlignment="1" applyProtection="1">
      <alignment horizontal="center"/>
    </xf>
    <xf numFmtId="0" fontId="66" fillId="5" borderId="0" xfId="0" applyFont="1" applyFill="1" applyBorder="1" applyProtection="1"/>
    <xf numFmtId="0" fontId="0" fillId="5" borderId="0" xfId="0" applyFill="1" applyBorder="1" applyAlignment="1" applyProtection="1">
      <alignment horizontal="left"/>
    </xf>
    <xf numFmtId="0" fontId="67" fillId="5" borderId="0" xfId="0" applyFont="1" applyFill="1" applyBorder="1" applyAlignment="1" applyProtection="1">
      <alignment horizontal="center"/>
    </xf>
    <xf numFmtId="0" fontId="68" fillId="5" borderId="0" xfId="0" applyFont="1" applyFill="1" applyBorder="1" applyAlignment="1" applyProtection="1">
      <alignment horizontal="left"/>
    </xf>
    <xf numFmtId="0" fontId="3" fillId="5" borderId="0" xfId="0" applyFont="1" applyFill="1" applyBorder="1" applyAlignment="1" applyProtection="1">
      <alignment horizontal="center"/>
    </xf>
    <xf numFmtId="0" fontId="5" fillId="5" borderId="0" xfId="0" applyFont="1" applyFill="1" applyBorder="1" applyAlignment="1" applyProtection="1">
      <alignment vertical="top" wrapText="1"/>
    </xf>
    <xf numFmtId="0" fontId="70" fillId="0" borderId="0" xfId="0" applyFont="1" applyBorder="1" applyProtection="1"/>
    <xf numFmtId="0" fontId="0" fillId="5" borderId="15" xfId="0" applyFill="1" applyBorder="1" applyAlignment="1" applyProtection="1">
      <alignment horizontal="left"/>
    </xf>
    <xf numFmtId="0" fontId="70" fillId="0" borderId="0"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0" fillId="12" borderId="0" xfId="0" applyFill="1" applyBorder="1" applyAlignment="1" applyProtection="1"/>
    <xf numFmtId="0" fontId="0" fillId="0" borderId="0" xfId="0" applyFill="1" applyAlignment="1" applyProtection="1"/>
    <xf numFmtId="0" fontId="73" fillId="5" borderId="0" xfId="0" applyFont="1" applyFill="1" applyBorder="1" applyAlignment="1" applyProtection="1">
      <alignment horizontal="center"/>
    </xf>
    <xf numFmtId="0" fontId="72" fillId="5" borderId="0" xfId="0" applyFont="1" applyFill="1" applyBorder="1" applyProtection="1"/>
    <xf numFmtId="0" fontId="70" fillId="5" borderId="0" xfId="0" applyFont="1" applyFill="1" applyBorder="1" applyAlignment="1" applyProtection="1">
      <alignment horizontal="center"/>
    </xf>
    <xf numFmtId="0" fontId="58" fillId="12" borderId="0" xfId="0" applyFont="1" applyFill="1" applyProtection="1"/>
    <xf numFmtId="0" fontId="27" fillId="0" borderId="22" xfId="0" applyFont="1" applyBorder="1" applyAlignment="1" applyProtection="1">
      <alignment horizontal="center" vertical="center"/>
    </xf>
    <xf numFmtId="0" fontId="28" fillId="2" borderId="3" xfId="0" applyFont="1" applyFill="1" applyBorder="1" applyAlignment="1" applyProtection="1">
      <alignment horizontal="center" vertical="center"/>
    </xf>
    <xf numFmtId="0" fontId="27" fillId="0" borderId="0" xfId="0" applyFont="1" applyProtection="1"/>
    <xf numFmtId="0" fontId="27" fillId="13" borderId="3" xfId="0" applyFont="1" applyFill="1" applyBorder="1" applyAlignment="1" applyProtection="1">
      <alignment horizontal="center" vertical="center" wrapText="1"/>
    </xf>
    <xf numFmtId="0" fontId="74" fillId="13" borderId="0" xfId="0" applyFont="1" applyFill="1" applyBorder="1"/>
    <xf numFmtId="0" fontId="0" fillId="26" borderId="0" xfId="0" applyFill="1" applyProtection="1"/>
    <xf numFmtId="0" fontId="27" fillId="27" borderId="0" xfId="0" applyFont="1" applyFill="1" applyProtection="1"/>
    <xf numFmtId="9" fontId="27" fillId="0" borderId="3" xfId="4" applyFont="1" applyBorder="1" applyProtection="1"/>
    <xf numFmtId="0" fontId="27" fillId="18" borderId="3" xfId="0" applyFont="1" applyFill="1" applyBorder="1" applyProtection="1"/>
    <xf numFmtId="0" fontId="27" fillId="2" borderId="4" xfId="0" applyFont="1" applyFill="1" applyBorder="1" applyProtection="1"/>
    <xf numFmtId="2" fontId="27" fillId="0" borderId="0" xfId="0" applyNumberFormat="1" applyFont="1" applyBorder="1" applyProtection="1"/>
    <xf numFmtId="0" fontId="28" fillId="0" borderId="0" xfId="0" applyFont="1" applyProtection="1"/>
    <xf numFmtId="0" fontId="27" fillId="0" borderId="34" xfId="0" applyFont="1" applyBorder="1" applyProtection="1"/>
    <xf numFmtId="0" fontId="27" fillId="0" borderId="35" xfId="0" applyFont="1" applyBorder="1" applyProtection="1"/>
    <xf numFmtId="0" fontId="28" fillId="0" borderId="35" xfId="0" applyFont="1" applyBorder="1" applyProtection="1"/>
    <xf numFmtId="0" fontId="27" fillId="0" borderId="36" xfId="0" applyFont="1" applyBorder="1" applyProtection="1"/>
    <xf numFmtId="0" fontId="27" fillId="0" borderId="12" xfId="0" applyFont="1" applyBorder="1" applyProtection="1"/>
    <xf numFmtId="0" fontId="28" fillId="0" borderId="0" xfId="0" applyFont="1" applyBorder="1" applyProtection="1"/>
    <xf numFmtId="0" fontId="27" fillId="0" borderId="13" xfId="0" applyFont="1" applyBorder="1" applyProtection="1"/>
    <xf numFmtId="0" fontId="27" fillId="0" borderId="13" xfId="0" applyFont="1" applyFill="1" applyBorder="1" applyProtection="1"/>
    <xf numFmtId="0" fontId="27" fillId="0" borderId="38" xfId="0" applyFont="1" applyFill="1" applyBorder="1" applyProtection="1"/>
    <xf numFmtId="0" fontId="27" fillId="0" borderId="39" xfId="0" applyFont="1" applyFill="1" applyBorder="1" applyProtection="1"/>
    <xf numFmtId="0" fontId="27" fillId="0" borderId="37" xfId="0" applyFont="1" applyBorder="1" applyProtection="1"/>
    <xf numFmtId="2" fontId="27" fillId="0" borderId="0" xfId="0" applyNumberFormat="1" applyFont="1" applyFill="1" applyBorder="1" applyProtection="1"/>
    <xf numFmtId="0" fontId="27" fillId="0" borderId="38" xfId="0" applyFont="1" applyBorder="1" applyProtection="1"/>
    <xf numFmtId="0" fontId="27" fillId="0" borderId="39" xfId="0" applyFont="1" applyBorder="1" applyProtection="1"/>
    <xf numFmtId="2" fontId="27" fillId="0" borderId="34" xfId="0" applyNumberFormat="1" applyFont="1" applyBorder="1" applyProtection="1"/>
    <xf numFmtId="0" fontId="27" fillId="0" borderId="35"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2" fontId="27" fillId="0" borderId="12" xfId="0" applyNumberFormat="1" applyFont="1" applyBorder="1" applyProtection="1"/>
    <xf numFmtId="2" fontId="27" fillId="0" borderId="35" xfId="0" applyNumberFormat="1" applyFont="1" applyBorder="1" applyProtection="1"/>
    <xf numFmtId="2" fontId="27" fillId="7" borderId="0" xfId="0" applyNumberFormat="1" applyFont="1" applyFill="1" applyBorder="1" applyProtection="1"/>
    <xf numFmtId="0" fontId="27" fillId="0" borderId="8" xfId="0" applyFont="1" applyFill="1" applyBorder="1" applyAlignment="1" applyProtection="1">
      <alignment horizontal="center"/>
    </xf>
    <xf numFmtId="0" fontId="27" fillId="0" borderId="9" xfId="0" applyFont="1" applyFill="1" applyBorder="1" applyAlignment="1" applyProtection="1">
      <alignment horizontal="center"/>
    </xf>
    <xf numFmtId="0" fontId="27" fillId="22" borderId="0" xfId="0" applyFont="1" applyFill="1" applyProtection="1"/>
    <xf numFmtId="0" fontId="27" fillId="0" borderId="53" xfId="0" applyFont="1" applyBorder="1" applyProtection="1"/>
    <xf numFmtId="9" fontId="27" fillId="0" borderId="54" xfId="4" applyFont="1" applyBorder="1" applyProtection="1"/>
    <xf numFmtId="0" fontId="38" fillId="0" borderId="0" xfId="0" applyFont="1" applyProtection="1"/>
    <xf numFmtId="0" fontId="27" fillId="4" borderId="4" xfId="0" applyFont="1" applyFill="1" applyBorder="1" applyProtection="1"/>
    <xf numFmtId="0" fontId="27" fillId="0" borderId="1" xfId="0" applyFont="1" applyBorder="1" applyProtection="1"/>
    <xf numFmtId="9" fontId="27" fillId="2" borderId="3" xfId="4" applyFont="1" applyFill="1" applyBorder="1" applyAlignment="1" applyProtection="1">
      <alignment horizontal="center"/>
    </xf>
    <xf numFmtId="0" fontId="27" fillId="0" borderId="11" xfId="0" applyFont="1" applyBorder="1" applyProtection="1"/>
    <xf numFmtId="9" fontId="27" fillId="0" borderId="3" xfId="0" applyNumberFormat="1" applyFont="1" applyBorder="1" applyProtection="1"/>
    <xf numFmtId="0" fontId="27" fillId="0" borderId="4" xfId="0" applyFont="1" applyBorder="1" applyAlignment="1" applyProtection="1">
      <alignment horizontal="center" vertical="center" wrapText="1"/>
    </xf>
    <xf numFmtId="0" fontId="27" fillId="0" borderId="4" xfId="0" applyFont="1" applyBorder="1" applyProtection="1"/>
    <xf numFmtId="9" fontId="27" fillId="0" borderId="0" xfId="0" applyNumberFormat="1" applyFont="1" applyProtection="1"/>
    <xf numFmtId="167" fontId="75" fillId="3" borderId="3" xfId="0" applyNumberFormat="1" applyFont="1" applyFill="1" applyBorder="1" applyAlignment="1" applyProtection="1">
      <alignment vertical="center"/>
    </xf>
    <xf numFmtId="0" fontId="27" fillId="0" borderId="0" xfId="0" applyFont="1" applyProtection="1"/>
    <xf numFmtId="0" fontId="27" fillId="2" borderId="3" xfId="0" applyFont="1" applyFill="1" applyBorder="1" applyAlignment="1" applyProtection="1">
      <alignment horizontal="left" vertical="center"/>
    </xf>
    <xf numFmtId="0" fontId="27" fillId="5" borderId="0" xfId="0" applyFont="1" applyFill="1" applyBorder="1" applyAlignment="1" applyProtection="1">
      <alignment horizontal="left" vertical="center"/>
    </xf>
    <xf numFmtId="0" fontId="27" fillId="5" borderId="0" xfId="0" applyFont="1" applyFill="1" applyBorder="1" applyAlignment="1" applyProtection="1">
      <alignment vertical="center"/>
    </xf>
    <xf numFmtId="0" fontId="27" fillId="0" borderId="3" xfId="0" applyFont="1" applyBorder="1" applyAlignment="1" applyProtection="1">
      <alignment horizontal="center" vertical="center" wrapText="1"/>
    </xf>
    <xf numFmtId="0" fontId="27" fillId="13" borderId="0" xfId="0" applyFont="1" applyFill="1" applyBorder="1" applyAlignment="1" applyProtection="1">
      <alignment horizontal="right" vertical="center" wrapText="1"/>
    </xf>
    <xf numFmtId="0" fontId="27" fillId="28" borderId="0" xfId="0" applyFont="1" applyFill="1" applyProtection="1"/>
    <xf numFmtId="0" fontId="27" fillId="5" borderId="0" xfId="0" applyFont="1" applyFill="1" applyBorder="1" applyAlignment="1" applyProtection="1">
      <alignment vertical="center"/>
    </xf>
    <xf numFmtId="0" fontId="27" fillId="31" borderId="0" xfId="0" applyFont="1" applyFill="1" applyProtection="1"/>
    <xf numFmtId="0" fontId="27" fillId="31" borderId="0" xfId="0" applyFont="1" applyFill="1" applyBorder="1" applyProtection="1"/>
    <xf numFmtId="0" fontId="27" fillId="13" borderId="1" xfId="0" applyFont="1" applyFill="1" applyBorder="1" applyAlignment="1" applyProtection="1">
      <alignment horizontal="left" vertical="center"/>
    </xf>
    <xf numFmtId="0" fontId="30" fillId="31" borderId="22" xfId="0" applyFont="1" applyFill="1" applyBorder="1" applyAlignment="1" applyProtection="1">
      <alignment vertical="center" wrapText="1"/>
    </xf>
    <xf numFmtId="0" fontId="30" fillId="31" borderId="11" xfId="0" applyFont="1" applyFill="1" applyBorder="1" applyAlignment="1" applyProtection="1">
      <alignment vertical="center" wrapText="1"/>
    </xf>
    <xf numFmtId="0" fontId="44" fillId="6" borderId="0" xfId="0" applyFont="1" applyFill="1" applyBorder="1" applyAlignment="1" applyProtection="1">
      <alignment horizontal="center" vertical="center"/>
    </xf>
    <xf numFmtId="0" fontId="27" fillId="6" borderId="3" xfId="0" applyFont="1" applyFill="1" applyBorder="1" applyAlignment="1" applyProtection="1">
      <alignment horizontal="center" vertical="center"/>
    </xf>
    <xf numFmtId="0" fontId="27" fillId="5" borderId="3" xfId="0" applyFont="1" applyFill="1" applyBorder="1" applyAlignment="1" applyProtection="1">
      <alignment vertical="center"/>
    </xf>
    <xf numFmtId="9" fontId="28" fillId="5" borderId="0" xfId="4" applyFont="1" applyFill="1" applyBorder="1" applyAlignment="1" applyProtection="1">
      <alignment horizontal="center" vertical="center"/>
    </xf>
    <xf numFmtId="9" fontId="27" fillId="5" borderId="20" xfId="4" applyFont="1" applyFill="1" applyBorder="1" applyAlignment="1" applyProtection="1">
      <alignment vertical="center"/>
    </xf>
    <xf numFmtId="0" fontId="83" fillId="5" borderId="0" xfId="0" applyFont="1" applyFill="1" applyBorder="1" applyAlignment="1" applyProtection="1">
      <alignment horizontal="center"/>
    </xf>
    <xf numFmtId="0" fontId="39" fillId="5" borderId="0" xfId="0" applyFont="1" applyFill="1" applyBorder="1" applyAlignment="1" applyProtection="1">
      <alignment vertical="center" wrapText="1"/>
    </xf>
    <xf numFmtId="0" fontId="42" fillId="5" borderId="18" xfId="0" applyFont="1" applyFill="1" applyBorder="1" applyAlignment="1" applyProtection="1">
      <alignment vertical="center"/>
    </xf>
    <xf numFmtId="0" fontId="42" fillId="13" borderId="18" xfId="0" applyFont="1" applyFill="1" applyBorder="1" applyAlignment="1" applyProtection="1">
      <alignment vertical="center"/>
    </xf>
    <xf numFmtId="0" fontId="27" fillId="0" borderId="0" xfId="0" applyFont="1" applyBorder="1" applyAlignment="1" applyProtection="1">
      <alignment horizontal="center" vertical="center"/>
    </xf>
    <xf numFmtId="0" fontId="76" fillId="5" borderId="0" xfId="0" applyFont="1" applyFill="1" applyBorder="1" applyAlignment="1" applyProtection="1">
      <alignment vertical="center" wrapText="1"/>
    </xf>
    <xf numFmtId="0" fontId="27" fillId="13" borderId="1" xfId="0" applyFont="1" applyFill="1" applyBorder="1" applyAlignment="1" applyProtection="1">
      <alignment horizontal="center" vertical="top" wrapText="1"/>
    </xf>
    <xf numFmtId="0" fontId="27" fillId="2" borderId="0" xfId="0" applyFont="1" applyFill="1" applyBorder="1" applyProtection="1"/>
    <xf numFmtId="0" fontId="27" fillId="13" borderId="0" xfId="0" applyFont="1" applyFill="1" applyBorder="1" applyAlignment="1" applyProtection="1">
      <alignment horizontal="left" vertical="top" wrapText="1"/>
    </xf>
    <xf numFmtId="0" fontId="27" fillId="18" borderId="0" xfId="0" applyFont="1" applyFill="1" applyBorder="1" applyProtection="1"/>
    <xf numFmtId="0" fontId="39" fillId="13" borderId="3" xfId="0" applyFont="1" applyFill="1" applyBorder="1" applyAlignment="1" applyProtection="1">
      <alignment horizontal="center"/>
    </xf>
    <xf numFmtId="0" fontId="33" fillId="13" borderId="0" xfId="0" applyFont="1" applyFill="1" applyBorder="1" applyAlignment="1" applyProtection="1">
      <alignment vertical="center" wrapText="1"/>
    </xf>
    <xf numFmtId="0" fontId="27" fillId="13" borderId="0" xfId="0" applyFont="1" applyFill="1" applyBorder="1" applyAlignment="1" applyProtection="1">
      <alignment horizontal="center" wrapText="1"/>
    </xf>
    <xf numFmtId="0" fontId="34" fillId="13" borderId="0" xfId="0" applyFont="1" applyFill="1" applyBorder="1" applyAlignment="1" applyProtection="1">
      <alignment horizontal="center"/>
    </xf>
    <xf numFmtId="0" fontId="28" fillId="6" borderId="3" xfId="0" applyFont="1" applyFill="1" applyBorder="1" applyAlignment="1" applyProtection="1">
      <alignment horizontal="center" vertical="center"/>
    </xf>
    <xf numFmtId="0" fontId="0" fillId="13" borderId="3" xfId="0" applyFill="1" applyBorder="1" applyProtection="1"/>
    <xf numFmtId="0" fontId="1" fillId="13" borderId="3" xfId="0" applyFont="1" applyFill="1" applyBorder="1" applyProtection="1"/>
    <xf numFmtId="0" fontId="44" fillId="6" borderId="15" xfId="0" applyFont="1" applyFill="1" applyBorder="1" applyAlignment="1" applyProtection="1">
      <alignment horizontal="center" vertical="center"/>
    </xf>
    <xf numFmtId="0" fontId="85" fillId="37" borderId="3" xfId="0" applyFont="1" applyFill="1" applyBorder="1" applyAlignment="1" applyProtection="1">
      <alignment horizontal="center" vertical="center" wrapText="1"/>
    </xf>
    <xf numFmtId="0" fontId="40" fillId="13" borderId="0" xfId="0" applyFont="1" applyFill="1" applyBorder="1" applyAlignment="1" applyProtection="1">
      <alignment horizontal="left" vertical="center" wrapText="1"/>
    </xf>
    <xf numFmtId="0" fontId="28" fillId="13" borderId="19" xfId="0" applyFont="1" applyFill="1" applyBorder="1" applyProtection="1"/>
    <xf numFmtId="0" fontId="27" fillId="13" borderId="0" xfId="0" applyFont="1" applyFill="1" applyBorder="1" applyAlignment="1" applyProtection="1">
      <alignment horizontal="left" vertical="top"/>
      <protection locked="0"/>
    </xf>
    <xf numFmtId="0" fontId="27" fillId="5" borderId="0" xfId="0" applyFont="1" applyFill="1" applyBorder="1" applyAlignment="1" applyProtection="1">
      <alignment horizontal="left"/>
    </xf>
    <xf numFmtId="9" fontId="27" fillId="5" borderId="0" xfId="4" applyFont="1" applyFill="1" applyBorder="1" applyAlignment="1" applyProtection="1">
      <alignment vertical="center"/>
    </xf>
    <xf numFmtId="0" fontId="28" fillId="13" borderId="0" xfId="0" applyFont="1" applyFill="1" applyBorder="1" applyAlignment="1" applyProtection="1">
      <alignment horizontal="center" vertical="center"/>
    </xf>
    <xf numFmtId="9" fontId="27" fillId="13" borderId="0" xfId="4" applyFont="1" applyFill="1" applyBorder="1" applyAlignment="1" applyProtection="1">
      <alignment vertical="center"/>
    </xf>
    <xf numFmtId="9" fontId="28" fillId="13" borderId="0" xfId="4" applyFont="1" applyFill="1" applyBorder="1" applyAlignment="1" applyProtection="1">
      <alignment horizontal="center" vertical="center"/>
    </xf>
    <xf numFmtId="0" fontId="27" fillId="5" borderId="19" xfId="0" applyFont="1" applyFill="1" applyBorder="1" applyAlignment="1" applyProtection="1">
      <alignment horizontal="center"/>
    </xf>
    <xf numFmtId="0" fontId="82" fillId="34" borderId="1" xfId="0" applyFont="1" applyFill="1" applyBorder="1" applyAlignment="1" applyProtection="1">
      <alignment vertical="top" wrapText="1"/>
    </xf>
    <xf numFmtId="0" fontId="43" fillId="21" borderId="1" xfId="0" applyFont="1" applyFill="1" applyBorder="1" applyAlignment="1" applyProtection="1">
      <alignment horizontal="center" vertical="top" wrapText="1"/>
    </xf>
    <xf numFmtId="0" fontId="86" fillId="13" borderId="0" xfId="0" applyFont="1" applyFill="1" applyBorder="1" applyAlignment="1" applyProtection="1">
      <alignment horizontal="left" vertical="center"/>
    </xf>
    <xf numFmtId="0" fontId="55" fillId="13" borderId="0" xfId="0" applyFont="1" applyFill="1" applyBorder="1" applyAlignment="1" applyProtection="1">
      <alignment vertical="center"/>
    </xf>
    <xf numFmtId="0" fontId="27" fillId="13" borderId="18" xfId="0" applyFont="1" applyFill="1" applyBorder="1" applyAlignment="1" applyProtection="1">
      <alignment horizontal="left" vertical="center"/>
    </xf>
    <xf numFmtId="0" fontId="29" fillId="30" borderId="3" xfId="0" applyFont="1" applyFill="1" applyBorder="1" applyAlignment="1" applyProtection="1">
      <alignment horizontal="center" vertical="center"/>
    </xf>
    <xf numFmtId="0" fontId="27" fillId="36" borderId="3" xfId="0" applyFont="1" applyFill="1" applyBorder="1" applyAlignment="1" applyProtection="1">
      <alignment horizontal="left" vertical="center" wrapText="1"/>
    </xf>
    <xf numFmtId="0" fontId="37" fillId="5" borderId="0" xfId="0" applyFont="1" applyFill="1" applyBorder="1" applyAlignment="1" applyProtection="1">
      <alignment horizontal="center" vertical="center" wrapText="1"/>
    </xf>
    <xf numFmtId="0" fontId="27" fillId="5" borderId="1" xfId="0" applyFont="1" applyFill="1" applyBorder="1" applyAlignment="1" applyProtection="1">
      <alignment horizontal="center"/>
    </xf>
    <xf numFmtId="0" fontId="27" fillId="13" borderId="19" xfId="0" applyFont="1" applyFill="1" applyBorder="1" applyAlignment="1" applyProtection="1">
      <alignment horizontal="center" vertical="top" wrapText="1"/>
    </xf>
    <xf numFmtId="0" fontId="31" fillId="36" borderId="3" xfId="0" applyFont="1" applyFill="1" applyBorder="1" applyAlignment="1" applyProtection="1">
      <alignment horizontal="center" vertical="center" wrapText="1"/>
    </xf>
    <xf numFmtId="0" fontId="29" fillId="10" borderId="3" xfId="0" applyFont="1" applyFill="1" applyBorder="1" applyAlignment="1" applyProtection="1">
      <alignment horizontal="center" vertical="center" wrapText="1"/>
    </xf>
    <xf numFmtId="0" fontId="28" fillId="13" borderId="0" xfId="0" applyFont="1" applyFill="1" applyBorder="1" applyAlignment="1" applyProtection="1">
      <alignment horizontal="center" vertical="center" wrapText="1"/>
    </xf>
    <xf numFmtId="0" fontId="29" fillId="13" borderId="0" xfId="0" applyFont="1" applyFill="1" applyBorder="1" applyAlignment="1" applyProtection="1">
      <alignment horizontal="center" vertical="center"/>
    </xf>
    <xf numFmtId="0" fontId="28" fillId="13" borderId="0" xfId="0" applyFont="1" applyFill="1" applyBorder="1" applyAlignment="1" applyProtection="1">
      <alignment horizontal="center"/>
      <protection locked="0"/>
    </xf>
    <xf numFmtId="0" fontId="31" fillId="36" borderId="2" xfId="0" applyFont="1" applyFill="1" applyBorder="1" applyAlignment="1" applyProtection="1">
      <alignment horizontal="center" vertical="center" wrapText="1"/>
    </xf>
    <xf numFmtId="0" fontId="28" fillId="35" borderId="4" xfId="0" applyFont="1" applyFill="1" applyBorder="1" applyAlignment="1" applyProtection="1">
      <alignment horizontal="left" vertical="center" wrapText="1"/>
    </xf>
    <xf numFmtId="0" fontId="28" fillId="35" borderId="3" xfId="0" applyFont="1" applyFill="1" applyBorder="1" applyAlignment="1" applyProtection="1">
      <alignment horizontal="left" vertical="center" wrapText="1"/>
    </xf>
    <xf numFmtId="0" fontId="27" fillId="13" borderId="21" xfId="0" applyFont="1" applyFill="1" applyBorder="1" applyAlignment="1" applyProtection="1">
      <alignment vertical="center" wrapText="1"/>
    </xf>
    <xf numFmtId="0" fontId="27" fillId="13" borderId="11" xfId="0" applyFont="1" applyFill="1" applyBorder="1" applyAlignment="1" applyProtection="1">
      <alignment vertical="center" wrapText="1"/>
    </xf>
    <xf numFmtId="0" fontId="28" fillId="35" borderId="3"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90" fillId="13" borderId="0" xfId="0" applyFont="1" applyFill="1" applyBorder="1" applyProtection="1"/>
    <xf numFmtId="0" fontId="90" fillId="13" borderId="0" xfId="0" applyFont="1" applyFill="1" applyBorder="1" applyAlignment="1" applyProtection="1">
      <alignment horizontal="left"/>
    </xf>
    <xf numFmtId="0" fontId="92" fillId="13" borderId="0" xfId="0" applyFont="1" applyFill="1" applyBorder="1" applyAlignment="1" applyProtection="1">
      <alignment horizontal="center"/>
    </xf>
    <xf numFmtId="0" fontId="92" fillId="13" borderId="0" xfId="0" applyFont="1" applyFill="1" applyBorder="1" applyAlignment="1" applyProtection="1">
      <alignment horizontal="left"/>
    </xf>
    <xf numFmtId="0" fontId="91" fillId="13" borderId="0" xfId="0" applyFont="1" applyFill="1" applyBorder="1" applyAlignment="1" applyProtection="1">
      <alignment horizontal="center"/>
    </xf>
    <xf numFmtId="0" fontId="28" fillId="5" borderId="35" xfId="0" applyFont="1" applyFill="1" applyBorder="1" applyAlignment="1" applyProtection="1">
      <alignment vertical="center"/>
    </xf>
    <xf numFmtId="0" fontId="0" fillId="43" borderId="20" xfId="0" applyFill="1" applyBorder="1" applyProtection="1"/>
    <xf numFmtId="0" fontId="0" fillId="43" borderId="19" xfId="0" applyFill="1" applyBorder="1" applyProtection="1"/>
    <xf numFmtId="0" fontId="0" fillId="43" borderId="1" xfId="0" applyFill="1" applyBorder="1" applyProtection="1"/>
    <xf numFmtId="0" fontId="0" fillId="43" borderId="0" xfId="0" applyFill="1" applyBorder="1" applyProtection="1"/>
    <xf numFmtId="0" fontId="0" fillId="43" borderId="5" xfId="0" applyFill="1" applyBorder="1" applyProtection="1"/>
    <xf numFmtId="0" fontId="0" fillId="43" borderId="18" xfId="0" applyFill="1" applyBorder="1" applyProtection="1"/>
    <xf numFmtId="0" fontId="3" fillId="43" borderId="19" xfId="0" applyFont="1" applyFill="1" applyBorder="1" applyProtection="1"/>
    <xf numFmtId="0" fontId="0" fillId="43" borderId="19" xfId="0" applyFill="1" applyBorder="1" applyAlignment="1" applyProtection="1"/>
    <xf numFmtId="0" fontId="0" fillId="43" borderId="17" xfId="0" applyFill="1" applyBorder="1" applyProtection="1"/>
    <xf numFmtId="0" fontId="58" fillId="43" borderId="18" xfId="0" applyFont="1" applyFill="1" applyBorder="1" applyProtection="1"/>
    <xf numFmtId="0" fontId="3" fillId="43" borderId="18" xfId="0" applyFont="1" applyFill="1" applyBorder="1" applyProtection="1"/>
    <xf numFmtId="0" fontId="0" fillId="43" borderId="18" xfId="0" applyFill="1" applyBorder="1" applyAlignment="1" applyProtection="1"/>
    <xf numFmtId="0" fontId="0" fillId="43" borderId="16" xfId="0" applyFill="1" applyBorder="1" applyProtection="1"/>
    <xf numFmtId="0" fontId="3" fillId="43" borderId="0" xfId="0" applyFont="1" applyFill="1" applyBorder="1" applyProtection="1"/>
    <xf numFmtId="0" fontId="0" fillId="43" borderId="0" xfId="0" applyFill="1" applyBorder="1" applyAlignment="1" applyProtection="1"/>
    <xf numFmtId="0" fontId="0" fillId="43" borderId="15" xfId="0" applyFill="1" applyBorder="1" applyProtection="1"/>
    <xf numFmtId="0" fontId="1" fillId="13" borderId="0" xfId="0" applyFont="1" applyFill="1" applyProtection="1"/>
    <xf numFmtId="0" fontId="28" fillId="13" borderId="0" xfId="0" applyFont="1" applyFill="1" applyProtection="1"/>
    <xf numFmtId="0" fontId="1" fillId="43" borderId="0" xfId="0" applyFont="1" applyFill="1" applyBorder="1" applyProtection="1"/>
    <xf numFmtId="0" fontId="96" fillId="0" borderId="0" xfId="0" applyFont="1"/>
    <xf numFmtId="0" fontId="22" fillId="23" borderId="86" xfId="0" applyFont="1" applyFill="1" applyBorder="1" applyAlignment="1" applyProtection="1">
      <alignment horizontal="center" vertical="center"/>
    </xf>
    <xf numFmtId="0" fontId="22" fillId="23" borderId="87" xfId="0" applyFont="1" applyFill="1" applyBorder="1" applyAlignment="1" applyProtection="1">
      <alignment horizontal="center" vertical="center"/>
    </xf>
    <xf numFmtId="9" fontId="97" fillId="13" borderId="3" xfId="0" applyNumberFormat="1" applyFont="1" applyFill="1" applyBorder="1" applyProtection="1"/>
    <xf numFmtId="0" fontId="97" fillId="13" borderId="0" xfId="0" applyFont="1" applyFill="1" applyBorder="1" applyProtection="1"/>
    <xf numFmtId="0" fontId="97" fillId="13" borderId="15" xfId="0" applyFont="1" applyFill="1" applyBorder="1" applyProtection="1"/>
    <xf numFmtId="0" fontId="97" fillId="13" borderId="3" xfId="0" applyFont="1" applyFill="1" applyBorder="1" applyProtection="1"/>
    <xf numFmtId="0" fontId="27" fillId="5" borderId="35" xfId="0" applyFont="1" applyFill="1" applyBorder="1" applyProtection="1"/>
    <xf numFmtId="0" fontId="30" fillId="30" borderId="22" xfId="0" applyFont="1" applyFill="1" applyBorder="1" applyAlignment="1" applyProtection="1">
      <alignment horizontal="center" vertical="center"/>
    </xf>
    <xf numFmtId="0" fontId="27" fillId="30" borderId="22" xfId="0" applyFont="1" applyFill="1" applyBorder="1" applyProtection="1"/>
    <xf numFmtId="0" fontId="27" fillId="31" borderId="0" xfId="0" applyFont="1" applyFill="1" applyBorder="1" applyAlignment="1" applyProtection="1">
      <alignment horizontal="left" vertical="center"/>
    </xf>
    <xf numFmtId="0" fontId="98" fillId="28" borderId="3" xfId="0" applyFont="1" applyFill="1" applyBorder="1" applyAlignment="1" applyProtection="1">
      <alignment horizontal="center" vertical="center"/>
      <protection locked="0"/>
    </xf>
    <xf numFmtId="0" fontId="27" fillId="29" borderId="0" xfId="0" applyFont="1" applyFill="1" applyProtection="1"/>
    <xf numFmtId="0" fontId="27" fillId="29" borderId="0" xfId="0" applyFont="1" applyFill="1" applyBorder="1" applyProtection="1"/>
    <xf numFmtId="0" fontId="36" fillId="29" borderId="0" xfId="0" applyFont="1" applyFill="1" applyBorder="1" applyAlignment="1" applyProtection="1">
      <alignment vertical="center" wrapText="1"/>
    </xf>
    <xf numFmtId="0" fontId="28" fillId="29" borderId="0" xfId="0" applyFont="1" applyFill="1" applyBorder="1" applyAlignment="1" applyProtection="1">
      <alignment textRotation="90"/>
    </xf>
    <xf numFmtId="0" fontId="31" fillId="29" borderId="0" xfId="0" applyFont="1" applyFill="1" applyBorder="1" applyAlignment="1" applyProtection="1">
      <alignment horizontal="center" vertical="center"/>
    </xf>
    <xf numFmtId="0" fontId="33" fillId="29" borderId="0" xfId="0" applyFont="1" applyFill="1" applyBorder="1" applyAlignment="1" applyProtection="1">
      <alignment wrapText="1"/>
    </xf>
    <xf numFmtId="0" fontId="52" fillId="29" borderId="0" xfId="0" applyFont="1" applyFill="1" applyBorder="1" applyAlignment="1" applyProtection="1">
      <alignment horizontal="center" vertical="center"/>
    </xf>
    <xf numFmtId="0" fontId="45" fillId="29" borderId="0" xfId="0" applyFont="1" applyFill="1" applyProtection="1"/>
    <xf numFmtId="0" fontId="0" fillId="29" borderId="0" xfId="0" applyFill="1" applyAlignment="1" applyProtection="1">
      <alignment horizontal="left"/>
    </xf>
    <xf numFmtId="0" fontId="0" fillId="29" borderId="0" xfId="0" applyFill="1" applyProtection="1"/>
    <xf numFmtId="0" fontId="12" fillId="29" borderId="0" xfId="0" applyFont="1" applyFill="1" applyProtection="1"/>
    <xf numFmtId="0" fontId="99" fillId="28" borderId="3" xfId="0" applyFont="1" applyFill="1" applyBorder="1" applyAlignment="1" applyProtection="1">
      <alignment horizontal="center" vertical="center"/>
      <protection locked="0"/>
    </xf>
    <xf numFmtId="0" fontId="100" fillId="28" borderId="3" xfId="0" applyFont="1" applyFill="1" applyBorder="1" applyAlignment="1" applyProtection="1">
      <alignment horizontal="center" vertical="center"/>
      <protection locked="0"/>
    </xf>
    <xf numFmtId="0" fontId="99" fillId="28" borderId="3" xfId="0" applyFont="1" applyFill="1" applyBorder="1" applyAlignment="1" applyProtection="1">
      <alignment vertical="center"/>
      <protection locked="0"/>
    </xf>
    <xf numFmtId="0" fontId="99" fillId="28" borderId="4" xfId="0" applyFont="1" applyFill="1" applyBorder="1" applyAlignment="1" applyProtection="1">
      <alignment horizontal="center" vertical="center"/>
      <protection locked="0"/>
    </xf>
    <xf numFmtId="0" fontId="99" fillId="28" borderId="16" xfId="0" applyFont="1" applyFill="1" applyBorder="1" applyAlignment="1" applyProtection="1">
      <alignment horizontal="center" vertical="center"/>
      <protection locked="0"/>
    </xf>
    <xf numFmtId="0" fontId="74" fillId="28" borderId="21" xfId="0" applyFont="1" applyFill="1" applyBorder="1" applyAlignment="1" applyProtection="1">
      <alignment vertical="center"/>
      <protection locked="0"/>
    </xf>
    <xf numFmtId="0" fontId="98" fillId="28" borderId="22" xfId="0" applyFont="1" applyFill="1" applyBorder="1" applyAlignment="1" applyProtection="1">
      <alignment vertical="center"/>
      <protection locked="0"/>
    </xf>
    <xf numFmtId="0" fontId="98" fillId="28" borderId="11" xfId="0" applyFont="1" applyFill="1" applyBorder="1" applyAlignment="1" applyProtection="1">
      <alignment horizontal="center"/>
    </xf>
    <xf numFmtId="9" fontId="98" fillId="28" borderId="21" xfId="4" applyFont="1" applyFill="1" applyBorder="1" applyAlignment="1" applyProtection="1">
      <alignment horizontal="center" vertical="center"/>
      <protection locked="0"/>
    </xf>
    <xf numFmtId="0" fontId="27" fillId="0" borderId="15" xfId="0" applyFont="1" applyBorder="1" applyAlignment="1" applyProtection="1">
      <alignment horizontal="left" vertical="center"/>
    </xf>
    <xf numFmtId="9" fontId="98" fillId="28" borderId="3" xfId="4" applyFont="1" applyFill="1" applyBorder="1" applyAlignment="1" applyProtection="1">
      <alignment horizontal="center" vertical="center"/>
      <protection locked="0"/>
    </xf>
    <xf numFmtId="0" fontId="74" fillId="28" borderId="3" xfId="0" applyFont="1" applyFill="1" applyBorder="1" applyAlignment="1" applyProtection="1">
      <alignment horizontal="center" vertical="center"/>
      <protection locked="0"/>
    </xf>
    <xf numFmtId="1" fontId="74" fillId="28" borderId="3" xfId="0" applyNumberFormat="1" applyFont="1" applyFill="1" applyBorder="1" applyAlignment="1" applyProtection="1">
      <alignment horizontal="center" vertical="center" wrapText="1"/>
      <protection locked="0"/>
    </xf>
    <xf numFmtId="1" fontId="74" fillId="28" borderId="4" xfId="0" applyNumberFormat="1" applyFont="1" applyFill="1" applyBorder="1" applyAlignment="1" applyProtection="1">
      <alignment horizontal="center" vertical="center" wrapText="1"/>
      <protection locked="0"/>
    </xf>
    <xf numFmtId="0" fontId="74" fillId="28" borderId="3" xfId="0" applyFont="1" applyFill="1" applyBorder="1" applyAlignment="1" applyProtection="1">
      <alignment horizontal="center" vertical="center" wrapText="1"/>
      <protection locked="0"/>
    </xf>
    <xf numFmtId="0" fontId="99" fillId="28" borderId="3" xfId="0" applyFont="1" applyFill="1" applyBorder="1" applyAlignment="1" applyProtection="1">
      <alignment horizontal="center" vertical="center" wrapText="1"/>
      <protection locked="0"/>
    </xf>
    <xf numFmtId="0" fontId="74" fillId="28" borderId="3" xfId="0" applyFont="1" applyFill="1" applyBorder="1" applyAlignment="1" applyProtection="1">
      <alignment horizontal="center"/>
      <protection locked="0"/>
    </xf>
    <xf numFmtId="0" fontId="74" fillId="28" borderId="4" xfId="0" applyFont="1" applyFill="1" applyBorder="1" applyAlignment="1" applyProtection="1">
      <alignment horizontal="center"/>
      <protection locked="0"/>
    </xf>
    <xf numFmtId="0" fontId="74" fillId="28" borderId="6" xfId="0" applyFont="1" applyFill="1" applyBorder="1" applyAlignment="1" applyProtection="1">
      <alignment horizontal="center"/>
      <protection locked="0"/>
    </xf>
    <xf numFmtId="0" fontId="74" fillId="28" borderId="2" xfId="0" applyFont="1" applyFill="1" applyBorder="1" applyAlignment="1" applyProtection="1">
      <alignment horizontal="center"/>
      <protection locked="0"/>
    </xf>
    <xf numFmtId="0" fontId="74" fillId="28" borderId="4" xfId="0" applyFont="1" applyFill="1" applyBorder="1" applyAlignment="1" applyProtection="1">
      <alignment horizontal="center" vertical="center"/>
      <protection locked="0"/>
    </xf>
    <xf numFmtId="0" fontId="28" fillId="13" borderId="18" xfId="0" applyFont="1" applyFill="1" applyBorder="1" applyAlignment="1" applyProtection="1">
      <alignment vertical="center"/>
    </xf>
    <xf numFmtId="0" fontId="98" fillId="28" borderId="3" xfId="0" applyFont="1" applyFill="1" applyBorder="1" applyProtection="1">
      <protection locked="0"/>
    </xf>
    <xf numFmtId="0" fontId="63" fillId="44" borderId="3" xfId="0" applyFont="1" applyFill="1" applyBorder="1" applyAlignment="1" applyProtection="1">
      <alignment horizontal="center" vertical="center"/>
      <protection locked="0"/>
    </xf>
    <xf numFmtId="0" fontId="64" fillId="12" borderId="0" xfId="0" applyFont="1" applyFill="1" applyBorder="1" applyProtection="1"/>
    <xf numFmtId="0" fontId="64" fillId="12" borderId="0" xfId="0" applyFont="1" applyFill="1" applyBorder="1" applyAlignment="1" applyProtection="1">
      <alignment horizontal="left"/>
    </xf>
    <xf numFmtId="0" fontId="1" fillId="0" borderId="0" xfId="0" applyFont="1" applyBorder="1" applyProtection="1"/>
    <xf numFmtId="0" fontId="27" fillId="13" borderId="0" xfId="0" applyFont="1" applyFill="1" applyBorder="1" applyProtection="1">
      <protection hidden="1"/>
    </xf>
    <xf numFmtId="0" fontId="12" fillId="5" borderId="13" xfId="0" applyFont="1" applyFill="1" applyBorder="1" applyAlignment="1" applyProtection="1">
      <alignment horizontal="center"/>
      <protection hidden="1"/>
    </xf>
    <xf numFmtId="0" fontId="0" fillId="26" borderId="1" xfId="0" applyFill="1" applyBorder="1" applyProtection="1"/>
    <xf numFmtId="0" fontId="84" fillId="41" borderId="0" xfId="0" applyFont="1" applyFill="1" applyBorder="1" applyProtection="1"/>
    <xf numFmtId="9" fontId="45" fillId="16" borderId="3" xfId="0" applyNumberFormat="1" applyFont="1" applyFill="1" applyBorder="1" applyAlignment="1" applyProtection="1">
      <alignment horizontal="center" vertical="center" wrapText="1"/>
    </xf>
    <xf numFmtId="0" fontId="74" fillId="28" borderId="2" xfId="0" applyFont="1" applyFill="1" applyBorder="1" applyAlignment="1" applyProtection="1">
      <alignment horizontal="center" vertical="center" wrapText="1"/>
      <protection locked="0"/>
    </xf>
    <xf numFmtId="0" fontId="84" fillId="41" borderId="0" xfId="0" applyFont="1" applyFill="1" applyBorder="1" applyAlignment="1" applyProtection="1">
      <alignment wrapText="1"/>
    </xf>
    <xf numFmtId="0" fontId="64" fillId="41" borderId="0" xfId="0" applyFont="1" applyFill="1" applyBorder="1" applyProtection="1"/>
    <xf numFmtId="0" fontId="64" fillId="41" borderId="0" xfId="0" applyFont="1" applyFill="1" applyBorder="1" applyAlignment="1" applyProtection="1">
      <alignment wrapText="1"/>
    </xf>
    <xf numFmtId="0" fontId="0" fillId="26" borderId="0" xfId="0" applyFill="1" applyAlignment="1" applyProtection="1">
      <alignment wrapText="1"/>
    </xf>
    <xf numFmtId="0" fontId="0" fillId="5" borderId="1" xfId="0" applyFill="1" applyBorder="1" applyAlignment="1" applyProtection="1">
      <alignment wrapText="1"/>
    </xf>
    <xf numFmtId="0" fontId="0" fillId="5" borderId="15" xfId="0" applyFill="1" applyBorder="1" applyAlignment="1" applyProtection="1">
      <alignment wrapText="1"/>
    </xf>
    <xf numFmtId="0" fontId="0" fillId="13" borderId="0" xfId="0" applyFill="1" applyAlignment="1" applyProtection="1">
      <alignment wrapText="1"/>
    </xf>
    <xf numFmtId="0" fontId="0" fillId="0" borderId="0" xfId="0" applyAlignment="1" applyProtection="1">
      <alignment wrapText="1"/>
    </xf>
    <xf numFmtId="0" fontId="106" fillId="2" borderId="32" xfId="0" applyFont="1" applyFill="1" applyBorder="1" applyAlignment="1" applyProtection="1">
      <alignment horizontal="center" vertical="center" textRotation="90" wrapText="1"/>
    </xf>
    <xf numFmtId="0" fontId="106" fillId="2" borderId="3" xfId="0" applyFont="1" applyFill="1" applyBorder="1" applyAlignment="1" applyProtection="1">
      <alignment horizontal="center" vertical="center" textRotation="90" wrapText="1"/>
    </xf>
    <xf numFmtId="0" fontId="106" fillId="2" borderId="33" xfId="0" applyFont="1" applyFill="1" applyBorder="1" applyAlignment="1" applyProtection="1">
      <alignment horizontal="center" vertical="center" textRotation="90" wrapText="1"/>
    </xf>
    <xf numFmtId="0" fontId="104" fillId="35" borderId="32" xfId="0" applyFont="1" applyFill="1" applyBorder="1" applyAlignment="1" applyProtection="1">
      <alignment horizontal="center" vertical="center" textRotation="90" wrapText="1"/>
    </xf>
    <xf numFmtId="0" fontId="104" fillId="35" borderId="3" xfId="0" applyFont="1" applyFill="1" applyBorder="1" applyAlignment="1" applyProtection="1">
      <alignment horizontal="center" vertical="center" textRotation="90" wrapText="1"/>
    </xf>
    <xf numFmtId="0" fontId="104" fillId="35" borderId="33" xfId="0" applyFont="1" applyFill="1" applyBorder="1" applyAlignment="1" applyProtection="1">
      <alignment horizontal="center" vertical="center" textRotation="90" wrapText="1"/>
    </xf>
    <xf numFmtId="0" fontId="104" fillId="35" borderId="21" xfId="0" applyFont="1" applyFill="1" applyBorder="1" applyAlignment="1" applyProtection="1">
      <alignment horizontal="center" vertical="center" textRotation="90" wrapText="1"/>
    </xf>
    <xf numFmtId="0" fontId="106" fillId="36" borderId="29" xfId="0" applyFont="1" applyFill="1" applyBorder="1" applyAlignment="1" applyProtection="1">
      <alignment horizontal="center" vertical="center" textRotation="90" wrapText="1"/>
    </xf>
    <xf numFmtId="0" fontId="106" fillId="36" borderId="2" xfId="0" applyFont="1" applyFill="1" applyBorder="1" applyAlignment="1" applyProtection="1">
      <alignment horizontal="center" vertical="center" textRotation="90" wrapText="1"/>
    </xf>
    <xf numFmtId="0" fontId="106" fillId="36" borderId="30" xfId="0" applyFont="1" applyFill="1" applyBorder="1" applyAlignment="1" applyProtection="1">
      <alignment horizontal="center" vertical="center" textRotation="90" wrapText="1"/>
    </xf>
    <xf numFmtId="0" fontId="106" fillId="36" borderId="20" xfId="0" applyFont="1" applyFill="1" applyBorder="1" applyAlignment="1" applyProtection="1">
      <alignment horizontal="center" vertical="center" textRotation="90" wrapText="1"/>
    </xf>
    <xf numFmtId="0" fontId="106" fillId="36" borderId="44" xfId="0" applyFont="1" applyFill="1" applyBorder="1" applyAlignment="1" applyProtection="1">
      <alignment horizontal="center" vertical="center" textRotation="90" wrapText="1"/>
    </xf>
    <xf numFmtId="0" fontId="106" fillId="36" borderId="45" xfId="0" applyFont="1" applyFill="1" applyBorder="1" applyAlignment="1" applyProtection="1">
      <alignment horizontal="center" vertical="center" textRotation="90" wrapText="1"/>
    </xf>
    <xf numFmtId="0" fontId="106" fillId="36" borderId="46" xfId="0" applyFont="1" applyFill="1" applyBorder="1" applyAlignment="1" applyProtection="1">
      <alignment horizontal="center" vertical="center" textRotation="90" wrapText="1"/>
    </xf>
    <xf numFmtId="0" fontId="107" fillId="9" borderId="32" xfId="0" applyFont="1" applyFill="1" applyBorder="1" applyAlignment="1" applyProtection="1">
      <alignment horizontal="center" vertical="center" textRotation="90" wrapText="1"/>
    </xf>
    <xf numFmtId="0" fontId="106" fillId="5" borderId="15" xfId="0" applyFont="1" applyFill="1" applyBorder="1" applyAlignment="1" applyProtection="1">
      <alignment horizontal="left" vertical="center" wrapText="1"/>
    </xf>
    <xf numFmtId="0" fontId="106" fillId="36" borderId="3" xfId="0" applyFont="1" applyFill="1" applyBorder="1" applyAlignment="1" applyProtection="1">
      <alignment horizontal="left" vertical="center" wrapText="1"/>
    </xf>
    <xf numFmtId="0" fontId="106" fillId="36" borderId="20" xfId="0" applyFont="1" applyFill="1" applyBorder="1" applyAlignment="1" applyProtection="1">
      <alignment vertical="center" wrapText="1"/>
    </xf>
    <xf numFmtId="0" fontId="106" fillId="5" borderId="16" xfId="0" applyFont="1" applyFill="1" applyBorder="1" applyAlignment="1" applyProtection="1">
      <alignment horizontal="left" vertical="center" wrapText="1"/>
    </xf>
    <xf numFmtId="0" fontId="108" fillId="28" borderId="3" xfId="0" applyFont="1" applyFill="1" applyBorder="1" applyAlignment="1" applyProtection="1">
      <alignment horizontal="left" vertical="center" wrapText="1"/>
      <protection locked="0"/>
    </xf>
    <xf numFmtId="0" fontId="106" fillId="5" borderId="5" xfId="0" applyFont="1" applyFill="1" applyBorder="1" applyAlignment="1" applyProtection="1">
      <alignment vertical="center" wrapText="1"/>
    </xf>
    <xf numFmtId="0" fontId="106" fillId="36" borderId="2" xfId="0" applyFont="1" applyFill="1" applyBorder="1" applyAlignment="1" applyProtection="1">
      <alignment vertical="center" wrapText="1"/>
    </xf>
    <xf numFmtId="0" fontId="106" fillId="5" borderId="4" xfId="0" applyFont="1" applyFill="1" applyBorder="1" applyAlignment="1" applyProtection="1">
      <alignment vertical="center" wrapText="1"/>
    </xf>
    <xf numFmtId="0" fontId="94" fillId="43" borderId="0" xfId="0" applyFont="1" applyFill="1" applyBorder="1" applyAlignment="1" applyProtection="1"/>
    <xf numFmtId="0" fontId="94" fillId="43" borderId="18" xfId="0" applyFont="1" applyFill="1" applyBorder="1" applyAlignment="1" applyProtection="1"/>
    <xf numFmtId="0" fontId="20" fillId="13" borderId="0" xfId="0" applyFont="1" applyFill="1" applyProtection="1"/>
    <xf numFmtId="0" fontId="22" fillId="19" borderId="47" xfId="0" applyFont="1" applyFill="1" applyBorder="1"/>
    <xf numFmtId="0" fontId="110" fillId="0" borderId="48" xfId="0" applyFont="1" applyBorder="1"/>
    <xf numFmtId="0" fontId="20" fillId="0" borderId="0" xfId="0" applyFont="1" applyProtection="1"/>
    <xf numFmtId="0" fontId="22" fillId="19" borderId="49" xfId="0" applyFont="1" applyFill="1" applyBorder="1"/>
    <xf numFmtId="0" fontId="110" fillId="0" borderId="50" xfId="0" applyFont="1" applyBorder="1"/>
    <xf numFmtId="0" fontId="20" fillId="13" borderId="0" xfId="0" applyFont="1" applyFill="1"/>
    <xf numFmtId="0" fontId="20" fillId="13" borderId="48" xfId="0" applyFont="1" applyFill="1" applyBorder="1"/>
    <xf numFmtId="0" fontId="20" fillId="13" borderId="50" xfId="0" applyFont="1" applyFill="1" applyBorder="1"/>
    <xf numFmtId="0" fontId="112" fillId="13" borderId="3" xfId="0" applyFont="1" applyFill="1" applyBorder="1" applyAlignment="1" applyProtection="1">
      <alignment horizontal="center"/>
    </xf>
    <xf numFmtId="0" fontId="111" fillId="17" borderId="111" xfId="0" applyFont="1" applyFill="1" applyBorder="1" applyAlignment="1" applyProtection="1">
      <alignment horizontal="center"/>
    </xf>
    <xf numFmtId="0" fontId="111" fillId="17" borderId="112" xfId="0" applyFont="1" applyFill="1" applyBorder="1" applyAlignment="1" applyProtection="1">
      <alignment horizontal="center" vertical="center"/>
    </xf>
    <xf numFmtId="0" fontId="117" fillId="36" borderId="74" xfId="0" applyFont="1" applyFill="1" applyBorder="1" applyAlignment="1">
      <alignment vertical="center"/>
    </xf>
    <xf numFmtId="0" fontId="118" fillId="28" borderId="75" xfId="0" applyFont="1" applyFill="1" applyBorder="1" applyAlignment="1" applyProtection="1">
      <alignment horizontal="center" vertical="center"/>
      <protection locked="0"/>
    </xf>
    <xf numFmtId="0" fontId="117" fillId="13" borderId="76" xfId="0" applyFont="1" applyFill="1" applyBorder="1" applyAlignment="1">
      <alignment vertical="center"/>
    </xf>
    <xf numFmtId="0" fontId="119" fillId="13" borderId="27" xfId="0" applyFont="1" applyFill="1" applyBorder="1" applyAlignment="1">
      <alignment horizontal="center" vertical="center"/>
    </xf>
    <xf numFmtId="0" fontId="117" fillId="36" borderId="77" xfId="0" applyFont="1" applyFill="1" applyBorder="1" applyAlignment="1">
      <alignment vertical="center"/>
    </xf>
    <xf numFmtId="0" fontId="118" fillId="28" borderId="78" xfId="0" applyFont="1" applyFill="1" applyBorder="1" applyAlignment="1" applyProtection="1">
      <alignment horizontal="center" vertical="center"/>
      <protection locked="0"/>
    </xf>
    <xf numFmtId="0" fontId="117" fillId="13" borderId="79" xfId="0" applyFont="1" applyFill="1" applyBorder="1" applyAlignment="1">
      <alignment vertical="center"/>
    </xf>
    <xf numFmtId="0" fontId="117" fillId="36" borderId="80" xfId="0" applyFont="1" applyFill="1" applyBorder="1" applyAlignment="1">
      <alignment vertical="center"/>
    </xf>
    <xf numFmtId="0" fontId="118" fillId="28" borderId="81" xfId="0" applyFont="1" applyFill="1" applyBorder="1" applyAlignment="1" applyProtection="1">
      <alignment horizontal="center" vertical="center"/>
      <protection locked="0"/>
    </xf>
    <xf numFmtId="0" fontId="117" fillId="13" borderId="82" xfId="0" applyFont="1" applyFill="1" applyBorder="1" applyAlignment="1">
      <alignment vertical="center"/>
    </xf>
    <xf numFmtId="0" fontId="29" fillId="11" borderId="111" xfId="0" applyFont="1" applyFill="1" applyBorder="1" applyAlignment="1" applyProtection="1">
      <alignment horizontal="center" vertical="center"/>
    </xf>
    <xf numFmtId="0" fontId="29" fillId="11" borderId="112" xfId="0" applyFont="1" applyFill="1" applyBorder="1" applyAlignment="1" applyProtection="1">
      <alignment horizontal="center" vertical="center"/>
    </xf>
    <xf numFmtId="0" fontId="17" fillId="5" borderId="0" xfId="0" applyFont="1" applyFill="1" applyBorder="1" applyProtection="1">
      <protection hidden="1"/>
    </xf>
    <xf numFmtId="0" fontId="17" fillId="5" borderId="0" xfId="0" applyFont="1" applyFill="1" applyBorder="1" applyProtection="1"/>
    <xf numFmtId="0" fontId="17" fillId="35" borderId="15"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xf>
    <xf numFmtId="0" fontId="17" fillId="5" borderId="0" xfId="0" applyFont="1" applyFill="1" applyBorder="1" applyAlignment="1" applyProtection="1">
      <alignment horizontal="left" vertical="center"/>
    </xf>
    <xf numFmtId="0" fontId="19" fillId="5" borderId="0" xfId="0" applyFont="1" applyFill="1" applyBorder="1" applyAlignment="1" applyProtection="1">
      <alignment horizontal="center" vertical="center"/>
    </xf>
    <xf numFmtId="0" fontId="123" fillId="13" borderId="0" xfId="0" applyFont="1" applyFill="1" applyBorder="1" applyAlignment="1" applyProtection="1">
      <alignment horizontal="left" vertical="center"/>
    </xf>
    <xf numFmtId="0" fontId="123" fillId="13" borderId="0" xfId="0" applyFont="1" applyFill="1" applyBorder="1" applyAlignment="1" applyProtection="1">
      <alignment horizontal="center" vertical="center"/>
    </xf>
    <xf numFmtId="0" fontId="124" fillId="13" borderId="0" xfId="0" applyFont="1" applyFill="1" applyBorder="1" applyAlignment="1" applyProtection="1">
      <alignment horizontal="center" vertical="center"/>
    </xf>
    <xf numFmtId="0" fontId="123" fillId="13" borderId="0" xfId="0" applyFont="1" applyFill="1" applyProtection="1"/>
    <xf numFmtId="0" fontId="17" fillId="20" borderId="64" xfId="0" applyFont="1" applyFill="1" applyBorder="1" applyAlignment="1" applyProtection="1">
      <alignment horizontal="center" vertical="center"/>
    </xf>
    <xf numFmtId="0" fontId="17" fillId="13" borderId="3" xfId="0" applyFont="1" applyFill="1" applyBorder="1" applyAlignment="1" applyProtection="1">
      <alignment horizontal="center" vertical="center"/>
    </xf>
    <xf numFmtId="0" fontId="17" fillId="20" borderId="65" xfId="0" applyFont="1" applyFill="1" applyBorder="1" applyAlignment="1" applyProtection="1">
      <alignment horizontal="center" vertical="center"/>
    </xf>
    <xf numFmtId="0" fontId="125" fillId="5" borderId="0" xfId="0" applyFont="1" applyFill="1" applyBorder="1" applyAlignment="1" applyProtection="1">
      <alignment horizontal="center" vertical="center"/>
    </xf>
    <xf numFmtId="0" fontId="125" fillId="5" borderId="0" xfId="0" applyFont="1" applyFill="1" applyBorder="1" applyProtection="1"/>
    <xf numFmtId="0" fontId="125" fillId="5" borderId="0" xfId="0" applyFont="1" applyFill="1" applyBorder="1" applyAlignment="1" applyProtection="1">
      <alignment horizontal="left"/>
    </xf>
    <xf numFmtId="0" fontId="125" fillId="5" borderId="0" xfId="0" applyFont="1" applyFill="1" applyBorder="1" applyAlignment="1" applyProtection="1">
      <alignment horizontal="center"/>
    </xf>
    <xf numFmtId="0" fontId="126" fillId="5" borderId="0" xfId="0" applyFont="1" applyFill="1" applyBorder="1" applyAlignment="1" applyProtection="1">
      <alignment horizontal="center"/>
    </xf>
    <xf numFmtId="0" fontId="126" fillId="5" borderId="0" xfId="0" applyFont="1" applyFill="1" applyBorder="1" applyAlignment="1" applyProtection="1">
      <alignment vertical="center" wrapText="1"/>
    </xf>
    <xf numFmtId="0" fontId="125" fillId="5" borderId="0" xfId="0" applyFont="1" applyFill="1" applyBorder="1" applyAlignment="1" applyProtection="1">
      <alignment vertical="center" wrapText="1"/>
    </xf>
    <xf numFmtId="0" fontId="126" fillId="5" borderId="3" xfId="0" applyFont="1" applyFill="1" applyBorder="1" applyAlignment="1" applyProtection="1">
      <alignment horizontal="center" vertical="center"/>
    </xf>
    <xf numFmtId="0" fontId="125" fillId="5" borderId="0" xfId="0" applyFont="1" applyFill="1" applyBorder="1" applyAlignment="1" applyProtection="1">
      <alignment horizontal="left" vertical="center" wrapText="1"/>
    </xf>
    <xf numFmtId="0" fontId="125" fillId="0" borderId="0" xfId="0" applyFont="1" applyFill="1" applyProtection="1"/>
    <xf numFmtId="0" fontId="126" fillId="5" borderId="0" xfId="0" applyFont="1" applyFill="1" applyBorder="1" applyAlignment="1" applyProtection="1">
      <alignment horizontal="center" vertical="center"/>
    </xf>
    <xf numFmtId="0" fontId="129" fillId="16" borderId="3" xfId="0" applyFont="1" applyFill="1" applyBorder="1" applyProtection="1"/>
    <xf numFmtId="0" fontId="127" fillId="5" borderId="0" xfId="0" applyFont="1" applyFill="1" applyBorder="1" applyAlignment="1" applyProtection="1">
      <alignment horizontal="center"/>
    </xf>
    <xf numFmtId="0" fontId="125" fillId="5" borderId="0" xfId="0" applyFont="1" applyFill="1" applyBorder="1" applyAlignment="1" applyProtection="1"/>
    <xf numFmtId="0" fontId="125" fillId="5" borderId="3" xfId="0" applyFont="1" applyFill="1" applyBorder="1" applyAlignment="1" applyProtection="1">
      <alignment horizontal="center"/>
    </xf>
    <xf numFmtId="0" fontId="125" fillId="5" borderId="0" xfId="0" applyFont="1" applyFill="1" applyBorder="1" applyAlignment="1" applyProtection="1">
      <alignment vertical="center"/>
    </xf>
    <xf numFmtId="0" fontId="130" fillId="5" borderId="0" xfId="0" applyFont="1" applyFill="1" applyBorder="1" applyProtection="1"/>
    <xf numFmtId="0" fontId="130" fillId="5" borderId="0" xfId="0" applyFont="1" applyFill="1" applyBorder="1" applyAlignment="1" applyProtection="1">
      <alignment horizontal="center" vertical="top" wrapText="1"/>
    </xf>
    <xf numFmtId="0" fontId="126" fillId="5" borderId="0" xfId="0" applyFont="1" applyFill="1" applyBorder="1" applyAlignment="1" applyProtection="1">
      <alignment vertical="center"/>
    </xf>
    <xf numFmtId="9" fontId="129" fillId="16" borderId="3" xfId="0" applyNumberFormat="1" applyFont="1" applyFill="1" applyBorder="1" applyProtection="1"/>
    <xf numFmtId="0" fontId="130" fillId="5" borderId="0" xfId="0" applyFont="1" applyFill="1" applyBorder="1" applyAlignment="1" applyProtection="1">
      <alignment vertical="top" wrapText="1"/>
    </xf>
    <xf numFmtId="0" fontId="125" fillId="0" borderId="3" xfId="0" applyFont="1" applyFill="1" applyBorder="1" applyAlignment="1" applyProtection="1">
      <alignment horizontal="center"/>
    </xf>
    <xf numFmtId="0" fontId="125" fillId="5" borderId="0" xfId="0" applyFont="1" applyFill="1" applyBorder="1" applyAlignment="1" applyProtection="1">
      <alignment horizontal="left" vertical="center"/>
    </xf>
    <xf numFmtId="0" fontId="131" fillId="5" borderId="0" xfId="0" applyFont="1" applyFill="1" applyBorder="1" applyProtection="1"/>
    <xf numFmtId="0" fontId="131" fillId="5" borderId="0" xfId="0" applyFont="1" applyFill="1" applyBorder="1" applyAlignment="1" applyProtection="1">
      <alignment horizontal="center"/>
    </xf>
    <xf numFmtId="0" fontId="131" fillId="5" borderId="0" xfId="0" applyFont="1" applyFill="1" applyBorder="1" applyAlignment="1" applyProtection="1">
      <alignment horizontal="left"/>
    </xf>
    <xf numFmtId="0" fontId="126" fillId="5" borderId="19" xfId="0" applyFont="1" applyFill="1" applyBorder="1" applyAlignment="1" applyProtection="1">
      <alignment horizontal="center"/>
    </xf>
    <xf numFmtId="0" fontId="132" fillId="13" borderId="0" xfId="0" applyFont="1" applyFill="1" applyBorder="1" applyProtection="1"/>
    <xf numFmtId="0" fontId="133" fillId="13" borderId="42" xfId="0" applyFont="1" applyFill="1" applyBorder="1" applyAlignment="1">
      <alignment horizontal="center" vertical="center"/>
    </xf>
    <xf numFmtId="0" fontId="134" fillId="41" borderId="0" xfId="0" applyFont="1" applyFill="1" applyBorder="1" applyProtection="1"/>
    <xf numFmtId="0" fontId="134" fillId="41" borderId="0" xfId="0" applyFont="1" applyFill="1" applyBorder="1" applyAlignment="1" applyProtection="1">
      <alignment wrapText="1"/>
    </xf>
    <xf numFmtId="0" fontId="134" fillId="41" borderId="0" xfId="0" applyFont="1" applyFill="1" applyBorder="1" applyAlignment="1" applyProtection="1">
      <alignment horizontal="center" vertical="center" wrapText="1"/>
    </xf>
    <xf numFmtId="9" fontId="134" fillId="41" borderId="0" xfId="0" applyNumberFormat="1" applyFont="1" applyFill="1" applyBorder="1" applyAlignment="1" applyProtection="1">
      <alignment wrapText="1"/>
    </xf>
    <xf numFmtId="166" fontId="134" fillId="41" borderId="0" xfId="4" applyNumberFormat="1" applyFont="1" applyFill="1" applyBorder="1" applyAlignment="1" applyProtection="1">
      <alignment horizontal="center" vertical="center"/>
    </xf>
    <xf numFmtId="0" fontId="94" fillId="13" borderId="0" xfId="0" applyFont="1" applyFill="1" applyProtection="1"/>
    <xf numFmtId="0" fontId="94" fillId="0" borderId="0" xfId="0" applyFont="1" applyProtection="1"/>
    <xf numFmtId="0" fontId="134" fillId="41" borderId="0" xfId="0" applyFont="1" applyFill="1" applyBorder="1" applyProtection="1"/>
    <xf numFmtId="0" fontId="134" fillId="41" borderId="0" xfId="0" applyFont="1" applyFill="1" applyBorder="1" applyAlignment="1" applyProtection="1">
      <alignment horizontal="center" vertical="center"/>
    </xf>
    <xf numFmtId="0" fontId="76" fillId="5" borderId="0" xfId="0" applyFont="1" applyFill="1" applyBorder="1" applyAlignment="1" applyProtection="1">
      <alignment horizontal="center" vertical="center" wrapText="1"/>
    </xf>
    <xf numFmtId="0" fontId="27" fillId="36" borderId="21" xfId="0" applyFont="1" applyFill="1" applyBorder="1" applyAlignment="1" applyProtection="1">
      <alignment horizontal="left" vertical="center"/>
    </xf>
    <xf numFmtId="0" fontId="27" fillId="36" borderId="22" xfId="0" applyFont="1" applyFill="1" applyBorder="1" applyAlignment="1" applyProtection="1">
      <alignment horizontal="left" vertical="center"/>
    </xf>
    <xf numFmtId="0" fontId="27" fillId="36" borderId="11" xfId="0" applyFont="1" applyFill="1" applyBorder="1" applyAlignment="1" applyProtection="1">
      <alignment horizontal="left" vertical="center"/>
    </xf>
    <xf numFmtId="0" fontId="55" fillId="35" borderId="21" xfId="0" applyFont="1" applyFill="1" applyBorder="1" applyAlignment="1" applyProtection="1">
      <alignment horizontal="left" vertical="center"/>
    </xf>
    <xf numFmtId="0" fontId="55" fillId="35" borderId="22" xfId="0" applyFont="1" applyFill="1" applyBorder="1" applyAlignment="1" applyProtection="1">
      <alignment horizontal="left" vertical="center"/>
    </xf>
    <xf numFmtId="0" fontId="55" fillId="35" borderId="11" xfId="0" applyFont="1" applyFill="1" applyBorder="1" applyAlignment="1" applyProtection="1">
      <alignment horizontal="left" vertical="center"/>
    </xf>
    <xf numFmtId="0" fontId="55" fillId="13" borderId="18" xfId="0" applyFont="1" applyFill="1" applyBorder="1" applyAlignment="1" applyProtection="1">
      <alignment horizontal="left" vertical="center" wrapText="1"/>
    </xf>
    <xf numFmtId="0" fontId="55" fillId="13" borderId="0" xfId="0" applyFont="1" applyFill="1" applyBorder="1" applyAlignment="1" applyProtection="1">
      <alignment horizontal="left" vertical="center" wrapText="1"/>
    </xf>
    <xf numFmtId="0" fontId="43" fillId="21" borderId="1" xfId="0" applyFont="1" applyFill="1" applyBorder="1" applyAlignment="1" applyProtection="1">
      <alignment horizontal="center" vertical="center" wrapText="1"/>
    </xf>
    <xf numFmtId="0" fontId="28" fillId="36" borderId="3" xfId="0" applyFont="1" applyFill="1" applyBorder="1" applyAlignment="1" applyProtection="1">
      <alignment horizontal="left" vertical="center"/>
    </xf>
    <xf numFmtId="0" fontId="74" fillId="28" borderId="3" xfId="0" applyFont="1" applyFill="1" applyBorder="1" applyAlignment="1" applyProtection="1">
      <alignment horizontal="center" vertical="top" wrapText="1"/>
      <protection locked="0"/>
    </xf>
    <xf numFmtId="0" fontId="27" fillId="36" borderId="21" xfId="0" applyFont="1" applyFill="1" applyBorder="1" applyAlignment="1" applyProtection="1">
      <alignment horizontal="right" vertical="center"/>
    </xf>
    <xf numFmtId="0" fontId="27" fillId="36" borderId="22" xfId="0" applyFont="1" applyFill="1" applyBorder="1" applyAlignment="1" applyProtection="1">
      <alignment horizontal="right" vertical="center"/>
    </xf>
    <xf numFmtId="0" fontId="27" fillId="36" borderId="11" xfId="0" applyFont="1" applyFill="1" applyBorder="1" applyAlignment="1" applyProtection="1">
      <alignment horizontal="right" vertical="center"/>
    </xf>
    <xf numFmtId="0" fontId="27" fillId="36" borderId="3" xfId="0" applyFont="1" applyFill="1" applyBorder="1" applyAlignment="1" applyProtection="1">
      <alignment horizontal="left" vertical="center" wrapText="1"/>
    </xf>
    <xf numFmtId="0" fontId="48" fillId="30" borderId="3" xfId="0" applyFont="1" applyFill="1" applyBorder="1" applyAlignment="1" applyProtection="1">
      <alignment horizontal="left" vertical="center" wrapText="1"/>
    </xf>
    <xf numFmtId="0" fontId="27" fillId="36" borderId="21" xfId="0" applyFont="1" applyFill="1" applyBorder="1" applyAlignment="1" applyProtection="1">
      <alignment horizontal="left" vertical="center" wrapText="1"/>
    </xf>
    <xf numFmtId="0" fontId="27" fillId="36" borderId="22" xfId="0" applyFont="1" applyFill="1" applyBorder="1" applyAlignment="1" applyProtection="1">
      <alignment horizontal="left" vertical="center" wrapText="1"/>
    </xf>
    <xf numFmtId="0" fontId="27" fillId="36" borderId="11" xfId="0" applyFont="1" applyFill="1" applyBorder="1" applyAlignment="1" applyProtection="1">
      <alignment horizontal="left" vertical="center" wrapText="1"/>
    </xf>
    <xf numFmtId="0" fontId="43" fillId="21" borderId="0" xfId="0" applyFont="1" applyFill="1" applyBorder="1" applyAlignment="1" applyProtection="1">
      <alignment horizontal="center" vertical="center" wrapText="1"/>
    </xf>
    <xf numFmtId="0" fontId="27" fillId="5" borderId="21" xfId="0" applyFont="1" applyFill="1" applyBorder="1" applyAlignment="1" applyProtection="1">
      <alignment horizontal="left" vertical="center" wrapText="1"/>
    </xf>
    <xf numFmtId="0" fontId="27" fillId="5" borderId="22" xfId="0" applyFont="1" applyFill="1" applyBorder="1" applyAlignment="1" applyProtection="1">
      <alignment horizontal="left" vertical="center" wrapText="1"/>
    </xf>
    <xf numFmtId="0" fontId="27" fillId="5" borderId="11" xfId="0" applyFont="1" applyFill="1" applyBorder="1" applyAlignment="1" applyProtection="1">
      <alignment horizontal="left" vertical="center" wrapText="1"/>
    </xf>
    <xf numFmtId="0" fontId="28" fillId="36" borderId="2" xfId="0" applyFont="1" applyFill="1" applyBorder="1" applyAlignment="1" applyProtection="1">
      <alignment horizontal="left" vertical="center" wrapText="1"/>
    </xf>
    <xf numFmtId="0" fontId="28" fillId="36" borderId="4" xfId="0" applyFont="1" applyFill="1" applyBorder="1" applyAlignment="1" applyProtection="1">
      <alignment horizontal="left" vertical="center" wrapText="1"/>
    </xf>
    <xf numFmtId="0" fontId="27" fillId="36" borderId="20" xfId="0" applyFont="1" applyFill="1" applyBorder="1" applyAlignment="1" applyProtection="1">
      <alignment horizontal="left" vertical="center" wrapText="1"/>
    </xf>
    <xf numFmtId="0" fontId="27" fillId="36" borderId="19" xfId="0" applyFont="1" applyFill="1" applyBorder="1" applyAlignment="1" applyProtection="1">
      <alignment horizontal="left" vertical="center"/>
    </xf>
    <xf numFmtId="0" fontId="27" fillId="36" borderId="17" xfId="0" applyFont="1" applyFill="1" applyBorder="1" applyAlignment="1" applyProtection="1">
      <alignment horizontal="left" vertical="center"/>
    </xf>
    <xf numFmtId="0" fontId="27" fillId="36" borderId="5" xfId="0" applyFont="1" applyFill="1" applyBorder="1" applyAlignment="1" applyProtection="1">
      <alignment horizontal="left" vertical="center"/>
    </xf>
    <xf numFmtId="0" fontId="27" fillId="36" borderId="18" xfId="0" applyFont="1" applyFill="1" applyBorder="1" applyAlignment="1" applyProtection="1">
      <alignment horizontal="left" vertical="center"/>
    </xf>
    <xf numFmtId="0" fontId="27" fillId="36" borderId="16" xfId="0" applyFont="1" applyFill="1" applyBorder="1" applyAlignment="1" applyProtection="1">
      <alignment horizontal="left" vertical="center"/>
    </xf>
    <xf numFmtId="0" fontId="27" fillId="36" borderId="20" xfId="0" applyFont="1" applyFill="1" applyBorder="1" applyAlignment="1" applyProtection="1">
      <alignment horizontal="left" vertical="center"/>
    </xf>
    <xf numFmtId="0" fontId="98" fillId="28" borderId="21" xfId="0" applyFont="1" applyFill="1" applyBorder="1" applyAlignment="1" applyProtection="1">
      <alignment horizontal="left" vertical="center" wrapText="1"/>
      <protection locked="0"/>
    </xf>
    <xf numFmtId="0" fontId="98" fillId="28" borderId="22" xfId="0" applyFont="1" applyFill="1" applyBorder="1" applyAlignment="1" applyProtection="1">
      <alignment horizontal="left" vertical="center" wrapText="1"/>
      <protection locked="0"/>
    </xf>
    <xf numFmtId="0" fontId="98" fillId="28" borderId="11" xfId="0" applyFont="1" applyFill="1" applyBorder="1" applyAlignment="1" applyProtection="1">
      <alignment horizontal="left" vertical="center" wrapText="1"/>
      <protection locked="0"/>
    </xf>
    <xf numFmtId="0" fontId="98" fillId="28" borderId="21" xfId="0" applyFont="1" applyFill="1" applyBorder="1" applyAlignment="1" applyProtection="1">
      <alignment horizontal="left" vertical="top" wrapText="1"/>
      <protection locked="0"/>
    </xf>
    <xf numFmtId="0" fontId="98" fillId="28" borderId="22" xfId="0" applyFont="1" applyFill="1" applyBorder="1" applyAlignment="1" applyProtection="1">
      <alignment horizontal="left" vertical="top" wrapText="1"/>
      <protection locked="0"/>
    </xf>
    <xf numFmtId="0" fontId="98" fillId="28" borderId="11" xfId="0" applyFont="1" applyFill="1" applyBorder="1" applyAlignment="1" applyProtection="1">
      <alignment horizontal="left" vertical="top" wrapText="1"/>
      <protection locked="0"/>
    </xf>
    <xf numFmtId="0" fontId="27" fillId="0" borderId="19" xfId="0" applyFont="1" applyBorder="1" applyAlignment="1" applyProtection="1">
      <alignment horizontal="center" vertical="center"/>
    </xf>
    <xf numFmtId="0" fontId="28" fillId="0" borderId="19" xfId="0" applyFont="1" applyBorder="1" applyAlignment="1" applyProtection="1">
      <alignment horizontal="center" vertical="center"/>
    </xf>
    <xf numFmtId="0" fontId="98" fillId="28" borderId="21" xfId="0" applyFont="1" applyFill="1" applyBorder="1" applyAlignment="1" applyProtection="1">
      <alignment horizontal="left" vertical="top"/>
      <protection locked="0"/>
    </xf>
    <xf numFmtId="0" fontId="98" fillId="28" borderId="22" xfId="0" applyFont="1" applyFill="1" applyBorder="1" applyAlignment="1" applyProtection="1">
      <alignment horizontal="left" vertical="top"/>
      <protection locked="0"/>
    </xf>
    <xf numFmtId="0" fontId="98" fillId="28" borderId="11" xfId="0" applyFont="1" applyFill="1" applyBorder="1" applyAlignment="1" applyProtection="1">
      <alignment horizontal="left" vertical="top"/>
      <protection locked="0"/>
    </xf>
    <xf numFmtId="0" fontId="32" fillId="30" borderId="22" xfId="0" applyFont="1" applyFill="1" applyBorder="1" applyAlignment="1" applyProtection="1">
      <alignment horizontal="left" vertical="center" wrapText="1"/>
    </xf>
    <xf numFmtId="0" fontId="32" fillId="30" borderId="11" xfId="0" applyFont="1" applyFill="1" applyBorder="1" applyAlignment="1" applyProtection="1">
      <alignment horizontal="left" vertical="center" wrapText="1"/>
    </xf>
    <xf numFmtId="0" fontId="28" fillId="4" borderId="2" xfId="0" applyFont="1" applyFill="1" applyBorder="1" applyAlignment="1" applyProtection="1">
      <alignment horizontal="center" wrapText="1"/>
    </xf>
    <xf numFmtId="0" fontId="28" fillId="4" borderId="4" xfId="0" applyFont="1" applyFill="1" applyBorder="1" applyAlignment="1" applyProtection="1">
      <alignment horizontal="center" wrapText="1"/>
    </xf>
    <xf numFmtId="0" fontId="28" fillId="36" borderId="0" xfId="0" applyFont="1" applyFill="1" applyBorder="1" applyAlignment="1" applyProtection="1">
      <alignment horizontal="left" vertical="center" wrapText="1"/>
    </xf>
    <xf numFmtId="0" fontId="28" fillId="36" borderId="15" xfId="0" applyFont="1" applyFill="1" applyBorder="1" applyAlignment="1" applyProtection="1">
      <alignment horizontal="left" vertical="center" wrapText="1"/>
    </xf>
    <xf numFmtId="0" fontId="27" fillId="0" borderId="21" xfId="0" applyFont="1" applyBorder="1" applyAlignment="1" applyProtection="1">
      <alignment horizontal="center" vertical="center"/>
    </xf>
    <xf numFmtId="0" fontId="27" fillId="0" borderId="22" xfId="0" applyFont="1" applyBorder="1" applyAlignment="1" applyProtection="1">
      <alignment horizontal="center" vertical="center"/>
    </xf>
    <xf numFmtId="0" fontId="28" fillId="0" borderId="3" xfId="0" applyFont="1" applyBorder="1" applyAlignment="1" applyProtection="1">
      <alignment horizontal="center" vertical="center"/>
    </xf>
    <xf numFmtId="0" fontId="27" fillId="0" borderId="0" xfId="0" applyFont="1" applyBorder="1" applyAlignment="1" applyProtection="1">
      <alignment horizontal="center" vertical="center"/>
    </xf>
    <xf numFmtId="0" fontId="83" fillId="21" borderId="1" xfId="0" applyFont="1" applyFill="1" applyBorder="1" applyAlignment="1" applyProtection="1">
      <alignment horizontal="center" vertical="center" wrapText="1"/>
    </xf>
    <xf numFmtId="0" fontId="27" fillId="36" borderId="3" xfId="0" applyFont="1" applyFill="1" applyBorder="1" applyAlignment="1" applyProtection="1">
      <alignment vertical="center"/>
    </xf>
    <xf numFmtId="0" fontId="47" fillId="5" borderId="0" xfId="0" applyFont="1" applyFill="1" applyBorder="1" applyAlignment="1" applyProtection="1">
      <alignment horizontal="left" vertical="center" wrapText="1"/>
    </xf>
    <xf numFmtId="0" fontId="27" fillId="5" borderId="18" xfId="0" applyFont="1" applyFill="1" applyBorder="1" applyAlignment="1" applyProtection="1">
      <alignment horizontal="left" vertical="center" wrapText="1"/>
    </xf>
    <xf numFmtId="0" fontId="27" fillId="5" borderId="0" xfId="0" applyFont="1" applyFill="1" applyBorder="1" applyAlignment="1" applyProtection="1">
      <alignment horizontal="left" wrapText="1"/>
    </xf>
    <xf numFmtId="0" fontId="27" fillId="36" borderId="3" xfId="0" applyFont="1" applyFill="1" applyBorder="1" applyAlignment="1" applyProtection="1">
      <alignment horizontal="left" vertical="center"/>
    </xf>
    <xf numFmtId="0" fontId="98" fillId="28" borderId="21" xfId="0" applyFont="1" applyFill="1" applyBorder="1" applyAlignment="1" applyProtection="1">
      <alignment horizontal="center" vertical="center"/>
      <protection locked="0"/>
    </xf>
    <xf numFmtId="0" fontId="98" fillId="28" borderId="22" xfId="0" applyFont="1" applyFill="1" applyBorder="1" applyAlignment="1" applyProtection="1">
      <alignment horizontal="center" vertical="center"/>
      <protection locked="0"/>
    </xf>
    <xf numFmtId="0" fontId="98" fillId="28" borderId="11" xfId="0" applyFont="1" applyFill="1" applyBorder="1" applyAlignment="1" applyProtection="1">
      <alignment horizontal="center" vertical="center"/>
      <protection locked="0"/>
    </xf>
    <xf numFmtId="0" fontId="27" fillId="0" borderId="0" xfId="0" applyFont="1" applyAlignment="1" applyProtection="1">
      <alignment horizontal="center" wrapText="1"/>
    </xf>
    <xf numFmtId="0" fontId="27" fillId="13" borderId="15" xfId="0" applyFont="1" applyFill="1" applyBorder="1" applyAlignment="1" applyProtection="1">
      <alignment horizontal="center" vertical="center" wrapText="1"/>
    </xf>
    <xf numFmtId="0" fontId="27" fillId="13" borderId="18" xfId="0" applyFont="1" applyFill="1" applyBorder="1" applyAlignment="1" applyProtection="1">
      <alignment horizontal="center" vertical="center"/>
    </xf>
    <xf numFmtId="0" fontId="27" fillId="0" borderId="3" xfId="0" applyFont="1" applyBorder="1" applyAlignment="1" applyProtection="1">
      <alignment horizontal="center" vertical="center"/>
    </xf>
    <xf numFmtId="0" fontId="28" fillId="0" borderId="2" xfId="0" applyFont="1" applyBorder="1" applyAlignment="1" applyProtection="1">
      <alignment horizontal="center" vertical="center"/>
    </xf>
    <xf numFmtId="0" fontId="27" fillId="13" borderId="19" xfId="0" applyFont="1" applyFill="1" applyBorder="1" applyAlignment="1" applyProtection="1">
      <alignment horizontal="center" vertical="center"/>
    </xf>
    <xf numFmtId="0" fontId="27" fillId="13" borderId="55" xfId="0" applyFont="1" applyFill="1" applyBorder="1" applyAlignment="1" applyProtection="1">
      <alignment horizontal="center" vertical="center"/>
    </xf>
    <xf numFmtId="0" fontId="27" fillId="0" borderId="18" xfId="0" applyFont="1" applyBorder="1" applyAlignment="1" applyProtection="1">
      <alignment horizontal="left" vertical="center" wrapText="1"/>
    </xf>
    <xf numFmtId="0" fontId="27" fillId="13" borderId="1" xfId="0" applyFont="1" applyFill="1" applyBorder="1" applyAlignment="1" applyProtection="1">
      <alignment horizontal="right" vertical="center" wrapText="1"/>
    </xf>
    <xf numFmtId="0" fontId="27" fillId="13" borderId="15" xfId="0" applyFont="1" applyFill="1" applyBorder="1" applyAlignment="1" applyProtection="1">
      <alignment horizontal="right" vertical="center" wrapText="1"/>
    </xf>
    <xf numFmtId="0" fontId="27" fillId="13" borderId="0" xfId="0" applyFont="1" applyFill="1" applyBorder="1" applyAlignment="1" applyProtection="1">
      <alignment horizontal="right" vertical="center" wrapText="1"/>
    </xf>
    <xf numFmtId="0" fontId="98" fillId="28" borderId="20" xfId="0" applyFont="1" applyFill="1" applyBorder="1" applyAlignment="1" applyProtection="1">
      <alignment horizontal="center" vertical="center"/>
      <protection locked="0"/>
    </xf>
    <xf numFmtId="0" fontId="98" fillId="28" borderId="19" xfId="0" applyFont="1" applyFill="1" applyBorder="1" applyAlignment="1" applyProtection="1">
      <alignment horizontal="center" vertical="center"/>
      <protection locked="0"/>
    </xf>
    <xf numFmtId="0" fontId="98" fillId="28" borderId="17" xfId="0" applyFont="1" applyFill="1" applyBorder="1" applyAlignment="1" applyProtection="1">
      <alignment horizontal="center" vertical="center"/>
      <protection locked="0"/>
    </xf>
    <xf numFmtId="0" fontId="98" fillId="28" borderId="5" xfId="0" applyFont="1" applyFill="1" applyBorder="1" applyAlignment="1" applyProtection="1">
      <alignment horizontal="center" vertical="center"/>
      <protection locked="0"/>
    </xf>
    <xf numFmtId="0" fontId="98" fillId="28" borderId="18" xfId="0" applyFont="1" applyFill="1" applyBorder="1" applyAlignment="1" applyProtection="1">
      <alignment horizontal="center" vertical="center"/>
      <protection locked="0"/>
    </xf>
    <xf numFmtId="0" fontId="98" fillId="28" borderId="16" xfId="0" applyFont="1" applyFill="1" applyBorder="1" applyAlignment="1" applyProtection="1">
      <alignment horizontal="center" vertical="center"/>
      <protection locked="0"/>
    </xf>
    <xf numFmtId="0" fontId="45" fillId="3" borderId="21" xfId="0" applyFont="1" applyFill="1" applyBorder="1" applyAlignment="1" applyProtection="1">
      <alignment horizontal="center"/>
    </xf>
    <xf numFmtId="0" fontId="45" fillId="3" borderId="22" xfId="0" applyFont="1" applyFill="1" applyBorder="1" applyAlignment="1" applyProtection="1">
      <alignment horizontal="center"/>
    </xf>
    <xf numFmtId="0" fontId="45" fillId="3" borderId="11" xfId="0" applyFont="1" applyFill="1" applyBorder="1" applyAlignment="1" applyProtection="1">
      <alignment horizontal="center"/>
    </xf>
    <xf numFmtId="0" fontId="27" fillId="13" borderId="21" xfId="0" applyFont="1" applyFill="1" applyBorder="1" applyAlignment="1" applyProtection="1">
      <alignment horizontal="left" vertical="center" wrapText="1"/>
    </xf>
    <xf numFmtId="0" fontId="27" fillId="13" borderId="22" xfId="0" applyFont="1" applyFill="1" applyBorder="1" applyAlignment="1" applyProtection="1">
      <alignment horizontal="left" vertical="center" wrapText="1"/>
    </xf>
    <xf numFmtId="0" fontId="27" fillId="13" borderId="11" xfId="0" applyFont="1" applyFill="1" applyBorder="1" applyAlignment="1" applyProtection="1">
      <alignment horizontal="left" vertical="center" wrapText="1"/>
    </xf>
    <xf numFmtId="0" fontId="74" fillId="28" borderId="22" xfId="0" applyFont="1" applyFill="1" applyBorder="1" applyAlignment="1" applyProtection="1">
      <alignment horizontal="center" vertical="center"/>
    </xf>
    <xf numFmtId="0" fontId="35" fillId="38" borderId="21" xfId="0" applyFont="1" applyFill="1" applyBorder="1" applyAlignment="1" applyProtection="1">
      <alignment horizontal="left" vertical="center" wrapText="1"/>
    </xf>
    <xf numFmtId="0" fontId="35" fillId="38" borderId="22" xfId="0" applyFont="1" applyFill="1" applyBorder="1" applyAlignment="1" applyProtection="1">
      <alignment horizontal="left" vertical="center" wrapText="1"/>
    </xf>
    <xf numFmtId="0" fontId="35" fillId="38" borderId="11" xfId="0" applyFont="1" applyFill="1" applyBorder="1" applyAlignment="1" applyProtection="1">
      <alignment horizontal="left" vertical="center" wrapText="1"/>
    </xf>
    <xf numFmtId="0" fontId="87" fillId="35" borderId="22" xfId="0" applyFont="1" applyFill="1" applyBorder="1" applyAlignment="1">
      <alignment horizontal="left" vertical="center"/>
    </xf>
    <xf numFmtId="0" fontId="87" fillId="35" borderId="11" xfId="0" applyFont="1" applyFill="1" applyBorder="1" applyAlignment="1">
      <alignment horizontal="left" vertical="center"/>
    </xf>
    <xf numFmtId="0" fontId="27" fillId="35" borderId="0" xfId="0" applyFont="1" applyFill="1" applyBorder="1" applyAlignment="1" applyProtection="1">
      <alignment horizontal="left" vertical="top" wrapText="1"/>
    </xf>
    <xf numFmtId="0" fontId="27" fillId="21" borderId="1" xfId="0" applyFont="1" applyFill="1" applyBorder="1" applyAlignment="1" applyProtection="1">
      <alignment horizontal="center" vertical="center" wrapText="1"/>
    </xf>
    <xf numFmtId="0" fontId="27" fillId="21" borderId="0" xfId="0" applyFont="1" applyFill="1" applyBorder="1" applyAlignment="1" applyProtection="1">
      <alignment horizontal="center" vertical="center" wrapText="1"/>
    </xf>
    <xf numFmtId="0" fontId="30" fillId="30" borderId="3" xfId="0" applyFont="1" applyFill="1" applyBorder="1" applyAlignment="1" applyProtection="1">
      <alignment horizontal="left" vertical="center" wrapText="1"/>
    </xf>
    <xf numFmtId="0" fontId="48" fillId="41" borderId="21" xfId="0" applyFont="1" applyFill="1" applyBorder="1" applyAlignment="1" applyProtection="1">
      <alignment horizontal="center" vertical="center" wrapText="1"/>
    </xf>
    <xf numFmtId="0" fontId="48" fillId="41" borderId="22" xfId="0" applyFont="1" applyFill="1" applyBorder="1" applyAlignment="1" applyProtection="1">
      <alignment horizontal="center" vertical="center" wrapText="1"/>
    </xf>
    <xf numFmtId="0" fontId="48" fillId="41" borderId="11" xfId="0" applyFont="1" applyFill="1" applyBorder="1" applyAlignment="1" applyProtection="1">
      <alignment horizontal="center" vertical="center" wrapText="1"/>
    </xf>
    <xf numFmtId="0" fontId="43" fillId="21" borderId="2" xfId="0" applyFont="1" applyFill="1" applyBorder="1" applyAlignment="1" applyProtection="1">
      <alignment horizontal="center" vertical="center" wrapText="1"/>
    </xf>
    <xf numFmtId="0" fontId="43" fillId="21" borderId="6" xfId="0" applyFont="1" applyFill="1" applyBorder="1" applyAlignment="1" applyProtection="1">
      <alignment horizontal="center" vertical="center" wrapText="1"/>
    </xf>
    <xf numFmtId="0" fontId="43" fillId="21" borderId="4" xfId="0" applyFont="1" applyFill="1" applyBorder="1" applyAlignment="1" applyProtection="1">
      <alignment horizontal="center" vertical="center" wrapText="1"/>
    </xf>
    <xf numFmtId="0" fontId="39" fillId="40" borderId="21" xfId="0" applyFont="1" applyFill="1" applyBorder="1" applyAlignment="1" applyProtection="1">
      <alignment horizontal="left" vertical="top" wrapText="1"/>
    </xf>
    <xf numFmtId="0" fontId="88" fillId="40" borderId="22" xfId="0" applyFont="1" applyFill="1" applyBorder="1" applyAlignment="1" applyProtection="1">
      <alignment horizontal="left" vertical="top" wrapText="1"/>
    </xf>
    <xf numFmtId="0" fontId="88" fillId="40" borderId="11" xfId="0" applyFont="1" applyFill="1" applyBorder="1" applyAlignment="1" applyProtection="1">
      <alignment horizontal="left" vertical="top" wrapText="1"/>
    </xf>
    <xf numFmtId="0" fontId="27" fillId="5" borderId="21" xfId="0" applyFont="1" applyFill="1" applyBorder="1" applyAlignment="1" applyProtection="1">
      <alignment horizontal="left" vertical="top" wrapText="1"/>
    </xf>
    <xf numFmtId="0" fontId="27" fillId="5" borderId="22" xfId="0" applyFont="1" applyFill="1" applyBorder="1" applyAlignment="1" applyProtection="1">
      <alignment horizontal="left" vertical="top" wrapText="1"/>
    </xf>
    <xf numFmtId="0" fontId="27" fillId="5" borderId="11" xfId="0" applyFont="1" applyFill="1" applyBorder="1" applyAlignment="1" applyProtection="1">
      <alignment horizontal="left" vertical="top" wrapText="1"/>
    </xf>
    <xf numFmtId="0" fontId="39" fillId="41" borderId="21" xfId="0" applyFont="1" applyFill="1" applyBorder="1" applyAlignment="1" applyProtection="1">
      <alignment horizontal="center" vertical="top" wrapText="1"/>
    </xf>
    <xf numFmtId="0" fontId="39" fillId="41" borderId="22" xfId="0" applyFont="1" applyFill="1" applyBorder="1" applyAlignment="1" applyProtection="1">
      <alignment horizontal="center" vertical="top" wrapText="1"/>
    </xf>
    <xf numFmtId="0" fontId="39" fillId="41" borderId="11" xfId="0" applyFont="1" applyFill="1" applyBorder="1" applyAlignment="1" applyProtection="1">
      <alignment horizontal="center" vertical="top" wrapText="1"/>
    </xf>
    <xf numFmtId="0" fontId="27" fillId="35" borderId="3" xfId="0" applyFont="1" applyFill="1" applyBorder="1" applyAlignment="1" applyProtection="1">
      <alignment horizontal="left" vertical="top" wrapText="1"/>
    </xf>
    <xf numFmtId="164" fontId="54" fillId="16" borderId="3" xfId="2" applyNumberFormat="1" applyFont="1" applyFill="1" applyBorder="1" applyAlignment="1" applyProtection="1">
      <alignment horizontal="center" vertical="center"/>
    </xf>
    <xf numFmtId="0" fontId="27" fillId="35" borderId="21" xfId="0" applyFont="1" applyFill="1" applyBorder="1" applyAlignment="1" applyProtection="1">
      <alignment horizontal="center" vertical="top" wrapText="1"/>
    </xf>
    <xf numFmtId="0" fontId="27" fillId="35" borderId="22" xfId="0" applyFont="1" applyFill="1" applyBorder="1" applyAlignment="1" applyProtection="1">
      <alignment horizontal="center" vertical="top" wrapText="1"/>
    </xf>
    <xf numFmtId="0" fontId="27" fillId="35" borderId="11" xfId="0" applyFont="1" applyFill="1" applyBorder="1" applyAlignment="1" applyProtection="1">
      <alignment horizontal="center" vertical="top" wrapText="1"/>
    </xf>
    <xf numFmtId="0" fontId="54" fillId="16" borderId="21" xfId="0" applyFont="1" applyFill="1" applyBorder="1" applyAlignment="1" applyProtection="1">
      <alignment horizontal="center"/>
    </xf>
    <xf numFmtId="0" fontId="54" fillId="16" borderId="22" xfId="0" applyFont="1" applyFill="1" applyBorder="1" applyAlignment="1" applyProtection="1">
      <alignment horizontal="center"/>
    </xf>
    <xf numFmtId="0" fontId="54" fillId="16" borderId="11" xfId="0" applyFont="1" applyFill="1" applyBorder="1" applyAlignment="1" applyProtection="1">
      <alignment horizontal="center"/>
    </xf>
    <xf numFmtId="0" fontId="28" fillId="13" borderId="3" xfId="0" applyFont="1" applyFill="1" applyBorder="1" applyAlignment="1" applyProtection="1">
      <alignment horizontal="center" vertical="center"/>
    </xf>
    <xf numFmtId="0" fontId="55" fillId="16" borderId="3" xfId="0" applyFont="1" applyFill="1" applyBorder="1" applyAlignment="1" applyProtection="1">
      <alignment horizontal="center" vertical="center"/>
    </xf>
    <xf numFmtId="0" fontId="27" fillId="35" borderId="21" xfId="0" applyFont="1" applyFill="1" applyBorder="1" applyAlignment="1" applyProtection="1">
      <alignment horizontal="left" vertical="center" wrapText="1"/>
    </xf>
    <xf numFmtId="0" fontId="27" fillId="35" borderId="22" xfId="0" applyFont="1" applyFill="1" applyBorder="1" applyAlignment="1" applyProtection="1">
      <alignment horizontal="left" vertical="center" wrapText="1"/>
    </xf>
    <xf numFmtId="0" fontId="27" fillId="35" borderId="11" xfId="0" applyFont="1" applyFill="1" applyBorder="1" applyAlignment="1" applyProtection="1">
      <alignment horizontal="left" vertical="center" wrapText="1"/>
    </xf>
    <xf numFmtId="0" fontId="30" fillId="13" borderId="15" xfId="0" applyFont="1" applyFill="1" applyBorder="1" applyAlignment="1" applyProtection="1">
      <alignment horizontal="center" vertical="center"/>
    </xf>
    <xf numFmtId="0" fontId="33" fillId="35" borderId="22" xfId="0" applyFont="1" applyFill="1" applyBorder="1" applyAlignment="1" applyProtection="1">
      <alignment horizontal="left" vertical="center" wrapText="1"/>
    </xf>
    <xf numFmtId="0" fontId="33" fillId="35" borderId="11" xfId="0" applyFont="1" applyFill="1" applyBorder="1" applyAlignment="1" applyProtection="1">
      <alignment horizontal="left" vertical="center" wrapText="1"/>
    </xf>
    <xf numFmtId="0" fontId="27" fillId="5" borderId="20" xfId="0" applyFont="1" applyFill="1" applyBorder="1" applyAlignment="1" applyProtection="1">
      <alignment horizontal="left" vertical="center"/>
    </xf>
    <xf numFmtId="0" fontId="27" fillId="5" borderId="19" xfId="0" applyFont="1" applyFill="1" applyBorder="1" applyAlignment="1" applyProtection="1">
      <alignment horizontal="left" vertical="center"/>
    </xf>
    <xf numFmtId="0" fontId="27" fillId="5" borderId="17" xfId="0" applyFont="1" applyFill="1" applyBorder="1" applyAlignment="1" applyProtection="1">
      <alignment horizontal="left" vertical="center"/>
    </xf>
    <xf numFmtId="0" fontId="27" fillId="5" borderId="21" xfId="0" applyFont="1" applyFill="1" applyBorder="1" applyAlignment="1" applyProtection="1">
      <alignment horizontal="left" vertical="center"/>
    </xf>
    <xf numFmtId="0" fontId="27" fillId="5" borderId="22" xfId="0" applyFont="1" applyFill="1" applyBorder="1" applyAlignment="1" applyProtection="1">
      <alignment horizontal="left" vertical="center"/>
    </xf>
    <xf numFmtId="0" fontId="27" fillId="5" borderId="11" xfId="0" applyFont="1" applyFill="1" applyBorder="1" applyAlignment="1" applyProtection="1">
      <alignment horizontal="left" vertical="center"/>
    </xf>
    <xf numFmtId="0" fontId="32" fillId="30" borderId="20" xfId="0" applyFont="1" applyFill="1" applyBorder="1" applyAlignment="1" applyProtection="1">
      <alignment horizontal="left" vertical="center" wrapText="1"/>
    </xf>
    <xf numFmtId="0" fontId="32" fillId="30" borderId="19" xfId="0" applyFont="1" applyFill="1" applyBorder="1" applyAlignment="1" applyProtection="1">
      <alignment horizontal="left" vertical="center" wrapText="1"/>
    </xf>
    <xf numFmtId="0" fontId="32" fillId="30" borderId="17" xfId="0" applyFont="1" applyFill="1" applyBorder="1" applyAlignment="1" applyProtection="1">
      <alignment horizontal="left" vertical="center" wrapText="1"/>
    </xf>
    <xf numFmtId="0" fontId="32" fillId="30" borderId="1" xfId="0" applyFont="1" applyFill="1" applyBorder="1" applyAlignment="1" applyProtection="1">
      <alignment horizontal="left" vertical="center" wrapText="1"/>
    </xf>
    <xf numFmtId="0" fontId="32" fillId="30" borderId="0" xfId="0" applyFont="1" applyFill="1" applyBorder="1" applyAlignment="1" applyProtection="1">
      <alignment horizontal="left" vertical="center" wrapText="1"/>
    </xf>
    <xf numFmtId="0" fontId="32" fillId="30" borderId="15" xfId="0" applyFont="1" applyFill="1" applyBorder="1" applyAlignment="1" applyProtection="1">
      <alignment horizontal="left" vertical="center" wrapText="1"/>
    </xf>
    <xf numFmtId="0" fontId="32" fillId="30" borderId="5" xfId="0" applyFont="1" applyFill="1" applyBorder="1" applyAlignment="1" applyProtection="1">
      <alignment horizontal="left" vertical="center" wrapText="1"/>
    </xf>
    <xf numFmtId="0" fontId="32" fillId="30" borderId="18" xfId="0" applyFont="1" applyFill="1" applyBorder="1" applyAlignment="1" applyProtection="1">
      <alignment horizontal="left" vertical="center" wrapText="1"/>
    </xf>
    <xf numFmtId="0" fontId="32" fillId="30" borderId="16" xfId="0" applyFont="1" applyFill="1" applyBorder="1" applyAlignment="1" applyProtection="1">
      <alignment horizontal="left" vertical="center" wrapText="1"/>
    </xf>
    <xf numFmtId="0" fontId="48" fillId="40" borderId="21" xfId="0" applyFont="1" applyFill="1" applyBorder="1" applyAlignment="1" applyProtection="1">
      <alignment horizontal="center" vertical="top" wrapText="1"/>
    </xf>
    <xf numFmtId="0" fontId="48" fillId="40" borderId="22" xfId="0" applyFont="1" applyFill="1" applyBorder="1" applyAlignment="1" applyProtection="1">
      <alignment horizontal="center" vertical="top" wrapText="1"/>
    </xf>
    <xf numFmtId="0" fontId="48" fillId="40" borderId="11" xfId="0" applyFont="1" applyFill="1" applyBorder="1" applyAlignment="1" applyProtection="1">
      <alignment horizontal="center" vertical="top" wrapText="1"/>
    </xf>
    <xf numFmtId="0" fontId="27" fillId="35" borderId="21" xfId="0" applyFont="1" applyFill="1" applyBorder="1" applyAlignment="1" applyProtection="1">
      <alignment horizontal="center" vertical="center" wrapText="1"/>
    </xf>
    <xf numFmtId="0" fontId="27" fillId="35" borderId="22" xfId="0" applyFont="1" applyFill="1" applyBorder="1" applyAlignment="1" applyProtection="1">
      <alignment horizontal="center" vertical="center" wrapText="1"/>
    </xf>
    <xf numFmtId="0" fontId="27" fillId="35" borderId="11" xfId="0" applyFont="1" applyFill="1" applyBorder="1" applyAlignment="1" applyProtection="1">
      <alignment horizontal="center" vertical="center" wrapText="1"/>
    </xf>
    <xf numFmtId="0" fontId="27" fillId="35" borderId="2" xfId="0" applyFont="1" applyFill="1" applyBorder="1" applyAlignment="1" applyProtection="1">
      <alignment horizontal="left" vertical="center" wrapText="1"/>
    </xf>
    <xf numFmtId="0" fontId="27" fillId="35" borderId="6" xfId="0" applyFont="1" applyFill="1" applyBorder="1" applyAlignment="1" applyProtection="1">
      <alignment horizontal="left" vertical="center"/>
    </xf>
    <xf numFmtId="0" fontId="27" fillId="35" borderId="4" xfId="0" applyFont="1" applyFill="1" applyBorder="1" applyAlignment="1" applyProtection="1">
      <alignment horizontal="left" vertical="center"/>
    </xf>
    <xf numFmtId="0" fontId="27" fillId="5" borderId="21" xfId="0" applyFont="1" applyFill="1" applyBorder="1" applyAlignment="1" applyProtection="1">
      <alignment horizontal="center"/>
    </xf>
    <xf numFmtId="0" fontId="27" fillId="5" borderId="22" xfId="0" applyFont="1" applyFill="1" applyBorder="1" applyAlignment="1" applyProtection="1">
      <alignment horizontal="center"/>
    </xf>
    <xf numFmtId="0" fontId="27" fillId="5" borderId="11" xfId="0" applyFont="1" applyFill="1" applyBorder="1" applyAlignment="1" applyProtection="1">
      <alignment horizontal="center"/>
    </xf>
    <xf numFmtId="0" fontId="27" fillId="5" borderId="59" xfId="0" applyFont="1" applyFill="1" applyBorder="1" applyAlignment="1" applyProtection="1">
      <alignment horizontal="left" vertical="center"/>
    </xf>
    <xf numFmtId="0" fontId="27" fillId="5" borderId="49" xfId="0" applyFont="1" applyFill="1" applyBorder="1" applyAlignment="1" applyProtection="1">
      <alignment horizontal="left" vertical="center"/>
    </xf>
    <xf numFmtId="0" fontId="27" fillId="5" borderId="60" xfId="0" applyFont="1" applyFill="1" applyBorder="1" applyAlignment="1" applyProtection="1">
      <alignment horizontal="left" vertical="center"/>
    </xf>
    <xf numFmtId="0" fontId="27" fillId="5" borderId="61" xfId="0" applyFont="1" applyFill="1" applyBorder="1" applyAlignment="1" applyProtection="1">
      <alignment horizontal="left" vertical="center"/>
    </xf>
    <xf numFmtId="0" fontId="27" fillId="5" borderId="62" xfId="0" applyFont="1" applyFill="1" applyBorder="1" applyAlignment="1" applyProtection="1">
      <alignment horizontal="left" vertical="center"/>
    </xf>
    <xf numFmtId="0" fontId="27" fillId="5" borderId="63" xfId="0" applyFont="1" applyFill="1" applyBorder="1" applyAlignment="1" applyProtection="1">
      <alignment horizontal="left" vertical="center"/>
    </xf>
    <xf numFmtId="0" fontId="27" fillId="5" borderId="56" xfId="0" applyFont="1" applyFill="1" applyBorder="1" applyAlignment="1" applyProtection="1">
      <alignment horizontal="left" vertical="center"/>
    </xf>
    <xf numFmtId="0" fontId="27" fillId="5" borderId="57" xfId="0" applyFont="1" applyFill="1" applyBorder="1" applyAlignment="1" applyProtection="1">
      <alignment horizontal="left" vertical="center"/>
    </xf>
    <xf numFmtId="0" fontId="27" fillId="5" borderId="58" xfId="0" applyFont="1" applyFill="1" applyBorder="1" applyAlignment="1" applyProtection="1">
      <alignment horizontal="left" vertical="center"/>
    </xf>
    <xf numFmtId="0" fontId="28" fillId="35" borderId="2" xfId="0" applyFont="1" applyFill="1" applyBorder="1" applyAlignment="1" applyProtection="1">
      <alignment horizontal="center" vertical="center" wrapText="1"/>
    </xf>
    <xf numFmtId="0" fontId="28" fillId="35" borderId="6" xfId="0" applyFont="1" applyFill="1" applyBorder="1" applyAlignment="1" applyProtection="1">
      <alignment horizontal="center" vertical="center" wrapText="1"/>
    </xf>
    <xf numFmtId="0" fontId="28" fillId="35" borderId="4" xfId="0" applyFont="1" applyFill="1" applyBorder="1" applyAlignment="1" applyProtection="1">
      <alignment horizontal="center" vertical="center" wrapText="1"/>
    </xf>
    <xf numFmtId="0" fontId="89" fillId="13" borderId="15" xfId="0" applyFont="1" applyFill="1" applyBorder="1" applyAlignment="1" applyProtection="1">
      <alignment horizontal="center" vertical="center"/>
    </xf>
    <xf numFmtId="0" fontId="28" fillId="35" borderId="20" xfId="0" applyFont="1" applyFill="1" applyBorder="1" applyAlignment="1" applyProtection="1">
      <alignment horizontal="left" vertical="center" wrapText="1"/>
    </xf>
    <xf numFmtId="0" fontId="27" fillId="35" borderId="19" xfId="0" applyFont="1" applyFill="1" applyBorder="1" applyAlignment="1" applyProtection="1">
      <alignment horizontal="left" vertical="center" wrapText="1"/>
    </xf>
    <xf numFmtId="0" fontId="27" fillId="35" borderId="17" xfId="0" applyFont="1" applyFill="1" applyBorder="1" applyAlignment="1" applyProtection="1">
      <alignment horizontal="left" vertical="center" wrapText="1"/>
    </xf>
    <xf numFmtId="0" fontId="27" fillId="35" borderId="5" xfId="0" applyFont="1" applyFill="1" applyBorder="1" applyAlignment="1" applyProtection="1">
      <alignment horizontal="left" vertical="center" wrapText="1"/>
    </xf>
    <xf numFmtId="0" fontId="27" fillId="35" borderId="18" xfId="0" applyFont="1" applyFill="1" applyBorder="1" applyAlignment="1" applyProtection="1">
      <alignment horizontal="left" vertical="center" wrapText="1"/>
    </xf>
    <xf numFmtId="0" fontId="27" fillId="35" borderId="16" xfId="0" applyFont="1" applyFill="1" applyBorder="1" applyAlignment="1" applyProtection="1">
      <alignment horizontal="left" vertical="center" wrapText="1"/>
    </xf>
    <xf numFmtId="0" fontId="48" fillId="13" borderId="15" xfId="0" applyFont="1" applyFill="1" applyBorder="1" applyAlignment="1" applyProtection="1">
      <alignment horizontal="center" vertical="center"/>
    </xf>
    <xf numFmtId="0" fontId="55" fillId="16" borderId="21" xfId="0" applyFont="1" applyFill="1" applyBorder="1" applyAlignment="1" applyProtection="1">
      <alignment horizontal="center" vertical="center"/>
    </xf>
    <xf numFmtId="0" fontId="55" fillId="16" borderId="22" xfId="0" applyFont="1" applyFill="1" applyBorder="1" applyAlignment="1" applyProtection="1">
      <alignment horizontal="center" vertical="center"/>
    </xf>
    <xf numFmtId="0" fontId="55" fillId="16" borderId="11" xfId="0" applyFont="1" applyFill="1" applyBorder="1" applyAlignment="1" applyProtection="1">
      <alignment horizontal="center" vertical="center"/>
    </xf>
    <xf numFmtId="0" fontId="28" fillId="13" borderId="21" xfId="0" applyFont="1" applyFill="1" applyBorder="1" applyAlignment="1" applyProtection="1">
      <alignment horizontal="center" vertical="center"/>
    </xf>
    <xf numFmtId="0" fontId="28" fillId="13" borderId="22" xfId="0" applyFont="1" applyFill="1" applyBorder="1" applyAlignment="1" applyProtection="1">
      <alignment horizontal="center" vertical="center"/>
    </xf>
    <xf numFmtId="0" fontId="28" fillId="13" borderId="11" xfId="0" applyFont="1" applyFill="1" applyBorder="1" applyAlignment="1" applyProtection="1">
      <alignment horizontal="center" vertical="center"/>
    </xf>
    <xf numFmtId="0" fontId="55" fillId="13" borderId="3" xfId="0" applyFont="1" applyFill="1" applyBorder="1" applyAlignment="1" applyProtection="1">
      <alignment horizontal="center" vertical="center"/>
    </xf>
    <xf numFmtId="0" fontId="74" fillId="28" borderId="21" xfId="0" applyFont="1" applyFill="1" applyBorder="1" applyAlignment="1" applyProtection="1">
      <alignment horizontal="center"/>
      <protection locked="0"/>
    </xf>
    <xf numFmtId="0" fontId="74" fillId="28" borderId="11" xfId="0" applyFont="1" applyFill="1" applyBorder="1" applyAlignment="1" applyProtection="1">
      <alignment horizontal="center"/>
      <protection locked="0"/>
    </xf>
    <xf numFmtId="0" fontId="74" fillId="28" borderId="22" xfId="0" applyFont="1" applyFill="1" applyBorder="1" applyAlignment="1" applyProtection="1">
      <alignment horizontal="center"/>
      <protection locked="0"/>
    </xf>
    <xf numFmtId="0" fontId="29" fillId="9" borderId="3"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7" fillId="13" borderId="11" xfId="0" applyFont="1" applyFill="1" applyBorder="1" applyAlignment="1" applyProtection="1">
      <alignment horizontal="center" vertical="center" wrapText="1"/>
    </xf>
    <xf numFmtId="0" fontId="27" fillId="13" borderId="3" xfId="0" applyFont="1" applyFill="1" applyBorder="1" applyAlignment="1" applyProtection="1">
      <alignment horizontal="center" vertical="center" wrapText="1"/>
    </xf>
    <xf numFmtId="0" fontId="29" fillId="9" borderId="11" xfId="0" applyFont="1" applyFill="1" applyBorder="1" applyAlignment="1" applyProtection="1">
      <alignment horizontal="center" vertical="center" wrapText="1"/>
    </xf>
    <xf numFmtId="0" fontId="29" fillId="9" borderId="17" xfId="0" applyFont="1" applyFill="1" applyBorder="1" applyAlignment="1" applyProtection="1">
      <alignment horizontal="center" vertical="center" wrapText="1"/>
    </xf>
    <xf numFmtId="0" fontId="29" fillId="9" borderId="2" xfId="0" applyFont="1" applyFill="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8" fillId="2" borderId="20" xfId="0" applyFont="1" applyFill="1" applyBorder="1" applyAlignment="1" applyProtection="1">
      <alignment horizontal="left" vertical="center"/>
    </xf>
    <xf numFmtId="0" fontId="28" fillId="2" borderId="19"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5" xfId="0" applyFont="1" applyFill="1" applyBorder="1" applyAlignment="1" applyProtection="1">
      <alignment horizontal="left" vertical="center"/>
    </xf>
    <xf numFmtId="0" fontId="28" fillId="2" borderId="18" xfId="0" applyFont="1" applyFill="1" applyBorder="1" applyAlignment="1" applyProtection="1">
      <alignment horizontal="left" vertical="center"/>
    </xf>
    <xf numFmtId="0" fontId="28" fillId="2" borderId="16" xfId="0" applyFont="1" applyFill="1" applyBorder="1" applyAlignment="1" applyProtection="1">
      <alignment horizontal="left" vertical="center"/>
    </xf>
    <xf numFmtId="0" fontId="28" fillId="14" borderId="21" xfId="0" applyFont="1" applyFill="1" applyBorder="1" applyAlignment="1" applyProtection="1">
      <alignment horizontal="center" vertical="center" wrapText="1"/>
    </xf>
    <xf numFmtId="0" fontId="28" fillId="14" borderId="22" xfId="0" applyFont="1" applyFill="1" applyBorder="1" applyAlignment="1" applyProtection="1">
      <alignment horizontal="center" vertical="center" wrapText="1"/>
    </xf>
    <xf numFmtId="0" fontId="28" fillId="14" borderId="11" xfId="0" applyFont="1" applyFill="1" applyBorder="1" applyAlignment="1" applyProtection="1">
      <alignment horizontal="center" vertical="center" wrapText="1"/>
    </xf>
    <xf numFmtId="0" fontId="27" fillId="13" borderId="21" xfId="0" applyFont="1" applyFill="1" applyBorder="1" applyAlignment="1" applyProtection="1">
      <alignment horizontal="center" vertical="center" wrapText="1"/>
    </xf>
    <xf numFmtId="0" fontId="46" fillId="16" borderId="2" xfId="0" applyFont="1" applyFill="1" applyBorder="1" applyAlignment="1" applyProtection="1">
      <alignment horizontal="center" vertical="center" wrapText="1"/>
    </xf>
    <xf numFmtId="0" fontId="46" fillId="16" borderId="4" xfId="0" applyFont="1" applyFill="1" applyBorder="1" applyAlignment="1" applyProtection="1">
      <alignment horizontal="center" vertical="center" wrapText="1"/>
    </xf>
    <xf numFmtId="0" fontId="48" fillId="30" borderId="20" xfId="0" applyFont="1" applyFill="1" applyBorder="1" applyAlignment="1" applyProtection="1">
      <alignment horizontal="center" vertical="center" wrapText="1"/>
    </xf>
    <xf numFmtId="0" fontId="48" fillId="30" borderId="19" xfId="0" applyFont="1" applyFill="1" applyBorder="1" applyAlignment="1" applyProtection="1">
      <alignment horizontal="center" vertical="center" wrapText="1"/>
    </xf>
    <xf numFmtId="0" fontId="48" fillId="30" borderId="17" xfId="0" applyFont="1" applyFill="1" applyBorder="1" applyAlignment="1" applyProtection="1">
      <alignment horizontal="center" vertical="center" wrapText="1"/>
    </xf>
    <xf numFmtId="0" fontId="48" fillId="30" borderId="1" xfId="0" applyFont="1" applyFill="1" applyBorder="1" applyAlignment="1" applyProtection="1">
      <alignment horizontal="center" vertical="center" wrapText="1"/>
    </xf>
    <xf numFmtId="0" fontId="48" fillId="30" borderId="0" xfId="0" applyFont="1" applyFill="1" applyBorder="1" applyAlignment="1" applyProtection="1">
      <alignment horizontal="center" vertical="center" wrapText="1"/>
    </xf>
    <xf numFmtId="0" fontId="48" fillId="30" borderId="15" xfId="0" applyFont="1" applyFill="1" applyBorder="1" applyAlignment="1" applyProtection="1">
      <alignment horizontal="center" vertical="center" wrapText="1"/>
    </xf>
    <xf numFmtId="0" fontId="48" fillId="30" borderId="5" xfId="0" applyFont="1" applyFill="1" applyBorder="1" applyAlignment="1" applyProtection="1">
      <alignment horizontal="center" vertical="center" wrapText="1"/>
    </xf>
    <xf numFmtId="0" fontId="48" fillId="30" borderId="18" xfId="0" applyFont="1" applyFill="1" applyBorder="1" applyAlignment="1" applyProtection="1">
      <alignment horizontal="center" vertical="center" wrapText="1"/>
    </xf>
    <xf numFmtId="0" fontId="48" fillId="30" borderId="16" xfId="0" applyFont="1" applyFill="1" applyBorder="1" applyAlignment="1" applyProtection="1">
      <alignment horizontal="center" vertical="center" wrapText="1"/>
    </xf>
    <xf numFmtId="0" fontId="27" fillId="13" borderId="22" xfId="0" applyFont="1" applyFill="1" applyBorder="1" applyAlignment="1" applyProtection="1">
      <alignment horizontal="center" vertical="center" wrapText="1"/>
    </xf>
    <xf numFmtId="0" fontId="98" fillId="28" borderId="21" xfId="0" applyFont="1" applyFill="1" applyBorder="1" applyAlignment="1" applyProtection="1">
      <alignment vertical="top" wrapText="1"/>
      <protection locked="0"/>
    </xf>
    <xf numFmtId="0" fontId="98" fillId="28" borderId="22" xfId="0" applyFont="1" applyFill="1" applyBorder="1" applyAlignment="1" applyProtection="1">
      <alignment vertical="top" wrapText="1"/>
      <protection locked="0"/>
    </xf>
    <xf numFmtId="0" fontId="98" fillId="28" borderId="11" xfId="0" applyFont="1" applyFill="1" applyBorder="1" applyAlignment="1" applyProtection="1">
      <alignment vertical="top" wrapText="1"/>
      <protection locked="0"/>
    </xf>
    <xf numFmtId="0" fontId="27" fillId="33" borderId="1" xfId="0" applyFont="1" applyFill="1" applyBorder="1" applyAlignment="1" applyProtection="1">
      <alignment horizontal="center" vertical="center" wrapText="1"/>
    </xf>
    <xf numFmtId="0" fontId="30" fillId="30" borderId="19" xfId="0" applyFont="1" applyFill="1" applyBorder="1" applyAlignment="1" applyProtection="1">
      <alignment horizontal="center" vertical="center"/>
    </xf>
    <xf numFmtId="0" fontId="30" fillId="30" borderId="0" xfId="0" applyFont="1" applyFill="1" applyBorder="1" applyAlignment="1" applyProtection="1">
      <alignment horizontal="center" vertical="center"/>
    </xf>
    <xf numFmtId="0" fontId="30" fillId="30" borderId="18" xfId="0" applyFont="1" applyFill="1" applyBorder="1" applyAlignment="1" applyProtection="1">
      <alignment horizontal="center" vertical="center"/>
    </xf>
    <xf numFmtId="0" fontId="29" fillId="10" borderId="19" xfId="0" applyFont="1" applyFill="1" applyBorder="1" applyAlignment="1" applyProtection="1">
      <alignment horizontal="center" vertical="center"/>
    </xf>
    <xf numFmtId="0" fontId="29" fillId="10" borderId="55" xfId="0" applyFont="1" applyFill="1" applyBorder="1" applyAlignment="1" applyProtection="1">
      <alignment horizontal="center" vertical="center"/>
    </xf>
    <xf numFmtId="0" fontId="28" fillId="5" borderId="19" xfId="0" applyFont="1" applyFill="1" applyBorder="1" applyAlignment="1" applyProtection="1">
      <alignment horizontal="center" vertical="center"/>
    </xf>
    <xf numFmtId="0" fontId="28" fillId="35" borderId="3" xfId="0" applyFont="1" applyFill="1" applyBorder="1" applyAlignment="1" applyProtection="1">
      <alignment horizontal="left" vertical="center"/>
    </xf>
    <xf numFmtId="0" fontId="49" fillId="6" borderId="0"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19" xfId="0" applyFont="1" applyFill="1" applyBorder="1" applyAlignment="1" applyProtection="1">
      <alignment horizontal="center" vertical="center"/>
    </xf>
    <xf numFmtId="0" fontId="49" fillId="6" borderId="55" xfId="0" applyFont="1" applyFill="1" applyBorder="1" applyAlignment="1" applyProtection="1">
      <alignment horizontal="center" vertical="center"/>
    </xf>
    <xf numFmtId="0" fontId="28" fillId="5" borderId="35" xfId="0" applyFont="1" applyFill="1" applyBorder="1" applyAlignment="1" applyProtection="1">
      <alignment horizontal="center" vertical="center" wrapText="1"/>
    </xf>
    <xf numFmtId="0" fontId="28" fillId="5" borderId="35" xfId="0" applyFont="1" applyFill="1" applyBorder="1" applyAlignment="1" applyProtection="1">
      <alignment horizontal="center" vertical="center"/>
    </xf>
    <xf numFmtId="0" fontId="117" fillId="36" borderId="40" xfId="0" applyFont="1" applyFill="1" applyBorder="1" applyAlignment="1">
      <alignment horizontal="left" vertical="center"/>
    </xf>
    <xf numFmtId="0" fontId="117" fillId="36" borderId="41" xfId="0" applyFont="1" applyFill="1" applyBorder="1" applyAlignment="1">
      <alignment horizontal="left" vertical="center"/>
    </xf>
    <xf numFmtId="0" fontId="28" fillId="36" borderId="43" xfId="0" applyFont="1" applyFill="1" applyBorder="1" applyAlignment="1" applyProtection="1">
      <alignment horizontal="left" vertical="center" wrapText="1"/>
    </xf>
    <xf numFmtId="0" fontId="28" fillId="36" borderId="17" xfId="0" applyFont="1" applyFill="1" applyBorder="1" applyAlignment="1" applyProtection="1">
      <alignment horizontal="left" vertical="center" wrapText="1"/>
    </xf>
    <xf numFmtId="0" fontId="28" fillId="36" borderId="37" xfId="0" applyFont="1" applyFill="1" applyBorder="1" applyAlignment="1" applyProtection="1">
      <alignment horizontal="left" vertical="center" wrapText="1"/>
    </xf>
    <xf numFmtId="0" fontId="28" fillId="36" borderId="83" xfId="0" applyFont="1" applyFill="1" applyBorder="1" applyAlignment="1" applyProtection="1">
      <alignment horizontal="left" vertical="center" wrapText="1"/>
    </xf>
    <xf numFmtId="164" fontId="28" fillId="13" borderId="21" xfId="0" applyNumberFormat="1" applyFont="1" applyFill="1" applyBorder="1" applyAlignment="1" applyProtection="1">
      <alignment horizontal="center" vertical="center"/>
    </xf>
    <xf numFmtId="164" fontId="28" fillId="13" borderId="84" xfId="0" applyNumberFormat="1" applyFont="1" applyFill="1" applyBorder="1" applyAlignment="1" applyProtection="1">
      <alignment horizontal="center" vertical="center"/>
    </xf>
    <xf numFmtId="0" fontId="28" fillId="5" borderId="28" xfId="0" applyFont="1" applyFill="1" applyBorder="1" applyAlignment="1" applyProtection="1">
      <alignment horizontal="center" vertical="center"/>
    </xf>
    <xf numFmtId="0" fontId="28" fillId="5" borderId="85" xfId="0" applyFont="1" applyFill="1" applyBorder="1" applyAlignment="1" applyProtection="1">
      <alignment horizontal="center" vertical="center"/>
    </xf>
    <xf numFmtId="0" fontId="30" fillId="30" borderId="22" xfId="0" applyFont="1" applyFill="1" applyBorder="1" applyAlignment="1" applyProtection="1">
      <alignment horizontal="left" vertical="center" wrapText="1"/>
    </xf>
    <xf numFmtId="0" fontId="30" fillId="30" borderId="11" xfId="0" applyFont="1" applyFill="1" applyBorder="1" applyAlignment="1" applyProtection="1">
      <alignment horizontal="left" vertical="center" wrapText="1"/>
    </xf>
    <xf numFmtId="0" fontId="27" fillId="5" borderId="12" xfId="0" applyFont="1" applyFill="1" applyBorder="1" applyAlignment="1" applyProtection="1">
      <alignment horizontal="center" vertical="center"/>
    </xf>
    <xf numFmtId="0" fontId="27" fillId="35" borderId="0" xfId="0" applyFont="1" applyFill="1" applyBorder="1" applyAlignment="1" applyProtection="1">
      <alignment horizontal="left" vertical="center" wrapText="1"/>
    </xf>
    <xf numFmtId="0" fontId="27" fillId="35" borderId="15" xfId="0" applyFont="1" applyFill="1" applyBorder="1" applyAlignment="1" applyProtection="1">
      <alignment horizontal="left" vertical="center" wrapText="1"/>
    </xf>
    <xf numFmtId="0" fontId="28" fillId="35" borderId="3" xfId="0" applyFont="1" applyFill="1" applyBorder="1" applyAlignment="1" applyProtection="1">
      <alignment horizontal="center" vertical="center" wrapText="1"/>
    </xf>
    <xf numFmtId="0" fontId="98" fillId="28" borderId="20" xfId="0" applyFont="1" applyFill="1" applyBorder="1" applyAlignment="1" applyProtection="1">
      <alignment horizontal="left" vertical="center" wrapText="1"/>
      <protection locked="0"/>
    </xf>
    <xf numFmtId="0" fontId="98" fillId="28" borderId="19" xfId="0" applyFont="1" applyFill="1" applyBorder="1" applyAlignment="1" applyProtection="1">
      <alignment horizontal="left" vertical="center" wrapText="1"/>
      <protection locked="0"/>
    </xf>
    <xf numFmtId="0" fontId="98" fillId="28" borderId="17" xfId="0" applyFont="1" applyFill="1" applyBorder="1" applyAlignment="1" applyProtection="1">
      <alignment horizontal="left" vertical="center" wrapText="1"/>
      <protection locked="0"/>
    </xf>
    <xf numFmtId="0" fontId="103" fillId="23" borderId="99" xfId="0" applyFont="1" applyFill="1" applyBorder="1" applyAlignment="1" applyProtection="1">
      <alignment horizontal="center" vertical="center"/>
    </xf>
    <xf numFmtId="0" fontId="103" fillId="23" borderId="0" xfId="0" applyFont="1" applyFill="1" applyBorder="1" applyAlignment="1" applyProtection="1">
      <alignment horizontal="center" vertical="center"/>
    </xf>
    <xf numFmtId="0" fontId="103" fillId="23" borderId="15" xfId="0" applyFont="1" applyFill="1" applyBorder="1" applyAlignment="1" applyProtection="1">
      <alignment horizontal="center" vertical="center"/>
    </xf>
    <xf numFmtId="0" fontId="63" fillId="44" borderId="1" xfId="0" applyFont="1" applyFill="1" applyBorder="1" applyAlignment="1" applyProtection="1">
      <alignment horizontal="center" vertical="center"/>
      <protection locked="0"/>
    </xf>
    <xf numFmtId="0" fontId="63" fillId="44" borderId="0" xfId="0" applyFont="1" applyFill="1" applyBorder="1" applyAlignment="1" applyProtection="1">
      <alignment horizontal="center" vertical="center"/>
      <protection locked="0"/>
    </xf>
    <xf numFmtId="0" fontId="63" fillId="44" borderId="15" xfId="0" applyFont="1" applyFill="1" applyBorder="1" applyAlignment="1" applyProtection="1">
      <alignment horizontal="center" vertical="center"/>
      <protection locked="0"/>
    </xf>
    <xf numFmtId="0" fontId="63" fillId="44" borderId="21" xfId="0" applyFont="1" applyFill="1" applyBorder="1" applyAlignment="1" applyProtection="1">
      <alignment horizontal="center" vertical="center"/>
      <protection locked="0"/>
    </xf>
    <xf numFmtId="0" fontId="63" fillId="44" borderId="22" xfId="0" applyFont="1" applyFill="1" applyBorder="1" applyAlignment="1" applyProtection="1">
      <alignment horizontal="center" vertical="center"/>
      <protection locked="0"/>
    </xf>
    <xf numFmtId="0" fontId="63" fillId="44" borderId="11" xfId="0" applyFont="1" applyFill="1" applyBorder="1" applyAlignment="1" applyProtection="1">
      <alignment horizontal="center" vertical="center"/>
      <protection locked="0"/>
    </xf>
    <xf numFmtId="0" fontId="104" fillId="43" borderId="0" xfId="0" applyFont="1" applyFill="1" applyBorder="1" applyAlignment="1" applyProtection="1">
      <alignment horizontal="center" vertical="center"/>
    </xf>
    <xf numFmtId="0" fontId="104" fillId="43" borderId="15" xfId="0" applyFont="1" applyFill="1" applyBorder="1" applyAlignment="1" applyProtection="1">
      <alignment horizontal="center" vertical="center"/>
    </xf>
    <xf numFmtId="0" fontId="103" fillId="23" borderId="103" xfId="0" applyFont="1" applyFill="1" applyBorder="1" applyAlignment="1" applyProtection="1">
      <alignment horizontal="center" vertical="center" wrapText="1"/>
    </xf>
    <xf numFmtId="0" fontId="103" fillId="23" borderId="104" xfId="0" applyFont="1" applyFill="1" applyBorder="1" applyAlignment="1" applyProtection="1">
      <alignment horizontal="center" vertical="center" wrapText="1"/>
    </xf>
    <xf numFmtId="0" fontId="103" fillId="23" borderId="105" xfId="0" applyFont="1" applyFill="1" applyBorder="1" applyAlignment="1" applyProtection="1">
      <alignment horizontal="center" vertical="center" wrapText="1"/>
    </xf>
    <xf numFmtId="0" fontId="103" fillId="23" borderId="106" xfId="0" applyFont="1" applyFill="1" applyBorder="1" applyAlignment="1" applyProtection="1">
      <alignment horizontal="center" vertical="center" wrapText="1"/>
    </xf>
    <xf numFmtId="0" fontId="103" fillId="23" borderId="89" xfId="0" applyFont="1" applyFill="1" applyBorder="1" applyAlignment="1" applyProtection="1">
      <alignment horizontal="center" vertical="center" wrapText="1"/>
    </xf>
    <xf numFmtId="0" fontId="103" fillId="23" borderId="107" xfId="0" applyFont="1" applyFill="1" applyBorder="1" applyAlignment="1" applyProtection="1">
      <alignment horizontal="center" vertical="center" wrapText="1"/>
    </xf>
    <xf numFmtId="0" fontId="103" fillId="23" borderId="108" xfId="0" applyFont="1" applyFill="1" applyBorder="1" applyAlignment="1" applyProtection="1">
      <alignment horizontal="center" vertical="center" wrapText="1"/>
    </xf>
    <xf numFmtId="0" fontId="103" fillId="23" borderId="109" xfId="0" applyFont="1" applyFill="1" applyBorder="1" applyAlignment="1" applyProtection="1">
      <alignment horizontal="center" vertical="center" wrapText="1"/>
    </xf>
    <xf numFmtId="0" fontId="103" fillId="23" borderId="110" xfId="0" applyFont="1" applyFill="1" applyBorder="1" applyAlignment="1" applyProtection="1">
      <alignment horizontal="center" vertical="center" wrapText="1"/>
    </xf>
    <xf numFmtId="0" fontId="105" fillId="28" borderId="21" xfId="0" applyFont="1" applyFill="1" applyBorder="1" applyAlignment="1" applyProtection="1">
      <alignment horizontal="center" vertical="center" wrapText="1"/>
      <protection locked="0"/>
    </xf>
    <xf numFmtId="0" fontId="105" fillId="28" borderId="22" xfId="0" applyFont="1" applyFill="1" applyBorder="1" applyAlignment="1" applyProtection="1">
      <alignment horizontal="center" vertical="center" wrapText="1"/>
      <protection locked="0"/>
    </xf>
    <xf numFmtId="0" fontId="105" fillId="28" borderId="11" xfId="0" applyFont="1" applyFill="1" applyBorder="1" applyAlignment="1" applyProtection="1">
      <alignment horizontal="center" vertical="center" wrapText="1"/>
      <protection locked="0"/>
    </xf>
    <xf numFmtId="0" fontId="63" fillId="44" borderId="3" xfId="0" applyFont="1" applyFill="1" applyBorder="1" applyAlignment="1" applyProtection="1">
      <alignment horizontal="center" vertical="center"/>
      <protection locked="0"/>
    </xf>
    <xf numFmtId="0" fontId="63" fillId="44" borderId="4" xfId="0" applyFont="1" applyFill="1" applyBorder="1" applyAlignment="1" applyProtection="1">
      <alignment horizontal="center" vertical="center"/>
      <protection locked="0"/>
    </xf>
    <xf numFmtId="0" fontId="103" fillId="23" borderId="102" xfId="0" applyFont="1" applyFill="1" applyBorder="1" applyAlignment="1" applyProtection="1">
      <alignment horizontal="center" vertical="center" wrapText="1"/>
    </xf>
    <xf numFmtId="0" fontId="103" fillId="23" borderId="22" xfId="0" applyFont="1" applyFill="1" applyBorder="1" applyAlignment="1" applyProtection="1">
      <alignment horizontal="center" vertical="center" wrapText="1"/>
    </xf>
    <xf numFmtId="0" fontId="103" fillId="23" borderId="11" xfId="0" applyFont="1" applyFill="1" applyBorder="1" applyAlignment="1" applyProtection="1">
      <alignment horizontal="center" vertical="center" wrapText="1"/>
    </xf>
    <xf numFmtId="0" fontId="103" fillId="23" borderId="22" xfId="0" applyFont="1" applyFill="1" applyBorder="1" applyAlignment="1" applyProtection="1">
      <alignment horizontal="center" vertical="center"/>
    </xf>
    <xf numFmtId="0" fontId="103" fillId="23" borderId="101" xfId="0" applyFont="1" applyFill="1" applyBorder="1" applyAlignment="1" applyProtection="1">
      <alignment horizontal="center" vertical="center"/>
    </xf>
    <xf numFmtId="0" fontId="63" fillId="44" borderId="18" xfId="0" applyFont="1" applyFill="1" applyBorder="1" applyAlignment="1" applyProtection="1">
      <alignment horizontal="center" vertical="center"/>
      <protection locked="0"/>
    </xf>
    <xf numFmtId="0" fontId="63" fillId="44" borderId="16" xfId="0" applyFont="1" applyFill="1" applyBorder="1" applyAlignment="1" applyProtection="1">
      <alignment horizontal="center" vertical="center"/>
      <protection locked="0"/>
    </xf>
    <xf numFmtId="0" fontId="22" fillId="19" borderId="52" xfId="0" applyFont="1" applyFill="1" applyBorder="1" applyAlignment="1">
      <alignment horizontal="left"/>
    </xf>
    <xf numFmtId="0" fontId="22" fillId="19" borderId="51" xfId="0" applyFont="1" applyFill="1" applyBorder="1" applyAlignment="1">
      <alignment horizontal="left"/>
    </xf>
    <xf numFmtId="0" fontId="134" fillId="41" borderId="0" xfId="0" applyFont="1" applyFill="1" applyBorder="1" applyAlignment="1" applyProtection="1">
      <alignment horizontal="center" vertical="center" wrapText="1"/>
    </xf>
    <xf numFmtId="0" fontId="104" fillId="14" borderId="3" xfId="0" applyFont="1" applyFill="1" applyBorder="1" applyAlignment="1" applyProtection="1">
      <alignment horizontal="center" vertical="center" wrapText="1"/>
    </xf>
    <xf numFmtId="0" fontId="109" fillId="0" borderId="21" xfId="0" applyFont="1" applyFill="1" applyBorder="1" applyAlignment="1" applyProtection="1">
      <alignment horizontal="center" vertical="center"/>
    </xf>
    <xf numFmtId="0" fontId="109" fillId="0" borderId="22" xfId="0" applyFont="1" applyFill="1" applyBorder="1" applyAlignment="1" applyProtection="1">
      <alignment horizontal="center" vertical="center"/>
    </xf>
    <xf numFmtId="0" fontId="109" fillId="0" borderId="11" xfId="0" applyFont="1" applyFill="1" applyBorder="1" applyAlignment="1" applyProtection="1">
      <alignment horizontal="center" vertical="center"/>
    </xf>
    <xf numFmtId="0" fontId="105" fillId="28" borderId="3" xfId="0" applyFont="1" applyFill="1" applyBorder="1" applyAlignment="1" applyProtection="1">
      <alignment horizontal="center" vertical="center" wrapText="1"/>
      <protection locked="0"/>
    </xf>
    <xf numFmtId="0" fontId="105" fillId="28" borderId="45" xfId="0" applyFont="1" applyFill="1" applyBorder="1" applyAlignment="1" applyProtection="1">
      <alignment horizontal="center" vertical="center" wrapText="1"/>
      <protection locked="0"/>
    </xf>
    <xf numFmtId="0" fontId="105" fillId="28" borderId="33" xfId="0" applyFont="1" applyFill="1" applyBorder="1" applyAlignment="1" applyProtection="1">
      <alignment horizontal="center" vertical="center" wrapText="1"/>
      <protection locked="0"/>
    </xf>
    <xf numFmtId="0" fontId="105" fillId="28" borderId="46" xfId="0" applyFont="1" applyFill="1" applyBorder="1" applyAlignment="1" applyProtection="1">
      <alignment horizontal="center" vertical="center" wrapText="1"/>
      <protection locked="0"/>
    </xf>
    <xf numFmtId="0" fontId="105" fillId="28" borderId="32" xfId="0" applyFont="1" applyFill="1" applyBorder="1" applyAlignment="1" applyProtection="1">
      <alignment horizontal="center" vertical="center" wrapText="1"/>
      <protection locked="0"/>
    </xf>
    <xf numFmtId="0" fontId="105" fillId="28" borderId="44" xfId="0" applyFont="1" applyFill="1" applyBorder="1" applyAlignment="1" applyProtection="1">
      <alignment horizontal="center" vertical="center" wrapText="1"/>
      <protection locked="0"/>
    </xf>
    <xf numFmtId="0" fontId="105" fillId="28" borderId="30" xfId="0" applyFont="1" applyFill="1" applyBorder="1" applyAlignment="1" applyProtection="1">
      <alignment horizontal="center" vertical="center" wrapText="1"/>
      <protection locked="0"/>
    </xf>
    <xf numFmtId="0" fontId="105" fillId="28" borderId="98" xfId="0" applyFont="1" applyFill="1" applyBorder="1" applyAlignment="1" applyProtection="1">
      <alignment horizontal="center" vertical="center" wrapText="1"/>
      <protection locked="0"/>
    </xf>
    <xf numFmtId="0" fontId="105" fillId="28" borderId="95" xfId="0" applyFont="1" applyFill="1" applyBorder="1" applyAlignment="1" applyProtection="1">
      <alignment horizontal="center" vertical="center" wrapText="1"/>
      <protection locked="0"/>
    </xf>
    <xf numFmtId="0" fontId="105" fillId="28" borderId="97" xfId="0" applyFont="1" applyFill="1" applyBorder="1" applyAlignment="1" applyProtection="1">
      <alignment horizontal="center" vertical="center" wrapText="1"/>
      <protection locked="0"/>
    </xf>
    <xf numFmtId="0" fontId="105" fillId="28" borderId="41" xfId="0" applyFont="1" applyFill="1" applyBorder="1" applyAlignment="1" applyProtection="1">
      <alignment horizontal="center" vertical="center" wrapText="1"/>
      <protection locked="0"/>
    </xf>
    <xf numFmtId="0" fontId="105" fillId="28" borderId="26" xfId="0" applyFont="1" applyFill="1" applyBorder="1" applyAlignment="1" applyProtection="1">
      <alignment horizontal="center" vertical="center" wrapText="1"/>
      <protection locked="0"/>
    </xf>
    <xf numFmtId="0" fontId="105" fillId="28" borderId="40" xfId="0" applyFont="1" applyFill="1" applyBorder="1" applyAlignment="1" applyProtection="1">
      <alignment horizontal="center" vertical="center" wrapText="1"/>
      <protection locked="0"/>
    </xf>
    <xf numFmtId="0" fontId="105" fillId="28" borderId="96" xfId="0" applyFont="1" applyFill="1" applyBorder="1" applyAlignment="1" applyProtection="1">
      <alignment horizontal="center" vertical="center" wrapText="1"/>
      <protection locked="0"/>
    </xf>
    <xf numFmtId="0" fontId="105" fillId="28" borderId="25" xfId="0" applyFont="1" applyFill="1" applyBorder="1" applyAlignment="1" applyProtection="1">
      <alignment horizontal="center" vertical="center" wrapText="1"/>
      <protection locked="0"/>
    </xf>
    <xf numFmtId="0" fontId="134" fillId="41" borderId="0" xfId="0" applyFont="1" applyFill="1" applyBorder="1" applyAlignment="1" applyProtection="1">
      <alignment wrapText="1"/>
    </xf>
    <xf numFmtId="0" fontId="134" fillId="41" borderId="0" xfId="0" applyFont="1" applyFill="1" applyBorder="1" applyProtection="1"/>
    <xf numFmtId="0" fontId="10" fillId="14" borderId="20" xfId="0" applyFont="1" applyFill="1" applyBorder="1" applyAlignment="1" applyProtection="1">
      <alignment horizontal="center" vertical="center"/>
    </xf>
    <xf numFmtId="0" fontId="9" fillId="14" borderId="19" xfId="0" applyFont="1" applyFill="1" applyBorder="1" applyAlignment="1" applyProtection="1">
      <alignment horizontal="center" vertical="center"/>
    </xf>
    <xf numFmtId="0" fontId="9" fillId="14" borderId="17" xfId="0" applyFont="1"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18" xfId="0" applyFont="1" applyFill="1" applyBorder="1" applyAlignment="1" applyProtection="1">
      <alignment horizontal="center" vertical="center"/>
    </xf>
    <xf numFmtId="0" fontId="9" fillId="14" borderId="16" xfId="0" applyFont="1" applyFill="1" applyBorder="1" applyAlignment="1" applyProtection="1">
      <alignment horizontal="center" vertical="center"/>
    </xf>
    <xf numFmtId="0" fontId="104" fillId="2" borderId="0" xfId="0" applyFont="1" applyFill="1" applyBorder="1" applyAlignment="1" applyProtection="1">
      <alignment horizontal="center" vertical="center" wrapText="1"/>
    </xf>
    <xf numFmtId="0" fontId="107" fillId="23" borderId="29" xfId="0" applyFont="1" applyFill="1" applyBorder="1" applyAlignment="1" applyProtection="1">
      <alignment horizontal="center" vertical="center" wrapText="1"/>
    </xf>
    <xf numFmtId="0" fontId="107" fillId="23" borderId="2" xfId="0" applyFont="1" applyFill="1" applyBorder="1" applyAlignment="1" applyProtection="1">
      <alignment horizontal="center" vertical="center" wrapText="1"/>
    </xf>
    <xf numFmtId="0" fontId="107" fillId="23" borderId="30" xfId="0" applyFont="1" applyFill="1" applyBorder="1" applyAlignment="1" applyProtection="1">
      <alignment horizontal="center" vertical="center" wrapText="1"/>
    </xf>
    <xf numFmtId="0" fontId="107" fillId="24" borderId="31" xfId="0" applyFont="1" applyFill="1" applyBorder="1" applyAlignment="1" applyProtection="1">
      <alignment horizontal="center" vertical="center" wrapText="1"/>
    </xf>
    <xf numFmtId="0" fontId="107" fillId="24" borderId="22" xfId="0" applyFont="1" applyFill="1" applyBorder="1" applyAlignment="1" applyProtection="1">
      <alignment horizontal="center" vertical="center" wrapText="1"/>
    </xf>
    <xf numFmtId="0" fontId="104" fillId="25" borderId="32" xfId="0" applyFont="1" applyFill="1" applyBorder="1" applyAlignment="1" applyProtection="1">
      <alignment horizontal="center" vertical="center" wrapText="1"/>
    </xf>
    <xf numFmtId="0" fontId="104" fillId="25" borderId="3" xfId="0" applyFont="1" applyFill="1" applyBorder="1" applyAlignment="1" applyProtection="1">
      <alignment horizontal="center" vertical="center" wrapText="1"/>
    </xf>
    <xf numFmtId="0" fontId="104" fillId="25" borderId="33" xfId="0" applyFont="1" applyFill="1" applyBorder="1" applyAlignment="1" applyProtection="1">
      <alignment horizontal="center" vertical="center" wrapText="1"/>
    </xf>
    <xf numFmtId="0" fontId="106" fillId="5" borderId="34" xfId="0" applyFont="1" applyFill="1" applyBorder="1" applyAlignment="1" applyProtection="1">
      <alignment horizontal="center" vertical="center" wrapText="1"/>
    </xf>
    <xf numFmtId="0" fontId="106" fillId="5" borderId="35" xfId="0" applyFont="1" applyFill="1" applyBorder="1" applyAlignment="1" applyProtection="1">
      <alignment horizontal="center" vertical="center" wrapText="1"/>
    </xf>
    <xf numFmtId="0" fontId="106" fillId="5" borderId="36" xfId="0" applyFont="1" applyFill="1" applyBorder="1" applyAlignment="1" applyProtection="1">
      <alignment horizontal="center" vertical="center" wrapText="1"/>
    </xf>
    <xf numFmtId="0" fontId="106" fillId="5" borderId="37" xfId="0" applyFont="1" applyFill="1" applyBorder="1" applyAlignment="1" applyProtection="1">
      <alignment horizontal="center" vertical="center" wrapText="1"/>
    </xf>
    <xf numFmtId="0" fontId="106" fillId="5" borderId="38" xfId="0" applyFont="1" applyFill="1" applyBorder="1" applyAlignment="1" applyProtection="1">
      <alignment horizontal="center" vertical="center" wrapText="1"/>
    </xf>
    <xf numFmtId="0" fontId="106" fillId="5" borderId="39" xfId="0" applyFont="1" applyFill="1" applyBorder="1" applyAlignment="1" applyProtection="1">
      <alignment horizontal="center" vertical="center" wrapText="1"/>
    </xf>
    <xf numFmtId="0" fontId="106" fillId="2" borderId="21" xfId="0" applyFont="1" applyFill="1" applyBorder="1" applyAlignment="1" applyProtection="1">
      <alignment horizontal="center" vertical="center" textRotation="90" wrapText="1"/>
    </xf>
    <xf numFmtId="0" fontId="106" fillId="2" borderId="11" xfId="0" applyFont="1" applyFill="1" applyBorder="1" applyAlignment="1" applyProtection="1">
      <alignment horizontal="center" vertical="center" textRotation="90" wrapText="1"/>
    </xf>
    <xf numFmtId="0" fontId="106" fillId="2" borderId="31" xfId="0" applyFont="1" applyFill="1" applyBorder="1" applyAlignment="1" applyProtection="1">
      <alignment horizontal="center" vertical="center" textRotation="90" wrapText="1"/>
    </xf>
    <xf numFmtId="0" fontId="106" fillId="2" borderId="22" xfId="0" applyFont="1" applyFill="1" applyBorder="1" applyAlignment="1" applyProtection="1">
      <alignment horizontal="center" vertical="center" textRotation="90" wrapText="1"/>
    </xf>
    <xf numFmtId="0" fontId="106" fillId="2" borderId="11" xfId="0" applyFont="1" applyFill="1" applyBorder="1" applyAlignment="1" applyProtection="1">
      <alignment textRotation="90"/>
    </xf>
    <xf numFmtId="0" fontId="62" fillId="11" borderId="40" xfId="0" applyFont="1" applyFill="1" applyBorder="1" applyAlignment="1" applyProtection="1">
      <alignment horizontal="center" vertical="center" wrapText="1"/>
    </xf>
    <xf numFmtId="0" fontId="62" fillId="11" borderId="41" xfId="0" applyFont="1" applyFill="1" applyBorder="1" applyAlignment="1" applyProtection="1">
      <alignment horizontal="center" vertical="center" wrapText="1"/>
    </xf>
    <xf numFmtId="0" fontId="62" fillId="11" borderId="26" xfId="0" applyFont="1" applyFill="1" applyBorder="1" applyAlignment="1" applyProtection="1">
      <alignment horizontal="center" vertical="center" wrapText="1"/>
    </xf>
    <xf numFmtId="0" fontId="62" fillId="11" borderId="23" xfId="0" applyFont="1" applyFill="1" applyBorder="1" applyAlignment="1" applyProtection="1">
      <alignment horizontal="center" vertical="center" wrapText="1"/>
    </xf>
    <xf numFmtId="0" fontId="62" fillId="11" borderId="24" xfId="0" applyFont="1" applyFill="1" applyBorder="1" applyAlignment="1" applyProtection="1">
      <alignment horizontal="center" vertical="center" wrapText="1"/>
    </xf>
    <xf numFmtId="0" fontId="62" fillId="11" borderId="42" xfId="0" applyFont="1" applyFill="1" applyBorder="1" applyAlignment="1" applyProtection="1">
      <alignment horizontal="center" vertical="center" wrapText="1"/>
    </xf>
    <xf numFmtId="0" fontId="107" fillId="9" borderId="21" xfId="0" applyFont="1" applyFill="1" applyBorder="1" applyAlignment="1" applyProtection="1">
      <alignment horizontal="center" vertical="center" textRotation="90" wrapText="1"/>
    </xf>
    <xf numFmtId="0" fontId="107" fillId="9" borderId="11" xfId="0" applyFont="1" applyFill="1" applyBorder="1" applyAlignment="1" applyProtection="1">
      <alignment horizontal="center" vertical="center" textRotation="90" wrapText="1"/>
    </xf>
    <xf numFmtId="0" fontId="107" fillId="9" borderId="28" xfId="0" applyFont="1" applyFill="1" applyBorder="1" applyAlignment="1" applyProtection="1">
      <alignment horizontal="center" vertical="center" textRotation="90" wrapText="1"/>
    </xf>
    <xf numFmtId="0" fontId="107" fillId="9" borderId="43" xfId="0" applyFont="1" applyFill="1" applyBorder="1" applyAlignment="1" applyProtection="1">
      <alignment horizontal="center" vertical="center" textRotation="90" wrapText="1"/>
    </xf>
    <xf numFmtId="0" fontId="107" fillId="9" borderId="12" xfId="0" applyFont="1" applyFill="1" applyBorder="1" applyAlignment="1" applyProtection="1">
      <alignment horizontal="center" vertical="center" textRotation="90" wrapText="1"/>
    </xf>
    <xf numFmtId="0" fontId="103" fillId="9" borderId="20" xfId="0" applyFont="1" applyFill="1" applyBorder="1" applyAlignment="1" applyProtection="1">
      <alignment horizontal="center" vertical="center" textRotation="90" wrapText="1"/>
    </xf>
    <xf numFmtId="0" fontId="103" fillId="9" borderId="1" xfId="0" applyFont="1" applyFill="1" applyBorder="1" applyAlignment="1" applyProtection="1">
      <alignment horizontal="center" vertical="center" textRotation="90" wrapText="1"/>
    </xf>
    <xf numFmtId="0" fontId="103" fillId="9" borderId="33" xfId="0" applyFont="1" applyFill="1" applyBorder="1" applyAlignment="1" applyProtection="1">
      <alignment horizontal="center" vertical="center" textRotation="90" wrapText="1"/>
    </xf>
    <xf numFmtId="0" fontId="103" fillId="9" borderId="30" xfId="0" applyFont="1" applyFill="1" applyBorder="1" applyAlignment="1" applyProtection="1">
      <alignment horizontal="center" vertical="center" textRotation="90" wrapText="1"/>
    </xf>
    <xf numFmtId="0" fontId="103" fillId="23" borderId="20" xfId="0" applyFont="1" applyFill="1" applyBorder="1" applyAlignment="1" applyProtection="1">
      <alignment horizontal="center" vertical="center"/>
    </xf>
    <xf numFmtId="0" fontId="103" fillId="23" borderId="19" xfId="0" applyFont="1" applyFill="1" applyBorder="1" applyAlignment="1" applyProtection="1">
      <alignment horizontal="center" vertical="center"/>
    </xf>
    <xf numFmtId="0" fontId="103" fillId="23" borderId="17" xfId="0" applyFont="1" applyFill="1" applyBorder="1" applyAlignment="1" applyProtection="1">
      <alignment horizontal="center" vertical="center"/>
    </xf>
    <xf numFmtId="0" fontId="95" fillId="23" borderId="1" xfId="0" applyFont="1" applyFill="1" applyBorder="1" applyAlignment="1" applyProtection="1">
      <alignment horizontal="center" vertical="center" wrapText="1"/>
    </xf>
    <xf numFmtId="0" fontId="95" fillId="23" borderId="100" xfId="0" applyFont="1" applyFill="1" applyBorder="1" applyAlignment="1" applyProtection="1">
      <alignment horizontal="center" vertical="center" wrapText="1"/>
    </xf>
    <xf numFmtId="0" fontId="95" fillId="23" borderId="99" xfId="0" applyFont="1" applyFill="1" applyBorder="1" applyAlignment="1" applyProtection="1">
      <alignment horizontal="center" vertical="center" wrapText="1"/>
    </xf>
    <xf numFmtId="0" fontId="95" fillId="23" borderId="15" xfId="0" applyFont="1" applyFill="1" applyBorder="1" applyAlignment="1" applyProtection="1">
      <alignment horizontal="center" vertical="center" wrapText="1"/>
    </xf>
    <xf numFmtId="0" fontId="113" fillId="26" borderId="21" xfId="0" applyFont="1" applyFill="1" applyBorder="1" applyAlignment="1" applyProtection="1">
      <alignment horizontal="center" vertical="center" wrapText="1"/>
    </xf>
    <xf numFmtId="0" fontId="113" fillId="26" borderId="22" xfId="0" applyFont="1" applyFill="1" applyBorder="1" applyAlignment="1" applyProtection="1">
      <alignment horizontal="center" vertical="center" wrapText="1"/>
    </xf>
    <xf numFmtId="0" fontId="125" fillId="5" borderId="0" xfId="0" applyFont="1" applyFill="1" applyBorder="1" applyAlignment="1" applyProtection="1">
      <alignment horizontal="right" vertical="center"/>
    </xf>
    <xf numFmtId="0" fontId="125" fillId="5" borderId="15" xfId="0" applyFont="1" applyFill="1" applyBorder="1" applyAlignment="1" applyProtection="1">
      <alignment horizontal="right" vertical="center"/>
    </xf>
    <xf numFmtId="0" fontId="125" fillId="5" borderId="0" xfId="0" applyFont="1" applyFill="1" applyBorder="1" applyAlignment="1" applyProtection="1">
      <alignment horizontal="right" vertical="center" wrapText="1"/>
    </xf>
    <xf numFmtId="0" fontId="125" fillId="5" borderId="15" xfId="0" applyFont="1" applyFill="1" applyBorder="1" applyAlignment="1" applyProtection="1">
      <alignment horizontal="right" vertical="center" wrapText="1"/>
    </xf>
    <xf numFmtId="9" fontId="70" fillId="0" borderId="3" xfId="0" applyNumberFormat="1" applyFont="1" applyBorder="1" applyAlignment="1" applyProtection="1">
      <alignment horizontal="center" vertical="center"/>
    </xf>
    <xf numFmtId="0" fontId="20" fillId="28" borderId="0" xfId="0" applyFont="1" applyFill="1" applyBorder="1" applyAlignment="1" applyProtection="1">
      <alignment horizontal="left" vertical="top"/>
      <protection locked="0"/>
    </xf>
    <xf numFmtId="0" fontId="69" fillId="2" borderId="3" xfId="0" applyFont="1" applyFill="1" applyBorder="1" applyAlignment="1" applyProtection="1">
      <alignment horizontal="center" vertical="center"/>
    </xf>
    <xf numFmtId="0" fontId="25" fillId="19" borderId="20" xfId="0" applyFont="1" applyFill="1" applyBorder="1" applyAlignment="1" applyProtection="1">
      <alignment horizontal="left" vertical="center" wrapText="1"/>
    </xf>
    <xf numFmtId="0" fontId="25" fillId="19" borderId="19" xfId="0" applyFont="1" applyFill="1" applyBorder="1" applyAlignment="1" applyProtection="1">
      <alignment horizontal="left" vertical="center" wrapText="1"/>
    </xf>
    <xf numFmtId="0" fontId="25" fillId="19" borderId="1" xfId="0" applyFont="1" applyFill="1" applyBorder="1" applyAlignment="1" applyProtection="1">
      <alignment horizontal="left" vertical="center" wrapText="1"/>
    </xf>
    <xf numFmtId="0" fontId="25" fillId="19" borderId="0" xfId="0" applyFont="1" applyFill="1" applyBorder="1" applyAlignment="1" applyProtection="1">
      <alignment horizontal="left" vertical="center" wrapText="1"/>
    </xf>
    <xf numFmtId="0" fontId="25" fillId="19" borderId="5" xfId="0" applyFont="1" applyFill="1" applyBorder="1" applyAlignment="1" applyProtection="1">
      <alignment horizontal="left" vertical="center" wrapText="1"/>
    </xf>
    <xf numFmtId="0" fontId="25" fillId="19" borderId="18" xfId="0" applyFont="1" applyFill="1" applyBorder="1" applyAlignment="1" applyProtection="1">
      <alignment horizontal="left" vertical="center" wrapText="1"/>
    </xf>
    <xf numFmtId="9" fontId="71" fillId="7" borderId="3" xfId="0" applyNumberFormat="1" applyFont="1" applyFill="1" applyBorder="1" applyAlignment="1" applyProtection="1">
      <alignment horizontal="center"/>
    </xf>
    <xf numFmtId="0" fontId="71" fillId="7" borderId="3" xfId="0" applyFont="1" applyFill="1" applyBorder="1" applyAlignment="1" applyProtection="1">
      <alignment horizontal="center"/>
    </xf>
    <xf numFmtId="9" fontId="72" fillId="7" borderId="3" xfId="0" applyNumberFormat="1" applyFont="1" applyFill="1" applyBorder="1" applyAlignment="1" applyProtection="1">
      <alignment horizontal="center"/>
    </xf>
    <xf numFmtId="0" fontId="72" fillId="7" borderId="3" xfId="0" applyFont="1" applyFill="1" applyBorder="1" applyAlignment="1" applyProtection="1">
      <alignment horizontal="center"/>
    </xf>
    <xf numFmtId="9" fontId="70" fillId="0" borderId="2" xfId="0" applyNumberFormat="1" applyFont="1" applyBorder="1" applyAlignment="1" applyProtection="1">
      <alignment horizontal="center" vertical="center"/>
    </xf>
    <xf numFmtId="9" fontId="70" fillId="0" borderId="6" xfId="0" applyNumberFormat="1" applyFont="1" applyBorder="1" applyAlignment="1" applyProtection="1">
      <alignment horizontal="center" vertical="center"/>
    </xf>
    <xf numFmtId="9" fontId="70" fillId="0" borderId="4" xfId="0" applyNumberFormat="1" applyFont="1" applyBorder="1" applyAlignment="1" applyProtection="1">
      <alignment horizontal="center" vertical="center"/>
    </xf>
    <xf numFmtId="0" fontId="125" fillId="5" borderId="2" xfId="0" applyFont="1" applyFill="1" applyBorder="1" applyAlignment="1" applyProtection="1">
      <alignment horizontal="center" vertical="center"/>
    </xf>
    <xf numFmtId="0" fontId="125" fillId="5" borderId="6" xfId="0" applyFont="1" applyFill="1" applyBorder="1" applyAlignment="1" applyProtection="1">
      <alignment horizontal="center" vertical="center"/>
    </xf>
    <xf numFmtId="0" fontId="125" fillId="5" borderId="4" xfId="0" applyFont="1" applyFill="1" applyBorder="1" applyAlignment="1" applyProtection="1">
      <alignment horizontal="center" vertical="center"/>
    </xf>
    <xf numFmtId="0" fontId="126" fillId="39" borderId="1" xfId="0" applyFont="1" applyFill="1" applyBorder="1" applyAlignment="1" applyProtection="1">
      <alignment horizontal="left" vertical="center" wrapText="1"/>
    </xf>
    <xf numFmtId="0" fontId="126" fillId="39" borderId="0" xfId="0" applyFont="1" applyFill="1" applyBorder="1" applyAlignment="1" applyProtection="1">
      <alignment horizontal="left" vertical="center" wrapText="1"/>
    </xf>
    <xf numFmtId="0" fontId="129" fillId="16" borderId="20" xfId="0" applyFont="1" applyFill="1" applyBorder="1" applyAlignment="1" applyProtection="1">
      <alignment horizontal="center" vertical="center" wrapText="1"/>
    </xf>
    <xf numFmtId="0" fontId="129" fillId="16" borderId="17" xfId="0" applyFont="1" applyFill="1" applyBorder="1" applyAlignment="1" applyProtection="1">
      <alignment horizontal="center" vertical="center" wrapText="1"/>
    </xf>
    <xf numFmtId="0" fontId="129" fillId="16" borderId="1" xfId="0" applyFont="1" applyFill="1" applyBorder="1" applyAlignment="1" applyProtection="1">
      <alignment horizontal="center" vertical="center" wrapText="1"/>
    </xf>
    <xf numFmtId="0" fontId="129" fillId="16" borderId="15" xfId="0" applyFont="1" applyFill="1" applyBorder="1" applyAlignment="1" applyProtection="1">
      <alignment horizontal="center" vertical="center" wrapText="1"/>
    </xf>
    <xf numFmtId="0" fontId="129" fillId="16" borderId="5" xfId="0" applyFont="1" applyFill="1" applyBorder="1" applyAlignment="1" applyProtection="1">
      <alignment horizontal="center" vertical="center" wrapText="1"/>
    </xf>
    <xf numFmtId="0" fontId="129" fillId="16" borderId="16" xfId="0" applyFont="1" applyFill="1" applyBorder="1" applyAlignment="1" applyProtection="1">
      <alignment horizontal="center" vertical="center" wrapText="1"/>
    </xf>
    <xf numFmtId="9" fontId="70" fillId="0" borderId="2" xfId="0" applyNumberFormat="1" applyFont="1" applyFill="1" applyBorder="1" applyAlignment="1" applyProtection="1">
      <alignment horizontal="center" vertical="center"/>
    </xf>
    <xf numFmtId="9" fontId="70" fillId="0" borderId="6" xfId="0" applyNumberFormat="1" applyFont="1" applyFill="1" applyBorder="1" applyAlignment="1" applyProtection="1">
      <alignment horizontal="center" vertical="center"/>
    </xf>
    <xf numFmtId="9" fontId="70" fillId="0" borderId="4" xfId="0" applyNumberFormat="1" applyFont="1" applyFill="1" applyBorder="1" applyAlignment="1" applyProtection="1">
      <alignment horizontal="center" vertical="center"/>
    </xf>
    <xf numFmtId="0" fontId="125" fillId="0" borderId="0" xfId="0" applyFont="1" applyFill="1" applyBorder="1" applyAlignment="1" applyProtection="1">
      <alignment horizontal="left" vertical="center"/>
    </xf>
    <xf numFmtId="0" fontId="125" fillId="0" borderId="15" xfId="0" applyFont="1" applyFill="1" applyBorder="1" applyAlignment="1" applyProtection="1">
      <alignment horizontal="left" vertical="center"/>
    </xf>
    <xf numFmtId="0" fontId="125" fillId="5" borderId="0" xfId="0" applyFont="1" applyFill="1" applyBorder="1" applyAlignment="1" applyProtection="1">
      <alignment horizontal="left" vertical="center"/>
    </xf>
    <xf numFmtId="0" fontId="125" fillId="5" borderId="15" xfId="0" applyFont="1" applyFill="1" applyBorder="1" applyAlignment="1" applyProtection="1">
      <alignment horizontal="left" vertical="center"/>
    </xf>
    <xf numFmtId="0" fontId="126" fillId="46" borderId="1" xfId="0" applyFont="1" applyFill="1" applyBorder="1" applyAlignment="1" applyProtection="1">
      <alignment horizontal="left" vertical="center" wrapText="1"/>
    </xf>
    <xf numFmtId="0" fontId="126" fillId="46" borderId="0" xfId="0" applyFont="1" applyFill="1" applyBorder="1" applyAlignment="1" applyProtection="1">
      <alignment horizontal="left" vertical="center" wrapText="1"/>
    </xf>
    <xf numFmtId="0" fontId="126" fillId="46" borderId="15" xfId="0" applyFont="1" applyFill="1" applyBorder="1" applyAlignment="1" applyProtection="1">
      <alignment horizontal="left" vertical="center" wrapText="1"/>
    </xf>
    <xf numFmtId="9" fontId="130" fillId="7" borderId="3" xfId="0" applyNumberFormat="1" applyFont="1" applyFill="1" applyBorder="1" applyAlignment="1" applyProtection="1">
      <alignment horizontal="center"/>
    </xf>
    <xf numFmtId="0" fontId="130" fillId="7" borderId="3" xfId="0" applyFont="1" applyFill="1" applyBorder="1" applyAlignment="1" applyProtection="1">
      <alignment horizontal="center"/>
    </xf>
    <xf numFmtId="0" fontId="21" fillId="12" borderId="22" xfId="0" applyFont="1" applyFill="1" applyBorder="1" applyAlignment="1" applyProtection="1">
      <alignment horizontal="center" vertical="center" wrapText="1"/>
    </xf>
    <xf numFmtId="0" fontId="17" fillId="35" borderId="0" xfId="0" applyFont="1" applyFill="1" applyBorder="1" applyAlignment="1" applyProtection="1">
      <alignment horizontal="center" vertical="center" wrapText="1"/>
    </xf>
    <xf numFmtId="0" fontId="17" fillId="35" borderId="15" xfId="0" applyFont="1" applyFill="1" applyBorder="1" applyAlignment="1" applyProtection="1">
      <alignment horizontal="center" vertical="center" wrapText="1"/>
    </xf>
    <xf numFmtId="0" fontId="17" fillId="5" borderId="21" xfId="0" applyFont="1" applyFill="1" applyBorder="1" applyAlignment="1" applyProtection="1">
      <alignment horizontal="left" vertical="top" wrapText="1"/>
    </xf>
    <xf numFmtId="0" fontId="17" fillId="5" borderId="22" xfId="0" applyFont="1" applyFill="1" applyBorder="1" applyAlignment="1" applyProtection="1">
      <alignment horizontal="left" vertical="top" wrapText="1"/>
    </xf>
    <xf numFmtId="0" fontId="17" fillId="5" borderId="11" xfId="0" applyFont="1" applyFill="1" applyBorder="1" applyAlignment="1" applyProtection="1">
      <alignment horizontal="left" vertical="top" wrapText="1"/>
    </xf>
    <xf numFmtId="0" fontId="17" fillId="35" borderId="6" xfId="0" applyFont="1" applyFill="1" applyBorder="1" applyAlignment="1" applyProtection="1">
      <alignment horizontal="center" vertical="center" wrapText="1"/>
    </xf>
    <xf numFmtId="0" fontId="17" fillId="13" borderId="21" xfId="0" applyFont="1" applyFill="1" applyBorder="1" applyAlignment="1" applyProtection="1">
      <alignment horizontal="center" vertical="center"/>
    </xf>
    <xf numFmtId="0" fontId="17" fillId="13" borderId="22" xfId="0" applyFont="1" applyFill="1" applyBorder="1" applyAlignment="1" applyProtection="1">
      <alignment horizontal="center" vertical="center"/>
    </xf>
    <xf numFmtId="0" fontId="17" fillId="13" borderId="11" xfId="0" applyFont="1" applyFill="1" applyBorder="1" applyAlignment="1" applyProtection="1">
      <alignment horizontal="center" vertical="center"/>
    </xf>
    <xf numFmtId="0" fontId="17" fillId="13" borderId="21" xfId="0" applyFont="1" applyFill="1" applyBorder="1" applyAlignment="1" applyProtection="1">
      <alignment horizontal="left" vertical="center"/>
    </xf>
    <xf numFmtId="0" fontId="17" fillId="13" borderId="22" xfId="0" applyFont="1" applyFill="1" applyBorder="1" applyAlignment="1" applyProtection="1">
      <alignment horizontal="left" vertical="center"/>
    </xf>
    <xf numFmtId="0" fontId="17" fillId="13" borderId="11" xfId="0" applyFont="1" applyFill="1" applyBorder="1" applyAlignment="1" applyProtection="1">
      <alignment horizontal="left" vertical="center"/>
    </xf>
    <xf numFmtId="9" fontId="70" fillId="0" borderId="3" xfId="0" applyNumberFormat="1" applyFont="1" applyFill="1" applyBorder="1" applyAlignment="1" applyProtection="1">
      <alignment horizontal="center" vertical="center"/>
    </xf>
    <xf numFmtId="0" fontId="126" fillId="39" borderId="15" xfId="0" applyFont="1" applyFill="1" applyBorder="1" applyAlignment="1" applyProtection="1">
      <alignment horizontal="left" vertical="center" wrapText="1"/>
    </xf>
    <xf numFmtId="164" fontId="127" fillId="7" borderId="3" xfId="2" applyNumberFormat="1" applyFont="1" applyFill="1" applyBorder="1" applyAlignment="1" applyProtection="1">
      <alignment horizontal="center" vertical="center"/>
    </xf>
    <xf numFmtId="9" fontId="129" fillId="16" borderId="3" xfId="0" applyNumberFormat="1" applyFont="1" applyFill="1" applyBorder="1" applyAlignment="1" applyProtection="1">
      <alignment horizontal="center"/>
    </xf>
    <xf numFmtId="0" fontId="129" fillId="16" borderId="3" xfId="0" applyFont="1" applyFill="1" applyBorder="1" applyAlignment="1" applyProtection="1">
      <alignment horizontal="center"/>
    </xf>
    <xf numFmtId="0" fontId="6" fillId="5" borderId="0"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19" fillId="35" borderId="0" xfId="0" applyFont="1" applyFill="1" applyBorder="1" applyAlignment="1" applyProtection="1">
      <alignment horizontal="center" vertical="center" wrapText="1"/>
    </xf>
    <xf numFmtId="0" fontId="123" fillId="13" borderId="3" xfId="0" applyFont="1" applyFill="1" applyBorder="1" applyAlignment="1" applyProtection="1">
      <alignment horizontal="center" vertical="center"/>
    </xf>
    <xf numFmtId="0" fontId="77" fillId="32" borderId="34" xfId="0" applyFont="1" applyFill="1" applyBorder="1" applyAlignment="1" applyProtection="1">
      <alignment horizontal="center" vertical="center" wrapText="1"/>
    </xf>
    <xf numFmtId="0" fontId="77" fillId="32" borderId="35" xfId="0" applyFont="1" applyFill="1" applyBorder="1" applyAlignment="1" applyProtection="1">
      <alignment horizontal="center" vertical="center" wrapText="1"/>
    </xf>
    <xf numFmtId="0" fontId="77" fillId="32" borderId="36"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xf>
    <xf numFmtId="0" fontId="78" fillId="32" borderId="12" xfId="0" applyFont="1" applyFill="1" applyBorder="1" applyAlignment="1" applyProtection="1">
      <alignment horizontal="center" vertical="center" wrapText="1"/>
    </xf>
    <xf numFmtId="0" fontId="78" fillId="32" borderId="0" xfId="0" applyFont="1" applyFill="1" applyAlignment="1" applyProtection="1">
      <alignment horizontal="center" vertical="center" wrapText="1"/>
    </xf>
    <xf numFmtId="0" fontId="78" fillId="32" borderId="13" xfId="0" applyFont="1" applyFill="1" applyBorder="1" applyAlignment="1" applyProtection="1">
      <alignment horizontal="center" vertical="center" wrapText="1"/>
    </xf>
    <xf numFmtId="0" fontId="80" fillId="32" borderId="12" xfId="0" applyFont="1" applyFill="1" applyBorder="1" applyAlignment="1" applyProtection="1">
      <alignment horizontal="center" vertical="center" wrapText="1"/>
    </xf>
    <xf numFmtId="0" fontId="80" fillId="32" borderId="0" xfId="0" applyFont="1" applyFill="1" applyAlignment="1" applyProtection="1">
      <alignment horizontal="center" vertical="center" wrapText="1"/>
    </xf>
    <xf numFmtId="0" fontId="80" fillId="32" borderId="13" xfId="0" applyFont="1" applyFill="1" applyBorder="1" applyAlignment="1" applyProtection="1">
      <alignment horizontal="center" vertical="center" wrapText="1"/>
    </xf>
    <xf numFmtId="0" fontId="80" fillId="32" borderId="0" xfId="0" applyFont="1" applyFill="1" applyBorder="1" applyAlignment="1" applyProtection="1">
      <alignment horizontal="center" vertical="center" wrapText="1"/>
    </xf>
    <xf numFmtId="0" fontId="78" fillId="32" borderId="37" xfId="0" applyFont="1" applyFill="1" applyBorder="1" applyAlignment="1" applyProtection="1">
      <alignment horizontal="center" vertical="center" wrapText="1"/>
    </xf>
    <xf numFmtId="0" fontId="78" fillId="32" borderId="38" xfId="0" applyFont="1" applyFill="1" applyBorder="1" applyAlignment="1" applyProtection="1">
      <alignment horizontal="center" vertical="center" wrapText="1"/>
    </xf>
    <xf numFmtId="0" fontId="78" fillId="32" borderId="39" xfId="0" applyFont="1" applyFill="1" applyBorder="1" applyAlignment="1" applyProtection="1">
      <alignment horizontal="center" vertical="center" wrapText="1"/>
    </xf>
    <xf numFmtId="0" fontId="78" fillId="32" borderId="0" xfId="0" applyFont="1" applyFill="1" applyBorder="1" applyAlignment="1" applyProtection="1">
      <alignment horizontal="center" vertical="center" wrapText="1"/>
    </xf>
    <xf numFmtId="0" fontId="0" fillId="26" borderId="0" xfId="0" applyFill="1" applyBorder="1" applyProtection="1"/>
    <xf numFmtId="0" fontId="59" fillId="26" borderId="0" xfId="0" applyFont="1" applyFill="1" applyBorder="1" applyAlignment="1" applyProtection="1">
      <alignment vertical="center" wrapText="1"/>
    </xf>
    <xf numFmtId="0" fontId="0" fillId="26" borderId="0" xfId="0" applyFill="1" applyBorder="1" applyAlignment="1" applyProtection="1">
      <alignment vertical="center"/>
    </xf>
    <xf numFmtId="0" fontId="116" fillId="26" borderId="0" xfId="0" applyFont="1" applyFill="1" applyBorder="1" applyAlignment="1" applyProtection="1">
      <alignment horizontal="center" vertical="center"/>
    </xf>
    <xf numFmtId="0" fontId="93" fillId="42" borderId="0" xfId="0" applyFont="1" applyFill="1" applyBorder="1" applyAlignment="1" applyProtection="1">
      <alignment vertical="center" wrapText="1"/>
    </xf>
    <xf numFmtId="0" fontId="114" fillId="42" borderId="66" xfId="0" applyFont="1" applyFill="1" applyBorder="1" applyAlignment="1" applyProtection="1">
      <alignment horizontal="center" vertical="center" wrapText="1"/>
    </xf>
    <xf numFmtId="0" fontId="114" fillId="42" borderId="67" xfId="0" applyFont="1" applyFill="1" applyBorder="1" applyAlignment="1" applyProtection="1">
      <alignment horizontal="center" vertical="center" wrapText="1"/>
    </xf>
    <xf numFmtId="0" fontId="114" fillId="42" borderId="68" xfId="0" applyFont="1" applyFill="1" applyBorder="1" applyAlignment="1" applyProtection="1">
      <alignment horizontal="center" vertical="center" wrapText="1"/>
    </xf>
    <xf numFmtId="0" fontId="114" fillId="42" borderId="69" xfId="0" applyFont="1" applyFill="1" applyBorder="1" applyAlignment="1" applyProtection="1">
      <alignment horizontal="center" vertical="center" wrapText="1"/>
    </xf>
    <xf numFmtId="0" fontId="114" fillId="42" borderId="0" xfId="0" applyFont="1" applyFill="1" applyBorder="1" applyAlignment="1" applyProtection="1">
      <alignment horizontal="center" vertical="center" wrapText="1"/>
    </xf>
    <xf numFmtId="0" fontId="114" fillId="42" borderId="70" xfId="0" applyFont="1" applyFill="1" applyBorder="1" applyAlignment="1" applyProtection="1">
      <alignment horizontal="center" vertical="center" wrapText="1"/>
    </xf>
    <xf numFmtId="0" fontId="114" fillId="42" borderId="71" xfId="0" applyFont="1" applyFill="1" applyBorder="1" applyAlignment="1" applyProtection="1">
      <alignment horizontal="center" vertical="center" wrapText="1"/>
    </xf>
    <xf numFmtId="0" fontId="114" fillId="42" borderId="72" xfId="0" applyFont="1" applyFill="1" applyBorder="1" applyAlignment="1" applyProtection="1">
      <alignment horizontal="center" vertical="center" wrapText="1"/>
    </xf>
    <xf numFmtId="0" fontId="114" fillId="42" borderId="73" xfId="0" applyFont="1" applyFill="1" applyBorder="1" applyAlignment="1" applyProtection="1">
      <alignment horizontal="center" vertical="center" wrapText="1"/>
    </xf>
    <xf numFmtId="0" fontId="5" fillId="12" borderId="0" xfId="0" applyFont="1" applyFill="1" applyBorder="1" applyProtection="1"/>
    <xf numFmtId="0" fontId="0" fillId="12" borderId="0" xfId="0" applyFill="1" applyBorder="1" applyProtection="1"/>
    <xf numFmtId="0" fontId="121" fillId="45" borderId="88" xfId="0" applyFont="1" applyFill="1" applyBorder="1" applyAlignment="1" applyProtection="1">
      <alignment horizontal="center" vertical="center" wrapText="1"/>
    </xf>
    <xf numFmtId="0" fontId="121" fillId="45" borderId="89" xfId="0" applyFont="1" applyFill="1" applyBorder="1" applyAlignment="1" applyProtection="1">
      <alignment horizontal="center" vertical="center" wrapText="1"/>
    </xf>
    <xf numFmtId="0" fontId="121" fillId="45" borderId="90" xfId="0" applyFont="1" applyFill="1" applyBorder="1" applyAlignment="1" applyProtection="1">
      <alignment horizontal="center" vertical="center" wrapText="1"/>
    </xf>
    <xf numFmtId="0" fontId="120" fillId="12" borderId="0" xfId="0" applyFont="1" applyFill="1" applyBorder="1" applyAlignment="1" applyProtection="1">
      <alignment horizontal="center" vertical="center" wrapText="1"/>
    </xf>
    <xf numFmtId="0" fontId="121" fillId="45" borderId="91" xfId="0" applyFont="1" applyFill="1" applyBorder="1" applyAlignment="1" applyProtection="1">
      <alignment horizontal="center" vertical="center" wrapText="1"/>
    </xf>
    <xf numFmtId="0" fontId="121" fillId="45" borderId="67" xfId="0" applyFont="1" applyFill="1" applyBorder="1" applyAlignment="1" applyProtection="1">
      <alignment horizontal="center" vertical="center" wrapText="1"/>
    </xf>
    <xf numFmtId="0" fontId="121" fillId="45" borderId="92" xfId="0" applyFont="1" applyFill="1" applyBorder="1" applyAlignment="1" applyProtection="1">
      <alignment horizontal="center" vertical="center" wrapText="1"/>
    </xf>
    <xf numFmtId="0" fontId="93" fillId="45" borderId="93" xfId="0" applyFont="1" applyFill="1" applyBorder="1" applyAlignment="1" applyProtection="1">
      <alignment horizontal="center" vertical="center" wrapText="1"/>
    </xf>
    <xf numFmtId="0" fontId="93" fillId="45" borderId="0" xfId="0" applyFont="1" applyFill="1" applyBorder="1" applyAlignment="1" applyProtection="1">
      <alignment horizontal="center" vertical="center" wrapText="1"/>
    </xf>
    <xf numFmtId="0" fontId="93" fillId="45" borderId="94" xfId="0" applyFont="1" applyFill="1" applyBorder="1" applyAlignment="1" applyProtection="1">
      <alignment horizontal="center" vertical="center" wrapText="1"/>
    </xf>
    <xf numFmtId="0" fontId="64" fillId="12" borderId="0" xfId="0" applyFont="1" applyFill="1" applyBorder="1" applyAlignment="1" applyProtection="1">
      <alignment vertical="center" wrapText="1"/>
    </xf>
    <xf numFmtId="0" fontId="64" fillId="12" borderId="0" xfId="0" applyFont="1" applyFill="1" applyBorder="1" applyAlignment="1" applyProtection="1">
      <alignment vertical="center"/>
    </xf>
    <xf numFmtId="0" fontId="64" fillId="12" borderId="93" xfId="0" applyFont="1" applyFill="1" applyBorder="1" applyAlignment="1" applyProtection="1">
      <alignment vertical="center"/>
    </xf>
    <xf numFmtId="0" fontId="64" fillId="12" borderId="94" xfId="0" applyFont="1" applyFill="1" applyBorder="1" applyAlignment="1" applyProtection="1">
      <alignment vertical="center"/>
    </xf>
  </cellXfs>
  <cellStyles count="5">
    <cellStyle name="Euro" xfId="1" xr:uid="{00000000-0005-0000-0000-000001000000}"/>
    <cellStyle name="Hipervínculo" xfId="2" builtinId="8"/>
    <cellStyle name="Millares" xfId="3" builtinId="3"/>
    <cellStyle name="Normal" xfId="0" builtinId="0"/>
    <cellStyle name="Porcentaje" xfId="4" builtinId="5"/>
  </cellStyles>
  <dxfs count="59">
    <dxf>
      <font>
        <condense val="0"/>
        <extend val="0"/>
        <color indexed="10"/>
      </font>
      <fill>
        <patternFill>
          <bgColor indexed="10"/>
        </patternFill>
      </fill>
    </dxf>
    <dxf>
      <font>
        <condense val="0"/>
        <extend val="0"/>
        <color indexed="13"/>
      </font>
      <fill>
        <patternFill>
          <bgColor indexed="13"/>
        </patternFill>
      </fill>
    </dxf>
    <dxf>
      <font>
        <color theme="7"/>
      </font>
      <fill>
        <patternFill>
          <bgColor theme="7"/>
        </patternFill>
      </fill>
    </dxf>
    <dxf>
      <font>
        <condense val="0"/>
        <extend val="0"/>
        <color indexed="46"/>
      </font>
      <fill>
        <patternFill>
          <bgColor indexed="46"/>
        </patternFill>
      </fill>
    </dxf>
    <dxf>
      <font>
        <condense val="0"/>
        <extend val="0"/>
        <color indexed="10"/>
      </font>
      <fill>
        <patternFill>
          <bgColor indexed="10"/>
        </patternFill>
      </fill>
    </dxf>
    <dxf>
      <font>
        <color rgb="FFFFFF00"/>
      </font>
      <fill>
        <patternFill>
          <bgColor indexed="34"/>
        </patternFill>
      </fill>
    </dxf>
    <dxf>
      <font>
        <condense val="0"/>
        <extend val="0"/>
        <color indexed="46"/>
      </font>
      <fill>
        <patternFill>
          <bgColor indexed="46"/>
        </patternFill>
      </fill>
    </dxf>
    <dxf>
      <font>
        <condense val="0"/>
        <extend val="0"/>
        <color indexed="46"/>
      </font>
      <fill>
        <patternFill>
          <bgColor indexed="46"/>
        </patternFill>
      </fill>
    </dxf>
    <dxf>
      <font>
        <condense val="0"/>
        <extend val="0"/>
        <color indexed="46"/>
      </font>
      <fill>
        <patternFill>
          <bgColor indexed="46"/>
        </patternFill>
      </fill>
    </dxf>
    <dxf>
      <font>
        <condense val="0"/>
        <extend val="0"/>
        <color indexed="46"/>
      </font>
      <fill>
        <patternFill>
          <bgColor indexed="46"/>
        </patternFill>
      </fill>
    </dxf>
    <dxf>
      <font>
        <condense val="0"/>
        <extend val="0"/>
        <color indexed="10"/>
      </font>
      <fill>
        <patternFill>
          <bgColor indexed="10"/>
        </patternFill>
      </fill>
    </dxf>
    <dxf>
      <font>
        <condense val="0"/>
        <extend val="0"/>
        <color indexed="13"/>
      </font>
      <fill>
        <patternFill>
          <bgColor indexed="13"/>
        </patternFill>
      </fill>
    </dxf>
    <dxf>
      <fill>
        <patternFill>
          <bgColor rgb="FFFFFF00"/>
        </patternFill>
      </fill>
    </dxf>
    <dxf>
      <fill>
        <patternFill>
          <bgColor rgb="FF993CCC"/>
        </patternFill>
      </fill>
    </dxf>
    <dxf>
      <fill>
        <patternFill>
          <bgColor rgb="FFFF0000"/>
        </patternFill>
      </fill>
    </dxf>
    <dxf>
      <fill>
        <patternFill>
          <bgColor rgb="FFFFFF00"/>
        </patternFill>
      </fill>
    </dxf>
    <dxf>
      <fill>
        <patternFill>
          <bgColor rgb="FF993CCC"/>
        </patternFill>
      </fill>
    </dxf>
    <dxf>
      <fill>
        <patternFill>
          <bgColor rgb="FFFF0000"/>
        </patternFill>
      </fill>
    </dxf>
    <dxf>
      <fill>
        <patternFill>
          <bgColor theme="9" tint="0.39994506668294322"/>
        </patternFill>
      </fill>
    </dxf>
    <dxf>
      <fill>
        <patternFill>
          <bgColor rgb="FFFFFF00"/>
        </patternFill>
      </fill>
    </dxf>
    <dxf>
      <fill>
        <patternFill>
          <bgColor rgb="FF993CCC"/>
        </patternFill>
      </fill>
    </dxf>
    <dxf>
      <fill>
        <patternFill>
          <bgColor rgb="FFFF0000"/>
        </patternFill>
      </fill>
    </dxf>
    <dxf>
      <font>
        <color rgb="FFFFFF00"/>
      </font>
      <fill>
        <patternFill>
          <bgColor rgb="FFFFFF00"/>
        </patternFill>
      </fill>
    </dxf>
    <dxf>
      <font>
        <color rgb="FFFF0000"/>
      </font>
      <fill>
        <patternFill>
          <bgColor rgb="FFFF0000"/>
        </patternFill>
      </fill>
    </dxf>
    <dxf>
      <font>
        <color rgb="FFC00000"/>
      </font>
    </dxf>
    <dxf>
      <font>
        <condense val="0"/>
        <extend val="0"/>
        <color indexed="46"/>
      </font>
      <fill>
        <patternFill>
          <bgColor indexed="46"/>
        </patternFill>
      </fill>
    </dxf>
    <dxf>
      <font>
        <condense val="0"/>
        <extend val="0"/>
        <color indexed="10"/>
      </font>
      <fill>
        <patternFill>
          <bgColor indexed="10"/>
        </patternFill>
      </fill>
    </dxf>
    <dxf>
      <font>
        <condense val="0"/>
        <extend val="0"/>
        <color indexed="34"/>
      </font>
      <fill>
        <patternFill>
          <bgColor indexed="34"/>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fill>
        <patternFill>
          <bgColor theme="0"/>
        </patternFill>
      </fill>
    </dxf>
    <dxf>
      <font>
        <color theme="0"/>
      </font>
      <fill>
        <patternFill>
          <bgColor rgb="FF7030A0"/>
        </patternFill>
      </fill>
    </dxf>
    <dxf>
      <font>
        <color rgb="FFFF0000"/>
      </font>
      <fill>
        <patternFill>
          <bgColor theme="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rgb="FFFF0000"/>
      </font>
      <fill>
        <patternFill>
          <bgColor theme="0"/>
        </patternFill>
      </fill>
    </dxf>
    <dxf>
      <font>
        <color theme="0"/>
      </font>
      <fill>
        <patternFill>
          <bgColor rgb="FF7030A0"/>
        </patternFill>
      </fill>
    </dxf>
    <dxf>
      <font>
        <condense val="0"/>
        <extend val="0"/>
        <color indexed="9"/>
      </font>
      <fill>
        <patternFill>
          <bgColor indexed="9"/>
        </patternFill>
      </fill>
    </dxf>
    <dxf>
      <font>
        <condense val="0"/>
        <extend val="0"/>
        <color indexed="50"/>
      </font>
      <fill>
        <patternFill>
          <bgColor indexed="50"/>
        </patternFill>
      </fill>
    </dxf>
    <dxf>
      <font>
        <condense val="0"/>
        <extend val="0"/>
        <color indexed="10"/>
      </font>
      <fill>
        <patternFill>
          <bgColor indexed="10"/>
        </patternFill>
      </fill>
    </dxf>
    <dxf>
      <font>
        <condense val="0"/>
        <extend val="0"/>
        <color indexed="46"/>
      </font>
      <fill>
        <patternFill>
          <bgColor indexed="46"/>
        </patternFill>
      </fill>
    </dxf>
    <dxf>
      <font>
        <condense val="0"/>
        <extend val="0"/>
        <color indexed="46"/>
      </font>
      <fill>
        <patternFill>
          <bgColor indexed="46"/>
        </patternFill>
      </fill>
    </dxf>
    <dxf>
      <font>
        <condense val="0"/>
        <extend val="0"/>
        <color indexed="10"/>
      </font>
      <fill>
        <patternFill>
          <bgColor indexed="10"/>
        </patternFill>
      </fill>
    </dxf>
    <dxf>
      <font>
        <condense val="0"/>
        <extend val="0"/>
        <color indexed="13"/>
      </font>
      <fill>
        <patternFill>
          <bgColor indexed="13"/>
        </patternFill>
      </fill>
    </dxf>
    <dxf>
      <font>
        <color theme="7"/>
      </font>
      <fill>
        <patternFill>
          <bgColor theme="7"/>
        </patternFill>
      </fill>
    </dxf>
    <dxf>
      <font>
        <color rgb="FFC00000"/>
      </font>
    </dxf>
    <dxf>
      <font>
        <condense val="0"/>
        <extend val="0"/>
        <color indexed="63"/>
      </font>
      <fill>
        <patternFill>
          <bgColor indexed="63"/>
        </patternFill>
      </fill>
    </dxf>
    <dxf>
      <font>
        <condense val="0"/>
        <extend val="0"/>
        <color indexed="23"/>
      </font>
      <fill>
        <patternFill>
          <bgColor indexed="23"/>
        </patternFill>
      </fill>
    </dxf>
    <dxf>
      <font>
        <condense val="0"/>
        <extend val="0"/>
        <color indexed="22"/>
      </font>
      <fill>
        <patternFill>
          <bgColor indexed="22"/>
        </patternFill>
      </fill>
    </dxf>
    <dxf>
      <font>
        <condense val="0"/>
        <extend val="0"/>
        <color indexed="46"/>
      </font>
      <fill>
        <patternFill>
          <bgColor indexed="46"/>
        </patternFill>
      </fill>
    </dxf>
    <dxf>
      <font>
        <condense val="0"/>
        <extend val="0"/>
        <color indexed="10"/>
      </font>
      <fill>
        <patternFill>
          <bgColor indexed="10"/>
        </patternFill>
      </fill>
    </dxf>
    <dxf>
      <font>
        <condense val="0"/>
        <extend val="0"/>
        <color indexed="34"/>
      </font>
      <fill>
        <patternFill>
          <bgColor indexed="34"/>
        </patternFill>
      </fill>
    </dxf>
    <dxf>
      <font>
        <color rgb="FFC00000"/>
      </font>
    </dxf>
    <dxf>
      <font>
        <condense val="0"/>
        <extend val="0"/>
        <color indexed="46"/>
      </font>
      <fill>
        <patternFill>
          <bgColor indexed="46"/>
        </patternFill>
      </fill>
    </dxf>
    <dxf>
      <font>
        <condense val="0"/>
        <extend val="0"/>
        <color indexed="10"/>
      </font>
      <fill>
        <patternFill>
          <bgColor indexed="10"/>
        </patternFill>
      </fill>
    </dxf>
    <dxf>
      <font>
        <condense val="0"/>
        <extend val="0"/>
        <color indexed="13"/>
      </font>
      <fill>
        <patternFill>
          <bgColor indexed="13"/>
        </patternFill>
      </fill>
    </dxf>
    <dxf>
      <font>
        <condense val="0"/>
        <extend val="0"/>
        <color indexed="46"/>
      </font>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2C2E8"/>
      <color rgb="FF0000FF"/>
      <color rgb="FF2B65AB"/>
      <color rgb="FF3276C8"/>
      <color rgb="FFFFFFCC"/>
      <color rgb="FF820000"/>
      <color rgb="FF506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23"/>
      <c:hPercent val="50"/>
      <c:rotY val="0"/>
      <c:depthPercent val="100"/>
      <c:rAngAx val="0"/>
      <c:perspective val="0"/>
    </c:view3D>
    <c:floor>
      <c:thickness val="0"/>
    </c:floor>
    <c:sideWall>
      <c:thickness val="0"/>
    </c:sideWall>
    <c:backWall>
      <c:thickness val="0"/>
    </c:backWall>
    <c:plotArea>
      <c:layout>
        <c:manualLayout>
          <c:layoutTarget val="inner"/>
          <c:xMode val="edge"/>
          <c:yMode val="edge"/>
          <c:x val="4.891667321323899E-2"/>
          <c:y val="5.4972759300677625E-2"/>
          <c:w val="0.93065729331122371"/>
          <c:h val="0.57534496965646065"/>
        </c:manualLayout>
      </c:layout>
      <c:bar3DChart>
        <c:barDir val="col"/>
        <c:grouping val="standard"/>
        <c:varyColors val="0"/>
        <c:ser>
          <c:idx val="0"/>
          <c:order val="0"/>
          <c:invertIfNegative val="0"/>
          <c:dPt>
            <c:idx val="0"/>
            <c:invertIfNegative val="0"/>
            <c:bubble3D val="0"/>
            <c:spPr>
              <a:solidFill>
                <a:schemeClr val="accent5">
                  <a:lumMod val="40000"/>
                  <a:lumOff val="60000"/>
                </a:schemeClr>
              </a:solidFill>
            </c:spPr>
            <c:extLst>
              <c:ext xmlns:c16="http://schemas.microsoft.com/office/drawing/2014/chart" uri="{C3380CC4-5D6E-409C-BE32-E72D297353CC}">
                <c16:uniqueId val="{00000020-F83E-4D33-8F62-5B3B19655B21}"/>
              </c:ext>
            </c:extLst>
          </c:dPt>
          <c:dPt>
            <c:idx val="1"/>
            <c:invertIfNegative val="0"/>
            <c:bubble3D val="0"/>
            <c:spPr>
              <a:solidFill>
                <a:schemeClr val="accent5">
                  <a:lumMod val="40000"/>
                  <a:lumOff val="60000"/>
                </a:schemeClr>
              </a:solidFill>
            </c:spPr>
            <c:extLst>
              <c:ext xmlns:c16="http://schemas.microsoft.com/office/drawing/2014/chart" uri="{C3380CC4-5D6E-409C-BE32-E72D297353CC}">
                <c16:uniqueId val="{00000021-F83E-4D33-8F62-5B3B19655B21}"/>
              </c:ext>
            </c:extLst>
          </c:dPt>
          <c:dPt>
            <c:idx val="2"/>
            <c:invertIfNegative val="0"/>
            <c:bubble3D val="0"/>
            <c:spPr>
              <a:solidFill>
                <a:schemeClr val="accent5">
                  <a:lumMod val="40000"/>
                  <a:lumOff val="60000"/>
                </a:schemeClr>
              </a:solidFill>
            </c:spPr>
            <c:extLst>
              <c:ext xmlns:c16="http://schemas.microsoft.com/office/drawing/2014/chart" uri="{C3380CC4-5D6E-409C-BE32-E72D297353CC}">
                <c16:uniqueId val="{00000022-F83E-4D33-8F62-5B3B19655B21}"/>
              </c:ext>
            </c:extLst>
          </c:dPt>
          <c:dPt>
            <c:idx val="3"/>
            <c:invertIfNegative val="0"/>
            <c:bubble3D val="0"/>
            <c:spPr>
              <a:solidFill>
                <a:schemeClr val="accent5">
                  <a:lumMod val="40000"/>
                  <a:lumOff val="60000"/>
                </a:schemeClr>
              </a:solidFill>
            </c:spPr>
            <c:extLst>
              <c:ext xmlns:c16="http://schemas.microsoft.com/office/drawing/2014/chart" uri="{C3380CC4-5D6E-409C-BE32-E72D297353CC}">
                <c16:uniqueId val="{00000023-F83E-4D33-8F62-5B3B19655B21}"/>
              </c:ext>
            </c:extLst>
          </c:dPt>
          <c:dPt>
            <c:idx val="4"/>
            <c:invertIfNegative val="0"/>
            <c:bubble3D val="0"/>
            <c:spPr>
              <a:solidFill>
                <a:schemeClr val="accent5">
                  <a:lumMod val="40000"/>
                  <a:lumOff val="60000"/>
                </a:schemeClr>
              </a:solidFill>
            </c:spPr>
            <c:extLst>
              <c:ext xmlns:c16="http://schemas.microsoft.com/office/drawing/2014/chart" uri="{C3380CC4-5D6E-409C-BE32-E72D297353CC}">
                <c16:uniqueId val="{00000024-F83E-4D33-8F62-5B3B19655B21}"/>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F83E-4D33-8F62-5B3B19655B21}"/>
              </c:ext>
            </c:extLst>
          </c:dPt>
          <c:dPt>
            <c:idx val="6"/>
            <c:invertIfNegative val="0"/>
            <c:bubble3D val="0"/>
            <c:spPr>
              <a:solidFill>
                <a:srgbClr val="2B65AB"/>
              </a:solidFill>
            </c:spPr>
            <c:extLst>
              <c:ext xmlns:c16="http://schemas.microsoft.com/office/drawing/2014/chart" uri="{C3380CC4-5D6E-409C-BE32-E72D297353CC}">
                <c16:uniqueId val="{00000013-F83E-4D33-8F62-5B3B19655B21}"/>
              </c:ext>
            </c:extLst>
          </c:dPt>
          <c:dPt>
            <c:idx val="7"/>
            <c:invertIfNegative val="0"/>
            <c:bubble3D val="0"/>
            <c:spPr>
              <a:solidFill>
                <a:srgbClr val="2B65AB"/>
              </a:solidFill>
            </c:spPr>
            <c:extLst>
              <c:ext xmlns:c16="http://schemas.microsoft.com/office/drawing/2014/chart" uri="{C3380CC4-5D6E-409C-BE32-E72D297353CC}">
                <c16:uniqueId val="{00000015-F83E-4D33-8F62-5B3B19655B21}"/>
              </c:ext>
            </c:extLst>
          </c:dPt>
          <c:dPt>
            <c:idx val="8"/>
            <c:invertIfNegative val="0"/>
            <c:bubble3D val="0"/>
            <c:spPr>
              <a:solidFill>
                <a:srgbClr val="2B65AB"/>
              </a:solidFill>
            </c:spPr>
            <c:extLst>
              <c:ext xmlns:c16="http://schemas.microsoft.com/office/drawing/2014/chart" uri="{C3380CC4-5D6E-409C-BE32-E72D297353CC}">
                <c16:uniqueId val="{00000014-F83E-4D33-8F62-5B3B19655B21}"/>
              </c:ext>
            </c:extLst>
          </c:dPt>
          <c:dPt>
            <c:idx val="9"/>
            <c:invertIfNegative val="0"/>
            <c:bubble3D val="0"/>
            <c:spPr>
              <a:solidFill>
                <a:srgbClr val="2B65AB"/>
              </a:solidFill>
            </c:spPr>
            <c:extLst>
              <c:ext xmlns:c16="http://schemas.microsoft.com/office/drawing/2014/chart" uri="{C3380CC4-5D6E-409C-BE32-E72D297353CC}">
                <c16:uniqueId val="{00000012-F83E-4D33-8F62-5B3B19655B21}"/>
              </c:ext>
            </c:extLst>
          </c:dPt>
          <c:dPt>
            <c:idx val="10"/>
            <c:invertIfNegative val="0"/>
            <c:bubble3D val="0"/>
            <c:spPr>
              <a:solidFill>
                <a:srgbClr val="2B65AB"/>
              </a:solidFill>
            </c:spPr>
            <c:extLst>
              <c:ext xmlns:c16="http://schemas.microsoft.com/office/drawing/2014/chart" uri="{C3380CC4-5D6E-409C-BE32-E72D297353CC}">
                <c16:uniqueId val="{00000016-F83E-4D33-8F62-5B3B19655B21}"/>
              </c:ext>
            </c:extLst>
          </c:dPt>
          <c:dPt>
            <c:idx val="11"/>
            <c:invertIfNegative val="0"/>
            <c:bubble3D val="0"/>
            <c:spPr>
              <a:solidFill>
                <a:srgbClr val="2B65AB"/>
              </a:solidFill>
            </c:spPr>
            <c:extLst>
              <c:ext xmlns:c16="http://schemas.microsoft.com/office/drawing/2014/chart" uri="{C3380CC4-5D6E-409C-BE32-E72D297353CC}">
                <c16:uniqueId val="{00000017-F83E-4D33-8F62-5B3B19655B21}"/>
              </c:ext>
            </c:extLst>
          </c:dPt>
          <c:dPt>
            <c:idx val="12"/>
            <c:invertIfNegative val="0"/>
            <c:bubble3D val="0"/>
            <c:spPr>
              <a:solidFill>
                <a:srgbClr val="2B65AB"/>
              </a:solidFill>
            </c:spPr>
            <c:extLst>
              <c:ext xmlns:c16="http://schemas.microsoft.com/office/drawing/2014/chart" uri="{C3380CC4-5D6E-409C-BE32-E72D297353CC}">
                <c16:uniqueId val="{00000018-F83E-4D33-8F62-5B3B19655B21}"/>
              </c:ext>
            </c:extLst>
          </c:dPt>
          <c:dPt>
            <c:idx val="13"/>
            <c:invertIfNegative val="0"/>
            <c:bubble3D val="0"/>
            <c:spPr>
              <a:solidFill>
                <a:schemeClr val="tx2">
                  <a:lumMod val="75000"/>
                </a:schemeClr>
              </a:solidFill>
            </c:spPr>
            <c:extLst>
              <c:ext xmlns:c16="http://schemas.microsoft.com/office/drawing/2014/chart" uri="{C3380CC4-5D6E-409C-BE32-E72D297353CC}">
                <c16:uniqueId val="{00000004-F83E-4D33-8F62-5B3B19655B21}"/>
              </c:ext>
            </c:extLst>
          </c:dPt>
          <c:cat>
            <c:strRef>
              <c:f>RESUMEN!$D$100:$Q$100</c:f>
              <c:strCache>
                <c:ptCount val="14"/>
                <c:pt idx="0">
                  <c:v>MOV. REPETITIVO</c:v>
                </c:pt>
                <c:pt idx="1">
                  <c:v>LEVANTAMIENTO</c:v>
                </c:pt>
                <c:pt idx="2">
                  <c:v>TRANSPORTE</c:v>
                </c:pt>
                <c:pt idx="3">
                  <c:v>EMPUJE - TRACCIÓN</c:v>
                </c:pt>
                <c:pt idx="4">
                  <c:v>POSTURA</c:v>
                </c:pt>
                <c:pt idx="5">
                  <c:v>ORGANIZACIÓN</c:v>
                </c:pt>
                <c:pt idx="6">
                  <c:v>ILUMINACIÓN</c:v>
                </c:pt>
                <c:pt idx="7">
                  <c:v>RADIACIÓN UV</c:v>
                </c:pt>
                <c:pt idx="8">
                  <c:v>RUIDO</c:v>
                </c:pt>
                <c:pt idx="9">
                  <c:v>MICROCLIMA</c:v>
                </c:pt>
                <c:pt idx="10">
                  <c:v>VIBRACIONES</c:v>
                </c:pt>
                <c:pt idx="11">
                  <c:v>HERRAMIENTAS</c:v>
                </c:pt>
                <c:pt idx="12">
                  <c:v>MAQUINARIA</c:v>
                </c:pt>
                <c:pt idx="13">
                  <c:v>QUÍMICOS / BIOLOGICO</c:v>
                </c:pt>
              </c:strCache>
            </c:strRef>
          </c:cat>
          <c:val>
            <c:numRef>
              <c:f>RESUMEN!$D$101:$Q$101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#N/A</c:v>
                </c:pt>
              </c:numCache>
            </c:numRef>
          </c:val>
          <c:shape val="pyramidToMax"/>
          <c:extLst>
            <c:ext xmlns:c16="http://schemas.microsoft.com/office/drawing/2014/chart" uri="{C3380CC4-5D6E-409C-BE32-E72D297353CC}">
              <c16:uniqueId val="{00000000-7DA9-45D9-944C-9DDE3C61BE5A}"/>
            </c:ext>
          </c:extLst>
        </c:ser>
        <c:dLbls>
          <c:showLegendKey val="0"/>
          <c:showVal val="0"/>
          <c:showCatName val="0"/>
          <c:showSerName val="0"/>
          <c:showPercent val="0"/>
          <c:showBubbleSize val="0"/>
        </c:dLbls>
        <c:gapWidth val="0"/>
        <c:gapDepth val="0"/>
        <c:shape val="cone"/>
        <c:axId val="45267968"/>
        <c:axId val="79020800"/>
        <c:axId val="44670464"/>
      </c:bar3DChart>
      <c:catAx>
        <c:axId val="45267968"/>
        <c:scaling>
          <c:orientation val="minMax"/>
        </c:scaling>
        <c:delete val="0"/>
        <c:axPos val="b"/>
        <c:numFmt formatCode="General" sourceLinked="1"/>
        <c:majorTickMark val="out"/>
        <c:minorTickMark val="none"/>
        <c:tickLblPos val="low"/>
        <c:txPr>
          <a:bodyPr rot="-5400000" vert="horz"/>
          <a:lstStyle/>
          <a:p>
            <a:pPr>
              <a:defRPr sz="1600"/>
            </a:pPr>
            <a:endParaRPr lang="en-US"/>
          </a:p>
        </c:txPr>
        <c:crossAx val="79020800"/>
        <c:crosses val="autoZero"/>
        <c:auto val="0"/>
        <c:lblAlgn val="ctr"/>
        <c:lblOffset val="100"/>
        <c:tickLblSkip val="1"/>
        <c:tickMarkSkip val="1"/>
        <c:noMultiLvlLbl val="1"/>
      </c:catAx>
      <c:valAx>
        <c:axId val="79020800"/>
        <c:scaling>
          <c:orientation val="minMax"/>
          <c:max val="1"/>
        </c:scaling>
        <c:delete val="0"/>
        <c:axPos val="l"/>
        <c:numFmt formatCode="0%" sourceLinked="1"/>
        <c:majorTickMark val="out"/>
        <c:minorTickMark val="none"/>
        <c:tickLblPos val="nextTo"/>
        <c:txPr>
          <a:bodyPr rot="0" vert="horz"/>
          <a:lstStyle/>
          <a:p>
            <a:pPr>
              <a:defRPr sz="1800"/>
            </a:pPr>
            <a:endParaRPr lang="en-US"/>
          </a:p>
        </c:txPr>
        <c:crossAx val="45267968"/>
        <c:crosses val="autoZero"/>
        <c:crossBetween val="between"/>
        <c:minorUnit val="2.0000000000000011E-2"/>
      </c:valAx>
      <c:serAx>
        <c:axId val="44670464"/>
        <c:scaling>
          <c:orientation val="minMax"/>
        </c:scaling>
        <c:delete val="1"/>
        <c:axPos val="b"/>
        <c:majorTickMark val="out"/>
        <c:minorTickMark val="none"/>
        <c:tickLblPos val="none"/>
        <c:crossAx val="79020800"/>
        <c:crosses val="autoZero"/>
      </c:serAx>
    </c:plotArea>
    <c:plotVisOnly val="1"/>
    <c:dispBlanksAs val="gap"/>
    <c:showDLblsOverMax val="0"/>
  </c:chart>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62</xdr:col>
      <xdr:colOff>0</xdr:colOff>
      <xdr:row>262</xdr:row>
      <xdr:rowOff>0</xdr:rowOff>
    </xdr:from>
    <xdr:to>
      <xdr:col>62</xdr:col>
      <xdr:colOff>0</xdr:colOff>
      <xdr:row>262</xdr:row>
      <xdr:rowOff>0</xdr:rowOff>
    </xdr:to>
    <xdr:sp macro="" textlink="">
      <xdr:nvSpPr>
        <xdr:cNvPr id="353034" name="Line 10">
          <a:extLst>
            <a:ext uri="{FF2B5EF4-FFF2-40B4-BE49-F238E27FC236}">
              <a16:creationId xmlns:a16="http://schemas.microsoft.com/office/drawing/2014/main" id="{00000000-0008-0000-0000-00000A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35" name="Line 11">
          <a:extLst>
            <a:ext uri="{FF2B5EF4-FFF2-40B4-BE49-F238E27FC236}">
              <a16:creationId xmlns:a16="http://schemas.microsoft.com/office/drawing/2014/main" id="{00000000-0008-0000-0000-00000B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36" name="Line 12">
          <a:extLst>
            <a:ext uri="{FF2B5EF4-FFF2-40B4-BE49-F238E27FC236}">
              <a16:creationId xmlns:a16="http://schemas.microsoft.com/office/drawing/2014/main" id="{00000000-0008-0000-0000-00000C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37" name="Line 13">
          <a:extLst>
            <a:ext uri="{FF2B5EF4-FFF2-40B4-BE49-F238E27FC236}">
              <a16:creationId xmlns:a16="http://schemas.microsoft.com/office/drawing/2014/main" id="{00000000-0008-0000-0000-00000D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38" name="Line 14">
          <a:extLst>
            <a:ext uri="{FF2B5EF4-FFF2-40B4-BE49-F238E27FC236}">
              <a16:creationId xmlns:a16="http://schemas.microsoft.com/office/drawing/2014/main" id="{00000000-0008-0000-0000-00000E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39" name="Line 15">
          <a:extLst>
            <a:ext uri="{FF2B5EF4-FFF2-40B4-BE49-F238E27FC236}">
              <a16:creationId xmlns:a16="http://schemas.microsoft.com/office/drawing/2014/main" id="{00000000-0008-0000-0000-00000F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40" name="Line 16">
          <a:extLst>
            <a:ext uri="{FF2B5EF4-FFF2-40B4-BE49-F238E27FC236}">
              <a16:creationId xmlns:a16="http://schemas.microsoft.com/office/drawing/2014/main" id="{00000000-0008-0000-0000-000010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62</xdr:col>
      <xdr:colOff>0</xdr:colOff>
      <xdr:row>262</xdr:row>
      <xdr:rowOff>0</xdr:rowOff>
    </xdr:from>
    <xdr:to>
      <xdr:col>62</xdr:col>
      <xdr:colOff>0</xdr:colOff>
      <xdr:row>262</xdr:row>
      <xdr:rowOff>0</xdr:rowOff>
    </xdr:to>
    <xdr:sp macro="" textlink="">
      <xdr:nvSpPr>
        <xdr:cNvPr id="353041" name="Line 17">
          <a:extLst>
            <a:ext uri="{FF2B5EF4-FFF2-40B4-BE49-F238E27FC236}">
              <a16:creationId xmlns:a16="http://schemas.microsoft.com/office/drawing/2014/main" id="{00000000-0008-0000-0000-000011630500}"/>
            </a:ext>
          </a:extLst>
        </xdr:cNvPr>
        <xdr:cNvSpPr>
          <a:spLocks noChangeShapeType="1"/>
        </xdr:cNvSpPr>
      </xdr:nvSpPr>
      <xdr:spPr bwMode="auto">
        <a:xfrm flipH="1">
          <a:off x="23117175" y="12125325"/>
          <a:ext cx="0" cy="0"/>
        </a:xfrm>
        <a:prstGeom prst="line">
          <a:avLst/>
        </a:prstGeom>
        <a:noFill/>
        <a:ln w="9525">
          <a:solidFill>
            <a:srgbClr val="000000"/>
          </a:solidFill>
          <a:round/>
          <a:headEnd/>
          <a:tailEnd/>
        </a:ln>
      </xdr:spPr>
    </xdr:sp>
    <xdr:clientData/>
  </xdr:twoCellAnchor>
  <xdr:twoCellAnchor>
    <xdr:from>
      <xdr:col>13</xdr:col>
      <xdr:colOff>95250</xdr:colOff>
      <xdr:row>262</xdr:row>
      <xdr:rowOff>0</xdr:rowOff>
    </xdr:from>
    <xdr:to>
      <xdr:col>16</xdr:col>
      <xdr:colOff>752475</xdr:colOff>
      <xdr:row>262</xdr:row>
      <xdr:rowOff>0</xdr:rowOff>
    </xdr:to>
    <xdr:grpSp>
      <xdr:nvGrpSpPr>
        <xdr:cNvPr id="353042" name="Group 24">
          <a:extLst>
            <a:ext uri="{FF2B5EF4-FFF2-40B4-BE49-F238E27FC236}">
              <a16:creationId xmlns:a16="http://schemas.microsoft.com/office/drawing/2014/main" id="{00000000-0008-0000-0000-000012630500}"/>
            </a:ext>
          </a:extLst>
        </xdr:cNvPr>
        <xdr:cNvGrpSpPr>
          <a:grpSpLocks/>
        </xdr:cNvGrpSpPr>
      </xdr:nvGrpSpPr>
      <xdr:grpSpPr bwMode="auto">
        <a:xfrm>
          <a:off x="13082745" y="66905275"/>
          <a:ext cx="1936296" cy="0"/>
          <a:chOff x="622" y="1179"/>
          <a:chExt cx="80" cy="143"/>
        </a:xfrm>
      </xdr:grpSpPr>
      <xdr:sp macro=""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151923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151923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100" name="Text Box 28">
            <a:extLst>
              <a:ext uri="{FF2B5EF4-FFF2-40B4-BE49-F238E27FC236}">
                <a16:creationId xmlns:a16="http://schemas.microsoft.com/office/drawing/2014/main" id="{00000000-0008-0000-0000-00001C0C0000}"/>
              </a:ext>
            </a:extLst>
          </xdr:cNvPr>
          <xdr:cNvSpPr txBox="1">
            <a:spLocks noChangeArrowheads="1"/>
          </xdr:cNvSpPr>
        </xdr:nvSpPr>
        <xdr:spPr bwMode="auto">
          <a:xfrm>
            <a:off x="151923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114300</xdr:colOff>
      <xdr:row>262</xdr:row>
      <xdr:rowOff>0</xdr:rowOff>
    </xdr:from>
    <xdr:to>
      <xdr:col>11</xdr:col>
      <xdr:colOff>257175</xdr:colOff>
      <xdr:row>262</xdr:row>
      <xdr:rowOff>0</xdr:rowOff>
    </xdr:to>
    <xdr:grpSp>
      <xdr:nvGrpSpPr>
        <xdr:cNvPr id="353043" name="Group 219">
          <a:extLst>
            <a:ext uri="{FF2B5EF4-FFF2-40B4-BE49-F238E27FC236}">
              <a16:creationId xmlns:a16="http://schemas.microsoft.com/office/drawing/2014/main" id="{00000000-0008-0000-0000-000013630500}"/>
            </a:ext>
          </a:extLst>
        </xdr:cNvPr>
        <xdr:cNvGrpSpPr>
          <a:grpSpLocks/>
        </xdr:cNvGrpSpPr>
      </xdr:nvGrpSpPr>
      <xdr:grpSpPr bwMode="auto">
        <a:xfrm>
          <a:off x="10539465" y="66905275"/>
          <a:ext cx="996985" cy="0"/>
          <a:chOff x="622" y="1179"/>
          <a:chExt cx="80" cy="143"/>
        </a:xfrm>
      </xdr:grpSpPr>
      <xdr:sp macro="" textlink="">
        <xdr:nvSpPr>
          <xdr:cNvPr id="3293" name="Text Box 221">
            <a:extLst>
              <a:ext uri="{FF2B5EF4-FFF2-40B4-BE49-F238E27FC236}">
                <a16:creationId xmlns:a16="http://schemas.microsoft.com/office/drawing/2014/main" id="{00000000-0008-0000-0000-0000DD0C0000}"/>
              </a:ext>
            </a:extLst>
          </xdr:cNvPr>
          <xdr:cNvSpPr txBox="1">
            <a:spLocks noChangeArrowheads="1"/>
          </xdr:cNvSpPr>
        </xdr:nvSpPr>
        <xdr:spPr bwMode="auto">
          <a:xfrm>
            <a:off x="127254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94" name="Text Box 222">
            <a:extLst>
              <a:ext uri="{FF2B5EF4-FFF2-40B4-BE49-F238E27FC236}">
                <a16:creationId xmlns:a16="http://schemas.microsoft.com/office/drawing/2014/main" id="{00000000-0008-0000-0000-0000DE0C0000}"/>
              </a:ext>
            </a:extLst>
          </xdr:cNvPr>
          <xdr:cNvSpPr txBox="1">
            <a:spLocks noChangeArrowheads="1"/>
          </xdr:cNvSpPr>
        </xdr:nvSpPr>
        <xdr:spPr bwMode="auto">
          <a:xfrm>
            <a:off x="127254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295" name="Text Box 223">
            <a:extLst>
              <a:ext uri="{FF2B5EF4-FFF2-40B4-BE49-F238E27FC236}">
                <a16:creationId xmlns:a16="http://schemas.microsoft.com/office/drawing/2014/main" id="{00000000-0008-0000-0000-0000DF0C0000}"/>
              </a:ext>
            </a:extLst>
          </xdr:cNvPr>
          <xdr:cNvSpPr txBox="1">
            <a:spLocks noChangeArrowheads="1"/>
          </xdr:cNvSpPr>
        </xdr:nvSpPr>
        <xdr:spPr bwMode="auto">
          <a:xfrm>
            <a:off x="-8696708952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152400</xdr:colOff>
      <xdr:row>262</xdr:row>
      <xdr:rowOff>0</xdr:rowOff>
    </xdr:from>
    <xdr:to>
      <xdr:col>11</xdr:col>
      <xdr:colOff>304800</xdr:colOff>
      <xdr:row>262</xdr:row>
      <xdr:rowOff>0</xdr:rowOff>
    </xdr:to>
    <xdr:grpSp>
      <xdr:nvGrpSpPr>
        <xdr:cNvPr id="353044" name="Group 224">
          <a:extLst>
            <a:ext uri="{FF2B5EF4-FFF2-40B4-BE49-F238E27FC236}">
              <a16:creationId xmlns:a16="http://schemas.microsoft.com/office/drawing/2014/main" id="{00000000-0008-0000-0000-000014630500}"/>
            </a:ext>
          </a:extLst>
        </xdr:cNvPr>
        <xdr:cNvGrpSpPr>
          <a:grpSpLocks/>
        </xdr:cNvGrpSpPr>
      </xdr:nvGrpSpPr>
      <xdr:grpSpPr bwMode="auto">
        <a:xfrm>
          <a:off x="10577565" y="66905275"/>
          <a:ext cx="1006510" cy="0"/>
          <a:chOff x="622" y="1179"/>
          <a:chExt cx="80" cy="143"/>
        </a:xfrm>
      </xdr:grpSpPr>
      <xdr:sp macro="" textlink="">
        <xdr:nvSpPr>
          <xdr:cNvPr id="3298" name="Text Box 226">
            <a:extLst>
              <a:ext uri="{FF2B5EF4-FFF2-40B4-BE49-F238E27FC236}">
                <a16:creationId xmlns:a16="http://schemas.microsoft.com/office/drawing/2014/main" id="{00000000-0008-0000-0000-0000E20C0000}"/>
              </a:ext>
            </a:extLst>
          </xdr:cNvPr>
          <xdr:cNvSpPr txBox="1">
            <a:spLocks noChangeArrowheads="1"/>
          </xdr:cNvSpPr>
        </xdr:nvSpPr>
        <xdr:spPr bwMode="auto">
          <a:xfrm>
            <a:off x="127635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99" name="Text Box 227">
            <a:extLst>
              <a:ext uri="{FF2B5EF4-FFF2-40B4-BE49-F238E27FC236}">
                <a16:creationId xmlns:a16="http://schemas.microsoft.com/office/drawing/2014/main" id="{00000000-0008-0000-0000-0000E30C0000}"/>
              </a:ext>
            </a:extLst>
          </xdr:cNvPr>
          <xdr:cNvSpPr txBox="1">
            <a:spLocks noChangeArrowheads="1"/>
          </xdr:cNvSpPr>
        </xdr:nvSpPr>
        <xdr:spPr bwMode="auto">
          <a:xfrm>
            <a:off x="127635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300" name="Text Box 228">
            <a:extLst>
              <a:ext uri="{FF2B5EF4-FFF2-40B4-BE49-F238E27FC236}">
                <a16:creationId xmlns:a16="http://schemas.microsoft.com/office/drawing/2014/main" id="{00000000-0008-0000-0000-0000E40C0000}"/>
              </a:ext>
            </a:extLst>
          </xdr:cNvPr>
          <xdr:cNvSpPr txBox="1">
            <a:spLocks noChangeArrowheads="1"/>
          </xdr:cNvSpPr>
        </xdr:nvSpPr>
        <xdr:spPr bwMode="auto">
          <a:xfrm>
            <a:off x="-9567452548793" y="12125325"/>
            <a:ext cx="61"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219075</xdr:colOff>
      <xdr:row>262</xdr:row>
      <xdr:rowOff>0</xdr:rowOff>
    </xdr:from>
    <xdr:to>
      <xdr:col>11</xdr:col>
      <xdr:colOff>285750</xdr:colOff>
      <xdr:row>262</xdr:row>
      <xdr:rowOff>0</xdr:rowOff>
    </xdr:to>
    <xdr:grpSp>
      <xdr:nvGrpSpPr>
        <xdr:cNvPr id="353045" name="Group 229">
          <a:extLst>
            <a:ext uri="{FF2B5EF4-FFF2-40B4-BE49-F238E27FC236}">
              <a16:creationId xmlns:a16="http://schemas.microsoft.com/office/drawing/2014/main" id="{00000000-0008-0000-0000-000015630500}"/>
            </a:ext>
          </a:extLst>
        </xdr:cNvPr>
        <xdr:cNvGrpSpPr>
          <a:grpSpLocks/>
        </xdr:cNvGrpSpPr>
      </xdr:nvGrpSpPr>
      <xdr:grpSpPr bwMode="auto">
        <a:xfrm>
          <a:off x="10644240" y="66905275"/>
          <a:ext cx="920785" cy="0"/>
          <a:chOff x="622" y="1179"/>
          <a:chExt cx="80" cy="143"/>
        </a:xfrm>
      </xdr:grpSpPr>
      <xdr:sp macro="" textlink="">
        <xdr:nvSpPr>
          <xdr:cNvPr id="3303" name="Text Box 231">
            <a:extLst>
              <a:ext uri="{FF2B5EF4-FFF2-40B4-BE49-F238E27FC236}">
                <a16:creationId xmlns:a16="http://schemas.microsoft.com/office/drawing/2014/main" id="{00000000-0008-0000-0000-0000E70C0000}"/>
              </a:ext>
            </a:extLst>
          </xdr:cNvPr>
          <xdr:cNvSpPr txBox="1">
            <a:spLocks noChangeArrowheads="1"/>
          </xdr:cNvSpPr>
        </xdr:nvSpPr>
        <xdr:spPr bwMode="auto">
          <a:xfrm>
            <a:off x="128301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304" name="Text Box 232">
            <a:extLst>
              <a:ext uri="{FF2B5EF4-FFF2-40B4-BE49-F238E27FC236}">
                <a16:creationId xmlns:a16="http://schemas.microsoft.com/office/drawing/2014/main" id="{00000000-0008-0000-0000-0000E80C0000}"/>
              </a:ext>
            </a:extLst>
          </xdr:cNvPr>
          <xdr:cNvSpPr txBox="1">
            <a:spLocks noChangeArrowheads="1"/>
          </xdr:cNvSpPr>
        </xdr:nvSpPr>
        <xdr:spPr bwMode="auto">
          <a:xfrm>
            <a:off x="128301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305" name="Text Box 233">
            <a:extLst>
              <a:ext uri="{FF2B5EF4-FFF2-40B4-BE49-F238E27FC236}">
                <a16:creationId xmlns:a16="http://schemas.microsoft.com/office/drawing/2014/main" id="{00000000-0008-0000-0000-0000E90C0000}"/>
              </a:ext>
            </a:extLst>
          </xdr:cNvPr>
          <xdr:cNvSpPr txBox="1">
            <a:spLocks noChangeArrowheads="1"/>
          </xdr:cNvSpPr>
        </xdr:nvSpPr>
        <xdr:spPr bwMode="auto">
          <a:xfrm>
            <a:off x="14359959532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171450</xdr:colOff>
      <xdr:row>262</xdr:row>
      <xdr:rowOff>0</xdr:rowOff>
    </xdr:from>
    <xdr:to>
      <xdr:col>11</xdr:col>
      <xdr:colOff>219075</xdr:colOff>
      <xdr:row>262</xdr:row>
      <xdr:rowOff>0</xdr:rowOff>
    </xdr:to>
    <xdr:grpSp>
      <xdr:nvGrpSpPr>
        <xdr:cNvPr id="353046" name="Group 234">
          <a:extLst>
            <a:ext uri="{FF2B5EF4-FFF2-40B4-BE49-F238E27FC236}">
              <a16:creationId xmlns:a16="http://schemas.microsoft.com/office/drawing/2014/main" id="{00000000-0008-0000-0000-000016630500}"/>
            </a:ext>
          </a:extLst>
        </xdr:cNvPr>
        <xdr:cNvGrpSpPr>
          <a:grpSpLocks/>
        </xdr:cNvGrpSpPr>
      </xdr:nvGrpSpPr>
      <xdr:grpSpPr bwMode="auto">
        <a:xfrm>
          <a:off x="10596615" y="66905275"/>
          <a:ext cx="901735" cy="0"/>
          <a:chOff x="622" y="328"/>
          <a:chExt cx="80" cy="143"/>
        </a:xfrm>
      </xdr:grpSpPr>
      <xdr:sp macro="" textlink="">
        <xdr:nvSpPr>
          <xdr:cNvPr id="3308" name="Text Box 236">
            <a:extLst>
              <a:ext uri="{FF2B5EF4-FFF2-40B4-BE49-F238E27FC236}">
                <a16:creationId xmlns:a16="http://schemas.microsoft.com/office/drawing/2014/main" id="{00000000-0008-0000-0000-0000EC0C0000}"/>
              </a:ext>
            </a:extLst>
          </xdr:cNvPr>
          <xdr:cNvSpPr txBox="1">
            <a:spLocks noChangeArrowheads="1"/>
          </xdr:cNvSpPr>
        </xdr:nvSpPr>
        <xdr:spPr bwMode="auto">
          <a:xfrm>
            <a:off x="-187428107109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309" name="Text Box 237">
            <a:extLst>
              <a:ext uri="{FF2B5EF4-FFF2-40B4-BE49-F238E27FC236}">
                <a16:creationId xmlns:a16="http://schemas.microsoft.com/office/drawing/2014/main" id="{00000000-0008-0000-0000-0000ED0C0000}"/>
              </a:ext>
            </a:extLst>
          </xdr:cNvPr>
          <xdr:cNvSpPr txBox="1">
            <a:spLocks noChangeArrowheads="1"/>
          </xdr:cNvSpPr>
        </xdr:nvSpPr>
        <xdr:spPr bwMode="auto">
          <a:xfrm>
            <a:off x="-187428107109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310" name="Text Box 238">
            <a:extLst>
              <a:ext uri="{FF2B5EF4-FFF2-40B4-BE49-F238E27FC236}">
                <a16:creationId xmlns:a16="http://schemas.microsoft.com/office/drawing/2014/main" id="{00000000-0008-0000-0000-0000EE0C0000}"/>
              </a:ext>
            </a:extLst>
          </xdr:cNvPr>
          <xdr:cNvSpPr txBox="1">
            <a:spLocks noChangeArrowheads="1"/>
          </xdr:cNvSpPr>
        </xdr:nvSpPr>
        <xdr:spPr bwMode="auto">
          <a:xfrm>
            <a:off x="-42715961208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171450</xdr:colOff>
      <xdr:row>262</xdr:row>
      <xdr:rowOff>0</xdr:rowOff>
    </xdr:from>
    <xdr:to>
      <xdr:col>11</xdr:col>
      <xdr:colOff>266700</xdr:colOff>
      <xdr:row>262</xdr:row>
      <xdr:rowOff>0</xdr:rowOff>
    </xdr:to>
    <xdr:grpSp>
      <xdr:nvGrpSpPr>
        <xdr:cNvPr id="353047" name="Group 239">
          <a:extLst>
            <a:ext uri="{FF2B5EF4-FFF2-40B4-BE49-F238E27FC236}">
              <a16:creationId xmlns:a16="http://schemas.microsoft.com/office/drawing/2014/main" id="{00000000-0008-0000-0000-000017630500}"/>
            </a:ext>
          </a:extLst>
        </xdr:cNvPr>
        <xdr:cNvGrpSpPr>
          <a:grpSpLocks/>
        </xdr:cNvGrpSpPr>
      </xdr:nvGrpSpPr>
      <xdr:grpSpPr bwMode="auto">
        <a:xfrm>
          <a:off x="10596615" y="66905275"/>
          <a:ext cx="949360" cy="0"/>
          <a:chOff x="622" y="328"/>
          <a:chExt cx="80" cy="143"/>
        </a:xfrm>
      </xdr:grpSpPr>
      <xdr:sp macro="" textlink="">
        <xdr:nvSpPr>
          <xdr:cNvPr id="3313" name="Text Box 241">
            <a:extLst>
              <a:ext uri="{FF2B5EF4-FFF2-40B4-BE49-F238E27FC236}">
                <a16:creationId xmlns:a16="http://schemas.microsoft.com/office/drawing/2014/main" id="{00000000-0008-0000-0000-0000F10C0000}"/>
              </a:ext>
            </a:extLst>
          </xdr:cNvPr>
          <xdr:cNvSpPr txBox="1">
            <a:spLocks noChangeArrowheads="1"/>
          </xdr:cNvSpPr>
        </xdr:nvSpPr>
        <xdr:spPr bwMode="auto">
          <a:xfrm>
            <a:off x="-554803857052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314" name="Text Box 242">
            <a:extLst>
              <a:ext uri="{FF2B5EF4-FFF2-40B4-BE49-F238E27FC236}">
                <a16:creationId xmlns:a16="http://schemas.microsoft.com/office/drawing/2014/main" id="{00000000-0008-0000-0000-0000F20C0000}"/>
              </a:ext>
            </a:extLst>
          </xdr:cNvPr>
          <xdr:cNvSpPr txBox="1">
            <a:spLocks noChangeArrowheads="1"/>
          </xdr:cNvSpPr>
        </xdr:nvSpPr>
        <xdr:spPr bwMode="auto">
          <a:xfrm>
            <a:off x="-554803857052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315" name="Text Box 243">
            <a:extLst>
              <a:ext uri="{FF2B5EF4-FFF2-40B4-BE49-F238E27FC236}">
                <a16:creationId xmlns:a16="http://schemas.microsoft.com/office/drawing/2014/main" id="{00000000-0008-0000-0000-0000F30C0000}"/>
              </a:ext>
            </a:extLst>
          </xdr:cNvPr>
          <xdr:cNvSpPr txBox="1">
            <a:spLocks noChangeArrowheads="1"/>
          </xdr:cNvSpPr>
        </xdr:nvSpPr>
        <xdr:spPr bwMode="auto">
          <a:xfrm>
            <a:off x="147632080275"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247650</xdr:colOff>
      <xdr:row>262</xdr:row>
      <xdr:rowOff>0</xdr:rowOff>
    </xdr:from>
    <xdr:to>
      <xdr:col>11</xdr:col>
      <xdr:colOff>342900</xdr:colOff>
      <xdr:row>262</xdr:row>
      <xdr:rowOff>0</xdr:rowOff>
    </xdr:to>
    <xdr:grpSp>
      <xdr:nvGrpSpPr>
        <xdr:cNvPr id="353048" name="Group 244">
          <a:extLst>
            <a:ext uri="{FF2B5EF4-FFF2-40B4-BE49-F238E27FC236}">
              <a16:creationId xmlns:a16="http://schemas.microsoft.com/office/drawing/2014/main" id="{00000000-0008-0000-0000-000018630500}"/>
            </a:ext>
          </a:extLst>
        </xdr:cNvPr>
        <xdr:cNvGrpSpPr>
          <a:grpSpLocks/>
        </xdr:cNvGrpSpPr>
      </xdr:nvGrpSpPr>
      <xdr:grpSpPr bwMode="auto">
        <a:xfrm>
          <a:off x="10672815" y="66905275"/>
          <a:ext cx="949360" cy="0"/>
          <a:chOff x="622" y="328"/>
          <a:chExt cx="80" cy="143"/>
        </a:xfrm>
      </xdr:grpSpPr>
      <xdr:sp macro="" textlink="">
        <xdr:nvSpPr>
          <xdr:cNvPr id="3318" name="Text Box 246">
            <a:extLst>
              <a:ext uri="{FF2B5EF4-FFF2-40B4-BE49-F238E27FC236}">
                <a16:creationId xmlns:a16="http://schemas.microsoft.com/office/drawing/2014/main" id="{00000000-0008-0000-0000-0000F60C0000}"/>
              </a:ext>
            </a:extLst>
          </xdr:cNvPr>
          <xdr:cNvSpPr txBox="1">
            <a:spLocks noChangeArrowheads="1"/>
          </xdr:cNvSpPr>
        </xdr:nvSpPr>
        <xdr:spPr bwMode="auto">
          <a:xfrm>
            <a:off x="1285875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319" name="Text Box 247">
            <a:extLst>
              <a:ext uri="{FF2B5EF4-FFF2-40B4-BE49-F238E27FC236}">
                <a16:creationId xmlns:a16="http://schemas.microsoft.com/office/drawing/2014/main" id="{00000000-0008-0000-0000-0000F70C0000}"/>
              </a:ext>
            </a:extLst>
          </xdr:cNvPr>
          <xdr:cNvSpPr txBox="1">
            <a:spLocks noChangeArrowheads="1"/>
          </xdr:cNvSpPr>
        </xdr:nvSpPr>
        <xdr:spPr bwMode="auto">
          <a:xfrm>
            <a:off x="1285875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320" name="Text Box 248">
            <a:extLst>
              <a:ext uri="{FF2B5EF4-FFF2-40B4-BE49-F238E27FC236}">
                <a16:creationId xmlns:a16="http://schemas.microsoft.com/office/drawing/2014/main" id="{00000000-0008-0000-0000-0000F80C0000}"/>
              </a:ext>
            </a:extLst>
          </xdr:cNvPr>
          <xdr:cNvSpPr txBox="1">
            <a:spLocks noChangeArrowheads="1"/>
          </xdr:cNvSpPr>
        </xdr:nvSpPr>
        <xdr:spPr bwMode="auto">
          <a:xfrm>
            <a:off x="1285875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219075</xdr:colOff>
      <xdr:row>262</xdr:row>
      <xdr:rowOff>0</xdr:rowOff>
    </xdr:from>
    <xdr:to>
      <xdr:col>13</xdr:col>
      <xdr:colOff>0</xdr:colOff>
      <xdr:row>262</xdr:row>
      <xdr:rowOff>0</xdr:rowOff>
    </xdr:to>
    <xdr:grpSp>
      <xdr:nvGrpSpPr>
        <xdr:cNvPr id="353049" name="Group 264">
          <a:extLst>
            <a:ext uri="{FF2B5EF4-FFF2-40B4-BE49-F238E27FC236}">
              <a16:creationId xmlns:a16="http://schemas.microsoft.com/office/drawing/2014/main" id="{00000000-0008-0000-0000-000019630500}"/>
            </a:ext>
          </a:extLst>
        </xdr:cNvPr>
        <xdr:cNvGrpSpPr>
          <a:grpSpLocks/>
        </xdr:cNvGrpSpPr>
      </xdr:nvGrpSpPr>
      <xdr:grpSpPr bwMode="auto">
        <a:xfrm>
          <a:off x="10644240" y="66905275"/>
          <a:ext cx="2343255" cy="0"/>
          <a:chOff x="622" y="553"/>
          <a:chExt cx="80" cy="143"/>
        </a:xfrm>
      </xdr:grpSpPr>
      <xdr:sp macro="" textlink="">
        <xdr:nvSpPr>
          <xdr:cNvPr id="3338" name="Text Box 266">
            <a:extLst>
              <a:ext uri="{FF2B5EF4-FFF2-40B4-BE49-F238E27FC236}">
                <a16:creationId xmlns:a16="http://schemas.microsoft.com/office/drawing/2014/main" id="{00000000-0008-0000-0000-00000A0D0000}"/>
              </a:ext>
            </a:extLst>
          </xdr:cNvPr>
          <xdr:cNvSpPr txBox="1">
            <a:spLocks noChangeArrowheads="1"/>
          </xdr:cNvSpPr>
        </xdr:nvSpPr>
        <xdr:spPr bwMode="auto">
          <a:xfrm>
            <a:off x="3635622777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339" name="Text Box 267">
            <a:extLst>
              <a:ext uri="{FF2B5EF4-FFF2-40B4-BE49-F238E27FC236}">
                <a16:creationId xmlns:a16="http://schemas.microsoft.com/office/drawing/2014/main" id="{00000000-0008-0000-0000-00000B0D0000}"/>
              </a:ext>
            </a:extLst>
          </xdr:cNvPr>
          <xdr:cNvSpPr txBox="1">
            <a:spLocks noChangeArrowheads="1"/>
          </xdr:cNvSpPr>
        </xdr:nvSpPr>
        <xdr:spPr bwMode="auto">
          <a:xfrm>
            <a:off x="3635622777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340" name="Text Box 268">
            <a:extLst>
              <a:ext uri="{FF2B5EF4-FFF2-40B4-BE49-F238E27FC236}">
                <a16:creationId xmlns:a16="http://schemas.microsoft.com/office/drawing/2014/main" id="{00000000-0008-0000-0000-00000C0D0000}"/>
              </a:ext>
            </a:extLst>
          </xdr:cNvPr>
          <xdr:cNvSpPr txBox="1">
            <a:spLocks noChangeArrowheads="1"/>
          </xdr:cNvSpPr>
        </xdr:nvSpPr>
        <xdr:spPr bwMode="auto">
          <a:xfrm>
            <a:off x="363562277700" y="121253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13</xdr:col>
      <xdr:colOff>104775</xdr:colOff>
      <xdr:row>387</xdr:row>
      <xdr:rowOff>0</xdr:rowOff>
    </xdr:from>
    <xdr:to>
      <xdr:col>14</xdr:col>
      <xdr:colOff>333375</xdr:colOff>
      <xdr:row>387</xdr:row>
      <xdr:rowOff>0</xdr:rowOff>
    </xdr:to>
    <xdr:grpSp>
      <xdr:nvGrpSpPr>
        <xdr:cNvPr id="44" name="Group 24">
          <a:extLst>
            <a:ext uri="{FF2B5EF4-FFF2-40B4-BE49-F238E27FC236}">
              <a16:creationId xmlns:a16="http://schemas.microsoft.com/office/drawing/2014/main" id="{00000000-0008-0000-0000-00002C000000}"/>
            </a:ext>
          </a:extLst>
        </xdr:cNvPr>
        <xdr:cNvGrpSpPr>
          <a:grpSpLocks/>
        </xdr:cNvGrpSpPr>
      </xdr:nvGrpSpPr>
      <xdr:grpSpPr bwMode="auto">
        <a:xfrm>
          <a:off x="13092270" y="105733780"/>
          <a:ext cx="998973" cy="0"/>
          <a:chOff x="622" y="1179"/>
          <a:chExt cx="80" cy="143"/>
        </a:xfrm>
      </xdr:grpSpPr>
      <xdr:sp macro="" textlink="">
        <xdr:nvSpPr>
          <xdr:cNvPr id="45" name="Text Box 26">
            <a:extLst>
              <a:ext uri="{FF2B5EF4-FFF2-40B4-BE49-F238E27FC236}">
                <a16:creationId xmlns:a16="http://schemas.microsoft.com/office/drawing/2014/main" id="{00000000-0008-0000-0000-00002D00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46" name="Text Box 27">
            <a:extLst>
              <a:ext uri="{FF2B5EF4-FFF2-40B4-BE49-F238E27FC236}">
                <a16:creationId xmlns:a16="http://schemas.microsoft.com/office/drawing/2014/main" id="{00000000-0008-0000-0000-00002E00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47" name="Text Box 28">
            <a:extLst>
              <a:ext uri="{FF2B5EF4-FFF2-40B4-BE49-F238E27FC236}">
                <a16:creationId xmlns:a16="http://schemas.microsoft.com/office/drawing/2014/main" id="{00000000-0008-0000-0000-00002F00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114300</xdr:colOff>
      <xdr:row>387</xdr:row>
      <xdr:rowOff>0</xdr:rowOff>
    </xdr:from>
    <xdr:to>
      <xdr:col>11</xdr:col>
      <xdr:colOff>257175</xdr:colOff>
      <xdr:row>387</xdr:row>
      <xdr:rowOff>0</xdr:rowOff>
    </xdr:to>
    <xdr:grpSp>
      <xdr:nvGrpSpPr>
        <xdr:cNvPr id="48" name="Group 219">
          <a:extLst>
            <a:ext uri="{FF2B5EF4-FFF2-40B4-BE49-F238E27FC236}">
              <a16:creationId xmlns:a16="http://schemas.microsoft.com/office/drawing/2014/main" id="{00000000-0008-0000-0000-000030000000}"/>
            </a:ext>
          </a:extLst>
        </xdr:cNvPr>
        <xdr:cNvGrpSpPr>
          <a:grpSpLocks/>
        </xdr:cNvGrpSpPr>
      </xdr:nvGrpSpPr>
      <xdr:grpSpPr bwMode="auto">
        <a:xfrm>
          <a:off x="10539465" y="105733780"/>
          <a:ext cx="996985" cy="0"/>
          <a:chOff x="622" y="1179"/>
          <a:chExt cx="80" cy="143"/>
        </a:xfrm>
      </xdr:grpSpPr>
      <xdr:sp macro="" textlink="">
        <xdr:nvSpPr>
          <xdr:cNvPr id="49" name="Text Box 221">
            <a:extLst>
              <a:ext uri="{FF2B5EF4-FFF2-40B4-BE49-F238E27FC236}">
                <a16:creationId xmlns:a16="http://schemas.microsoft.com/office/drawing/2014/main" id="{00000000-0008-0000-0000-000031000000}"/>
              </a:ext>
            </a:extLst>
          </xdr:cNvPr>
          <xdr:cNvSpPr txBox="1">
            <a:spLocks noChangeArrowheads="1"/>
          </xdr:cNvSpPr>
        </xdr:nvSpPr>
        <xdr:spPr bwMode="auto">
          <a:xfrm>
            <a:off x="200822332606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50" name="Text Box 222">
            <a:extLst>
              <a:ext uri="{FF2B5EF4-FFF2-40B4-BE49-F238E27FC236}">
                <a16:creationId xmlns:a16="http://schemas.microsoft.com/office/drawing/2014/main" id="{00000000-0008-0000-0000-000032000000}"/>
              </a:ext>
            </a:extLst>
          </xdr:cNvPr>
          <xdr:cNvSpPr txBox="1">
            <a:spLocks noChangeArrowheads="1"/>
          </xdr:cNvSpPr>
        </xdr:nvSpPr>
        <xdr:spPr bwMode="auto">
          <a:xfrm>
            <a:off x="200822332606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51" name="Text Box 223">
            <a:extLst>
              <a:ext uri="{FF2B5EF4-FFF2-40B4-BE49-F238E27FC236}">
                <a16:creationId xmlns:a16="http://schemas.microsoft.com/office/drawing/2014/main" id="{00000000-0008-0000-0000-000033000000}"/>
              </a:ext>
            </a:extLst>
          </xdr:cNvPr>
          <xdr:cNvSpPr txBox="1">
            <a:spLocks noChangeArrowheads="1"/>
          </xdr:cNvSpPr>
        </xdr:nvSpPr>
        <xdr:spPr bwMode="auto">
          <a:xfrm>
            <a:off x="16449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152400</xdr:colOff>
      <xdr:row>387</xdr:row>
      <xdr:rowOff>0</xdr:rowOff>
    </xdr:from>
    <xdr:to>
      <xdr:col>11</xdr:col>
      <xdr:colOff>295275</xdr:colOff>
      <xdr:row>387</xdr:row>
      <xdr:rowOff>0</xdr:rowOff>
    </xdr:to>
    <xdr:grpSp>
      <xdr:nvGrpSpPr>
        <xdr:cNvPr id="52" name="Group 224">
          <a:extLst>
            <a:ext uri="{FF2B5EF4-FFF2-40B4-BE49-F238E27FC236}">
              <a16:creationId xmlns:a16="http://schemas.microsoft.com/office/drawing/2014/main" id="{00000000-0008-0000-0000-000034000000}"/>
            </a:ext>
          </a:extLst>
        </xdr:cNvPr>
        <xdr:cNvGrpSpPr>
          <a:grpSpLocks/>
        </xdr:cNvGrpSpPr>
      </xdr:nvGrpSpPr>
      <xdr:grpSpPr bwMode="auto">
        <a:xfrm>
          <a:off x="10577565" y="105733780"/>
          <a:ext cx="996985" cy="0"/>
          <a:chOff x="622" y="1179"/>
          <a:chExt cx="80" cy="143"/>
        </a:xfrm>
      </xdr:grpSpPr>
      <xdr:sp macro="" textlink="">
        <xdr:nvSpPr>
          <xdr:cNvPr id="53" name="Text Box 226">
            <a:extLst>
              <a:ext uri="{FF2B5EF4-FFF2-40B4-BE49-F238E27FC236}">
                <a16:creationId xmlns:a16="http://schemas.microsoft.com/office/drawing/2014/main" id="{00000000-0008-0000-0000-000035000000}"/>
              </a:ext>
            </a:extLst>
          </xdr:cNvPr>
          <xdr:cNvSpPr txBox="1">
            <a:spLocks noChangeArrowheads="1"/>
          </xdr:cNvSpPr>
        </xdr:nvSpPr>
        <xdr:spPr bwMode="auto">
          <a:xfrm>
            <a:off x="-11317899246328"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54" name="Text Box 227">
            <a:extLst>
              <a:ext uri="{FF2B5EF4-FFF2-40B4-BE49-F238E27FC236}">
                <a16:creationId xmlns:a16="http://schemas.microsoft.com/office/drawing/2014/main" id="{00000000-0008-0000-0000-000036000000}"/>
              </a:ext>
            </a:extLst>
          </xdr:cNvPr>
          <xdr:cNvSpPr txBox="1">
            <a:spLocks noChangeArrowheads="1"/>
          </xdr:cNvSpPr>
        </xdr:nvSpPr>
        <xdr:spPr bwMode="auto">
          <a:xfrm>
            <a:off x="-11317899246328"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55" name="Text Box 228">
            <a:extLst>
              <a:ext uri="{FF2B5EF4-FFF2-40B4-BE49-F238E27FC236}">
                <a16:creationId xmlns:a16="http://schemas.microsoft.com/office/drawing/2014/main" id="{00000000-0008-0000-0000-000037000000}"/>
              </a:ext>
            </a:extLst>
          </xdr:cNvPr>
          <xdr:cNvSpPr txBox="1">
            <a:spLocks noChangeArrowheads="1"/>
          </xdr:cNvSpPr>
        </xdr:nvSpPr>
        <xdr:spPr bwMode="auto">
          <a:xfrm>
            <a:off x="447858211470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219075</xdr:colOff>
      <xdr:row>387</xdr:row>
      <xdr:rowOff>0</xdr:rowOff>
    </xdr:from>
    <xdr:to>
      <xdr:col>11</xdr:col>
      <xdr:colOff>285750</xdr:colOff>
      <xdr:row>387</xdr:row>
      <xdr:rowOff>0</xdr:rowOff>
    </xdr:to>
    <xdr:grpSp>
      <xdr:nvGrpSpPr>
        <xdr:cNvPr id="56" name="Group 229">
          <a:extLst>
            <a:ext uri="{FF2B5EF4-FFF2-40B4-BE49-F238E27FC236}">
              <a16:creationId xmlns:a16="http://schemas.microsoft.com/office/drawing/2014/main" id="{00000000-0008-0000-0000-000038000000}"/>
            </a:ext>
          </a:extLst>
        </xdr:cNvPr>
        <xdr:cNvGrpSpPr>
          <a:grpSpLocks/>
        </xdr:cNvGrpSpPr>
      </xdr:nvGrpSpPr>
      <xdr:grpSpPr bwMode="auto">
        <a:xfrm>
          <a:off x="10644240" y="105733780"/>
          <a:ext cx="920785" cy="0"/>
          <a:chOff x="622" y="1179"/>
          <a:chExt cx="80" cy="143"/>
        </a:xfrm>
      </xdr:grpSpPr>
      <xdr:sp macro="" textlink="">
        <xdr:nvSpPr>
          <xdr:cNvPr id="57" name="Text Box 231">
            <a:extLst>
              <a:ext uri="{FF2B5EF4-FFF2-40B4-BE49-F238E27FC236}">
                <a16:creationId xmlns:a16="http://schemas.microsoft.com/office/drawing/2014/main" id="{00000000-0008-0000-0000-000039000000}"/>
              </a:ext>
            </a:extLst>
          </xdr:cNvPr>
          <xdr:cNvSpPr txBox="1">
            <a:spLocks noChangeArrowheads="1"/>
          </xdr:cNvSpPr>
        </xdr:nvSpPr>
        <xdr:spPr bwMode="auto">
          <a:xfrm>
            <a:off x="165544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58" name="Text Box 232">
            <a:extLst>
              <a:ext uri="{FF2B5EF4-FFF2-40B4-BE49-F238E27FC236}">
                <a16:creationId xmlns:a16="http://schemas.microsoft.com/office/drawing/2014/main" id="{00000000-0008-0000-0000-00003A000000}"/>
              </a:ext>
            </a:extLst>
          </xdr:cNvPr>
          <xdr:cNvSpPr txBox="1">
            <a:spLocks noChangeArrowheads="1"/>
          </xdr:cNvSpPr>
        </xdr:nvSpPr>
        <xdr:spPr bwMode="auto">
          <a:xfrm>
            <a:off x="165544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59" name="Text Box 233">
            <a:extLst>
              <a:ext uri="{FF2B5EF4-FFF2-40B4-BE49-F238E27FC236}">
                <a16:creationId xmlns:a16="http://schemas.microsoft.com/office/drawing/2014/main" id="{00000000-0008-0000-0000-00003B000000}"/>
              </a:ext>
            </a:extLst>
          </xdr:cNvPr>
          <xdr:cNvSpPr txBox="1">
            <a:spLocks noChangeArrowheads="1"/>
          </xdr:cNvSpPr>
        </xdr:nvSpPr>
        <xdr:spPr bwMode="auto">
          <a:xfrm>
            <a:off x="11151545102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171450</xdr:colOff>
      <xdr:row>387</xdr:row>
      <xdr:rowOff>0</xdr:rowOff>
    </xdr:from>
    <xdr:to>
      <xdr:col>11</xdr:col>
      <xdr:colOff>219075</xdr:colOff>
      <xdr:row>387</xdr:row>
      <xdr:rowOff>0</xdr:rowOff>
    </xdr:to>
    <xdr:grpSp>
      <xdr:nvGrpSpPr>
        <xdr:cNvPr id="60" name="Group 234">
          <a:extLst>
            <a:ext uri="{FF2B5EF4-FFF2-40B4-BE49-F238E27FC236}">
              <a16:creationId xmlns:a16="http://schemas.microsoft.com/office/drawing/2014/main" id="{00000000-0008-0000-0000-00003C000000}"/>
            </a:ext>
          </a:extLst>
        </xdr:cNvPr>
        <xdr:cNvGrpSpPr>
          <a:grpSpLocks/>
        </xdr:cNvGrpSpPr>
      </xdr:nvGrpSpPr>
      <xdr:grpSpPr bwMode="auto">
        <a:xfrm>
          <a:off x="10596615" y="105733780"/>
          <a:ext cx="901735" cy="0"/>
          <a:chOff x="622" y="328"/>
          <a:chExt cx="80" cy="143"/>
        </a:xfrm>
      </xdr:grpSpPr>
      <xdr:sp macro="" textlink="">
        <xdr:nvSpPr>
          <xdr:cNvPr id="61" name="Text Box 236">
            <a:extLst>
              <a:ext uri="{FF2B5EF4-FFF2-40B4-BE49-F238E27FC236}">
                <a16:creationId xmlns:a16="http://schemas.microsoft.com/office/drawing/2014/main" id="{00000000-0008-0000-0000-00003D000000}"/>
              </a:ext>
            </a:extLst>
          </xdr:cNvPr>
          <xdr:cNvSpPr txBox="1">
            <a:spLocks noChangeArrowheads="1"/>
          </xdr:cNvSpPr>
        </xdr:nvSpPr>
        <xdr:spPr bwMode="auto">
          <a:xfrm>
            <a:off x="-18581857827666"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62" name="Text Box 237">
            <a:extLst>
              <a:ext uri="{FF2B5EF4-FFF2-40B4-BE49-F238E27FC236}">
                <a16:creationId xmlns:a16="http://schemas.microsoft.com/office/drawing/2014/main" id="{00000000-0008-0000-0000-00003E000000}"/>
              </a:ext>
            </a:extLst>
          </xdr:cNvPr>
          <xdr:cNvSpPr txBox="1">
            <a:spLocks noChangeArrowheads="1"/>
          </xdr:cNvSpPr>
        </xdr:nvSpPr>
        <xdr:spPr bwMode="auto">
          <a:xfrm>
            <a:off x="-18581857827666"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65" name="Text Box 238">
            <a:extLst>
              <a:ext uri="{FF2B5EF4-FFF2-40B4-BE49-F238E27FC236}">
                <a16:creationId xmlns:a16="http://schemas.microsoft.com/office/drawing/2014/main" id="{00000000-0008-0000-0000-000041000000}"/>
              </a:ext>
            </a:extLst>
          </xdr:cNvPr>
          <xdr:cNvSpPr txBox="1">
            <a:spLocks noChangeArrowheads="1"/>
          </xdr:cNvSpPr>
        </xdr:nvSpPr>
        <xdr:spPr bwMode="auto">
          <a:xfrm>
            <a:off x="1690297165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171450</xdr:colOff>
      <xdr:row>387</xdr:row>
      <xdr:rowOff>0</xdr:rowOff>
    </xdr:from>
    <xdr:to>
      <xdr:col>11</xdr:col>
      <xdr:colOff>266700</xdr:colOff>
      <xdr:row>387</xdr:row>
      <xdr:rowOff>0</xdr:rowOff>
    </xdr:to>
    <xdr:grpSp>
      <xdr:nvGrpSpPr>
        <xdr:cNvPr id="66" name="Group 239">
          <a:extLst>
            <a:ext uri="{FF2B5EF4-FFF2-40B4-BE49-F238E27FC236}">
              <a16:creationId xmlns:a16="http://schemas.microsoft.com/office/drawing/2014/main" id="{00000000-0008-0000-0000-000042000000}"/>
            </a:ext>
          </a:extLst>
        </xdr:cNvPr>
        <xdr:cNvGrpSpPr>
          <a:grpSpLocks/>
        </xdr:cNvGrpSpPr>
      </xdr:nvGrpSpPr>
      <xdr:grpSpPr bwMode="auto">
        <a:xfrm>
          <a:off x="10596615" y="105733780"/>
          <a:ext cx="949360" cy="0"/>
          <a:chOff x="622" y="328"/>
          <a:chExt cx="80" cy="143"/>
        </a:xfrm>
      </xdr:grpSpPr>
      <xdr:sp macro="" textlink="">
        <xdr:nvSpPr>
          <xdr:cNvPr id="67" name="Text Box 241">
            <a:extLst>
              <a:ext uri="{FF2B5EF4-FFF2-40B4-BE49-F238E27FC236}">
                <a16:creationId xmlns:a16="http://schemas.microsoft.com/office/drawing/2014/main" id="{00000000-0008-0000-0000-000043000000}"/>
              </a:ext>
            </a:extLst>
          </xdr:cNvPr>
          <xdr:cNvSpPr txBox="1">
            <a:spLocks noChangeArrowheads="1"/>
          </xdr:cNvSpPr>
        </xdr:nvSpPr>
        <xdr:spPr bwMode="auto">
          <a:xfrm>
            <a:off x="-186992561654" y="50072925"/>
            <a:ext cx="58"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68" name="Text Box 242">
            <a:extLst>
              <a:ext uri="{FF2B5EF4-FFF2-40B4-BE49-F238E27FC236}">
                <a16:creationId xmlns:a16="http://schemas.microsoft.com/office/drawing/2014/main" id="{00000000-0008-0000-0000-000044000000}"/>
              </a:ext>
            </a:extLst>
          </xdr:cNvPr>
          <xdr:cNvSpPr txBox="1">
            <a:spLocks noChangeArrowheads="1"/>
          </xdr:cNvSpPr>
        </xdr:nvSpPr>
        <xdr:spPr bwMode="auto">
          <a:xfrm>
            <a:off x="-186992561654" y="50072925"/>
            <a:ext cx="58"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69" name="Text Box 243">
            <a:extLst>
              <a:ext uri="{FF2B5EF4-FFF2-40B4-BE49-F238E27FC236}">
                <a16:creationId xmlns:a16="http://schemas.microsoft.com/office/drawing/2014/main" id="{00000000-0008-0000-0000-000045000000}"/>
              </a:ext>
            </a:extLst>
          </xdr:cNvPr>
          <xdr:cNvSpPr txBox="1">
            <a:spLocks noChangeArrowheads="1"/>
          </xdr:cNvSpPr>
        </xdr:nvSpPr>
        <xdr:spPr bwMode="auto">
          <a:xfrm>
            <a:off x="196579202186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247650</xdr:colOff>
      <xdr:row>387</xdr:row>
      <xdr:rowOff>0</xdr:rowOff>
    </xdr:from>
    <xdr:to>
      <xdr:col>11</xdr:col>
      <xdr:colOff>342900</xdr:colOff>
      <xdr:row>387</xdr:row>
      <xdr:rowOff>0</xdr:rowOff>
    </xdr:to>
    <xdr:grpSp>
      <xdr:nvGrpSpPr>
        <xdr:cNvPr id="70" name="Group 244">
          <a:extLst>
            <a:ext uri="{FF2B5EF4-FFF2-40B4-BE49-F238E27FC236}">
              <a16:creationId xmlns:a16="http://schemas.microsoft.com/office/drawing/2014/main" id="{00000000-0008-0000-0000-000046000000}"/>
            </a:ext>
          </a:extLst>
        </xdr:cNvPr>
        <xdr:cNvGrpSpPr>
          <a:grpSpLocks/>
        </xdr:cNvGrpSpPr>
      </xdr:nvGrpSpPr>
      <xdr:grpSpPr bwMode="auto">
        <a:xfrm>
          <a:off x="10672815" y="105733780"/>
          <a:ext cx="949360" cy="0"/>
          <a:chOff x="622" y="328"/>
          <a:chExt cx="80" cy="143"/>
        </a:xfrm>
      </xdr:grpSpPr>
      <xdr:sp macro="" textlink="">
        <xdr:nvSpPr>
          <xdr:cNvPr id="71" name="Text Box 246">
            <a:extLst>
              <a:ext uri="{FF2B5EF4-FFF2-40B4-BE49-F238E27FC236}">
                <a16:creationId xmlns:a16="http://schemas.microsoft.com/office/drawing/2014/main" id="{00000000-0008-0000-0000-000047000000}"/>
              </a:ext>
            </a:extLst>
          </xdr:cNvPr>
          <xdr:cNvSpPr txBox="1">
            <a:spLocks noChangeArrowheads="1"/>
          </xdr:cNvSpPr>
        </xdr:nvSpPr>
        <xdr:spPr bwMode="auto">
          <a:xfrm>
            <a:off x="-7658849874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72" name="Text Box 247">
            <a:extLst>
              <a:ext uri="{FF2B5EF4-FFF2-40B4-BE49-F238E27FC236}">
                <a16:creationId xmlns:a16="http://schemas.microsoft.com/office/drawing/2014/main" id="{00000000-0008-0000-0000-000048000000}"/>
              </a:ext>
            </a:extLst>
          </xdr:cNvPr>
          <xdr:cNvSpPr txBox="1">
            <a:spLocks noChangeArrowheads="1"/>
          </xdr:cNvSpPr>
        </xdr:nvSpPr>
        <xdr:spPr bwMode="auto">
          <a:xfrm>
            <a:off x="-7658849874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73" name="Text Box 248">
            <a:extLst>
              <a:ext uri="{FF2B5EF4-FFF2-40B4-BE49-F238E27FC236}">
                <a16:creationId xmlns:a16="http://schemas.microsoft.com/office/drawing/2014/main" id="{00000000-0008-0000-0000-000049000000}"/>
              </a:ext>
            </a:extLst>
          </xdr:cNvPr>
          <xdr:cNvSpPr txBox="1">
            <a:spLocks noChangeArrowheads="1"/>
          </xdr:cNvSpPr>
        </xdr:nvSpPr>
        <xdr:spPr bwMode="auto">
          <a:xfrm>
            <a:off x="-100024209558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219075</xdr:colOff>
      <xdr:row>387</xdr:row>
      <xdr:rowOff>0</xdr:rowOff>
    </xdr:from>
    <xdr:to>
      <xdr:col>13</xdr:col>
      <xdr:colOff>0</xdr:colOff>
      <xdr:row>387</xdr:row>
      <xdr:rowOff>0</xdr:rowOff>
    </xdr:to>
    <xdr:grpSp>
      <xdr:nvGrpSpPr>
        <xdr:cNvPr id="74" name="Group 264">
          <a:extLst>
            <a:ext uri="{FF2B5EF4-FFF2-40B4-BE49-F238E27FC236}">
              <a16:creationId xmlns:a16="http://schemas.microsoft.com/office/drawing/2014/main" id="{00000000-0008-0000-0000-00004A000000}"/>
            </a:ext>
          </a:extLst>
        </xdr:cNvPr>
        <xdr:cNvGrpSpPr>
          <a:grpSpLocks/>
        </xdr:cNvGrpSpPr>
      </xdr:nvGrpSpPr>
      <xdr:grpSpPr bwMode="auto">
        <a:xfrm>
          <a:off x="10644240" y="105733780"/>
          <a:ext cx="2343255" cy="0"/>
          <a:chOff x="622" y="553"/>
          <a:chExt cx="80" cy="143"/>
        </a:xfrm>
      </xdr:grpSpPr>
      <xdr:sp macro="" textlink="">
        <xdr:nvSpPr>
          <xdr:cNvPr id="75" name="Text Box 266">
            <a:extLst>
              <a:ext uri="{FF2B5EF4-FFF2-40B4-BE49-F238E27FC236}">
                <a16:creationId xmlns:a16="http://schemas.microsoft.com/office/drawing/2014/main" id="{00000000-0008-0000-0000-00004B00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76" name="Text Box 267">
            <a:extLst>
              <a:ext uri="{FF2B5EF4-FFF2-40B4-BE49-F238E27FC236}">
                <a16:creationId xmlns:a16="http://schemas.microsoft.com/office/drawing/2014/main" id="{00000000-0008-0000-0000-00004C00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77" name="Text Box 268">
            <a:extLst>
              <a:ext uri="{FF2B5EF4-FFF2-40B4-BE49-F238E27FC236}">
                <a16:creationId xmlns:a16="http://schemas.microsoft.com/office/drawing/2014/main" id="{00000000-0008-0000-0000-00004D00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mc:AlternateContent xmlns:mc="http://schemas.openxmlformats.org/markup-compatibility/2006">
    <mc:Choice xmlns:a14="http://schemas.microsoft.com/office/drawing/2010/main" Requires="a14">
      <xdr:twoCellAnchor>
        <xdr:from>
          <xdr:col>2</xdr:col>
          <xdr:colOff>3764280</xdr:colOff>
          <xdr:row>311</xdr:row>
          <xdr:rowOff>708660</xdr:rowOff>
        </xdr:from>
        <xdr:to>
          <xdr:col>2</xdr:col>
          <xdr:colOff>4023360</xdr:colOff>
          <xdr:row>311</xdr:row>
          <xdr:rowOff>708660</xdr:rowOff>
        </xdr:to>
        <xdr:sp macro="" textlink="">
          <xdr:nvSpPr>
            <xdr:cNvPr id="89914" name="Object 2874" hidden="1">
              <a:extLst>
                <a:ext uri="{63B3BB69-23CF-44E3-9099-C40C66FF867C}">
                  <a14:compatExt spid="_x0000_s89914"/>
                </a:ext>
                <a:ext uri="{FF2B5EF4-FFF2-40B4-BE49-F238E27FC236}">
                  <a16:creationId xmlns:a16="http://schemas.microsoft.com/office/drawing/2014/main" id="{00000000-0008-0000-0000-00003A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3749040</xdr:colOff>
          <xdr:row>311</xdr:row>
          <xdr:rowOff>708660</xdr:rowOff>
        </xdr:from>
        <xdr:to>
          <xdr:col>2</xdr:col>
          <xdr:colOff>4000500</xdr:colOff>
          <xdr:row>311</xdr:row>
          <xdr:rowOff>708660</xdr:rowOff>
        </xdr:to>
        <xdr:sp macro="" textlink="">
          <xdr:nvSpPr>
            <xdr:cNvPr id="89915" name="Object 2875" hidden="1">
              <a:extLst>
                <a:ext uri="{63B3BB69-23CF-44E3-9099-C40C66FF867C}">
                  <a14:compatExt spid="_x0000_s89915"/>
                </a:ext>
                <a:ext uri="{FF2B5EF4-FFF2-40B4-BE49-F238E27FC236}">
                  <a16:creationId xmlns:a16="http://schemas.microsoft.com/office/drawing/2014/main" id="{00000000-0008-0000-0000-00003B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3749040</xdr:colOff>
          <xdr:row>311</xdr:row>
          <xdr:rowOff>708660</xdr:rowOff>
        </xdr:from>
        <xdr:to>
          <xdr:col>2</xdr:col>
          <xdr:colOff>3992880</xdr:colOff>
          <xdr:row>311</xdr:row>
          <xdr:rowOff>708660</xdr:rowOff>
        </xdr:to>
        <xdr:sp macro="" textlink="">
          <xdr:nvSpPr>
            <xdr:cNvPr id="89916" name="Object 2876" hidden="1">
              <a:extLst>
                <a:ext uri="{63B3BB69-23CF-44E3-9099-C40C66FF867C}">
                  <a14:compatExt spid="_x0000_s89916"/>
                </a:ext>
                <a:ext uri="{FF2B5EF4-FFF2-40B4-BE49-F238E27FC236}">
                  <a16:creationId xmlns:a16="http://schemas.microsoft.com/office/drawing/2014/main" id="{00000000-0008-0000-0000-00003C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3756660</xdr:colOff>
          <xdr:row>311</xdr:row>
          <xdr:rowOff>708660</xdr:rowOff>
        </xdr:from>
        <xdr:to>
          <xdr:col>2</xdr:col>
          <xdr:colOff>4000500</xdr:colOff>
          <xdr:row>311</xdr:row>
          <xdr:rowOff>708660</xdr:rowOff>
        </xdr:to>
        <xdr:sp macro="" textlink="">
          <xdr:nvSpPr>
            <xdr:cNvPr id="89917" name="Object 2877" hidden="1">
              <a:extLst>
                <a:ext uri="{63B3BB69-23CF-44E3-9099-C40C66FF867C}">
                  <a14:compatExt spid="_x0000_s89917"/>
                </a:ext>
                <a:ext uri="{FF2B5EF4-FFF2-40B4-BE49-F238E27FC236}">
                  <a16:creationId xmlns:a16="http://schemas.microsoft.com/office/drawing/2014/main" id="{00000000-0008-0000-0000-00003D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3733800</xdr:colOff>
          <xdr:row>311</xdr:row>
          <xdr:rowOff>708660</xdr:rowOff>
        </xdr:from>
        <xdr:to>
          <xdr:col>2</xdr:col>
          <xdr:colOff>4015740</xdr:colOff>
          <xdr:row>311</xdr:row>
          <xdr:rowOff>708660</xdr:rowOff>
        </xdr:to>
        <xdr:sp macro="" textlink="">
          <xdr:nvSpPr>
            <xdr:cNvPr id="89918" name="Object 2878" hidden="1">
              <a:extLst>
                <a:ext uri="{63B3BB69-23CF-44E3-9099-C40C66FF867C}">
                  <a14:compatExt spid="_x0000_s89918"/>
                </a:ext>
                <a:ext uri="{FF2B5EF4-FFF2-40B4-BE49-F238E27FC236}">
                  <a16:creationId xmlns:a16="http://schemas.microsoft.com/office/drawing/2014/main" id="{00000000-0008-0000-0000-00003E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3726180</xdr:colOff>
          <xdr:row>311</xdr:row>
          <xdr:rowOff>708660</xdr:rowOff>
        </xdr:from>
        <xdr:to>
          <xdr:col>2</xdr:col>
          <xdr:colOff>4000500</xdr:colOff>
          <xdr:row>311</xdr:row>
          <xdr:rowOff>708660</xdr:rowOff>
        </xdr:to>
        <xdr:sp macro="" textlink="">
          <xdr:nvSpPr>
            <xdr:cNvPr id="89919" name="Object 2879" hidden="1">
              <a:extLst>
                <a:ext uri="{63B3BB69-23CF-44E3-9099-C40C66FF867C}">
                  <a14:compatExt spid="_x0000_s89919"/>
                </a:ext>
                <a:ext uri="{FF2B5EF4-FFF2-40B4-BE49-F238E27FC236}">
                  <a16:creationId xmlns:a16="http://schemas.microsoft.com/office/drawing/2014/main" id="{00000000-0008-0000-0000-00003F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104775</xdr:colOff>
      <xdr:row>212</xdr:row>
      <xdr:rowOff>0</xdr:rowOff>
    </xdr:from>
    <xdr:to>
      <xdr:col>16</xdr:col>
      <xdr:colOff>0</xdr:colOff>
      <xdr:row>212</xdr:row>
      <xdr:rowOff>0</xdr:rowOff>
    </xdr:to>
    <xdr:grpSp>
      <xdr:nvGrpSpPr>
        <xdr:cNvPr id="85" name="Group 236">
          <a:extLst>
            <a:ext uri="{FF2B5EF4-FFF2-40B4-BE49-F238E27FC236}">
              <a16:creationId xmlns:a16="http://schemas.microsoft.com/office/drawing/2014/main" id="{00000000-0008-0000-0000-000055000000}"/>
            </a:ext>
          </a:extLst>
        </xdr:cNvPr>
        <xdr:cNvGrpSpPr>
          <a:grpSpLocks/>
        </xdr:cNvGrpSpPr>
      </xdr:nvGrpSpPr>
      <xdr:grpSpPr bwMode="auto">
        <a:xfrm>
          <a:off x="13862643" y="50945143"/>
          <a:ext cx="975423" cy="0"/>
          <a:chOff x="622" y="1179"/>
          <a:chExt cx="80" cy="143"/>
        </a:xfrm>
      </xdr:grpSpPr>
      <xdr:sp macro="" textlink="">
        <xdr:nvSpPr>
          <xdr:cNvPr id="86" name="Text Box 238">
            <a:extLst>
              <a:ext uri="{FF2B5EF4-FFF2-40B4-BE49-F238E27FC236}">
                <a16:creationId xmlns:a16="http://schemas.microsoft.com/office/drawing/2014/main" id="{00000000-0008-0000-0000-000056000000}"/>
              </a:ext>
            </a:extLst>
          </xdr:cNvPr>
          <xdr:cNvSpPr txBox="1">
            <a:spLocks noChangeArrowheads="1"/>
          </xdr:cNvSpPr>
        </xdr:nvSpPr>
        <xdr:spPr bwMode="auto">
          <a:xfrm>
            <a:off x="303051219525" y="18802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87" name="Text Box 239">
            <a:extLst>
              <a:ext uri="{FF2B5EF4-FFF2-40B4-BE49-F238E27FC236}">
                <a16:creationId xmlns:a16="http://schemas.microsoft.com/office/drawing/2014/main" id="{00000000-0008-0000-0000-000057000000}"/>
              </a:ext>
            </a:extLst>
          </xdr:cNvPr>
          <xdr:cNvSpPr txBox="1">
            <a:spLocks noChangeArrowheads="1"/>
          </xdr:cNvSpPr>
        </xdr:nvSpPr>
        <xdr:spPr bwMode="auto">
          <a:xfrm>
            <a:off x="303051219525" y="18802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88" name="Text Box 240">
            <a:extLst>
              <a:ext uri="{FF2B5EF4-FFF2-40B4-BE49-F238E27FC236}">
                <a16:creationId xmlns:a16="http://schemas.microsoft.com/office/drawing/2014/main" id="{00000000-0008-0000-0000-000058000000}"/>
              </a:ext>
            </a:extLst>
          </xdr:cNvPr>
          <xdr:cNvSpPr txBox="1">
            <a:spLocks noChangeArrowheads="1"/>
          </xdr:cNvSpPr>
        </xdr:nvSpPr>
        <xdr:spPr bwMode="auto">
          <a:xfrm>
            <a:off x="303051219525" y="18802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6</xdr:col>
      <xdr:colOff>37193</xdr:colOff>
      <xdr:row>214</xdr:row>
      <xdr:rowOff>19050</xdr:rowOff>
    </xdr:from>
    <xdr:to>
      <xdr:col>6</xdr:col>
      <xdr:colOff>198059</xdr:colOff>
      <xdr:row>215</xdr:row>
      <xdr:rowOff>10583</xdr:rowOff>
    </xdr:to>
    <xdr:grpSp>
      <xdr:nvGrpSpPr>
        <xdr:cNvPr id="131" name="Group 3037">
          <a:extLst>
            <a:ext uri="{FF2B5EF4-FFF2-40B4-BE49-F238E27FC236}">
              <a16:creationId xmlns:a16="http://schemas.microsoft.com/office/drawing/2014/main" id="{00000000-0008-0000-0000-000083000000}"/>
            </a:ext>
          </a:extLst>
        </xdr:cNvPr>
        <xdr:cNvGrpSpPr>
          <a:grpSpLocks/>
        </xdr:cNvGrpSpPr>
      </xdr:nvGrpSpPr>
      <xdr:grpSpPr bwMode="auto">
        <a:xfrm>
          <a:off x="6216929" y="51433116"/>
          <a:ext cx="160866" cy="493951"/>
          <a:chOff x="320" y="21"/>
          <a:chExt cx="195" cy="504"/>
        </a:xfrm>
      </xdr:grpSpPr>
      <xdr:sp macro="" textlink="">
        <xdr:nvSpPr>
          <xdr:cNvPr id="132" name="Oval 3038">
            <a:extLst>
              <a:ext uri="{FF2B5EF4-FFF2-40B4-BE49-F238E27FC236}">
                <a16:creationId xmlns:a16="http://schemas.microsoft.com/office/drawing/2014/main" id="{00000000-0008-0000-0000-000084000000}"/>
              </a:ext>
            </a:extLst>
          </xdr:cNvPr>
          <xdr:cNvSpPr>
            <a:spLocks noChangeArrowheads="1"/>
          </xdr:cNvSpPr>
        </xdr:nvSpPr>
        <xdr:spPr bwMode="auto">
          <a:xfrm>
            <a:off x="320" y="21"/>
            <a:ext cx="170" cy="90"/>
          </a:xfrm>
          <a:prstGeom prst="ellipse">
            <a:avLst/>
          </a:prstGeom>
          <a:solidFill>
            <a:srgbClr val="FFFFFF"/>
          </a:solidFill>
          <a:ln w="12700">
            <a:solidFill>
              <a:srgbClr val="000000"/>
            </a:solidFill>
            <a:round/>
            <a:headEnd/>
            <a:tailEnd/>
          </a:ln>
        </xdr:spPr>
      </xdr:sp>
      <xdr:sp macro="" textlink="">
        <xdr:nvSpPr>
          <xdr:cNvPr id="133" name="Oval 3039">
            <a:extLst>
              <a:ext uri="{FF2B5EF4-FFF2-40B4-BE49-F238E27FC236}">
                <a16:creationId xmlns:a16="http://schemas.microsoft.com/office/drawing/2014/main" id="{00000000-0008-0000-0000-000085000000}"/>
              </a:ext>
            </a:extLst>
          </xdr:cNvPr>
          <xdr:cNvSpPr>
            <a:spLocks noChangeArrowheads="1"/>
          </xdr:cNvSpPr>
        </xdr:nvSpPr>
        <xdr:spPr bwMode="auto">
          <a:xfrm>
            <a:off x="489" y="66"/>
            <a:ext cx="26" cy="16"/>
          </a:xfrm>
          <a:prstGeom prst="ellipse">
            <a:avLst/>
          </a:prstGeom>
          <a:solidFill>
            <a:srgbClr val="FFFFFF"/>
          </a:solidFill>
          <a:ln w="12700">
            <a:solidFill>
              <a:srgbClr val="000000"/>
            </a:solidFill>
            <a:round/>
            <a:headEnd/>
            <a:tailEnd/>
          </a:ln>
        </xdr:spPr>
      </xdr:sp>
      <xdr:sp macro="" textlink="">
        <xdr:nvSpPr>
          <xdr:cNvPr id="134" name="Line 3040">
            <a:extLst>
              <a:ext uri="{FF2B5EF4-FFF2-40B4-BE49-F238E27FC236}">
                <a16:creationId xmlns:a16="http://schemas.microsoft.com/office/drawing/2014/main" id="{00000000-0008-0000-0000-000086000000}"/>
              </a:ext>
            </a:extLst>
          </xdr:cNvPr>
          <xdr:cNvSpPr>
            <a:spLocks noChangeShapeType="1"/>
          </xdr:cNvSpPr>
        </xdr:nvSpPr>
        <xdr:spPr bwMode="auto">
          <a:xfrm>
            <a:off x="401" y="114"/>
            <a:ext cx="0" cy="0"/>
          </a:xfrm>
          <a:prstGeom prst="line">
            <a:avLst/>
          </a:prstGeom>
          <a:noFill/>
          <a:ln w="12700">
            <a:solidFill>
              <a:srgbClr val="000000"/>
            </a:solidFill>
            <a:round/>
            <a:headEnd/>
            <a:tailEnd/>
          </a:ln>
        </xdr:spPr>
      </xdr:sp>
      <xdr:sp macro="" textlink="">
        <xdr:nvSpPr>
          <xdr:cNvPr id="135" name="Line 3041">
            <a:extLst>
              <a:ext uri="{FF2B5EF4-FFF2-40B4-BE49-F238E27FC236}">
                <a16:creationId xmlns:a16="http://schemas.microsoft.com/office/drawing/2014/main" id="{00000000-0008-0000-0000-000087000000}"/>
              </a:ext>
            </a:extLst>
          </xdr:cNvPr>
          <xdr:cNvSpPr>
            <a:spLocks noChangeShapeType="1"/>
          </xdr:cNvSpPr>
        </xdr:nvSpPr>
        <xdr:spPr bwMode="auto">
          <a:xfrm flipH="1">
            <a:off x="384" y="110"/>
            <a:ext cx="0" cy="411"/>
          </a:xfrm>
          <a:prstGeom prst="line">
            <a:avLst/>
          </a:prstGeom>
          <a:noFill/>
          <a:ln w="12700">
            <a:solidFill>
              <a:srgbClr val="000000"/>
            </a:solidFill>
            <a:round/>
            <a:headEnd/>
            <a:tailEnd/>
          </a:ln>
        </xdr:spPr>
      </xdr:sp>
      <xdr:sp macro="" textlink="">
        <xdr:nvSpPr>
          <xdr:cNvPr id="136" name="AutoShape 3042">
            <a:extLst>
              <a:ext uri="{FF2B5EF4-FFF2-40B4-BE49-F238E27FC236}">
                <a16:creationId xmlns:a16="http://schemas.microsoft.com/office/drawing/2014/main" id="{00000000-0008-0000-0000-000088000000}"/>
              </a:ext>
            </a:extLst>
          </xdr:cNvPr>
          <xdr:cNvSpPr>
            <a:spLocks noChangeArrowheads="1"/>
          </xdr:cNvSpPr>
        </xdr:nvSpPr>
        <xdr:spPr bwMode="auto">
          <a:xfrm rot="5400000">
            <a:off x="369" y="294"/>
            <a:ext cx="98" cy="68"/>
          </a:xfrm>
          <a:prstGeom prst="rtTriangle">
            <a:avLst/>
          </a:prstGeom>
          <a:solidFill>
            <a:srgbClr val="FFFFFF"/>
          </a:solidFill>
          <a:ln w="12700">
            <a:solidFill>
              <a:srgbClr val="000000"/>
            </a:solidFill>
            <a:miter lim="800000"/>
            <a:headEnd/>
            <a:tailEnd/>
          </a:ln>
        </xdr:spPr>
      </xdr:sp>
      <xdr:sp macro="" textlink="">
        <xdr:nvSpPr>
          <xdr:cNvPr id="137" name="Oval 3043">
            <a:extLst>
              <a:ext uri="{FF2B5EF4-FFF2-40B4-BE49-F238E27FC236}">
                <a16:creationId xmlns:a16="http://schemas.microsoft.com/office/drawing/2014/main" id="{00000000-0008-0000-0000-000089000000}"/>
              </a:ext>
            </a:extLst>
          </xdr:cNvPr>
          <xdr:cNvSpPr>
            <a:spLocks noChangeArrowheads="1"/>
          </xdr:cNvSpPr>
        </xdr:nvSpPr>
        <xdr:spPr bwMode="auto">
          <a:xfrm>
            <a:off x="383" y="511"/>
            <a:ext cx="71" cy="14"/>
          </a:xfrm>
          <a:prstGeom prst="ellipse">
            <a:avLst/>
          </a:prstGeom>
          <a:solidFill>
            <a:srgbClr val="FFFFFF"/>
          </a:solidFill>
          <a:ln w="12700">
            <a:solidFill>
              <a:srgbClr val="000000"/>
            </a:solidFill>
            <a:round/>
            <a:headEnd/>
            <a:tailEnd/>
          </a:ln>
        </xdr:spPr>
      </xdr:sp>
    </xdr:grpSp>
    <xdr:clientData/>
  </xdr:twoCellAnchor>
  <xdr:twoCellAnchor>
    <xdr:from>
      <xdr:col>5</xdr:col>
      <xdr:colOff>152400</xdr:colOff>
      <xdr:row>215</xdr:row>
      <xdr:rowOff>50800</xdr:rowOff>
    </xdr:from>
    <xdr:to>
      <xdr:col>5</xdr:col>
      <xdr:colOff>364067</xdr:colOff>
      <xdr:row>216</xdr:row>
      <xdr:rowOff>4233</xdr:rowOff>
    </xdr:to>
    <xdr:grpSp>
      <xdr:nvGrpSpPr>
        <xdr:cNvPr id="138" name="Group 3044">
          <a:extLst>
            <a:ext uri="{FF2B5EF4-FFF2-40B4-BE49-F238E27FC236}">
              <a16:creationId xmlns:a16="http://schemas.microsoft.com/office/drawing/2014/main" id="{00000000-0008-0000-0000-00008A000000}"/>
            </a:ext>
          </a:extLst>
        </xdr:cNvPr>
        <xdr:cNvGrpSpPr>
          <a:grpSpLocks/>
        </xdr:cNvGrpSpPr>
      </xdr:nvGrpSpPr>
      <xdr:grpSpPr bwMode="auto">
        <a:xfrm>
          <a:off x="5545015" y="51967284"/>
          <a:ext cx="211667" cy="455850"/>
          <a:chOff x="26" y="220"/>
          <a:chExt cx="29" cy="80"/>
        </a:xfrm>
      </xdr:grpSpPr>
      <xdr:sp macro="" textlink="">
        <xdr:nvSpPr>
          <xdr:cNvPr id="139" name="Oval 3045">
            <a:extLst>
              <a:ext uri="{FF2B5EF4-FFF2-40B4-BE49-F238E27FC236}">
                <a16:creationId xmlns:a16="http://schemas.microsoft.com/office/drawing/2014/main" id="{00000000-0008-0000-0000-00008B000000}"/>
              </a:ext>
            </a:extLst>
          </xdr:cNvPr>
          <xdr:cNvSpPr>
            <a:spLocks noChangeArrowheads="1"/>
          </xdr:cNvSpPr>
        </xdr:nvSpPr>
        <xdr:spPr bwMode="auto">
          <a:xfrm rot="1489486">
            <a:off x="32" y="220"/>
            <a:ext cx="21" cy="15"/>
          </a:xfrm>
          <a:prstGeom prst="ellipse">
            <a:avLst/>
          </a:prstGeom>
          <a:solidFill>
            <a:srgbClr val="FFFFFF"/>
          </a:solidFill>
          <a:ln w="12700">
            <a:solidFill>
              <a:srgbClr val="000000"/>
            </a:solidFill>
            <a:round/>
            <a:headEnd/>
            <a:tailEnd/>
          </a:ln>
        </xdr:spPr>
      </xdr:sp>
      <xdr:sp macro="" textlink="">
        <xdr:nvSpPr>
          <xdr:cNvPr id="140" name="Oval 3046">
            <a:extLst>
              <a:ext uri="{FF2B5EF4-FFF2-40B4-BE49-F238E27FC236}">
                <a16:creationId xmlns:a16="http://schemas.microsoft.com/office/drawing/2014/main" id="{00000000-0008-0000-0000-00008C000000}"/>
              </a:ext>
            </a:extLst>
          </xdr:cNvPr>
          <xdr:cNvSpPr>
            <a:spLocks noChangeArrowheads="1"/>
          </xdr:cNvSpPr>
        </xdr:nvSpPr>
        <xdr:spPr bwMode="auto">
          <a:xfrm rot="1489486">
            <a:off x="52" y="233"/>
            <a:ext cx="3" cy="2"/>
          </a:xfrm>
          <a:prstGeom prst="ellipse">
            <a:avLst/>
          </a:prstGeom>
          <a:solidFill>
            <a:srgbClr val="FFFFFF"/>
          </a:solidFill>
          <a:ln w="12700">
            <a:solidFill>
              <a:srgbClr val="000000"/>
            </a:solidFill>
            <a:round/>
            <a:headEnd/>
            <a:tailEnd/>
          </a:ln>
        </xdr:spPr>
      </xdr:sp>
      <xdr:sp macro="" textlink="">
        <xdr:nvSpPr>
          <xdr:cNvPr id="141" name="Line 3047">
            <a:extLst>
              <a:ext uri="{FF2B5EF4-FFF2-40B4-BE49-F238E27FC236}">
                <a16:creationId xmlns:a16="http://schemas.microsoft.com/office/drawing/2014/main" id="{00000000-0008-0000-0000-00008D000000}"/>
              </a:ext>
            </a:extLst>
          </xdr:cNvPr>
          <xdr:cNvSpPr>
            <a:spLocks noChangeShapeType="1"/>
          </xdr:cNvSpPr>
        </xdr:nvSpPr>
        <xdr:spPr bwMode="auto">
          <a:xfrm rot="1489486">
            <a:off x="40" y="234"/>
            <a:ext cx="0" cy="0"/>
          </a:xfrm>
          <a:prstGeom prst="line">
            <a:avLst/>
          </a:prstGeom>
          <a:noFill/>
          <a:ln w="12700">
            <a:solidFill>
              <a:srgbClr val="000000"/>
            </a:solidFill>
            <a:round/>
            <a:headEnd/>
            <a:tailEnd/>
          </a:ln>
        </xdr:spPr>
      </xdr:sp>
      <xdr:sp macro="" textlink="">
        <xdr:nvSpPr>
          <xdr:cNvPr id="142" name="Line 3048">
            <a:extLst>
              <a:ext uri="{FF2B5EF4-FFF2-40B4-BE49-F238E27FC236}">
                <a16:creationId xmlns:a16="http://schemas.microsoft.com/office/drawing/2014/main" id="{00000000-0008-0000-0000-00008E000000}"/>
              </a:ext>
            </a:extLst>
          </xdr:cNvPr>
          <xdr:cNvSpPr>
            <a:spLocks noChangeShapeType="1"/>
          </xdr:cNvSpPr>
        </xdr:nvSpPr>
        <xdr:spPr bwMode="auto">
          <a:xfrm rot="1489486" flipH="1">
            <a:off x="32" y="232"/>
            <a:ext cx="0" cy="28"/>
          </a:xfrm>
          <a:prstGeom prst="line">
            <a:avLst/>
          </a:prstGeom>
          <a:noFill/>
          <a:ln w="12700">
            <a:solidFill>
              <a:srgbClr val="000000"/>
            </a:solidFill>
            <a:round/>
            <a:headEnd/>
            <a:tailEnd/>
          </a:ln>
        </xdr:spPr>
      </xdr:sp>
      <xdr:sp macro="" textlink="">
        <xdr:nvSpPr>
          <xdr:cNvPr id="143" name="AutoShape 3049">
            <a:extLst>
              <a:ext uri="{FF2B5EF4-FFF2-40B4-BE49-F238E27FC236}">
                <a16:creationId xmlns:a16="http://schemas.microsoft.com/office/drawing/2014/main" id="{00000000-0008-0000-0000-00008F000000}"/>
              </a:ext>
            </a:extLst>
          </xdr:cNvPr>
          <xdr:cNvSpPr>
            <a:spLocks noChangeArrowheads="1"/>
          </xdr:cNvSpPr>
        </xdr:nvSpPr>
        <xdr:spPr bwMode="auto">
          <a:xfrm rot="5400000">
            <a:off x="22" y="263"/>
            <a:ext cx="17" cy="9"/>
          </a:xfrm>
          <a:prstGeom prst="rtTriangle">
            <a:avLst/>
          </a:prstGeom>
          <a:solidFill>
            <a:srgbClr val="FFFFFF"/>
          </a:solidFill>
          <a:ln w="12700">
            <a:solidFill>
              <a:srgbClr val="000000"/>
            </a:solidFill>
            <a:miter lim="800000"/>
            <a:headEnd/>
            <a:tailEnd/>
          </a:ln>
        </xdr:spPr>
      </xdr:sp>
      <xdr:sp macro="" textlink="">
        <xdr:nvSpPr>
          <xdr:cNvPr id="144" name="Oval 3050">
            <a:extLst>
              <a:ext uri="{FF2B5EF4-FFF2-40B4-BE49-F238E27FC236}">
                <a16:creationId xmlns:a16="http://schemas.microsoft.com/office/drawing/2014/main" id="{00000000-0008-0000-0000-000090000000}"/>
              </a:ext>
            </a:extLst>
          </xdr:cNvPr>
          <xdr:cNvSpPr>
            <a:spLocks noChangeArrowheads="1"/>
          </xdr:cNvSpPr>
        </xdr:nvSpPr>
        <xdr:spPr bwMode="auto">
          <a:xfrm>
            <a:off x="26" y="298"/>
            <a:ext cx="9" cy="2"/>
          </a:xfrm>
          <a:prstGeom prst="ellipse">
            <a:avLst/>
          </a:prstGeom>
          <a:solidFill>
            <a:srgbClr val="FFFFFF"/>
          </a:solidFill>
          <a:ln w="12700">
            <a:solidFill>
              <a:srgbClr val="000000"/>
            </a:solidFill>
            <a:round/>
            <a:headEnd/>
            <a:tailEnd/>
          </a:ln>
        </xdr:spPr>
      </xdr:sp>
      <xdr:sp macro="" textlink="">
        <xdr:nvSpPr>
          <xdr:cNvPr id="145" name="Line 3051">
            <a:extLst>
              <a:ext uri="{FF2B5EF4-FFF2-40B4-BE49-F238E27FC236}">
                <a16:creationId xmlns:a16="http://schemas.microsoft.com/office/drawing/2014/main" id="{00000000-0008-0000-0000-000091000000}"/>
              </a:ext>
            </a:extLst>
          </xdr:cNvPr>
          <xdr:cNvSpPr>
            <a:spLocks noChangeShapeType="1"/>
          </xdr:cNvSpPr>
        </xdr:nvSpPr>
        <xdr:spPr bwMode="auto">
          <a:xfrm>
            <a:off x="26" y="276"/>
            <a:ext cx="0" cy="23"/>
          </a:xfrm>
          <a:prstGeom prst="line">
            <a:avLst/>
          </a:prstGeom>
          <a:noFill/>
          <a:ln w="12700">
            <a:solidFill>
              <a:srgbClr val="000000"/>
            </a:solidFill>
            <a:round/>
            <a:headEnd/>
            <a:tailEnd/>
          </a:ln>
        </xdr:spPr>
      </xdr:sp>
      <xdr:sp macro="" textlink="">
        <xdr:nvSpPr>
          <xdr:cNvPr id="146" name="Line 3052">
            <a:extLst>
              <a:ext uri="{FF2B5EF4-FFF2-40B4-BE49-F238E27FC236}">
                <a16:creationId xmlns:a16="http://schemas.microsoft.com/office/drawing/2014/main" id="{00000000-0008-0000-0000-000092000000}"/>
              </a:ext>
            </a:extLst>
          </xdr:cNvPr>
          <xdr:cNvSpPr>
            <a:spLocks noChangeShapeType="1"/>
          </xdr:cNvSpPr>
        </xdr:nvSpPr>
        <xdr:spPr bwMode="auto">
          <a:xfrm>
            <a:off x="35" y="241"/>
            <a:ext cx="0" cy="12"/>
          </a:xfrm>
          <a:prstGeom prst="line">
            <a:avLst/>
          </a:prstGeom>
          <a:noFill/>
          <a:ln w="12700">
            <a:solidFill>
              <a:srgbClr val="000000"/>
            </a:solidFill>
            <a:round/>
            <a:headEnd/>
            <a:tailEnd/>
          </a:ln>
        </xdr:spPr>
      </xdr:sp>
      <xdr:sp macro="" textlink="">
        <xdr:nvSpPr>
          <xdr:cNvPr id="147" name="Line 3053">
            <a:extLst>
              <a:ext uri="{FF2B5EF4-FFF2-40B4-BE49-F238E27FC236}">
                <a16:creationId xmlns:a16="http://schemas.microsoft.com/office/drawing/2014/main" id="{00000000-0008-0000-0000-000093000000}"/>
              </a:ext>
            </a:extLst>
          </xdr:cNvPr>
          <xdr:cNvSpPr>
            <a:spLocks noChangeShapeType="1"/>
          </xdr:cNvSpPr>
        </xdr:nvSpPr>
        <xdr:spPr bwMode="auto">
          <a:xfrm>
            <a:off x="35" y="253"/>
            <a:ext cx="10" cy="0"/>
          </a:xfrm>
          <a:prstGeom prst="line">
            <a:avLst/>
          </a:prstGeom>
          <a:noFill/>
          <a:ln w="12700">
            <a:solidFill>
              <a:srgbClr val="000000"/>
            </a:solidFill>
            <a:round/>
            <a:headEnd/>
            <a:tailEnd/>
          </a:ln>
        </xdr:spPr>
      </xdr:sp>
    </xdr:grpSp>
    <xdr:clientData/>
  </xdr:twoCellAnchor>
  <xdr:twoCellAnchor>
    <xdr:from>
      <xdr:col>6</xdr:col>
      <xdr:colOff>165100</xdr:colOff>
      <xdr:row>216</xdr:row>
      <xdr:rowOff>40215</xdr:rowOff>
    </xdr:from>
    <xdr:to>
      <xdr:col>6</xdr:col>
      <xdr:colOff>660399</xdr:colOff>
      <xdr:row>216</xdr:row>
      <xdr:rowOff>444500</xdr:rowOff>
    </xdr:to>
    <xdr:grpSp>
      <xdr:nvGrpSpPr>
        <xdr:cNvPr id="148" name="Group 3054">
          <a:extLst>
            <a:ext uri="{FF2B5EF4-FFF2-40B4-BE49-F238E27FC236}">
              <a16:creationId xmlns:a16="http://schemas.microsoft.com/office/drawing/2014/main" id="{00000000-0008-0000-0000-000094000000}"/>
            </a:ext>
          </a:extLst>
        </xdr:cNvPr>
        <xdr:cNvGrpSpPr>
          <a:grpSpLocks/>
        </xdr:cNvGrpSpPr>
      </xdr:nvGrpSpPr>
      <xdr:grpSpPr bwMode="auto">
        <a:xfrm>
          <a:off x="6344836" y="52459116"/>
          <a:ext cx="495299" cy="404285"/>
          <a:chOff x="445" y="3"/>
          <a:chExt cx="239" cy="516"/>
        </a:xfrm>
      </xdr:grpSpPr>
      <xdr:sp macro="" textlink="">
        <xdr:nvSpPr>
          <xdr:cNvPr id="149" name="AutoShape 3055">
            <a:extLst>
              <a:ext uri="{FF2B5EF4-FFF2-40B4-BE49-F238E27FC236}">
                <a16:creationId xmlns:a16="http://schemas.microsoft.com/office/drawing/2014/main" id="{00000000-0008-0000-0000-000095000000}"/>
              </a:ext>
            </a:extLst>
          </xdr:cNvPr>
          <xdr:cNvSpPr>
            <a:spLocks noChangeArrowheads="1"/>
          </xdr:cNvSpPr>
        </xdr:nvSpPr>
        <xdr:spPr bwMode="auto">
          <a:xfrm rot="1855128">
            <a:off x="523" y="3"/>
            <a:ext cx="68" cy="141"/>
          </a:xfrm>
          <a:prstGeom prst="smileyFace">
            <a:avLst>
              <a:gd name="adj" fmla="val 4653"/>
            </a:avLst>
          </a:prstGeom>
          <a:solidFill>
            <a:srgbClr val="FFFFFF"/>
          </a:solidFill>
          <a:ln w="12700">
            <a:solidFill>
              <a:srgbClr val="000000"/>
            </a:solidFill>
            <a:round/>
            <a:headEnd/>
            <a:tailEnd/>
          </a:ln>
        </xdr:spPr>
      </xdr:sp>
      <xdr:grpSp>
        <xdr:nvGrpSpPr>
          <xdr:cNvPr id="150" name="Group 3056">
            <a:extLst>
              <a:ext uri="{FF2B5EF4-FFF2-40B4-BE49-F238E27FC236}">
                <a16:creationId xmlns:a16="http://schemas.microsoft.com/office/drawing/2014/main" id="{00000000-0008-0000-0000-000096000000}"/>
              </a:ext>
            </a:extLst>
          </xdr:cNvPr>
          <xdr:cNvGrpSpPr>
            <a:grpSpLocks/>
          </xdr:cNvGrpSpPr>
        </xdr:nvGrpSpPr>
        <xdr:grpSpPr bwMode="auto">
          <a:xfrm>
            <a:off x="445" y="117"/>
            <a:ext cx="239" cy="402"/>
            <a:chOff x="445" y="117"/>
            <a:chExt cx="246" cy="430"/>
          </a:xfrm>
        </xdr:grpSpPr>
        <xdr:sp macro="" textlink="">
          <xdr:nvSpPr>
            <xdr:cNvPr id="151" name="Line 3057">
              <a:extLst>
                <a:ext uri="{FF2B5EF4-FFF2-40B4-BE49-F238E27FC236}">
                  <a16:creationId xmlns:a16="http://schemas.microsoft.com/office/drawing/2014/main" id="{00000000-0008-0000-0000-000097000000}"/>
                </a:ext>
              </a:extLst>
            </xdr:cNvPr>
            <xdr:cNvSpPr>
              <a:spLocks noChangeShapeType="1"/>
            </xdr:cNvSpPr>
          </xdr:nvSpPr>
          <xdr:spPr bwMode="auto">
            <a:xfrm>
              <a:off x="537" y="140"/>
              <a:ext cx="0" cy="0"/>
            </a:xfrm>
            <a:prstGeom prst="line">
              <a:avLst/>
            </a:prstGeom>
            <a:noFill/>
            <a:ln w="12700">
              <a:solidFill>
                <a:srgbClr val="000000"/>
              </a:solidFill>
              <a:round/>
              <a:headEnd/>
              <a:tailEnd/>
            </a:ln>
          </xdr:spPr>
        </xdr:sp>
        <xdr:sp macro="" textlink="">
          <xdr:nvSpPr>
            <xdr:cNvPr id="152" name="Line 3058">
              <a:extLst>
                <a:ext uri="{FF2B5EF4-FFF2-40B4-BE49-F238E27FC236}">
                  <a16:creationId xmlns:a16="http://schemas.microsoft.com/office/drawing/2014/main" id="{00000000-0008-0000-0000-000098000000}"/>
                </a:ext>
              </a:extLst>
            </xdr:cNvPr>
            <xdr:cNvSpPr>
              <a:spLocks noChangeShapeType="1"/>
            </xdr:cNvSpPr>
          </xdr:nvSpPr>
          <xdr:spPr bwMode="auto">
            <a:xfrm flipH="1">
              <a:off x="523" y="136"/>
              <a:ext cx="0" cy="407"/>
            </a:xfrm>
            <a:prstGeom prst="line">
              <a:avLst/>
            </a:prstGeom>
            <a:noFill/>
            <a:ln w="12700">
              <a:solidFill>
                <a:srgbClr val="000000"/>
              </a:solidFill>
              <a:round/>
              <a:headEnd/>
              <a:tailEnd/>
            </a:ln>
          </xdr:spPr>
        </xdr:sp>
        <xdr:sp macro="" textlink="">
          <xdr:nvSpPr>
            <xdr:cNvPr id="153" name="Oval 3059">
              <a:extLst>
                <a:ext uri="{FF2B5EF4-FFF2-40B4-BE49-F238E27FC236}">
                  <a16:creationId xmlns:a16="http://schemas.microsoft.com/office/drawing/2014/main" id="{00000000-0008-0000-0000-000099000000}"/>
                </a:ext>
              </a:extLst>
            </xdr:cNvPr>
            <xdr:cNvSpPr>
              <a:spLocks noChangeArrowheads="1"/>
            </xdr:cNvSpPr>
          </xdr:nvSpPr>
          <xdr:spPr bwMode="auto">
            <a:xfrm>
              <a:off x="523" y="533"/>
              <a:ext cx="59" cy="14"/>
            </a:xfrm>
            <a:prstGeom prst="ellipse">
              <a:avLst/>
            </a:prstGeom>
            <a:solidFill>
              <a:srgbClr val="FFFFFF"/>
            </a:solidFill>
            <a:ln w="12700">
              <a:solidFill>
                <a:srgbClr val="000000"/>
              </a:solidFill>
              <a:round/>
              <a:headEnd/>
              <a:tailEnd/>
            </a:ln>
          </xdr:spPr>
        </xdr:sp>
        <xdr:sp macro="" textlink="">
          <xdr:nvSpPr>
            <xdr:cNvPr id="154" name="Line 3060">
              <a:extLst>
                <a:ext uri="{FF2B5EF4-FFF2-40B4-BE49-F238E27FC236}">
                  <a16:creationId xmlns:a16="http://schemas.microsoft.com/office/drawing/2014/main" id="{00000000-0008-0000-0000-00009A000000}"/>
                </a:ext>
              </a:extLst>
            </xdr:cNvPr>
            <xdr:cNvSpPr>
              <a:spLocks noChangeShapeType="1"/>
            </xdr:cNvSpPr>
          </xdr:nvSpPr>
          <xdr:spPr bwMode="auto">
            <a:xfrm>
              <a:off x="445" y="117"/>
              <a:ext cx="167" cy="103"/>
            </a:xfrm>
            <a:prstGeom prst="line">
              <a:avLst/>
            </a:prstGeom>
            <a:noFill/>
            <a:ln w="12700">
              <a:solidFill>
                <a:srgbClr val="000000"/>
              </a:solidFill>
              <a:round/>
              <a:headEnd/>
              <a:tailEnd/>
            </a:ln>
          </xdr:spPr>
        </xdr:sp>
        <xdr:sp macro="" textlink="">
          <xdr:nvSpPr>
            <xdr:cNvPr id="155" name="AutoShape 3061">
              <a:extLst>
                <a:ext uri="{FF2B5EF4-FFF2-40B4-BE49-F238E27FC236}">
                  <a16:creationId xmlns:a16="http://schemas.microsoft.com/office/drawing/2014/main" id="{00000000-0008-0000-0000-00009B000000}"/>
                </a:ext>
              </a:extLst>
            </xdr:cNvPr>
            <xdr:cNvSpPr>
              <a:spLocks noChangeArrowheads="1"/>
            </xdr:cNvSpPr>
          </xdr:nvSpPr>
          <xdr:spPr bwMode="auto">
            <a:xfrm rot="194008">
              <a:off x="492" y="303"/>
              <a:ext cx="71" cy="86"/>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6085 w 21600"/>
                <a:gd name="T13" fmla="*/ 6028 h 21600"/>
                <a:gd name="T14" fmla="*/ 15515 w 21600"/>
                <a:gd name="T15" fmla="*/ 15572 h 21600"/>
              </a:gdLst>
              <a:ahLst/>
              <a:cxnLst>
                <a:cxn ang="T8">
                  <a:pos x="T0" y="T1"/>
                </a:cxn>
                <a:cxn ang="T9">
                  <a:pos x="T2" y="T3"/>
                </a:cxn>
                <a:cxn ang="T10">
                  <a:pos x="T4" y="T5"/>
                </a:cxn>
                <a:cxn ang="T11">
                  <a:pos x="T6" y="T7"/>
                </a:cxn>
              </a:cxnLst>
              <a:rect l="T12" t="T13" r="T14" b="T15"/>
              <a:pathLst>
                <a:path w="21600" h="21600">
                  <a:moveTo>
                    <a:pt x="0" y="0"/>
                  </a:moveTo>
                  <a:lnTo>
                    <a:pt x="8556" y="21600"/>
                  </a:lnTo>
                  <a:lnTo>
                    <a:pt x="13044" y="21600"/>
                  </a:lnTo>
                  <a:lnTo>
                    <a:pt x="21600" y="0"/>
                  </a:lnTo>
                  <a:lnTo>
                    <a:pt x="0" y="0"/>
                  </a:lnTo>
                  <a:close/>
                </a:path>
              </a:pathLst>
            </a:custGeom>
            <a:solidFill>
              <a:srgbClr val="FFFFFF"/>
            </a:solidFill>
            <a:ln w="12700">
              <a:solidFill>
                <a:srgbClr val="000000"/>
              </a:solidFill>
              <a:miter lim="800000"/>
              <a:headEnd/>
              <a:tailEnd/>
            </a:ln>
          </xdr:spPr>
        </xdr:sp>
        <xdr:grpSp>
          <xdr:nvGrpSpPr>
            <xdr:cNvPr id="156" name="Group 3062">
              <a:extLst>
                <a:ext uri="{FF2B5EF4-FFF2-40B4-BE49-F238E27FC236}">
                  <a16:creationId xmlns:a16="http://schemas.microsoft.com/office/drawing/2014/main" id="{00000000-0008-0000-0000-00009C000000}"/>
                </a:ext>
              </a:extLst>
            </xdr:cNvPr>
            <xdr:cNvGrpSpPr>
              <a:grpSpLocks/>
            </xdr:cNvGrpSpPr>
          </xdr:nvGrpSpPr>
          <xdr:grpSpPr bwMode="auto">
            <a:xfrm>
              <a:off x="519" y="120"/>
              <a:ext cx="172" cy="166"/>
              <a:chOff x="675" y="163"/>
              <a:chExt cx="216" cy="206"/>
            </a:xfrm>
          </xdr:grpSpPr>
          <xdr:sp macro="" textlink="">
            <xdr:nvSpPr>
              <xdr:cNvPr id="157" name="AutoShape 3063">
                <a:extLst>
                  <a:ext uri="{FF2B5EF4-FFF2-40B4-BE49-F238E27FC236}">
                    <a16:creationId xmlns:a16="http://schemas.microsoft.com/office/drawing/2014/main" id="{00000000-0008-0000-0000-00009D000000}"/>
                  </a:ext>
                </a:extLst>
              </xdr:cNvPr>
              <xdr:cNvSpPr>
                <a:spLocks noChangeArrowheads="1"/>
              </xdr:cNvSpPr>
            </xdr:nvSpPr>
            <xdr:spPr bwMode="auto">
              <a:xfrm rot="3680998">
                <a:off x="660" y="178"/>
                <a:ext cx="199" cy="16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48 w 21600"/>
                  <a:gd name="T19" fmla="*/ 3195 h 21600"/>
                  <a:gd name="T20" fmla="*/ 18452 w 21600"/>
                  <a:gd name="T21" fmla="*/ 18405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21042" y="11103"/>
                    </a:moveTo>
                    <a:cubicBezTo>
                      <a:pt x="21045" y="11002"/>
                      <a:pt x="21047" y="10901"/>
                      <a:pt x="21047" y="10800"/>
                    </a:cubicBezTo>
                    <a:cubicBezTo>
                      <a:pt x="21047" y="5140"/>
                      <a:pt x="16459" y="553"/>
                      <a:pt x="10800" y="553"/>
                    </a:cubicBezTo>
                    <a:cubicBezTo>
                      <a:pt x="9964" y="552"/>
                      <a:pt x="9131" y="655"/>
                      <a:pt x="8320" y="857"/>
                    </a:cubicBezTo>
                    <a:lnTo>
                      <a:pt x="8186" y="320"/>
                    </a:lnTo>
                    <a:cubicBezTo>
                      <a:pt x="9041" y="107"/>
                      <a:pt x="9919" y="-1"/>
                      <a:pt x="10800" y="0"/>
                    </a:cubicBezTo>
                    <a:cubicBezTo>
                      <a:pt x="16764" y="0"/>
                      <a:pt x="21600" y="4835"/>
                      <a:pt x="21600" y="10800"/>
                    </a:cubicBezTo>
                    <a:cubicBezTo>
                      <a:pt x="21600" y="10906"/>
                      <a:pt x="21598" y="11013"/>
                      <a:pt x="21595" y="11120"/>
                    </a:cubicBezTo>
                    <a:lnTo>
                      <a:pt x="24294" y="11200"/>
                    </a:lnTo>
                    <a:lnTo>
                      <a:pt x="21230" y="14088"/>
                    </a:lnTo>
                    <a:lnTo>
                      <a:pt x="18343" y="11023"/>
                    </a:lnTo>
                    <a:lnTo>
                      <a:pt x="21042" y="11103"/>
                    </a:lnTo>
                    <a:close/>
                  </a:path>
                </a:pathLst>
              </a:custGeom>
              <a:solidFill>
                <a:srgbClr val="FFFFFF"/>
              </a:solidFill>
              <a:ln w="12700">
                <a:solidFill>
                  <a:srgbClr val="000000"/>
                </a:solidFill>
                <a:miter lim="800000"/>
                <a:headEnd/>
                <a:tailEnd/>
              </a:ln>
            </xdr:spPr>
          </xdr:sp>
          <xdr:sp macro="" textlink="">
            <xdr:nvSpPr>
              <xdr:cNvPr id="158" name="AutoShape 3064">
                <a:extLst>
                  <a:ext uri="{FF2B5EF4-FFF2-40B4-BE49-F238E27FC236}">
                    <a16:creationId xmlns:a16="http://schemas.microsoft.com/office/drawing/2014/main" id="{00000000-0008-0000-0000-00009E000000}"/>
                  </a:ext>
                </a:extLst>
              </xdr:cNvPr>
              <xdr:cNvSpPr>
                <a:spLocks noChangeArrowheads="1"/>
              </xdr:cNvSpPr>
            </xdr:nvSpPr>
            <xdr:spPr bwMode="auto">
              <a:xfrm rot="8199544" flipH="1">
                <a:off x="684" y="179"/>
                <a:ext cx="207" cy="19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30 w 21600"/>
                  <a:gd name="T19" fmla="*/ 3183 h 21600"/>
                  <a:gd name="T20" fmla="*/ 18470 w 21600"/>
                  <a:gd name="T21" fmla="*/ 1841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21042" y="11103"/>
                    </a:moveTo>
                    <a:cubicBezTo>
                      <a:pt x="21045" y="11002"/>
                      <a:pt x="21047" y="10901"/>
                      <a:pt x="21047" y="10800"/>
                    </a:cubicBezTo>
                    <a:cubicBezTo>
                      <a:pt x="21047" y="5140"/>
                      <a:pt x="16459" y="553"/>
                      <a:pt x="10800" y="553"/>
                    </a:cubicBezTo>
                    <a:cubicBezTo>
                      <a:pt x="9964" y="552"/>
                      <a:pt x="9131" y="655"/>
                      <a:pt x="8320" y="857"/>
                    </a:cubicBezTo>
                    <a:lnTo>
                      <a:pt x="8186" y="320"/>
                    </a:lnTo>
                    <a:cubicBezTo>
                      <a:pt x="9041" y="107"/>
                      <a:pt x="9919" y="-1"/>
                      <a:pt x="10800" y="0"/>
                    </a:cubicBezTo>
                    <a:cubicBezTo>
                      <a:pt x="16764" y="0"/>
                      <a:pt x="21600" y="4835"/>
                      <a:pt x="21600" y="10800"/>
                    </a:cubicBezTo>
                    <a:cubicBezTo>
                      <a:pt x="21600" y="10906"/>
                      <a:pt x="21598" y="11013"/>
                      <a:pt x="21595" y="11120"/>
                    </a:cubicBezTo>
                    <a:lnTo>
                      <a:pt x="24294" y="11200"/>
                    </a:lnTo>
                    <a:lnTo>
                      <a:pt x="21230" y="14088"/>
                    </a:lnTo>
                    <a:lnTo>
                      <a:pt x="18343" y="11023"/>
                    </a:lnTo>
                    <a:lnTo>
                      <a:pt x="21042" y="11103"/>
                    </a:lnTo>
                    <a:close/>
                  </a:path>
                </a:pathLst>
              </a:custGeom>
              <a:solidFill>
                <a:srgbClr val="FFFFFF"/>
              </a:solidFill>
              <a:ln w="12700">
                <a:solidFill>
                  <a:srgbClr val="000000"/>
                </a:solidFill>
                <a:miter lim="800000"/>
                <a:headEnd/>
                <a:tailEnd/>
              </a:ln>
            </xdr:spPr>
          </xdr:sp>
        </xdr:grpSp>
      </xdr:grpSp>
    </xdr:grpSp>
    <xdr:clientData/>
  </xdr:twoCellAnchor>
  <xdr:twoCellAnchor>
    <xdr:from>
      <xdr:col>5</xdr:col>
      <xdr:colOff>123825</xdr:colOff>
      <xdr:row>217</xdr:row>
      <xdr:rowOff>4233</xdr:rowOff>
    </xdr:from>
    <xdr:to>
      <xdr:col>5</xdr:col>
      <xdr:colOff>411691</xdr:colOff>
      <xdr:row>218</xdr:row>
      <xdr:rowOff>12699</xdr:rowOff>
    </xdr:to>
    <xdr:grpSp>
      <xdr:nvGrpSpPr>
        <xdr:cNvPr id="159" name="Group 3065">
          <a:extLst>
            <a:ext uri="{FF2B5EF4-FFF2-40B4-BE49-F238E27FC236}">
              <a16:creationId xmlns:a16="http://schemas.microsoft.com/office/drawing/2014/main" id="{00000000-0008-0000-0000-00009F000000}"/>
            </a:ext>
          </a:extLst>
        </xdr:cNvPr>
        <xdr:cNvGrpSpPr>
          <a:grpSpLocks/>
        </xdr:cNvGrpSpPr>
      </xdr:nvGrpSpPr>
      <xdr:grpSpPr bwMode="auto">
        <a:xfrm>
          <a:off x="5516440" y="52925552"/>
          <a:ext cx="287866" cy="498184"/>
          <a:chOff x="979" y="72"/>
          <a:chExt cx="296" cy="448"/>
        </a:xfrm>
      </xdr:grpSpPr>
      <xdr:sp macro="" textlink="">
        <xdr:nvSpPr>
          <xdr:cNvPr id="160" name="AutoShape 3066">
            <a:extLst>
              <a:ext uri="{FF2B5EF4-FFF2-40B4-BE49-F238E27FC236}">
                <a16:creationId xmlns:a16="http://schemas.microsoft.com/office/drawing/2014/main" id="{00000000-0008-0000-0000-0000A0000000}"/>
              </a:ext>
            </a:extLst>
          </xdr:cNvPr>
          <xdr:cNvSpPr>
            <a:spLocks noChangeArrowheads="1"/>
          </xdr:cNvSpPr>
        </xdr:nvSpPr>
        <xdr:spPr bwMode="auto">
          <a:xfrm rot="5400000">
            <a:off x="960" y="294"/>
            <a:ext cx="97" cy="57"/>
          </a:xfrm>
          <a:prstGeom prst="rtTriangle">
            <a:avLst/>
          </a:prstGeom>
          <a:solidFill>
            <a:srgbClr val="FFFFFF"/>
          </a:solidFill>
          <a:ln w="12700">
            <a:solidFill>
              <a:srgbClr val="000000"/>
            </a:solidFill>
            <a:miter lim="800000"/>
            <a:headEnd/>
            <a:tailEnd/>
          </a:ln>
        </xdr:spPr>
      </xdr:sp>
      <xdr:sp macro="" textlink="">
        <xdr:nvSpPr>
          <xdr:cNvPr id="161" name="Oval 3067">
            <a:extLst>
              <a:ext uri="{FF2B5EF4-FFF2-40B4-BE49-F238E27FC236}">
                <a16:creationId xmlns:a16="http://schemas.microsoft.com/office/drawing/2014/main" id="{00000000-0008-0000-0000-0000A1000000}"/>
              </a:ext>
            </a:extLst>
          </xdr:cNvPr>
          <xdr:cNvSpPr>
            <a:spLocks noChangeArrowheads="1"/>
          </xdr:cNvSpPr>
        </xdr:nvSpPr>
        <xdr:spPr bwMode="auto">
          <a:xfrm>
            <a:off x="979" y="504"/>
            <a:ext cx="59" cy="14"/>
          </a:xfrm>
          <a:prstGeom prst="ellipse">
            <a:avLst/>
          </a:prstGeom>
          <a:solidFill>
            <a:srgbClr val="FFFFFF"/>
          </a:solidFill>
          <a:ln w="12700">
            <a:solidFill>
              <a:srgbClr val="000000"/>
            </a:solidFill>
            <a:round/>
            <a:headEnd/>
            <a:tailEnd/>
          </a:ln>
        </xdr:spPr>
      </xdr:sp>
      <xdr:sp macro="" textlink="">
        <xdr:nvSpPr>
          <xdr:cNvPr id="162" name="Line 3068">
            <a:extLst>
              <a:ext uri="{FF2B5EF4-FFF2-40B4-BE49-F238E27FC236}">
                <a16:creationId xmlns:a16="http://schemas.microsoft.com/office/drawing/2014/main" id="{00000000-0008-0000-0000-0000A2000000}"/>
              </a:ext>
            </a:extLst>
          </xdr:cNvPr>
          <xdr:cNvSpPr>
            <a:spLocks noChangeShapeType="1"/>
          </xdr:cNvSpPr>
        </xdr:nvSpPr>
        <xdr:spPr bwMode="auto">
          <a:xfrm>
            <a:off x="980" y="372"/>
            <a:ext cx="0" cy="141"/>
          </a:xfrm>
          <a:prstGeom prst="line">
            <a:avLst/>
          </a:prstGeom>
          <a:noFill/>
          <a:ln w="12700">
            <a:solidFill>
              <a:srgbClr val="000000"/>
            </a:solidFill>
            <a:round/>
            <a:headEnd/>
            <a:tailEnd/>
          </a:ln>
        </xdr:spPr>
      </xdr:sp>
      <xdr:sp macro="" textlink="">
        <xdr:nvSpPr>
          <xdr:cNvPr id="163" name="Oval 3069">
            <a:extLst>
              <a:ext uri="{FF2B5EF4-FFF2-40B4-BE49-F238E27FC236}">
                <a16:creationId xmlns:a16="http://schemas.microsoft.com/office/drawing/2014/main" id="{00000000-0008-0000-0000-0000A3000000}"/>
              </a:ext>
            </a:extLst>
          </xdr:cNvPr>
          <xdr:cNvSpPr>
            <a:spLocks noChangeArrowheads="1"/>
          </xdr:cNvSpPr>
        </xdr:nvSpPr>
        <xdr:spPr bwMode="auto">
          <a:xfrm rot="2364868">
            <a:off x="1174" y="123"/>
            <a:ext cx="98" cy="154"/>
          </a:xfrm>
          <a:prstGeom prst="ellipse">
            <a:avLst/>
          </a:prstGeom>
          <a:solidFill>
            <a:srgbClr val="FFFFFF"/>
          </a:solidFill>
          <a:ln w="12700">
            <a:solidFill>
              <a:srgbClr val="000000"/>
            </a:solidFill>
            <a:round/>
            <a:headEnd/>
            <a:tailEnd/>
          </a:ln>
        </xdr:spPr>
      </xdr:sp>
      <xdr:sp macro="" textlink="">
        <xdr:nvSpPr>
          <xdr:cNvPr id="164" name="Oval 3070">
            <a:extLst>
              <a:ext uri="{FF2B5EF4-FFF2-40B4-BE49-F238E27FC236}">
                <a16:creationId xmlns:a16="http://schemas.microsoft.com/office/drawing/2014/main" id="{00000000-0008-0000-0000-0000A4000000}"/>
              </a:ext>
            </a:extLst>
          </xdr:cNvPr>
          <xdr:cNvSpPr>
            <a:spLocks noChangeArrowheads="1"/>
          </xdr:cNvSpPr>
        </xdr:nvSpPr>
        <xdr:spPr bwMode="auto">
          <a:xfrm rot="2364868">
            <a:off x="1250" y="229"/>
            <a:ext cx="16" cy="30"/>
          </a:xfrm>
          <a:prstGeom prst="ellipse">
            <a:avLst/>
          </a:prstGeom>
          <a:solidFill>
            <a:srgbClr val="FFFFFF"/>
          </a:solidFill>
          <a:ln w="12700">
            <a:solidFill>
              <a:srgbClr val="000000"/>
            </a:solidFill>
            <a:round/>
            <a:headEnd/>
            <a:tailEnd/>
          </a:ln>
        </xdr:spPr>
      </xdr:sp>
      <xdr:sp macro="" textlink="">
        <xdr:nvSpPr>
          <xdr:cNvPr id="165" name="Line 3071">
            <a:extLst>
              <a:ext uri="{FF2B5EF4-FFF2-40B4-BE49-F238E27FC236}">
                <a16:creationId xmlns:a16="http://schemas.microsoft.com/office/drawing/2014/main" id="{00000000-0008-0000-0000-0000A5000000}"/>
              </a:ext>
            </a:extLst>
          </xdr:cNvPr>
          <xdr:cNvSpPr>
            <a:spLocks noChangeShapeType="1"/>
          </xdr:cNvSpPr>
        </xdr:nvSpPr>
        <xdr:spPr bwMode="auto">
          <a:xfrm rot="2364868">
            <a:off x="1193" y="279"/>
            <a:ext cx="0" cy="0"/>
          </a:xfrm>
          <a:prstGeom prst="line">
            <a:avLst/>
          </a:prstGeom>
          <a:noFill/>
          <a:ln w="12700">
            <a:solidFill>
              <a:srgbClr val="000000"/>
            </a:solidFill>
            <a:round/>
            <a:headEnd/>
            <a:tailEnd/>
          </a:ln>
        </xdr:spPr>
      </xdr:sp>
      <xdr:sp macro="" textlink="">
        <xdr:nvSpPr>
          <xdr:cNvPr id="166" name="Freeform 3072">
            <a:extLst>
              <a:ext uri="{FF2B5EF4-FFF2-40B4-BE49-F238E27FC236}">
                <a16:creationId xmlns:a16="http://schemas.microsoft.com/office/drawing/2014/main" id="{00000000-0008-0000-0000-0000A6000000}"/>
              </a:ext>
            </a:extLst>
          </xdr:cNvPr>
          <xdr:cNvSpPr>
            <a:spLocks/>
          </xdr:cNvSpPr>
        </xdr:nvSpPr>
        <xdr:spPr bwMode="auto">
          <a:xfrm>
            <a:off x="982" y="143"/>
            <a:ext cx="193" cy="131"/>
          </a:xfrm>
          <a:custGeom>
            <a:avLst/>
            <a:gdLst>
              <a:gd name="T0" fmla="*/ 0 w 214"/>
              <a:gd name="T1" fmla="*/ 1268 h 110"/>
              <a:gd name="T2" fmla="*/ 24 w 214"/>
              <a:gd name="T3" fmla="*/ 143 h 110"/>
              <a:gd name="T4" fmla="*/ 51 w 214"/>
              <a:gd name="T5" fmla="*/ 423 h 110"/>
              <a:gd name="T6" fmla="*/ 0 60000 65536"/>
              <a:gd name="T7" fmla="*/ 0 60000 65536"/>
              <a:gd name="T8" fmla="*/ 0 60000 65536"/>
              <a:gd name="T9" fmla="*/ 0 w 214"/>
              <a:gd name="T10" fmla="*/ 0 h 110"/>
              <a:gd name="T11" fmla="*/ 214 w 214"/>
              <a:gd name="T12" fmla="*/ 110 h 110"/>
            </a:gdLst>
            <a:ahLst/>
            <a:cxnLst>
              <a:cxn ang="T6">
                <a:pos x="T0" y="T1"/>
              </a:cxn>
              <a:cxn ang="T7">
                <a:pos x="T2" y="T3"/>
              </a:cxn>
              <a:cxn ang="T8">
                <a:pos x="T4" y="T5"/>
              </a:cxn>
            </a:cxnLst>
            <a:rect l="T9" t="T10" r="T11" b="T12"/>
            <a:pathLst>
              <a:path w="214" h="110">
                <a:moveTo>
                  <a:pt x="0" y="110"/>
                </a:moveTo>
                <a:cubicBezTo>
                  <a:pt x="35" y="67"/>
                  <a:pt x="70" y="24"/>
                  <a:pt x="106" y="12"/>
                </a:cubicBezTo>
                <a:cubicBezTo>
                  <a:pt x="142" y="0"/>
                  <a:pt x="192" y="30"/>
                  <a:pt x="214" y="36"/>
                </a:cubicBezTo>
              </a:path>
            </a:pathLst>
          </a:custGeom>
          <a:noFill/>
          <a:ln w="12700">
            <a:solidFill>
              <a:srgbClr val="000000"/>
            </a:solidFill>
            <a:round/>
            <a:headEnd/>
            <a:tailEnd/>
          </a:ln>
        </xdr:spPr>
      </xdr:sp>
      <xdr:sp macro="" textlink="">
        <xdr:nvSpPr>
          <xdr:cNvPr id="167" name="Rectangle 3073">
            <a:extLst>
              <a:ext uri="{FF2B5EF4-FFF2-40B4-BE49-F238E27FC236}">
                <a16:creationId xmlns:a16="http://schemas.microsoft.com/office/drawing/2014/main" id="{00000000-0008-0000-0000-0000A7000000}"/>
              </a:ext>
            </a:extLst>
          </xdr:cNvPr>
          <xdr:cNvSpPr>
            <a:spLocks noChangeArrowheads="1"/>
          </xdr:cNvSpPr>
        </xdr:nvSpPr>
        <xdr:spPr bwMode="auto">
          <a:xfrm>
            <a:off x="1115" y="480"/>
            <a:ext cx="160" cy="40"/>
          </a:xfrm>
          <a:prstGeom prst="rect">
            <a:avLst/>
          </a:prstGeom>
          <a:solidFill>
            <a:srgbClr val="FFFFFF"/>
          </a:solidFill>
          <a:ln w="12700">
            <a:solidFill>
              <a:srgbClr val="000000"/>
            </a:solidFill>
            <a:miter lim="800000"/>
            <a:headEnd/>
            <a:tailEnd/>
          </a:ln>
        </xdr:spPr>
      </xdr:sp>
      <xdr:sp macro="" textlink="">
        <xdr:nvSpPr>
          <xdr:cNvPr id="168" name="Line 3074">
            <a:extLst>
              <a:ext uri="{FF2B5EF4-FFF2-40B4-BE49-F238E27FC236}">
                <a16:creationId xmlns:a16="http://schemas.microsoft.com/office/drawing/2014/main" id="{00000000-0008-0000-0000-0000A8000000}"/>
              </a:ext>
            </a:extLst>
          </xdr:cNvPr>
          <xdr:cNvSpPr>
            <a:spLocks noChangeShapeType="1"/>
          </xdr:cNvSpPr>
        </xdr:nvSpPr>
        <xdr:spPr bwMode="auto">
          <a:xfrm>
            <a:off x="1140" y="500"/>
            <a:ext cx="24" cy="0"/>
          </a:xfrm>
          <a:prstGeom prst="line">
            <a:avLst/>
          </a:prstGeom>
          <a:noFill/>
          <a:ln w="12700">
            <a:solidFill>
              <a:srgbClr val="000000"/>
            </a:solidFill>
            <a:round/>
            <a:headEnd/>
            <a:tailEnd/>
          </a:ln>
        </xdr:spPr>
      </xdr:sp>
      <xdr:sp macro="" textlink="">
        <xdr:nvSpPr>
          <xdr:cNvPr id="169" name="Line 3075">
            <a:extLst>
              <a:ext uri="{FF2B5EF4-FFF2-40B4-BE49-F238E27FC236}">
                <a16:creationId xmlns:a16="http://schemas.microsoft.com/office/drawing/2014/main" id="{00000000-0008-0000-0000-0000A9000000}"/>
              </a:ext>
            </a:extLst>
          </xdr:cNvPr>
          <xdr:cNvSpPr>
            <a:spLocks noChangeShapeType="1"/>
          </xdr:cNvSpPr>
        </xdr:nvSpPr>
        <xdr:spPr bwMode="auto">
          <a:xfrm>
            <a:off x="1223" y="503"/>
            <a:ext cx="24" cy="0"/>
          </a:xfrm>
          <a:prstGeom prst="line">
            <a:avLst/>
          </a:prstGeom>
          <a:noFill/>
          <a:ln w="12700">
            <a:solidFill>
              <a:srgbClr val="000000"/>
            </a:solidFill>
            <a:round/>
            <a:headEnd/>
            <a:tailEnd/>
          </a:ln>
        </xdr:spPr>
      </xdr:sp>
      <xdr:sp macro="" textlink="">
        <xdr:nvSpPr>
          <xdr:cNvPr id="170" name="Line 3076">
            <a:extLst>
              <a:ext uri="{FF2B5EF4-FFF2-40B4-BE49-F238E27FC236}">
                <a16:creationId xmlns:a16="http://schemas.microsoft.com/office/drawing/2014/main" id="{00000000-0008-0000-0000-0000AA000000}"/>
              </a:ext>
            </a:extLst>
          </xdr:cNvPr>
          <xdr:cNvSpPr>
            <a:spLocks noChangeShapeType="1"/>
          </xdr:cNvSpPr>
        </xdr:nvSpPr>
        <xdr:spPr bwMode="auto">
          <a:xfrm>
            <a:off x="1119" y="160"/>
            <a:ext cx="0" cy="160"/>
          </a:xfrm>
          <a:prstGeom prst="line">
            <a:avLst/>
          </a:prstGeom>
          <a:noFill/>
          <a:ln w="12700">
            <a:solidFill>
              <a:srgbClr val="000000"/>
            </a:solidFill>
            <a:round/>
            <a:headEnd/>
            <a:tailEnd/>
          </a:ln>
        </xdr:spPr>
      </xdr:sp>
      <xdr:sp macro="" textlink="">
        <xdr:nvSpPr>
          <xdr:cNvPr id="171" name="Line 3077">
            <a:extLst>
              <a:ext uri="{FF2B5EF4-FFF2-40B4-BE49-F238E27FC236}">
                <a16:creationId xmlns:a16="http://schemas.microsoft.com/office/drawing/2014/main" id="{00000000-0008-0000-0000-0000AB000000}"/>
              </a:ext>
            </a:extLst>
          </xdr:cNvPr>
          <xdr:cNvSpPr>
            <a:spLocks noChangeShapeType="1"/>
          </xdr:cNvSpPr>
        </xdr:nvSpPr>
        <xdr:spPr bwMode="auto">
          <a:xfrm>
            <a:off x="1119" y="319"/>
            <a:ext cx="73" cy="118"/>
          </a:xfrm>
          <a:prstGeom prst="line">
            <a:avLst/>
          </a:prstGeom>
          <a:noFill/>
          <a:ln w="12700">
            <a:solidFill>
              <a:srgbClr val="000000"/>
            </a:solidFill>
            <a:round/>
            <a:headEnd/>
            <a:tailEnd/>
          </a:ln>
        </xdr:spPr>
      </xdr:sp>
      <xdr:sp macro="" textlink="">
        <xdr:nvSpPr>
          <xdr:cNvPr id="172" name="AutoShape 3078">
            <a:extLst>
              <a:ext uri="{FF2B5EF4-FFF2-40B4-BE49-F238E27FC236}">
                <a16:creationId xmlns:a16="http://schemas.microsoft.com/office/drawing/2014/main" id="{00000000-0008-0000-0000-0000AC000000}"/>
              </a:ext>
            </a:extLst>
          </xdr:cNvPr>
          <xdr:cNvSpPr>
            <a:spLocks noChangeArrowheads="1"/>
          </xdr:cNvSpPr>
        </xdr:nvSpPr>
        <xdr:spPr bwMode="auto">
          <a:xfrm>
            <a:off x="1004" y="72"/>
            <a:ext cx="63" cy="80"/>
          </a:xfrm>
          <a:prstGeom prst="lightningBolt">
            <a:avLst/>
          </a:prstGeom>
          <a:solidFill>
            <a:srgbClr val="FFFFFF"/>
          </a:solidFill>
          <a:ln w="12700">
            <a:solidFill>
              <a:srgbClr val="000000"/>
            </a:solidFill>
            <a:miter lim="800000"/>
            <a:headEnd/>
            <a:tailEnd/>
          </a:ln>
        </xdr:spPr>
      </xdr:sp>
    </xdr:grpSp>
    <xdr:clientData/>
  </xdr:twoCellAnchor>
  <xdr:twoCellAnchor>
    <xdr:from>
      <xdr:col>6</xdr:col>
      <xdr:colOff>149233</xdr:colOff>
      <xdr:row>221</xdr:row>
      <xdr:rowOff>28575</xdr:rowOff>
    </xdr:from>
    <xdr:to>
      <xdr:col>6</xdr:col>
      <xdr:colOff>547687</xdr:colOff>
      <xdr:row>221</xdr:row>
      <xdr:rowOff>469900</xdr:rowOff>
    </xdr:to>
    <xdr:grpSp>
      <xdr:nvGrpSpPr>
        <xdr:cNvPr id="173" name="Group 3079">
          <a:extLst>
            <a:ext uri="{FF2B5EF4-FFF2-40B4-BE49-F238E27FC236}">
              <a16:creationId xmlns:a16="http://schemas.microsoft.com/office/drawing/2014/main" id="{00000000-0008-0000-0000-0000AD000000}"/>
            </a:ext>
          </a:extLst>
        </xdr:cNvPr>
        <xdr:cNvGrpSpPr>
          <a:grpSpLocks/>
        </xdr:cNvGrpSpPr>
      </xdr:nvGrpSpPr>
      <xdr:grpSpPr bwMode="auto">
        <a:xfrm>
          <a:off x="6328969" y="54071960"/>
          <a:ext cx="398454" cy="441325"/>
          <a:chOff x="16" y="423"/>
          <a:chExt cx="43" cy="77"/>
        </a:xfrm>
      </xdr:grpSpPr>
      <xdr:grpSp>
        <xdr:nvGrpSpPr>
          <xdr:cNvPr id="174" name="Group 3080">
            <a:extLst>
              <a:ext uri="{FF2B5EF4-FFF2-40B4-BE49-F238E27FC236}">
                <a16:creationId xmlns:a16="http://schemas.microsoft.com/office/drawing/2014/main" id="{00000000-0008-0000-0000-0000AE000000}"/>
              </a:ext>
            </a:extLst>
          </xdr:cNvPr>
          <xdr:cNvGrpSpPr>
            <a:grpSpLocks/>
          </xdr:cNvGrpSpPr>
        </xdr:nvGrpSpPr>
        <xdr:grpSpPr bwMode="auto">
          <a:xfrm>
            <a:off x="23" y="423"/>
            <a:ext cx="26" cy="48"/>
            <a:chOff x="1780" y="20"/>
            <a:chExt cx="162" cy="245"/>
          </a:xfrm>
        </xdr:grpSpPr>
        <xdr:sp macro="" textlink="">
          <xdr:nvSpPr>
            <xdr:cNvPr id="183" name="Oval 3081">
              <a:extLst>
                <a:ext uri="{FF2B5EF4-FFF2-40B4-BE49-F238E27FC236}">
                  <a16:creationId xmlns:a16="http://schemas.microsoft.com/office/drawing/2014/main" id="{00000000-0008-0000-0000-0000B7000000}"/>
                </a:ext>
              </a:extLst>
            </xdr:cNvPr>
            <xdr:cNvSpPr>
              <a:spLocks noChangeArrowheads="1"/>
            </xdr:cNvSpPr>
          </xdr:nvSpPr>
          <xdr:spPr bwMode="auto">
            <a:xfrm>
              <a:off x="1780" y="20"/>
              <a:ext cx="141" cy="89"/>
            </a:xfrm>
            <a:prstGeom prst="ellipse">
              <a:avLst/>
            </a:prstGeom>
            <a:solidFill>
              <a:srgbClr val="FFFFFF"/>
            </a:solidFill>
            <a:ln w="12700">
              <a:solidFill>
                <a:srgbClr val="000000"/>
              </a:solidFill>
              <a:round/>
              <a:headEnd/>
              <a:tailEnd/>
            </a:ln>
          </xdr:spPr>
        </xdr:sp>
        <xdr:sp macro="" textlink="">
          <xdr:nvSpPr>
            <xdr:cNvPr id="184" name="Oval 3082">
              <a:extLst>
                <a:ext uri="{FF2B5EF4-FFF2-40B4-BE49-F238E27FC236}">
                  <a16:creationId xmlns:a16="http://schemas.microsoft.com/office/drawing/2014/main" id="{00000000-0008-0000-0000-0000B8000000}"/>
                </a:ext>
              </a:extLst>
            </xdr:cNvPr>
            <xdr:cNvSpPr>
              <a:spLocks noChangeArrowheads="1"/>
            </xdr:cNvSpPr>
          </xdr:nvSpPr>
          <xdr:spPr bwMode="auto">
            <a:xfrm>
              <a:off x="1920" y="65"/>
              <a:ext cx="22" cy="15"/>
            </a:xfrm>
            <a:prstGeom prst="ellipse">
              <a:avLst/>
            </a:prstGeom>
            <a:solidFill>
              <a:srgbClr val="FFFFFF"/>
            </a:solidFill>
            <a:ln w="12700">
              <a:solidFill>
                <a:srgbClr val="000000"/>
              </a:solidFill>
              <a:round/>
              <a:headEnd/>
              <a:tailEnd/>
            </a:ln>
          </xdr:spPr>
        </xdr:sp>
        <xdr:sp macro="" textlink="">
          <xdr:nvSpPr>
            <xdr:cNvPr id="185" name="Line 3083">
              <a:extLst>
                <a:ext uri="{FF2B5EF4-FFF2-40B4-BE49-F238E27FC236}">
                  <a16:creationId xmlns:a16="http://schemas.microsoft.com/office/drawing/2014/main" id="{00000000-0008-0000-0000-0000B9000000}"/>
                </a:ext>
              </a:extLst>
            </xdr:cNvPr>
            <xdr:cNvSpPr>
              <a:spLocks noChangeShapeType="1"/>
            </xdr:cNvSpPr>
          </xdr:nvSpPr>
          <xdr:spPr bwMode="auto">
            <a:xfrm>
              <a:off x="1847" y="112"/>
              <a:ext cx="0" cy="0"/>
            </a:xfrm>
            <a:prstGeom prst="line">
              <a:avLst/>
            </a:prstGeom>
            <a:noFill/>
            <a:ln w="12700">
              <a:solidFill>
                <a:srgbClr val="000000"/>
              </a:solidFill>
              <a:round/>
              <a:headEnd/>
              <a:tailEnd/>
            </a:ln>
          </xdr:spPr>
        </xdr:sp>
        <xdr:sp macro="" textlink="">
          <xdr:nvSpPr>
            <xdr:cNvPr id="186" name="Line 3084">
              <a:extLst>
                <a:ext uri="{FF2B5EF4-FFF2-40B4-BE49-F238E27FC236}">
                  <a16:creationId xmlns:a16="http://schemas.microsoft.com/office/drawing/2014/main" id="{00000000-0008-0000-0000-0000BA000000}"/>
                </a:ext>
              </a:extLst>
            </xdr:cNvPr>
            <xdr:cNvSpPr>
              <a:spLocks noChangeShapeType="1"/>
            </xdr:cNvSpPr>
          </xdr:nvSpPr>
          <xdr:spPr bwMode="auto">
            <a:xfrm>
              <a:off x="1833" y="108"/>
              <a:ext cx="1" cy="157"/>
            </a:xfrm>
            <a:prstGeom prst="line">
              <a:avLst/>
            </a:prstGeom>
            <a:noFill/>
            <a:ln w="12700">
              <a:solidFill>
                <a:srgbClr val="000000"/>
              </a:solidFill>
              <a:round/>
              <a:headEnd/>
              <a:tailEnd/>
            </a:ln>
          </xdr:spPr>
        </xdr:sp>
      </xdr:grpSp>
      <xdr:sp macro="" textlink="">
        <xdr:nvSpPr>
          <xdr:cNvPr id="175" name="Line 3085">
            <a:extLst>
              <a:ext uri="{FF2B5EF4-FFF2-40B4-BE49-F238E27FC236}">
                <a16:creationId xmlns:a16="http://schemas.microsoft.com/office/drawing/2014/main" id="{00000000-0008-0000-0000-0000AF000000}"/>
              </a:ext>
            </a:extLst>
          </xdr:cNvPr>
          <xdr:cNvSpPr>
            <a:spLocks noChangeShapeType="1"/>
          </xdr:cNvSpPr>
        </xdr:nvSpPr>
        <xdr:spPr bwMode="auto">
          <a:xfrm>
            <a:off x="28" y="446"/>
            <a:ext cx="0" cy="54"/>
          </a:xfrm>
          <a:prstGeom prst="line">
            <a:avLst/>
          </a:prstGeom>
          <a:noFill/>
          <a:ln w="12700">
            <a:solidFill>
              <a:srgbClr val="000000"/>
            </a:solidFill>
            <a:round/>
            <a:headEnd/>
            <a:tailEnd/>
          </a:ln>
        </xdr:spPr>
      </xdr:sp>
      <xdr:sp macro="" textlink="">
        <xdr:nvSpPr>
          <xdr:cNvPr id="176" name="Line 3086">
            <a:extLst>
              <a:ext uri="{FF2B5EF4-FFF2-40B4-BE49-F238E27FC236}">
                <a16:creationId xmlns:a16="http://schemas.microsoft.com/office/drawing/2014/main" id="{00000000-0008-0000-0000-0000B0000000}"/>
              </a:ext>
            </a:extLst>
          </xdr:cNvPr>
          <xdr:cNvSpPr>
            <a:spLocks noChangeShapeType="1"/>
          </xdr:cNvSpPr>
        </xdr:nvSpPr>
        <xdr:spPr bwMode="auto">
          <a:xfrm>
            <a:off x="28" y="473"/>
            <a:ext cx="19" cy="0"/>
          </a:xfrm>
          <a:prstGeom prst="line">
            <a:avLst/>
          </a:prstGeom>
          <a:noFill/>
          <a:ln w="12700">
            <a:solidFill>
              <a:srgbClr val="000000"/>
            </a:solidFill>
            <a:round/>
            <a:headEnd/>
            <a:tailEnd/>
          </a:ln>
        </xdr:spPr>
      </xdr:sp>
      <xdr:sp macro="" textlink="">
        <xdr:nvSpPr>
          <xdr:cNvPr id="177" name="Line 3087">
            <a:extLst>
              <a:ext uri="{FF2B5EF4-FFF2-40B4-BE49-F238E27FC236}">
                <a16:creationId xmlns:a16="http://schemas.microsoft.com/office/drawing/2014/main" id="{00000000-0008-0000-0000-0000B1000000}"/>
              </a:ext>
            </a:extLst>
          </xdr:cNvPr>
          <xdr:cNvSpPr>
            <a:spLocks noChangeShapeType="1"/>
          </xdr:cNvSpPr>
        </xdr:nvSpPr>
        <xdr:spPr bwMode="auto">
          <a:xfrm>
            <a:off x="47" y="473"/>
            <a:ext cx="0" cy="27"/>
          </a:xfrm>
          <a:prstGeom prst="line">
            <a:avLst/>
          </a:prstGeom>
          <a:noFill/>
          <a:ln w="12700">
            <a:solidFill>
              <a:srgbClr val="000000"/>
            </a:solidFill>
            <a:round/>
            <a:headEnd/>
            <a:tailEnd/>
          </a:ln>
        </xdr:spPr>
      </xdr:sp>
      <xdr:sp macro="" textlink="">
        <xdr:nvSpPr>
          <xdr:cNvPr id="178" name="Arc 3088">
            <a:extLst>
              <a:ext uri="{FF2B5EF4-FFF2-40B4-BE49-F238E27FC236}">
                <a16:creationId xmlns:a16="http://schemas.microsoft.com/office/drawing/2014/main" id="{00000000-0008-0000-0000-0000B2000000}"/>
              </a:ext>
            </a:extLst>
          </xdr:cNvPr>
          <xdr:cNvSpPr>
            <a:spLocks/>
          </xdr:cNvSpPr>
        </xdr:nvSpPr>
        <xdr:spPr bwMode="auto">
          <a:xfrm rot="2072994">
            <a:off x="16" y="445"/>
            <a:ext cx="11" cy="40"/>
          </a:xfrm>
          <a:custGeom>
            <a:avLst/>
            <a:gdLst>
              <a:gd name="T0" fmla="*/ 0 w 17393"/>
              <a:gd name="T1" fmla="*/ 0 h 21600"/>
              <a:gd name="T2" fmla="*/ 0 w 17393"/>
              <a:gd name="T3" fmla="*/ 0 h 21600"/>
              <a:gd name="T4" fmla="*/ 0 w 17393"/>
              <a:gd name="T5" fmla="*/ 0 h 21600"/>
              <a:gd name="T6" fmla="*/ 0 60000 65536"/>
              <a:gd name="T7" fmla="*/ 0 60000 65536"/>
              <a:gd name="T8" fmla="*/ 0 60000 65536"/>
              <a:gd name="T9" fmla="*/ 0 w 17393"/>
              <a:gd name="T10" fmla="*/ 0 h 21600"/>
              <a:gd name="T11" fmla="*/ 17393 w 17393"/>
              <a:gd name="T12" fmla="*/ 21600 h 21600"/>
            </a:gdLst>
            <a:ahLst/>
            <a:cxnLst>
              <a:cxn ang="T6">
                <a:pos x="T0" y="T1"/>
              </a:cxn>
              <a:cxn ang="T7">
                <a:pos x="T2" y="T3"/>
              </a:cxn>
              <a:cxn ang="T8">
                <a:pos x="T4" y="T5"/>
              </a:cxn>
            </a:cxnLst>
            <a:rect l="T9" t="T10" r="T11" b="T12"/>
            <a:pathLst>
              <a:path w="17393" h="21600" fill="none" extrusionOk="0">
                <a:moveTo>
                  <a:pt x="-1" y="0"/>
                </a:moveTo>
                <a:cubicBezTo>
                  <a:pt x="6865" y="0"/>
                  <a:pt x="13322" y="3263"/>
                  <a:pt x="17392" y="8792"/>
                </a:cubicBezTo>
              </a:path>
              <a:path w="17393" h="21600" stroke="0" extrusionOk="0">
                <a:moveTo>
                  <a:pt x="-1" y="0"/>
                </a:moveTo>
                <a:cubicBezTo>
                  <a:pt x="6865" y="0"/>
                  <a:pt x="13322" y="3263"/>
                  <a:pt x="17392" y="8792"/>
                </a:cubicBezTo>
                <a:lnTo>
                  <a:pt x="0" y="21600"/>
                </a:lnTo>
                <a:lnTo>
                  <a:pt x="-1" y="0"/>
                </a:lnTo>
                <a:close/>
              </a:path>
            </a:pathLst>
          </a:custGeom>
          <a:noFill/>
          <a:ln w="12700">
            <a:solidFill>
              <a:srgbClr val="000000"/>
            </a:solidFill>
            <a:round/>
            <a:headEnd/>
            <a:tailEnd/>
          </a:ln>
        </xdr:spPr>
      </xdr:sp>
      <xdr:grpSp>
        <xdr:nvGrpSpPr>
          <xdr:cNvPr id="179" name="Group 3089">
            <a:extLst>
              <a:ext uri="{FF2B5EF4-FFF2-40B4-BE49-F238E27FC236}">
                <a16:creationId xmlns:a16="http://schemas.microsoft.com/office/drawing/2014/main" id="{00000000-0008-0000-0000-0000B3000000}"/>
              </a:ext>
            </a:extLst>
          </xdr:cNvPr>
          <xdr:cNvGrpSpPr>
            <a:grpSpLocks/>
          </xdr:cNvGrpSpPr>
        </xdr:nvGrpSpPr>
        <xdr:grpSpPr bwMode="auto">
          <a:xfrm>
            <a:off x="49" y="471"/>
            <a:ext cx="10" cy="29"/>
            <a:chOff x="1985" y="373"/>
            <a:chExt cx="59" cy="146"/>
          </a:xfrm>
        </xdr:grpSpPr>
        <xdr:sp macro="" textlink="">
          <xdr:nvSpPr>
            <xdr:cNvPr id="181" name="Oval 3090">
              <a:extLst>
                <a:ext uri="{FF2B5EF4-FFF2-40B4-BE49-F238E27FC236}">
                  <a16:creationId xmlns:a16="http://schemas.microsoft.com/office/drawing/2014/main" id="{00000000-0008-0000-0000-0000B5000000}"/>
                </a:ext>
              </a:extLst>
            </xdr:cNvPr>
            <xdr:cNvSpPr>
              <a:spLocks noChangeArrowheads="1"/>
            </xdr:cNvSpPr>
          </xdr:nvSpPr>
          <xdr:spPr bwMode="auto">
            <a:xfrm>
              <a:off x="1985" y="505"/>
              <a:ext cx="59" cy="14"/>
            </a:xfrm>
            <a:prstGeom prst="ellipse">
              <a:avLst/>
            </a:prstGeom>
            <a:solidFill>
              <a:srgbClr val="FFFFFF"/>
            </a:solidFill>
            <a:ln w="12700">
              <a:solidFill>
                <a:srgbClr val="000000"/>
              </a:solidFill>
              <a:round/>
              <a:headEnd/>
              <a:tailEnd/>
            </a:ln>
          </xdr:spPr>
        </xdr:sp>
        <xdr:sp macro="" textlink="">
          <xdr:nvSpPr>
            <xdr:cNvPr id="182" name="Line 3091">
              <a:extLst>
                <a:ext uri="{FF2B5EF4-FFF2-40B4-BE49-F238E27FC236}">
                  <a16:creationId xmlns:a16="http://schemas.microsoft.com/office/drawing/2014/main" id="{00000000-0008-0000-0000-0000B6000000}"/>
                </a:ext>
              </a:extLst>
            </xdr:cNvPr>
            <xdr:cNvSpPr>
              <a:spLocks noChangeShapeType="1"/>
            </xdr:cNvSpPr>
          </xdr:nvSpPr>
          <xdr:spPr bwMode="auto">
            <a:xfrm>
              <a:off x="1986" y="373"/>
              <a:ext cx="0" cy="141"/>
            </a:xfrm>
            <a:prstGeom prst="line">
              <a:avLst/>
            </a:prstGeom>
            <a:noFill/>
            <a:ln w="12700">
              <a:solidFill>
                <a:srgbClr val="000000"/>
              </a:solidFill>
              <a:round/>
              <a:headEnd/>
              <a:tailEnd/>
            </a:ln>
          </xdr:spPr>
        </xdr:sp>
      </xdr:grpSp>
      <xdr:sp macro="" textlink="">
        <xdr:nvSpPr>
          <xdr:cNvPr id="180" name="Line 3092">
            <a:extLst>
              <a:ext uri="{FF2B5EF4-FFF2-40B4-BE49-F238E27FC236}">
                <a16:creationId xmlns:a16="http://schemas.microsoft.com/office/drawing/2014/main" id="{00000000-0008-0000-0000-0000B4000000}"/>
              </a:ext>
            </a:extLst>
          </xdr:cNvPr>
          <xdr:cNvSpPr>
            <a:spLocks noChangeShapeType="1"/>
          </xdr:cNvSpPr>
        </xdr:nvSpPr>
        <xdr:spPr bwMode="auto">
          <a:xfrm>
            <a:off x="32" y="471"/>
            <a:ext cx="16" cy="0"/>
          </a:xfrm>
          <a:prstGeom prst="line">
            <a:avLst/>
          </a:prstGeom>
          <a:noFill/>
          <a:ln w="12700">
            <a:solidFill>
              <a:srgbClr val="000000"/>
            </a:solidFill>
            <a:round/>
            <a:headEnd/>
            <a:tailEnd/>
          </a:ln>
        </xdr:spPr>
      </xdr:sp>
    </xdr:grpSp>
    <xdr:clientData/>
  </xdr:twoCellAnchor>
  <xdr:twoCellAnchor>
    <xdr:from>
      <xdr:col>5</xdr:col>
      <xdr:colOff>120655</xdr:colOff>
      <xdr:row>222</xdr:row>
      <xdr:rowOff>28575</xdr:rowOff>
    </xdr:from>
    <xdr:to>
      <xdr:col>5</xdr:col>
      <xdr:colOff>333375</xdr:colOff>
      <xdr:row>223</xdr:row>
      <xdr:rowOff>0</xdr:rowOff>
    </xdr:to>
    <xdr:grpSp>
      <xdr:nvGrpSpPr>
        <xdr:cNvPr id="187" name="Group 3093">
          <a:extLst>
            <a:ext uri="{FF2B5EF4-FFF2-40B4-BE49-F238E27FC236}">
              <a16:creationId xmlns:a16="http://schemas.microsoft.com/office/drawing/2014/main" id="{00000000-0008-0000-0000-0000BB000000}"/>
            </a:ext>
          </a:extLst>
        </xdr:cNvPr>
        <xdr:cNvGrpSpPr>
          <a:grpSpLocks/>
        </xdr:cNvGrpSpPr>
      </xdr:nvGrpSpPr>
      <xdr:grpSpPr bwMode="auto">
        <a:xfrm>
          <a:off x="5513270" y="54574377"/>
          <a:ext cx="212720" cy="473843"/>
          <a:chOff x="26" y="523"/>
          <a:chExt cx="36" cy="76"/>
        </a:xfrm>
      </xdr:grpSpPr>
      <xdr:grpSp>
        <xdr:nvGrpSpPr>
          <xdr:cNvPr id="188" name="Group 3094">
            <a:extLst>
              <a:ext uri="{FF2B5EF4-FFF2-40B4-BE49-F238E27FC236}">
                <a16:creationId xmlns:a16="http://schemas.microsoft.com/office/drawing/2014/main" id="{00000000-0008-0000-0000-0000BC000000}"/>
              </a:ext>
            </a:extLst>
          </xdr:cNvPr>
          <xdr:cNvGrpSpPr>
            <a:grpSpLocks/>
          </xdr:cNvGrpSpPr>
        </xdr:nvGrpSpPr>
        <xdr:grpSpPr bwMode="auto">
          <a:xfrm>
            <a:off x="26" y="523"/>
            <a:ext cx="26" cy="47"/>
            <a:chOff x="1780" y="20"/>
            <a:chExt cx="162" cy="245"/>
          </a:xfrm>
        </xdr:grpSpPr>
        <xdr:sp macro="" textlink="">
          <xdr:nvSpPr>
            <xdr:cNvPr id="196" name="Oval 3095">
              <a:extLst>
                <a:ext uri="{FF2B5EF4-FFF2-40B4-BE49-F238E27FC236}">
                  <a16:creationId xmlns:a16="http://schemas.microsoft.com/office/drawing/2014/main" id="{00000000-0008-0000-0000-0000C4000000}"/>
                </a:ext>
              </a:extLst>
            </xdr:cNvPr>
            <xdr:cNvSpPr>
              <a:spLocks noChangeArrowheads="1"/>
            </xdr:cNvSpPr>
          </xdr:nvSpPr>
          <xdr:spPr bwMode="auto">
            <a:xfrm>
              <a:off x="1780" y="20"/>
              <a:ext cx="141" cy="89"/>
            </a:xfrm>
            <a:prstGeom prst="ellipse">
              <a:avLst/>
            </a:prstGeom>
            <a:solidFill>
              <a:srgbClr val="FFFFFF"/>
            </a:solidFill>
            <a:ln w="12700">
              <a:solidFill>
                <a:srgbClr val="000000"/>
              </a:solidFill>
              <a:round/>
              <a:headEnd/>
              <a:tailEnd/>
            </a:ln>
          </xdr:spPr>
        </xdr:sp>
        <xdr:sp macro="" textlink="">
          <xdr:nvSpPr>
            <xdr:cNvPr id="197" name="Oval 3096">
              <a:extLst>
                <a:ext uri="{FF2B5EF4-FFF2-40B4-BE49-F238E27FC236}">
                  <a16:creationId xmlns:a16="http://schemas.microsoft.com/office/drawing/2014/main" id="{00000000-0008-0000-0000-0000C5000000}"/>
                </a:ext>
              </a:extLst>
            </xdr:cNvPr>
            <xdr:cNvSpPr>
              <a:spLocks noChangeArrowheads="1"/>
            </xdr:cNvSpPr>
          </xdr:nvSpPr>
          <xdr:spPr bwMode="auto">
            <a:xfrm>
              <a:off x="1920" y="65"/>
              <a:ext cx="22" cy="15"/>
            </a:xfrm>
            <a:prstGeom prst="ellipse">
              <a:avLst/>
            </a:prstGeom>
            <a:solidFill>
              <a:srgbClr val="FFFFFF"/>
            </a:solidFill>
            <a:ln w="12700">
              <a:solidFill>
                <a:srgbClr val="000000"/>
              </a:solidFill>
              <a:round/>
              <a:headEnd/>
              <a:tailEnd/>
            </a:ln>
          </xdr:spPr>
        </xdr:sp>
        <xdr:sp macro="" textlink="">
          <xdr:nvSpPr>
            <xdr:cNvPr id="198" name="Line 3097">
              <a:extLst>
                <a:ext uri="{FF2B5EF4-FFF2-40B4-BE49-F238E27FC236}">
                  <a16:creationId xmlns:a16="http://schemas.microsoft.com/office/drawing/2014/main" id="{00000000-0008-0000-0000-0000C6000000}"/>
                </a:ext>
              </a:extLst>
            </xdr:cNvPr>
            <xdr:cNvSpPr>
              <a:spLocks noChangeShapeType="1"/>
            </xdr:cNvSpPr>
          </xdr:nvSpPr>
          <xdr:spPr bwMode="auto">
            <a:xfrm>
              <a:off x="1847" y="112"/>
              <a:ext cx="0" cy="0"/>
            </a:xfrm>
            <a:prstGeom prst="line">
              <a:avLst/>
            </a:prstGeom>
            <a:noFill/>
            <a:ln w="12700">
              <a:solidFill>
                <a:srgbClr val="000000"/>
              </a:solidFill>
              <a:round/>
              <a:headEnd/>
              <a:tailEnd/>
            </a:ln>
          </xdr:spPr>
        </xdr:sp>
        <xdr:sp macro="" textlink="">
          <xdr:nvSpPr>
            <xdr:cNvPr id="199" name="Line 3098">
              <a:extLst>
                <a:ext uri="{FF2B5EF4-FFF2-40B4-BE49-F238E27FC236}">
                  <a16:creationId xmlns:a16="http://schemas.microsoft.com/office/drawing/2014/main" id="{00000000-0008-0000-0000-0000C7000000}"/>
                </a:ext>
              </a:extLst>
            </xdr:cNvPr>
            <xdr:cNvSpPr>
              <a:spLocks noChangeShapeType="1"/>
            </xdr:cNvSpPr>
          </xdr:nvSpPr>
          <xdr:spPr bwMode="auto">
            <a:xfrm>
              <a:off x="1833" y="108"/>
              <a:ext cx="1" cy="157"/>
            </a:xfrm>
            <a:prstGeom prst="line">
              <a:avLst/>
            </a:prstGeom>
            <a:noFill/>
            <a:ln w="12700">
              <a:solidFill>
                <a:srgbClr val="000000"/>
              </a:solidFill>
              <a:round/>
              <a:headEnd/>
              <a:tailEnd/>
            </a:ln>
          </xdr:spPr>
        </xdr:sp>
      </xdr:grpSp>
      <xdr:sp macro="" textlink="">
        <xdr:nvSpPr>
          <xdr:cNvPr id="189" name="Line 3099">
            <a:extLst>
              <a:ext uri="{FF2B5EF4-FFF2-40B4-BE49-F238E27FC236}">
                <a16:creationId xmlns:a16="http://schemas.microsoft.com/office/drawing/2014/main" id="{00000000-0008-0000-0000-0000BD000000}"/>
              </a:ext>
            </a:extLst>
          </xdr:cNvPr>
          <xdr:cNvSpPr>
            <a:spLocks noChangeShapeType="1"/>
          </xdr:cNvSpPr>
        </xdr:nvSpPr>
        <xdr:spPr bwMode="auto">
          <a:xfrm>
            <a:off x="30" y="572"/>
            <a:ext cx="0" cy="27"/>
          </a:xfrm>
          <a:prstGeom prst="line">
            <a:avLst/>
          </a:prstGeom>
          <a:noFill/>
          <a:ln w="12700">
            <a:solidFill>
              <a:srgbClr val="000000"/>
            </a:solidFill>
            <a:round/>
            <a:headEnd/>
            <a:tailEnd/>
          </a:ln>
        </xdr:spPr>
      </xdr:sp>
      <xdr:sp macro="" textlink="">
        <xdr:nvSpPr>
          <xdr:cNvPr id="190" name="Line 3100">
            <a:extLst>
              <a:ext uri="{FF2B5EF4-FFF2-40B4-BE49-F238E27FC236}">
                <a16:creationId xmlns:a16="http://schemas.microsoft.com/office/drawing/2014/main" id="{00000000-0008-0000-0000-0000BE000000}"/>
              </a:ext>
            </a:extLst>
          </xdr:cNvPr>
          <xdr:cNvSpPr>
            <a:spLocks noChangeShapeType="1"/>
          </xdr:cNvSpPr>
        </xdr:nvSpPr>
        <xdr:spPr bwMode="auto">
          <a:xfrm>
            <a:off x="30" y="572"/>
            <a:ext cx="20" cy="0"/>
          </a:xfrm>
          <a:prstGeom prst="line">
            <a:avLst/>
          </a:prstGeom>
          <a:noFill/>
          <a:ln w="12700">
            <a:solidFill>
              <a:srgbClr val="000000"/>
            </a:solidFill>
            <a:round/>
            <a:headEnd/>
            <a:tailEnd/>
          </a:ln>
        </xdr:spPr>
      </xdr:sp>
      <xdr:sp macro="" textlink="">
        <xdr:nvSpPr>
          <xdr:cNvPr id="191" name="Line 3101">
            <a:extLst>
              <a:ext uri="{FF2B5EF4-FFF2-40B4-BE49-F238E27FC236}">
                <a16:creationId xmlns:a16="http://schemas.microsoft.com/office/drawing/2014/main" id="{00000000-0008-0000-0000-0000BF000000}"/>
              </a:ext>
            </a:extLst>
          </xdr:cNvPr>
          <xdr:cNvSpPr>
            <a:spLocks noChangeShapeType="1"/>
          </xdr:cNvSpPr>
        </xdr:nvSpPr>
        <xdr:spPr bwMode="auto">
          <a:xfrm>
            <a:off x="50" y="572"/>
            <a:ext cx="0" cy="27"/>
          </a:xfrm>
          <a:prstGeom prst="line">
            <a:avLst/>
          </a:prstGeom>
          <a:noFill/>
          <a:ln w="12700">
            <a:solidFill>
              <a:srgbClr val="000000"/>
            </a:solidFill>
            <a:round/>
            <a:headEnd/>
            <a:tailEnd/>
          </a:ln>
        </xdr:spPr>
      </xdr:sp>
      <xdr:grpSp>
        <xdr:nvGrpSpPr>
          <xdr:cNvPr id="192" name="Group 3102">
            <a:extLst>
              <a:ext uri="{FF2B5EF4-FFF2-40B4-BE49-F238E27FC236}">
                <a16:creationId xmlns:a16="http://schemas.microsoft.com/office/drawing/2014/main" id="{00000000-0008-0000-0000-0000C0000000}"/>
              </a:ext>
            </a:extLst>
          </xdr:cNvPr>
          <xdr:cNvGrpSpPr>
            <a:grpSpLocks/>
          </xdr:cNvGrpSpPr>
        </xdr:nvGrpSpPr>
        <xdr:grpSpPr bwMode="auto">
          <a:xfrm>
            <a:off x="52" y="570"/>
            <a:ext cx="10" cy="29"/>
            <a:chOff x="1985" y="373"/>
            <a:chExt cx="59" cy="146"/>
          </a:xfrm>
        </xdr:grpSpPr>
        <xdr:sp macro="" textlink="">
          <xdr:nvSpPr>
            <xdr:cNvPr id="194" name="Oval 3103">
              <a:extLst>
                <a:ext uri="{FF2B5EF4-FFF2-40B4-BE49-F238E27FC236}">
                  <a16:creationId xmlns:a16="http://schemas.microsoft.com/office/drawing/2014/main" id="{00000000-0008-0000-0000-0000C2000000}"/>
                </a:ext>
              </a:extLst>
            </xdr:cNvPr>
            <xdr:cNvSpPr>
              <a:spLocks noChangeArrowheads="1"/>
            </xdr:cNvSpPr>
          </xdr:nvSpPr>
          <xdr:spPr bwMode="auto">
            <a:xfrm>
              <a:off x="1985" y="505"/>
              <a:ext cx="59" cy="14"/>
            </a:xfrm>
            <a:prstGeom prst="ellipse">
              <a:avLst/>
            </a:prstGeom>
            <a:solidFill>
              <a:srgbClr val="FFFFFF"/>
            </a:solidFill>
            <a:ln w="12700">
              <a:solidFill>
                <a:srgbClr val="000000"/>
              </a:solidFill>
              <a:round/>
              <a:headEnd/>
              <a:tailEnd/>
            </a:ln>
          </xdr:spPr>
        </xdr:sp>
        <xdr:sp macro="" textlink="">
          <xdr:nvSpPr>
            <xdr:cNvPr id="195" name="Line 3104">
              <a:extLst>
                <a:ext uri="{FF2B5EF4-FFF2-40B4-BE49-F238E27FC236}">
                  <a16:creationId xmlns:a16="http://schemas.microsoft.com/office/drawing/2014/main" id="{00000000-0008-0000-0000-0000C3000000}"/>
                </a:ext>
              </a:extLst>
            </xdr:cNvPr>
            <xdr:cNvSpPr>
              <a:spLocks noChangeShapeType="1"/>
            </xdr:cNvSpPr>
          </xdr:nvSpPr>
          <xdr:spPr bwMode="auto">
            <a:xfrm>
              <a:off x="1986" y="373"/>
              <a:ext cx="0" cy="141"/>
            </a:xfrm>
            <a:prstGeom prst="line">
              <a:avLst/>
            </a:prstGeom>
            <a:noFill/>
            <a:ln w="12700">
              <a:solidFill>
                <a:srgbClr val="000000"/>
              </a:solidFill>
              <a:round/>
              <a:headEnd/>
              <a:tailEnd/>
            </a:ln>
          </xdr:spPr>
        </xdr:sp>
      </xdr:grpSp>
      <xdr:sp macro="" textlink="">
        <xdr:nvSpPr>
          <xdr:cNvPr id="193" name="Line 3105">
            <a:extLst>
              <a:ext uri="{FF2B5EF4-FFF2-40B4-BE49-F238E27FC236}">
                <a16:creationId xmlns:a16="http://schemas.microsoft.com/office/drawing/2014/main" id="{00000000-0008-0000-0000-0000C1000000}"/>
              </a:ext>
            </a:extLst>
          </xdr:cNvPr>
          <xdr:cNvSpPr>
            <a:spLocks noChangeShapeType="1"/>
          </xdr:cNvSpPr>
        </xdr:nvSpPr>
        <xdr:spPr bwMode="auto">
          <a:xfrm>
            <a:off x="35" y="570"/>
            <a:ext cx="16" cy="0"/>
          </a:xfrm>
          <a:prstGeom prst="line">
            <a:avLst/>
          </a:prstGeom>
          <a:noFill/>
          <a:ln w="12700">
            <a:solidFill>
              <a:srgbClr val="000000"/>
            </a:solidFill>
            <a:round/>
            <a:headEnd/>
            <a:tailEnd/>
          </a:ln>
        </xdr:spPr>
      </xdr:sp>
    </xdr:grpSp>
    <xdr:clientData/>
  </xdr:twoCellAnchor>
  <xdr:twoCellAnchor>
    <xdr:from>
      <xdr:col>6</xdr:col>
      <xdr:colOff>147108</xdr:colOff>
      <xdr:row>223</xdr:row>
      <xdr:rowOff>28575</xdr:rowOff>
    </xdr:from>
    <xdr:to>
      <xdr:col>6</xdr:col>
      <xdr:colOff>307975</xdr:colOff>
      <xdr:row>224</xdr:row>
      <xdr:rowOff>0</xdr:rowOff>
    </xdr:to>
    <xdr:grpSp>
      <xdr:nvGrpSpPr>
        <xdr:cNvPr id="200" name="Group 3106">
          <a:extLst>
            <a:ext uri="{FF2B5EF4-FFF2-40B4-BE49-F238E27FC236}">
              <a16:creationId xmlns:a16="http://schemas.microsoft.com/office/drawing/2014/main" id="{00000000-0008-0000-0000-0000C8000000}"/>
            </a:ext>
          </a:extLst>
        </xdr:cNvPr>
        <xdr:cNvGrpSpPr>
          <a:grpSpLocks/>
        </xdr:cNvGrpSpPr>
      </xdr:nvGrpSpPr>
      <xdr:grpSpPr bwMode="auto">
        <a:xfrm>
          <a:off x="6326844" y="55076795"/>
          <a:ext cx="160867" cy="473842"/>
          <a:chOff x="28" y="623"/>
          <a:chExt cx="38" cy="76"/>
        </a:xfrm>
      </xdr:grpSpPr>
      <xdr:sp macro="" textlink="">
        <xdr:nvSpPr>
          <xdr:cNvPr id="201" name="Oval 3107">
            <a:extLst>
              <a:ext uri="{FF2B5EF4-FFF2-40B4-BE49-F238E27FC236}">
                <a16:creationId xmlns:a16="http://schemas.microsoft.com/office/drawing/2014/main" id="{00000000-0008-0000-0000-0000C9000000}"/>
              </a:ext>
            </a:extLst>
          </xdr:cNvPr>
          <xdr:cNvSpPr>
            <a:spLocks noChangeArrowheads="1"/>
          </xdr:cNvSpPr>
        </xdr:nvSpPr>
        <xdr:spPr bwMode="auto">
          <a:xfrm rot="1489486">
            <a:off x="40" y="623"/>
            <a:ext cx="24" cy="18"/>
          </a:xfrm>
          <a:prstGeom prst="ellipse">
            <a:avLst/>
          </a:prstGeom>
          <a:solidFill>
            <a:srgbClr val="FFFFFF"/>
          </a:solidFill>
          <a:ln w="12700">
            <a:solidFill>
              <a:srgbClr val="000000"/>
            </a:solidFill>
            <a:round/>
            <a:headEnd/>
            <a:tailEnd/>
          </a:ln>
        </xdr:spPr>
      </xdr:sp>
      <xdr:sp macro="" textlink="">
        <xdr:nvSpPr>
          <xdr:cNvPr id="202" name="Oval 3108">
            <a:extLst>
              <a:ext uri="{FF2B5EF4-FFF2-40B4-BE49-F238E27FC236}">
                <a16:creationId xmlns:a16="http://schemas.microsoft.com/office/drawing/2014/main" id="{00000000-0008-0000-0000-0000CA000000}"/>
              </a:ext>
            </a:extLst>
          </xdr:cNvPr>
          <xdr:cNvSpPr>
            <a:spLocks noChangeArrowheads="1"/>
          </xdr:cNvSpPr>
        </xdr:nvSpPr>
        <xdr:spPr bwMode="auto">
          <a:xfrm rot="1489486">
            <a:off x="62" y="638"/>
            <a:ext cx="4" cy="3"/>
          </a:xfrm>
          <a:prstGeom prst="ellipse">
            <a:avLst/>
          </a:prstGeom>
          <a:solidFill>
            <a:srgbClr val="FFFFFF"/>
          </a:solidFill>
          <a:ln w="12700">
            <a:solidFill>
              <a:srgbClr val="000000"/>
            </a:solidFill>
            <a:round/>
            <a:headEnd/>
            <a:tailEnd/>
          </a:ln>
        </xdr:spPr>
      </xdr:sp>
      <xdr:sp macro="" textlink="">
        <xdr:nvSpPr>
          <xdr:cNvPr id="203" name="Line 3109">
            <a:extLst>
              <a:ext uri="{FF2B5EF4-FFF2-40B4-BE49-F238E27FC236}">
                <a16:creationId xmlns:a16="http://schemas.microsoft.com/office/drawing/2014/main" id="{00000000-0008-0000-0000-0000CB000000}"/>
              </a:ext>
            </a:extLst>
          </xdr:cNvPr>
          <xdr:cNvSpPr>
            <a:spLocks noChangeShapeType="1"/>
          </xdr:cNvSpPr>
        </xdr:nvSpPr>
        <xdr:spPr bwMode="auto">
          <a:xfrm rot="1489486">
            <a:off x="48" y="640"/>
            <a:ext cx="0" cy="0"/>
          </a:xfrm>
          <a:prstGeom prst="line">
            <a:avLst/>
          </a:prstGeom>
          <a:noFill/>
          <a:ln w="12700">
            <a:solidFill>
              <a:srgbClr val="000000"/>
            </a:solidFill>
            <a:round/>
            <a:headEnd/>
            <a:tailEnd/>
          </a:ln>
        </xdr:spPr>
      </xdr:sp>
      <xdr:sp macro="" textlink="">
        <xdr:nvSpPr>
          <xdr:cNvPr id="204" name="Line 3110">
            <a:extLst>
              <a:ext uri="{FF2B5EF4-FFF2-40B4-BE49-F238E27FC236}">
                <a16:creationId xmlns:a16="http://schemas.microsoft.com/office/drawing/2014/main" id="{00000000-0008-0000-0000-0000CC000000}"/>
              </a:ext>
            </a:extLst>
          </xdr:cNvPr>
          <xdr:cNvSpPr>
            <a:spLocks noChangeShapeType="1"/>
          </xdr:cNvSpPr>
        </xdr:nvSpPr>
        <xdr:spPr bwMode="auto">
          <a:xfrm rot="1489486" flipH="1">
            <a:off x="38" y="638"/>
            <a:ext cx="0" cy="33"/>
          </a:xfrm>
          <a:prstGeom prst="line">
            <a:avLst/>
          </a:prstGeom>
          <a:noFill/>
          <a:ln w="12700">
            <a:solidFill>
              <a:srgbClr val="000000"/>
            </a:solidFill>
            <a:round/>
            <a:headEnd/>
            <a:tailEnd/>
          </a:ln>
        </xdr:spPr>
      </xdr:sp>
      <xdr:sp macro="" textlink="">
        <xdr:nvSpPr>
          <xdr:cNvPr id="205" name="Line 3111">
            <a:extLst>
              <a:ext uri="{FF2B5EF4-FFF2-40B4-BE49-F238E27FC236}">
                <a16:creationId xmlns:a16="http://schemas.microsoft.com/office/drawing/2014/main" id="{00000000-0008-0000-0000-0000CD000000}"/>
              </a:ext>
            </a:extLst>
          </xdr:cNvPr>
          <xdr:cNvSpPr>
            <a:spLocks noChangeShapeType="1"/>
          </xdr:cNvSpPr>
        </xdr:nvSpPr>
        <xdr:spPr bwMode="auto">
          <a:xfrm>
            <a:off x="42" y="648"/>
            <a:ext cx="0" cy="14"/>
          </a:xfrm>
          <a:prstGeom prst="line">
            <a:avLst/>
          </a:prstGeom>
          <a:noFill/>
          <a:ln w="12700">
            <a:solidFill>
              <a:srgbClr val="000000"/>
            </a:solidFill>
            <a:round/>
            <a:headEnd/>
            <a:tailEnd/>
          </a:ln>
        </xdr:spPr>
      </xdr:sp>
      <xdr:sp macro="" textlink="">
        <xdr:nvSpPr>
          <xdr:cNvPr id="206" name="Line 3112">
            <a:extLst>
              <a:ext uri="{FF2B5EF4-FFF2-40B4-BE49-F238E27FC236}">
                <a16:creationId xmlns:a16="http://schemas.microsoft.com/office/drawing/2014/main" id="{00000000-0008-0000-0000-0000CE000000}"/>
              </a:ext>
            </a:extLst>
          </xdr:cNvPr>
          <xdr:cNvSpPr>
            <a:spLocks noChangeShapeType="1"/>
          </xdr:cNvSpPr>
        </xdr:nvSpPr>
        <xdr:spPr bwMode="auto">
          <a:xfrm>
            <a:off x="42" y="662"/>
            <a:ext cx="12" cy="0"/>
          </a:xfrm>
          <a:prstGeom prst="line">
            <a:avLst/>
          </a:prstGeom>
          <a:noFill/>
          <a:ln w="12700">
            <a:solidFill>
              <a:srgbClr val="000000"/>
            </a:solidFill>
            <a:round/>
            <a:headEnd/>
            <a:tailEnd/>
          </a:ln>
        </xdr:spPr>
      </xdr:sp>
      <xdr:sp macro="" textlink="">
        <xdr:nvSpPr>
          <xdr:cNvPr id="207" name="Line 3113">
            <a:extLst>
              <a:ext uri="{FF2B5EF4-FFF2-40B4-BE49-F238E27FC236}">
                <a16:creationId xmlns:a16="http://schemas.microsoft.com/office/drawing/2014/main" id="{00000000-0008-0000-0000-0000CF000000}"/>
              </a:ext>
            </a:extLst>
          </xdr:cNvPr>
          <xdr:cNvSpPr>
            <a:spLocks noChangeShapeType="1"/>
          </xdr:cNvSpPr>
        </xdr:nvSpPr>
        <xdr:spPr bwMode="auto">
          <a:xfrm>
            <a:off x="28" y="671"/>
            <a:ext cx="0" cy="28"/>
          </a:xfrm>
          <a:prstGeom prst="line">
            <a:avLst/>
          </a:prstGeom>
          <a:noFill/>
          <a:ln w="12700">
            <a:solidFill>
              <a:srgbClr val="000000"/>
            </a:solidFill>
            <a:round/>
            <a:headEnd/>
            <a:tailEnd/>
          </a:ln>
        </xdr:spPr>
      </xdr:sp>
      <xdr:sp macro="" textlink="">
        <xdr:nvSpPr>
          <xdr:cNvPr id="208" name="Line 3114">
            <a:extLst>
              <a:ext uri="{FF2B5EF4-FFF2-40B4-BE49-F238E27FC236}">
                <a16:creationId xmlns:a16="http://schemas.microsoft.com/office/drawing/2014/main" id="{00000000-0008-0000-0000-0000D0000000}"/>
              </a:ext>
            </a:extLst>
          </xdr:cNvPr>
          <xdr:cNvSpPr>
            <a:spLocks noChangeShapeType="1"/>
          </xdr:cNvSpPr>
        </xdr:nvSpPr>
        <xdr:spPr bwMode="auto">
          <a:xfrm>
            <a:off x="28" y="671"/>
            <a:ext cx="21" cy="0"/>
          </a:xfrm>
          <a:prstGeom prst="line">
            <a:avLst/>
          </a:prstGeom>
          <a:noFill/>
          <a:ln w="12700">
            <a:solidFill>
              <a:srgbClr val="000000"/>
            </a:solidFill>
            <a:round/>
            <a:headEnd/>
            <a:tailEnd/>
          </a:ln>
        </xdr:spPr>
      </xdr:sp>
      <xdr:sp macro="" textlink="">
        <xdr:nvSpPr>
          <xdr:cNvPr id="209" name="Line 3115">
            <a:extLst>
              <a:ext uri="{FF2B5EF4-FFF2-40B4-BE49-F238E27FC236}">
                <a16:creationId xmlns:a16="http://schemas.microsoft.com/office/drawing/2014/main" id="{00000000-0008-0000-0000-0000D1000000}"/>
              </a:ext>
            </a:extLst>
          </xdr:cNvPr>
          <xdr:cNvSpPr>
            <a:spLocks noChangeShapeType="1"/>
          </xdr:cNvSpPr>
        </xdr:nvSpPr>
        <xdr:spPr bwMode="auto">
          <a:xfrm>
            <a:off x="49" y="671"/>
            <a:ext cx="0" cy="28"/>
          </a:xfrm>
          <a:prstGeom prst="line">
            <a:avLst/>
          </a:prstGeom>
          <a:noFill/>
          <a:ln w="12700">
            <a:solidFill>
              <a:srgbClr val="000000"/>
            </a:solidFill>
            <a:round/>
            <a:headEnd/>
            <a:tailEnd/>
          </a:ln>
        </xdr:spPr>
      </xdr:sp>
      <xdr:grpSp>
        <xdr:nvGrpSpPr>
          <xdr:cNvPr id="210" name="Group 3116">
            <a:extLst>
              <a:ext uri="{FF2B5EF4-FFF2-40B4-BE49-F238E27FC236}">
                <a16:creationId xmlns:a16="http://schemas.microsoft.com/office/drawing/2014/main" id="{00000000-0008-0000-0000-0000D2000000}"/>
              </a:ext>
            </a:extLst>
          </xdr:cNvPr>
          <xdr:cNvGrpSpPr>
            <a:grpSpLocks/>
          </xdr:cNvGrpSpPr>
        </xdr:nvGrpSpPr>
        <xdr:grpSpPr bwMode="auto">
          <a:xfrm>
            <a:off x="52" y="669"/>
            <a:ext cx="10" cy="30"/>
            <a:chOff x="1985" y="373"/>
            <a:chExt cx="59" cy="146"/>
          </a:xfrm>
        </xdr:grpSpPr>
        <xdr:sp macro="" textlink="">
          <xdr:nvSpPr>
            <xdr:cNvPr id="212" name="Oval 3117">
              <a:extLst>
                <a:ext uri="{FF2B5EF4-FFF2-40B4-BE49-F238E27FC236}">
                  <a16:creationId xmlns:a16="http://schemas.microsoft.com/office/drawing/2014/main" id="{00000000-0008-0000-0000-0000D4000000}"/>
                </a:ext>
              </a:extLst>
            </xdr:cNvPr>
            <xdr:cNvSpPr>
              <a:spLocks noChangeArrowheads="1"/>
            </xdr:cNvSpPr>
          </xdr:nvSpPr>
          <xdr:spPr bwMode="auto">
            <a:xfrm>
              <a:off x="1985" y="505"/>
              <a:ext cx="59" cy="14"/>
            </a:xfrm>
            <a:prstGeom prst="ellipse">
              <a:avLst/>
            </a:prstGeom>
            <a:solidFill>
              <a:srgbClr val="FFFFFF"/>
            </a:solidFill>
            <a:ln w="12700">
              <a:solidFill>
                <a:srgbClr val="000000"/>
              </a:solidFill>
              <a:round/>
              <a:headEnd/>
              <a:tailEnd/>
            </a:ln>
          </xdr:spPr>
        </xdr:sp>
        <xdr:sp macro="" textlink="">
          <xdr:nvSpPr>
            <xdr:cNvPr id="213" name="Line 3118">
              <a:extLst>
                <a:ext uri="{FF2B5EF4-FFF2-40B4-BE49-F238E27FC236}">
                  <a16:creationId xmlns:a16="http://schemas.microsoft.com/office/drawing/2014/main" id="{00000000-0008-0000-0000-0000D5000000}"/>
                </a:ext>
              </a:extLst>
            </xdr:cNvPr>
            <xdr:cNvSpPr>
              <a:spLocks noChangeShapeType="1"/>
            </xdr:cNvSpPr>
          </xdr:nvSpPr>
          <xdr:spPr bwMode="auto">
            <a:xfrm>
              <a:off x="1986" y="373"/>
              <a:ext cx="0" cy="141"/>
            </a:xfrm>
            <a:prstGeom prst="line">
              <a:avLst/>
            </a:prstGeom>
            <a:noFill/>
            <a:ln w="12700">
              <a:solidFill>
                <a:srgbClr val="000000"/>
              </a:solidFill>
              <a:round/>
              <a:headEnd/>
              <a:tailEnd/>
            </a:ln>
          </xdr:spPr>
        </xdr:sp>
      </xdr:grpSp>
      <xdr:sp macro="" textlink="">
        <xdr:nvSpPr>
          <xdr:cNvPr id="211" name="Line 3119">
            <a:extLst>
              <a:ext uri="{FF2B5EF4-FFF2-40B4-BE49-F238E27FC236}">
                <a16:creationId xmlns:a16="http://schemas.microsoft.com/office/drawing/2014/main" id="{00000000-0008-0000-0000-0000D3000000}"/>
              </a:ext>
            </a:extLst>
          </xdr:cNvPr>
          <xdr:cNvSpPr>
            <a:spLocks noChangeShapeType="1"/>
          </xdr:cNvSpPr>
        </xdr:nvSpPr>
        <xdr:spPr bwMode="auto">
          <a:xfrm>
            <a:off x="33" y="669"/>
            <a:ext cx="19" cy="0"/>
          </a:xfrm>
          <a:prstGeom prst="line">
            <a:avLst/>
          </a:prstGeom>
          <a:noFill/>
          <a:ln w="12700">
            <a:solidFill>
              <a:srgbClr val="000000"/>
            </a:solidFill>
            <a:round/>
            <a:headEnd/>
            <a:tailEnd/>
          </a:ln>
        </xdr:spPr>
      </xdr:sp>
    </xdr:grpSp>
    <xdr:clientData/>
  </xdr:twoCellAnchor>
  <xdr:twoCellAnchor>
    <xdr:from>
      <xdr:col>5</xdr:col>
      <xdr:colOff>136525</xdr:colOff>
      <xdr:row>224</xdr:row>
      <xdr:rowOff>47625</xdr:rowOff>
    </xdr:from>
    <xdr:to>
      <xdr:col>5</xdr:col>
      <xdr:colOff>469899</xdr:colOff>
      <xdr:row>225</xdr:row>
      <xdr:rowOff>0</xdr:rowOff>
    </xdr:to>
    <xdr:grpSp>
      <xdr:nvGrpSpPr>
        <xdr:cNvPr id="214" name="Group 3120">
          <a:extLst>
            <a:ext uri="{FF2B5EF4-FFF2-40B4-BE49-F238E27FC236}">
              <a16:creationId xmlns:a16="http://schemas.microsoft.com/office/drawing/2014/main" id="{00000000-0008-0000-0000-0000D6000000}"/>
            </a:ext>
          </a:extLst>
        </xdr:cNvPr>
        <xdr:cNvGrpSpPr>
          <a:grpSpLocks/>
        </xdr:cNvGrpSpPr>
      </xdr:nvGrpSpPr>
      <xdr:grpSpPr bwMode="auto">
        <a:xfrm>
          <a:off x="5529140" y="55598262"/>
          <a:ext cx="333374" cy="454793"/>
          <a:chOff x="2630" y="87"/>
          <a:chExt cx="195" cy="431"/>
        </a:xfrm>
      </xdr:grpSpPr>
      <xdr:sp macro="" textlink="">
        <xdr:nvSpPr>
          <xdr:cNvPr id="215" name="Line 3121">
            <a:extLst>
              <a:ext uri="{FF2B5EF4-FFF2-40B4-BE49-F238E27FC236}">
                <a16:creationId xmlns:a16="http://schemas.microsoft.com/office/drawing/2014/main" id="{00000000-0008-0000-0000-0000D7000000}"/>
              </a:ext>
            </a:extLst>
          </xdr:cNvPr>
          <xdr:cNvSpPr>
            <a:spLocks noChangeShapeType="1"/>
          </xdr:cNvSpPr>
        </xdr:nvSpPr>
        <xdr:spPr bwMode="auto">
          <a:xfrm>
            <a:off x="2631" y="378"/>
            <a:ext cx="0" cy="139"/>
          </a:xfrm>
          <a:prstGeom prst="line">
            <a:avLst/>
          </a:prstGeom>
          <a:noFill/>
          <a:ln w="12700">
            <a:solidFill>
              <a:srgbClr val="000000"/>
            </a:solidFill>
            <a:round/>
            <a:headEnd/>
            <a:tailEnd/>
          </a:ln>
        </xdr:spPr>
      </xdr:sp>
      <xdr:sp macro="" textlink="">
        <xdr:nvSpPr>
          <xdr:cNvPr id="216" name="Line 3122">
            <a:extLst>
              <a:ext uri="{FF2B5EF4-FFF2-40B4-BE49-F238E27FC236}">
                <a16:creationId xmlns:a16="http://schemas.microsoft.com/office/drawing/2014/main" id="{00000000-0008-0000-0000-0000D8000000}"/>
              </a:ext>
            </a:extLst>
          </xdr:cNvPr>
          <xdr:cNvSpPr>
            <a:spLocks noChangeShapeType="1"/>
          </xdr:cNvSpPr>
        </xdr:nvSpPr>
        <xdr:spPr bwMode="auto">
          <a:xfrm>
            <a:off x="2630" y="378"/>
            <a:ext cx="123" cy="0"/>
          </a:xfrm>
          <a:prstGeom prst="line">
            <a:avLst/>
          </a:prstGeom>
          <a:noFill/>
          <a:ln w="12700">
            <a:solidFill>
              <a:srgbClr val="000000"/>
            </a:solidFill>
            <a:round/>
            <a:headEnd/>
            <a:tailEnd/>
          </a:ln>
        </xdr:spPr>
      </xdr:sp>
      <xdr:sp macro="" textlink="">
        <xdr:nvSpPr>
          <xdr:cNvPr id="217" name="Line 3123">
            <a:extLst>
              <a:ext uri="{FF2B5EF4-FFF2-40B4-BE49-F238E27FC236}">
                <a16:creationId xmlns:a16="http://schemas.microsoft.com/office/drawing/2014/main" id="{00000000-0008-0000-0000-0000D9000000}"/>
              </a:ext>
            </a:extLst>
          </xdr:cNvPr>
          <xdr:cNvSpPr>
            <a:spLocks noChangeShapeType="1"/>
          </xdr:cNvSpPr>
        </xdr:nvSpPr>
        <xdr:spPr bwMode="auto">
          <a:xfrm>
            <a:off x="2751" y="378"/>
            <a:ext cx="0" cy="140"/>
          </a:xfrm>
          <a:prstGeom prst="line">
            <a:avLst/>
          </a:prstGeom>
          <a:noFill/>
          <a:ln w="12700">
            <a:solidFill>
              <a:srgbClr val="000000"/>
            </a:solidFill>
            <a:round/>
            <a:headEnd/>
            <a:tailEnd/>
          </a:ln>
        </xdr:spPr>
      </xdr:sp>
      <xdr:grpSp>
        <xdr:nvGrpSpPr>
          <xdr:cNvPr id="218" name="Group 3124">
            <a:extLst>
              <a:ext uri="{FF2B5EF4-FFF2-40B4-BE49-F238E27FC236}">
                <a16:creationId xmlns:a16="http://schemas.microsoft.com/office/drawing/2014/main" id="{00000000-0008-0000-0000-0000DA000000}"/>
              </a:ext>
            </a:extLst>
          </xdr:cNvPr>
          <xdr:cNvGrpSpPr>
            <a:grpSpLocks/>
          </xdr:cNvGrpSpPr>
        </xdr:nvGrpSpPr>
        <xdr:grpSpPr bwMode="auto">
          <a:xfrm>
            <a:off x="2766" y="369"/>
            <a:ext cx="59" cy="148"/>
            <a:chOff x="1985" y="373"/>
            <a:chExt cx="59" cy="146"/>
          </a:xfrm>
        </xdr:grpSpPr>
        <xdr:sp macro="" textlink="">
          <xdr:nvSpPr>
            <xdr:cNvPr id="229" name="Oval 3125">
              <a:extLst>
                <a:ext uri="{FF2B5EF4-FFF2-40B4-BE49-F238E27FC236}">
                  <a16:creationId xmlns:a16="http://schemas.microsoft.com/office/drawing/2014/main" id="{00000000-0008-0000-0000-0000E5000000}"/>
                </a:ext>
              </a:extLst>
            </xdr:cNvPr>
            <xdr:cNvSpPr>
              <a:spLocks noChangeArrowheads="1"/>
            </xdr:cNvSpPr>
          </xdr:nvSpPr>
          <xdr:spPr bwMode="auto">
            <a:xfrm>
              <a:off x="1985" y="505"/>
              <a:ext cx="59" cy="14"/>
            </a:xfrm>
            <a:prstGeom prst="ellipse">
              <a:avLst/>
            </a:prstGeom>
            <a:solidFill>
              <a:srgbClr val="FFFFFF"/>
            </a:solidFill>
            <a:ln w="12700">
              <a:solidFill>
                <a:srgbClr val="000000"/>
              </a:solidFill>
              <a:round/>
              <a:headEnd/>
              <a:tailEnd/>
            </a:ln>
          </xdr:spPr>
        </xdr:sp>
        <xdr:sp macro="" textlink="">
          <xdr:nvSpPr>
            <xdr:cNvPr id="230" name="Line 3126">
              <a:extLst>
                <a:ext uri="{FF2B5EF4-FFF2-40B4-BE49-F238E27FC236}">
                  <a16:creationId xmlns:a16="http://schemas.microsoft.com/office/drawing/2014/main" id="{00000000-0008-0000-0000-0000E6000000}"/>
                </a:ext>
              </a:extLst>
            </xdr:cNvPr>
            <xdr:cNvSpPr>
              <a:spLocks noChangeShapeType="1"/>
            </xdr:cNvSpPr>
          </xdr:nvSpPr>
          <xdr:spPr bwMode="auto">
            <a:xfrm>
              <a:off x="1986" y="373"/>
              <a:ext cx="0" cy="141"/>
            </a:xfrm>
            <a:prstGeom prst="line">
              <a:avLst/>
            </a:prstGeom>
            <a:noFill/>
            <a:ln w="12700">
              <a:solidFill>
                <a:srgbClr val="000000"/>
              </a:solidFill>
              <a:round/>
              <a:headEnd/>
              <a:tailEnd/>
            </a:ln>
          </xdr:spPr>
        </xdr:sp>
      </xdr:grpSp>
      <xdr:sp macro="" textlink="">
        <xdr:nvSpPr>
          <xdr:cNvPr id="219" name="Line 3127">
            <a:extLst>
              <a:ext uri="{FF2B5EF4-FFF2-40B4-BE49-F238E27FC236}">
                <a16:creationId xmlns:a16="http://schemas.microsoft.com/office/drawing/2014/main" id="{00000000-0008-0000-0000-0000DB000000}"/>
              </a:ext>
            </a:extLst>
          </xdr:cNvPr>
          <xdr:cNvSpPr>
            <a:spLocks noChangeShapeType="1"/>
          </xdr:cNvSpPr>
        </xdr:nvSpPr>
        <xdr:spPr bwMode="auto">
          <a:xfrm>
            <a:off x="2658" y="369"/>
            <a:ext cx="112" cy="0"/>
          </a:xfrm>
          <a:prstGeom prst="line">
            <a:avLst/>
          </a:prstGeom>
          <a:noFill/>
          <a:ln w="12700">
            <a:solidFill>
              <a:srgbClr val="000000"/>
            </a:solidFill>
            <a:round/>
            <a:headEnd/>
            <a:tailEnd/>
          </a:ln>
        </xdr:spPr>
      </xdr:sp>
      <xdr:grpSp>
        <xdr:nvGrpSpPr>
          <xdr:cNvPr id="220" name="Group 3128">
            <a:extLst>
              <a:ext uri="{FF2B5EF4-FFF2-40B4-BE49-F238E27FC236}">
                <a16:creationId xmlns:a16="http://schemas.microsoft.com/office/drawing/2014/main" id="{00000000-0008-0000-0000-0000DC000000}"/>
              </a:ext>
            </a:extLst>
          </xdr:cNvPr>
          <xdr:cNvGrpSpPr>
            <a:grpSpLocks/>
          </xdr:cNvGrpSpPr>
        </xdr:nvGrpSpPr>
        <xdr:grpSpPr bwMode="auto">
          <a:xfrm>
            <a:off x="2646" y="87"/>
            <a:ext cx="172" cy="292"/>
            <a:chOff x="2622" y="36"/>
            <a:chExt cx="172" cy="292"/>
          </a:xfrm>
        </xdr:grpSpPr>
        <xdr:sp macro="" textlink="">
          <xdr:nvSpPr>
            <xdr:cNvPr id="221" name="Line 3129">
              <a:extLst>
                <a:ext uri="{FF2B5EF4-FFF2-40B4-BE49-F238E27FC236}">
                  <a16:creationId xmlns:a16="http://schemas.microsoft.com/office/drawing/2014/main" id="{00000000-0008-0000-0000-0000DD000000}"/>
                </a:ext>
              </a:extLst>
            </xdr:cNvPr>
            <xdr:cNvSpPr>
              <a:spLocks noChangeShapeType="1"/>
            </xdr:cNvSpPr>
          </xdr:nvSpPr>
          <xdr:spPr bwMode="auto">
            <a:xfrm>
              <a:off x="2671" y="217"/>
              <a:ext cx="0" cy="0"/>
            </a:xfrm>
            <a:prstGeom prst="line">
              <a:avLst/>
            </a:prstGeom>
            <a:noFill/>
            <a:ln w="12700">
              <a:solidFill>
                <a:srgbClr val="000000"/>
              </a:solidFill>
              <a:round/>
              <a:headEnd/>
              <a:tailEnd/>
            </a:ln>
          </xdr:spPr>
        </xdr:sp>
        <xdr:sp macro="" textlink="">
          <xdr:nvSpPr>
            <xdr:cNvPr id="222" name="AutoShape 3130">
              <a:extLst>
                <a:ext uri="{FF2B5EF4-FFF2-40B4-BE49-F238E27FC236}">
                  <a16:creationId xmlns:a16="http://schemas.microsoft.com/office/drawing/2014/main" id="{00000000-0008-0000-0000-0000DE000000}"/>
                </a:ext>
              </a:extLst>
            </xdr:cNvPr>
            <xdr:cNvSpPr>
              <a:spLocks noChangeArrowheads="1"/>
            </xdr:cNvSpPr>
          </xdr:nvSpPr>
          <xdr:spPr bwMode="auto">
            <a:xfrm rot="1577098">
              <a:off x="2686" y="36"/>
              <a:ext cx="71" cy="135"/>
            </a:xfrm>
            <a:prstGeom prst="smileyFace">
              <a:avLst>
                <a:gd name="adj" fmla="val 4653"/>
              </a:avLst>
            </a:prstGeom>
            <a:solidFill>
              <a:srgbClr val="FFFFFF"/>
            </a:solidFill>
            <a:ln w="12700">
              <a:solidFill>
                <a:srgbClr val="000000"/>
              </a:solidFill>
              <a:round/>
              <a:headEnd/>
              <a:tailEnd/>
            </a:ln>
          </xdr:spPr>
        </xdr:sp>
        <xdr:sp macro="" textlink="">
          <xdr:nvSpPr>
            <xdr:cNvPr id="223" name="Line 3131">
              <a:extLst>
                <a:ext uri="{FF2B5EF4-FFF2-40B4-BE49-F238E27FC236}">
                  <a16:creationId xmlns:a16="http://schemas.microsoft.com/office/drawing/2014/main" id="{00000000-0008-0000-0000-0000DF000000}"/>
                </a:ext>
              </a:extLst>
            </xdr:cNvPr>
            <xdr:cNvSpPr>
              <a:spLocks noChangeShapeType="1"/>
            </xdr:cNvSpPr>
          </xdr:nvSpPr>
          <xdr:spPr bwMode="auto">
            <a:xfrm rot="1208511">
              <a:off x="2700" y="171"/>
              <a:ext cx="0" cy="0"/>
            </a:xfrm>
            <a:prstGeom prst="line">
              <a:avLst/>
            </a:prstGeom>
            <a:noFill/>
            <a:ln w="12700">
              <a:solidFill>
                <a:srgbClr val="000000"/>
              </a:solidFill>
              <a:round/>
              <a:headEnd/>
              <a:tailEnd/>
            </a:ln>
          </xdr:spPr>
        </xdr:sp>
        <xdr:sp macro="" textlink="">
          <xdr:nvSpPr>
            <xdr:cNvPr id="224" name="Line 3132">
              <a:extLst>
                <a:ext uri="{FF2B5EF4-FFF2-40B4-BE49-F238E27FC236}">
                  <a16:creationId xmlns:a16="http://schemas.microsoft.com/office/drawing/2014/main" id="{00000000-0008-0000-0000-0000E0000000}"/>
                </a:ext>
              </a:extLst>
            </xdr:cNvPr>
            <xdr:cNvSpPr>
              <a:spLocks noChangeShapeType="1"/>
            </xdr:cNvSpPr>
          </xdr:nvSpPr>
          <xdr:spPr bwMode="auto">
            <a:xfrm rot="1208511">
              <a:off x="2662" y="159"/>
              <a:ext cx="1" cy="169"/>
            </a:xfrm>
            <a:prstGeom prst="line">
              <a:avLst/>
            </a:prstGeom>
            <a:noFill/>
            <a:ln w="12700">
              <a:solidFill>
                <a:srgbClr val="000000"/>
              </a:solidFill>
              <a:round/>
              <a:headEnd/>
              <a:tailEnd/>
            </a:ln>
          </xdr:spPr>
        </xdr:sp>
        <xdr:sp macro="" textlink="">
          <xdr:nvSpPr>
            <xdr:cNvPr id="225" name="Line 3133">
              <a:extLst>
                <a:ext uri="{FF2B5EF4-FFF2-40B4-BE49-F238E27FC236}">
                  <a16:creationId xmlns:a16="http://schemas.microsoft.com/office/drawing/2014/main" id="{00000000-0008-0000-0000-0000E1000000}"/>
                </a:ext>
              </a:extLst>
            </xdr:cNvPr>
            <xdr:cNvSpPr>
              <a:spLocks noChangeShapeType="1"/>
            </xdr:cNvSpPr>
          </xdr:nvSpPr>
          <xdr:spPr bwMode="auto">
            <a:xfrm rot="1208511">
              <a:off x="2622" y="147"/>
              <a:ext cx="127" cy="92"/>
            </a:xfrm>
            <a:prstGeom prst="line">
              <a:avLst/>
            </a:prstGeom>
            <a:noFill/>
            <a:ln w="12700">
              <a:solidFill>
                <a:srgbClr val="000000"/>
              </a:solidFill>
              <a:round/>
              <a:headEnd/>
              <a:tailEnd/>
            </a:ln>
          </xdr:spPr>
        </xdr:sp>
        <xdr:grpSp>
          <xdr:nvGrpSpPr>
            <xdr:cNvPr id="226" name="Group 3134">
              <a:extLst>
                <a:ext uri="{FF2B5EF4-FFF2-40B4-BE49-F238E27FC236}">
                  <a16:creationId xmlns:a16="http://schemas.microsoft.com/office/drawing/2014/main" id="{00000000-0008-0000-0000-0000E2000000}"/>
                </a:ext>
              </a:extLst>
            </xdr:cNvPr>
            <xdr:cNvGrpSpPr>
              <a:grpSpLocks/>
            </xdr:cNvGrpSpPr>
          </xdr:nvGrpSpPr>
          <xdr:grpSpPr bwMode="auto">
            <a:xfrm rot="1208511">
              <a:off x="2663" y="168"/>
              <a:ext cx="131" cy="149"/>
              <a:chOff x="675" y="163"/>
              <a:chExt cx="216" cy="206"/>
            </a:xfrm>
          </xdr:grpSpPr>
          <xdr:sp macro="" textlink="">
            <xdr:nvSpPr>
              <xdr:cNvPr id="227" name="AutoShape 3135">
                <a:extLst>
                  <a:ext uri="{FF2B5EF4-FFF2-40B4-BE49-F238E27FC236}">
                    <a16:creationId xmlns:a16="http://schemas.microsoft.com/office/drawing/2014/main" id="{00000000-0008-0000-0000-0000E3000000}"/>
                  </a:ext>
                </a:extLst>
              </xdr:cNvPr>
              <xdr:cNvSpPr>
                <a:spLocks noChangeArrowheads="1"/>
              </xdr:cNvSpPr>
            </xdr:nvSpPr>
            <xdr:spPr bwMode="auto">
              <a:xfrm rot="3680998">
                <a:off x="660" y="178"/>
                <a:ext cx="199" cy="16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48 w 21600"/>
                  <a:gd name="T19" fmla="*/ 3195 h 21600"/>
                  <a:gd name="T20" fmla="*/ 18452 w 21600"/>
                  <a:gd name="T21" fmla="*/ 18405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21042" y="11103"/>
                    </a:moveTo>
                    <a:cubicBezTo>
                      <a:pt x="21045" y="11002"/>
                      <a:pt x="21047" y="10901"/>
                      <a:pt x="21047" y="10800"/>
                    </a:cubicBezTo>
                    <a:cubicBezTo>
                      <a:pt x="21047" y="5140"/>
                      <a:pt x="16459" y="553"/>
                      <a:pt x="10800" y="553"/>
                    </a:cubicBezTo>
                    <a:cubicBezTo>
                      <a:pt x="9964" y="552"/>
                      <a:pt x="9131" y="655"/>
                      <a:pt x="8320" y="857"/>
                    </a:cubicBezTo>
                    <a:lnTo>
                      <a:pt x="8186" y="320"/>
                    </a:lnTo>
                    <a:cubicBezTo>
                      <a:pt x="9041" y="107"/>
                      <a:pt x="9919" y="-1"/>
                      <a:pt x="10800" y="0"/>
                    </a:cubicBezTo>
                    <a:cubicBezTo>
                      <a:pt x="16764" y="0"/>
                      <a:pt x="21600" y="4835"/>
                      <a:pt x="21600" y="10800"/>
                    </a:cubicBezTo>
                    <a:cubicBezTo>
                      <a:pt x="21600" y="10906"/>
                      <a:pt x="21598" y="11013"/>
                      <a:pt x="21595" y="11120"/>
                    </a:cubicBezTo>
                    <a:lnTo>
                      <a:pt x="24294" y="11200"/>
                    </a:lnTo>
                    <a:lnTo>
                      <a:pt x="21230" y="14088"/>
                    </a:lnTo>
                    <a:lnTo>
                      <a:pt x="18343" y="11023"/>
                    </a:lnTo>
                    <a:lnTo>
                      <a:pt x="21042" y="11103"/>
                    </a:lnTo>
                    <a:close/>
                  </a:path>
                </a:pathLst>
              </a:custGeom>
              <a:solidFill>
                <a:srgbClr val="FFFFFF"/>
              </a:solidFill>
              <a:ln w="12700">
                <a:solidFill>
                  <a:srgbClr val="000000"/>
                </a:solidFill>
                <a:miter lim="800000"/>
                <a:headEnd/>
                <a:tailEnd/>
              </a:ln>
            </xdr:spPr>
          </xdr:sp>
          <xdr:sp macro="" textlink="">
            <xdr:nvSpPr>
              <xdr:cNvPr id="228" name="AutoShape 3136">
                <a:extLst>
                  <a:ext uri="{FF2B5EF4-FFF2-40B4-BE49-F238E27FC236}">
                    <a16:creationId xmlns:a16="http://schemas.microsoft.com/office/drawing/2014/main" id="{00000000-0008-0000-0000-0000E4000000}"/>
                  </a:ext>
                </a:extLst>
              </xdr:cNvPr>
              <xdr:cNvSpPr>
                <a:spLocks noChangeArrowheads="1"/>
              </xdr:cNvSpPr>
            </xdr:nvSpPr>
            <xdr:spPr bwMode="auto">
              <a:xfrm rot="8199544" flipH="1">
                <a:off x="684" y="179"/>
                <a:ext cx="207" cy="19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30 w 21600"/>
                  <a:gd name="T19" fmla="*/ 3183 h 21600"/>
                  <a:gd name="T20" fmla="*/ 18470 w 21600"/>
                  <a:gd name="T21" fmla="*/ 1841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21042" y="11103"/>
                    </a:moveTo>
                    <a:cubicBezTo>
                      <a:pt x="21045" y="11002"/>
                      <a:pt x="21047" y="10901"/>
                      <a:pt x="21047" y="10800"/>
                    </a:cubicBezTo>
                    <a:cubicBezTo>
                      <a:pt x="21047" y="5140"/>
                      <a:pt x="16459" y="553"/>
                      <a:pt x="10800" y="553"/>
                    </a:cubicBezTo>
                    <a:cubicBezTo>
                      <a:pt x="9964" y="552"/>
                      <a:pt x="9131" y="655"/>
                      <a:pt x="8320" y="857"/>
                    </a:cubicBezTo>
                    <a:lnTo>
                      <a:pt x="8186" y="320"/>
                    </a:lnTo>
                    <a:cubicBezTo>
                      <a:pt x="9041" y="107"/>
                      <a:pt x="9919" y="-1"/>
                      <a:pt x="10800" y="0"/>
                    </a:cubicBezTo>
                    <a:cubicBezTo>
                      <a:pt x="16764" y="0"/>
                      <a:pt x="21600" y="4835"/>
                      <a:pt x="21600" y="10800"/>
                    </a:cubicBezTo>
                    <a:cubicBezTo>
                      <a:pt x="21600" y="10906"/>
                      <a:pt x="21598" y="11013"/>
                      <a:pt x="21595" y="11120"/>
                    </a:cubicBezTo>
                    <a:lnTo>
                      <a:pt x="24294" y="11200"/>
                    </a:lnTo>
                    <a:lnTo>
                      <a:pt x="21230" y="14088"/>
                    </a:lnTo>
                    <a:lnTo>
                      <a:pt x="18343" y="11023"/>
                    </a:lnTo>
                    <a:lnTo>
                      <a:pt x="21042" y="11103"/>
                    </a:lnTo>
                    <a:close/>
                  </a:path>
                </a:pathLst>
              </a:custGeom>
              <a:solidFill>
                <a:srgbClr val="FFFFFF"/>
              </a:solidFill>
              <a:ln w="12700">
                <a:solidFill>
                  <a:srgbClr val="000000"/>
                </a:solidFill>
                <a:miter lim="800000"/>
                <a:headEnd/>
                <a:tailEnd/>
              </a:ln>
            </xdr:spPr>
          </xdr:sp>
        </xdr:grpSp>
      </xdr:grpSp>
    </xdr:grpSp>
    <xdr:clientData/>
  </xdr:twoCellAnchor>
  <xdr:twoCellAnchor>
    <xdr:from>
      <xdr:col>5</xdr:col>
      <xdr:colOff>161924</xdr:colOff>
      <xdr:row>228</xdr:row>
      <xdr:rowOff>28575</xdr:rowOff>
    </xdr:from>
    <xdr:to>
      <xdr:col>5</xdr:col>
      <xdr:colOff>432865</xdr:colOff>
      <xdr:row>229</xdr:row>
      <xdr:rowOff>0</xdr:rowOff>
    </xdr:to>
    <xdr:grpSp>
      <xdr:nvGrpSpPr>
        <xdr:cNvPr id="231" name="Group 3137">
          <a:extLst>
            <a:ext uri="{FF2B5EF4-FFF2-40B4-BE49-F238E27FC236}">
              <a16:creationId xmlns:a16="http://schemas.microsoft.com/office/drawing/2014/main" id="{00000000-0008-0000-0000-0000E7000000}"/>
            </a:ext>
          </a:extLst>
        </xdr:cNvPr>
        <xdr:cNvGrpSpPr>
          <a:grpSpLocks/>
        </xdr:cNvGrpSpPr>
      </xdr:nvGrpSpPr>
      <xdr:grpSpPr bwMode="auto">
        <a:xfrm>
          <a:off x="5554539" y="56701278"/>
          <a:ext cx="270941" cy="473843"/>
          <a:chOff x="200" y="941"/>
          <a:chExt cx="32" cy="76"/>
        </a:xfrm>
      </xdr:grpSpPr>
      <xdr:grpSp>
        <xdr:nvGrpSpPr>
          <xdr:cNvPr id="232" name="Group 3138">
            <a:extLst>
              <a:ext uri="{FF2B5EF4-FFF2-40B4-BE49-F238E27FC236}">
                <a16:creationId xmlns:a16="http://schemas.microsoft.com/office/drawing/2014/main" id="{00000000-0008-0000-0000-0000E8000000}"/>
              </a:ext>
            </a:extLst>
          </xdr:cNvPr>
          <xdr:cNvGrpSpPr>
            <a:grpSpLocks/>
          </xdr:cNvGrpSpPr>
        </xdr:nvGrpSpPr>
        <xdr:grpSpPr bwMode="auto">
          <a:xfrm>
            <a:off x="200" y="941"/>
            <a:ext cx="19" cy="47"/>
            <a:chOff x="1780" y="20"/>
            <a:chExt cx="162" cy="245"/>
          </a:xfrm>
        </xdr:grpSpPr>
        <xdr:sp macro="" textlink="">
          <xdr:nvSpPr>
            <xdr:cNvPr id="243" name="Oval 3139">
              <a:extLst>
                <a:ext uri="{FF2B5EF4-FFF2-40B4-BE49-F238E27FC236}">
                  <a16:creationId xmlns:a16="http://schemas.microsoft.com/office/drawing/2014/main" id="{00000000-0008-0000-0000-0000F3000000}"/>
                </a:ext>
              </a:extLst>
            </xdr:cNvPr>
            <xdr:cNvSpPr>
              <a:spLocks noChangeArrowheads="1"/>
            </xdr:cNvSpPr>
          </xdr:nvSpPr>
          <xdr:spPr bwMode="auto">
            <a:xfrm>
              <a:off x="1780" y="20"/>
              <a:ext cx="141" cy="89"/>
            </a:xfrm>
            <a:prstGeom prst="ellipse">
              <a:avLst/>
            </a:prstGeom>
            <a:solidFill>
              <a:srgbClr val="FFFFFF"/>
            </a:solidFill>
            <a:ln w="12700">
              <a:solidFill>
                <a:srgbClr val="000000"/>
              </a:solidFill>
              <a:round/>
              <a:headEnd/>
              <a:tailEnd/>
            </a:ln>
          </xdr:spPr>
        </xdr:sp>
        <xdr:sp macro="" textlink="">
          <xdr:nvSpPr>
            <xdr:cNvPr id="244" name="Oval 3140">
              <a:extLst>
                <a:ext uri="{FF2B5EF4-FFF2-40B4-BE49-F238E27FC236}">
                  <a16:creationId xmlns:a16="http://schemas.microsoft.com/office/drawing/2014/main" id="{00000000-0008-0000-0000-0000F4000000}"/>
                </a:ext>
              </a:extLst>
            </xdr:cNvPr>
            <xdr:cNvSpPr>
              <a:spLocks noChangeArrowheads="1"/>
            </xdr:cNvSpPr>
          </xdr:nvSpPr>
          <xdr:spPr bwMode="auto">
            <a:xfrm>
              <a:off x="1920" y="65"/>
              <a:ext cx="22" cy="15"/>
            </a:xfrm>
            <a:prstGeom prst="ellipse">
              <a:avLst/>
            </a:prstGeom>
            <a:solidFill>
              <a:srgbClr val="FFFFFF"/>
            </a:solidFill>
            <a:ln w="12700">
              <a:solidFill>
                <a:srgbClr val="000000"/>
              </a:solidFill>
              <a:round/>
              <a:headEnd/>
              <a:tailEnd/>
            </a:ln>
          </xdr:spPr>
        </xdr:sp>
        <xdr:sp macro="" textlink="">
          <xdr:nvSpPr>
            <xdr:cNvPr id="245" name="Line 3141">
              <a:extLst>
                <a:ext uri="{FF2B5EF4-FFF2-40B4-BE49-F238E27FC236}">
                  <a16:creationId xmlns:a16="http://schemas.microsoft.com/office/drawing/2014/main" id="{00000000-0008-0000-0000-0000F5000000}"/>
                </a:ext>
              </a:extLst>
            </xdr:cNvPr>
            <xdr:cNvSpPr>
              <a:spLocks noChangeShapeType="1"/>
            </xdr:cNvSpPr>
          </xdr:nvSpPr>
          <xdr:spPr bwMode="auto">
            <a:xfrm>
              <a:off x="1847" y="112"/>
              <a:ext cx="0" cy="0"/>
            </a:xfrm>
            <a:prstGeom prst="line">
              <a:avLst/>
            </a:prstGeom>
            <a:noFill/>
            <a:ln w="12700">
              <a:solidFill>
                <a:srgbClr val="000000"/>
              </a:solidFill>
              <a:round/>
              <a:headEnd/>
              <a:tailEnd/>
            </a:ln>
          </xdr:spPr>
        </xdr:sp>
        <xdr:sp macro="" textlink="">
          <xdr:nvSpPr>
            <xdr:cNvPr id="246" name="Line 3142">
              <a:extLst>
                <a:ext uri="{FF2B5EF4-FFF2-40B4-BE49-F238E27FC236}">
                  <a16:creationId xmlns:a16="http://schemas.microsoft.com/office/drawing/2014/main" id="{00000000-0008-0000-0000-0000F6000000}"/>
                </a:ext>
              </a:extLst>
            </xdr:cNvPr>
            <xdr:cNvSpPr>
              <a:spLocks noChangeShapeType="1"/>
            </xdr:cNvSpPr>
          </xdr:nvSpPr>
          <xdr:spPr bwMode="auto">
            <a:xfrm>
              <a:off x="1833" y="108"/>
              <a:ext cx="1" cy="157"/>
            </a:xfrm>
            <a:prstGeom prst="line">
              <a:avLst/>
            </a:prstGeom>
            <a:noFill/>
            <a:ln w="12700">
              <a:solidFill>
                <a:srgbClr val="000000"/>
              </a:solidFill>
              <a:round/>
              <a:headEnd/>
              <a:tailEnd/>
            </a:ln>
          </xdr:spPr>
        </xdr:sp>
      </xdr:grpSp>
      <xdr:sp macro="" textlink="">
        <xdr:nvSpPr>
          <xdr:cNvPr id="233" name="Line 3143">
            <a:extLst>
              <a:ext uri="{FF2B5EF4-FFF2-40B4-BE49-F238E27FC236}">
                <a16:creationId xmlns:a16="http://schemas.microsoft.com/office/drawing/2014/main" id="{00000000-0008-0000-0000-0000E9000000}"/>
              </a:ext>
            </a:extLst>
          </xdr:cNvPr>
          <xdr:cNvSpPr>
            <a:spLocks noChangeShapeType="1"/>
          </xdr:cNvSpPr>
        </xdr:nvSpPr>
        <xdr:spPr bwMode="auto">
          <a:xfrm>
            <a:off x="203" y="963"/>
            <a:ext cx="0" cy="52"/>
          </a:xfrm>
          <a:prstGeom prst="line">
            <a:avLst/>
          </a:prstGeom>
          <a:noFill/>
          <a:ln w="12700">
            <a:solidFill>
              <a:srgbClr val="000000"/>
            </a:solidFill>
            <a:round/>
            <a:headEnd/>
            <a:tailEnd/>
          </a:ln>
        </xdr:spPr>
      </xdr:sp>
      <xdr:sp macro="" textlink="">
        <xdr:nvSpPr>
          <xdr:cNvPr id="234" name="Line 3144">
            <a:extLst>
              <a:ext uri="{FF2B5EF4-FFF2-40B4-BE49-F238E27FC236}">
                <a16:creationId xmlns:a16="http://schemas.microsoft.com/office/drawing/2014/main" id="{00000000-0008-0000-0000-0000EA000000}"/>
              </a:ext>
            </a:extLst>
          </xdr:cNvPr>
          <xdr:cNvSpPr>
            <a:spLocks noChangeShapeType="1"/>
          </xdr:cNvSpPr>
        </xdr:nvSpPr>
        <xdr:spPr bwMode="auto">
          <a:xfrm>
            <a:off x="203" y="989"/>
            <a:ext cx="14" cy="0"/>
          </a:xfrm>
          <a:prstGeom prst="line">
            <a:avLst/>
          </a:prstGeom>
          <a:noFill/>
          <a:ln w="12700">
            <a:solidFill>
              <a:srgbClr val="000000"/>
            </a:solidFill>
            <a:round/>
            <a:headEnd/>
            <a:tailEnd/>
          </a:ln>
        </xdr:spPr>
      </xdr:sp>
      <xdr:sp macro="" textlink="">
        <xdr:nvSpPr>
          <xdr:cNvPr id="235" name="Line 3145">
            <a:extLst>
              <a:ext uri="{FF2B5EF4-FFF2-40B4-BE49-F238E27FC236}">
                <a16:creationId xmlns:a16="http://schemas.microsoft.com/office/drawing/2014/main" id="{00000000-0008-0000-0000-0000EB000000}"/>
              </a:ext>
            </a:extLst>
          </xdr:cNvPr>
          <xdr:cNvSpPr>
            <a:spLocks noChangeShapeType="1"/>
          </xdr:cNvSpPr>
        </xdr:nvSpPr>
        <xdr:spPr bwMode="auto">
          <a:xfrm>
            <a:off x="217" y="989"/>
            <a:ext cx="0" cy="27"/>
          </a:xfrm>
          <a:prstGeom prst="line">
            <a:avLst/>
          </a:prstGeom>
          <a:noFill/>
          <a:ln w="12700">
            <a:solidFill>
              <a:srgbClr val="000000"/>
            </a:solidFill>
            <a:round/>
            <a:headEnd/>
            <a:tailEnd/>
          </a:ln>
        </xdr:spPr>
      </xdr:sp>
      <xdr:sp macro="" textlink="">
        <xdr:nvSpPr>
          <xdr:cNvPr id="236" name="Oval 3146">
            <a:extLst>
              <a:ext uri="{FF2B5EF4-FFF2-40B4-BE49-F238E27FC236}">
                <a16:creationId xmlns:a16="http://schemas.microsoft.com/office/drawing/2014/main" id="{00000000-0008-0000-0000-0000EC000000}"/>
              </a:ext>
            </a:extLst>
          </xdr:cNvPr>
          <xdr:cNvSpPr>
            <a:spLocks noChangeArrowheads="1"/>
          </xdr:cNvSpPr>
        </xdr:nvSpPr>
        <xdr:spPr bwMode="auto">
          <a:xfrm>
            <a:off x="219" y="1013"/>
            <a:ext cx="6" cy="2"/>
          </a:xfrm>
          <a:prstGeom prst="ellipse">
            <a:avLst/>
          </a:prstGeom>
          <a:solidFill>
            <a:srgbClr val="FFFFFF"/>
          </a:solidFill>
          <a:ln w="12700">
            <a:solidFill>
              <a:srgbClr val="000000"/>
            </a:solidFill>
            <a:round/>
            <a:headEnd/>
            <a:tailEnd/>
          </a:ln>
        </xdr:spPr>
      </xdr:sp>
      <xdr:sp macro="" textlink="">
        <xdr:nvSpPr>
          <xdr:cNvPr id="237" name="Line 3147">
            <a:extLst>
              <a:ext uri="{FF2B5EF4-FFF2-40B4-BE49-F238E27FC236}">
                <a16:creationId xmlns:a16="http://schemas.microsoft.com/office/drawing/2014/main" id="{00000000-0008-0000-0000-0000ED000000}"/>
              </a:ext>
            </a:extLst>
          </xdr:cNvPr>
          <xdr:cNvSpPr>
            <a:spLocks noChangeShapeType="1"/>
          </xdr:cNvSpPr>
        </xdr:nvSpPr>
        <xdr:spPr bwMode="auto">
          <a:xfrm>
            <a:off x="219" y="987"/>
            <a:ext cx="0" cy="28"/>
          </a:xfrm>
          <a:prstGeom prst="line">
            <a:avLst/>
          </a:prstGeom>
          <a:noFill/>
          <a:ln w="12700">
            <a:solidFill>
              <a:srgbClr val="000000"/>
            </a:solidFill>
            <a:round/>
            <a:headEnd/>
            <a:tailEnd/>
          </a:ln>
        </xdr:spPr>
      </xdr:sp>
      <xdr:sp macro="" textlink="">
        <xdr:nvSpPr>
          <xdr:cNvPr id="238" name="Line 3148">
            <a:extLst>
              <a:ext uri="{FF2B5EF4-FFF2-40B4-BE49-F238E27FC236}">
                <a16:creationId xmlns:a16="http://schemas.microsoft.com/office/drawing/2014/main" id="{00000000-0008-0000-0000-0000EE000000}"/>
              </a:ext>
            </a:extLst>
          </xdr:cNvPr>
          <xdr:cNvSpPr>
            <a:spLocks noChangeShapeType="1"/>
          </xdr:cNvSpPr>
        </xdr:nvSpPr>
        <xdr:spPr bwMode="auto">
          <a:xfrm>
            <a:off x="206" y="987"/>
            <a:ext cx="13" cy="0"/>
          </a:xfrm>
          <a:prstGeom prst="line">
            <a:avLst/>
          </a:prstGeom>
          <a:noFill/>
          <a:ln w="12700">
            <a:solidFill>
              <a:srgbClr val="000000"/>
            </a:solidFill>
            <a:round/>
            <a:headEnd/>
            <a:tailEnd/>
          </a:ln>
        </xdr:spPr>
      </xdr:sp>
      <xdr:sp macro="" textlink="">
        <xdr:nvSpPr>
          <xdr:cNvPr id="239" name="Line 3149">
            <a:extLst>
              <a:ext uri="{FF2B5EF4-FFF2-40B4-BE49-F238E27FC236}">
                <a16:creationId xmlns:a16="http://schemas.microsoft.com/office/drawing/2014/main" id="{00000000-0008-0000-0000-0000EF000000}"/>
              </a:ext>
            </a:extLst>
          </xdr:cNvPr>
          <xdr:cNvSpPr>
            <a:spLocks noChangeShapeType="1"/>
          </xdr:cNvSpPr>
        </xdr:nvSpPr>
        <xdr:spPr bwMode="auto">
          <a:xfrm>
            <a:off x="217" y="981"/>
            <a:ext cx="15" cy="0"/>
          </a:xfrm>
          <a:prstGeom prst="line">
            <a:avLst/>
          </a:prstGeom>
          <a:noFill/>
          <a:ln w="12700">
            <a:solidFill>
              <a:srgbClr val="000000"/>
            </a:solidFill>
            <a:round/>
            <a:headEnd/>
            <a:tailEnd/>
          </a:ln>
        </xdr:spPr>
      </xdr:sp>
      <xdr:sp macro="" textlink="">
        <xdr:nvSpPr>
          <xdr:cNvPr id="240" name="Line 3150">
            <a:extLst>
              <a:ext uri="{FF2B5EF4-FFF2-40B4-BE49-F238E27FC236}">
                <a16:creationId xmlns:a16="http://schemas.microsoft.com/office/drawing/2014/main" id="{00000000-0008-0000-0000-0000F0000000}"/>
              </a:ext>
            </a:extLst>
          </xdr:cNvPr>
          <xdr:cNvSpPr>
            <a:spLocks noChangeShapeType="1"/>
          </xdr:cNvSpPr>
        </xdr:nvSpPr>
        <xdr:spPr bwMode="auto">
          <a:xfrm>
            <a:off x="232" y="981"/>
            <a:ext cx="0" cy="36"/>
          </a:xfrm>
          <a:prstGeom prst="line">
            <a:avLst/>
          </a:prstGeom>
          <a:noFill/>
          <a:ln w="12700">
            <a:solidFill>
              <a:srgbClr val="000000"/>
            </a:solidFill>
            <a:round/>
            <a:headEnd/>
            <a:tailEnd/>
          </a:ln>
        </xdr:spPr>
      </xdr:sp>
      <xdr:sp macro="" textlink="">
        <xdr:nvSpPr>
          <xdr:cNvPr id="241" name="Line 3151">
            <a:extLst>
              <a:ext uri="{FF2B5EF4-FFF2-40B4-BE49-F238E27FC236}">
                <a16:creationId xmlns:a16="http://schemas.microsoft.com/office/drawing/2014/main" id="{00000000-0008-0000-0000-0000F1000000}"/>
              </a:ext>
            </a:extLst>
          </xdr:cNvPr>
          <xdr:cNvSpPr>
            <a:spLocks noChangeShapeType="1"/>
          </xdr:cNvSpPr>
        </xdr:nvSpPr>
        <xdr:spPr bwMode="auto">
          <a:xfrm>
            <a:off x="219" y="987"/>
            <a:ext cx="6" cy="28"/>
          </a:xfrm>
          <a:prstGeom prst="line">
            <a:avLst/>
          </a:prstGeom>
          <a:noFill/>
          <a:ln w="12700" cap="rnd">
            <a:solidFill>
              <a:srgbClr val="000000"/>
            </a:solidFill>
            <a:prstDash val="sysDot"/>
            <a:round/>
            <a:headEnd/>
            <a:tailEnd/>
          </a:ln>
        </xdr:spPr>
      </xdr:sp>
      <xdr:sp macro="" textlink="">
        <xdr:nvSpPr>
          <xdr:cNvPr id="242" name="Oval 3152">
            <a:extLst>
              <a:ext uri="{FF2B5EF4-FFF2-40B4-BE49-F238E27FC236}">
                <a16:creationId xmlns:a16="http://schemas.microsoft.com/office/drawing/2014/main" id="{00000000-0008-0000-0000-0000F2000000}"/>
              </a:ext>
            </a:extLst>
          </xdr:cNvPr>
          <xdr:cNvSpPr>
            <a:spLocks noChangeArrowheads="1"/>
          </xdr:cNvSpPr>
        </xdr:nvSpPr>
        <xdr:spPr bwMode="auto">
          <a:xfrm>
            <a:off x="225" y="1013"/>
            <a:ext cx="6" cy="3"/>
          </a:xfrm>
          <a:prstGeom prst="ellipse">
            <a:avLst/>
          </a:prstGeom>
          <a:solidFill>
            <a:srgbClr val="FFFFFF"/>
          </a:solidFill>
          <a:ln w="12700" cap="rnd">
            <a:solidFill>
              <a:srgbClr val="000000"/>
            </a:solidFill>
            <a:prstDash val="sysDot"/>
            <a:round/>
            <a:headEnd/>
            <a:tailEnd/>
          </a:ln>
        </xdr:spPr>
      </xdr:sp>
    </xdr:grpSp>
    <xdr:clientData/>
  </xdr:twoCellAnchor>
  <xdr:twoCellAnchor>
    <xdr:from>
      <xdr:col>6</xdr:col>
      <xdr:colOff>146050</xdr:colOff>
      <xdr:row>229</xdr:row>
      <xdr:rowOff>33867</xdr:rowOff>
    </xdr:from>
    <xdr:to>
      <xdr:col>6</xdr:col>
      <xdr:colOff>361950</xdr:colOff>
      <xdr:row>230</xdr:row>
      <xdr:rowOff>8467</xdr:rowOff>
    </xdr:to>
    <xdr:grpSp>
      <xdr:nvGrpSpPr>
        <xdr:cNvPr id="247" name="Group 3153">
          <a:extLst>
            <a:ext uri="{FF2B5EF4-FFF2-40B4-BE49-F238E27FC236}">
              <a16:creationId xmlns:a16="http://schemas.microsoft.com/office/drawing/2014/main" id="{00000000-0008-0000-0000-0000F7000000}"/>
            </a:ext>
          </a:extLst>
        </xdr:cNvPr>
        <xdr:cNvGrpSpPr>
          <a:grpSpLocks/>
        </xdr:cNvGrpSpPr>
      </xdr:nvGrpSpPr>
      <xdr:grpSpPr bwMode="auto">
        <a:xfrm>
          <a:off x="6325786" y="57208988"/>
          <a:ext cx="215900" cy="477017"/>
          <a:chOff x="4791" y="133"/>
          <a:chExt cx="207" cy="411"/>
        </a:xfrm>
      </xdr:grpSpPr>
      <xdr:grpSp>
        <xdr:nvGrpSpPr>
          <xdr:cNvPr id="248" name="Group 3154">
            <a:extLst>
              <a:ext uri="{FF2B5EF4-FFF2-40B4-BE49-F238E27FC236}">
                <a16:creationId xmlns:a16="http://schemas.microsoft.com/office/drawing/2014/main" id="{00000000-0008-0000-0000-0000F8000000}"/>
              </a:ext>
            </a:extLst>
          </xdr:cNvPr>
          <xdr:cNvGrpSpPr>
            <a:grpSpLocks/>
          </xdr:cNvGrpSpPr>
        </xdr:nvGrpSpPr>
        <xdr:grpSpPr bwMode="auto">
          <a:xfrm>
            <a:off x="4791" y="133"/>
            <a:ext cx="162" cy="245"/>
            <a:chOff x="1780" y="20"/>
            <a:chExt cx="162" cy="245"/>
          </a:xfrm>
        </xdr:grpSpPr>
        <xdr:sp macro="" textlink="">
          <xdr:nvSpPr>
            <xdr:cNvPr id="257" name="Oval 3155">
              <a:extLst>
                <a:ext uri="{FF2B5EF4-FFF2-40B4-BE49-F238E27FC236}">
                  <a16:creationId xmlns:a16="http://schemas.microsoft.com/office/drawing/2014/main" id="{00000000-0008-0000-0000-000001010000}"/>
                </a:ext>
              </a:extLst>
            </xdr:cNvPr>
            <xdr:cNvSpPr>
              <a:spLocks noChangeArrowheads="1"/>
            </xdr:cNvSpPr>
          </xdr:nvSpPr>
          <xdr:spPr bwMode="auto">
            <a:xfrm>
              <a:off x="1780" y="20"/>
              <a:ext cx="141" cy="89"/>
            </a:xfrm>
            <a:prstGeom prst="ellipse">
              <a:avLst/>
            </a:prstGeom>
            <a:solidFill>
              <a:srgbClr val="FFFFFF"/>
            </a:solidFill>
            <a:ln w="12700">
              <a:solidFill>
                <a:srgbClr val="000000"/>
              </a:solidFill>
              <a:round/>
              <a:headEnd/>
              <a:tailEnd/>
            </a:ln>
          </xdr:spPr>
        </xdr:sp>
        <xdr:sp macro="" textlink="">
          <xdr:nvSpPr>
            <xdr:cNvPr id="258" name="Oval 3156">
              <a:extLst>
                <a:ext uri="{FF2B5EF4-FFF2-40B4-BE49-F238E27FC236}">
                  <a16:creationId xmlns:a16="http://schemas.microsoft.com/office/drawing/2014/main" id="{00000000-0008-0000-0000-000002010000}"/>
                </a:ext>
              </a:extLst>
            </xdr:cNvPr>
            <xdr:cNvSpPr>
              <a:spLocks noChangeArrowheads="1"/>
            </xdr:cNvSpPr>
          </xdr:nvSpPr>
          <xdr:spPr bwMode="auto">
            <a:xfrm>
              <a:off x="1920" y="65"/>
              <a:ext cx="22" cy="15"/>
            </a:xfrm>
            <a:prstGeom prst="ellipse">
              <a:avLst/>
            </a:prstGeom>
            <a:solidFill>
              <a:srgbClr val="FFFFFF"/>
            </a:solidFill>
            <a:ln w="12700">
              <a:solidFill>
                <a:srgbClr val="000000"/>
              </a:solidFill>
              <a:round/>
              <a:headEnd/>
              <a:tailEnd/>
            </a:ln>
          </xdr:spPr>
        </xdr:sp>
        <xdr:sp macro="" textlink="">
          <xdr:nvSpPr>
            <xdr:cNvPr id="259" name="Line 3157">
              <a:extLst>
                <a:ext uri="{FF2B5EF4-FFF2-40B4-BE49-F238E27FC236}">
                  <a16:creationId xmlns:a16="http://schemas.microsoft.com/office/drawing/2014/main" id="{00000000-0008-0000-0000-000003010000}"/>
                </a:ext>
              </a:extLst>
            </xdr:cNvPr>
            <xdr:cNvSpPr>
              <a:spLocks noChangeShapeType="1"/>
            </xdr:cNvSpPr>
          </xdr:nvSpPr>
          <xdr:spPr bwMode="auto">
            <a:xfrm>
              <a:off x="1847" y="112"/>
              <a:ext cx="0" cy="0"/>
            </a:xfrm>
            <a:prstGeom prst="line">
              <a:avLst/>
            </a:prstGeom>
            <a:noFill/>
            <a:ln w="12700">
              <a:solidFill>
                <a:srgbClr val="000000"/>
              </a:solidFill>
              <a:round/>
              <a:headEnd/>
              <a:tailEnd/>
            </a:ln>
          </xdr:spPr>
        </xdr:sp>
        <xdr:sp macro="" textlink="">
          <xdr:nvSpPr>
            <xdr:cNvPr id="260" name="Line 3158">
              <a:extLst>
                <a:ext uri="{FF2B5EF4-FFF2-40B4-BE49-F238E27FC236}">
                  <a16:creationId xmlns:a16="http://schemas.microsoft.com/office/drawing/2014/main" id="{00000000-0008-0000-0000-000004010000}"/>
                </a:ext>
              </a:extLst>
            </xdr:cNvPr>
            <xdr:cNvSpPr>
              <a:spLocks noChangeShapeType="1"/>
            </xdr:cNvSpPr>
          </xdr:nvSpPr>
          <xdr:spPr bwMode="auto">
            <a:xfrm>
              <a:off x="1833" y="108"/>
              <a:ext cx="1" cy="157"/>
            </a:xfrm>
            <a:prstGeom prst="line">
              <a:avLst/>
            </a:prstGeom>
            <a:noFill/>
            <a:ln w="12700">
              <a:solidFill>
                <a:srgbClr val="000000"/>
              </a:solidFill>
              <a:round/>
              <a:headEnd/>
              <a:tailEnd/>
            </a:ln>
          </xdr:spPr>
        </xdr:sp>
      </xdr:grpSp>
      <xdr:sp macro="" textlink="">
        <xdr:nvSpPr>
          <xdr:cNvPr id="249" name="Line 3159">
            <a:extLst>
              <a:ext uri="{FF2B5EF4-FFF2-40B4-BE49-F238E27FC236}">
                <a16:creationId xmlns:a16="http://schemas.microsoft.com/office/drawing/2014/main" id="{00000000-0008-0000-0000-0000F9000000}"/>
              </a:ext>
            </a:extLst>
          </xdr:cNvPr>
          <xdr:cNvSpPr>
            <a:spLocks noChangeShapeType="1"/>
          </xdr:cNvSpPr>
        </xdr:nvSpPr>
        <xdr:spPr bwMode="auto">
          <a:xfrm>
            <a:off x="4798" y="264"/>
            <a:ext cx="0" cy="276"/>
          </a:xfrm>
          <a:prstGeom prst="line">
            <a:avLst/>
          </a:prstGeom>
          <a:noFill/>
          <a:ln w="12700">
            <a:solidFill>
              <a:srgbClr val="000000"/>
            </a:solidFill>
            <a:round/>
            <a:headEnd/>
            <a:tailEnd/>
          </a:ln>
        </xdr:spPr>
      </xdr:sp>
      <xdr:sp macro="" textlink="">
        <xdr:nvSpPr>
          <xdr:cNvPr id="250" name="Line 3160">
            <a:extLst>
              <a:ext uri="{FF2B5EF4-FFF2-40B4-BE49-F238E27FC236}">
                <a16:creationId xmlns:a16="http://schemas.microsoft.com/office/drawing/2014/main" id="{00000000-0008-0000-0000-0000FA000000}"/>
              </a:ext>
            </a:extLst>
          </xdr:cNvPr>
          <xdr:cNvSpPr>
            <a:spLocks noChangeShapeType="1"/>
          </xdr:cNvSpPr>
        </xdr:nvSpPr>
        <xdr:spPr bwMode="auto">
          <a:xfrm>
            <a:off x="4797" y="401"/>
            <a:ext cx="121" cy="0"/>
          </a:xfrm>
          <a:prstGeom prst="line">
            <a:avLst/>
          </a:prstGeom>
          <a:noFill/>
          <a:ln w="12700">
            <a:solidFill>
              <a:srgbClr val="000000"/>
            </a:solidFill>
            <a:round/>
            <a:headEnd/>
            <a:tailEnd/>
          </a:ln>
        </xdr:spPr>
      </xdr:sp>
      <xdr:sp macro="" textlink="">
        <xdr:nvSpPr>
          <xdr:cNvPr id="251" name="Line 3161">
            <a:extLst>
              <a:ext uri="{FF2B5EF4-FFF2-40B4-BE49-F238E27FC236}">
                <a16:creationId xmlns:a16="http://schemas.microsoft.com/office/drawing/2014/main" id="{00000000-0008-0000-0000-0000FB000000}"/>
              </a:ext>
            </a:extLst>
          </xdr:cNvPr>
          <xdr:cNvSpPr>
            <a:spLocks noChangeShapeType="1"/>
          </xdr:cNvSpPr>
        </xdr:nvSpPr>
        <xdr:spPr bwMode="auto">
          <a:xfrm>
            <a:off x="4918" y="401"/>
            <a:ext cx="0" cy="140"/>
          </a:xfrm>
          <a:prstGeom prst="line">
            <a:avLst/>
          </a:prstGeom>
          <a:noFill/>
          <a:ln w="12700">
            <a:solidFill>
              <a:srgbClr val="000000"/>
            </a:solidFill>
            <a:round/>
            <a:headEnd/>
            <a:tailEnd/>
          </a:ln>
        </xdr:spPr>
      </xdr:sp>
      <xdr:sp macro="" textlink="">
        <xdr:nvSpPr>
          <xdr:cNvPr id="252" name="Oval 3162">
            <a:extLst>
              <a:ext uri="{FF2B5EF4-FFF2-40B4-BE49-F238E27FC236}">
                <a16:creationId xmlns:a16="http://schemas.microsoft.com/office/drawing/2014/main" id="{00000000-0008-0000-0000-0000FC000000}"/>
              </a:ext>
            </a:extLst>
          </xdr:cNvPr>
          <xdr:cNvSpPr>
            <a:spLocks noChangeArrowheads="1"/>
          </xdr:cNvSpPr>
        </xdr:nvSpPr>
        <xdr:spPr bwMode="auto">
          <a:xfrm>
            <a:off x="4933" y="526"/>
            <a:ext cx="59" cy="14"/>
          </a:xfrm>
          <a:prstGeom prst="ellipse">
            <a:avLst/>
          </a:prstGeom>
          <a:solidFill>
            <a:srgbClr val="FFFFFF"/>
          </a:solidFill>
          <a:ln w="12700">
            <a:solidFill>
              <a:srgbClr val="000000"/>
            </a:solidFill>
            <a:round/>
            <a:headEnd/>
            <a:tailEnd/>
          </a:ln>
        </xdr:spPr>
      </xdr:sp>
      <xdr:sp macro="" textlink="">
        <xdr:nvSpPr>
          <xdr:cNvPr id="253" name="Line 3163">
            <a:extLst>
              <a:ext uri="{FF2B5EF4-FFF2-40B4-BE49-F238E27FC236}">
                <a16:creationId xmlns:a16="http://schemas.microsoft.com/office/drawing/2014/main" id="{00000000-0008-0000-0000-0000FD000000}"/>
              </a:ext>
            </a:extLst>
          </xdr:cNvPr>
          <xdr:cNvSpPr>
            <a:spLocks noChangeShapeType="1"/>
          </xdr:cNvSpPr>
        </xdr:nvSpPr>
        <xdr:spPr bwMode="auto">
          <a:xfrm rot="809719">
            <a:off x="4933" y="409"/>
            <a:ext cx="14" cy="127"/>
          </a:xfrm>
          <a:prstGeom prst="line">
            <a:avLst/>
          </a:prstGeom>
          <a:noFill/>
          <a:ln w="12700">
            <a:solidFill>
              <a:srgbClr val="000000"/>
            </a:solidFill>
            <a:round/>
            <a:headEnd/>
            <a:tailEnd/>
          </a:ln>
        </xdr:spPr>
      </xdr:sp>
      <xdr:sp macro="" textlink="">
        <xdr:nvSpPr>
          <xdr:cNvPr id="254" name="Line 3164">
            <a:extLst>
              <a:ext uri="{FF2B5EF4-FFF2-40B4-BE49-F238E27FC236}">
                <a16:creationId xmlns:a16="http://schemas.microsoft.com/office/drawing/2014/main" id="{00000000-0008-0000-0000-0000FE000000}"/>
              </a:ext>
            </a:extLst>
          </xdr:cNvPr>
          <xdr:cNvSpPr>
            <a:spLocks noChangeShapeType="1"/>
          </xdr:cNvSpPr>
        </xdr:nvSpPr>
        <xdr:spPr bwMode="auto">
          <a:xfrm rot="987105">
            <a:off x="4842" y="392"/>
            <a:ext cx="112" cy="1"/>
          </a:xfrm>
          <a:prstGeom prst="line">
            <a:avLst/>
          </a:prstGeom>
          <a:noFill/>
          <a:ln w="12700">
            <a:solidFill>
              <a:srgbClr val="000000"/>
            </a:solidFill>
            <a:round/>
            <a:headEnd/>
            <a:tailEnd/>
          </a:ln>
        </xdr:spPr>
      </xdr:sp>
      <xdr:sp macro="" textlink="">
        <xdr:nvSpPr>
          <xdr:cNvPr id="255" name="Line 3165">
            <a:extLst>
              <a:ext uri="{FF2B5EF4-FFF2-40B4-BE49-F238E27FC236}">
                <a16:creationId xmlns:a16="http://schemas.microsoft.com/office/drawing/2014/main" id="{00000000-0008-0000-0000-0000FF000000}"/>
              </a:ext>
            </a:extLst>
          </xdr:cNvPr>
          <xdr:cNvSpPr>
            <a:spLocks noChangeShapeType="1"/>
          </xdr:cNvSpPr>
        </xdr:nvSpPr>
        <xdr:spPr bwMode="auto">
          <a:xfrm>
            <a:off x="4900" y="351"/>
            <a:ext cx="98" cy="0"/>
          </a:xfrm>
          <a:prstGeom prst="line">
            <a:avLst/>
          </a:prstGeom>
          <a:noFill/>
          <a:ln w="12700">
            <a:solidFill>
              <a:srgbClr val="000000"/>
            </a:solidFill>
            <a:round/>
            <a:headEnd/>
            <a:tailEnd/>
          </a:ln>
        </xdr:spPr>
      </xdr:sp>
      <xdr:sp macro="" textlink="">
        <xdr:nvSpPr>
          <xdr:cNvPr id="256" name="Line 3166">
            <a:extLst>
              <a:ext uri="{FF2B5EF4-FFF2-40B4-BE49-F238E27FC236}">
                <a16:creationId xmlns:a16="http://schemas.microsoft.com/office/drawing/2014/main" id="{00000000-0008-0000-0000-000000010000}"/>
              </a:ext>
            </a:extLst>
          </xdr:cNvPr>
          <xdr:cNvSpPr>
            <a:spLocks noChangeShapeType="1"/>
          </xdr:cNvSpPr>
        </xdr:nvSpPr>
        <xdr:spPr bwMode="auto">
          <a:xfrm>
            <a:off x="4996" y="352"/>
            <a:ext cx="0" cy="192"/>
          </a:xfrm>
          <a:prstGeom prst="line">
            <a:avLst/>
          </a:prstGeom>
          <a:noFill/>
          <a:ln w="12700">
            <a:solidFill>
              <a:srgbClr val="000000"/>
            </a:solidFill>
            <a:round/>
            <a:headEnd/>
            <a:tailEnd/>
          </a:ln>
        </xdr:spPr>
      </xdr:sp>
    </xdr:grpSp>
    <xdr:clientData/>
  </xdr:twoCellAnchor>
  <xdr:twoCellAnchor>
    <xdr:from>
      <xdr:col>5</xdr:col>
      <xdr:colOff>142875</xdr:colOff>
      <xdr:row>230</xdr:row>
      <xdr:rowOff>16934</xdr:rowOff>
    </xdr:from>
    <xdr:to>
      <xdr:col>5</xdr:col>
      <xdr:colOff>388414</xdr:colOff>
      <xdr:row>231</xdr:row>
      <xdr:rowOff>10584</xdr:rowOff>
    </xdr:to>
    <xdr:grpSp>
      <xdr:nvGrpSpPr>
        <xdr:cNvPr id="261" name="Group 3167">
          <a:extLst>
            <a:ext uri="{FF2B5EF4-FFF2-40B4-BE49-F238E27FC236}">
              <a16:creationId xmlns:a16="http://schemas.microsoft.com/office/drawing/2014/main" id="{00000000-0008-0000-0000-000005010000}"/>
            </a:ext>
          </a:extLst>
        </xdr:cNvPr>
        <xdr:cNvGrpSpPr>
          <a:grpSpLocks/>
        </xdr:cNvGrpSpPr>
      </xdr:nvGrpSpPr>
      <xdr:grpSpPr bwMode="auto">
        <a:xfrm>
          <a:off x="5535490" y="57694472"/>
          <a:ext cx="245539" cy="485484"/>
          <a:chOff x="5547" y="103"/>
          <a:chExt cx="225" cy="438"/>
        </a:xfrm>
      </xdr:grpSpPr>
      <xdr:grpSp>
        <xdr:nvGrpSpPr>
          <xdr:cNvPr id="262" name="Group 3168">
            <a:extLst>
              <a:ext uri="{FF2B5EF4-FFF2-40B4-BE49-F238E27FC236}">
                <a16:creationId xmlns:a16="http://schemas.microsoft.com/office/drawing/2014/main" id="{00000000-0008-0000-0000-000006010000}"/>
              </a:ext>
            </a:extLst>
          </xdr:cNvPr>
          <xdr:cNvGrpSpPr>
            <a:grpSpLocks/>
          </xdr:cNvGrpSpPr>
        </xdr:nvGrpSpPr>
        <xdr:grpSpPr bwMode="auto">
          <a:xfrm>
            <a:off x="5547" y="103"/>
            <a:ext cx="162" cy="245"/>
            <a:chOff x="1780" y="20"/>
            <a:chExt cx="162" cy="245"/>
          </a:xfrm>
        </xdr:grpSpPr>
        <xdr:sp macro="" textlink="">
          <xdr:nvSpPr>
            <xdr:cNvPr id="271" name="Oval 3169">
              <a:extLst>
                <a:ext uri="{FF2B5EF4-FFF2-40B4-BE49-F238E27FC236}">
                  <a16:creationId xmlns:a16="http://schemas.microsoft.com/office/drawing/2014/main" id="{00000000-0008-0000-0000-00000F010000}"/>
                </a:ext>
              </a:extLst>
            </xdr:cNvPr>
            <xdr:cNvSpPr>
              <a:spLocks noChangeArrowheads="1"/>
            </xdr:cNvSpPr>
          </xdr:nvSpPr>
          <xdr:spPr bwMode="auto">
            <a:xfrm>
              <a:off x="1780" y="20"/>
              <a:ext cx="141" cy="89"/>
            </a:xfrm>
            <a:prstGeom prst="ellipse">
              <a:avLst/>
            </a:prstGeom>
            <a:solidFill>
              <a:srgbClr val="FFFFFF"/>
            </a:solidFill>
            <a:ln w="12700">
              <a:solidFill>
                <a:srgbClr val="000000"/>
              </a:solidFill>
              <a:round/>
              <a:headEnd/>
              <a:tailEnd/>
            </a:ln>
          </xdr:spPr>
        </xdr:sp>
        <xdr:sp macro="" textlink="">
          <xdr:nvSpPr>
            <xdr:cNvPr id="272" name="Oval 3170">
              <a:extLst>
                <a:ext uri="{FF2B5EF4-FFF2-40B4-BE49-F238E27FC236}">
                  <a16:creationId xmlns:a16="http://schemas.microsoft.com/office/drawing/2014/main" id="{00000000-0008-0000-0000-000010010000}"/>
                </a:ext>
              </a:extLst>
            </xdr:cNvPr>
            <xdr:cNvSpPr>
              <a:spLocks noChangeArrowheads="1"/>
            </xdr:cNvSpPr>
          </xdr:nvSpPr>
          <xdr:spPr bwMode="auto">
            <a:xfrm>
              <a:off x="1920" y="65"/>
              <a:ext cx="22" cy="15"/>
            </a:xfrm>
            <a:prstGeom prst="ellipse">
              <a:avLst/>
            </a:prstGeom>
            <a:solidFill>
              <a:srgbClr val="FFFFFF"/>
            </a:solidFill>
            <a:ln w="12700">
              <a:solidFill>
                <a:srgbClr val="000000"/>
              </a:solidFill>
              <a:round/>
              <a:headEnd/>
              <a:tailEnd/>
            </a:ln>
          </xdr:spPr>
        </xdr:sp>
        <xdr:sp macro="" textlink="">
          <xdr:nvSpPr>
            <xdr:cNvPr id="273" name="Line 3171">
              <a:extLst>
                <a:ext uri="{FF2B5EF4-FFF2-40B4-BE49-F238E27FC236}">
                  <a16:creationId xmlns:a16="http://schemas.microsoft.com/office/drawing/2014/main" id="{00000000-0008-0000-0000-000011010000}"/>
                </a:ext>
              </a:extLst>
            </xdr:cNvPr>
            <xdr:cNvSpPr>
              <a:spLocks noChangeShapeType="1"/>
            </xdr:cNvSpPr>
          </xdr:nvSpPr>
          <xdr:spPr bwMode="auto">
            <a:xfrm>
              <a:off x="1847" y="112"/>
              <a:ext cx="0" cy="0"/>
            </a:xfrm>
            <a:prstGeom prst="line">
              <a:avLst/>
            </a:prstGeom>
            <a:noFill/>
            <a:ln w="12700">
              <a:solidFill>
                <a:srgbClr val="000000"/>
              </a:solidFill>
              <a:round/>
              <a:headEnd/>
              <a:tailEnd/>
            </a:ln>
          </xdr:spPr>
        </xdr:sp>
        <xdr:sp macro="" textlink="">
          <xdr:nvSpPr>
            <xdr:cNvPr id="274" name="Line 3172">
              <a:extLst>
                <a:ext uri="{FF2B5EF4-FFF2-40B4-BE49-F238E27FC236}">
                  <a16:creationId xmlns:a16="http://schemas.microsoft.com/office/drawing/2014/main" id="{00000000-0008-0000-0000-000012010000}"/>
                </a:ext>
              </a:extLst>
            </xdr:cNvPr>
            <xdr:cNvSpPr>
              <a:spLocks noChangeShapeType="1"/>
            </xdr:cNvSpPr>
          </xdr:nvSpPr>
          <xdr:spPr bwMode="auto">
            <a:xfrm>
              <a:off x="1833" y="108"/>
              <a:ext cx="1" cy="157"/>
            </a:xfrm>
            <a:prstGeom prst="line">
              <a:avLst/>
            </a:prstGeom>
            <a:noFill/>
            <a:ln w="12700">
              <a:solidFill>
                <a:srgbClr val="000000"/>
              </a:solidFill>
              <a:round/>
              <a:headEnd/>
              <a:tailEnd/>
            </a:ln>
          </xdr:spPr>
        </xdr:sp>
      </xdr:grpSp>
      <xdr:sp macro="" textlink="">
        <xdr:nvSpPr>
          <xdr:cNvPr id="263" name="Line 3173">
            <a:extLst>
              <a:ext uri="{FF2B5EF4-FFF2-40B4-BE49-F238E27FC236}">
                <a16:creationId xmlns:a16="http://schemas.microsoft.com/office/drawing/2014/main" id="{00000000-0008-0000-0000-000007010000}"/>
              </a:ext>
            </a:extLst>
          </xdr:cNvPr>
          <xdr:cNvSpPr>
            <a:spLocks noChangeShapeType="1"/>
          </xdr:cNvSpPr>
        </xdr:nvSpPr>
        <xdr:spPr bwMode="auto">
          <a:xfrm>
            <a:off x="5558" y="259"/>
            <a:ext cx="0" cy="276"/>
          </a:xfrm>
          <a:prstGeom prst="line">
            <a:avLst/>
          </a:prstGeom>
          <a:noFill/>
          <a:ln w="12700">
            <a:solidFill>
              <a:srgbClr val="000000"/>
            </a:solidFill>
            <a:round/>
            <a:headEnd/>
            <a:tailEnd/>
          </a:ln>
        </xdr:spPr>
      </xdr:sp>
      <xdr:sp macro="" textlink="">
        <xdr:nvSpPr>
          <xdr:cNvPr id="264" name="Line 3174">
            <a:extLst>
              <a:ext uri="{FF2B5EF4-FFF2-40B4-BE49-F238E27FC236}">
                <a16:creationId xmlns:a16="http://schemas.microsoft.com/office/drawing/2014/main" id="{00000000-0008-0000-0000-000008010000}"/>
              </a:ext>
            </a:extLst>
          </xdr:cNvPr>
          <xdr:cNvSpPr>
            <a:spLocks noChangeShapeType="1"/>
          </xdr:cNvSpPr>
        </xdr:nvSpPr>
        <xdr:spPr bwMode="auto">
          <a:xfrm>
            <a:off x="5557" y="396"/>
            <a:ext cx="121" cy="0"/>
          </a:xfrm>
          <a:prstGeom prst="line">
            <a:avLst/>
          </a:prstGeom>
          <a:noFill/>
          <a:ln w="12700">
            <a:solidFill>
              <a:srgbClr val="000000"/>
            </a:solidFill>
            <a:round/>
            <a:headEnd/>
            <a:tailEnd/>
          </a:ln>
        </xdr:spPr>
      </xdr:sp>
      <xdr:sp macro="" textlink="">
        <xdr:nvSpPr>
          <xdr:cNvPr id="265" name="Line 3175">
            <a:extLst>
              <a:ext uri="{FF2B5EF4-FFF2-40B4-BE49-F238E27FC236}">
                <a16:creationId xmlns:a16="http://schemas.microsoft.com/office/drawing/2014/main" id="{00000000-0008-0000-0000-000009010000}"/>
              </a:ext>
            </a:extLst>
          </xdr:cNvPr>
          <xdr:cNvSpPr>
            <a:spLocks noChangeShapeType="1"/>
          </xdr:cNvSpPr>
        </xdr:nvSpPr>
        <xdr:spPr bwMode="auto">
          <a:xfrm>
            <a:off x="5678" y="396"/>
            <a:ext cx="0" cy="140"/>
          </a:xfrm>
          <a:prstGeom prst="line">
            <a:avLst/>
          </a:prstGeom>
          <a:noFill/>
          <a:ln w="12700">
            <a:solidFill>
              <a:srgbClr val="000000"/>
            </a:solidFill>
            <a:round/>
            <a:headEnd/>
            <a:tailEnd/>
          </a:ln>
        </xdr:spPr>
      </xdr:sp>
      <xdr:sp macro="" textlink="">
        <xdr:nvSpPr>
          <xdr:cNvPr id="266" name="Oval 3176">
            <a:extLst>
              <a:ext uri="{FF2B5EF4-FFF2-40B4-BE49-F238E27FC236}">
                <a16:creationId xmlns:a16="http://schemas.microsoft.com/office/drawing/2014/main" id="{00000000-0008-0000-0000-00000A010000}"/>
              </a:ext>
            </a:extLst>
          </xdr:cNvPr>
          <xdr:cNvSpPr>
            <a:spLocks noChangeArrowheads="1"/>
          </xdr:cNvSpPr>
        </xdr:nvSpPr>
        <xdr:spPr bwMode="auto">
          <a:xfrm>
            <a:off x="5649" y="521"/>
            <a:ext cx="59" cy="14"/>
          </a:xfrm>
          <a:prstGeom prst="ellipse">
            <a:avLst/>
          </a:prstGeom>
          <a:solidFill>
            <a:srgbClr val="FFFFFF"/>
          </a:solidFill>
          <a:ln w="12700">
            <a:solidFill>
              <a:srgbClr val="000000"/>
            </a:solidFill>
            <a:round/>
            <a:headEnd/>
            <a:tailEnd/>
          </a:ln>
        </xdr:spPr>
      </xdr:sp>
      <xdr:sp macro="" textlink="">
        <xdr:nvSpPr>
          <xdr:cNvPr id="267" name="Line 3177">
            <a:extLst>
              <a:ext uri="{FF2B5EF4-FFF2-40B4-BE49-F238E27FC236}">
                <a16:creationId xmlns:a16="http://schemas.microsoft.com/office/drawing/2014/main" id="{00000000-0008-0000-0000-00000B010000}"/>
              </a:ext>
            </a:extLst>
          </xdr:cNvPr>
          <xdr:cNvSpPr>
            <a:spLocks noChangeShapeType="1"/>
          </xdr:cNvSpPr>
        </xdr:nvSpPr>
        <xdr:spPr bwMode="auto">
          <a:xfrm rot="809719" flipH="1">
            <a:off x="5667" y="400"/>
            <a:ext cx="25" cy="134"/>
          </a:xfrm>
          <a:prstGeom prst="line">
            <a:avLst/>
          </a:prstGeom>
          <a:noFill/>
          <a:ln w="12700">
            <a:solidFill>
              <a:srgbClr val="000000"/>
            </a:solidFill>
            <a:round/>
            <a:headEnd/>
            <a:tailEnd/>
          </a:ln>
        </xdr:spPr>
      </xdr:sp>
      <xdr:sp macro="" textlink="">
        <xdr:nvSpPr>
          <xdr:cNvPr id="268" name="Line 3178">
            <a:extLst>
              <a:ext uri="{FF2B5EF4-FFF2-40B4-BE49-F238E27FC236}">
                <a16:creationId xmlns:a16="http://schemas.microsoft.com/office/drawing/2014/main" id="{00000000-0008-0000-0000-00000C010000}"/>
              </a:ext>
            </a:extLst>
          </xdr:cNvPr>
          <xdr:cNvSpPr>
            <a:spLocks noChangeShapeType="1"/>
          </xdr:cNvSpPr>
        </xdr:nvSpPr>
        <xdr:spPr bwMode="auto">
          <a:xfrm rot="987105">
            <a:off x="5595" y="363"/>
            <a:ext cx="122" cy="24"/>
          </a:xfrm>
          <a:prstGeom prst="line">
            <a:avLst/>
          </a:prstGeom>
          <a:noFill/>
          <a:ln w="12700">
            <a:solidFill>
              <a:srgbClr val="000000"/>
            </a:solidFill>
            <a:round/>
            <a:headEnd/>
            <a:tailEnd/>
          </a:ln>
        </xdr:spPr>
      </xdr:sp>
      <xdr:sp macro="" textlink="">
        <xdr:nvSpPr>
          <xdr:cNvPr id="269" name="Line 3179">
            <a:extLst>
              <a:ext uri="{FF2B5EF4-FFF2-40B4-BE49-F238E27FC236}">
                <a16:creationId xmlns:a16="http://schemas.microsoft.com/office/drawing/2014/main" id="{00000000-0008-0000-0000-00000D010000}"/>
              </a:ext>
            </a:extLst>
          </xdr:cNvPr>
          <xdr:cNvSpPr>
            <a:spLocks noChangeShapeType="1"/>
          </xdr:cNvSpPr>
        </xdr:nvSpPr>
        <xdr:spPr bwMode="auto">
          <a:xfrm>
            <a:off x="5719" y="324"/>
            <a:ext cx="53" cy="0"/>
          </a:xfrm>
          <a:prstGeom prst="line">
            <a:avLst/>
          </a:prstGeom>
          <a:noFill/>
          <a:ln w="12700">
            <a:solidFill>
              <a:srgbClr val="000000"/>
            </a:solidFill>
            <a:round/>
            <a:headEnd/>
            <a:tailEnd/>
          </a:ln>
        </xdr:spPr>
      </xdr:sp>
      <xdr:sp macro="" textlink="">
        <xdr:nvSpPr>
          <xdr:cNvPr id="270" name="Line 3180">
            <a:extLst>
              <a:ext uri="{FF2B5EF4-FFF2-40B4-BE49-F238E27FC236}">
                <a16:creationId xmlns:a16="http://schemas.microsoft.com/office/drawing/2014/main" id="{00000000-0008-0000-0000-00000E010000}"/>
              </a:ext>
            </a:extLst>
          </xdr:cNvPr>
          <xdr:cNvSpPr>
            <a:spLocks noChangeShapeType="1"/>
          </xdr:cNvSpPr>
        </xdr:nvSpPr>
        <xdr:spPr bwMode="auto">
          <a:xfrm>
            <a:off x="5717" y="323"/>
            <a:ext cx="0" cy="218"/>
          </a:xfrm>
          <a:prstGeom prst="line">
            <a:avLst/>
          </a:prstGeom>
          <a:noFill/>
          <a:ln w="12700">
            <a:solidFill>
              <a:srgbClr val="000000"/>
            </a:solidFill>
            <a:round/>
            <a:headEnd/>
            <a:tailEnd/>
          </a:ln>
        </xdr:spPr>
      </xdr:sp>
    </xdr:grpSp>
    <xdr:clientData/>
  </xdr:twoCellAnchor>
  <xdr:twoCellAnchor>
    <xdr:from>
      <xdr:col>13</xdr:col>
      <xdr:colOff>104775</xdr:colOff>
      <xdr:row>387</xdr:row>
      <xdr:rowOff>0</xdr:rowOff>
    </xdr:from>
    <xdr:to>
      <xdr:col>14</xdr:col>
      <xdr:colOff>752475</xdr:colOff>
      <xdr:row>387</xdr:row>
      <xdr:rowOff>0</xdr:rowOff>
    </xdr:to>
    <xdr:grpSp>
      <xdr:nvGrpSpPr>
        <xdr:cNvPr id="297" name="Group 24">
          <a:extLst>
            <a:ext uri="{FF2B5EF4-FFF2-40B4-BE49-F238E27FC236}">
              <a16:creationId xmlns:a16="http://schemas.microsoft.com/office/drawing/2014/main" id="{00000000-0008-0000-0000-000029010000}"/>
            </a:ext>
          </a:extLst>
        </xdr:cNvPr>
        <xdr:cNvGrpSpPr>
          <a:grpSpLocks/>
        </xdr:cNvGrpSpPr>
      </xdr:nvGrpSpPr>
      <xdr:grpSpPr bwMode="auto">
        <a:xfrm>
          <a:off x="13092270" y="105733780"/>
          <a:ext cx="1418073" cy="0"/>
          <a:chOff x="622" y="1179"/>
          <a:chExt cx="80" cy="143"/>
        </a:xfrm>
      </xdr:grpSpPr>
      <xdr:sp macro="" textlink="">
        <xdr:nvSpPr>
          <xdr:cNvPr id="298" name="Text Box 26">
            <a:extLst>
              <a:ext uri="{FF2B5EF4-FFF2-40B4-BE49-F238E27FC236}">
                <a16:creationId xmlns:a16="http://schemas.microsoft.com/office/drawing/2014/main" id="{00000000-0008-0000-0000-00002A01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299" name="Text Box 27">
            <a:extLst>
              <a:ext uri="{FF2B5EF4-FFF2-40B4-BE49-F238E27FC236}">
                <a16:creationId xmlns:a16="http://schemas.microsoft.com/office/drawing/2014/main" id="{00000000-0008-0000-0000-00002B01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00" name="Text Box 28">
            <a:extLst>
              <a:ext uri="{FF2B5EF4-FFF2-40B4-BE49-F238E27FC236}">
                <a16:creationId xmlns:a16="http://schemas.microsoft.com/office/drawing/2014/main" id="{00000000-0008-0000-0000-00002C010000}"/>
              </a:ext>
            </a:extLst>
          </xdr:cNvPr>
          <xdr:cNvSpPr txBox="1">
            <a:spLocks noChangeArrowheads="1"/>
          </xdr:cNvSpPr>
        </xdr:nvSpPr>
        <xdr:spPr bwMode="auto">
          <a:xfrm>
            <a:off x="182403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114300</xdr:colOff>
      <xdr:row>387</xdr:row>
      <xdr:rowOff>0</xdr:rowOff>
    </xdr:from>
    <xdr:to>
      <xdr:col>11</xdr:col>
      <xdr:colOff>257175</xdr:colOff>
      <xdr:row>387</xdr:row>
      <xdr:rowOff>0</xdr:rowOff>
    </xdr:to>
    <xdr:grpSp>
      <xdr:nvGrpSpPr>
        <xdr:cNvPr id="301" name="Group 219">
          <a:extLst>
            <a:ext uri="{FF2B5EF4-FFF2-40B4-BE49-F238E27FC236}">
              <a16:creationId xmlns:a16="http://schemas.microsoft.com/office/drawing/2014/main" id="{00000000-0008-0000-0000-00002D010000}"/>
            </a:ext>
          </a:extLst>
        </xdr:cNvPr>
        <xdr:cNvGrpSpPr>
          <a:grpSpLocks/>
        </xdr:cNvGrpSpPr>
      </xdr:nvGrpSpPr>
      <xdr:grpSpPr bwMode="auto">
        <a:xfrm>
          <a:off x="10539465" y="105733780"/>
          <a:ext cx="996985" cy="0"/>
          <a:chOff x="622" y="1179"/>
          <a:chExt cx="80" cy="143"/>
        </a:xfrm>
      </xdr:grpSpPr>
      <xdr:sp macro="" textlink="">
        <xdr:nvSpPr>
          <xdr:cNvPr id="302" name="Text Box 221">
            <a:extLst>
              <a:ext uri="{FF2B5EF4-FFF2-40B4-BE49-F238E27FC236}">
                <a16:creationId xmlns:a16="http://schemas.microsoft.com/office/drawing/2014/main" id="{00000000-0008-0000-0000-00002E010000}"/>
              </a:ext>
            </a:extLst>
          </xdr:cNvPr>
          <xdr:cNvSpPr txBox="1">
            <a:spLocks noChangeArrowheads="1"/>
          </xdr:cNvSpPr>
        </xdr:nvSpPr>
        <xdr:spPr bwMode="auto">
          <a:xfrm>
            <a:off x="200822332606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03" name="Text Box 222">
            <a:extLst>
              <a:ext uri="{FF2B5EF4-FFF2-40B4-BE49-F238E27FC236}">
                <a16:creationId xmlns:a16="http://schemas.microsoft.com/office/drawing/2014/main" id="{00000000-0008-0000-0000-00002F010000}"/>
              </a:ext>
            </a:extLst>
          </xdr:cNvPr>
          <xdr:cNvSpPr txBox="1">
            <a:spLocks noChangeArrowheads="1"/>
          </xdr:cNvSpPr>
        </xdr:nvSpPr>
        <xdr:spPr bwMode="auto">
          <a:xfrm>
            <a:off x="200822332606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04" name="Text Box 223">
            <a:extLst>
              <a:ext uri="{FF2B5EF4-FFF2-40B4-BE49-F238E27FC236}">
                <a16:creationId xmlns:a16="http://schemas.microsoft.com/office/drawing/2014/main" id="{00000000-0008-0000-0000-000030010000}"/>
              </a:ext>
            </a:extLst>
          </xdr:cNvPr>
          <xdr:cNvSpPr txBox="1">
            <a:spLocks noChangeArrowheads="1"/>
          </xdr:cNvSpPr>
        </xdr:nvSpPr>
        <xdr:spPr bwMode="auto">
          <a:xfrm>
            <a:off x="16449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152400</xdr:colOff>
      <xdr:row>387</xdr:row>
      <xdr:rowOff>0</xdr:rowOff>
    </xdr:from>
    <xdr:to>
      <xdr:col>11</xdr:col>
      <xdr:colOff>295275</xdr:colOff>
      <xdr:row>387</xdr:row>
      <xdr:rowOff>0</xdr:rowOff>
    </xdr:to>
    <xdr:grpSp>
      <xdr:nvGrpSpPr>
        <xdr:cNvPr id="305" name="Group 224">
          <a:extLst>
            <a:ext uri="{FF2B5EF4-FFF2-40B4-BE49-F238E27FC236}">
              <a16:creationId xmlns:a16="http://schemas.microsoft.com/office/drawing/2014/main" id="{00000000-0008-0000-0000-000031010000}"/>
            </a:ext>
          </a:extLst>
        </xdr:cNvPr>
        <xdr:cNvGrpSpPr>
          <a:grpSpLocks/>
        </xdr:cNvGrpSpPr>
      </xdr:nvGrpSpPr>
      <xdr:grpSpPr bwMode="auto">
        <a:xfrm>
          <a:off x="10577565" y="105733780"/>
          <a:ext cx="996985" cy="0"/>
          <a:chOff x="622" y="1179"/>
          <a:chExt cx="80" cy="143"/>
        </a:xfrm>
      </xdr:grpSpPr>
      <xdr:sp macro="" textlink="">
        <xdr:nvSpPr>
          <xdr:cNvPr id="306" name="Text Box 226">
            <a:extLst>
              <a:ext uri="{FF2B5EF4-FFF2-40B4-BE49-F238E27FC236}">
                <a16:creationId xmlns:a16="http://schemas.microsoft.com/office/drawing/2014/main" id="{00000000-0008-0000-0000-000032010000}"/>
              </a:ext>
            </a:extLst>
          </xdr:cNvPr>
          <xdr:cNvSpPr txBox="1">
            <a:spLocks noChangeArrowheads="1"/>
          </xdr:cNvSpPr>
        </xdr:nvSpPr>
        <xdr:spPr bwMode="auto">
          <a:xfrm>
            <a:off x="-11317899246328"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07" name="Text Box 227">
            <a:extLst>
              <a:ext uri="{FF2B5EF4-FFF2-40B4-BE49-F238E27FC236}">
                <a16:creationId xmlns:a16="http://schemas.microsoft.com/office/drawing/2014/main" id="{00000000-0008-0000-0000-000033010000}"/>
              </a:ext>
            </a:extLst>
          </xdr:cNvPr>
          <xdr:cNvSpPr txBox="1">
            <a:spLocks noChangeArrowheads="1"/>
          </xdr:cNvSpPr>
        </xdr:nvSpPr>
        <xdr:spPr bwMode="auto">
          <a:xfrm>
            <a:off x="-11317899246328"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09" name="Text Box 228">
            <a:extLst>
              <a:ext uri="{FF2B5EF4-FFF2-40B4-BE49-F238E27FC236}">
                <a16:creationId xmlns:a16="http://schemas.microsoft.com/office/drawing/2014/main" id="{00000000-0008-0000-0000-000035010000}"/>
              </a:ext>
            </a:extLst>
          </xdr:cNvPr>
          <xdr:cNvSpPr txBox="1">
            <a:spLocks noChangeArrowheads="1"/>
          </xdr:cNvSpPr>
        </xdr:nvSpPr>
        <xdr:spPr bwMode="auto">
          <a:xfrm>
            <a:off x="447858211470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219075</xdr:colOff>
      <xdr:row>387</xdr:row>
      <xdr:rowOff>0</xdr:rowOff>
    </xdr:from>
    <xdr:to>
      <xdr:col>11</xdr:col>
      <xdr:colOff>285750</xdr:colOff>
      <xdr:row>387</xdr:row>
      <xdr:rowOff>0</xdr:rowOff>
    </xdr:to>
    <xdr:grpSp>
      <xdr:nvGrpSpPr>
        <xdr:cNvPr id="310" name="Group 229">
          <a:extLst>
            <a:ext uri="{FF2B5EF4-FFF2-40B4-BE49-F238E27FC236}">
              <a16:creationId xmlns:a16="http://schemas.microsoft.com/office/drawing/2014/main" id="{00000000-0008-0000-0000-000036010000}"/>
            </a:ext>
          </a:extLst>
        </xdr:cNvPr>
        <xdr:cNvGrpSpPr>
          <a:grpSpLocks/>
        </xdr:cNvGrpSpPr>
      </xdr:nvGrpSpPr>
      <xdr:grpSpPr bwMode="auto">
        <a:xfrm>
          <a:off x="10644240" y="105733780"/>
          <a:ext cx="920785" cy="0"/>
          <a:chOff x="622" y="1179"/>
          <a:chExt cx="80" cy="143"/>
        </a:xfrm>
      </xdr:grpSpPr>
      <xdr:sp macro="" textlink="">
        <xdr:nvSpPr>
          <xdr:cNvPr id="311" name="Text Box 231">
            <a:extLst>
              <a:ext uri="{FF2B5EF4-FFF2-40B4-BE49-F238E27FC236}">
                <a16:creationId xmlns:a16="http://schemas.microsoft.com/office/drawing/2014/main" id="{00000000-0008-0000-0000-000037010000}"/>
              </a:ext>
            </a:extLst>
          </xdr:cNvPr>
          <xdr:cNvSpPr txBox="1">
            <a:spLocks noChangeArrowheads="1"/>
          </xdr:cNvSpPr>
        </xdr:nvSpPr>
        <xdr:spPr bwMode="auto">
          <a:xfrm>
            <a:off x="165544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12" name="Text Box 232">
            <a:extLst>
              <a:ext uri="{FF2B5EF4-FFF2-40B4-BE49-F238E27FC236}">
                <a16:creationId xmlns:a16="http://schemas.microsoft.com/office/drawing/2014/main" id="{00000000-0008-0000-0000-000038010000}"/>
              </a:ext>
            </a:extLst>
          </xdr:cNvPr>
          <xdr:cNvSpPr txBox="1">
            <a:spLocks noChangeArrowheads="1"/>
          </xdr:cNvSpPr>
        </xdr:nvSpPr>
        <xdr:spPr bwMode="auto">
          <a:xfrm>
            <a:off x="165544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313" name="Text Box 233">
            <a:extLst>
              <a:ext uri="{FF2B5EF4-FFF2-40B4-BE49-F238E27FC236}">
                <a16:creationId xmlns:a16="http://schemas.microsoft.com/office/drawing/2014/main" id="{00000000-0008-0000-0000-000039010000}"/>
              </a:ext>
            </a:extLst>
          </xdr:cNvPr>
          <xdr:cNvSpPr txBox="1">
            <a:spLocks noChangeArrowheads="1"/>
          </xdr:cNvSpPr>
        </xdr:nvSpPr>
        <xdr:spPr bwMode="auto">
          <a:xfrm>
            <a:off x="11151545102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10</xdr:col>
      <xdr:colOff>171450</xdr:colOff>
      <xdr:row>387</xdr:row>
      <xdr:rowOff>0</xdr:rowOff>
    </xdr:from>
    <xdr:to>
      <xdr:col>11</xdr:col>
      <xdr:colOff>219075</xdr:colOff>
      <xdr:row>387</xdr:row>
      <xdr:rowOff>0</xdr:rowOff>
    </xdr:to>
    <xdr:grpSp>
      <xdr:nvGrpSpPr>
        <xdr:cNvPr id="314" name="Group 234">
          <a:extLst>
            <a:ext uri="{FF2B5EF4-FFF2-40B4-BE49-F238E27FC236}">
              <a16:creationId xmlns:a16="http://schemas.microsoft.com/office/drawing/2014/main" id="{00000000-0008-0000-0000-00003A010000}"/>
            </a:ext>
          </a:extLst>
        </xdr:cNvPr>
        <xdr:cNvGrpSpPr>
          <a:grpSpLocks/>
        </xdr:cNvGrpSpPr>
      </xdr:nvGrpSpPr>
      <xdr:grpSpPr bwMode="auto">
        <a:xfrm>
          <a:off x="10596615" y="105733780"/>
          <a:ext cx="901735" cy="0"/>
          <a:chOff x="622" y="328"/>
          <a:chExt cx="80" cy="143"/>
        </a:xfrm>
      </xdr:grpSpPr>
      <xdr:sp macro="" textlink="">
        <xdr:nvSpPr>
          <xdr:cNvPr id="315" name="Text Box 236">
            <a:extLst>
              <a:ext uri="{FF2B5EF4-FFF2-40B4-BE49-F238E27FC236}">
                <a16:creationId xmlns:a16="http://schemas.microsoft.com/office/drawing/2014/main" id="{00000000-0008-0000-0000-00003B010000}"/>
              </a:ext>
            </a:extLst>
          </xdr:cNvPr>
          <xdr:cNvSpPr txBox="1">
            <a:spLocks noChangeArrowheads="1"/>
          </xdr:cNvSpPr>
        </xdr:nvSpPr>
        <xdr:spPr bwMode="auto">
          <a:xfrm>
            <a:off x="-18581857827666"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16" name="Text Box 237">
            <a:extLst>
              <a:ext uri="{FF2B5EF4-FFF2-40B4-BE49-F238E27FC236}">
                <a16:creationId xmlns:a16="http://schemas.microsoft.com/office/drawing/2014/main" id="{00000000-0008-0000-0000-00003C010000}"/>
              </a:ext>
            </a:extLst>
          </xdr:cNvPr>
          <xdr:cNvSpPr txBox="1">
            <a:spLocks noChangeArrowheads="1"/>
          </xdr:cNvSpPr>
        </xdr:nvSpPr>
        <xdr:spPr bwMode="auto">
          <a:xfrm>
            <a:off x="-18581857827666" y="50072925"/>
            <a:ext cx="57"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17" name="Text Box 238">
            <a:extLst>
              <a:ext uri="{FF2B5EF4-FFF2-40B4-BE49-F238E27FC236}">
                <a16:creationId xmlns:a16="http://schemas.microsoft.com/office/drawing/2014/main" id="{00000000-0008-0000-0000-00003D010000}"/>
              </a:ext>
            </a:extLst>
          </xdr:cNvPr>
          <xdr:cNvSpPr txBox="1">
            <a:spLocks noChangeArrowheads="1"/>
          </xdr:cNvSpPr>
        </xdr:nvSpPr>
        <xdr:spPr bwMode="auto">
          <a:xfrm>
            <a:off x="169029716550"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171450</xdr:colOff>
      <xdr:row>387</xdr:row>
      <xdr:rowOff>0</xdr:rowOff>
    </xdr:from>
    <xdr:to>
      <xdr:col>11</xdr:col>
      <xdr:colOff>266700</xdr:colOff>
      <xdr:row>387</xdr:row>
      <xdr:rowOff>0</xdr:rowOff>
    </xdr:to>
    <xdr:grpSp>
      <xdr:nvGrpSpPr>
        <xdr:cNvPr id="318" name="Group 239">
          <a:extLst>
            <a:ext uri="{FF2B5EF4-FFF2-40B4-BE49-F238E27FC236}">
              <a16:creationId xmlns:a16="http://schemas.microsoft.com/office/drawing/2014/main" id="{00000000-0008-0000-0000-00003E010000}"/>
            </a:ext>
          </a:extLst>
        </xdr:cNvPr>
        <xdr:cNvGrpSpPr>
          <a:grpSpLocks/>
        </xdr:cNvGrpSpPr>
      </xdr:nvGrpSpPr>
      <xdr:grpSpPr bwMode="auto">
        <a:xfrm>
          <a:off x="10596615" y="105733780"/>
          <a:ext cx="949360" cy="0"/>
          <a:chOff x="622" y="328"/>
          <a:chExt cx="80" cy="143"/>
        </a:xfrm>
      </xdr:grpSpPr>
      <xdr:sp macro="" textlink="">
        <xdr:nvSpPr>
          <xdr:cNvPr id="319" name="Text Box 241">
            <a:extLst>
              <a:ext uri="{FF2B5EF4-FFF2-40B4-BE49-F238E27FC236}">
                <a16:creationId xmlns:a16="http://schemas.microsoft.com/office/drawing/2014/main" id="{00000000-0008-0000-0000-00003F010000}"/>
              </a:ext>
            </a:extLst>
          </xdr:cNvPr>
          <xdr:cNvSpPr txBox="1">
            <a:spLocks noChangeArrowheads="1"/>
          </xdr:cNvSpPr>
        </xdr:nvSpPr>
        <xdr:spPr bwMode="auto">
          <a:xfrm>
            <a:off x="-186992561654" y="50072925"/>
            <a:ext cx="58"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0" name="Text Box 242">
            <a:extLst>
              <a:ext uri="{FF2B5EF4-FFF2-40B4-BE49-F238E27FC236}">
                <a16:creationId xmlns:a16="http://schemas.microsoft.com/office/drawing/2014/main" id="{00000000-0008-0000-0000-000040010000}"/>
              </a:ext>
            </a:extLst>
          </xdr:cNvPr>
          <xdr:cNvSpPr txBox="1">
            <a:spLocks noChangeArrowheads="1"/>
          </xdr:cNvSpPr>
        </xdr:nvSpPr>
        <xdr:spPr bwMode="auto">
          <a:xfrm>
            <a:off x="-186992561654" y="50072925"/>
            <a:ext cx="58"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21" name="Text Box 243">
            <a:extLst>
              <a:ext uri="{FF2B5EF4-FFF2-40B4-BE49-F238E27FC236}">
                <a16:creationId xmlns:a16="http://schemas.microsoft.com/office/drawing/2014/main" id="{00000000-0008-0000-0000-000041010000}"/>
              </a:ext>
            </a:extLst>
          </xdr:cNvPr>
          <xdr:cNvSpPr txBox="1">
            <a:spLocks noChangeArrowheads="1"/>
          </xdr:cNvSpPr>
        </xdr:nvSpPr>
        <xdr:spPr bwMode="auto">
          <a:xfrm>
            <a:off x="196579202186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247650</xdr:colOff>
      <xdr:row>387</xdr:row>
      <xdr:rowOff>0</xdr:rowOff>
    </xdr:from>
    <xdr:to>
      <xdr:col>11</xdr:col>
      <xdr:colOff>342900</xdr:colOff>
      <xdr:row>387</xdr:row>
      <xdr:rowOff>0</xdr:rowOff>
    </xdr:to>
    <xdr:grpSp>
      <xdr:nvGrpSpPr>
        <xdr:cNvPr id="322" name="Group 244">
          <a:extLst>
            <a:ext uri="{FF2B5EF4-FFF2-40B4-BE49-F238E27FC236}">
              <a16:creationId xmlns:a16="http://schemas.microsoft.com/office/drawing/2014/main" id="{00000000-0008-0000-0000-000042010000}"/>
            </a:ext>
          </a:extLst>
        </xdr:cNvPr>
        <xdr:cNvGrpSpPr>
          <a:grpSpLocks/>
        </xdr:cNvGrpSpPr>
      </xdr:nvGrpSpPr>
      <xdr:grpSpPr bwMode="auto">
        <a:xfrm>
          <a:off x="10672815" y="105733780"/>
          <a:ext cx="949360" cy="0"/>
          <a:chOff x="622" y="328"/>
          <a:chExt cx="80" cy="143"/>
        </a:xfrm>
      </xdr:grpSpPr>
      <xdr:sp macro="" textlink="">
        <xdr:nvSpPr>
          <xdr:cNvPr id="323" name="Text Box 246">
            <a:extLst>
              <a:ext uri="{FF2B5EF4-FFF2-40B4-BE49-F238E27FC236}">
                <a16:creationId xmlns:a16="http://schemas.microsoft.com/office/drawing/2014/main" id="{00000000-0008-0000-0000-000043010000}"/>
              </a:ext>
            </a:extLst>
          </xdr:cNvPr>
          <xdr:cNvSpPr txBox="1">
            <a:spLocks noChangeArrowheads="1"/>
          </xdr:cNvSpPr>
        </xdr:nvSpPr>
        <xdr:spPr bwMode="auto">
          <a:xfrm>
            <a:off x="-7658849874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4" name="Text Box 247">
            <a:extLst>
              <a:ext uri="{FF2B5EF4-FFF2-40B4-BE49-F238E27FC236}">
                <a16:creationId xmlns:a16="http://schemas.microsoft.com/office/drawing/2014/main" id="{00000000-0008-0000-0000-000044010000}"/>
              </a:ext>
            </a:extLst>
          </xdr:cNvPr>
          <xdr:cNvSpPr txBox="1">
            <a:spLocks noChangeArrowheads="1"/>
          </xdr:cNvSpPr>
        </xdr:nvSpPr>
        <xdr:spPr bwMode="auto">
          <a:xfrm>
            <a:off x="-76588498746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25" name="Text Box 248">
            <a:extLst>
              <a:ext uri="{FF2B5EF4-FFF2-40B4-BE49-F238E27FC236}">
                <a16:creationId xmlns:a16="http://schemas.microsoft.com/office/drawing/2014/main" id="{00000000-0008-0000-0000-000045010000}"/>
              </a:ext>
            </a:extLst>
          </xdr:cNvPr>
          <xdr:cNvSpPr txBox="1">
            <a:spLocks noChangeArrowheads="1"/>
          </xdr:cNvSpPr>
        </xdr:nvSpPr>
        <xdr:spPr bwMode="auto">
          <a:xfrm>
            <a:off x="-1000242095587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10</xdr:col>
      <xdr:colOff>219075</xdr:colOff>
      <xdr:row>387</xdr:row>
      <xdr:rowOff>0</xdr:rowOff>
    </xdr:from>
    <xdr:to>
      <xdr:col>13</xdr:col>
      <xdr:colOff>0</xdr:colOff>
      <xdr:row>387</xdr:row>
      <xdr:rowOff>0</xdr:rowOff>
    </xdr:to>
    <xdr:grpSp>
      <xdr:nvGrpSpPr>
        <xdr:cNvPr id="326" name="Group 264">
          <a:extLst>
            <a:ext uri="{FF2B5EF4-FFF2-40B4-BE49-F238E27FC236}">
              <a16:creationId xmlns:a16="http://schemas.microsoft.com/office/drawing/2014/main" id="{00000000-0008-0000-0000-000046010000}"/>
            </a:ext>
          </a:extLst>
        </xdr:cNvPr>
        <xdr:cNvGrpSpPr>
          <a:grpSpLocks/>
        </xdr:cNvGrpSpPr>
      </xdr:nvGrpSpPr>
      <xdr:grpSpPr bwMode="auto">
        <a:xfrm>
          <a:off x="10644240" y="105733780"/>
          <a:ext cx="2343255" cy="0"/>
          <a:chOff x="622" y="553"/>
          <a:chExt cx="80" cy="143"/>
        </a:xfrm>
      </xdr:grpSpPr>
      <xdr:sp macro="" textlink="">
        <xdr:nvSpPr>
          <xdr:cNvPr id="327" name="Text Box 266">
            <a:extLst>
              <a:ext uri="{FF2B5EF4-FFF2-40B4-BE49-F238E27FC236}">
                <a16:creationId xmlns:a16="http://schemas.microsoft.com/office/drawing/2014/main" id="{00000000-0008-0000-0000-00004701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8" name="Text Box 267">
            <a:extLst>
              <a:ext uri="{FF2B5EF4-FFF2-40B4-BE49-F238E27FC236}">
                <a16:creationId xmlns:a16="http://schemas.microsoft.com/office/drawing/2014/main" id="{00000000-0008-0000-0000-00004801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29" name="Text Box 268">
            <a:extLst>
              <a:ext uri="{FF2B5EF4-FFF2-40B4-BE49-F238E27FC236}">
                <a16:creationId xmlns:a16="http://schemas.microsoft.com/office/drawing/2014/main" id="{00000000-0008-0000-0000-000049010000}"/>
              </a:ext>
            </a:extLst>
          </xdr:cNvPr>
          <xdr:cNvSpPr txBox="1">
            <a:spLocks noChangeArrowheads="1"/>
          </xdr:cNvSpPr>
        </xdr:nvSpPr>
        <xdr:spPr bwMode="auto">
          <a:xfrm>
            <a:off x="15319624399425" y="5007292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mc:AlternateContent xmlns:mc="http://schemas.openxmlformats.org/markup-compatibility/2006">
    <mc:Choice xmlns:a14="http://schemas.microsoft.com/office/drawing/2010/main" Requires="a14">
      <xdr:twoCellAnchor>
        <xdr:from>
          <xdr:col>2</xdr:col>
          <xdr:colOff>3764280</xdr:colOff>
          <xdr:row>311</xdr:row>
          <xdr:rowOff>708660</xdr:rowOff>
        </xdr:from>
        <xdr:to>
          <xdr:col>2</xdr:col>
          <xdr:colOff>4023360</xdr:colOff>
          <xdr:row>311</xdr:row>
          <xdr:rowOff>708660</xdr:rowOff>
        </xdr:to>
        <xdr:sp macro="" textlink="">
          <xdr:nvSpPr>
            <xdr:cNvPr id="89940" name="Object 2900" hidden="1">
              <a:extLst>
                <a:ext uri="{63B3BB69-23CF-44E3-9099-C40C66FF867C}">
                  <a14:compatExt spid="_x0000_s89940"/>
                </a:ext>
                <a:ext uri="{FF2B5EF4-FFF2-40B4-BE49-F238E27FC236}">
                  <a16:creationId xmlns:a16="http://schemas.microsoft.com/office/drawing/2014/main" id="{00000000-0008-0000-0000-000054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3749040</xdr:colOff>
          <xdr:row>311</xdr:row>
          <xdr:rowOff>708660</xdr:rowOff>
        </xdr:from>
        <xdr:to>
          <xdr:col>2</xdr:col>
          <xdr:colOff>4000500</xdr:colOff>
          <xdr:row>311</xdr:row>
          <xdr:rowOff>708660</xdr:rowOff>
        </xdr:to>
        <xdr:sp macro="" textlink="">
          <xdr:nvSpPr>
            <xdr:cNvPr id="89941" name="Object 2901" hidden="1">
              <a:extLst>
                <a:ext uri="{63B3BB69-23CF-44E3-9099-C40C66FF867C}">
                  <a14:compatExt spid="_x0000_s89941"/>
                </a:ext>
                <a:ext uri="{FF2B5EF4-FFF2-40B4-BE49-F238E27FC236}">
                  <a16:creationId xmlns:a16="http://schemas.microsoft.com/office/drawing/2014/main" id="{00000000-0008-0000-0000-000055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3749040</xdr:colOff>
          <xdr:row>311</xdr:row>
          <xdr:rowOff>708660</xdr:rowOff>
        </xdr:from>
        <xdr:to>
          <xdr:col>2</xdr:col>
          <xdr:colOff>3992880</xdr:colOff>
          <xdr:row>311</xdr:row>
          <xdr:rowOff>708660</xdr:rowOff>
        </xdr:to>
        <xdr:sp macro="" textlink="">
          <xdr:nvSpPr>
            <xdr:cNvPr id="89942" name="Object 2902" hidden="1">
              <a:extLst>
                <a:ext uri="{63B3BB69-23CF-44E3-9099-C40C66FF867C}">
                  <a14:compatExt spid="_x0000_s89942"/>
                </a:ext>
                <a:ext uri="{FF2B5EF4-FFF2-40B4-BE49-F238E27FC236}">
                  <a16:creationId xmlns:a16="http://schemas.microsoft.com/office/drawing/2014/main" id="{00000000-0008-0000-0000-000056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3756660</xdr:colOff>
          <xdr:row>311</xdr:row>
          <xdr:rowOff>708660</xdr:rowOff>
        </xdr:from>
        <xdr:to>
          <xdr:col>2</xdr:col>
          <xdr:colOff>4000500</xdr:colOff>
          <xdr:row>311</xdr:row>
          <xdr:rowOff>708660</xdr:rowOff>
        </xdr:to>
        <xdr:sp macro="" textlink="">
          <xdr:nvSpPr>
            <xdr:cNvPr id="89943" name="Object 2903" hidden="1">
              <a:extLst>
                <a:ext uri="{63B3BB69-23CF-44E3-9099-C40C66FF867C}">
                  <a14:compatExt spid="_x0000_s89943"/>
                </a:ext>
                <a:ext uri="{FF2B5EF4-FFF2-40B4-BE49-F238E27FC236}">
                  <a16:creationId xmlns:a16="http://schemas.microsoft.com/office/drawing/2014/main" id="{00000000-0008-0000-0000-000057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3733800</xdr:colOff>
          <xdr:row>311</xdr:row>
          <xdr:rowOff>708660</xdr:rowOff>
        </xdr:from>
        <xdr:to>
          <xdr:col>2</xdr:col>
          <xdr:colOff>4015740</xdr:colOff>
          <xdr:row>311</xdr:row>
          <xdr:rowOff>708660</xdr:rowOff>
        </xdr:to>
        <xdr:sp macro="" textlink="">
          <xdr:nvSpPr>
            <xdr:cNvPr id="89944" name="Object 2904" hidden="1">
              <a:extLst>
                <a:ext uri="{63B3BB69-23CF-44E3-9099-C40C66FF867C}">
                  <a14:compatExt spid="_x0000_s89944"/>
                </a:ext>
                <a:ext uri="{FF2B5EF4-FFF2-40B4-BE49-F238E27FC236}">
                  <a16:creationId xmlns:a16="http://schemas.microsoft.com/office/drawing/2014/main" id="{00000000-0008-0000-0000-000058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3726180</xdr:colOff>
          <xdr:row>311</xdr:row>
          <xdr:rowOff>708660</xdr:rowOff>
        </xdr:from>
        <xdr:to>
          <xdr:col>2</xdr:col>
          <xdr:colOff>4000500</xdr:colOff>
          <xdr:row>311</xdr:row>
          <xdr:rowOff>708660</xdr:rowOff>
        </xdr:to>
        <xdr:sp macro="" textlink="">
          <xdr:nvSpPr>
            <xdr:cNvPr id="89945" name="Object 2905" hidden="1">
              <a:extLst>
                <a:ext uri="{63B3BB69-23CF-44E3-9099-C40C66FF867C}">
                  <a14:compatExt spid="_x0000_s89945"/>
                </a:ext>
                <a:ext uri="{FF2B5EF4-FFF2-40B4-BE49-F238E27FC236}">
                  <a16:creationId xmlns:a16="http://schemas.microsoft.com/office/drawing/2014/main" id="{00000000-0008-0000-0000-0000595F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137582</xdr:colOff>
      <xdr:row>1</xdr:row>
      <xdr:rowOff>84669</xdr:rowOff>
    </xdr:from>
    <xdr:to>
      <xdr:col>2</xdr:col>
      <xdr:colOff>1244599</xdr:colOff>
      <xdr:row>5</xdr:row>
      <xdr:rowOff>114300</xdr:rowOff>
    </xdr:to>
    <xdr:pic>
      <xdr:nvPicPr>
        <xdr:cNvPr id="333" name="Imagen 65" descr="logo">
          <a:extLst>
            <a:ext uri="{FF2B5EF4-FFF2-40B4-BE49-F238E27FC236}">
              <a16:creationId xmlns:a16="http://schemas.microsoft.com/office/drawing/2014/main" id="{00000000-0008-0000-0000-00004D010000}"/>
            </a:ext>
          </a:extLst>
        </xdr:cNvPr>
        <xdr:cNvPicPr>
          <a:picLocks noChangeAspect="1" noChangeArrowheads="1"/>
        </xdr:cNvPicPr>
      </xdr:nvPicPr>
      <xdr:blipFill rotWithShape="1">
        <a:blip xmlns:r="http://schemas.openxmlformats.org/officeDocument/2006/relationships" r:embed="rId1" cstate="print">
          <a:lum bright="12000" contrast="-18000"/>
          <a:extLst>
            <a:ext uri="{28A0092B-C50C-407E-A947-70E740481C1C}">
              <a14:useLocalDpi xmlns:a14="http://schemas.microsoft.com/office/drawing/2010/main" val="0"/>
            </a:ext>
          </a:extLst>
        </a:blip>
        <a:srcRect b="11424"/>
        <a:stretch/>
      </xdr:blipFill>
      <xdr:spPr bwMode="auto">
        <a:xfrm>
          <a:off x="632882" y="173569"/>
          <a:ext cx="1513417" cy="893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29726</xdr:colOff>
      <xdr:row>23</xdr:row>
      <xdr:rowOff>36346</xdr:rowOff>
    </xdr:from>
    <xdr:to>
      <xdr:col>12</xdr:col>
      <xdr:colOff>804426</xdr:colOff>
      <xdr:row>26</xdr:row>
      <xdr:rowOff>66989</xdr:rowOff>
    </xdr:to>
    <xdr:pic>
      <xdr:nvPicPr>
        <xdr:cNvPr id="291" name="Picture 290">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3111" y="6383555"/>
          <a:ext cx="774700" cy="1186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101600</xdr:colOff>
      <xdr:row>48</xdr:row>
      <xdr:rowOff>152400</xdr:rowOff>
    </xdr:from>
    <xdr:to>
      <xdr:col>12</xdr:col>
      <xdr:colOff>747725</xdr:colOff>
      <xdr:row>51</xdr:row>
      <xdr:rowOff>304799</xdr:rowOff>
    </xdr:to>
    <xdr:pic>
      <xdr:nvPicPr>
        <xdr:cNvPr id="292" name="Picture 291">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38100" y="14490700"/>
          <a:ext cx="646125"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114300</xdr:colOff>
      <xdr:row>58</xdr:row>
      <xdr:rowOff>260706</xdr:rowOff>
    </xdr:from>
    <xdr:to>
      <xdr:col>12</xdr:col>
      <xdr:colOff>805179</xdr:colOff>
      <xdr:row>63</xdr:row>
      <xdr:rowOff>0</xdr:rowOff>
    </xdr:to>
    <xdr:pic>
      <xdr:nvPicPr>
        <xdr:cNvPr id="293" name="Picture 292">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50800" y="17393006"/>
          <a:ext cx="690879" cy="1072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127000</xdr:colOff>
      <xdr:row>120</xdr:row>
      <xdr:rowOff>87796</xdr:rowOff>
    </xdr:from>
    <xdr:to>
      <xdr:col>12</xdr:col>
      <xdr:colOff>749300</xdr:colOff>
      <xdr:row>123</xdr:row>
      <xdr:rowOff>254000</xdr:rowOff>
    </xdr:to>
    <xdr:pic>
      <xdr:nvPicPr>
        <xdr:cNvPr id="294" name="Picture 293">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0" y="32421996"/>
          <a:ext cx="622300" cy="966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38100</xdr:colOff>
      <xdr:row>106</xdr:row>
      <xdr:rowOff>50800</xdr:rowOff>
    </xdr:from>
    <xdr:to>
      <xdr:col>13</xdr:col>
      <xdr:colOff>1870</xdr:colOff>
      <xdr:row>110</xdr:row>
      <xdr:rowOff>254000</xdr:rowOff>
    </xdr:to>
    <xdr:pic>
      <xdr:nvPicPr>
        <xdr:cNvPr id="295" name="Picture 294">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74600" y="28879800"/>
          <a:ext cx="817880"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76200</xdr:colOff>
      <xdr:row>87</xdr:row>
      <xdr:rowOff>0</xdr:rowOff>
    </xdr:from>
    <xdr:to>
      <xdr:col>12</xdr:col>
      <xdr:colOff>755040</xdr:colOff>
      <xdr:row>90</xdr:row>
      <xdr:rowOff>254000</xdr:rowOff>
    </xdr:to>
    <xdr:pic>
      <xdr:nvPicPr>
        <xdr:cNvPr id="296" name="Picture 295">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12700" y="24117300"/>
          <a:ext cx="67884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152400</xdr:colOff>
      <xdr:row>142</xdr:row>
      <xdr:rowOff>100496</xdr:rowOff>
    </xdr:from>
    <xdr:to>
      <xdr:col>12</xdr:col>
      <xdr:colOff>774700</xdr:colOff>
      <xdr:row>145</xdr:row>
      <xdr:rowOff>259581</xdr:rowOff>
    </xdr:to>
    <xdr:pic>
      <xdr:nvPicPr>
        <xdr:cNvPr id="308" name="Picture 307">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88900" y="37806796"/>
          <a:ext cx="622300" cy="966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89179</xdr:colOff>
      <xdr:row>156</xdr:row>
      <xdr:rowOff>202084</xdr:rowOff>
    </xdr:from>
    <xdr:to>
      <xdr:col>12</xdr:col>
      <xdr:colOff>711479</xdr:colOff>
      <xdr:row>160</xdr:row>
      <xdr:rowOff>101587</xdr:rowOff>
    </xdr:to>
    <xdr:pic>
      <xdr:nvPicPr>
        <xdr:cNvPr id="330" name="Picture 329">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22564" y="41249600"/>
          <a:ext cx="622300" cy="93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114300</xdr:colOff>
      <xdr:row>175</xdr:row>
      <xdr:rowOff>101600</xdr:rowOff>
    </xdr:from>
    <xdr:to>
      <xdr:col>12</xdr:col>
      <xdr:colOff>736600</xdr:colOff>
      <xdr:row>179</xdr:row>
      <xdr:rowOff>1103</xdr:rowOff>
    </xdr:to>
    <xdr:pic>
      <xdr:nvPicPr>
        <xdr:cNvPr id="331" name="Picture 330">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50800" y="45961300"/>
          <a:ext cx="622300" cy="966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139700</xdr:colOff>
      <xdr:row>215</xdr:row>
      <xdr:rowOff>38100</xdr:rowOff>
    </xdr:from>
    <xdr:to>
      <xdr:col>12</xdr:col>
      <xdr:colOff>762000</xdr:colOff>
      <xdr:row>216</xdr:row>
      <xdr:rowOff>496404</xdr:rowOff>
    </xdr:to>
    <xdr:pic>
      <xdr:nvPicPr>
        <xdr:cNvPr id="332" name="Picture 331">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34900" y="54292500"/>
          <a:ext cx="622300" cy="966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127000</xdr:colOff>
      <xdr:row>351</xdr:row>
      <xdr:rowOff>19404</xdr:rowOff>
    </xdr:from>
    <xdr:to>
      <xdr:col>13</xdr:col>
      <xdr:colOff>622300</xdr:colOff>
      <xdr:row>353</xdr:row>
      <xdr:rowOff>255103</xdr:rowOff>
    </xdr:to>
    <xdr:pic>
      <xdr:nvPicPr>
        <xdr:cNvPr id="334" name="Picture 333">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9800" y="102597304"/>
          <a:ext cx="495300" cy="76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25400</xdr:colOff>
      <xdr:row>269</xdr:row>
      <xdr:rowOff>114300</xdr:rowOff>
    </xdr:from>
    <xdr:to>
      <xdr:col>12</xdr:col>
      <xdr:colOff>758825</xdr:colOff>
      <xdr:row>270</xdr:row>
      <xdr:rowOff>368300</xdr:rowOff>
    </xdr:to>
    <xdr:pic>
      <xdr:nvPicPr>
        <xdr:cNvPr id="335" name="Picture 334">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1900" y="75387200"/>
          <a:ext cx="733425"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101600</xdr:colOff>
      <xdr:row>39</xdr:row>
      <xdr:rowOff>97814</xdr:rowOff>
    </xdr:from>
    <xdr:to>
      <xdr:col>12</xdr:col>
      <xdr:colOff>774700</xdr:colOff>
      <xdr:row>42</xdr:row>
      <xdr:rowOff>292101</xdr:rowOff>
    </xdr:to>
    <xdr:pic>
      <xdr:nvPicPr>
        <xdr:cNvPr id="336" name="Picture 335">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8100" y="12137414"/>
          <a:ext cx="673100" cy="1045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38100</xdr:colOff>
      <xdr:row>278</xdr:row>
      <xdr:rowOff>25400</xdr:rowOff>
    </xdr:from>
    <xdr:to>
      <xdr:col>12</xdr:col>
      <xdr:colOff>771525</xdr:colOff>
      <xdr:row>278</xdr:row>
      <xdr:rowOff>1003300</xdr:rowOff>
    </xdr:to>
    <xdr:pic>
      <xdr:nvPicPr>
        <xdr:cNvPr id="337" name="Picture 336">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74600" y="80340200"/>
          <a:ext cx="733425"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38101</xdr:colOff>
      <xdr:row>298</xdr:row>
      <xdr:rowOff>127000</xdr:rowOff>
    </xdr:from>
    <xdr:to>
      <xdr:col>13</xdr:col>
      <xdr:colOff>533401</xdr:colOff>
      <xdr:row>300</xdr:row>
      <xdr:rowOff>247441</xdr:rowOff>
    </xdr:to>
    <xdr:pic>
      <xdr:nvPicPr>
        <xdr:cNvPr id="338" name="Picture 337">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09601" y="839470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xdr:colOff>
      <xdr:row>306</xdr:row>
      <xdr:rowOff>139700</xdr:rowOff>
    </xdr:from>
    <xdr:to>
      <xdr:col>13</xdr:col>
      <xdr:colOff>533400</xdr:colOff>
      <xdr:row>308</xdr:row>
      <xdr:rowOff>92667</xdr:rowOff>
    </xdr:to>
    <xdr:pic>
      <xdr:nvPicPr>
        <xdr:cNvPr id="339" name="Picture 33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09600" y="864362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101600</xdr:colOff>
      <xdr:row>338</xdr:row>
      <xdr:rowOff>177800</xdr:rowOff>
    </xdr:from>
    <xdr:to>
      <xdr:col>12</xdr:col>
      <xdr:colOff>596900</xdr:colOff>
      <xdr:row>341</xdr:row>
      <xdr:rowOff>38100</xdr:rowOff>
    </xdr:to>
    <xdr:pic>
      <xdr:nvPicPr>
        <xdr:cNvPr id="340" name="Picture 339">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96800" y="957834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177800</xdr:colOff>
      <xdr:row>365</xdr:row>
      <xdr:rowOff>101600</xdr:rowOff>
    </xdr:from>
    <xdr:to>
      <xdr:col>12</xdr:col>
      <xdr:colOff>673100</xdr:colOff>
      <xdr:row>368</xdr:row>
      <xdr:rowOff>184899</xdr:rowOff>
    </xdr:to>
    <xdr:pic>
      <xdr:nvPicPr>
        <xdr:cNvPr id="342" name="Picture 341">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4300" y="106895900"/>
          <a:ext cx="495300" cy="76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165100</xdr:colOff>
      <xdr:row>380</xdr:row>
      <xdr:rowOff>673100</xdr:rowOff>
    </xdr:from>
    <xdr:to>
      <xdr:col>13</xdr:col>
      <xdr:colOff>660400</xdr:colOff>
      <xdr:row>383</xdr:row>
      <xdr:rowOff>172199</xdr:rowOff>
    </xdr:to>
    <xdr:pic>
      <xdr:nvPicPr>
        <xdr:cNvPr id="343" name="Picture 342">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77900" y="104228900"/>
          <a:ext cx="495300" cy="76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165100</xdr:colOff>
      <xdr:row>398</xdr:row>
      <xdr:rowOff>12700</xdr:rowOff>
    </xdr:from>
    <xdr:to>
      <xdr:col>10</xdr:col>
      <xdr:colOff>660400</xdr:colOff>
      <xdr:row>400</xdr:row>
      <xdr:rowOff>159936</xdr:rowOff>
    </xdr:to>
    <xdr:pic>
      <xdr:nvPicPr>
        <xdr:cNvPr id="344" name="Picture 343">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49000" y="1085342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392</xdr:row>
      <xdr:rowOff>63500</xdr:rowOff>
    </xdr:from>
    <xdr:to>
      <xdr:col>10</xdr:col>
      <xdr:colOff>622300</xdr:colOff>
      <xdr:row>394</xdr:row>
      <xdr:rowOff>192593</xdr:rowOff>
    </xdr:to>
    <xdr:pic>
      <xdr:nvPicPr>
        <xdr:cNvPr id="345" name="Picture 344">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10900" y="1068324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190499</xdr:colOff>
      <xdr:row>403</xdr:row>
      <xdr:rowOff>127000</xdr:rowOff>
    </xdr:from>
    <xdr:to>
      <xdr:col>10</xdr:col>
      <xdr:colOff>823774</xdr:colOff>
      <xdr:row>406</xdr:row>
      <xdr:rowOff>351692</xdr:rowOff>
    </xdr:to>
    <xdr:pic>
      <xdr:nvPicPr>
        <xdr:cNvPr id="346" name="Picture 345">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5664" y="110441154"/>
          <a:ext cx="633275" cy="82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317500</xdr:colOff>
      <xdr:row>320</xdr:row>
      <xdr:rowOff>76200</xdr:rowOff>
    </xdr:from>
    <xdr:to>
      <xdr:col>10</xdr:col>
      <xdr:colOff>812800</xdr:colOff>
      <xdr:row>322</xdr:row>
      <xdr:rowOff>203199</xdr:rowOff>
    </xdr:to>
    <xdr:pic>
      <xdr:nvPicPr>
        <xdr:cNvPr id="347" name="Picture 346">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01400" y="87896700"/>
          <a:ext cx="49530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xdr:colOff>
      <xdr:row>16</xdr:row>
      <xdr:rowOff>12700</xdr:rowOff>
    </xdr:from>
    <xdr:to>
      <xdr:col>16</xdr:col>
      <xdr:colOff>4473</xdr:colOff>
      <xdr:row>16</xdr:row>
      <xdr:rowOff>832173</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24100" y="8077200"/>
          <a:ext cx="804573" cy="81947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10</xdr:col>
      <xdr:colOff>25400</xdr:colOff>
      <xdr:row>16</xdr:row>
      <xdr:rowOff>25400</xdr:rowOff>
    </xdr:from>
    <xdr:to>
      <xdr:col>10</xdr:col>
      <xdr:colOff>826008</xdr:colOff>
      <xdr:row>16</xdr:row>
      <xdr:rowOff>860390</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3400" y="8089900"/>
          <a:ext cx="800608" cy="83499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17</xdr:col>
      <xdr:colOff>33338</xdr:colOff>
      <xdr:row>16</xdr:row>
      <xdr:rowOff>71438</xdr:rowOff>
    </xdr:from>
    <xdr:to>
      <xdr:col>17</xdr:col>
      <xdr:colOff>838010</xdr:colOff>
      <xdr:row>16</xdr:row>
      <xdr:rowOff>850225</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5588" y="8088313"/>
          <a:ext cx="804672" cy="77878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19</xdr:col>
      <xdr:colOff>22225</xdr:colOff>
      <xdr:row>16</xdr:row>
      <xdr:rowOff>60325</xdr:rowOff>
    </xdr:from>
    <xdr:to>
      <xdr:col>19</xdr:col>
      <xdr:colOff>826798</xdr:colOff>
      <xdr:row>16</xdr:row>
      <xdr:rowOff>879798</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84850" y="8077200"/>
          <a:ext cx="804573" cy="81947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15</xdr:col>
      <xdr:colOff>841376</xdr:colOff>
      <xdr:row>16</xdr:row>
      <xdr:rowOff>21167</xdr:rowOff>
    </xdr:from>
    <xdr:to>
      <xdr:col>16</xdr:col>
      <xdr:colOff>841422</xdr:colOff>
      <xdr:row>16</xdr:row>
      <xdr:rowOff>854287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13662026" y="7965017"/>
          <a:ext cx="838246" cy="833120"/>
          <a:chOff x="1219200" y="1474168"/>
          <a:chExt cx="865234" cy="833120"/>
        </a:xfrm>
      </xdr:grpSpPr>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6718" y="1484328"/>
            <a:ext cx="797716"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24" name="TextBox 10">
            <a:extLst>
              <a:ext uri="{FF2B5EF4-FFF2-40B4-BE49-F238E27FC236}">
                <a16:creationId xmlns:a16="http://schemas.microsoft.com/office/drawing/2014/main" id="{00000000-0008-0000-0100-000018000000}"/>
              </a:ext>
            </a:extLst>
          </xdr:cNvPr>
          <xdr:cNvSpPr txBox="1"/>
        </xdr:nvSpPr>
        <xdr:spPr>
          <a:xfrm>
            <a:off x="1219200" y="1474168"/>
            <a:ext cx="421179"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+F</a:t>
            </a:r>
          </a:p>
        </xdr:txBody>
      </xdr:sp>
    </xdr:grpSp>
    <xdr:clientData/>
  </xdr:twoCellAnchor>
  <xdr:twoCellAnchor>
    <xdr:from>
      <xdr:col>18</xdr:col>
      <xdr:colOff>15870</xdr:colOff>
      <xdr:row>16</xdr:row>
      <xdr:rowOff>47612</xdr:rowOff>
    </xdr:from>
    <xdr:to>
      <xdr:col>18</xdr:col>
      <xdr:colOff>833906</xdr:colOff>
      <xdr:row>16</xdr:row>
      <xdr:rowOff>870572</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15351120" y="7991462"/>
          <a:ext cx="818036" cy="822960"/>
          <a:chOff x="3206958" y="1545288"/>
          <a:chExt cx="818036" cy="822960"/>
        </a:xfrm>
      </xdr:grpSpPr>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78" y="1545288"/>
            <a:ext cx="797716"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27" name="TextBox 12">
            <a:extLst>
              <a:ext uri="{FF2B5EF4-FFF2-40B4-BE49-F238E27FC236}">
                <a16:creationId xmlns:a16="http://schemas.microsoft.com/office/drawing/2014/main" id="{00000000-0008-0000-0100-00001B000000}"/>
              </a:ext>
            </a:extLst>
          </xdr:cNvPr>
          <xdr:cNvSpPr txBox="1"/>
        </xdr:nvSpPr>
        <xdr:spPr>
          <a:xfrm>
            <a:off x="3206958" y="1545288"/>
            <a:ext cx="353661"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F</a:t>
            </a:r>
          </a:p>
        </xdr:txBody>
      </xdr:sp>
    </xdr:grpSp>
    <xdr:clientData/>
  </xdr:twoCellAnchor>
  <xdr:twoCellAnchor>
    <xdr:from>
      <xdr:col>20</xdr:col>
      <xdr:colOff>7952</xdr:colOff>
      <xdr:row>16</xdr:row>
      <xdr:rowOff>47607</xdr:rowOff>
    </xdr:from>
    <xdr:to>
      <xdr:col>20</xdr:col>
      <xdr:colOff>825988</xdr:colOff>
      <xdr:row>16</xdr:row>
      <xdr:rowOff>870567</xdr:rowOff>
    </xdr:to>
    <xdr:grpSp>
      <xdr:nvGrpSpPr>
        <xdr:cNvPr id="28" name="Group 27">
          <a:extLst>
            <a:ext uri="{FF2B5EF4-FFF2-40B4-BE49-F238E27FC236}">
              <a16:creationId xmlns:a16="http://schemas.microsoft.com/office/drawing/2014/main" id="{00000000-0008-0000-0100-00001C000000}"/>
            </a:ext>
          </a:extLst>
        </xdr:cNvPr>
        <xdr:cNvGrpSpPr/>
      </xdr:nvGrpSpPr>
      <xdr:grpSpPr>
        <a:xfrm>
          <a:off x="17019602" y="7991457"/>
          <a:ext cx="818036" cy="822960"/>
          <a:chOff x="3206958" y="1545288"/>
          <a:chExt cx="818036" cy="822960"/>
        </a:xfrm>
      </xdr:grpSpPr>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78" y="1545288"/>
            <a:ext cx="797716"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30" name="TextBox 12">
            <a:extLst>
              <a:ext uri="{FF2B5EF4-FFF2-40B4-BE49-F238E27FC236}">
                <a16:creationId xmlns:a16="http://schemas.microsoft.com/office/drawing/2014/main" id="{00000000-0008-0000-0100-00001E000000}"/>
              </a:ext>
            </a:extLst>
          </xdr:cNvPr>
          <xdr:cNvSpPr txBox="1"/>
        </xdr:nvSpPr>
        <xdr:spPr>
          <a:xfrm>
            <a:off x="3206958" y="1545288"/>
            <a:ext cx="353661"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F</a:t>
            </a:r>
          </a:p>
        </xdr:txBody>
      </xdr:sp>
    </xdr:grpSp>
    <xdr:clientData/>
  </xdr:twoCellAnchor>
  <xdr:twoCellAnchor>
    <xdr:from>
      <xdr:col>4</xdr:col>
      <xdr:colOff>23812</xdr:colOff>
      <xdr:row>16</xdr:row>
      <xdr:rowOff>15874</xdr:rowOff>
    </xdr:from>
    <xdr:to>
      <xdr:col>4</xdr:col>
      <xdr:colOff>861825</xdr:colOff>
      <xdr:row>16</xdr:row>
      <xdr:rowOff>838834</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3624262" y="7959724"/>
          <a:ext cx="822773" cy="822960"/>
          <a:chOff x="1070511" y="2769756"/>
          <a:chExt cx="838013" cy="822960"/>
        </a:xfrm>
      </xdr:grpSpPr>
      <xdr:pic>
        <xdr:nvPicPr>
          <xdr:cNvPr id="32" name="Pictur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0511" y="2769756"/>
            <a:ext cx="838013"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33" name="TextBox 16">
            <a:extLst>
              <a:ext uri="{FF2B5EF4-FFF2-40B4-BE49-F238E27FC236}">
                <a16:creationId xmlns:a16="http://schemas.microsoft.com/office/drawing/2014/main" id="{00000000-0008-0000-0100-000021000000}"/>
              </a:ext>
            </a:extLst>
          </xdr:cNvPr>
          <xdr:cNvSpPr txBox="1"/>
        </xdr:nvSpPr>
        <xdr:spPr>
          <a:xfrm>
            <a:off x="1310640" y="3191208"/>
            <a:ext cx="421179"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+T</a:t>
            </a:r>
          </a:p>
        </xdr:txBody>
      </xdr:sp>
    </xdr:grpSp>
    <xdr:clientData/>
  </xdr:twoCellAnchor>
  <xdr:twoCellAnchor>
    <xdr:from>
      <xdr:col>5</xdr:col>
      <xdr:colOff>31751</xdr:colOff>
      <xdr:row>16</xdr:row>
      <xdr:rowOff>63499</xdr:rowOff>
    </xdr:from>
    <xdr:to>
      <xdr:col>5</xdr:col>
      <xdr:colOff>857250</xdr:colOff>
      <xdr:row>16</xdr:row>
      <xdr:rowOff>809626</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4470401" y="8007349"/>
          <a:ext cx="810259" cy="746127"/>
          <a:chOff x="1070511" y="2769756"/>
          <a:chExt cx="838013" cy="822960"/>
        </a:xfrm>
      </xdr:grpSpPr>
      <xdr:pic>
        <xdr:nvPicPr>
          <xdr:cNvPr id="35" name="Picture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70511" y="2769756"/>
            <a:ext cx="838013"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36" name="TextBox 16">
            <a:extLst>
              <a:ext uri="{FF2B5EF4-FFF2-40B4-BE49-F238E27FC236}">
                <a16:creationId xmlns:a16="http://schemas.microsoft.com/office/drawing/2014/main" id="{00000000-0008-0000-0100-000024000000}"/>
              </a:ext>
            </a:extLst>
          </xdr:cNvPr>
          <xdr:cNvSpPr txBox="1"/>
        </xdr:nvSpPr>
        <xdr:spPr>
          <a:xfrm>
            <a:off x="1310640" y="3191208"/>
            <a:ext cx="421179"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+T</a:t>
            </a:r>
          </a:p>
        </xdr:txBody>
      </xdr:sp>
    </xdr:grpSp>
    <xdr:clientData/>
  </xdr:twoCellAnchor>
  <xdr:twoCellAnchor>
    <xdr:from>
      <xdr:col>11</xdr:col>
      <xdr:colOff>21542</xdr:colOff>
      <xdr:row>16</xdr:row>
      <xdr:rowOff>39673</xdr:rowOff>
    </xdr:from>
    <xdr:to>
      <xdr:col>11</xdr:col>
      <xdr:colOff>856153</xdr:colOff>
      <xdr:row>16</xdr:row>
      <xdr:rowOff>862633</xdr:rowOff>
    </xdr:to>
    <xdr:grpSp>
      <xdr:nvGrpSpPr>
        <xdr:cNvPr id="37" name="Group 36">
          <a:extLst>
            <a:ext uri="{FF2B5EF4-FFF2-40B4-BE49-F238E27FC236}">
              <a16:creationId xmlns:a16="http://schemas.microsoft.com/office/drawing/2014/main" id="{00000000-0008-0000-0100-000025000000}"/>
            </a:ext>
          </a:extLst>
        </xdr:cNvPr>
        <xdr:cNvGrpSpPr/>
      </xdr:nvGrpSpPr>
      <xdr:grpSpPr>
        <a:xfrm>
          <a:off x="9489392" y="7983523"/>
          <a:ext cx="826991" cy="822960"/>
          <a:chOff x="2604671" y="2769756"/>
          <a:chExt cx="838013" cy="822960"/>
        </a:xfrm>
      </xdr:grpSpPr>
      <xdr:pic>
        <xdr:nvPicPr>
          <xdr:cNvPr id="38" name="Picture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4671" y="2769756"/>
            <a:ext cx="838013"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sp macro="" textlink="">
        <xdr:nvSpPr>
          <xdr:cNvPr id="39" name="TextBox 18">
            <a:extLst>
              <a:ext uri="{FF2B5EF4-FFF2-40B4-BE49-F238E27FC236}">
                <a16:creationId xmlns:a16="http://schemas.microsoft.com/office/drawing/2014/main" id="{00000000-0008-0000-0100-000027000000}"/>
              </a:ext>
            </a:extLst>
          </xdr:cNvPr>
          <xdr:cNvSpPr txBox="1"/>
        </xdr:nvSpPr>
        <xdr:spPr>
          <a:xfrm>
            <a:off x="2865120" y="3191208"/>
            <a:ext cx="421179" cy="3231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500" b="1"/>
              <a:t>T</a:t>
            </a:r>
          </a:p>
        </xdr:txBody>
      </xdr:sp>
    </xdr:grpSp>
    <xdr:clientData/>
  </xdr:twoCellAnchor>
  <xdr:twoCellAnchor editAs="oneCell">
    <xdr:from>
      <xdr:col>6</xdr:col>
      <xdr:colOff>39687</xdr:colOff>
      <xdr:row>16</xdr:row>
      <xdr:rowOff>39670</xdr:rowOff>
    </xdr:from>
    <xdr:to>
      <xdr:col>7</xdr:col>
      <xdr:colOff>348</xdr:colOff>
      <xdr:row>16</xdr:row>
      <xdr:rowOff>862630</xdr:rowOff>
    </xdr:to>
    <xdr:pic>
      <xdr:nvPicPr>
        <xdr:cNvPr id="40" name="Picture 39">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54875" y="8056545"/>
          <a:ext cx="817911"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8</xdr:col>
      <xdr:colOff>31750</xdr:colOff>
      <xdr:row>16</xdr:row>
      <xdr:rowOff>31750</xdr:rowOff>
    </xdr:from>
    <xdr:to>
      <xdr:col>9</xdr:col>
      <xdr:colOff>1728</xdr:colOff>
      <xdr:row>16</xdr:row>
      <xdr:rowOff>854710</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77313" y="8048625"/>
          <a:ext cx="808178" cy="82296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7</xdr:col>
      <xdr:colOff>30123</xdr:colOff>
      <xdr:row>16</xdr:row>
      <xdr:rowOff>25161</xdr:rowOff>
    </xdr:from>
    <xdr:to>
      <xdr:col>8</xdr:col>
      <xdr:colOff>101</xdr:colOff>
      <xdr:row>16</xdr:row>
      <xdr:rowOff>844697</xdr:rowOff>
    </xdr:to>
    <xdr:pic>
      <xdr:nvPicPr>
        <xdr:cNvPr id="42" name="Picture 4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4623" y="8044304"/>
          <a:ext cx="808178" cy="81953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28309</xdr:colOff>
      <xdr:row>16</xdr:row>
      <xdr:rowOff>32418</xdr:rowOff>
    </xdr:from>
    <xdr:to>
      <xdr:col>9</xdr:col>
      <xdr:colOff>836487</xdr:colOff>
      <xdr:row>16</xdr:row>
      <xdr:rowOff>851954</xdr:rowOff>
    </xdr:to>
    <xdr:pic>
      <xdr:nvPicPr>
        <xdr:cNvPr id="43" name="Picture 4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816380" y="8051561"/>
          <a:ext cx="808178" cy="81953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13</xdr:col>
      <xdr:colOff>27215</xdr:colOff>
      <xdr:row>16</xdr:row>
      <xdr:rowOff>27215</xdr:rowOff>
    </xdr:from>
    <xdr:to>
      <xdr:col>13</xdr:col>
      <xdr:colOff>835393</xdr:colOff>
      <xdr:row>16</xdr:row>
      <xdr:rowOff>846751</xdr:rowOff>
    </xdr:to>
    <xdr:pic>
      <xdr:nvPicPr>
        <xdr:cNvPr id="44" name="Picture 43">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262429" y="8046358"/>
          <a:ext cx="808178" cy="81953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12</xdr:col>
      <xdr:colOff>54428</xdr:colOff>
      <xdr:row>16</xdr:row>
      <xdr:rowOff>18143</xdr:rowOff>
    </xdr:from>
    <xdr:to>
      <xdr:col>13</xdr:col>
      <xdr:colOff>9216</xdr:colOff>
      <xdr:row>16</xdr:row>
      <xdr:rowOff>853133</xdr:rowOff>
    </xdr:to>
    <xdr:pic>
      <xdr:nvPicPr>
        <xdr:cNvPr id="45" name="Picture 44">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7857" y="8037286"/>
          <a:ext cx="800608" cy="83499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14</xdr:col>
      <xdr:colOff>36286</xdr:colOff>
      <xdr:row>16</xdr:row>
      <xdr:rowOff>36286</xdr:rowOff>
    </xdr:from>
    <xdr:to>
      <xdr:col>15</xdr:col>
      <xdr:colOff>6264</xdr:colOff>
      <xdr:row>16</xdr:row>
      <xdr:rowOff>855822</xdr:rowOff>
    </xdr:to>
    <xdr:pic>
      <xdr:nvPicPr>
        <xdr:cNvPr id="46" name="Picture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133286" y="8055429"/>
          <a:ext cx="808178" cy="81953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114301</xdr:colOff>
      <xdr:row>0</xdr:row>
      <xdr:rowOff>165100</xdr:rowOff>
    </xdr:from>
    <xdr:to>
      <xdr:col>3</xdr:col>
      <xdr:colOff>1016001</xdr:colOff>
      <xdr:row>4</xdr:row>
      <xdr:rowOff>139700</xdr:rowOff>
    </xdr:to>
    <xdr:pic>
      <xdr:nvPicPr>
        <xdr:cNvPr id="47" name="Imagen 65" descr="logo">
          <a:extLst>
            <a:ext uri="{FF2B5EF4-FFF2-40B4-BE49-F238E27FC236}">
              <a16:creationId xmlns:a16="http://schemas.microsoft.com/office/drawing/2014/main" id="{00000000-0008-0000-0100-00002F000000}"/>
            </a:ext>
          </a:extLst>
        </xdr:cNvPr>
        <xdr:cNvPicPr>
          <a:picLocks noChangeAspect="1" noChangeArrowheads="1"/>
        </xdr:cNvPicPr>
      </xdr:nvPicPr>
      <xdr:blipFill rotWithShape="1">
        <a:blip xmlns:r="http://schemas.openxmlformats.org/officeDocument/2006/relationships" r:embed="rId8" cstate="print">
          <a:lum bright="12000" contrast="-18000"/>
          <a:extLst>
            <a:ext uri="{28A0092B-C50C-407E-A947-70E740481C1C}">
              <a14:useLocalDpi xmlns:a14="http://schemas.microsoft.com/office/drawing/2010/main" val="0"/>
            </a:ext>
          </a:extLst>
        </a:blip>
        <a:srcRect b="11424"/>
        <a:stretch/>
      </xdr:blipFill>
      <xdr:spPr bwMode="auto">
        <a:xfrm>
          <a:off x="254001" y="165100"/>
          <a:ext cx="2209800" cy="109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31</xdr:row>
      <xdr:rowOff>0</xdr:rowOff>
    </xdr:from>
    <xdr:to>
      <xdr:col>36</xdr:col>
      <xdr:colOff>0</xdr:colOff>
      <xdr:row>31</xdr:row>
      <xdr:rowOff>0</xdr:rowOff>
    </xdr:to>
    <xdr:sp macro="" textlink="">
      <xdr:nvSpPr>
        <xdr:cNvPr id="2" name="Line 33">
          <a:extLst>
            <a:ext uri="{FF2B5EF4-FFF2-40B4-BE49-F238E27FC236}">
              <a16:creationId xmlns:a16="http://schemas.microsoft.com/office/drawing/2014/main" id="{00000000-0008-0000-0200-000002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3" name="Line 34">
          <a:extLst>
            <a:ext uri="{FF2B5EF4-FFF2-40B4-BE49-F238E27FC236}">
              <a16:creationId xmlns:a16="http://schemas.microsoft.com/office/drawing/2014/main" id="{00000000-0008-0000-0200-000003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4" name="Line 35">
          <a:extLst>
            <a:ext uri="{FF2B5EF4-FFF2-40B4-BE49-F238E27FC236}">
              <a16:creationId xmlns:a16="http://schemas.microsoft.com/office/drawing/2014/main" id="{00000000-0008-0000-0200-000004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5" name="Line 36">
          <a:extLst>
            <a:ext uri="{FF2B5EF4-FFF2-40B4-BE49-F238E27FC236}">
              <a16:creationId xmlns:a16="http://schemas.microsoft.com/office/drawing/2014/main" id="{00000000-0008-0000-0200-000005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6" name="Line 37">
          <a:extLst>
            <a:ext uri="{FF2B5EF4-FFF2-40B4-BE49-F238E27FC236}">
              <a16:creationId xmlns:a16="http://schemas.microsoft.com/office/drawing/2014/main" id="{00000000-0008-0000-0200-000006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7" name="Line 38">
          <a:extLst>
            <a:ext uri="{FF2B5EF4-FFF2-40B4-BE49-F238E27FC236}">
              <a16:creationId xmlns:a16="http://schemas.microsoft.com/office/drawing/2014/main" id="{00000000-0008-0000-0200-000007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8" name="Line 39">
          <a:extLst>
            <a:ext uri="{FF2B5EF4-FFF2-40B4-BE49-F238E27FC236}">
              <a16:creationId xmlns:a16="http://schemas.microsoft.com/office/drawing/2014/main" id="{00000000-0008-0000-0200-000008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36</xdr:col>
      <xdr:colOff>0</xdr:colOff>
      <xdr:row>31</xdr:row>
      <xdr:rowOff>0</xdr:rowOff>
    </xdr:from>
    <xdr:to>
      <xdr:col>36</xdr:col>
      <xdr:colOff>0</xdr:colOff>
      <xdr:row>31</xdr:row>
      <xdr:rowOff>0</xdr:rowOff>
    </xdr:to>
    <xdr:sp macro="" textlink="">
      <xdr:nvSpPr>
        <xdr:cNvPr id="9" name="Line 40">
          <a:extLst>
            <a:ext uri="{FF2B5EF4-FFF2-40B4-BE49-F238E27FC236}">
              <a16:creationId xmlns:a16="http://schemas.microsoft.com/office/drawing/2014/main" id="{00000000-0008-0000-0200-000009000000}"/>
            </a:ext>
          </a:extLst>
        </xdr:cNvPr>
        <xdr:cNvSpPr>
          <a:spLocks noChangeShapeType="1"/>
        </xdr:cNvSpPr>
      </xdr:nvSpPr>
      <xdr:spPr bwMode="auto">
        <a:xfrm flipH="1">
          <a:off x="26403300" y="9817100"/>
          <a:ext cx="0" cy="0"/>
        </a:xfrm>
        <a:prstGeom prst="line">
          <a:avLst/>
        </a:prstGeom>
        <a:noFill/>
        <a:ln w="9525">
          <a:solidFill>
            <a:srgbClr val="000000"/>
          </a:solidFill>
          <a:round/>
          <a:headEnd/>
          <a:tailEnd/>
        </a:ln>
      </xdr:spPr>
    </xdr:sp>
    <xdr:clientData/>
  </xdr:twoCellAnchor>
  <xdr:twoCellAnchor>
    <xdr:from>
      <xdr:col>14</xdr:col>
      <xdr:colOff>104775</xdr:colOff>
      <xdr:row>58</xdr:row>
      <xdr:rowOff>0</xdr:rowOff>
    </xdr:from>
    <xdr:to>
      <xdr:col>16</xdr:col>
      <xdr:colOff>0</xdr:colOff>
      <xdr:row>58</xdr:row>
      <xdr:rowOff>0</xdr:rowOff>
    </xdr:to>
    <xdr:grpSp>
      <xdr:nvGrpSpPr>
        <xdr:cNvPr id="10" name="Group 47">
          <a:extLst>
            <a:ext uri="{FF2B5EF4-FFF2-40B4-BE49-F238E27FC236}">
              <a16:creationId xmlns:a16="http://schemas.microsoft.com/office/drawing/2014/main" id="{00000000-0008-0000-0200-00000A000000}"/>
            </a:ext>
          </a:extLst>
        </xdr:cNvPr>
        <xdr:cNvGrpSpPr>
          <a:grpSpLocks/>
        </xdr:cNvGrpSpPr>
      </xdr:nvGrpSpPr>
      <xdr:grpSpPr bwMode="auto">
        <a:xfrm>
          <a:off x="13325475" y="13125450"/>
          <a:ext cx="1190625" cy="0"/>
          <a:chOff x="622" y="1179"/>
          <a:chExt cx="80" cy="143"/>
        </a:xfrm>
      </xdr:grpSpPr>
      <xdr:sp macro="" textlink="">
        <xdr:nvSpPr>
          <xdr:cNvPr id="11" name="Text Box 49">
            <a:extLst>
              <a:ext uri="{FF2B5EF4-FFF2-40B4-BE49-F238E27FC236}">
                <a16:creationId xmlns:a16="http://schemas.microsoft.com/office/drawing/2014/main" id="{00000000-0008-0000-0200-00000B000000}"/>
              </a:ext>
            </a:extLst>
          </xdr:cNvPr>
          <xdr:cNvSpPr txBox="1">
            <a:spLocks noChangeArrowheads="1"/>
          </xdr:cNvSpPr>
        </xdr:nvSpPr>
        <xdr:spPr bwMode="auto">
          <a:xfrm>
            <a:off x="4082873514450" y="158400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12" name="Text Box 50">
            <a:extLst>
              <a:ext uri="{FF2B5EF4-FFF2-40B4-BE49-F238E27FC236}">
                <a16:creationId xmlns:a16="http://schemas.microsoft.com/office/drawing/2014/main" id="{00000000-0008-0000-0200-00000C000000}"/>
              </a:ext>
            </a:extLst>
          </xdr:cNvPr>
          <xdr:cNvSpPr txBox="1">
            <a:spLocks noChangeArrowheads="1"/>
          </xdr:cNvSpPr>
        </xdr:nvSpPr>
        <xdr:spPr bwMode="auto">
          <a:xfrm>
            <a:off x="4082873514450" y="158400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13" name="Text Box 51">
            <a:extLst>
              <a:ext uri="{FF2B5EF4-FFF2-40B4-BE49-F238E27FC236}">
                <a16:creationId xmlns:a16="http://schemas.microsoft.com/office/drawing/2014/main" id="{00000000-0008-0000-0200-00000D000000}"/>
              </a:ext>
            </a:extLst>
          </xdr:cNvPr>
          <xdr:cNvSpPr txBox="1">
            <a:spLocks noChangeArrowheads="1"/>
          </xdr:cNvSpPr>
        </xdr:nvSpPr>
        <xdr:spPr bwMode="auto">
          <a:xfrm>
            <a:off x="13944600" y="158400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11</xdr:col>
      <xdr:colOff>114300</xdr:colOff>
      <xdr:row>59</xdr:row>
      <xdr:rowOff>0</xdr:rowOff>
    </xdr:from>
    <xdr:to>
      <xdr:col>12</xdr:col>
      <xdr:colOff>323850</xdr:colOff>
      <xdr:row>59</xdr:row>
      <xdr:rowOff>0</xdr:rowOff>
    </xdr:to>
    <xdr:grpSp>
      <xdr:nvGrpSpPr>
        <xdr:cNvPr id="14" name="Group 242">
          <a:extLst>
            <a:ext uri="{FF2B5EF4-FFF2-40B4-BE49-F238E27FC236}">
              <a16:creationId xmlns:a16="http://schemas.microsoft.com/office/drawing/2014/main" id="{00000000-0008-0000-0200-00000E000000}"/>
            </a:ext>
          </a:extLst>
        </xdr:cNvPr>
        <xdr:cNvGrpSpPr>
          <a:grpSpLocks/>
        </xdr:cNvGrpSpPr>
      </xdr:nvGrpSpPr>
      <xdr:grpSpPr bwMode="auto">
        <a:xfrm>
          <a:off x="9963150" y="13258800"/>
          <a:ext cx="1924050" cy="0"/>
          <a:chOff x="622" y="1179"/>
          <a:chExt cx="80" cy="143"/>
        </a:xfrm>
      </xdr:grpSpPr>
      <xdr:sp macro="" textlink="">
        <xdr:nvSpPr>
          <xdr:cNvPr id="15" name="Text Box 244">
            <a:extLst>
              <a:ext uri="{FF2B5EF4-FFF2-40B4-BE49-F238E27FC236}">
                <a16:creationId xmlns:a16="http://schemas.microsoft.com/office/drawing/2014/main" id="{00000000-0008-0000-0200-00000F000000}"/>
              </a:ext>
            </a:extLst>
          </xdr:cNvPr>
          <xdr:cNvSpPr txBox="1">
            <a:spLocks noChangeArrowheads="1"/>
          </xdr:cNvSpPr>
        </xdr:nvSpPr>
        <xdr:spPr bwMode="auto">
          <a:xfrm>
            <a:off x="9848850" y="159829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16" name="Text Box 245">
            <a:extLst>
              <a:ext uri="{FF2B5EF4-FFF2-40B4-BE49-F238E27FC236}">
                <a16:creationId xmlns:a16="http://schemas.microsoft.com/office/drawing/2014/main" id="{00000000-0008-0000-0200-000010000000}"/>
              </a:ext>
            </a:extLst>
          </xdr:cNvPr>
          <xdr:cNvSpPr txBox="1">
            <a:spLocks noChangeArrowheads="1"/>
          </xdr:cNvSpPr>
        </xdr:nvSpPr>
        <xdr:spPr bwMode="auto">
          <a:xfrm>
            <a:off x="9848850" y="159829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17" name="Text Box 246">
            <a:extLst>
              <a:ext uri="{FF2B5EF4-FFF2-40B4-BE49-F238E27FC236}">
                <a16:creationId xmlns:a16="http://schemas.microsoft.com/office/drawing/2014/main" id="{00000000-0008-0000-0200-000011000000}"/>
              </a:ext>
            </a:extLst>
          </xdr:cNvPr>
          <xdr:cNvSpPr txBox="1">
            <a:spLocks noChangeArrowheads="1"/>
          </xdr:cNvSpPr>
        </xdr:nvSpPr>
        <xdr:spPr bwMode="auto">
          <a:xfrm>
            <a:off x="9848850" y="159829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11</xdr:col>
      <xdr:colOff>171450</xdr:colOff>
      <xdr:row>63</xdr:row>
      <xdr:rowOff>0</xdr:rowOff>
    </xdr:from>
    <xdr:to>
      <xdr:col>12</xdr:col>
      <xdr:colOff>314325</xdr:colOff>
      <xdr:row>63</xdr:row>
      <xdr:rowOff>0</xdr:rowOff>
    </xdr:to>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10020300" y="13849350"/>
          <a:ext cx="1857375" cy="0"/>
          <a:chOff x="622" y="1179"/>
          <a:chExt cx="80" cy="143"/>
        </a:xfrm>
      </xdr:grpSpPr>
      <xdr:sp macro="" textlink="">
        <xdr:nvSpPr>
          <xdr:cNvPr id="19" name="Text Box 249">
            <a:extLst>
              <a:ext uri="{FF2B5EF4-FFF2-40B4-BE49-F238E27FC236}">
                <a16:creationId xmlns:a16="http://schemas.microsoft.com/office/drawing/2014/main" id="{00000000-0008-0000-0200-000013000000}"/>
              </a:ext>
            </a:extLst>
          </xdr:cNvPr>
          <xdr:cNvSpPr txBox="1">
            <a:spLocks noChangeArrowheads="1"/>
          </xdr:cNvSpPr>
        </xdr:nvSpPr>
        <xdr:spPr bwMode="auto">
          <a:xfrm>
            <a:off x="9906000" y="16649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20" name="Text Box 250">
            <a:extLst>
              <a:ext uri="{FF2B5EF4-FFF2-40B4-BE49-F238E27FC236}">
                <a16:creationId xmlns:a16="http://schemas.microsoft.com/office/drawing/2014/main" id="{00000000-0008-0000-0200-000014000000}"/>
              </a:ext>
            </a:extLst>
          </xdr:cNvPr>
          <xdr:cNvSpPr txBox="1">
            <a:spLocks noChangeArrowheads="1"/>
          </xdr:cNvSpPr>
        </xdr:nvSpPr>
        <xdr:spPr bwMode="auto">
          <a:xfrm>
            <a:off x="9906000" y="16649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21" name="Text Box 251">
            <a:extLst>
              <a:ext uri="{FF2B5EF4-FFF2-40B4-BE49-F238E27FC236}">
                <a16:creationId xmlns:a16="http://schemas.microsoft.com/office/drawing/2014/main" id="{00000000-0008-0000-0200-000015000000}"/>
              </a:ext>
            </a:extLst>
          </xdr:cNvPr>
          <xdr:cNvSpPr txBox="1">
            <a:spLocks noChangeArrowheads="1"/>
          </xdr:cNvSpPr>
        </xdr:nvSpPr>
        <xdr:spPr bwMode="auto">
          <a:xfrm>
            <a:off x="16962815582175" y="16649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11</xdr:col>
      <xdr:colOff>219075</xdr:colOff>
      <xdr:row>71</xdr:row>
      <xdr:rowOff>0</xdr:rowOff>
    </xdr:from>
    <xdr:to>
      <xdr:col>13</xdr:col>
      <xdr:colOff>0</xdr:colOff>
      <xdr:row>71</xdr:row>
      <xdr:rowOff>0</xdr:rowOff>
    </xdr:to>
    <xdr:grpSp>
      <xdr:nvGrpSpPr>
        <xdr:cNvPr id="22" name="Group 252">
          <a:extLst>
            <a:ext uri="{FF2B5EF4-FFF2-40B4-BE49-F238E27FC236}">
              <a16:creationId xmlns:a16="http://schemas.microsoft.com/office/drawing/2014/main" id="{00000000-0008-0000-0200-000016000000}"/>
            </a:ext>
          </a:extLst>
        </xdr:cNvPr>
        <xdr:cNvGrpSpPr>
          <a:grpSpLocks/>
        </xdr:cNvGrpSpPr>
      </xdr:nvGrpSpPr>
      <xdr:grpSpPr bwMode="auto">
        <a:xfrm>
          <a:off x="10067925" y="14954250"/>
          <a:ext cx="2390775" cy="0"/>
          <a:chOff x="622" y="1179"/>
          <a:chExt cx="80" cy="143"/>
        </a:xfrm>
      </xdr:grpSpPr>
      <xdr:sp macro="" textlink="">
        <xdr:nvSpPr>
          <xdr:cNvPr id="23" name="Text Box 254">
            <a:extLst>
              <a:ext uri="{FF2B5EF4-FFF2-40B4-BE49-F238E27FC236}">
                <a16:creationId xmlns:a16="http://schemas.microsoft.com/office/drawing/2014/main" id="{00000000-0008-0000-0200-000017000000}"/>
              </a:ext>
            </a:extLst>
          </xdr:cNvPr>
          <xdr:cNvSpPr txBox="1">
            <a:spLocks noChangeArrowheads="1"/>
          </xdr:cNvSpPr>
        </xdr:nvSpPr>
        <xdr:spPr bwMode="auto">
          <a:xfrm>
            <a:off x="9953625" y="178117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24" name="Text Box 255">
            <a:extLst>
              <a:ext uri="{FF2B5EF4-FFF2-40B4-BE49-F238E27FC236}">
                <a16:creationId xmlns:a16="http://schemas.microsoft.com/office/drawing/2014/main" id="{00000000-0008-0000-0200-000018000000}"/>
              </a:ext>
            </a:extLst>
          </xdr:cNvPr>
          <xdr:cNvSpPr txBox="1">
            <a:spLocks noChangeArrowheads="1"/>
          </xdr:cNvSpPr>
        </xdr:nvSpPr>
        <xdr:spPr bwMode="auto">
          <a:xfrm>
            <a:off x="9953625" y="178117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2÷3</a:t>
            </a:r>
          </a:p>
        </xdr:txBody>
      </xdr:sp>
      <xdr:sp macro="" textlink="">
        <xdr:nvSpPr>
          <xdr:cNvPr id="25" name="Text Box 256">
            <a:extLst>
              <a:ext uri="{FF2B5EF4-FFF2-40B4-BE49-F238E27FC236}">
                <a16:creationId xmlns:a16="http://schemas.microsoft.com/office/drawing/2014/main" id="{00000000-0008-0000-0200-000019000000}"/>
              </a:ext>
            </a:extLst>
          </xdr:cNvPr>
          <xdr:cNvSpPr txBox="1">
            <a:spLocks noChangeArrowheads="1"/>
          </xdr:cNvSpPr>
        </xdr:nvSpPr>
        <xdr:spPr bwMode="auto">
          <a:xfrm>
            <a:off x="8944266026850" y="178117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0÷1</a:t>
            </a:r>
          </a:p>
        </xdr:txBody>
      </xdr:sp>
    </xdr:grpSp>
    <xdr:clientData/>
  </xdr:twoCellAnchor>
  <xdr:twoCellAnchor>
    <xdr:from>
      <xdr:col>11</xdr:col>
      <xdr:colOff>171450</xdr:colOff>
      <xdr:row>76</xdr:row>
      <xdr:rowOff>0</xdr:rowOff>
    </xdr:from>
    <xdr:to>
      <xdr:col>12</xdr:col>
      <xdr:colOff>295275</xdr:colOff>
      <xdr:row>76</xdr:row>
      <xdr:rowOff>0</xdr:rowOff>
    </xdr:to>
    <xdr:grpSp>
      <xdr:nvGrpSpPr>
        <xdr:cNvPr id="26" name="Group 257">
          <a:extLst>
            <a:ext uri="{FF2B5EF4-FFF2-40B4-BE49-F238E27FC236}">
              <a16:creationId xmlns:a16="http://schemas.microsoft.com/office/drawing/2014/main" id="{00000000-0008-0000-0200-00001A000000}"/>
            </a:ext>
          </a:extLst>
        </xdr:cNvPr>
        <xdr:cNvGrpSpPr>
          <a:grpSpLocks/>
        </xdr:cNvGrpSpPr>
      </xdr:nvGrpSpPr>
      <xdr:grpSpPr bwMode="auto">
        <a:xfrm>
          <a:off x="10020300" y="15678150"/>
          <a:ext cx="1838325" cy="0"/>
          <a:chOff x="622" y="328"/>
          <a:chExt cx="80" cy="143"/>
        </a:xfrm>
      </xdr:grpSpPr>
      <xdr:sp macro="" textlink="">
        <xdr:nvSpPr>
          <xdr:cNvPr id="27" name="Text Box 259">
            <a:extLst>
              <a:ext uri="{FF2B5EF4-FFF2-40B4-BE49-F238E27FC236}">
                <a16:creationId xmlns:a16="http://schemas.microsoft.com/office/drawing/2014/main" id="{00000000-0008-0000-0200-00001B000000}"/>
              </a:ext>
            </a:extLst>
          </xdr:cNvPr>
          <xdr:cNvSpPr txBox="1">
            <a:spLocks noChangeArrowheads="1"/>
          </xdr:cNvSpPr>
        </xdr:nvSpPr>
        <xdr:spPr bwMode="auto">
          <a:xfrm>
            <a:off x="221729417475" y="18554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28" name="Text Box 260">
            <a:extLst>
              <a:ext uri="{FF2B5EF4-FFF2-40B4-BE49-F238E27FC236}">
                <a16:creationId xmlns:a16="http://schemas.microsoft.com/office/drawing/2014/main" id="{00000000-0008-0000-0200-00001C000000}"/>
              </a:ext>
            </a:extLst>
          </xdr:cNvPr>
          <xdr:cNvSpPr txBox="1">
            <a:spLocks noChangeArrowheads="1"/>
          </xdr:cNvSpPr>
        </xdr:nvSpPr>
        <xdr:spPr bwMode="auto">
          <a:xfrm>
            <a:off x="221729417475" y="18554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29" name="Text Box 261">
            <a:extLst>
              <a:ext uri="{FF2B5EF4-FFF2-40B4-BE49-F238E27FC236}">
                <a16:creationId xmlns:a16="http://schemas.microsoft.com/office/drawing/2014/main" id="{00000000-0008-0000-0200-00001D000000}"/>
              </a:ext>
            </a:extLst>
          </xdr:cNvPr>
          <xdr:cNvSpPr txBox="1">
            <a:spLocks noChangeArrowheads="1"/>
          </xdr:cNvSpPr>
        </xdr:nvSpPr>
        <xdr:spPr bwMode="auto">
          <a:xfrm>
            <a:off x="221729417475" y="18554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11</xdr:col>
      <xdr:colOff>171450</xdr:colOff>
      <xdr:row>80</xdr:row>
      <xdr:rowOff>0</xdr:rowOff>
    </xdr:from>
    <xdr:to>
      <xdr:col>13</xdr:col>
      <xdr:colOff>19050</xdr:colOff>
      <xdr:row>80</xdr:row>
      <xdr:rowOff>0</xdr:rowOff>
    </xdr:to>
    <xdr:grpSp>
      <xdr:nvGrpSpPr>
        <xdr:cNvPr id="30" name="Group 262">
          <a:extLst>
            <a:ext uri="{FF2B5EF4-FFF2-40B4-BE49-F238E27FC236}">
              <a16:creationId xmlns:a16="http://schemas.microsoft.com/office/drawing/2014/main" id="{00000000-0008-0000-0200-00001E000000}"/>
            </a:ext>
          </a:extLst>
        </xdr:cNvPr>
        <xdr:cNvGrpSpPr>
          <a:grpSpLocks/>
        </xdr:cNvGrpSpPr>
      </xdr:nvGrpSpPr>
      <xdr:grpSpPr bwMode="auto">
        <a:xfrm>
          <a:off x="10020300" y="16287750"/>
          <a:ext cx="2457450" cy="0"/>
          <a:chOff x="622" y="328"/>
          <a:chExt cx="80" cy="143"/>
        </a:xfrm>
      </xdr:grpSpPr>
      <xdr:sp macro="" textlink="">
        <xdr:nvSpPr>
          <xdr:cNvPr id="31" name="Text Box 264">
            <a:extLst>
              <a:ext uri="{FF2B5EF4-FFF2-40B4-BE49-F238E27FC236}">
                <a16:creationId xmlns:a16="http://schemas.microsoft.com/office/drawing/2014/main" id="{00000000-0008-0000-0200-00001F000000}"/>
              </a:ext>
            </a:extLst>
          </xdr:cNvPr>
          <xdr:cNvSpPr txBox="1">
            <a:spLocks noChangeArrowheads="1"/>
          </xdr:cNvSpPr>
        </xdr:nvSpPr>
        <xdr:spPr bwMode="auto">
          <a:xfrm>
            <a:off x="9906000" y="19183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2" name="Text Box 265">
            <a:extLst>
              <a:ext uri="{FF2B5EF4-FFF2-40B4-BE49-F238E27FC236}">
                <a16:creationId xmlns:a16="http://schemas.microsoft.com/office/drawing/2014/main" id="{00000000-0008-0000-0200-000020000000}"/>
              </a:ext>
            </a:extLst>
          </xdr:cNvPr>
          <xdr:cNvSpPr txBox="1">
            <a:spLocks noChangeArrowheads="1"/>
          </xdr:cNvSpPr>
        </xdr:nvSpPr>
        <xdr:spPr bwMode="auto">
          <a:xfrm>
            <a:off x="9906000" y="19183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3" name="Text Box 266">
            <a:extLst>
              <a:ext uri="{FF2B5EF4-FFF2-40B4-BE49-F238E27FC236}">
                <a16:creationId xmlns:a16="http://schemas.microsoft.com/office/drawing/2014/main" id="{00000000-0008-0000-0200-000021000000}"/>
              </a:ext>
            </a:extLst>
          </xdr:cNvPr>
          <xdr:cNvSpPr txBox="1">
            <a:spLocks noChangeArrowheads="1"/>
          </xdr:cNvSpPr>
        </xdr:nvSpPr>
        <xdr:spPr bwMode="auto">
          <a:xfrm>
            <a:off x="397453923150" y="1918335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11</xdr:col>
      <xdr:colOff>247650</xdr:colOff>
      <xdr:row>88</xdr:row>
      <xdr:rowOff>0</xdr:rowOff>
    </xdr:from>
    <xdr:to>
      <xdr:col>13</xdr:col>
      <xdr:colOff>76200</xdr:colOff>
      <xdr:row>88</xdr:row>
      <xdr:rowOff>0</xdr:rowOff>
    </xdr:to>
    <xdr:grpSp>
      <xdr:nvGrpSpPr>
        <xdr:cNvPr id="34" name="Group 267">
          <a:extLst>
            <a:ext uri="{FF2B5EF4-FFF2-40B4-BE49-F238E27FC236}">
              <a16:creationId xmlns:a16="http://schemas.microsoft.com/office/drawing/2014/main" id="{00000000-0008-0000-0200-000022000000}"/>
            </a:ext>
          </a:extLst>
        </xdr:cNvPr>
        <xdr:cNvGrpSpPr>
          <a:grpSpLocks/>
        </xdr:cNvGrpSpPr>
      </xdr:nvGrpSpPr>
      <xdr:grpSpPr bwMode="auto">
        <a:xfrm>
          <a:off x="10096500" y="17449800"/>
          <a:ext cx="2438400" cy="0"/>
          <a:chOff x="622" y="328"/>
          <a:chExt cx="80" cy="143"/>
        </a:xfrm>
      </xdr:grpSpPr>
      <xdr:sp macro="" textlink="">
        <xdr:nvSpPr>
          <xdr:cNvPr id="35" name="Text Box 269">
            <a:extLst>
              <a:ext uri="{FF2B5EF4-FFF2-40B4-BE49-F238E27FC236}">
                <a16:creationId xmlns:a16="http://schemas.microsoft.com/office/drawing/2014/main" id="{00000000-0008-0000-0200-000023000000}"/>
              </a:ext>
            </a:extLst>
          </xdr:cNvPr>
          <xdr:cNvSpPr txBox="1">
            <a:spLocks noChangeArrowheads="1"/>
          </xdr:cNvSpPr>
        </xdr:nvSpPr>
        <xdr:spPr bwMode="auto">
          <a:xfrm>
            <a:off x="398134589175" y="204501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36" name="Text Box 270">
            <a:extLst>
              <a:ext uri="{FF2B5EF4-FFF2-40B4-BE49-F238E27FC236}">
                <a16:creationId xmlns:a16="http://schemas.microsoft.com/office/drawing/2014/main" id="{00000000-0008-0000-0200-000024000000}"/>
              </a:ext>
            </a:extLst>
          </xdr:cNvPr>
          <xdr:cNvSpPr txBox="1">
            <a:spLocks noChangeArrowheads="1"/>
          </xdr:cNvSpPr>
        </xdr:nvSpPr>
        <xdr:spPr bwMode="auto">
          <a:xfrm>
            <a:off x="398134589175" y="204501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37" name="Text Box 271">
            <a:extLst>
              <a:ext uri="{FF2B5EF4-FFF2-40B4-BE49-F238E27FC236}">
                <a16:creationId xmlns:a16="http://schemas.microsoft.com/office/drawing/2014/main" id="{00000000-0008-0000-0200-000025000000}"/>
              </a:ext>
            </a:extLst>
          </xdr:cNvPr>
          <xdr:cNvSpPr txBox="1">
            <a:spLocks noChangeArrowheads="1"/>
          </xdr:cNvSpPr>
        </xdr:nvSpPr>
        <xdr:spPr bwMode="auto">
          <a:xfrm>
            <a:off x="9982200" y="20450175"/>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11</xdr:col>
      <xdr:colOff>219075</xdr:colOff>
      <xdr:row>92</xdr:row>
      <xdr:rowOff>0</xdr:rowOff>
    </xdr:from>
    <xdr:to>
      <xdr:col>14</xdr:col>
      <xdr:colOff>19050</xdr:colOff>
      <xdr:row>92</xdr:row>
      <xdr:rowOff>0</xdr:rowOff>
    </xdr:to>
    <xdr:grpSp>
      <xdr:nvGrpSpPr>
        <xdr:cNvPr id="38" name="Group 287">
          <a:extLst>
            <a:ext uri="{FF2B5EF4-FFF2-40B4-BE49-F238E27FC236}">
              <a16:creationId xmlns:a16="http://schemas.microsoft.com/office/drawing/2014/main" id="{00000000-0008-0000-0200-000026000000}"/>
            </a:ext>
          </a:extLst>
        </xdr:cNvPr>
        <xdr:cNvGrpSpPr>
          <a:grpSpLocks/>
        </xdr:cNvGrpSpPr>
      </xdr:nvGrpSpPr>
      <xdr:grpSpPr bwMode="auto">
        <a:xfrm>
          <a:off x="10067925" y="18535650"/>
          <a:ext cx="3171825" cy="0"/>
          <a:chOff x="622" y="553"/>
          <a:chExt cx="80" cy="143"/>
        </a:xfrm>
      </xdr:grpSpPr>
      <xdr:sp macro="" textlink="">
        <xdr:nvSpPr>
          <xdr:cNvPr id="39" name="Text Box 289">
            <a:extLst>
              <a:ext uri="{FF2B5EF4-FFF2-40B4-BE49-F238E27FC236}">
                <a16:creationId xmlns:a16="http://schemas.microsoft.com/office/drawing/2014/main" id="{00000000-0008-0000-0200-000027000000}"/>
              </a:ext>
            </a:extLst>
          </xdr:cNvPr>
          <xdr:cNvSpPr txBox="1">
            <a:spLocks noChangeArrowheads="1"/>
          </xdr:cNvSpPr>
        </xdr:nvSpPr>
        <xdr:spPr bwMode="auto">
          <a:xfrm>
            <a:off x="485872021650" y="21602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&gt;=4</a:t>
            </a:r>
          </a:p>
        </xdr:txBody>
      </xdr:sp>
      <xdr:sp macro="" textlink="">
        <xdr:nvSpPr>
          <xdr:cNvPr id="40" name="Text Box 290">
            <a:extLst>
              <a:ext uri="{FF2B5EF4-FFF2-40B4-BE49-F238E27FC236}">
                <a16:creationId xmlns:a16="http://schemas.microsoft.com/office/drawing/2014/main" id="{00000000-0008-0000-0200-000028000000}"/>
              </a:ext>
            </a:extLst>
          </xdr:cNvPr>
          <xdr:cNvSpPr txBox="1">
            <a:spLocks noChangeArrowheads="1"/>
          </xdr:cNvSpPr>
        </xdr:nvSpPr>
        <xdr:spPr bwMode="auto">
          <a:xfrm>
            <a:off x="485872021650" y="21602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1÷3</a:t>
            </a:r>
          </a:p>
        </xdr:txBody>
      </xdr:sp>
      <xdr:sp macro="" textlink="">
        <xdr:nvSpPr>
          <xdr:cNvPr id="41" name="Text Box 291">
            <a:extLst>
              <a:ext uri="{FF2B5EF4-FFF2-40B4-BE49-F238E27FC236}">
                <a16:creationId xmlns:a16="http://schemas.microsoft.com/office/drawing/2014/main" id="{00000000-0008-0000-0200-000029000000}"/>
              </a:ext>
            </a:extLst>
          </xdr:cNvPr>
          <xdr:cNvSpPr txBox="1">
            <a:spLocks noChangeArrowheads="1"/>
          </xdr:cNvSpPr>
        </xdr:nvSpPr>
        <xdr:spPr bwMode="auto">
          <a:xfrm>
            <a:off x="485872021650" y="21602700"/>
            <a:ext cx="0" cy="0"/>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it-IT" sz="1000" b="1" i="0" u="none" strike="noStrike" baseline="0">
                <a:solidFill>
                  <a:srgbClr val="000000"/>
                </a:solidFill>
                <a:latin typeface="Arial"/>
                <a:cs typeface="Arial"/>
              </a:rPr>
              <a:t>0</a:t>
            </a:r>
          </a:p>
        </xdr:txBody>
      </xdr:sp>
    </xdr:grpSp>
    <xdr:clientData/>
  </xdr:twoCellAnchor>
  <xdr:twoCellAnchor>
    <xdr:from>
      <xdr:col>1</xdr:col>
      <xdr:colOff>304800</xdr:colOff>
      <xdr:row>95</xdr:row>
      <xdr:rowOff>228238</xdr:rowOff>
    </xdr:from>
    <xdr:to>
      <xdr:col>18</xdr:col>
      <xdr:colOff>838200</xdr:colOff>
      <xdr:row>130</xdr:row>
      <xdr:rowOff>38100</xdr:rowOff>
    </xdr:to>
    <xdr:graphicFrame macro="">
      <xdr:nvGraphicFramePr>
        <xdr:cNvPr id="42" name="Chart 118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1714500</xdr:colOff>
      <xdr:row>101</xdr:row>
      <xdr:rowOff>98425</xdr:rowOff>
    </xdr:from>
    <xdr:to>
      <xdr:col>12</xdr:col>
      <xdr:colOff>1276350</xdr:colOff>
      <xdr:row>104</xdr:row>
      <xdr:rowOff>66675</xdr:rowOff>
    </xdr:to>
    <xdr:sp macro="" textlink="">
      <xdr:nvSpPr>
        <xdr:cNvPr id="48" name="Text Box 303">
          <a:extLst>
            <a:ext uri="{FF2B5EF4-FFF2-40B4-BE49-F238E27FC236}">
              <a16:creationId xmlns:a16="http://schemas.microsoft.com/office/drawing/2014/main" id="{00000000-0008-0000-0200-000030000000}"/>
            </a:ext>
          </a:extLst>
        </xdr:cNvPr>
        <xdr:cNvSpPr txBox="1">
          <a:spLocks noChangeArrowheads="1"/>
        </xdr:cNvSpPr>
      </xdr:nvSpPr>
      <xdr:spPr bwMode="auto">
        <a:xfrm>
          <a:off x="11480800" y="21282025"/>
          <a:ext cx="1314450" cy="463550"/>
        </a:xfrm>
        <a:prstGeom prst="rect">
          <a:avLst/>
        </a:prstGeom>
        <a:noFill/>
        <a:ln w="9525">
          <a:noFill/>
          <a:miter lim="800000"/>
          <a:headEnd/>
          <a:tailEnd/>
        </a:ln>
      </xdr:spPr>
      <xdr:txBody>
        <a:bodyPr vertOverflow="clip" wrap="square" lIns="36576" tIns="27432" rIns="36576" bIns="0" anchor="t" upright="1"/>
        <a:lstStyle/>
        <a:p>
          <a:pPr algn="ctr" rtl="1">
            <a:defRPr sz="1000"/>
          </a:pPr>
          <a:r>
            <a:rPr lang="it-IT" sz="2000" b="1" i="0" strike="noStrike">
              <a:solidFill>
                <a:srgbClr val="000000"/>
              </a:solidFill>
              <a:latin typeface="Arial"/>
              <a:cs typeface="Arial"/>
            </a:rPr>
            <a:t>  Físicos </a:t>
          </a:r>
        </a:p>
      </xdr:txBody>
    </xdr:sp>
    <xdr:clientData/>
  </xdr:twoCellAnchor>
  <xdr:twoCellAnchor>
    <xdr:from>
      <xdr:col>1</xdr:col>
      <xdr:colOff>50800</xdr:colOff>
      <xdr:row>0</xdr:row>
      <xdr:rowOff>127001</xdr:rowOff>
    </xdr:from>
    <xdr:to>
      <xdr:col>3</xdr:col>
      <xdr:colOff>685800</xdr:colOff>
      <xdr:row>3</xdr:row>
      <xdr:rowOff>271094</xdr:rowOff>
    </xdr:to>
    <xdr:pic>
      <xdr:nvPicPr>
        <xdr:cNvPr id="52" name="Imagen 65" descr="logo">
          <a:extLst>
            <a:ext uri="{FF2B5EF4-FFF2-40B4-BE49-F238E27FC236}">
              <a16:creationId xmlns:a16="http://schemas.microsoft.com/office/drawing/2014/main" id="{00000000-0008-0000-0200-000034000000}"/>
            </a:ext>
          </a:extLst>
        </xdr:cNvPr>
        <xdr:cNvPicPr>
          <a:picLocks noChangeAspect="1" noChangeArrowheads="1"/>
        </xdr:cNvPicPr>
      </xdr:nvPicPr>
      <xdr:blipFill rotWithShape="1">
        <a:blip xmlns:r="http://schemas.openxmlformats.org/officeDocument/2006/relationships" r:embed="rId2" cstate="print">
          <a:lum bright="12000" contrast="-18000"/>
          <a:extLst>
            <a:ext uri="{28A0092B-C50C-407E-A947-70E740481C1C}">
              <a14:useLocalDpi xmlns:a14="http://schemas.microsoft.com/office/drawing/2010/main" val="0"/>
            </a:ext>
          </a:extLst>
        </a:blip>
        <a:srcRect b="12195"/>
        <a:stretch/>
      </xdr:blipFill>
      <xdr:spPr bwMode="auto">
        <a:xfrm>
          <a:off x="257629" y="127001"/>
          <a:ext cx="1680028" cy="1025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rge%20Carpio%20Valencia/Higiene%20Industrial/2021/TVRO-2021/ERGOepm_Premapa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Gral"/>
      <sheetName val="CLASIFICACIÓN GENERAL"/>
      <sheetName val="MOV. REPETITIVO"/>
      <sheetName val="MAN.CARGA"/>
      <sheetName val="CONTAMINANTES"/>
      <sheetName val="RESUMEN"/>
    </sheetNames>
    <sheetDataSet>
      <sheetData sheetId="0"/>
      <sheetData sheetId="1">
        <row r="219">
          <cell r="T219">
            <v>4</v>
          </cell>
        </row>
      </sheetData>
      <sheetData sheetId="2">
        <row r="46">
          <cell r="S46">
            <v>5</v>
          </cell>
        </row>
      </sheetData>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2">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2">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printerSettings" Target="../printerSettings/printerSettings2.bin"/><Relationship Id="rId16" Type="http://schemas.openxmlformats.org/officeDocument/2006/relationships/oleObject" Target="../embeddings/oleObject11.bin"/><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F1756"/>
  <sheetViews>
    <sheetView tabSelected="1" topLeftCell="B1" zoomScale="91" zoomScaleNormal="80" zoomScaleSheetLayoutView="70" workbookViewId="0">
      <selection activeCell="M13" sqref="M13:N13"/>
    </sheetView>
  </sheetViews>
  <sheetFormatPr baseColWidth="10" defaultColWidth="8.77734375" defaultRowHeight="16.8" zeroHeight="1"/>
  <cols>
    <col min="1" max="1" width="3.6640625" style="24" customWidth="1"/>
    <col min="2" max="2" width="5.77734375" style="24" customWidth="1"/>
    <col min="3" max="3" width="39" style="24" customWidth="1"/>
    <col min="4" max="4" width="17.77734375" style="24" customWidth="1"/>
    <col min="5" max="5" width="12.44140625" style="24" customWidth="1"/>
    <col min="6" max="6" width="11.44140625" style="24" customWidth="1"/>
    <col min="7" max="7" width="17.44140625" style="24" customWidth="1"/>
    <col min="8" max="8" width="15.21875" style="24" customWidth="1"/>
    <col min="9" max="9" width="15.21875" style="50" customWidth="1"/>
    <col min="10" max="10" width="13.88671875" style="24" customWidth="1"/>
    <col min="11" max="11" width="12.44140625" style="24" customWidth="1"/>
    <col min="12" max="12" width="12.44140625" style="43" customWidth="1"/>
    <col min="13" max="13" width="12.44140625" style="24" customWidth="1"/>
    <col min="14" max="14" width="11.21875" style="24" customWidth="1"/>
    <col min="15" max="15" width="12.21875" style="43" customWidth="1"/>
    <col min="16" max="16" width="3.5546875" style="24" customWidth="1"/>
    <col min="17" max="17" width="2.6640625" style="24" customWidth="1"/>
    <col min="18" max="23" width="5" style="24" hidden="1" customWidth="1"/>
    <col min="24" max="56" width="13.88671875" style="24" hidden="1" customWidth="1"/>
    <col min="57" max="65" width="13.88671875" style="24" customWidth="1"/>
    <col min="66" max="16384" width="8.77734375" style="24"/>
  </cols>
  <sheetData>
    <row r="1" spans="1:52" s="406" customFormat="1" ht="12" customHeight="1" thickBot="1">
      <c r="A1" s="310"/>
      <c r="B1" s="312"/>
      <c r="C1" s="312"/>
      <c r="D1" s="312"/>
      <c r="E1" s="312"/>
      <c r="F1" s="312"/>
      <c r="G1" s="312"/>
      <c r="H1" s="312"/>
      <c r="I1" s="312"/>
      <c r="J1" s="312"/>
      <c r="K1" s="312"/>
      <c r="L1" s="312"/>
      <c r="M1" s="312"/>
      <c r="N1" s="313"/>
      <c r="O1" s="309"/>
      <c r="P1" s="309"/>
      <c r="Q1" s="309"/>
      <c r="R1" s="24"/>
      <c r="S1" s="24"/>
      <c r="T1" s="24"/>
      <c r="U1" s="24"/>
      <c r="V1" s="24"/>
      <c r="W1" s="24"/>
      <c r="X1" s="24"/>
      <c r="Y1" s="23"/>
      <c r="Z1" s="24"/>
      <c r="AA1" s="24"/>
      <c r="AB1" s="24"/>
      <c r="AC1" s="24"/>
      <c r="AD1" s="24"/>
      <c r="AE1" s="24"/>
      <c r="AF1" s="24"/>
      <c r="AG1" s="23"/>
      <c r="AH1" s="25"/>
      <c r="AI1" s="25"/>
      <c r="AJ1" s="25"/>
      <c r="AK1" s="25"/>
      <c r="AL1" s="24"/>
      <c r="AM1" s="24"/>
      <c r="AN1" s="24"/>
      <c r="AO1" s="24"/>
      <c r="AP1" s="24"/>
      <c r="AQ1" s="24"/>
      <c r="AR1" s="24"/>
      <c r="AS1" s="24"/>
      <c r="AT1" s="24"/>
      <c r="AU1" s="24"/>
      <c r="AV1" s="24"/>
      <c r="AW1" s="24"/>
      <c r="AX1" s="24"/>
      <c r="AY1" s="24"/>
      <c r="AZ1" s="24"/>
    </row>
    <row r="2" spans="1:52" s="406" customFormat="1">
      <c r="A2" s="310"/>
      <c r="B2" s="27"/>
      <c r="C2" s="26"/>
      <c r="D2" s="26"/>
      <c r="E2" s="26"/>
      <c r="F2" s="26"/>
      <c r="G2" s="26"/>
      <c r="H2" s="27"/>
      <c r="I2" s="65"/>
      <c r="J2" s="27"/>
      <c r="K2" s="27"/>
      <c r="L2" s="986" t="s">
        <v>678</v>
      </c>
      <c r="M2" s="987"/>
      <c r="N2" s="987"/>
      <c r="O2" s="987"/>
      <c r="P2" s="988"/>
      <c r="Q2" s="309"/>
      <c r="R2" s="256"/>
      <c r="S2" s="256"/>
      <c r="T2" s="256"/>
      <c r="U2" s="256"/>
      <c r="V2" s="256"/>
      <c r="W2" s="256"/>
      <c r="X2" s="256"/>
      <c r="Y2" s="23"/>
      <c r="Z2" s="256"/>
      <c r="AA2" s="256"/>
      <c r="AB2" s="256"/>
      <c r="AC2" s="256"/>
      <c r="AD2" s="256"/>
      <c r="AE2" s="256"/>
      <c r="AF2" s="256"/>
      <c r="AG2" s="23"/>
      <c r="AH2" s="25"/>
      <c r="AI2" s="25"/>
      <c r="AJ2" s="25"/>
      <c r="AK2" s="25"/>
      <c r="AL2" s="256"/>
      <c r="AM2" s="256"/>
      <c r="AN2" s="256"/>
      <c r="AO2" s="256"/>
      <c r="AP2" s="256"/>
      <c r="AQ2" s="256"/>
      <c r="AR2" s="256"/>
      <c r="AS2" s="256"/>
      <c r="AT2" s="256"/>
      <c r="AU2" s="256"/>
      <c r="AV2" s="256"/>
      <c r="AW2" s="256"/>
      <c r="AX2" s="256"/>
      <c r="AY2" s="256"/>
      <c r="AZ2" s="256"/>
    </row>
    <row r="3" spans="1:52" s="406" customFormat="1">
      <c r="A3" s="310"/>
      <c r="B3" s="27"/>
      <c r="C3" s="26"/>
      <c r="D3" s="989" t="s">
        <v>717</v>
      </c>
      <c r="E3" s="989"/>
      <c r="F3" s="989"/>
      <c r="G3" s="989"/>
      <c r="H3" s="989"/>
      <c r="I3" s="989"/>
      <c r="J3" s="989"/>
      <c r="K3" s="989"/>
      <c r="L3" s="990" t="s">
        <v>676</v>
      </c>
      <c r="M3" s="991"/>
      <c r="N3" s="991"/>
      <c r="O3" s="991"/>
      <c r="P3" s="992"/>
      <c r="Q3" s="309"/>
      <c r="R3" s="256"/>
      <c r="S3" s="256"/>
      <c r="T3" s="256"/>
      <c r="U3" s="256"/>
      <c r="V3" s="256"/>
      <c r="W3" s="256"/>
      <c r="X3" s="256"/>
      <c r="Y3" s="23"/>
      <c r="Z3" s="256"/>
      <c r="AA3" s="256"/>
      <c r="AB3" s="256"/>
      <c r="AC3" s="256"/>
      <c r="AD3" s="256"/>
      <c r="AE3" s="256"/>
      <c r="AF3" s="256"/>
      <c r="AG3" s="23"/>
      <c r="AH3" s="25"/>
      <c r="AI3" s="25"/>
      <c r="AJ3" s="25"/>
      <c r="AK3" s="25"/>
      <c r="AL3" s="256"/>
      <c r="AM3" s="256"/>
      <c r="AN3" s="256"/>
      <c r="AO3" s="256"/>
      <c r="AP3" s="256"/>
      <c r="AQ3" s="256"/>
      <c r="AR3" s="256"/>
      <c r="AS3" s="256"/>
      <c r="AT3" s="256"/>
      <c r="AU3" s="256"/>
      <c r="AV3" s="256"/>
      <c r="AW3" s="256"/>
      <c r="AX3" s="256"/>
      <c r="AY3" s="256"/>
      <c r="AZ3" s="256"/>
    </row>
    <row r="4" spans="1:52" s="406" customFormat="1">
      <c r="A4" s="310"/>
      <c r="B4" s="27"/>
      <c r="C4" s="26"/>
      <c r="D4" s="989"/>
      <c r="E4" s="989"/>
      <c r="F4" s="989"/>
      <c r="G4" s="989"/>
      <c r="H4" s="989"/>
      <c r="I4" s="989"/>
      <c r="J4" s="989"/>
      <c r="K4" s="989"/>
      <c r="L4" s="993" t="s">
        <v>677</v>
      </c>
      <c r="M4" s="994"/>
      <c r="N4" s="994"/>
      <c r="O4" s="994"/>
      <c r="P4" s="995"/>
      <c r="Q4" s="309"/>
      <c r="R4" s="256"/>
      <c r="S4" s="256"/>
      <c r="T4" s="256"/>
      <c r="U4" s="256"/>
      <c r="V4" s="256"/>
      <c r="W4" s="256"/>
      <c r="X4" s="256"/>
      <c r="Y4" s="23"/>
      <c r="Z4" s="256"/>
      <c r="AA4" s="256"/>
      <c r="AB4" s="256"/>
      <c r="AC4" s="256"/>
      <c r="AD4" s="256"/>
      <c r="AE4" s="256"/>
      <c r="AF4" s="256"/>
      <c r="AG4" s="23"/>
      <c r="AH4" s="25"/>
      <c r="AI4" s="25"/>
      <c r="AJ4" s="25"/>
      <c r="AK4" s="25"/>
      <c r="AL4" s="256"/>
      <c r="AM4" s="256"/>
      <c r="AN4" s="256"/>
      <c r="AO4" s="256"/>
      <c r="AP4" s="256"/>
      <c r="AQ4" s="256"/>
      <c r="AR4" s="256"/>
      <c r="AS4" s="256"/>
      <c r="AT4" s="256"/>
      <c r="AU4" s="256"/>
      <c r="AV4" s="256"/>
      <c r="AW4" s="256"/>
      <c r="AX4" s="256"/>
      <c r="AY4" s="256"/>
      <c r="AZ4" s="256"/>
    </row>
    <row r="5" spans="1:52" s="406" customFormat="1">
      <c r="A5" s="310"/>
      <c r="B5" s="27"/>
      <c r="C5" s="26"/>
      <c r="D5" s="989"/>
      <c r="E5" s="989"/>
      <c r="F5" s="989"/>
      <c r="G5" s="989"/>
      <c r="H5" s="989"/>
      <c r="I5" s="989"/>
      <c r="J5" s="989"/>
      <c r="K5" s="989"/>
      <c r="L5" s="993" t="s">
        <v>730</v>
      </c>
      <c r="M5" s="996"/>
      <c r="N5" s="996"/>
      <c r="O5" s="996"/>
      <c r="P5" s="995"/>
      <c r="Q5" s="309"/>
      <c r="R5" s="301"/>
      <c r="S5" s="301"/>
      <c r="T5" s="301"/>
      <c r="U5" s="301"/>
      <c r="V5" s="301"/>
      <c r="W5" s="301"/>
      <c r="X5" s="301"/>
      <c r="Y5" s="23"/>
      <c r="Z5" s="301"/>
      <c r="AA5" s="301"/>
      <c r="AB5" s="301"/>
      <c r="AC5" s="301"/>
      <c r="AD5" s="301"/>
      <c r="AE5" s="301"/>
      <c r="AF5" s="301"/>
      <c r="AG5" s="23"/>
      <c r="AH5" s="25"/>
      <c r="AI5" s="25"/>
      <c r="AJ5" s="25"/>
      <c r="AK5" s="25"/>
      <c r="AL5" s="301"/>
      <c r="AM5" s="301"/>
      <c r="AN5" s="301"/>
      <c r="AO5" s="301"/>
      <c r="AP5" s="301"/>
      <c r="AQ5" s="301"/>
      <c r="AR5" s="301"/>
      <c r="AS5" s="301"/>
      <c r="AT5" s="301"/>
      <c r="AU5" s="301"/>
      <c r="AV5" s="301"/>
      <c r="AW5" s="301"/>
      <c r="AX5" s="301"/>
      <c r="AY5" s="301"/>
      <c r="AZ5" s="301"/>
    </row>
    <row r="6" spans="1:52" s="406" customFormat="1" ht="17.399999999999999" thickBot="1">
      <c r="A6" s="310"/>
      <c r="B6" s="27"/>
      <c r="C6" s="26"/>
      <c r="D6" s="989"/>
      <c r="E6" s="989"/>
      <c r="F6" s="989"/>
      <c r="G6" s="989"/>
      <c r="H6" s="989"/>
      <c r="I6" s="989"/>
      <c r="J6" s="989"/>
      <c r="K6" s="989"/>
      <c r="L6" s="997"/>
      <c r="M6" s="998"/>
      <c r="N6" s="998"/>
      <c r="O6" s="998"/>
      <c r="P6" s="999"/>
      <c r="Q6" s="309"/>
      <c r="R6" s="256"/>
      <c r="S6" s="256"/>
      <c r="T6" s="256"/>
      <c r="U6" s="256"/>
      <c r="V6" s="256"/>
      <c r="W6" s="256"/>
      <c r="X6" s="256"/>
      <c r="Y6" s="23"/>
      <c r="Z6" s="256"/>
      <c r="AA6" s="256"/>
      <c r="AB6" s="301" t="s">
        <v>682</v>
      </c>
      <c r="AC6" s="24"/>
      <c r="AD6" s="24"/>
      <c r="AE6" s="24"/>
      <c r="AF6" s="24"/>
      <c r="AG6" s="23"/>
      <c r="AH6" s="25"/>
      <c r="AI6" s="25"/>
      <c r="AJ6" s="25"/>
      <c r="AK6" s="25"/>
      <c r="AL6" s="256"/>
      <c r="AM6" s="256"/>
      <c r="AN6" s="256"/>
      <c r="AO6" s="256"/>
      <c r="AP6" s="256"/>
      <c r="AQ6" s="256"/>
      <c r="AR6" s="256"/>
      <c r="AS6" s="256"/>
      <c r="AT6" s="256"/>
      <c r="AU6" s="256"/>
      <c r="AV6" s="256"/>
      <c r="AW6" s="256"/>
      <c r="AX6" s="256"/>
      <c r="AY6" s="256"/>
      <c r="AZ6" s="256"/>
    </row>
    <row r="7" spans="1:52" s="406" customFormat="1" ht="52.8" customHeight="1">
      <c r="A7" s="310"/>
      <c r="B7" s="401"/>
      <c r="C7" s="374" t="s">
        <v>729</v>
      </c>
      <c r="D7" s="792" t="s">
        <v>780</v>
      </c>
      <c r="E7" s="793"/>
      <c r="F7" s="793"/>
      <c r="G7" s="793"/>
      <c r="H7" s="793"/>
      <c r="I7" s="793"/>
      <c r="J7" s="793"/>
      <c r="K7" s="793"/>
      <c r="L7" s="1000"/>
      <c r="M7" s="1000"/>
      <c r="N7" s="1000"/>
      <c r="O7" s="1000"/>
      <c r="P7" s="1000"/>
      <c r="Q7" s="309"/>
      <c r="R7" s="301"/>
      <c r="S7" s="301"/>
      <c r="T7" s="301"/>
      <c r="U7" s="301"/>
      <c r="V7" s="301"/>
      <c r="W7" s="301"/>
      <c r="X7" s="301"/>
      <c r="Y7" s="23"/>
      <c r="Z7" s="301"/>
      <c r="AA7" s="301"/>
      <c r="AB7" s="301"/>
      <c r="AC7" s="301"/>
      <c r="AD7" s="301"/>
      <c r="AE7" s="301"/>
      <c r="AF7" s="301"/>
      <c r="AG7" s="23"/>
      <c r="AH7" s="25"/>
      <c r="AI7" s="25"/>
      <c r="AJ7" s="25"/>
      <c r="AK7" s="25"/>
      <c r="AL7" s="301"/>
      <c r="AM7" s="301"/>
      <c r="AN7" s="301"/>
      <c r="AO7" s="301"/>
      <c r="AP7" s="301"/>
      <c r="AQ7" s="301"/>
      <c r="AR7" s="301"/>
      <c r="AS7" s="301"/>
      <c r="AT7" s="301"/>
      <c r="AU7" s="301"/>
      <c r="AV7" s="301"/>
      <c r="AW7" s="301"/>
      <c r="AX7" s="301"/>
      <c r="AY7" s="301"/>
      <c r="AZ7" s="301"/>
    </row>
    <row r="8" spans="1:52" s="406" customFormat="1" ht="30" customHeight="1">
      <c r="A8" s="310"/>
      <c r="B8" s="402"/>
      <c r="C8" s="602" t="s">
        <v>672</v>
      </c>
      <c r="D8" s="602"/>
      <c r="E8" s="602"/>
      <c r="F8" s="602"/>
      <c r="G8" s="602"/>
      <c r="H8" s="602"/>
      <c r="I8" s="602"/>
      <c r="J8" s="602"/>
      <c r="K8" s="602"/>
      <c r="L8" s="602"/>
      <c r="M8" s="602"/>
      <c r="N8" s="602"/>
      <c r="O8" s="602"/>
      <c r="P8" s="603"/>
      <c r="Q8" s="309"/>
      <c r="R8" s="24"/>
      <c r="S8" s="24"/>
      <c r="T8" s="24"/>
      <c r="U8" s="24"/>
      <c r="V8" s="24"/>
      <c r="W8" s="24"/>
      <c r="X8" s="24"/>
      <c r="Y8" s="23"/>
      <c r="Z8" s="24"/>
      <c r="AA8" s="24"/>
      <c r="AB8" s="301" t="s">
        <v>683</v>
      </c>
      <c r="AC8" s="24"/>
      <c r="AD8" s="24"/>
      <c r="AE8" s="24"/>
      <c r="AF8" s="24"/>
      <c r="AG8" s="23"/>
      <c r="AH8" s="25"/>
      <c r="AI8" s="25"/>
      <c r="AJ8" s="25"/>
      <c r="AK8" s="25"/>
      <c r="AL8" s="24"/>
      <c r="AM8" s="24"/>
      <c r="AN8" s="24"/>
      <c r="AO8" s="24"/>
      <c r="AP8" s="24"/>
      <c r="AQ8" s="24"/>
      <c r="AR8" s="24"/>
      <c r="AS8" s="24"/>
      <c r="AT8" s="24"/>
      <c r="AU8" s="24"/>
      <c r="AV8" s="24"/>
      <c r="AW8" s="24"/>
      <c r="AX8" s="24"/>
      <c r="AY8" s="24"/>
      <c r="AZ8" s="24"/>
    </row>
    <row r="9" spans="1:52" s="406" customFormat="1" ht="9.6" customHeight="1">
      <c r="A9" s="310"/>
      <c r="B9" s="22"/>
      <c r="C9" s="22"/>
      <c r="D9" s="29"/>
      <c r="E9" s="29"/>
      <c r="F9" s="29"/>
      <c r="G9" s="29"/>
      <c r="H9" s="29"/>
      <c r="I9" s="29"/>
      <c r="J9" s="29"/>
      <c r="K9" s="29"/>
      <c r="L9" s="29"/>
      <c r="M9" s="29"/>
      <c r="N9" s="29"/>
      <c r="O9" s="22"/>
      <c r="P9" s="22"/>
      <c r="Q9" s="309"/>
      <c r="R9" s="24"/>
      <c r="S9" s="24"/>
      <c r="T9" s="24"/>
      <c r="U9" s="24"/>
      <c r="V9" s="24"/>
      <c r="W9" s="24"/>
      <c r="X9" s="24"/>
      <c r="Y9" s="23"/>
      <c r="Z9" s="24"/>
      <c r="AA9" s="24"/>
      <c r="AB9" s="301" t="s">
        <v>684</v>
      </c>
      <c r="AC9" s="24"/>
      <c r="AD9" s="24"/>
      <c r="AE9" s="24"/>
      <c r="AF9" s="24"/>
      <c r="AG9" s="23"/>
      <c r="AH9" s="25"/>
      <c r="AI9" s="25"/>
      <c r="AJ9" s="25"/>
      <c r="AK9" s="25"/>
      <c r="AL9" s="24"/>
      <c r="AM9" s="24"/>
      <c r="AN9" s="24"/>
      <c r="AO9" s="24"/>
      <c r="AP9" s="24"/>
      <c r="AQ9" s="24"/>
      <c r="AR9" s="24"/>
      <c r="AS9" s="24"/>
      <c r="AT9" s="24"/>
      <c r="AU9" s="24"/>
      <c r="AV9" s="24"/>
      <c r="AW9" s="24"/>
      <c r="AX9" s="24"/>
      <c r="AY9" s="24"/>
      <c r="AZ9" s="24"/>
    </row>
    <row r="10" spans="1:52" s="406" customFormat="1" ht="49.05" customHeight="1">
      <c r="A10" s="310"/>
      <c r="B10" s="22"/>
      <c r="C10" s="306" t="s">
        <v>163</v>
      </c>
      <c r="D10" s="618"/>
      <c r="E10" s="619"/>
      <c r="F10" s="619"/>
      <c r="G10" s="620"/>
      <c r="H10" s="629" t="s">
        <v>675</v>
      </c>
      <c r="I10" s="630"/>
      <c r="J10" s="591"/>
      <c r="K10" s="592"/>
      <c r="L10" s="592"/>
      <c r="M10" s="592"/>
      <c r="N10" s="593"/>
      <c r="O10" s="152"/>
      <c r="P10" s="22"/>
      <c r="Q10" s="309"/>
      <c r="R10" s="31"/>
      <c r="S10" s="24"/>
      <c r="T10" s="24"/>
      <c r="U10" s="24"/>
      <c r="V10" s="24"/>
      <c r="W10" s="24"/>
      <c r="X10" s="24"/>
      <c r="Y10" s="23"/>
      <c r="Z10" s="24"/>
      <c r="AA10" s="24"/>
      <c r="AB10" s="301" t="s">
        <v>685</v>
      </c>
      <c r="AC10" s="24"/>
      <c r="AD10" s="24"/>
      <c r="AE10" s="24"/>
      <c r="AF10" s="24"/>
      <c r="AG10" s="23"/>
      <c r="AH10" s="25"/>
      <c r="AI10" s="25"/>
      <c r="AJ10" s="25"/>
      <c r="AK10" s="25"/>
      <c r="AL10" s="24"/>
      <c r="AM10" s="24"/>
      <c r="AN10" s="24"/>
      <c r="AO10" s="24"/>
      <c r="AP10" s="24"/>
      <c r="AQ10" s="24"/>
      <c r="AR10" s="24"/>
      <c r="AS10" s="24"/>
      <c r="AT10" s="24"/>
      <c r="AU10" s="24"/>
      <c r="AV10" s="24"/>
      <c r="AW10" s="24"/>
      <c r="AX10" s="24"/>
      <c r="AY10" s="24"/>
      <c r="AZ10" s="24"/>
    </row>
    <row r="11" spans="1:52" s="406" customFormat="1" ht="7.8" customHeight="1">
      <c r="A11" s="310"/>
      <c r="B11" s="22"/>
      <c r="C11" s="22"/>
      <c r="D11" s="29"/>
      <c r="E11" s="29"/>
      <c r="F11" s="29"/>
      <c r="G11" s="29"/>
      <c r="H11" s="29"/>
      <c r="I11" s="214"/>
      <c r="J11" s="33"/>
      <c r="K11" s="34"/>
      <c r="L11" s="34"/>
      <c r="M11" s="35"/>
      <c r="N11" s="35"/>
      <c r="O11" s="54"/>
      <c r="P11" s="22"/>
      <c r="Q11" s="309"/>
      <c r="R11" s="36"/>
      <c r="S11" s="24"/>
      <c r="T11" s="24"/>
      <c r="U11" s="24"/>
      <c r="V11" s="24"/>
      <c r="W11" s="24"/>
      <c r="X11" s="24"/>
      <c r="Y11" s="23"/>
      <c r="Z11" s="24"/>
      <c r="AA11" s="32"/>
      <c r="AB11" s="42"/>
      <c r="AC11" s="42"/>
      <c r="AD11" s="42"/>
      <c r="AE11" s="42"/>
      <c r="AF11" s="42"/>
      <c r="AG11" s="23"/>
      <c r="AH11" s="25"/>
      <c r="AI11" s="25"/>
      <c r="AJ11" s="25"/>
      <c r="AK11" s="25"/>
      <c r="AL11" s="24"/>
      <c r="AM11" s="24"/>
      <c r="AN11" s="24"/>
      <c r="AO11" s="24"/>
      <c r="AP11" s="24"/>
      <c r="AQ11" s="24"/>
      <c r="AR11" s="24"/>
      <c r="AS11" s="24"/>
      <c r="AT11" s="24"/>
      <c r="AU11" s="24"/>
      <c r="AV11" s="24"/>
      <c r="AW11" s="24"/>
      <c r="AX11" s="24"/>
      <c r="AY11" s="24"/>
      <c r="AZ11" s="24"/>
    </row>
    <row r="12" spans="1:52" s="406" customFormat="1" ht="27" customHeight="1">
      <c r="A12" s="310"/>
      <c r="B12" s="22"/>
      <c r="C12" s="631" t="s">
        <v>673</v>
      </c>
      <c r="D12" s="632"/>
      <c r="E12" s="633"/>
      <c r="F12" s="633"/>
      <c r="G12" s="634"/>
      <c r="H12" s="444"/>
      <c r="I12" s="622" t="s">
        <v>795</v>
      </c>
      <c r="J12" s="337" t="s">
        <v>22</v>
      </c>
      <c r="K12" s="405"/>
      <c r="L12" s="39"/>
      <c r="M12" s="623" t="s">
        <v>796</v>
      </c>
      <c r="N12" s="623"/>
      <c r="O12" s="22"/>
      <c r="P12" s="22"/>
      <c r="Q12" s="309"/>
      <c r="R12" s="37"/>
      <c r="S12" s="24"/>
      <c r="T12" s="24"/>
      <c r="U12" s="24"/>
      <c r="V12" s="24"/>
      <c r="W12" s="24"/>
      <c r="X12" s="24"/>
      <c r="Y12" s="23"/>
      <c r="Z12" s="24"/>
      <c r="AA12" s="32" t="s">
        <v>10</v>
      </c>
      <c r="AB12" s="301" t="s">
        <v>686</v>
      </c>
      <c r="AC12" s="24"/>
      <c r="AD12" s="24"/>
      <c r="AE12" s="24"/>
      <c r="AF12" s="24"/>
      <c r="AG12" s="23"/>
      <c r="AH12" s="25"/>
      <c r="AI12" s="25"/>
      <c r="AJ12" s="25"/>
      <c r="AK12" s="25"/>
      <c r="AL12" s="24"/>
      <c r="AM12" s="24"/>
      <c r="AN12" s="24"/>
      <c r="AO12" s="24"/>
      <c r="AP12" s="24"/>
      <c r="AQ12" s="24"/>
      <c r="AR12" s="24"/>
      <c r="AS12" s="24"/>
      <c r="AT12" s="24"/>
      <c r="AU12" s="24"/>
      <c r="AV12" s="24"/>
      <c r="AW12" s="24"/>
      <c r="AX12" s="24"/>
      <c r="AY12" s="24"/>
      <c r="AZ12" s="24"/>
    </row>
    <row r="13" spans="1:52" s="406" customFormat="1" ht="28.05" customHeight="1">
      <c r="A13" s="310"/>
      <c r="B13" s="22"/>
      <c r="C13" s="631"/>
      <c r="D13" s="635"/>
      <c r="E13" s="636"/>
      <c r="F13" s="636"/>
      <c r="G13" s="637"/>
      <c r="H13" s="22"/>
      <c r="I13" s="622"/>
      <c r="J13" s="337" t="s">
        <v>10</v>
      </c>
      <c r="K13" s="405"/>
      <c r="L13" s="39"/>
      <c r="M13" s="618"/>
      <c r="N13" s="620"/>
      <c r="O13" s="22"/>
      <c r="P13" s="22"/>
      <c r="Q13" s="309"/>
      <c r="R13" s="37"/>
      <c r="S13" s="24"/>
      <c r="T13" s="24"/>
      <c r="U13" s="24"/>
      <c r="V13" s="24"/>
      <c r="W13" s="24"/>
      <c r="X13" s="24"/>
      <c r="Y13" s="23"/>
      <c r="Z13" s="24"/>
      <c r="AA13" s="32" t="s">
        <v>11</v>
      </c>
      <c r="AB13" s="301" t="s">
        <v>687</v>
      </c>
      <c r="AC13" s="24"/>
      <c r="AD13" s="24"/>
      <c r="AE13" s="24"/>
      <c r="AF13" s="24"/>
      <c r="AG13" s="23"/>
      <c r="AH13" s="25"/>
      <c r="AI13" s="25"/>
      <c r="AJ13" s="25"/>
      <c r="AK13" s="25"/>
      <c r="AL13" s="24"/>
      <c r="AM13" s="24"/>
      <c r="AN13" s="24"/>
      <c r="AO13" s="24"/>
      <c r="AP13" s="24"/>
      <c r="AQ13" s="24"/>
      <c r="AR13" s="24"/>
      <c r="AS13" s="24"/>
      <c r="AT13" s="24"/>
      <c r="AU13" s="24"/>
      <c r="AV13" s="24"/>
      <c r="AW13" s="24"/>
      <c r="AX13" s="24"/>
      <c r="AY13" s="24"/>
      <c r="AZ13" s="24"/>
    </row>
    <row r="14" spans="1:52" s="406" customFormat="1" ht="9.6" customHeight="1">
      <c r="A14" s="310"/>
      <c r="B14" s="22"/>
      <c r="C14" s="39"/>
      <c r="D14" s="29"/>
      <c r="E14" s="29"/>
      <c r="F14" s="29"/>
      <c r="G14" s="40"/>
      <c r="H14" s="40"/>
      <c r="I14" s="41"/>
      <c r="J14" s="29"/>
      <c r="K14" s="29"/>
      <c r="L14" s="29"/>
      <c r="M14" s="29"/>
      <c r="N14" s="29"/>
      <c r="O14" s="22"/>
      <c r="P14" s="22"/>
      <c r="Q14" s="309"/>
      <c r="R14" s="37"/>
      <c r="S14" s="24"/>
      <c r="T14" s="24"/>
      <c r="U14" s="24"/>
      <c r="V14" s="24"/>
      <c r="W14" s="24"/>
      <c r="X14" s="24"/>
      <c r="Y14" s="23"/>
      <c r="Z14" s="24"/>
      <c r="AA14" s="42"/>
      <c r="AB14" s="301" t="s">
        <v>688</v>
      </c>
      <c r="AC14" s="24"/>
      <c r="AD14" s="24"/>
      <c r="AE14" s="24"/>
      <c r="AF14" s="24"/>
      <c r="AG14" s="38"/>
      <c r="AH14" s="22"/>
      <c r="AI14" s="22"/>
      <c r="AJ14" s="22"/>
      <c r="AK14" s="22"/>
      <c r="AL14" s="24"/>
      <c r="AM14" s="24"/>
      <c r="AN14" s="24"/>
      <c r="AO14" s="24"/>
      <c r="AP14" s="24"/>
      <c r="AQ14" s="24"/>
      <c r="AR14" s="24"/>
      <c r="AS14" s="24"/>
      <c r="AT14" s="24"/>
      <c r="AU14" s="24"/>
      <c r="AV14" s="24"/>
      <c r="AW14" s="24"/>
      <c r="AX14" s="24"/>
      <c r="AY14" s="24"/>
      <c r="AZ14" s="24"/>
    </row>
    <row r="15" spans="1:52" s="406" customFormat="1">
      <c r="A15" s="310"/>
      <c r="B15" s="22"/>
      <c r="C15" s="306" t="s">
        <v>674</v>
      </c>
      <c r="D15" s="618"/>
      <c r="E15" s="619"/>
      <c r="F15" s="619"/>
      <c r="G15" s="619"/>
      <c r="H15" s="619"/>
      <c r="I15" s="619"/>
      <c r="J15" s="619"/>
      <c r="K15" s="619"/>
      <c r="L15" s="619"/>
      <c r="M15" s="619"/>
      <c r="N15" s="620"/>
      <c r="O15" s="22"/>
      <c r="P15" s="22"/>
      <c r="Q15" s="309"/>
      <c r="R15" s="37"/>
      <c r="S15" s="24"/>
      <c r="T15" s="24"/>
      <c r="U15" s="24"/>
      <c r="V15" s="24"/>
      <c r="W15" s="24"/>
      <c r="X15" s="24"/>
      <c r="Y15" s="23"/>
      <c r="Z15" s="24"/>
      <c r="AA15" s="24"/>
      <c r="AB15" s="301" t="s">
        <v>689</v>
      </c>
      <c r="AC15" s="24"/>
      <c r="AD15" s="24"/>
      <c r="AE15" s="24"/>
      <c r="AF15" s="24"/>
      <c r="AG15" s="23"/>
      <c r="AH15" s="25"/>
      <c r="AI15" s="25"/>
      <c r="AJ15" s="25"/>
      <c r="AK15" s="25"/>
      <c r="AL15" s="24"/>
      <c r="AM15" s="24"/>
      <c r="AN15" s="24"/>
      <c r="AO15" s="24"/>
      <c r="AP15" s="24"/>
      <c r="AQ15" s="24"/>
      <c r="AR15" s="24"/>
      <c r="AS15" s="24"/>
      <c r="AT15" s="24"/>
      <c r="AU15" s="24"/>
      <c r="AV15" s="24"/>
      <c r="AW15" s="24"/>
      <c r="AX15" s="24"/>
      <c r="AY15" s="24"/>
      <c r="AZ15" s="24"/>
    </row>
    <row r="16" spans="1:52" s="406" customFormat="1" ht="8.4" customHeight="1">
      <c r="A16" s="310"/>
      <c r="B16" s="22"/>
      <c r="C16" s="39"/>
      <c r="D16" s="29"/>
      <c r="E16" s="29"/>
      <c r="F16" s="29"/>
      <c r="G16" s="40"/>
      <c r="H16" s="40"/>
      <c r="I16" s="41"/>
      <c r="J16" s="29"/>
      <c r="K16" s="29"/>
      <c r="L16" s="29"/>
      <c r="M16" s="29"/>
      <c r="N16" s="29"/>
      <c r="O16" s="22"/>
      <c r="P16" s="22"/>
      <c r="Q16" s="309"/>
      <c r="R16" s="37"/>
      <c r="S16" s="24"/>
      <c r="T16" s="24"/>
      <c r="U16" s="24"/>
      <c r="V16" s="24"/>
      <c r="W16" s="24"/>
      <c r="X16" s="24"/>
      <c r="Y16" s="23"/>
      <c r="Z16" s="24"/>
      <c r="AA16" s="24"/>
      <c r="AB16" s="24"/>
      <c r="AC16" s="24"/>
      <c r="AD16" s="24"/>
      <c r="AE16" s="24"/>
      <c r="AF16" s="24"/>
      <c r="AG16" s="23"/>
      <c r="AH16" s="25"/>
      <c r="AI16" s="25"/>
      <c r="AJ16" s="25"/>
      <c r="AK16" s="25"/>
      <c r="AL16" s="24"/>
      <c r="AM16" s="24"/>
      <c r="AN16" s="24"/>
      <c r="AO16" s="24"/>
      <c r="AP16" s="24"/>
      <c r="AQ16" s="24"/>
      <c r="AR16" s="24"/>
      <c r="AS16" s="24"/>
      <c r="AT16" s="24"/>
      <c r="AU16" s="24"/>
      <c r="AV16" s="24"/>
      <c r="AW16" s="24"/>
      <c r="AX16" s="24"/>
      <c r="AY16" s="24"/>
      <c r="AZ16" s="24"/>
    </row>
    <row r="17" spans="1:52" s="406" customFormat="1">
      <c r="A17" s="310"/>
      <c r="B17" s="22"/>
      <c r="C17" s="30" t="s">
        <v>164</v>
      </c>
      <c r="D17" s="618"/>
      <c r="E17" s="619"/>
      <c r="F17" s="619"/>
      <c r="G17" s="619"/>
      <c r="H17" s="619"/>
      <c r="I17" s="619"/>
      <c r="J17" s="619"/>
      <c r="K17" s="619"/>
      <c r="L17" s="619"/>
      <c r="M17" s="619"/>
      <c r="N17" s="620"/>
      <c r="O17" s="22"/>
      <c r="P17" s="22"/>
      <c r="Q17" s="309"/>
      <c r="R17" s="37"/>
      <c r="S17" s="24"/>
      <c r="T17" s="24"/>
      <c r="U17" s="24"/>
      <c r="V17" s="24"/>
      <c r="W17" s="24"/>
      <c r="X17" s="24"/>
      <c r="Y17" s="23"/>
      <c r="Z17" s="24"/>
      <c r="AA17" s="24"/>
      <c r="AB17" s="43" t="s">
        <v>690</v>
      </c>
      <c r="AC17" s="43"/>
      <c r="AD17" s="43"/>
      <c r="AE17" s="43"/>
      <c r="AF17" s="43"/>
      <c r="AG17" s="23"/>
      <c r="AH17" s="25"/>
      <c r="AI17" s="25"/>
      <c r="AJ17" s="25"/>
      <c r="AK17" s="25"/>
      <c r="AL17" s="24"/>
      <c r="AM17" s="24"/>
      <c r="AN17" s="24"/>
      <c r="AO17" s="24"/>
      <c r="AP17" s="24"/>
      <c r="AQ17" s="24"/>
      <c r="AR17" s="24"/>
      <c r="AS17" s="24"/>
      <c r="AT17" s="24"/>
      <c r="AU17" s="24"/>
      <c r="AV17" s="24"/>
      <c r="AW17" s="24"/>
      <c r="AX17" s="24"/>
      <c r="AY17" s="24"/>
      <c r="AZ17" s="24"/>
    </row>
    <row r="18" spans="1:52" s="406" customFormat="1" ht="9.6" customHeight="1">
      <c r="A18" s="310"/>
      <c r="B18" s="22"/>
      <c r="C18" s="39"/>
      <c r="D18" s="29"/>
      <c r="E18" s="29"/>
      <c r="F18" s="29"/>
      <c r="G18" s="40"/>
      <c r="H18" s="40"/>
      <c r="I18" s="29"/>
      <c r="J18" s="29"/>
      <c r="K18" s="29"/>
      <c r="L18" s="29"/>
      <c r="M18" s="29"/>
      <c r="N18" s="29"/>
      <c r="O18" s="22"/>
      <c r="P18" s="22"/>
      <c r="Q18" s="309"/>
      <c r="R18" s="37"/>
      <c r="S18" s="24"/>
      <c r="T18" s="24"/>
      <c r="U18" s="24"/>
      <c r="V18" s="24"/>
      <c r="W18" s="24"/>
      <c r="X18" s="24"/>
      <c r="Y18" s="23"/>
      <c r="Z18" s="24"/>
      <c r="AA18" s="24"/>
      <c r="AB18" s="301" t="s">
        <v>691</v>
      </c>
      <c r="AC18" s="43"/>
      <c r="AD18" s="43"/>
      <c r="AE18" s="43"/>
      <c r="AF18" s="43"/>
      <c r="AG18" s="23"/>
      <c r="AH18" s="25"/>
      <c r="AI18" s="25"/>
      <c r="AJ18" s="25"/>
      <c r="AK18" s="25"/>
      <c r="AL18" s="24"/>
      <c r="AM18" s="24"/>
      <c r="AN18" s="24"/>
      <c r="AO18" s="24"/>
      <c r="AP18" s="24"/>
      <c r="AQ18" s="24"/>
      <c r="AR18" s="24"/>
      <c r="AS18" s="24"/>
      <c r="AT18" s="24"/>
      <c r="AU18" s="24"/>
      <c r="AV18" s="24"/>
      <c r="AW18" s="24"/>
      <c r="AX18" s="24"/>
      <c r="AY18" s="24"/>
      <c r="AZ18" s="24"/>
    </row>
    <row r="19" spans="1:52" s="406" customFormat="1" ht="73.95" customHeight="1">
      <c r="A19" s="310"/>
      <c r="B19" s="22"/>
      <c r="C19" s="30" t="s">
        <v>681</v>
      </c>
      <c r="D19" s="777"/>
      <c r="E19" s="778"/>
      <c r="F19" s="778"/>
      <c r="G19" s="778"/>
      <c r="H19" s="778"/>
      <c r="I19" s="778"/>
      <c r="J19" s="778"/>
      <c r="K19" s="778"/>
      <c r="L19" s="778"/>
      <c r="M19" s="778"/>
      <c r="N19" s="779"/>
      <c r="O19" s="22"/>
      <c r="P19" s="22"/>
      <c r="Q19" s="309"/>
      <c r="R19" s="37"/>
      <c r="S19" s="24"/>
      <c r="T19" s="24"/>
      <c r="U19" s="24"/>
      <c r="V19" s="24"/>
      <c r="W19" s="24"/>
      <c r="X19" s="24"/>
      <c r="Y19" s="23"/>
      <c r="Z19" s="24"/>
      <c r="AA19" s="24"/>
      <c r="AB19" s="43" t="s">
        <v>692</v>
      </c>
      <c r="AC19" s="24"/>
      <c r="AD19" s="24"/>
      <c r="AE19" s="24"/>
      <c r="AF19" s="24"/>
      <c r="AG19" s="23"/>
      <c r="AH19" s="25"/>
      <c r="AI19" s="25"/>
      <c r="AJ19" s="25"/>
      <c r="AK19" s="25"/>
      <c r="AL19" s="24"/>
      <c r="AM19" s="24"/>
      <c r="AN19" s="24"/>
      <c r="AO19" s="24"/>
      <c r="AP19" s="24"/>
      <c r="AQ19" s="24"/>
      <c r="AR19" s="24"/>
      <c r="AS19" s="24"/>
      <c r="AT19" s="24"/>
      <c r="AU19" s="24"/>
      <c r="AV19" s="24"/>
      <c r="AW19" s="24"/>
      <c r="AX19" s="24"/>
      <c r="AY19" s="24"/>
      <c r="AZ19" s="24"/>
    </row>
    <row r="20" spans="1:52" s="406" customFormat="1" ht="7.2" customHeight="1">
      <c r="A20" s="310"/>
      <c r="B20" s="22"/>
      <c r="C20" s="330"/>
      <c r="D20" s="331"/>
      <c r="E20" s="331"/>
      <c r="F20" s="331"/>
      <c r="G20" s="331"/>
      <c r="H20" s="331"/>
      <c r="I20" s="331"/>
      <c r="J20" s="331"/>
      <c r="K20" s="331"/>
      <c r="L20" s="332"/>
      <c r="M20" s="332"/>
      <c r="N20" s="332"/>
      <c r="O20" s="22"/>
      <c r="P20" s="22"/>
      <c r="Q20" s="309"/>
      <c r="R20" s="37"/>
      <c r="S20" s="24"/>
      <c r="T20" s="24"/>
      <c r="U20" s="24"/>
      <c r="V20" s="24"/>
      <c r="W20" s="24"/>
      <c r="X20" s="24"/>
      <c r="Y20" s="23"/>
      <c r="Z20" s="24"/>
      <c r="AA20" s="43"/>
      <c r="AB20" s="621" t="s">
        <v>693</v>
      </c>
      <c r="AC20" s="621"/>
      <c r="AD20" s="621"/>
      <c r="AE20" s="621"/>
      <c r="AF20" s="621"/>
      <c r="AG20" s="23"/>
      <c r="AH20" s="25"/>
      <c r="AI20" s="25"/>
      <c r="AJ20" s="25"/>
      <c r="AK20" s="25"/>
      <c r="AL20" s="24"/>
      <c r="AM20" s="24"/>
      <c r="AN20" s="24"/>
      <c r="AO20" s="24"/>
      <c r="AP20" s="24"/>
      <c r="AQ20" s="24"/>
      <c r="AR20" s="24"/>
      <c r="AS20" s="24"/>
      <c r="AT20" s="24"/>
      <c r="AU20" s="24"/>
      <c r="AV20" s="24"/>
      <c r="AW20" s="24"/>
      <c r="AX20" s="24"/>
      <c r="AY20" s="24"/>
      <c r="AZ20" s="24"/>
    </row>
    <row r="21" spans="1:52" s="406" customFormat="1" ht="4.2" customHeight="1">
      <c r="A21" s="310"/>
      <c r="B21" s="22"/>
      <c r="C21" s="22"/>
      <c r="D21" s="22"/>
      <c r="E21" s="22"/>
      <c r="F21" s="22"/>
      <c r="G21" s="22"/>
      <c r="H21" s="22"/>
      <c r="I21" s="53"/>
      <c r="J21" s="22"/>
      <c r="K21" s="22"/>
      <c r="L21" s="22"/>
      <c r="M21" s="22"/>
      <c r="N21" s="22"/>
      <c r="O21" s="22"/>
      <c r="P21" s="22"/>
      <c r="Q21" s="309"/>
      <c r="R21" s="24"/>
      <c r="S21" s="24"/>
      <c r="T21" s="24"/>
      <c r="U21" s="24"/>
      <c r="V21" s="24"/>
      <c r="W21" s="24"/>
      <c r="X21" s="24"/>
      <c r="Y21" s="24"/>
      <c r="Z21" s="24"/>
      <c r="AA21" s="24"/>
      <c r="AB21" s="24"/>
      <c r="AC21" s="24"/>
      <c r="AD21" s="24"/>
      <c r="AE21" s="24"/>
      <c r="AF21" s="24"/>
      <c r="AG21" s="24"/>
      <c r="AH21" s="24"/>
      <c r="AI21" s="24"/>
      <c r="AJ21" s="25"/>
      <c r="AK21" s="25"/>
      <c r="AL21" s="24"/>
      <c r="AM21" s="24"/>
      <c r="AN21" s="24"/>
      <c r="AO21" s="24"/>
      <c r="AP21" s="24"/>
      <c r="AQ21" s="24"/>
      <c r="AR21" s="24"/>
      <c r="AS21" s="24"/>
      <c r="AT21" s="24"/>
      <c r="AU21" s="24"/>
      <c r="AV21" s="24"/>
      <c r="AW21" s="24"/>
      <c r="AX21" s="24"/>
      <c r="AY21" s="24"/>
      <c r="AZ21" s="24"/>
    </row>
    <row r="22" spans="1:52" s="406" customFormat="1" ht="30" customHeight="1">
      <c r="A22" s="310"/>
      <c r="B22" s="402"/>
      <c r="C22" s="602" t="s">
        <v>119</v>
      </c>
      <c r="D22" s="602"/>
      <c r="E22" s="602"/>
      <c r="F22" s="602"/>
      <c r="G22" s="602"/>
      <c r="H22" s="602"/>
      <c r="I22" s="602"/>
      <c r="J22" s="602"/>
      <c r="K22" s="602"/>
      <c r="L22" s="602"/>
      <c r="M22" s="602"/>
      <c r="N22" s="602"/>
      <c r="O22" s="602"/>
      <c r="P22" s="603"/>
      <c r="Q22" s="309"/>
      <c r="R22" s="24"/>
      <c r="S22" s="24"/>
      <c r="T22" s="24"/>
      <c r="U22" s="24"/>
      <c r="V22" s="24"/>
      <c r="W22" s="24"/>
      <c r="X22" s="23"/>
      <c r="Y22" s="25"/>
      <c r="Z22" s="24"/>
      <c r="AA22" s="24"/>
      <c r="AB22" s="48"/>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1:52" s="406" customFormat="1" ht="25.5" customHeight="1">
      <c r="A23" s="310"/>
      <c r="B23" s="22"/>
      <c r="C23" s="614" t="s">
        <v>51</v>
      </c>
      <c r="D23" s="614"/>
      <c r="E23" s="614"/>
      <c r="F23" s="614"/>
      <c r="G23" s="614"/>
      <c r="H23" s="614"/>
      <c r="I23" s="614"/>
      <c r="J23" s="21" t="s">
        <v>197</v>
      </c>
      <c r="K23" s="90"/>
      <c r="L23" s="90"/>
      <c r="M23" s="90"/>
      <c r="N23" s="27"/>
      <c r="O23" s="22"/>
      <c r="P23" s="22"/>
      <c r="Q23" s="309"/>
      <c r="R23" s="24"/>
      <c r="S23" s="24"/>
      <c r="T23" s="24"/>
      <c r="U23" s="24"/>
      <c r="V23" s="24"/>
      <c r="W23" s="24"/>
      <c r="X23" s="23"/>
      <c r="Y23" s="25"/>
      <c r="Z23" s="24"/>
      <c r="AA23" s="24"/>
      <c r="AB23" s="48"/>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s="406" customFormat="1" ht="30.6" customHeight="1">
      <c r="A24" s="310"/>
      <c r="B24" s="22"/>
      <c r="C24" s="613" t="s">
        <v>52</v>
      </c>
      <c r="D24" s="613"/>
      <c r="E24" s="613"/>
      <c r="F24" s="613"/>
      <c r="G24" s="613"/>
      <c r="H24" s="613"/>
      <c r="I24" s="613"/>
      <c r="J24" s="417"/>
      <c r="K24" s="567" t="s">
        <v>695</v>
      </c>
      <c r="L24" s="90"/>
      <c r="M24" s="90"/>
      <c r="N24" s="27"/>
      <c r="O24" s="22"/>
      <c r="P24" s="22"/>
      <c r="Q24" s="309"/>
      <c r="R24" s="24"/>
      <c r="S24" s="24"/>
      <c r="T24" s="24"/>
      <c r="U24" s="24"/>
      <c r="V24" s="24"/>
      <c r="W24" s="24"/>
      <c r="X24" s="114">
        <v>0</v>
      </c>
      <c r="Y24" s="25"/>
      <c r="Z24" s="24"/>
      <c r="AA24" s="57"/>
      <c r="AB24" s="66" t="str">
        <f>IF(J24="","",0)</f>
        <v/>
      </c>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1:52" s="406" customFormat="1" ht="30.6" customHeight="1">
      <c r="A25" s="310"/>
      <c r="B25" s="22"/>
      <c r="C25" s="613" t="s">
        <v>120</v>
      </c>
      <c r="D25" s="613"/>
      <c r="E25" s="613"/>
      <c r="F25" s="613"/>
      <c r="G25" s="613"/>
      <c r="H25" s="613"/>
      <c r="I25" s="613"/>
      <c r="J25" s="417"/>
      <c r="K25" s="567"/>
      <c r="L25" s="90"/>
      <c r="M25" s="90"/>
      <c r="N25" s="27"/>
      <c r="O25" s="22"/>
      <c r="P25" s="22"/>
      <c r="Q25" s="309"/>
      <c r="R25" s="24"/>
      <c r="S25" s="24"/>
      <c r="T25" s="24"/>
      <c r="U25" s="24"/>
      <c r="V25" s="24"/>
      <c r="W25" s="24"/>
      <c r="X25" s="114">
        <v>2</v>
      </c>
      <c r="Y25" s="25"/>
      <c r="Z25" s="24"/>
      <c r="AA25" s="57"/>
      <c r="AB25" s="66" t="str">
        <f>IF(J25="","",2)</f>
        <v/>
      </c>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s="406" customFormat="1" ht="30.6" customHeight="1">
      <c r="A26" s="310"/>
      <c r="B26" s="22"/>
      <c r="C26" s="613" t="s">
        <v>53</v>
      </c>
      <c r="D26" s="613"/>
      <c r="E26" s="613"/>
      <c r="F26" s="613"/>
      <c r="G26" s="613"/>
      <c r="H26" s="613"/>
      <c r="I26" s="613"/>
      <c r="J26" s="417"/>
      <c r="K26" s="567"/>
      <c r="L26" s="90"/>
      <c r="M26" s="90"/>
      <c r="N26" s="27"/>
      <c r="O26" s="22"/>
      <c r="P26" s="22"/>
      <c r="Q26" s="309"/>
      <c r="R26" s="24"/>
      <c r="S26" s="24"/>
      <c r="T26" s="24"/>
      <c r="U26" s="24"/>
      <c r="V26" s="24"/>
      <c r="W26" s="24"/>
      <c r="X26" s="114">
        <v>4</v>
      </c>
      <c r="Y26" s="25"/>
      <c r="Z26" s="24"/>
      <c r="AA26" s="57"/>
      <c r="AB26" s="66" t="str">
        <f>IF(J26="","",4)</f>
        <v/>
      </c>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1:52" s="406" customFormat="1" ht="30.6" customHeight="1">
      <c r="A27" s="310"/>
      <c r="B27" s="22"/>
      <c r="C27" s="613" t="s">
        <v>54</v>
      </c>
      <c r="D27" s="613"/>
      <c r="E27" s="613"/>
      <c r="F27" s="613"/>
      <c r="G27" s="613"/>
      <c r="H27" s="613"/>
      <c r="I27" s="613"/>
      <c r="J27" s="417"/>
      <c r="K27" s="567"/>
      <c r="L27" s="90"/>
      <c r="M27" s="100">
        <f>AE34</f>
        <v>0</v>
      </c>
      <c r="N27" s="27"/>
      <c r="O27" s="22"/>
      <c r="P27" s="22"/>
      <c r="Q27" s="309"/>
      <c r="R27" s="24"/>
      <c r="S27" s="24"/>
      <c r="T27" s="24"/>
      <c r="U27" s="24"/>
      <c r="V27" s="24"/>
      <c r="W27" s="24"/>
      <c r="X27" s="114">
        <v>8</v>
      </c>
      <c r="Y27" s="25"/>
      <c r="Z27" s="24"/>
      <c r="AA27" s="57"/>
      <c r="AB27" s="66" t="str">
        <f>IF(J27="","",8)</f>
        <v/>
      </c>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1:52" s="406" customFormat="1" ht="18" hidden="1" thickBot="1">
      <c r="A28" s="310"/>
      <c r="B28" s="33"/>
      <c r="C28" s="33"/>
      <c r="D28" s="33"/>
      <c r="E28" s="33"/>
      <c r="F28" s="33"/>
      <c r="G28" s="626" t="s">
        <v>246</v>
      </c>
      <c r="H28" s="626"/>
      <c r="I28" s="627"/>
      <c r="J28" s="105">
        <f>AB28</f>
        <v>0</v>
      </c>
      <c r="K28" s="64"/>
      <c r="L28" s="90"/>
      <c r="M28" s="104"/>
      <c r="N28" s="27"/>
      <c r="O28" s="22"/>
      <c r="P28" s="22"/>
      <c r="Q28" s="309"/>
      <c r="R28" s="24"/>
      <c r="S28" s="24"/>
      <c r="T28" s="24"/>
      <c r="U28" s="24"/>
      <c r="V28" s="24"/>
      <c r="W28" s="24"/>
      <c r="X28" s="41"/>
      <c r="Y28" s="25"/>
      <c r="Z28" s="24"/>
      <c r="AA28" s="57"/>
      <c r="AB28" s="47">
        <f>SUM(AB24:AB27)</f>
        <v>0</v>
      </c>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1:52" s="406" customFormat="1">
      <c r="A29" s="310"/>
      <c r="B29" s="303"/>
      <c r="C29" s="33"/>
      <c r="D29" s="33"/>
      <c r="E29" s="33"/>
      <c r="F29" s="33"/>
      <c r="G29" s="33"/>
      <c r="H29" s="25"/>
      <c r="I29" s="25"/>
      <c r="J29" s="25"/>
      <c r="K29" s="25"/>
      <c r="L29" s="303"/>
      <c r="M29" s="104"/>
      <c r="N29" s="27"/>
      <c r="O29" s="22"/>
      <c r="P29" s="22"/>
      <c r="Q29" s="309"/>
      <c r="R29" s="301"/>
      <c r="S29" s="301"/>
      <c r="T29" s="301"/>
      <c r="U29" s="301"/>
      <c r="V29" s="301"/>
      <c r="W29" s="301"/>
      <c r="X29" s="41"/>
      <c r="Y29" s="25"/>
      <c r="Z29" s="301"/>
      <c r="AA29" s="57"/>
      <c r="AB29" s="115"/>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row>
    <row r="30" spans="1:52" s="406" customFormat="1" ht="17.399999999999999">
      <c r="A30" s="310"/>
      <c r="B30" s="42"/>
      <c r="C30" s="106" t="s">
        <v>55</v>
      </c>
      <c r="D30" s="33"/>
      <c r="E30" s="33"/>
      <c r="F30" s="33"/>
      <c r="G30" s="33"/>
      <c r="H30" s="25"/>
      <c r="I30" s="25"/>
      <c r="J30" s="107"/>
      <c r="K30" s="64"/>
      <c r="L30" s="90"/>
      <c r="M30" s="90"/>
      <c r="N30" s="27"/>
      <c r="O30" s="22"/>
      <c r="P30" s="22"/>
      <c r="Q30" s="309"/>
      <c r="R30" s="24"/>
      <c r="S30" s="24"/>
      <c r="T30" s="24"/>
      <c r="U30" s="24"/>
      <c r="V30" s="24"/>
      <c r="W30" s="24"/>
      <c r="X30" s="41"/>
      <c r="Y30" s="25"/>
      <c r="Z30" s="24"/>
      <c r="AA30" s="57"/>
      <c r="AB30" s="108"/>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s="406" customFormat="1" ht="33" customHeight="1">
      <c r="A31" s="310"/>
      <c r="B31" s="22"/>
      <c r="C31" s="613" t="s">
        <v>52</v>
      </c>
      <c r="D31" s="613"/>
      <c r="E31" s="613"/>
      <c r="F31" s="613"/>
      <c r="G31" s="613"/>
      <c r="H31" s="613"/>
      <c r="I31" s="613"/>
      <c r="J31" s="418"/>
      <c r="K31" s="567" t="s">
        <v>695</v>
      </c>
      <c r="L31" s="94"/>
      <c r="M31" s="94"/>
      <c r="N31" s="27"/>
      <c r="O31" s="22"/>
      <c r="P31" s="22"/>
      <c r="Q31" s="309"/>
      <c r="R31" s="24"/>
      <c r="S31" s="24"/>
      <c r="T31" s="24"/>
      <c r="U31" s="24"/>
      <c r="V31" s="24"/>
      <c r="W31" s="24"/>
      <c r="X31" s="114">
        <v>0</v>
      </c>
      <c r="Y31" s="25"/>
      <c r="Z31" s="24"/>
      <c r="AA31" s="57"/>
      <c r="AB31" s="66" t="str">
        <f>IF(J31="","",0)</f>
        <v/>
      </c>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s="406" customFormat="1" ht="33" customHeight="1">
      <c r="A32" s="310"/>
      <c r="B32" s="22"/>
      <c r="C32" s="613" t="s">
        <v>120</v>
      </c>
      <c r="D32" s="613"/>
      <c r="E32" s="613"/>
      <c r="F32" s="613"/>
      <c r="G32" s="613"/>
      <c r="H32" s="613"/>
      <c r="I32" s="613"/>
      <c r="J32" s="418"/>
      <c r="K32" s="567"/>
      <c r="L32" s="94"/>
      <c r="M32" s="94"/>
      <c r="N32" s="27"/>
      <c r="O32" s="22"/>
      <c r="P32" s="22"/>
      <c r="Q32" s="309"/>
      <c r="R32" s="24"/>
      <c r="S32" s="24"/>
      <c r="T32" s="24"/>
      <c r="U32" s="24"/>
      <c r="V32" s="24"/>
      <c r="W32" s="24"/>
      <c r="X32" s="114">
        <v>2</v>
      </c>
      <c r="Y32" s="25"/>
      <c r="Z32" s="24"/>
      <c r="AA32" s="57"/>
      <c r="AB32" s="66" t="str">
        <f>IF(J32="","",1)</f>
        <v/>
      </c>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s="406" customFormat="1" ht="33" customHeight="1" thickBot="1">
      <c r="A33" s="310"/>
      <c r="B33" s="22"/>
      <c r="C33" s="613" t="s">
        <v>53</v>
      </c>
      <c r="D33" s="613"/>
      <c r="E33" s="613"/>
      <c r="F33" s="613"/>
      <c r="G33" s="613"/>
      <c r="H33" s="613"/>
      <c r="I33" s="613"/>
      <c r="J33" s="418"/>
      <c r="K33" s="567"/>
      <c r="L33" s="94"/>
      <c r="M33" s="94"/>
      <c r="N33" s="27"/>
      <c r="O33" s="22"/>
      <c r="P33" s="22"/>
      <c r="Q33" s="309"/>
      <c r="R33" s="24"/>
      <c r="S33" s="24"/>
      <c r="T33" s="24"/>
      <c r="U33" s="24"/>
      <c r="V33" s="24"/>
      <c r="W33" s="24"/>
      <c r="X33" s="114">
        <v>3</v>
      </c>
      <c r="Y33" s="25"/>
      <c r="Z33" s="24"/>
      <c r="AA33" s="57"/>
      <c r="AB33" s="66" t="str">
        <f>IF(J33="","",3)</f>
        <v/>
      </c>
      <c r="AC33" s="24"/>
      <c r="AD33" s="109">
        <f>SUM(AB31:AB34)</f>
        <v>0</v>
      </c>
      <c r="AE33" s="24" t="s">
        <v>23</v>
      </c>
      <c r="AF33" s="24"/>
      <c r="AG33" s="24"/>
      <c r="AH33" s="24"/>
      <c r="AI33" s="24"/>
      <c r="AJ33" s="24"/>
      <c r="AK33" s="24"/>
      <c r="AL33" s="24"/>
      <c r="AM33" s="24"/>
      <c r="AN33" s="24"/>
      <c r="AO33" s="24"/>
      <c r="AP33" s="24"/>
      <c r="AQ33" s="24"/>
      <c r="AR33" s="24"/>
      <c r="AS33" s="24"/>
      <c r="AT33" s="24"/>
      <c r="AU33" s="24"/>
      <c r="AV33" s="24"/>
      <c r="AW33" s="24"/>
      <c r="AX33" s="24"/>
      <c r="AY33" s="24"/>
      <c r="AZ33" s="24"/>
    </row>
    <row r="34" spans="1:52" s="406" customFormat="1" ht="33" customHeight="1" thickBot="1">
      <c r="A34" s="310"/>
      <c r="B34" s="22"/>
      <c r="C34" s="613" t="s">
        <v>54</v>
      </c>
      <c r="D34" s="613"/>
      <c r="E34" s="613"/>
      <c r="F34" s="613"/>
      <c r="G34" s="613"/>
      <c r="H34" s="613"/>
      <c r="I34" s="613"/>
      <c r="J34" s="417"/>
      <c r="K34" s="567"/>
      <c r="L34" s="94"/>
      <c r="M34" s="94"/>
      <c r="N34" s="27"/>
      <c r="O34" s="22"/>
      <c r="P34" s="22"/>
      <c r="Q34" s="309"/>
      <c r="R34" s="24"/>
      <c r="S34" s="24"/>
      <c r="T34" s="24"/>
      <c r="U34" s="24"/>
      <c r="V34" s="24"/>
      <c r="W34" s="24"/>
      <c r="X34" s="114">
        <v>6</v>
      </c>
      <c r="Y34" s="25"/>
      <c r="Z34" s="24"/>
      <c r="AA34" s="57"/>
      <c r="AB34" s="66" t="str">
        <f>IF(J34="","",6)</f>
        <v/>
      </c>
      <c r="AC34" s="24"/>
      <c r="AD34" s="110">
        <f>AB28+AD33</f>
        <v>0</v>
      </c>
      <c r="AE34" s="111">
        <f>IF(AD34/8&gt;100%,100%,AD34/8)</f>
        <v>0</v>
      </c>
      <c r="AF34" s="24"/>
      <c r="AG34" s="96">
        <f>AD34</f>
        <v>0</v>
      </c>
      <c r="AH34" s="24"/>
      <c r="AI34" s="24"/>
      <c r="AJ34" s="24"/>
      <c r="AK34" s="24"/>
      <c r="AL34" s="24"/>
      <c r="AM34" s="24"/>
      <c r="AN34" s="24"/>
      <c r="AO34" s="24"/>
      <c r="AP34" s="24"/>
      <c r="AQ34" s="24"/>
      <c r="AR34" s="24"/>
      <c r="AS34" s="24"/>
      <c r="AT34" s="24"/>
      <c r="AU34" s="24"/>
      <c r="AV34" s="24"/>
      <c r="AW34" s="24"/>
      <c r="AX34" s="24"/>
      <c r="AY34" s="24"/>
      <c r="AZ34" s="24"/>
    </row>
    <row r="35" spans="1:52" s="406" customFormat="1" hidden="1">
      <c r="A35" s="310"/>
      <c r="B35" s="112"/>
      <c r="C35" s="21"/>
      <c r="D35" s="21"/>
      <c r="E35" s="21"/>
      <c r="F35" s="624" t="s">
        <v>244</v>
      </c>
      <c r="G35" s="624"/>
      <c r="H35" s="624"/>
      <c r="I35" s="624"/>
      <c r="J35" s="333">
        <f>AD33</f>
        <v>0</v>
      </c>
      <c r="K35" s="27"/>
      <c r="L35" s="27"/>
      <c r="M35" s="27"/>
      <c r="N35" s="27"/>
      <c r="O35" s="22"/>
      <c r="P35" s="22"/>
      <c r="Q35" s="309"/>
      <c r="R35" s="24"/>
      <c r="S35" s="24"/>
      <c r="T35" s="24"/>
      <c r="U35" s="24"/>
      <c r="V35" s="24"/>
      <c r="W35" s="24"/>
      <c r="X35" s="23"/>
      <c r="Y35" s="25"/>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s="406" customFormat="1" ht="20.399999999999999" hidden="1">
      <c r="A36" s="310"/>
      <c r="B36" s="112"/>
      <c r="C36" s="21"/>
      <c r="D36" s="21"/>
      <c r="E36" s="21"/>
      <c r="F36" s="625" t="s">
        <v>245</v>
      </c>
      <c r="G36" s="625"/>
      <c r="H36" s="625"/>
      <c r="I36" s="610"/>
      <c r="J36" s="63">
        <f>AD34</f>
        <v>0</v>
      </c>
      <c r="K36" s="27"/>
      <c r="L36" s="27"/>
      <c r="M36" s="27"/>
      <c r="N36" s="27"/>
      <c r="O36" s="22"/>
      <c r="P36" s="22"/>
      <c r="Q36" s="309"/>
      <c r="R36" s="24"/>
      <c r="S36" s="24"/>
      <c r="T36" s="24"/>
      <c r="U36" s="24"/>
      <c r="V36" s="24"/>
      <c r="W36" s="24"/>
      <c r="X36" s="23"/>
      <c r="Y36" s="25"/>
      <c r="Z36" s="24"/>
      <c r="AA36" s="24"/>
      <c r="AB36" s="24"/>
      <c r="AC36" s="24"/>
      <c r="AD36" s="37"/>
      <c r="AE36" s="43"/>
      <c r="AF36" s="24"/>
      <c r="AG36" s="24"/>
      <c r="AH36" s="24"/>
      <c r="AI36" s="24"/>
      <c r="AJ36" s="24"/>
      <c r="AK36" s="24"/>
      <c r="AL36" s="24"/>
      <c r="AM36" s="24"/>
      <c r="AN36" s="24"/>
      <c r="AO36" s="24"/>
      <c r="AP36" s="24"/>
      <c r="AQ36" s="24"/>
      <c r="AR36" s="24"/>
      <c r="AS36" s="24"/>
      <c r="AT36" s="24"/>
      <c r="AU36" s="24"/>
      <c r="AV36" s="24"/>
      <c r="AW36" s="24"/>
      <c r="AX36" s="24"/>
      <c r="AY36" s="24"/>
      <c r="AZ36" s="24"/>
    </row>
    <row r="37" spans="1:52" s="406" customFormat="1" ht="40.049999999999997" customHeight="1">
      <c r="A37" s="310"/>
      <c r="B37" s="42"/>
      <c r="C37" s="599" t="s">
        <v>797</v>
      </c>
      <c r="D37" s="600"/>
      <c r="E37" s="600"/>
      <c r="F37" s="600"/>
      <c r="G37" s="600"/>
      <c r="H37" s="600"/>
      <c r="I37" s="601"/>
      <c r="J37" s="27"/>
      <c r="K37" s="27"/>
      <c r="L37" s="27"/>
      <c r="M37" s="27"/>
      <c r="N37" s="27"/>
      <c r="O37" s="22"/>
      <c r="P37" s="22"/>
      <c r="Q37" s="309"/>
      <c r="R37" s="24"/>
      <c r="S37" s="24"/>
      <c r="T37" s="24"/>
      <c r="U37" s="24"/>
      <c r="V37" s="24"/>
      <c r="W37" s="24"/>
      <c r="X37" s="23"/>
      <c r="Y37" s="25"/>
      <c r="Z37" s="24"/>
      <c r="AA37" s="24"/>
      <c r="AB37" s="50"/>
      <c r="AC37" s="43"/>
      <c r="AD37" s="43"/>
      <c r="AE37" s="43"/>
      <c r="AF37" s="24"/>
      <c r="AG37" s="24"/>
      <c r="AH37" s="24"/>
      <c r="AI37" s="24"/>
      <c r="AJ37" s="24"/>
      <c r="AK37" s="24"/>
      <c r="AL37" s="24"/>
      <c r="AM37" s="24"/>
      <c r="AN37" s="24"/>
      <c r="AO37" s="24"/>
      <c r="AP37" s="24"/>
      <c r="AQ37" s="24"/>
      <c r="AR37" s="24"/>
      <c r="AS37" s="24"/>
      <c r="AT37" s="24"/>
      <c r="AU37" s="24"/>
      <c r="AV37" s="24"/>
      <c r="AW37" s="24"/>
      <c r="AX37" s="24"/>
      <c r="AY37" s="24"/>
      <c r="AZ37" s="24"/>
    </row>
    <row r="38" spans="1:52" s="406" customFormat="1" ht="22.05" customHeight="1">
      <c r="A38" s="310"/>
      <c r="B38" s="27"/>
      <c r="C38" s="27"/>
      <c r="D38" s="27"/>
      <c r="E38" s="27"/>
      <c r="F38" s="27"/>
      <c r="G38" s="27"/>
      <c r="H38" s="27"/>
      <c r="I38" s="27"/>
      <c r="J38" s="27"/>
      <c r="K38" s="27"/>
      <c r="L38" s="27"/>
      <c r="M38" s="27"/>
      <c r="N38" s="27"/>
      <c r="O38" s="22"/>
      <c r="P38" s="22"/>
      <c r="Q38" s="309"/>
      <c r="R38" s="301"/>
      <c r="S38" s="301"/>
      <c r="T38" s="301"/>
      <c r="U38" s="301"/>
      <c r="V38" s="301"/>
      <c r="W38" s="301"/>
      <c r="X38" s="23"/>
      <c r="Y38" s="25"/>
      <c r="Z38" s="301"/>
      <c r="AA38" s="301"/>
      <c r="AB38" s="50"/>
      <c r="AC38" s="43"/>
      <c r="AD38" s="43"/>
      <c r="AE38" s="43"/>
      <c r="AF38" s="301"/>
      <c r="AG38" s="301"/>
      <c r="AH38" s="301"/>
      <c r="AI38" s="301"/>
      <c r="AJ38" s="301"/>
      <c r="AK38" s="301"/>
      <c r="AL38" s="301"/>
      <c r="AM38" s="301"/>
      <c r="AN38" s="301"/>
      <c r="AO38" s="301"/>
      <c r="AP38" s="301"/>
      <c r="AQ38" s="301"/>
      <c r="AR38" s="301"/>
      <c r="AS38" s="301"/>
      <c r="AT38" s="301"/>
      <c r="AU38" s="301"/>
      <c r="AV38" s="301"/>
      <c r="AW38" s="301"/>
      <c r="AX38" s="301"/>
      <c r="AY38" s="301"/>
      <c r="AZ38" s="301"/>
    </row>
    <row r="39" spans="1:52" s="406" customFormat="1" ht="30" customHeight="1">
      <c r="A39" s="310"/>
      <c r="B39" s="402"/>
      <c r="C39" s="602" t="s">
        <v>159</v>
      </c>
      <c r="D39" s="602"/>
      <c r="E39" s="602"/>
      <c r="F39" s="602"/>
      <c r="G39" s="602"/>
      <c r="H39" s="602"/>
      <c r="I39" s="602"/>
      <c r="J39" s="602"/>
      <c r="K39" s="602"/>
      <c r="L39" s="602"/>
      <c r="M39" s="602"/>
      <c r="N39" s="602"/>
      <c r="O39" s="602"/>
      <c r="P39" s="603"/>
      <c r="Q39" s="309"/>
      <c r="R39" s="24"/>
      <c r="S39" s="24"/>
      <c r="T39" s="24"/>
      <c r="U39" s="24"/>
      <c r="V39" s="24"/>
      <c r="W39" s="24"/>
      <c r="X39" s="24"/>
      <c r="Y39" s="23"/>
      <c r="Z39" s="25"/>
      <c r="AA39" s="24"/>
      <c r="AB39" s="24"/>
      <c r="AC39" s="48"/>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s="406" customFormat="1" ht="17.399999999999999">
      <c r="A40" s="310"/>
      <c r="B40" s="303"/>
      <c r="C40" s="90"/>
      <c r="D40" s="90"/>
      <c r="E40" s="90"/>
      <c r="F40" s="90"/>
      <c r="G40" s="90"/>
      <c r="H40" s="90"/>
      <c r="I40" s="41"/>
      <c r="J40" s="21" t="s">
        <v>197</v>
      </c>
      <c r="K40" s="59"/>
      <c r="L40" s="90"/>
      <c r="M40" s="90"/>
      <c r="N40" s="90"/>
      <c r="O40" s="22"/>
      <c r="P40" s="22"/>
      <c r="Q40" s="309"/>
      <c r="R40" s="24"/>
      <c r="S40" s="24"/>
      <c r="T40" s="24"/>
      <c r="U40" s="24"/>
      <c r="V40" s="24"/>
      <c r="W40" s="24"/>
      <c r="X40" s="24"/>
      <c r="Y40" s="23"/>
      <c r="Z40" s="25"/>
      <c r="AA40" s="24"/>
      <c r="AB40" s="24"/>
      <c r="AC40" s="48"/>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s="406" customFormat="1" ht="25.05" customHeight="1">
      <c r="A41" s="310"/>
      <c r="B41" s="303"/>
      <c r="C41" s="559" t="s">
        <v>207</v>
      </c>
      <c r="D41" s="560"/>
      <c r="E41" s="560"/>
      <c r="F41" s="560"/>
      <c r="G41" s="560"/>
      <c r="H41" s="560"/>
      <c r="I41" s="561"/>
      <c r="J41" s="417"/>
      <c r="K41" s="567" t="s">
        <v>695</v>
      </c>
      <c r="L41" s="90"/>
      <c r="M41" s="90"/>
      <c r="N41" s="90"/>
      <c r="O41" s="22"/>
      <c r="P41" s="22"/>
      <c r="Q41" s="309"/>
      <c r="R41" s="24"/>
      <c r="S41" s="24"/>
      <c r="T41" s="24"/>
      <c r="U41" s="24"/>
      <c r="V41" s="24"/>
      <c r="W41" s="24"/>
      <c r="X41" s="63">
        <v>0</v>
      </c>
      <c r="Y41" s="23"/>
      <c r="Z41" s="25"/>
      <c r="AA41" s="24"/>
      <c r="AB41" s="24"/>
      <c r="AC41" s="66" t="str">
        <f>IF(J41="","",0)</f>
        <v/>
      </c>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s="406" customFormat="1" ht="25.05" customHeight="1">
      <c r="A42" s="310"/>
      <c r="B42" s="303"/>
      <c r="C42" s="559" t="s">
        <v>49</v>
      </c>
      <c r="D42" s="560"/>
      <c r="E42" s="560"/>
      <c r="F42" s="560"/>
      <c r="G42" s="560"/>
      <c r="H42" s="560"/>
      <c r="I42" s="561"/>
      <c r="J42" s="417"/>
      <c r="K42" s="567"/>
      <c r="L42" s="90"/>
      <c r="M42" s="90"/>
      <c r="N42" s="303"/>
      <c r="O42" s="22"/>
      <c r="P42" s="22"/>
      <c r="Q42" s="309"/>
      <c r="R42" s="24"/>
      <c r="S42" s="24"/>
      <c r="T42" s="24"/>
      <c r="U42" s="24"/>
      <c r="V42" s="24"/>
      <c r="W42" s="24"/>
      <c r="X42" s="63">
        <v>1</v>
      </c>
      <c r="Y42" s="23"/>
      <c r="Z42" s="25"/>
      <c r="AA42" s="24"/>
      <c r="AB42" s="24"/>
      <c r="AC42" s="66" t="str">
        <f>IF(J42="","",1)</f>
        <v/>
      </c>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s="406" customFormat="1" ht="25.05" customHeight="1" thickBot="1">
      <c r="A43" s="310"/>
      <c r="B43" s="303"/>
      <c r="C43" s="559" t="s">
        <v>208</v>
      </c>
      <c r="D43" s="560"/>
      <c r="E43" s="560"/>
      <c r="F43" s="560"/>
      <c r="G43" s="560"/>
      <c r="H43" s="560"/>
      <c r="I43" s="561"/>
      <c r="J43" s="417"/>
      <c r="K43" s="567"/>
      <c r="L43" s="90"/>
      <c r="M43" s="90"/>
      <c r="N43" s="303"/>
      <c r="O43" s="22"/>
      <c r="P43" s="22"/>
      <c r="Q43" s="309"/>
      <c r="R43" s="24"/>
      <c r="S43" s="24"/>
      <c r="T43" s="24"/>
      <c r="U43" s="24"/>
      <c r="V43" s="24"/>
      <c r="W43" s="24"/>
      <c r="X43" s="63">
        <v>2</v>
      </c>
      <c r="Y43" s="23"/>
      <c r="Z43" s="25"/>
      <c r="AA43" s="24"/>
      <c r="AB43" s="24"/>
      <c r="AC43" s="66" t="str">
        <f>IF(J43="","",2)</f>
        <v/>
      </c>
      <c r="AD43" s="24"/>
      <c r="AE43" s="24"/>
      <c r="AF43" s="24" t="s">
        <v>24</v>
      </c>
      <c r="AG43" s="24"/>
      <c r="AH43" s="24"/>
      <c r="AI43" s="24"/>
      <c r="AJ43" s="24"/>
      <c r="AK43" s="24"/>
      <c r="AL43" s="24"/>
      <c r="AM43" s="24"/>
      <c r="AN43" s="24"/>
      <c r="AO43" s="24"/>
      <c r="AP43" s="24"/>
      <c r="AQ43" s="24"/>
      <c r="AR43" s="24"/>
      <c r="AS43" s="24"/>
      <c r="AT43" s="24"/>
      <c r="AU43" s="24"/>
      <c r="AV43" s="24"/>
      <c r="AW43" s="24"/>
      <c r="AX43" s="24"/>
      <c r="AY43" s="24"/>
      <c r="AZ43" s="24"/>
    </row>
    <row r="44" spans="1:52" s="406" customFormat="1" ht="25.05" customHeight="1" thickBot="1">
      <c r="A44" s="310"/>
      <c r="B44" s="303"/>
      <c r="C44" s="559" t="s">
        <v>50</v>
      </c>
      <c r="D44" s="560"/>
      <c r="E44" s="560"/>
      <c r="F44" s="560"/>
      <c r="G44" s="560"/>
      <c r="H44" s="560"/>
      <c r="I44" s="561"/>
      <c r="J44" s="417"/>
      <c r="K44" s="567"/>
      <c r="L44" s="59"/>
      <c r="M44" s="100">
        <f>AF44</f>
        <v>0</v>
      </c>
      <c r="N44" s="303"/>
      <c r="O44" s="22"/>
      <c r="P44" s="22"/>
      <c r="Q44" s="309"/>
      <c r="R44" s="24"/>
      <c r="S44" s="24"/>
      <c r="T44" s="24"/>
      <c r="U44" s="24"/>
      <c r="V44" s="24"/>
      <c r="W44" s="24"/>
      <c r="X44" s="63">
        <v>4</v>
      </c>
      <c r="Y44" s="23"/>
      <c r="Z44" s="25"/>
      <c r="AA44" s="24"/>
      <c r="AB44" s="24"/>
      <c r="AC44" s="66" t="str">
        <f>IF(J44="","",4)</f>
        <v/>
      </c>
      <c r="AD44" s="24"/>
      <c r="AE44" s="79">
        <f>SUM(AC42:AC44)</f>
        <v>0</v>
      </c>
      <c r="AF44" s="102">
        <f>IF(AE44/4&gt;100%,100%,AE44/4)</f>
        <v>0</v>
      </c>
      <c r="AG44" s="24"/>
      <c r="AH44" s="96">
        <f>AE44</f>
        <v>0</v>
      </c>
      <c r="AI44" s="24"/>
      <c r="AJ44" s="24"/>
      <c r="AK44" s="24"/>
      <c r="AL44" s="24"/>
      <c r="AM44" s="24"/>
      <c r="AN44" s="24"/>
      <c r="AO44" s="24"/>
      <c r="AP44" s="24"/>
      <c r="AQ44" s="24"/>
      <c r="AR44" s="24"/>
      <c r="AS44" s="24"/>
      <c r="AT44" s="24"/>
      <c r="AU44" s="24"/>
      <c r="AV44" s="24"/>
      <c r="AW44" s="24"/>
      <c r="AX44" s="24"/>
      <c r="AY44" s="24"/>
      <c r="AZ44" s="24"/>
    </row>
    <row r="45" spans="1:52" s="406" customFormat="1" hidden="1">
      <c r="A45" s="310"/>
      <c r="B45" s="303"/>
      <c r="C45" s="90"/>
      <c r="D45" s="90"/>
      <c r="E45" s="90"/>
      <c r="F45" s="90"/>
      <c r="G45" s="611" t="s">
        <v>244</v>
      </c>
      <c r="H45" s="611"/>
      <c r="I45" s="41"/>
      <c r="J45" s="103">
        <f>AE44</f>
        <v>0</v>
      </c>
      <c r="K45" s="90"/>
      <c r="L45" s="90"/>
      <c r="M45" s="90"/>
      <c r="N45" s="303"/>
      <c r="O45" s="22"/>
      <c r="P45" s="22"/>
      <c r="Q45" s="309"/>
      <c r="R45" s="301"/>
      <c r="S45" s="24"/>
      <c r="T45" s="24"/>
      <c r="U45" s="24"/>
      <c r="V45" s="24"/>
      <c r="W45" s="24"/>
      <c r="X45" s="24"/>
      <c r="Y45" s="23"/>
      <c r="Z45" s="25"/>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s="406" customFormat="1">
      <c r="A46" s="310"/>
      <c r="B46" s="303"/>
      <c r="C46" s="599" t="s">
        <v>797</v>
      </c>
      <c r="D46" s="600"/>
      <c r="E46" s="600"/>
      <c r="F46" s="600"/>
      <c r="G46" s="600"/>
      <c r="H46" s="600"/>
      <c r="I46" s="601"/>
      <c r="J46" s="69"/>
      <c r="K46" s="303"/>
      <c r="L46" s="303"/>
      <c r="M46" s="90"/>
      <c r="N46" s="303"/>
      <c r="O46" s="22"/>
      <c r="P46" s="22"/>
      <c r="Q46" s="309"/>
      <c r="R46" s="301"/>
      <c r="S46" s="24"/>
      <c r="T46" s="24"/>
      <c r="U46" s="24"/>
      <c r="V46" s="24"/>
      <c r="W46" s="24"/>
      <c r="X46" s="24"/>
      <c r="Y46" s="23"/>
      <c r="Z46" s="25"/>
      <c r="AA46" s="24"/>
      <c r="AB46" s="24"/>
      <c r="AC46" s="48"/>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s="406" customFormat="1" ht="17.399999999999999">
      <c r="A47" s="310"/>
      <c r="B47" s="303"/>
      <c r="C47" s="303"/>
      <c r="D47" s="303"/>
      <c r="E47" s="303"/>
      <c r="F47" s="303"/>
      <c r="G47" s="303"/>
      <c r="H47" s="303"/>
      <c r="I47" s="303"/>
      <c r="J47" s="303"/>
      <c r="K47" s="303"/>
      <c r="L47" s="303"/>
      <c r="M47" s="303"/>
      <c r="N47" s="76"/>
      <c r="O47" s="22"/>
      <c r="P47" s="22"/>
      <c r="Q47" s="309"/>
      <c r="R47" s="301"/>
      <c r="S47" s="301"/>
      <c r="T47" s="301"/>
      <c r="U47" s="301"/>
      <c r="V47" s="301"/>
      <c r="W47" s="301"/>
      <c r="X47" s="301"/>
      <c r="Y47" s="23"/>
      <c r="Z47" s="25"/>
      <c r="AA47" s="301"/>
      <c r="AB47" s="301"/>
      <c r="AC47" s="48"/>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row>
    <row r="48" spans="1:52" s="406" customFormat="1" ht="30" customHeight="1">
      <c r="A48" s="310"/>
      <c r="B48" s="402"/>
      <c r="C48" s="602" t="s">
        <v>702</v>
      </c>
      <c r="D48" s="602"/>
      <c r="E48" s="602"/>
      <c r="F48" s="602"/>
      <c r="G48" s="602"/>
      <c r="H48" s="602"/>
      <c r="I48" s="602"/>
      <c r="J48" s="602"/>
      <c r="K48" s="602"/>
      <c r="L48" s="602"/>
      <c r="M48" s="602"/>
      <c r="N48" s="602"/>
      <c r="O48" s="602"/>
      <c r="P48" s="603"/>
      <c r="Q48" s="309"/>
      <c r="R48" s="301"/>
      <c r="S48" s="301"/>
      <c r="T48" s="301"/>
      <c r="U48" s="301"/>
      <c r="V48" s="301"/>
      <c r="W48" s="301"/>
      <c r="X48" s="301"/>
      <c r="Y48" s="23"/>
      <c r="Z48" s="25"/>
      <c r="AA48" s="301"/>
      <c r="AB48" s="301"/>
      <c r="AC48" s="48"/>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row>
    <row r="49" spans="1:52" s="406" customFormat="1" ht="17.399999999999999">
      <c r="A49" s="310"/>
      <c r="B49" s="303"/>
      <c r="C49" s="303"/>
      <c r="D49" s="303"/>
      <c r="E49" s="303"/>
      <c r="F49" s="303"/>
      <c r="G49" s="303"/>
      <c r="H49" s="303"/>
      <c r="I49" s="41"/>
      <c r="J49" s="304" t="s">
        <v>197</v>
      </c>
      <c r="K49" s="59"/>
      <c r="L49" s="303"/>
      <c r="M49" s="303"/>
      <c r="N49" s="303"/>
      <c r="O49" s="22"/>
      <c r="P49" s="22"/>
      <c r="Q49" s="309"/>
      <c r="R49" s="301"/>
      <c r="S49" s="301"/>
      <c r="T49" s="301"/>
      <c r="U49" s="301"/>
      <c r="V49" s="301"/>
      <c r="W49" s="301"/>
      <c r="X49" s="301"/>
      <c r="Y49" s="23"/>
      <c r="Z49" s="25"/>
      <c r="AA49" s="301"/>
      <c r="AB49" s="301"/>
      <c r="AC49" s="48"/>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row>
    <row r="50" spans="1:52" s="406" customFormat="1" ht="25.05" customHeight="1">
      <c r="A50" s="310"/>
      <c r="B50" s="303"/>
      <c r="C50" s="559" t="s">
        <v>704</v>
      </c>
      <c r="D50" s="560"/>
      <c r="E50" s="560"/>
      <c r="F50" s="560"/>
      <c r="G50" s="560"/>
      <c r="H50" s="560"/>
      <c r="I50" s="561"/>
      <c r="J50" s="417"/>
      <c r="K50" s="567" t="s">
        <v>695</v>
      </c>
      <c r="L50" s="303"/>
      <c r="M50" s="303"/>
      <c r="N50" s="303"/>
      <c r="O50" s="22"/>
      <c r="P50" s="22"/>
      <c r="Q50" s="309"/>
      <c r="R50" s="301"/>
      <c r="S50" s="301"/>
      <c r="T50" s="301"/>
      <c r="U50" s="301"/>
      <c r="V50" s="301"/>
      <c r="W50" s="301"/>
      <c r="X50" s="63">
        <v>0</v>
      </c>
      <c r="Y50" s="23"/>
      <c r="Z50" s="25"/>
      <c r="AA50" s="301"/>
      <c r="AB50" s="301"/>
      <c r="AC50" s="66" t="str">
        <f>IF(J50="","",0)</f>
        <v/>
      </c>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row>
    <row r="51" spans="1:52" s="406" customFormat="1" ht="25.05" customHeight="1">
      <c r="A51" s="310"/>
      <c r="B51" s="303"/>
      <c r="C51" s="559" t="s">
        <v>706</v>
      </c>
      <c r="D51" s="560"/>
      <c r="E51" s="560"/>
      <c r="F51" s="560"/>
      <c r="G51" s="560"/>
      <c r="H51" s="560"/>
      <c r="I51" s="561"/>
      <c r="J51" s="417"/>
      <c r="K51" s="567"/>
      <c r="L51" s="303"/>
      <c r="M51" s="303"/>
      <c r="N51" s="303"/>
      <c r="O51" s="22"/>
      <c r="P51" s="22"/>
      <c r="Q51" s="309"/>
      <c r="R51" s="301"/>
      <c r="S51" s="301"/>
      <c r="T51" s="301"/>
      <c r="U51" s="301"/>
      <c r="V51" s="301"/>
      <c r="W51" s="301"/>
      <c r="X51" s="63">
        <v>1</v>
      </c>
      <c r="Y51" s="23"/>
      <c r="Z51" s="25"/>
      <c r="AA51" s="301"/>
      <c r="AB51" s="301"/>
      <c r="AC51" s="66" t="str">
        <f>IF(J51="","",1)</f>
        <v/>
      </c>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row>
    <row r="52" spans="1:52" s="406" customFormat="1" ht="25.05" customHeight="1" thickBot="1">
      <c r="A52" s="310"/>
      <c r="B52" s="303"/>
      <c r="C52" s="559" t="s">
        <v>703</v>
      </c>
      <c r="D52" s="560"/>
      <c r="E52" s="560"/>
      <c r="F52" s="560"/>
      <c r="G52" s="560"/>
      <c r="H52" s="560"/>
      <c r="I52" s="561"/>
      <c r="J52" s="417"/>
      <c r="K52" s="567"/>
      <c r="L52" s="303"/>
      <c r="M52" s="303"/>
      <c r="N52" s="303"/>
      <c r="O52" s="22"/>
      <c r="P52" s="22"/>
      <c r="Q52" s="309"/>
      <c r="R52" s="301"/>
      <c r="S52" s="301"/>
      <c r="T52" s="301"/>
      <c r="U52" s="301"/>
      <c r="V52" s="301"/>
      <c r="W52" s="301"/>
      <c r="X52" s="63">
        <v>2</v>
      </c>
      <c r="Y52" s="23"/>
      <c r="Z52" s="25"/>
      <c r="AA52" s="301"/>
      <c r="AB52" s="301"/>
      <c r="AC52" s="66" t="str">
        <f>IF(J52="","",2)</f>
        <v/>
      </c>
      <c r="AD52" s="301"/>
      <c r="AE52" s="301"/>
      <c r="AF52" s="301" t="s">
        <v>24</v>
      </c>
      <c r="AG52" s="301"/>
      <c r="AH52" s="301"/>
      <c r="AI52" s="301"/>
      <c r="AJ52" s="301"/>
      <c r="AK52" s="301"/>
      <c r="AL52" s="301"/>
      <c r="AM52" s="301"/>
      <c r="AN52" s="301"/>
      <c r="AO52" s="301"/>
      <c r="AP52" s="301"/>
      <c r="AQ52" s="301"/>
      <c r="AR52" s="301"/>
      <c r="AS52" s="301"/>
      <c r="AT52" s="301"/>
      <c r="AU52" s="301"/>
      <c r="AV52" s="301"/>
      <c r="AW52" s="301"/>
      <c r="AX52" s="301"/>
      <c r="AY52" s="301"/>
      <c r="AZ52" s="301"/>
    </row>
    <row r="53" spans="1:52" s="406" customFormat="1" ht="25.05" customHeight="1" thickBot="1">
      <c r="A53" s="310"/>
      <c r="B53" s="303"/>
      <c r="C53" s="559" t="s">
        <v>705</v>
      </c>
      <c r="D53" s="560"/>
      <c r="E53" s="560"/>
      <c r="F53" s="560"/>
      <c r="G53" s="560"/>
      <c r="H53" s="560"/>
      <c r="I53" s="561"/>
      <c r="J53" s="419"/>
      <c r="K53" s="567"/>
      <c r="L53" s="59"/>
      <c r="M53" s="100">
        <f>AF53</f>
        <v>0</v>
      </c>
      <c r="N53" s="303"/>
      <c r="O53" s="22"/>
      <c r="P53" s="22"/>
      <c r="Q53" s="309"/>
      <c r="R53" s="301"/>
      <c r="S53" s="301"/>
      <c r="T53" s="301"/>
      <c r="U53" s="301"/>
      <c r="V53" s="301"/>
      <c r="W53" s="301"/>
      <c r="X53" s="63">
        <v>4</v>
      </c>
      <c r="Y53" s="23"/>
      <c r="Z53" s="25"/>
      <c r="AA53" s="301"/>
      <c r="AB53" s="301"/>
      <c r="AC53" s="66" t="str">
        <f>IF(J53="","",4)</f>
        <v/>
      </c>
      <c r="AD53" s="301"/>
      <c r="AE53" s="79">
        <f>SUM(AC51:AC53)</f>
        <v>0</v>
      </c>
      <c r="AF53" s="102">
        <f>IF(AE53/4&gt;100%,100%,AE53/4)</f>
        <v>0</v>
      </c>
      <c r="AG53" s="301"/>
      <c r="AH53" s="96">
        <f>AE53</f>
        <v>0</v>
      </c>
      <c r="AI53" s="301"/>
      <c r="AJ53" s="301"/>
      <c r="AK53" s="301"/>
      <c r="AL53" s="301"/>
      <c r="AM53" s="301"/>
      <c r="AN53" s="301"/>
      <c r="AO53" s="301"/>
      <c r="AP53" s="301"/>
      <c r="AQ53" s="301"/>
      <c r="AR53" s="301"/>
      <c r="AS53" s="301"/>
      <c r="AT53" s="301"/>
      <c r="AU53" s="301"/>
      <c r="AV53" s="301"/>
      <c r="AW53" s="301"/>
      <c r="AX53" s="301"/>
      <c r="AY53" s="301"/>
      <c r="AZ53" s="301"/>
    </row>
    <row r="54" spans="1:52" s="406" customFormat="1" hidden="1">
      <c r="A54" s="310"/>
      <c r="B54" s="303"/>
      <c r="C54" s="303"/>
      <c r="D54" s="303"/>
      <c r="E54" s="303"/>
      <c r="F54" s="303"/>
      <c r="G54" s="611" t="s">
        <v>244</v>
      </c>
      <c r="H54" s="611"/>
      <c r="I54" s="41"/>
      <c r="J54" s="302">
        <f>AE53</f>
        <v>0</v>
      </c>
      <c r="K54" s="303"/>
      <c r="L54" s="303"/>
      <c r="M54" s="303"/>
      <c r="N54" s="303"/>
      <c r="O54" s="22"/>
      <c r="P54" s="22"/>
      <c r="Q54" s="309"/>
      <c r="R54" s="301"/>
      <c r="S54" s="301"/>
      <c r="T54" s="301"/>
      <c r="U54" s="301"/>
      <c r="V54" s="301"/>
      <c r="W54" s="301"/>
      <c r="X54" s="301"/>
      <c r="Y54" s="23"/>
      <c r="Z54" s="25"/>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row>
    <row r="55" spans="1:52" s="406" customFormat="1" ht="17.399999999999999">
      <c r="A55" s="310"/>
      <c r="B55" s="303"/>
      <c r="C55" s="599" t="s">
        <v>797</v>
      </c>
      <c r="D55" s="600"/>
      <c r="E55" s="600"/>
      <c r="F55" s="600"/>
      <c r="G55" s="600"/>
      <c r="H55" s="600"/>
      <c r="I55" s="601"/>
      <c r="J55" s="69"/>
      <c r="K55" s="303"/>
      <c r="L55" s="303"/>
      <c r="M55" s="303"/>
      <c r="N55" s="76"/>
      <c r="O55" s="22"/>
      <c r="P55" s="22"/>
      <c r="Q55" s="309"/>
      <c r="R55" s="301"/>
      <c r="S55" s="301"/>
      <c r="T55" s="301"/>
      <c r="U55" s="301"/>
      <c r="V55" s="301"/>
      <c r="W55" s="301"/>
      <c r="X55" s="301"/>
      <c r="Y55" s="23"/>
      <c r="Z55" s="25"/>
      <c r="AA55" s="301"/>
      <c r="AB55" s="301"/>
      <c r="AC55" s="48"/>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row>
    <row r="56" spans="1:52" s="406" customFormat="1" ht="17.399999999999999">
      <c r="A56" s="310"/>
      <c r="B56" s="303"/>
      <c r="C56" s="303"/>
      <c r="D56" s="303"/>
      <c r="E56" s="303"/>
      <c r="F56" s="303"/>
      <c r="G56" s="303"/>
      <c r="H56" s="303"/>
      <c r="I56" s="303"/>
      <c r="J56" s="303"/>
      <c r="K56" s="303"/>
      <c r="L56" s="303"/>
      <c r="M56" s="303"/>
      <c r="N56" s="76"/>
      <c r="O56" s="22"/>
      <c r="P56" s="22"/>
      <c r="Q56" s="309"/>
      <c r="R56" s="301"/>
      <c r="S56" s="301"/>
      <c r="T56" s="301"/>
      <c r="U56" s="301"/>
      <c r="V56" s="301"/>
      <c r="W56" s="301"/>
      <c r="X56" s="301"/>
      <c r="Y56" s="23"/>
      <c r="Z56" s="25"/>
      <c r="AA56" s="301"/>
      <c r="AB56" s="301"/>
      <c r="AC56" s="48"/>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row>
    <row r="57" spans="1:52" s="406" customFormat="1" ht="29.55" customHeight="1">
      <c r="A57" s="310"/>
      <c r="B57" s="402"/>
      <c r="C57" s="602" t="s">
        <v>171</v>
      </c>
      <c r="D57" s="602"/>
      <c r="E57" s="602"/>
      <c r="F57" s="602"/>
      <c r="G57" s="602"/>
      <c r="H57" s="602"/>
      <c r="I57" s="602"/>
      <c r="J57" s="602"/>
      <c r="K57" s="602"/>
      <c r="L57" s="602"/>
      <c r="M57" s="602"/>
      <c r="N57" s="602"/>
      <c r="O57" s="602"/>
      <c r="P57" s="603"/>
      <c r="Q57" s="309"/>
      <c r="R57" s="301"/>
      <c r="S57" s="24"/>
      <c r="T57" s="24"/>
      <c r="U57" s="24"/>
      <c r="V57" s="24"/>
      <c r="W57" s="24"/>
      <c r="X57" s="24"/>
      <c r="Y57" s="23"/>
      <c r="Z57" s="25"/>
      <c r="AA57" s="24"/>
      <c r="AB57" s="24"/>
      <c r="AC57" s="48"/>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s="406" customFormat="1" ht="38.549999999999997" customHeight="1">
      <c r="A58" s="310"/>
      <c r="B58" s="27"/>
      <c r="C58" s="628" t="s">
        <v>166</v>
      </c>
      <c r="D58" s="628"/>
      <c r="E58" s="628"/>
      <c r="F58" s="628"/>
      <c r="G58" s="628"/>
      <c r="H58" s="628"/>
      <c r="I58" s="628"/>
      <c r="J58" s="21" t="s">
        <v>197</v>
      </c>
      <c r="K58" s="59"/>
      <c r="L58" s="27"/>
      <c r="M58" s="27"/>
      <c r="N58" s="27"/>
      <c r="O58" s="22"/>
      <c r="P58" s="22"/>
      <c r="Q58" s="309"/>
      <c r="R58" s="301"/>
      <c r="S58" s="24"/>
      <c r="T58" s="24"/>
      <c r="U58" s="24"/>
      <c r="V58" s="24"/>
      <c r="W58" s="24"/>
      <c r="X58" s="24"/>
      <c r="Y58" s="23"/>
      <c r="Z58" s="25"/>
      <c r="AA58" s="24"/>
      <c r="AB58" s="24"/>
      <c r="AC58" s="48"/>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s="406" customFormat="1" ht="20.399999999999999">
      <c r="A59" s="310"/>
      <c r="B59" s="27"/>
      <c r="C59" s="617" t="s">
        <v>42</v>
      </c>
      <c r="D59" s="617"/>
      <c r="E59" s="617"/>
      <c r="F59" s="617"/>
      <c r="G59" s="617"/>
      <c r="H59" s="617"/>
      <c r="I59" s="617"/>
      <c r="J59" s="417"/>
      <c r="K59" s="567" t="s">
        <v>694</v>
      </c>
      <c r="L59" s="27"/>
      <c r="M59" s="27"/>
      <c r="N59" s="27"/>
      <c r="O59" s="22"/>
      <c r="P59" s="22"/>
      <c r="Q59" s="309"/>
      <c r="R59" s="301"/>
      <c r="S59" s="24"/>
      <c r="T59" s="24"/>
      <c r="U59" s="24"/>
      <c r="V59" s="24"/>
      <c r="W59" s="24"/>
      <c r="X59" s="63">
        <v>0</v>
      </c>
      <c r="Y59" s="23"/>
      <c r="Z59" s="25"/>
      <c r="AA59" s="24"/>
      <c r="AB59" s="24"/>
      <c r="AC59" s="66" t="str">
        <f>IF(J59="","",0)</f>
        <v/>
      </c>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2" s="406" customFormat="1" ht="20.399999999999999">
      <c r="A60" s="310"/>
      <c r="B60" s="27"/>
      <c r="C60" s="617" t="s">
        <v>234</v>
      </c>
      <c r="D60" s="617"/>
      <c r="E60" s="617"/>
      <c r="F60" s="617" t="s">
        <v>44</v>
      </c>
      <c r="G60" s="617"/>
      <c r="H60" s="617"/>
      <c r="I60" s="617"/>
      <c r="J60" s="417"/>
      <c r="K60" s="567"/>
      <c r="L60" s="27"/>
      <c r="M60" s="27"/>
      <c r="N60" s="27"/>
      <c r="O60" s="22"/>
      <c r="P60" s="22"/>
      <c r="Q60" s="309"/>
      <c r="R60" s="301"/>
      <c r="S60" s="24"/>
      <c r="T60" s="24"/>
      <c r="U60" s="24"/>
      <c r="V60" s="24"/>
      <c r="W60" s="24"/>
      <c r="X60" s="63">
        <v>1</v>
      </c>
      <c r="Y60" s="23"/>
      <c r="Z60" s="25"/>
      <c r="AA60" s="24"/>
      <c r="AB60" s="24"/>
      <c r="AC60" s="66" t="str">
        <f>IF(J60="","",1)</f>
        <v/>
      </c>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2" s="406" customFormat="1" ht="20.399999999999999">
      <c r="A61" s="310"/>
      <c r="B61" s="27"/>
      <c r="C61" s="617"/>
      <c r="D61" s="617"/>
      <c r="E61" s="617"/>
      <c r="F61" s="617" t="s">
        <v>45</v>
      </c>
      <c r="G61" s="617"/>
      <c r="H61" s="617"/>
      <c r="I61" s="617"/>
      <c r="J61" s="417"/>
      <c r="K61" s="567"/>
      <c r="L61" s="27"/>
      <c r="M61" s="27"/>
      <c r="N61" s="27"/>
      <c r="O61" s="22"/>
      <c r="P61" s="22"/>
      <c r="Q61" s="309"/>
      <c r="R61" s="301"/>
      <c r="S61" s="24"/>
      <c r="T61" s="24"/>
      <c r="U61" s="24"/>
      <c r="V61" s="24"/>
      <c r="W61" s="24"/>
      <c r="X61" s="63">
        <v>2</v>
      </c>
      <c r="Y61" s="23"/>
      <c r="Z61" s="25"/>
      <c r="AA61" s="24"/>
      <c r="AB61" s="24"/>
      <c r="AC61" s="66" t="str">
        <f>IF(J61="","",3)</f>
        <v/>
      </c>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2" s="406" customFormat="1" ht="20.399999999999999">
      <c r="A62" s="310"/>
      <c r="B62" s="27"/>
      <c r="C62" s="617" t="s">
        <v>43</v>
      </c>
      <c r="D62" s="617"/>
      <c r="E62" s="617"/>
      <c r="F62" s="617" t="s">
        <v>44</v>
      </c>
      <c r="G62" s="617"/>
      <c r="H62" s="617"/>
      <c r="I62" s="617"/>
      <c r="J62" s="417"/>
      <c r="K62" s="567"/>
      <c r="L62" s="27"/>
      <c r="M62" s="27"/>
      <c r="N62" s="27"/>
      <c r="O62" s="22"/>
      <c r="P62" s="22"/>
      <c r="Q62" s="309"/>
      <c r="R62" s="301"/>
      <c r="S62" s="24"/>
      <c r="T62" s="24"/>
      <c r="U62" s="24"/>
      <c r="V62" s="24"/>
      <c r="W62" s="24"/>
      <c r="X62" s="63">
        <v>1</v>
      </c>
      <c r="Y62" s="23"/>
      <c r="Z62" s="25"/>
      <c r="AA62" s="24"/>
      <c r="AB62" s="24"/>
      <c r="AC62" s="66" t="str">
        <f>IF(J62="","",1)</f>
        <v/>
      </c>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2" s="406" customFormat="1" ht="20.399999999999999">
      <c r="A63" s="310"/>
      <c r="B63" s="27"/>
      <c r="C63" s="617"/>
      <c r="D63" s="617"/>
      <c r="E63" s="617"/>
      <c r="F63" s="617" t="s">
        <v>45</v>
      </c>
      <c r="G63" s="617"/>
      <c r="H63" s="617"/>
      <c r="I63" s="617"/>
      <c r="J63" s="417"/>
      <c r="K63" s="567"/>
      <c r="L63" s="27"/>
      <c r="M63" s="27"/>
      <c r="N63" s="24"/>
      <c r="O63" s="22"/>
      <c r="P63" s="22"/>
      <c r="Q63" s="309"/>
      <c r="R63" s="301"/>
      <c r="S63" s="24"/>
      <c r="T63" s="24"/>
      <c r="U63" s="24"/>
      <c r="V63" s="24"/>
      <c r="W63" s="24"/>
      <c r="X63" s="63">
        <v>2</v>
      </c>
      <c r="Y63" s="23"/>
      <c r="Z63" s="25"/>
      <c r="AA63" s="24"/>
      <c r="AB63" s="24"/>
      <c r="AC63" s="66" t="str">
        <f>IF(J63="","",2)</f>
        <v/>
      </c>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s="406" customFormat="1" ht="20.399999999999999">
      <c r="A64" s="310"/>
      <c r="B64" s="27"/>
      <c r="C64" s="617" t="s">
        <v>155</v>
      </c>
      <c r="D64" s="617"/>
      <c r="E64" s="617"/>
      <c r="F64" s="617"/>
      <c r="G64" s="617"/>
      <c r="H64" s="617"/>
      <c r="I64" s="617"/>
      <c r="J64" s="417"/>
      <c r="K64" s="567"/>
      <c r="L64" s="27"/>
      <c r="M64" s="89">
        <f>AF81</f>
        <v>0</v>
      </c>
      <c r="N64" s="27"/>
      <c r="O64" s="22"/>
      <c r="P64" s="22"/>
      <c r="Q64" s="309"/>
      <c r="R64" s="301"/>
      <c r="S64" s="24"/>
      <c r="T64" s="24"/>
      <c r="U64" s="24"/>
      <c r="V64" s="24"/>
      <c r="W64" s="24"/>
      <c r="X64" s="63">
        <v>4</v>
      </c>
      <c r="Y64" s="23"/>
      <c r="Z64" s="25"/>
      <c r="AA64" s="24"/>
      <c r="AB64" s="24"/>
      <c r="AC64" s="66" t="str">
        <f>IF(J64="","",4)</f>
        <v/>
      </c>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s="406" customFormat="1" ht="18" hidden="1" thickBot="1">
      <c r="A65" s="310"/>
      <c r="B65" s="27"/>
      <c r="C65" s="90"/>
      <c r="D65" s="90"/>
      <c r="E65" s="90"/>
      <c r="F65" s="90"/>
      <c r="G65" s="611" t="s">
        <v>244</v>
      </c>
      <c r="H65" s="611"/>
      <c r="I65" s="24"/>
      <c r="J65" s="91">
        <f>AC65</f>
        <v>0</v>
      </c>
      <c r="K65" s="92"/>
      <c r="L65" s="27"/>
      <c r="M65" s="27"/>
      <c r="N65" s="27"/>
      <c r="O65" s="22"/>
      <c r="P65" s="22"/>
      <c r="Q65" s="309"/>
      <c r="R65" s="301"/>
      <c r="S65" s="24"/>
      <c r="T65" s="24"/>
      <c r="U65" s="24"/>
      <c r="V65" s="24"/>
      <c r="W65" s="24"/>
      <c r="X65" s="41"/>
      <c r="Y65" s="23"/>
      <c r="Z65" s="25"/>
      <c r="AA65" s="24"/>
      <c r="AB65" s="24"/>
      <c r="AC65" s="70">
        <f>SUM(AC59:AC64)</f>
        <v>0</v>
      </c>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1:52" s="406" customFormat="1" ht="17.399999999999999">
      <c r="A66" s="310"/>
      <c r="B66" s="92"/>
      <c r="C66" s="92"/>
      <c r="D66" s="92"/>
      <c r="E66" s="92"/>
      <c r="F66" s="92"/>
      <c r="G66" s="92"/>
      <c r="H66" s="92"/>
      <c r="I66" s="92"/>
      <c r="J66" s="92"/>
      <c r="K66" s="92"/>
      <c r="L66" s="27"/>
      <c r="M66" s="27"/>
      <c r="N66" s="27"/>
      <c r="O66" s="22"/>
      <c r="P66" s="22"/>
      <c r="Q66" s="309"/>
      <c r="R66" s="301"/>
      <c r="S66" s="301"/>
      <c r="T66" s="301"/>
      <c r="U66" s="301"/>
      <c r="V66" s="301"/>
      <c r="W66" s="301"/>
      <c r="X66" s="41"/>
      <c r="Y66" s="23"/>
      <c r="Z66" s="25"/>
      <c r="AA66" s="301"/>
      <c r="AB66" s="301"/>
      <c r="AC66" s="115"/>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row>
    <row r="67" spans="1:52" s="406" customFormat="1" ht="30.45" customHeight="1">
      <c r="A67" s="310"/>
      <c r="B67" s="27"/>
      <c r="C67" s="616" t="s">
        <v>626</v>
      </c>
      <c r="D67" s="616"/>
      <c r="E67" s="616"/>
      <c r="F67" s="616"/>
      <c r="G67" s="616"/>
      <c r="H67" s="616"/>
      <c r="I67" s="616"/>
      <c r="J67" s="321"/>
      <c r="K67" s="92"/>
      <c r="L67" s="27"/>
      <c r="M67" s="27"/>
      <c r="N67" s="27"/>
      <c r="O67" s="22"/>
      <c r="P67" s="22"/>
      <c r="Q67" s="309"/>
      <c r="R67" s="301"/>
      <c r="S67" s="24"/>
      <c r="T67" s="24"/>
      <c r="U67" s="24"/>
      <c r="V67" s="24"/>
      <c r="W67" s="24"/>
      <c r="X67" s="321"/>
      <c r="Y67" s="23"/>
      <c r="Z67" s="25"/>
      <c r="AA67" s="24"/>
      <c r="AB67" s="24"/>
      <c r="AC67" s="48"/>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1:52" s="406" customFormat="1" ht="20.399999999999999">
      <c r="A68" s="310"/>
      <c r="B68" s="27"/>
      <c r="C68" s="617" t="s">
        <v>42</v>
      </c>
      <c r="D68" s="617"/>
      <c r="E68" s="617"/>
      <c r="F68" s="617"/>
      <c r="G68" s="617"/>
      <c r="H68" s="617"/>
      <c r="I68" s="617"/>
      <c r="J68" s="417"/>
      <c r="K68" s="567" t="s">
        <v>694</v>
      </c>
      <c r="L68" s="27"/>
      <c r="M68" s="27"/>
      <c r="N68" s="42"/>
      <c r="O68" s="22"/>
      <c r="P68" s="22"/>
      <c r="Q68" s="309"/>
      <c r="R68" s="301"/>
      <c r="S68" s="24"/>
      <c r="T68" s="24"/>
      <c r="U68" s="24"/>
      <c r="V68" s="24"/>
      <c r="W68" s="24"/>
      <c r="X68" s="63">
        <v>0</v>
      </c>
      <c r="Y68" s="23"/>
      <c r="Z68" s="25"/>
      <c r="AA68" s="24"/>
      <c r="AB68" s="24"/>
      <c r="AC68" s="66" t="str">
        <f>IF(J68="","",0)</f>
        <v/>
      </c>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1:52" s="406" customFormat="1" ht="20.399999999999999">
      <c r="A69" s="310"/>
      <c r="B69" s="27"/>
      <c r="C69" s="617" t="s">
        <v>234</v>
      </c>
      <c r="D69" s="617"/>
      <c r="E69" s="617"/>
      <c r="F69" s="617" t="s">
        <v>44</v>
      </c>
      <c r="G69" s="617"/>
      <c r="H69" s="617"/>
      <c r="I69" s="617"/>
      <c r="J69" s="417"/>
      <c r="K69" s="567"/>
      <c r="L69" s="27"/>
      <c r="M69" s="27"/>
      <c r="N69" s="93"/>
      <c r="O69" s="22"/>
      <c r="P69" s="22"/>
      <c r="Q69" s="309"/>
      <c r="R69" s="301"/>
      <c r="S69" s="24"/>
      <c r="T69" s="24"/>
      <c r="U69" s="24"/>
      <c r="V69" s="24"/>
      <c r="W69" s="24"/>
      <c r="X69" s="63">
        <v>1</v>
      </c>
      <c r="Y69" s="23"/>
      <c r="Z69" s="25"/>
      <c r="AA69" s="24"/>
      <c r="AB69" s="24"/>
      <c r="AC69" s="66" t="str">
        <f>IF(J69="","",1)</f>
        <v/>
      </c>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1:52" s="406" customFormat="1" ht="20.399999999999999">
      <c r="A70" s="310"/>
      <c r="B70" s="27"/>
      <c r="C70" s="617"/>
      <c r="D70" s="617"/>
      <c r="E70" s="617"/>
      <c r="F70" s="617" t="s">
        <v>45</v>
      </c>
      <c r="G70" s="617"/>
      <c r="H70" s="617"/>
      <c r="I70" s="617"/>
      <c r="J70" s="417"/>
      <c r="K70" s="567"/>
      <c r="L70" s="27"/>
      <c r="M70" s="27"/>
      <c r="N70" s="27"/>
      <c r="O70" s="22"/>
      <c r="P70" s="22"/>
      <c r="Q70" s="309"/>
      <c r="R70" s="301"/>
      <c r="S70" s="24"/>
      <c r="T70" s="24"/>
      <c r="U70" s="24"/>
      <c r="V70" s="24"/>
      <c r="W70" s="24"/>
      <c r="X70" s="63">
        <v>2</v>
      </c>
      <c r="Y70" s="23"/>
      <c r="Z70" s="25"/>
      <c r="AA70" s="24"/>
      <c r="AB70" s="24"/>
      <c r="AC70" s="66" t="str">
        <f>IF(J70="","",3)</f>
        <v/>
      </c>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s="406" customFormat="1" ht="20.399999999999999">
      <c r="A71" s="310"/>
      <c r="B71" s="27"/>
      <c r="C71" s="617" t="s">
        <v>43</v>
      </c>
      <c r="D71" s="617"/>
      <c r="E71" s="617"/>
      <c r="F71" s="617" t="s">
        <v>44</v>
      </c>
      <c r="G71" s="617"/>
      <c r="H71" s="617"/>
      <c r="I71" s="617"/>
      <c r="J71" s="417"/>
      <c r="K71" s="567"/>
      <c r="L71" s="27"/>
      <c r="M71" s="27"/>
      <c r="N71" s="74"/>
      <c r="O71" s="22"/>
      <c r="P71" s="22"/>
      <c r="Q71" s="309"/>
      <c r="R71" s="301"/>
      <c r="S71" s="24"/>
      <c r="T71" s="24"/>
      <c r="U71" s="24"/>
      <c r="V71" s="24"/>
      <c r="W71" s="24"/>
      <c r="X71" s="63">
        <v>1</v>
      </c>
      <c r="Y71" s="23"/>
      <c r="Z71" s="25"/>
      <c r="AA71" s="24"/>
      <c r="AB71" s="24"/>
      <c r="AC71" s="66" t="str">
        <f>IF(J71="","",1)</f>
        <v/>
      </c>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s="406" customFormat="1" ht="20.399999999999999">
      <c r="A72" s="310"/>
      <c r="B72" s="27"/>
      <c r="C72" s="617"/>
      <c r="D72" s="617"/>
      <c r="E72" s="617"/>
      <c r="F72" s="617" t="s">
        <v>45</v>
      </c>
      <c r="G72" s="617"/>
      <c r="H72" s="617"/>
      <c r="I72" s="617"/>
      <c r="J72" s="417"/>
      <c r="K72" s="567"/>
      <c r="L72" s="27"/>
      <c r="M72" s="27"/>
      <c r="N72" s="74"/>
      <c r="O72" s="22"/>
      <c r="P72" s="22"/>
      <c r="Q72" s="309"/>
      <c r="R72" s="301"/>
      <c r="S72" s="24"/>
      <c r="T72" s="24"/>
      <c r="U72" s="24"/>
      <c r="V72" s="24"/>
      <c r="W72" s="24"/>
      <c r="X72" s="63">
        <v>2</v>
      </c>
      <c r="Y72" s="23"/>
      <c r="Z72" s="25"/>
      <c r="AA72" s="24"/>
      <c r="AB72" s="24"/>
      <c r="AC72" s="66" t="str">
        <f>IF(J72="","",2)</f>
        <v/>
      </c>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s="406" customFormat="1" ht="20.399999999999999">
      <c r="A73" s="310"/>
      <c r="B73" s="27"/>
      <c r="C73" s="617" t="s">
        <v>117</v>
      </c>
      <c r="D73" s="617"/>
      <c r="E73" s="617"/>
      <c r="F73" s="617"/>
      <c r="G73" s="617"/>
      <c r="H73" s="617"/>
      <c r="I73" s="617"/>
      <c r="J73" s="417"/>
      <c r="K73" s="567"/>
      <c r="L73" s="27"/>
      <c r="M73" s="27"/>
      <c r="N73" s="27"/>
      <c r="O73" s="22"/>
      <c r="P73" s="22"/>
      <c r="Q73" s="309"/>
      <c r="R73" s="301"/>
      <c r="S73" s="24"/>
      <c r="T73" s="24"/>
      <c r="U73" s="24"/>
      <c r="V73" s="24"/>
      <c r="W73" s="24"/>
      <c r="X73" s="63">
        <v>4</v>
      </c>
      <c r="Y73" s="23"/>
      <c r="Z73" s="25"/>
      <c r="AA73" s="24"/>
      <c r="AB73" s="24"/>
      <c r="AC73" s="66" t="str">
        <f>IF(J73="","",4)</f>
        <v/>
      </c>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s="406" customFormat="1" ht="18" hidden="1" thickBot="1">
      <c r="A74" s="310"/>
      <c r="B74" s="27"/>
      <c r="C74" s="90"/>
      <c r="D74" s="90"/>
      <c r="E74" s="90"/>
      <c r="F74" s="90"/>
      <c r="G74" s="611" t="s">
        <v>244</v>
      </c>
      <c r="H74" s="611"/>
      <c r="I74" s="24"/>
      <c r="J74" s="91">
        <f>AC74</f>
        <v>0</v>
      </c>
      <c r="K74" s="92"/>
      <c r="L74" s="27"/>
      <c r="M74" s="27"/>
      <c r="N74" s="27"/>
      <c r="O74" s="22"/>
      <c r="P74" s="22"/>
      <c r="Q74" s="309"/>
      <c r="R74" s="301"/>
      <c r="S74" s="24"/>
      <c r="T74" s="24"/>
      <c r="U74" s="24"/>
      <c r="V74" s="24"/>
      <c r="W74" s="24"/>
      <c r="X74" s="41"/>
      <c r="Y74" s="23"/>
      <c r="Z74" s="25"/>
      <c r="AA74" s="24"/>
      <c r="AB74" s="24"/>
      <c r="AC74" s="70">
        <f>SUM(AC68:AC73)</f>
        <v>0</v>
      </c>
      <c r="AD74" s="24"/>
      <c r="AE74" s="24"/>
      <c r="AF74" s="24"/>
      <c r="AG74" s="24"/>
      <c r="AH74" s="24"/>
      <c r="AI74" s="24"/>
      <c r="AJ74" s="24"/>
      <c r="AK74" s="24"/>
      <c r="AL74" s="24"/>
      <c r="AM74" s="24"/>
      <c r="AN74" s="24"/>
      <c r="AO74" s="24"/>
      <c r="AP74" s="24"/>
      <c r="AQ74" s="24"/>
      <c r="AR74" s="24"/>
      <c r="AS74" s="24"/>
      <c r="AT74" s="24"/>
      <c r="AU74" s="24"/>
      <c r="AV74" s="24"/>
      <c r="AW74" s="24"/>
      <c r="AX74" s="24"/>
      <c r="AY74" s="24"/>
      <c r="AZ74" s="24"/>
    </row>
    <row r="75" spans="1:52" s="406" customFormat="1">
      <c r="A75" s="310"/>
      <c r="B75" s="27"/>
      <c r="C75" s="303"/>
      <c r="D75" s="303"/>
      <c r="E75" s="303"/>
      <c r="F75" s="303"/>
      <c r="G75" s="303"/>
      <c r="H75" s="303"/>
      <c r="I75" s="303"/>
      <c r="J75" s="303"/>
      <c r="K75" s="303"/>
      <c r="L75" s="27"/>
      <c r="M75" s="27"/>
      <c r="N75" s="27"/>
      <c r="O75" s="22"/>
      <c r="P75" s="22"/>
      <c r="Q75" s="309"/>
      <c r="R75" s="301"/>
      <c r="S75" s="301"/>
      <c r="T75" s="301"/>
      <c r="U75" s="301"/>
      <c r="V75" s="301"/>
      <c r="W75" s="301"/>
      <c r="X75" s="41"/>
      <c r="Y75" s="23"/>
      <c r="Z75" s="25"/>
      <c r="AA75" s="301"/>
      <c r="AB75" s="301"/>
      <c r="AC75" s="115"/>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row>
    <row r="76" spans="1:52" s="406" customFormat="1" ht="45.45" customHeight="1">
      <c r="A76" s="310"/>
      <c r="B76" s="27"/>
      <c r="C76" s="615" t="s">
        <v>167</v>
      </c>
      <c r="D76" s="615"/>
      <c r="E76" s="615"/>
      <c r="F76" s="615"/>
      <c r="G76" s="615"/>
      <c r="H76" s="615"/>
      <c r="I76" s="615"/>
      <c r="J76" s="321"/>
      <c r="K76" s="92"/>
      <c r="L76" s="27"/>
      <c r="M76" s="27"/>
      <c r="N76" s="76"/>
      <c r="O76" s="22"/>
      <c r="P76" s="22"/>
      <c r="Q76" s="309"/>
      <c r="R76" s="301"/>
      <c r="S76" s="24"/>
      <c r="T76" s="24"/>
      <c r="U76" s="24"/>
      <c r="V76" s="24"/>
      <c r="W76" s="24"/>
      <c r="X76" s="321"/>
      <c r="Y76" s="23"/>
      <c r="Z76" s="25"/>
      <c r="AA76" s="24"/>
      <c r="AB76" s="24"/>
      <c r="AC76" s="48"/>
      <c r="AD76" s="24"/>
      <c r="AE76" s="24"/>
      <c r="AF76" s="24"/>
      <c r="AG76" s="24"/>
      <c r="AH76" s="24"/>
      <c r="AI76" s="24"/>
      <c r="AJ76" s="24"/>
      <c r="AK76" s="24"/>
      <c r="AL76" s="24"/>
      <c r="AM76" s="24"/>
      <c r="AN76" s="24"/>
      <c r="AO76" s="24"/>
      <c r="AP76" s="24"/>
      <c r="AQ76" s="24"/>
      <c r="AR76" s="24"/>
      <c r="AS76" s="24"/>
      <c r="AT76" s="24"/>
      <c r="AU76" s="24"/>
      <c r="AV76" s="24"/>
      <c r="AW76" s="24"/>
      <c r="AX76" s="24"/>
      <c r="AY76" s="24"/>
      <c r="AZ76" s="24"/>
    </row>
    <row r="77" spans="1:52" s="406" customFormat="1" ht="20.399999999999999">
      <c r="A77" s="310"/>
      <c r="B77" s="27"/>
      <c r="C77" s="590" t="s">
        <v>46</v>
      </c>
      <c r="D77" s="585"/>
      <c r="E77" s="586"/>
      <c r="F77" s="559" t="s">
        <v>47</v>
      </c>
      <c r="G77" s="560"/>
      <c r="H77" s="560"/>
      <c r="I77" s="561"/>
      <c r="J77" s="417"/>
      <c r="K77" s="612" t="s">
        <v>695</v>
      </c>
      <c r="L77" s="94"/>
      <c r="M77" s="94"/>
      <c r="N77" s="94"/>
      <c r="O77" s="22"/>
      <c r="P77" s="22"/>
      <c r="Q77" s="309"/>
      <c r="R77" s="301"/>
      <c r="S77" s="24"/>
      <c r="T77" s="24"/>
      <c r="U77" s="24"/>
      <c r="V77" s="24"/>
      <c r="W77" s="24"/>
      <c r="X77" s="63">
        <v>0</v>
      </c>
      <c r="Y77" s="23"/>
      <c r="Z77" s="25"/>
      <c r="AA77" s="46"/>
      <c r="AB77" s="24"/>
      <c r="AC77" s="66" t="str">
        <f>IF(J77="","",0)</f>
        <v/>
      </c>
      <c r="AD77" s="24"/>
      <c r="AE77" s="24"/>
      <c r="AF77" s="24"/>
      <c r="AG77" s="24"/>
      <c r="AH77" s="24"/>
      <c r="AI77" s="24"/>
      <c r="AJ77" s="24"/>
      <c r="AK77" s="24"/>
      <c r="AL77" s="24"/>
      <c r="AM77" s="24"/>
      <c r="AN77" s="24"/>
      <c r="AO77" s="24"/>
      <c r="AP77" s="24"/>
      <c r="AQ77" s="24"/>
      <c r="AR77" s="24"/>
      <c r="AS77" s="24"/>
      <c r="AT77" s="24"/>
      <c r="AU77" s="24"/>
      <c r="AV77" s="24"/>
      <c r="AW77" s="24"/>
      <c r="AX77" s="24"/>
      <c r="AY77" s="24"/>
      <c r="AZ77" s="24"/>
    </row>
    <row r="78" spans="1:52" s="406" customFormat="1" ht="20.399999999999999">
      <c r="A78" s="310"/>
      <c r="B78" s="27"/>
      <c r="C78" s="587"/>
      <c r="D78" s="588"/>
      <c r="E78" s="589"/>
      <c r="F78" s="559" t="s">
        <v>48</v>
      </c>
      <c r="G78" s="560"/>
      <c r="H78" s="560"/>
      <c r="I78" s="561"/>
      <c r="J78" s="417"/>
      <c r="K78" s="612"/>
      <c r="L78" s="94"/>
      <c r="M78" s="94"/>
      <c r="N78" s="94"/>
      <c r="O78" s="22"/>
      <c r="P78" s="22"/>
      <c r="Q78" s="309"/>
      <c r="R78" s="301"/>
      <c r="S78" s="24"/>
      <c r="T78" s="24"/>
      <c r="U78" s="24"/>
      <c r="V78" s="24"/>
      <c r="W78" s="24"/>
      <c r="X78" s="63">
        <v>1</v>
      </c>
      <c r="Y78" s="23"/>
      <c r="Z78" s="25"/>
      <c r="AA78" s="24"/>
      <c r="AB78" s="24"/>
      <c r="AC78" s="66" t="str">
        <f>IF(J78="","",1)</f>
        <v/>
      </c>
      <c r="AD78" s="24"/>
      <c r="AE78" s="24"/>
      <c r="AF78" s="24"/>
      <c r="AG78" s="24"/>
      <c r="AH78" s="24"/>
      <c r="AI78" s="24"/>
      <c r="AJ78" s="24"/>
      <c r="AK78" s="24"/>
      <c r="AL78" s="24"/>
      <c r="AM78" s="24"/>
      <c r="AN78" s="24"/>
      <c r="AO78" s="24"/>
      <c r="AP78" s="24"/>
      <c r="AQ78" s="24"/>
      <c r="AR78" s="24"/>
      <c r="AS78" s="24"/>
      <c r="AT78" s="24"/>
      <c r="AU78" s="24"/>
      <c r="AV78" s="24"/>
      <c r="AW78" s="24"/>
      <c r="AX78" s="24"/>
      <c r="AY78" s="24"/>
      <c r="AZ78" s="24"/>
    </row>
    <row r="79" spans="1:52" s="406" customFormat="1" ht="7.05" customHeight="1" thickBot="1">
      <c r="A79" s="310"/>
      <c r="B79" s="64"/>
      <c r="C79" s="64"/>
      <c r="D79" s="64"/>
      <c r="E79" s="64"/>
      <c r="F79" s="64"/>
      <c r="G79" s="64"/>
      <c r="H79" s="64"/>
      <c r="I79" s="301"/>
      <c r="J79" s="64"/>
      <c r="K79" s="319"/>
      <c r="L79" s="94"/>
      <c r="M79" s="94"/>
      <c r="N79" s="94"/>
      <c r="O79" s="22"/>
      <c r="P79" s="22"/>
      <c r="Q79" s="309"/>
      <c r="R79" s="301"/>
      <c r="S79" s="301"/>
      <c r="T79" s="301"/>
      <c r="U79" s="301"/>
      <c r="V79" s="301"/>
      <c r="W79" s="301"/>
      <c r="X79" s="64"/>
      <c r="Y79" s="23"/>
      <c r="Z79" s="25"/>
      <c r="AA79" s="301"/>
      <c r="AB79" s="301"/>
      <c r="AC79" s="66"/>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row>
    <row r="80" spans="1:52" s="406" customFormat="1" ht="21" thickBot="1">
      <c r="A80" s="310"/>
      <c r="B80" s="27"/>
      <c r="C80" s="584" t="s">
        <v>118</v>
      </c>
      <c r="D80" s="585"/>
      <c r="E80" s="586"/>
      <c r="F80" s="559" t="s">
        <v>47</v>
      </c>
      <c r="G80" s="560"/>
      <c r="H80" s="560"/>
      <c r="I80" s="561"/>
      <c r="J80" s="417"/>
      <c r="K80" s="612" t="s">
        <v>695</v>
      </c>
      <c r="L80" s="94"/>
      <c r="M80" s="94"/>
      <c r="N80" s="94"/>
      <c r="O80" s="22"/>
      <c r="P80" s="22"/>
      <c r="Q80" s="309"/>
      <c r="R80" s="301"/>
      <c r="S80" s="24"/>
      <c r="T80" s="24"/>
      <c r="U80" s="24"/>
      <c r="V80" s="24"/>
      <c r="W80" s="24"/>
      <c r="X80" s="63">
        <v>0</v>
      </c>
      <c r="Y80" s="23"/>
      <c r="Z80" s="25"/>
      <c r="AA80" s="24"/>
      <c r="AB80" s="24"/>
      <c r="AC80" s="66" t="str">
        <f>IF(J80="","",0)</f>
        <v/>
      </c>
      <c r="AD80" s="24"/>
      <c r="AE80" s="79">
        <f>SUM(AC77:AC81)</f>
        <v>0</v>
      </c>
      <c r="AF80" s="24" t="s">
        <v>23</v>
      </c>
      <c r="AG80" s="24"/>
      <c r="AH80" s="24"/>
      <c r="AI80" s="24"/>
      <c r="AJ80" s="24"/>
      <c r="AK80" s="24"/>
      <c r="AL80" s="24"/>
      <c r="AM80" s="24"/>
      <c r="AN80" s="24"/>
      <c r="AO80" s="24"/>
      <c r="AP80" s="24"/>
      <c r="AQ80" s="24"/>
      <c r="AR80" s="24"/>
      <c r="AS80" s="24"/>
      <c r="AT80" s="24"/>
      <c r="AU80" s="24"/>
      <c r="AV80" s="24"/>
      <c r="AW80" s="24"/>
      <c r="AX80" s="24"/>
      <c r="AY80" s="24"/>
      <c r="AZ80" s="24"/>
    </row>
    <row r="81" spans="1:52" s="406" customFormat="1" ht="21" thickBot="1">
      <c r="A81" s="310"/>
      <c r="B81" s="27"/>
      <c r="C81" s="587"/>
      <c r="D81" s="588"/>
      <c r="E81" s="589"/>
      <c r="F81" s="559" t="s">
        <v>48</v>
      </c>
      <c r="G81" s="560"/>
      <c r="H81" s="560"/>
      <c r="I81" s="561"/>
      <c r="J81" s="417"/>
      <c r="K81" s="612"/>
      <c r="L81" s="94"/>
      <c r="M81" s="94"/>
      <c r="N81" s="94"/>
      <c r="O81" s="22"/>
      <c r="P81" s="22"/>
      <c r="Q81" s="309"/>
      <c r="R81" s="301"/>
      <c r="S81" s="24"/>
      <c r="T81" s="24"/>
      <c r="U81" s="24"/>
      <c r="V81" s="24"/>
      <c r="W81" s="24"/>
      <c r="X81" s="63">
        <v>1</v>
      </c>
      <c r="Y81" s="23"/>
      <c r="Z81" s="25"/>
      <c r="AA81" s="24"/>
      <c r="AB81" s="24"/>
      <c r="AC81" s="66" t="str">
        <f>IF(J81="","",1)</f>
        <v/>
      </c>
      <c r="AD81" s="24"/>
      <c r="AE81" s="95">
        <f>AC65+AC74+AE80</f>
        <v>0</v>
      </c>
      <c r="AF81" s="81">
        <f>IF(AE81/8&gt;100%,100%,AE81/8)</f>
        <v>0</v>
      </c>
      <c r="AG81" s="24"/>
      <c r="AH81" s="96">
        <f>AE81</f>
        <v>0</v>
      </c>
      <c r="AI81" s="24"/>
      <c r="AJ81" s="24"/>
      <c r="AK81" s="24"/>
      <c r="AL81" s="24"/>
      <c r="AM81" s="24"/>
      <c r="AN81" s="24"/>
      <c r="AO81" s="24"/>
      <c r="AP81" s="24"/>
      <c r="AQ81" s="24"/>
      <c r="AR81" s="24"/>
      <c r="AS81" s="24"/>
      <c r="AT81" s="24"/>
      <c r="AU81" s="24"/>
      <c r="AV81" s="24"/>
      <c r="AW81" s="24"/>
      <c r="AX81" s="24"/>
      <c r="AY81" s="24"/>
      <c r="AZ81" s="24"/>
    </row>
    <row r="82" spans="1:52" s="406" customFormat="1" hidden="1">
      <c r="A82" s="310"/>
      <c r="B82" s="27"/>
      <c r="C82" s="97"/>
      <c r="D82" s="42"/>
      <c r="E82" s="42"/>
      <c r="F82" s="42"/>
      <c r="G82" s="597" t="s">
        <v>244</v>
      </c>
      <c r="H82" s="597"/>
      <c r="I82" s="51"/>
      <c r="J82" s="98">
        <f>AE80</f>
        <v>0</v>
      </c>
      <c r="K82" s="27"/>
      <c r="L82" s="27"/>
      <c r="M82" s="27"/>
      <c r="N82" s="27"/>
      <c r="O82" s="22"/>
      <c r="P82" s="22"/>
      <c r="Q82" s="309"/>
      <c r="R82" s="301"/>
      <c r="S82" s="24"/>
      <c r="T82" s="24"/>
      <c r="U82" s="24"/>
      <c r="V82" s="24"/>
      <c r="W82" s="24"/>
      <c r="X82" s="24"/>
      <c r="Y82" s="23"/>
      <c r="Z82" s="25"/>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row>
    <row r="83" spans="1:52" s="406" customFormat="1" ht="20.399999999999999" hidden="1">
      <c r="A83" s="310"/>
      <c r="B83" s="27"/>
      <c r="C83" s="87"/>
      <c r="D83" s="88"/>
      <c r="E83" s="88"/>
      <c r="F83" s="88"/>
      <c r="G83" s="598" t="s">
        <v>245</v>
      </c>
      <c r="H83" s="598"/>
      <c r="I83" s="51"/>
      <c r="J83" s="99">
        <f>AE81</f>
        <v>0</v>
      </c>
      <c r="K83" s="27"/>
      <c r="L83" s="27"/>
      <c r="M83" s="27"/>
      <c r="N83" s="27"/>
      <c r="O83" s="22"/>
      <c r="P83" s="22"/>
      <c r="Q83" s="309"/>
      <c r="R83" s="301"/>
      <c r="S83" s="24"/>
      <c r="T83" s="24"/>
      <c r="U83" s="24"/>
      <c r="V83" s="24"/>
      <c r="W83" s="24"/>
      <c r="X83" s="24"/>
      <c r="Y83" s="23"/>
      <c r="Z83" s="25"/>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1:52" s="406" customFormat="1" ht="31.5" customHeight="1">
      <c r="A84" s="310"/>
      <c r="B84" s="27"/>
      <c r="C84" s="599" t="s">
        <v>797</v>
      </c>
      <c r="D84" s="600"/>
      <c r="E84" s="600"/>
      <c r="F84" s="600"/>
      <c r="G84" s="600"/>
      <c r="H84" s="600"/>
      <c r="I84" s="601"/>
      <c r="J84" s="27"/>
      <c r="K84" s="27"/>
      <c r="L84" s="27"/>
      <c r="M84" s="27"/>
      <c r="N84" s="27"/>
      <c r="O84" s="22"/>
      <c r="P84" s="22"/>
      <c r="Q84" s="309"/>
      <c r="R84" s="301"/>
      <c r="S84" s="24"/>
      <c r="T84" s="24"/>
      <c r="U84" s="24"/>
      <c r="V84" s="24"/>
      <c r="W84" s="24"/>
      <c r="X84" s="24"/>
      <c r="Y84" s="23"/>
      <c r="Z84" s="25"/>
      <c r="AA84" s="24"/>
      <c r="AB84" s="24"/>
      <c r="AC84" s="48"/>
      <c r="AD84" s="24"/>
      <c r="AE84" s="24"/>
      <c r="AF84" s="24"/>
      <c r="AG84" s="24"/>
      <c r="AH84" s="24"/>
      <c r="AI84" s="24"/>
      <c r="AJ84" s="24"/>
      <c r="AK84" s="24"/>
      <c r="AL84" s="24"/>
      <c r="AM84" s="24"/>
      <c r="AN84" s="24"/>
      <c r="AO84" s="24"/>
      <c r="AP84" s="24"/>
      <c r="AQ84" s="24"/>
      <c r="AR84" s="24"/>
      <c r="AS84" s="24"/>
      <c r="AT84" s="24"/>
      <c r="AU84" s="24"/>
      <c r="AV84" s="24"/>
      <c r="AW84" s="24"/>
      <c r="AX84" s="24"/>
      <c r="AY84" s="24"/>
      <c r="AZ84" s="24"/>
    </row>
    <row r="85" spans="1:52" s="406" customFormat="1" ht="13.8" customHeight="1">
      <c r="A85" s="310"/>
      <c r="B85" s="22"/>
      <c r="C85" s="25"/>
      <c r="D85" s="25"/>
      <c r="E85" s="25"/>
      <c r="F85" s="25"/>
      <c r="G85" s="25"/>
      <c r="H85" s="25"/>
      <c r="I85" s="53"/>
      <c r="J85" s="22"/>
      <c r="K85" s="22"/>
      <c r="L85" s="22"/>
      <c r="M85" s="22"/>
      <c r="N85" s="22"/>
      <c r="O85" s="22"/>
      <c r="P85" s="22"/>
      <c r="Q85" s="309"/>
      <c r="R85" s="301"/>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row>
    <row r="86" spans="1:52" s="406" customFormat="1" ht="29.55" customHeight="1">
      <c r="A86" s="310"/>
      <c r="B86" s="402"/>
      <c r="C86" s="602" t="s">
        <v>121</v>
      </c>
      <c r="D86" s="602"/>
      <c r="E86" s="602"/>
      <c r="F86" s="602"/>
      <c r="G86" s="602"/>
      <c r="H86" s="602"/>
      <c r="I86" s="602"/>
      <c r="J86" s="602"/>
      <c r="K86" s="602"/>
      <c r="L86" s="602"/>
      <c r="M86" s="602"/>
      <c r="N86" s="602"/>
      <c r="O86" s="602"/>
      <c r="P86" s="603"/>
      <c r="Q86" s="309"/>
      <c r="R86" s="301"/>
      <c r="S86" s="24"/>
      <c r="T86" s="24"/>
      <c r="U86" s="24"/>
      <c r="V86" s="24"/>
      <c r="W86" s="24"/>
      <c r="X86" s="24"/>
      <c r="Y86" s="23"/>
      <c r="Z86" s="25"/>
      <c r="AA86" s="24"/>
      <c r="AB86" s="24"/>
      <c r="AC86" s="48"/>
      <c r="AD86" s="24"/>
      <c r="AE86" s="24"/>
      <c r="AF86" s="24"/>
      <c r="AG86" s="24"/>
      <c r="AH86" s="24"/>
      <c r="AI86" s="24"/>
      <c r="AJ86" s="24"/>
      <c r="AK86" s="24"/>
      <c r="AL86" s="24"/>
      <c r="AM86" s="24"/>
      <c r="AN86" s="24"/>
      <c r="AO86" s="24"/>
      <c r="AP86" s="24"/>
      <c r="AQ86" s="24"/>
      <c r="AR86" s="24"/>
      <c r="AS86" s="24"/>
      <c r="AT86" s="24"/>
      <c r="AU86" s="24"/>
      <c r="AV86" s="24"/>
      <c r="AW86" s="24"/>
      <c r="AX86" s="24"/>
      <c r="AY86" s="24"/>
      <c r="AZ86" s="24"/>
    </row>
    <row r="87" spans="1:52" s="406" customFormat="1" ht="17.399999999999999">
      <c r="A87" s="310"/>
      <c r="B87" s="27"/>
      <c r="C87" s="27" t="s">
        <v>122</v>
      </c>
      <c r="D87" s="27"/>
      <c r="E87" s="27"/>
      <c r="F87" s="27"/>
      <c r="G87" s="27"/>
      <c r="H87" s="27"/>
      <c r="I87" s="53"/>
      <c r="J87" s="21" t="s">
        <v>197</v>
      </c>
      <c r="K87" s="59"/>
      <c r="L87" s="27"/>
      <c r="M87" s="27"/>
      <c r="N87" s="27"/>
      <c r="O87" s="22"/>
      <c r="P87" s="22"/>
      <c r="Q87" s="309"/>
      <c r="R87" s="301"/>
      <c r="S87" s="24"/>
      <c r="T87" s="24"/>
      <c r="U87" s="24"/>
      <c r="V87" s="24"/>
      <c r="W87" s="24"/>
      <c r="X87" s="24"/>
      <c r="Y87" s="23"/>
      <c r="Z87" s="25"/>
      <c r="AA87" s="24"/>
      <c r="AB87" s="24"/>
      <c r="AC87" s="48"/>
      <c r="AD87" s="24"/>
      <c r="AE87" s="24"/>
      <c r="AF87" s="24"/>
      <c r="AG87" s="24"/>
      <c r="AH87" s="24"/>
      <c r="AI87" s="24"/>
      <c r="AJ87" s="24"/>
      <c r="AK87" s="24"/>
      <c r="AL87" s="24"/>
      <c r="AM87" s="24"/>
      <c r="AN87" s="24"/>
      <c r="AO87" s="24"/>
      <c r="AP87" s="24"/>
      <c r="AQ87" s="24"/>
      <c r="AR87" s="24"/>
      <c r="AS87" s="24"/>
      <c r="AT87" s="24"/>
      <c r="AU87" s="24"/>
      <c r="AV87" s="24"/>
      <c r="AW87" s="24"/>
      <c r="AX87" s="24"/>
      <c r="AY87" s="24"/>
      <c r="AZ87" s="24"/>
    </row>
    <row r="88" spans="1:52" s="406" customFormat="1" ht="20.55" customHeight="1">
      <c r="A88" s="310"/>
      <c r="B88" s="27"/>
      <c r="C88" s="559" t="s">
        <v>126</v>
      </c>
      <c r="D88" s="560"/>
      <c r="E88" s="560"/>
      <c r="F88" s="560"/>
      <c r="G88" s="560"/>
      <c r="H88" s="560"/>
      <c r="I88" s="561"/>
      <c r="J88" s="417"/>
      <c r="K88" s="567" t="s">
        <v>694</v>
      </c>
      <c r="L88" s="27"/>
      <c r="M88" s="27"/>
      <c r="N88" s="27"/>
      <c r="O88" s="22"/>
      <c r="P88" s="22"/>
      <c r="Q88" s="309"/>
      <c r="R88" s="301"/>
      <c r="S88" s="24"/>
      <c r="T88" s="24"/>
      <c r="U88" s="24"/>
      <c r="V88" s="24"/>
      <c r="W88" s="24"/>
      <c r="X88" s="114">
        <v>0</v>
      </c>
      <c r="Y88" s="23"/>
      <c r="Z88" s="25"/>
      <c r="AA88" s="24"/>
      <c r="AB88" s="24"/>
      <c r="AC88" s="66" t="str">
        <f>IF(J88="","",0)</f>
        <v/>
      </c>
      <c r="AD88" s="24"/>
      <c r="AE88" s="24"/>
      <c r="AF88" s="24"/>
      <c r="AG88" s="24"/>
      <c r="AH88" s="24"/>
      <c r="AI88" s="24"/>
      <c r="AJ88" s="24"/>
      <c r="AK88" s="24"/>
      <c r="AL88" s="24"/>
      <c r="AM88" s="24"/>
      <c r="AN88" s="24"/>
      <c r="AO88" s="24"/>
      <c r="AP88" s="24"/>
      <c r="AQ88" s="24"/>
      <c r="AR88" s="24"/>
      <c r="AS88" s="24"/>
      <c r="AT88" s="24"/>
      <c r="AU88" s="24"/>
      <c r="AV88" s="24"/>
      <c r="AW88" s="24"/>
      <c r="AX88" s="24"/>
      <c r="AY88" s="24"/>
      <c r="AZ88" s="24"/>
    </row>
    <row r="89" spans="1:52" s="406" customFormat="1" ht="20.399999999999999">
      <c r="A89" s="310"/>
      <c r="B89" s="27"/>
      <c r="C89" s="617" t="s">
        <v>56</v>
      </c>
      <c r="D89" s="617"/>
      <c r="E89" s="617"/>
      <c r="F89" s="559" t="s">
        <v>57</v>
      </c>
      <c r="G89" s="560"/>
      <c r="H89" s="560"/>
      <c r="I89" s="561"/>
      <c r="J89" s="417"/>
      <c r="K89" s="567"/>
      <c r="L89" s="27"/>
      <c r="M89" s="27"/>
      <c r="N89" s="27"/>
      <c r="O89" s="22"/>
      <c r="P89" s="22"/>
      <c r="Q89" s="309"/>
      <c r="R89" s="301"/>
      <c r="S89" s="24"/>
      <c r="T89" s="24"/>
      <c r="U89" s="24"/>
      <c r="V89" s="24"/>
      <c r="W89" s="24"/>
      <c r="X89" s="114">
        <v>1</v>
      </c>
      <c r="Y89" s="23"/>
      <c r="Z89" s="25"/>
      <c r="AA89" s="24"/>
      <c r="AB89" s="24"/>
      <c r="AC89" s="66" t="str">
        <f>IF(J89="","",1)</f>
        <v/>
      </c>
      <c r="AD89" s="24"/>
      <c r="AE89" s="24"/>
      <c r="AF89" s="24"/>
      <c r="AG89" s="24"/>
      <c r="AH89" s="24"/>
      <c r="AI89" s="24"/>
      <c r="AJ89" s="24"/>
      <c r="AK89" s="24"/>
      <c r="AL89" s="24"/>
      <c r="AM89" s="24"/>
      <c r="AN89" s="24"/>
      <c r="AO89" s="24"/>
      <c r="AP89" s="24"/>
      <c r="AQ89" s="24"/>
      <c r="AR89" s="24"/>
      <c r="AS89" s="24"/>
      <c r="AT89" s="24"/>
      <c r="AU89" s="24"/>
      <c r="AV89" s="24"/>
      <c r="AW89" s="24"/>
      <c r="AX89" s="24"/>
      <c r="AY89" s="24"/>
      <c r="AZ89" s="24"/>
    </row>
    <row r="90" spans="1:52" s="406" customFormat="1" ht="20.399999999999999">
      <c r="A90" s="310"/>
      <c r="B90" s="27"/>
      <c r="C90" s="617"/>
      <c r="D90" s="617"/>
      <c r="E90" s="617"/>
      <c r="F90" s="559" t="s">
        <v>58</v>
      </c>
      <c r="G90" s="560"/>
      <c r="H90" s="560"/>
      <c r="I90" s="561"/>
      <c r="J90" s="417"/>
      <c r="K90" s="567"/>
      <c r="L90" s="27"/>
      <c r="M90" s="27"/>
      <c r="N90" s="27"/>
      <c r="O90" s="22"/>
      <c r="P90" s="22"/>
      <c r="Q90" s="309"/>
      <c r="R90" s="301"/>
      <c r="S90" s="24"/>
      <c r="T90" s="24"/>
      <c r="U90" s="24"/>
      <c r="V90" s="24"/>
      <c r="W90" s="24"/>
      <c r="X90" s="114">
        <v>4</v>
      </c>
      <c r="Y90" s="23"/>
      <c r="Z90" s="25"/>
      <c r="AA90" s="24"/>
      <c r="AB90" s="24"/>
      <c r="AC90" s="66" t="str">
        <f>IF(J90="","",4)</f>
        <v/>
      </c>
      <c r="AD90" s="24"/>
      <c r="AE90" s="24"/>
      <c r="AF90" s="24"/>
      <c r="AG90" s="24"/>
      <c r="AH90" s="24"/>
      <c r="AI90" s="24"/>
      <c r="AJ90" s="24"/>
      <c r="AK90" s="24"/>
      <c r="AL90" s="24"/>
      <c r="AM90" s="24"/>
      <c r="AN90" s="24"/>
      <c r="AO90" s="24"/>
      <c r="AP90" s="24"/>
      <c r="AQ90" s="24"/>
      <c r="AR90" s="24"/>
      <c r="AS90" s="24"/>
      <c r="AT90" s="24"/>
      <c r="AU90" s="24"/>
      <c r="AV90" s="24"/>
      <c r="AW90" s="24"/>
      <c r="AX90" s="24"/>
      <c r="AY90" s="24"/>
      <c r="AZ90" s="24"/>
    </row>
    <row r="91" spans="1:52" s="406" customFormat="1" ht="20.399999999999999">
      <c r="A91" s="310"/>
      <c r="B91" s="27"/>
      <c r="C91" s="617" t="s">
        <v>209</v>
      </c>
      <c r="D91" s="617"/>
      <c r="E91" s="617"/>
      <c r="F91" s="559" t="s">
        <v>59</v>
      </c>
      <c r="G91" s="560"/>
      <c r="H91" s="560"/>
      <c r="I91" s="561"/>
      <c r="J91" s="417"/>
      <c r="K91" s="567"/>
      <c r="L91" s="27"/>
      <c r="M91" s="27"/>
      <c r="N91" s="27"/>
      <c r="O91" s="22"/>
      <c r="P91" s="22"/>
      <c r="Q91" s="309"/>
      <c r="R91" s="301"/>
      <c r="S91" s="24"/>
      <c r="T91" s="24"/>
      <c r="U91" s="24"/>
      <c r="V91" s="24"/>
      <c r="W91" s="24"/>
      <c r="X91" s="114">
        <v>1</v>
      </c>
      <c r="Y91" s="23"/>
      <c r="Z91" s="25"/>
      <c r="AA91" s="24"/>
      <c r="AB91" s="24"/>
      <c r="AC91" s="66" t="str">
        <f>IF(J91="","",1)</f>
        <v/>
      </c>
      <c r="AD91" s="24"/>
      <c r="AE91" s="24"/>
      <c r="AF91" s="24"/>
      <c r="AG91" s="24"/>
      <c r="AH91" s="24"/>
      <c r="AI91" s="24"/>
      <c r="AJ91" s="24"/>
      <c r="AK91" s="24"/>
      <c r="AL91" s="24"/>
      <c r="AM91" s="24"/>
      <c r="AN91" s="24"/>
      <c r="AO91" s="24"/>
      <c r="AP91" s="24"/>
      <c r="AQ91" s="24"/>
      <c r="AR91" s="24"/>
      <c r="AS91" s="24"/>
      <c r="AT91" s="24"/>
      <c r="AU91" s="24"/>
      <c r="AV91" s="24"/>
      <c r="AW91" s="24"/>
      <c r="AX91" s="24"/>
      <c r="AY91" s="24"/>
      <c r="AZ91" s="24"/>
    </row>
    <row r="92" spans="1:52" s="406" customFormat="1" ht="20.399999999999999">
      <c r="A92" s="310"/>
      <c r="B92" s="28"/>
      <c r="C92" s="617"/>
      <c r="D92" s="617"/>
      <c r="E92" s="617"/>
      <c r="F92" s="559" t="s">
        <v>58</v>
      </c>
      <c r="G92" s="560"/>
      <c r="H92" s="560"/>
      <c r="I92" s="561"/>
      <c r="J92" s="417"/>
      <c r="K92" s="567"/>
      <c r="L92" s="27"/>
      <c r="M92" s="100">
        <f>AF97</f>
        <v>0</v>
      </c>
      <c r="N92" s="27"/>
      <c r="O92" s="22"/>
      <c r="P92" s="22"/>
      <c r="Q92" s="309"/>
      <c r="R92" s="301"/>
      <c r="S92" s="24"/>
      <c r="T92" s="24"/>
      <c r="U92" s="24"/>
      <c r="V92" s="24"/>
      <c r="W92" s="24"/>
      <c r="X92" s="114">
        <v>4</v>
      </c>
      <c r="Y92" s="23"/>
      <c r="Z92" s="25"/>
      <c r="AA92" s="24"/>
      <c r="AB92" s="24"/>
      <c r="AC92" s="66" t="str">
        <f>IF(J92="","",4)</f>
        <v/>
      </c>
      <c r="AD92" s="24"/>
      <c r="AE92" s="24"/>
      <c r="AF92" s="24"/>
      <c r="AG92" s="24"/>
      <c r="AH92" s="24"/>
      <c r="AI92" s="24"/>
      <c r="AJ92" s="24"/>
      <c r="AK92" s="24"/>
      <c r="AL92" s="24"/>
      <c r="AM92" s="24"/>
      <c r="AN92" s="24"/>
      <c r="AO92" s="24"/>
      <c r="AP92" s="24"/>
      <c r="AQ92" s="24"/>
      <c r="AR92" s="24"/>
      <c r="AS92" s="24"/>
      <c r="AT92" s="24"/>
      <c r="AU92" s="24"/>
      <c r="AV92" s="24"/>
      <c r="AW92" s="24"/>
      <c r="AX92" s="24"/>
      <c r="AY92" s="24"/>
      <c r="AZ92" s="24"/>
    </row>
    <row r="93" spans="1:52" s="406" customFormat="1" ht="20.399999999999999">
      <c r="A93" s="310"/>
      <c r="B93" s="27"/>
      <c r="C93" s="27"/>
      <c r="D93" s="27"/>
      <c r="E93" s="27"/>
      <c r="F93" s="27"/>
      <c r="G93" s="27"/>
      <c r="H93" s="27"/>
      <c r="I93" s="22"/>
      <c r="J93" s="27"/>
      <c r="K93" s="27"/>
      <c r="L93" s="27"/>
      <c r="M93" s="27"/>
      <c r="N93" s="27"/>
      <c r="O93" s="22"/>
      <c r="P93" s="22"/>
      <c r="Q93" s="309"/>
      <c r="R93" s="301"/>
      <c r="S93" s="301"/>
      <c r="T93" s="301"/>
      <c r="U93" s="301"/>
      <c r="V93" s="301"/>
      <c r="W93" s="301"/>
      <c r="X93" s="118"/>
      <c r="Y93" s="23"/>
      <c r="Z93" s="25"/>
      <c r="AA93" s="301"/>
      <c r="AB93" s="301"/>
      <c r="AC93" s="66"/>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row>
    <row r="94" spans="1:52" s="406" customFormat="1">
      <c r="A94" s="310"/>
      <c r="B94" s="27"/>
      <c r="C94" s="27" t="s">
        <v>60</v>
      </c>
      <c r="D94" s="27"/>
      <c r="E94" s="27"/>
      <c r="F94" s="27"/>
      <c r="G94" s="27"/>
      <c r="H94" s="27"/>
      <c r="I94" s="25"/>
      <c r="J94" s="27"/>
      <c r="K94" s="27"/>
      <c r="L94" s="27"/>
      <c r="M94" s="27"/>
      <c r="N94" s="27"/>
      <c r="O94" s="22"/>
      <c r="P94" s="22"/>
      <c r="Q94" s="309"/>
      <c r="R94" s="301"/>
      <c r="S94" s="24"/>
      <c r="T94" s="24"/>
      <c r="U94" s="24"/>
      <c r="V94" s="24"/>
      <c r="W94" s="24"/>
      <c r="X94" s="65"/>
      <c r="Y94" s="23"/>
      <c r="Z94" s="25"/>
      <c r="AA94" s="24"/>
      <c r="AB94" s="24"/>
      <c r="AC94" s="66"/>
      <c r="AD94" s="24"/>
      <c r="AE94" s="115"/>
      <c r="AF94" s="116"/>
      <c r="AG94" s="24"/>
      <c r="AH94" s="117"/>
      <c r="AI94" s="24"/>
      <c r="AJ94" s="24"/>
      <c r="AK94" s="24"/>
      <c r="AL94" s="24"/>
      <c r="AM94" s="24"/>
      <c r="AN94" s="24"/>
      <c r="AO94" s="24"/>
      <c r="AP94" s="24"/>
      <c r="AQ94" s="24"/>
      <c r="AR94" s="24"/>
      <c r="AS94" s="24"/>
      <c r="AT94" s="24"/>
      <c r="AU94" s="24"/>
      <c r="AV94" s="24"/>
      <c r="AW94" s="24"/>
      <c r="AX94" s="24"/>
      <c r="AY94" s="24"/>
      <c r="AZ94" s="24"/>
    </row>
    <row r="95" spans="1:52" s="406" customFormat="1" ht="20.55" customHeight="1">
      <c r="A95" s="310"/>
      <c r="B95" s="27"/>
      <c r="C95" s="559" t="s">
        <v>123</v>
      </c>
      <c r="D95" s="560"/>
      <c r="E95" s="560"/>
      <c r="F95" s="560"/>
      <c r="G95" s="560"/>
      <c r="H95" s="560"/>
      <c r="I95" s="561"/>
      <c r="J95" s="417"/>
      <c r="K95" s="567" t="s">
        <v>695</v>
      </c>
      <c r="L95" s="27"/>
      <c r="M95" s="27"/>
      <c r="N95" s="27"/>
      <c r="O95" s="22"/>
      <c r="P95" s="22"/>
      <c r="Q95" s="309"/>
      <c r="R95" s="301"/>
      <c r="S95" s="24"/>
      <c r="T95" s="24"/>
      <c r="U95" s="24"/>
      <c r="V95" s="24"/>
      <c r="W95" s="24"/>
      <c r="X95" s="118"/>
      <c r="Y95" s="23"/>
      <c r="Z95" s="25"/>
      <c r="AA95" s="24"/>
      <c r="AB95" s="24"/>
      <c r="AC95" s="66" t="str">
        <f>IF(J95="","",2)</f>
        <v/>
      </c>
      <c r="AD95" s="24"/>
      <c r="AE95" s="115"/>
      <c r="AF95" s="116"/>
      <c r="AG95" s="24"/>
      <c r="AH95" s="117"/>
      <c r="AI95" s="24"/>
      <c r="AJ95" s="24"/>
      <c r="AK95" s="24"/>
      <c r="AL95" s="24"/>
      <c r="AM95" s="24"/>
      <c r="AN95" s="24"/>
      <c r="AO95" s="24"/>
      <c r="AP95" s="24"/>
      <c r="AQ95" s="24"/>
      <c r="AR95" s="24"/>
      <c r="AS95" s="24"/>
      <c r="AT95" s="24"/>
      <c r="AU95" s="24"/>
      <c r="AV95" s="24"/>
      <c r="AW95" s="24"/>
      <c r="AX95" s="24"/>
      <c r="AY95" s="24"/>
      <c r="AZ95" s="24"/>
    </row>
    <row r="96" spans="1:52" s="406" customFormat="1" ht="21" thickBot="1">
      <c r="A96" s="310"/>
      <c r="B96" s="27"/>
      <c r="C96" s="559" t="s">
        <v>124</v>
      </c>
      <c r="D96" s="560"/>
      <c r="E96" s="560"/>
      <c r="F96" s="560"/>
      <c r="G96" s="560"/>
      <c r="H96" s="560"/>
      <c r="I96" s="561"/>
      <c r="J96" s="417"/>
      <c r="K96" s="567"/>
      <c r="L96" s="27"/>
      <c r="M96" s="27"/>
      <c r="N96" s="27"/>
      <c r="O96" s="22"/>
      <c r="P96" s="22"/>
      <c r="Q96" s="309"/>
      <c r="R96" s="301"/>
      <c r="S96" s="24"/>
      <c r="T96" s="24"/>
      <c r="U96" s="24"/>
      <c r="V96" s="24"/>
      <c r="W96" s="24"/>
      <c r="X96" s="118"/>
      <c r="Y96" s="23"/>
      <c r="Z96" s="25"/>
      <c r="AA96" s="24"/>
      <c r="AB96" s="24"/>
      <c r="AC96" s="66" t="str">
        <f>IF(J96="","",2)</f>
        <v/>
      </c>
      <c r="AD96" s="24"/>
      <c r="AE96" s="24"/>
      <c r="AF96" s="24" t="s">
        <v>24</v>
      </c>
      <c r="AG96" s="24"/>
      <c r="AH96" s="24"/>
      <c r="AI96" s="24"/>
      <c r="AJ96" s="24"/>
      <c r="AK96" s="24"/>
      <c r="AL96" s="24"/>
      <c r="AM96" s="24"/>
      <c r="AN96" s="24"/>
      <c r="AO96" s="24"/>
      <c r="AP96" s="24"/>
      <c r="AQ96" s="24"/>
      <c r="AR96" s="24"/>
      <c r="AS96" s="24"/>
      <c r="AT96" s="24"/>
      <c r="AU96" s="24"/>
      <c r="AV96" s="24"/>
      <c r="AW96" s="24"/>
      <c r="AX96" s="24"/>
      <c r="AY96" s="24"/>
      <c r="AZ96" s="24"/>
    </row>
    <row r="97" spans="1:52" s="406" customFormat="1" ht="21" thickBot="1">
      <c r="A97" s="310"/>
      <c r="B97" s="22"/>
      <c r="C97" s="559" t="s">
        <v>58</v>
      </c>
      <c r="D97" s="560"/>
      <c r="E97" s="560"/>
      <c r="F97" s="560"/>
      <c r="G97" s="560"/>
      <c r="H97" s="560"/>
      <c r="I97" s="561"/>
      <c r="J97" s="417"/>
      <c r="K97" s="567"/>
      <c r="L97" s="27"/>
      <c r="M97" s="27"/>
      <c r="N97" s="101"/>
      <c r="O97" s="22"/>
      <c r="P97" s="22"/>
      <c r="Q97" s="309"/>
      <c r="R97" s="301"/>
      <c r="S97" s="24"/>
      <c r="T97" s="24"/>
      <c r="U97" s="24"/>
      <c r="V97" s="24"/>
      <c r="W97" s="24"/>
      <c r="X97" s="118"/>
      <c r="Y97" s="23"/>
      <c r="Z97" s="25"/>
      <c r="AA97" s="24"/>
      <c r="AB97" s="24"/>
      <c r="AC97" s="66" t="str">
        <f>IF(J97="","",4)</f>
        <v/>
      </c>
      <c r="AD97" s="24"/>
      <c r="AE97" s="79">
        <f>SUM(AC89:AC97)</f>
        <v>0</v>
      </c>
      <c r="AF97" s="119">
        <f>IF(AE97/4&gt;100%,100%,AE97/4)</f>
        <v>0</v>
      </c>
      <c r="AG97" s="24"/>
      <c r="AH97" s="96">
        <f>AE97</f>
        <v>0</v>
      </c>
      <c r="AI97" s="24"/>
      <c r="AJ97" s="24"/>
      <c r="AK97" s="24"/>
      <c r="AL97" s="24"/>
      <c r="AM97" s="24"/>
      <c r="AN97" s="24"/>
      <c r="AO97" s="24"/>
      <c r="AP97" s="24"/>
      <c r="AQ97" s="24"/>
      <c r="AR97" s="24"/>
      <c r="AS97" s="24"/>
      <c r="AT97" s="24"/>
      <c r="AU97" s="24"/>
      <c r="AV97" s="24"/>
      <c r="AW97" s="24"/>
      <c r="AX97" s="24"/>
      <c r="AY97" s="24"/>
      <c r="AZ97" s="24"/>
    </row>
    <row r="98" spans="1:52" s="406" customFormat="1" ht="20.399999999999999" hidden="1">
      <c r="A98" s="310"/>
      <c r="B98" s="22"/>
      <c r="C98" s="112"/>
      <c r="D98" s="21"/>
      <c r="E98" s="21"/>
      <c r="F98" s="21"/>
      <c r="G98" s="598" t="s">
        <v>245</v>
      </c>
      <c r="H98" s="598"/>
      <c r="I98" s="25"/>
      <c r="J98" s="63">
        <f>AE97</f>
        <v>0</v>
      </c>
      <c r="K98" s="27"/>
      <c r="L98" s="27"/>
      <c r="M98" s="27"/>
      <c r="N98" s="104"/>
      <c r="O98" s="22"/>
      <c r="P98" s="22"/>
      <c r="Q98" s="309"/>
      <c r="R98" s="301"/>
      <c r="S98" s="24"/>
      <c r="T98" s="24"/>
      <c r="U98" s="24"/>
      <c r="V98" s="24"/>
      <c r="W98" s="24"/>
      <c r="X98" s="65"/>
      <c r="Y98" s="23"/>
      <c r="Z98" s="25"/>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row>
    <row r="99" spans="1:52" s="406" customFormat="1" ht="28.2" customHeight="1">
      <c r="A99" s="310"/>
      <c r="B99" s="22"/>
      <c r="C99" s="594" t="s">
        <v>797</v>
      </c>
      <c r="D99" s="595"/>
      <c r="E99" s="595"/>
      <c r="F99" s="595"/>
      <c r="G99" s="595"/>
      <c r="H99" s="595"/>
      <c r="I99" s="596"/>
      <c r="J99" s="42"/>
      <c r="K99" s="27"/>
      <c r="L99" s="27"/>
      <c r="M99" s="27"/>
      <c r="N99" s="76"/>
      <c r="O99" s="22"/>
      <c r="P99" s="22"/>
      <c r="Q99" s="309"/>
      <c r="R99" s="301"/>
      <c r="S99" s="24"/>
      <c r="T99" s="24"/>
      <c r="U99" s="24"/>
      <c r="V99" s="24"/>
      <c r="W99" s="24"/>
      <c r="X99" s="204"/>
      <c r="Y99" s="23"/>
      <c r="Z99" s="25"/>
      <c r="AA99" s="24"/>
      <c r="AB99" s="24"/>
      <c r="AC99" s="48"/>
      <c r="AD99" s="24"/>
      <c r="AE99" s="24"/>
      <c r="AF99" s="24"/>
      <c r="AG99" s="24"/>
      <c r="AH99" s="24"/>
      <c r="AI99" s="24"/>
      <c r="AJ99" s="24"/>
      <c r="AK99" s="24"/>
      <c r="AL99" s="24"/>
      <c r="AM99" s="24"/>
      <c r="AN99" s="24"/>
      <c r="AO99" s="24"/>
      <c r="AP99" s="24"/>
      <c r="AQ99" s="24"/>
      <c r="AR99" s="24"/>
      <c r="AS99" s="24"/>
      <c r="AT99" s="24"/>
      <c r="AU99" s="24"/>
      <c r="AV99" s="24"/>
      <c r="AW99" s="24"/>
      <c r="AX99" s="24"/>
      <c r="AY99" s="24"/>
      <c r="AZ99" s="24"/>
    </row>
    <row r="100" spans="1:52" s="406" customFormat="1" ht="6.6" customHeight="1">
      <c r="A100" s="310"/>
      <c r="B100" s="22"/>
      <c r="C100" s="25"/>
      <c r="D100" s="25"/>
      <c r="E100" s="25"/>
      <c r="F100" s="25"/>
      <c r="G100" s="25"/>
      <c r="H100" s="25"/>
      <c r="I100" s="22"/>
      <c r="J100" s="22"/>
      <c r="K100" s="22"/>
      <c r="L100" s="22"/>
      <c r="M100" s="22"/>
      <c r="N100" s="76"/>
      <c r="O100" s="22"/>
      <c r="P100" s="22"/>
      <c r="Q100" s="309"/>
      <c r="R100" s="301"/>
      <c r="S100" s="301"/>
      <c r="T100" s="301"/>
      <c r="U100" s="301"/>
      <c r="V100" s="301"/>
      <c r="W100" s="301"/>
      <c r="X100" s="65"/>
      <c r="Y100" s="23"/>
      <c r="Z100" s="25"/>
      <c r="AA100" s="301"/>
      <c r="AB100" s="301"/>
      <c r="AC100" s="48"/>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row>
    <row r="101" spans="1:52" s="406" customFormat="1" ht="29.55" customHeight="1">
      <c r="A101" s="310"/>
      <c r="B101" s="402"/>
      <c r="C101" s="602" t="s">
        <v>129</v>
      </c>
      <c r="D101" s="602"/>
      <c r="E101" s="602"/>
      <c r="F101" s="602"/>
      <c r="G101" s="602"/>
      <c r="H101" s="602"/>
      <c r="I101" s="602"/>
      <c r="J101" s="602"/>
      <c r="K101" s="602"/>
      <c r="L101" s="602"/>
      <c r="M101" s="602"/>
      <c r="N101" s="602"/>
      <c r="O101" s="602"/>
      <c r="P101" s="603"/>
      <c r="Q101" s="309"/>
      <c r="R101" s="24"/>
      <c r="S101" s="24"/>
      <c r="T101" s="24"/>
      <c r="U101" s="24"/>
      <c r="V101" s="24"/>
      <c r="W101" s="24"/>
      <c r="X101" s="24"/>
      <c r="Y101" s="23"/>
      <c r="Z101" s="25"/>
      <c r="AA101" s="24"/>
      <c r="AB101" s="24"/>
      <c r="AC101" s="48"/>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row>
    <row r="102" spans="1:52" s="406" customFormat="1" ht="17.399999999999999">
      <c r="A102" s="310"/>
      <c r="B102" s="27"/>
      <c r="C102" s="27"/>
      <c r="D102" s="27"/>
      <c r="E102" s="27"/>
      <c r="F102" s="27"/>
      <c r="G102" s="27"/>
      <c r="H102" s="27"/>
      <c r="I102" s="65"/>
      <c r="J102" s="21" t="s">
        <v>197</v>
      </c>
      <c r="K102" s="59"/>
      <c r="L102" s="27"/>
      <c r="M102" s="27"/>
      <c r="N102" s="27"/>
      <c r="O102" s="27"/>
      <c r="P102" s="25"/>
      <c r="Q102" s="309"/>
      <c r="R102" s="24"/>
      <c r="S102" s="24"/>
      <c r="T102" s="24"/>
      <c r="U102" s="24"/>
      <c r="V102" s="24"/>
      <c r="W102" s="24"/>
      <c r="X102" s="24"/>
      <c r="Y102" s="23"/>
      <c r="Z102" s="25"/>
      <c r="AA102" s="24"/>
      <c r="AB102" s="24"/>
      <c r="AC102" s="48"/>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1:52" s="406" customFormat="1" ht="20.55" customHeight="1">
      <c r="A103" s="310"/>
      <c r="B103" s="27"/>
      <c r="C103" s="575" t="s">
        <v>125</v>
      </c>
      <c r="D103" s="576"/>
      <c r="E103" s="576"/>
      <c r="F103" s="576"/>
      <c r="G103" s="576"/>
      <c r="H103" s="576"/>
      <c r="I103" s="577"/>
      <c r="J103" s="417"/>
      <c r="K103" s="567" t="s">
        <v>694</v>
      </c>
      <c r="L103" s="27"/>
      <c r="M103" s="27"/>
      <c r="N103" s="27"/>
      <c r="O103" s="27"/>
      <c r="P103" s="25"/>
      <c r="Q103" s="309"/>
      <c r="R103" s="24"/>
      <c r="S103" s="24"/>
      <c r="T103" s="24"/>
      <c r="U103" s="24"/>
      <c r="V103" s="24"/>
      <c r="W103" s="24"/>
      <c r="X103" s="114">
        <v>0</v>
      </c>
      <c r="Y103" s="23"/>
      <c r="Z103" s="25"/>
      <c r="AA103" s="24"/>
      <c r="AB103" s="24"/>
      <c r="AC103" s="66" t="str">
        <f>IF(J103="","",0)</f>
        <v/>
      </c>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row>
    <row r="104" spans="1:52" s="406" customFormat="1" ht="20.399999999999999">
      <c r="A104" s="310"/>
      <c r="B104" s="27"/>
      <c r="C104" s="575" t="s">
        <v>127</v>
      </c>
      <c r="D104" s="576"/>
      <c r="E104" s="576"/>
      <c r="F104" s="576"/>
      <c r="G104" s="576"/>
      <c r="H104" s="576"/>
      <c r="I104" s="577"/>
      <c r="J104" s="417"/>
      <c r="K104" s="567"/>
      <c r="L104" s="27"/>
      <c r="M104" s="27"/>
      <c r="N104" s="27"/>
      <c r="O104" s="27"/>
      <c r="P104" s="25"/>
      <c r="Q104" s="309"/>
      <c r="R104" s="24"/>
      <c r="S104" s="24"/>
      <c r="T104" s="24"/>
      <c r="U104" s="24"/>
      <c r="V104" s="24"/>
      <c r="W104" s="24"/>
      <c r="X104" s="114">
        <v>1</v>
      </c>
      <c r="Y104" s="23"/>
      <c r="Z104" s="25"/>
      <c r="AA104" s="46"/>
      <c r="AB104" s="24"/>
      <c r="AC104" s="66" t="str">
        <f>IF(J104="","",1)</f>
        <v/>
      </c>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row>
    <row r="105" spans="1:52" s="406" customFormat="1" ht="20.399999999999999">
      <c r="A105" s="310"/>
      <c r="B105" s="27"/>
      <c r="C105" s="575" t="s">
        <v>128</v>
      </c>
      <c r="D105" s="576"/>
      <c r="E105" s="576"/>
      <c r="F105" s="576"/>
      <c r="G105" s="576"/>
      <c r="H105" s="576"/>
      <c r="I105" s="577"/>
      <c r="J105" s="417"/>
      <c r="K105" s="567"/>
      <c r="L105" s="27"/>
      <c r="M105" s="27"/>
      <c r="N105" s="27"/>
      <c r="O105" s="27"/>
      <c r="P105" s="25"/>
      <c r="Q105" s="309"/>
      <c r="R105" s="24"/>
      <c r="S105" s="24"/>
      <c r="T105" s="24"/>
      <c r="U105" s="24"/>
      <c r="V105" s="24"/>
      <c r="W105" s="24"/>
      <c r="X105" s="114">
        <v>1</v>
      </c>
      <c r="Y105" s="23"/>
      <c r="Z105" s="25"/>
      <c r="AA105" s="24"/>
      <c r="AB105" s="24"/>
      <c r="AC105" s="66" t="str">
        <f>IF(J105="","",1)</f>
        <v/>
      </c>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row>
    <row r="106" spans="1:52" s="406" customFormat="1" ht="20.55" customHeight="1">
      <c r="A106" s="310"/>
      <c r="B106" s="27"/>
      <c r="C106" s="575" t="s">
        <v>130</v>
      </c>
      <c r="D106" s="576"/>
      <c r="E106" s="576"/>
      <c r="F106" s="576"/>
      <c r="G106" s="576"/>
      <c r="H106" s="576"/>
      <c r="I106" s="577"/>
      <c r="J106" s="417"/>
      <c r="K106" s="567"/>
      <c r="L106" s="27"/>
      <c r="M106" s="27"/>
      <c r="N106" s="27"/>
      <c r="O106" s="27"/>
      <c r="P106" s="25"/>
      <c r="Q106" s="309"/>
      <c r="R106" s="24"/>
      <c r="S106" s="24"/>
      <c r="T106" s="24"/>
      <c r="U106" s="24"/>
      <c r="V106" s="24"/>
      <c r="W106" s="24"/>
      <c r="X106" s="114">
        <v>1</v>
      </c>
      <c r="Y106" s="23"/>
      <c r="Z106" s="25"/>
      <c r="AA106" s="24"/>
      <c r="AB106" s="24"/>
      <c r="AC106" s="66" t="str">
        <f>IF(J106="","",1)</f>
        <v/>
      </c>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row>
    <row r="107" spans="1:52" s="406" customFormat="1" ht="20.399999999999999">
      <c r="A107" s="310"/>
      <c r="B107" s="27"/>
      <c r="C107" s="575" t="s">
        <v>131</v>
      </c>
      <c r="D107" s="576"/>
      <c r="E107" s="576"/>
      <c r="F107" s="576"/>
      <c r="G107" s="576"/>
      <c r="H107" s="576"/>
      <c r="I107" s="577"/>
      <c r="J107" s="417"/>
      <c r="K107" s="567"/>
      <c r="L107" s="27"/>
      <c r="M107" s="27"/>
      <c r="N107" s="24"/>
      <c r="O107" s="27"/>
      <c r="P107" s="25"/>
      <c r="Q107" s="309"/>
      <c r="R107" s="24"/>
      <c r="S107" s="24"/>
      <c r="T107" s="24"/>
      <c r="U107" s="24"/>
      <c r="V107" s="24"/>
      <c r="W107" s="24"/>
      <c r="X107" s="114">
        <v>1</v>
      </c>
      <c r="Y107" s="23"/>
      <c r="Z107" s="25"/>
      <c r="AA107" s="24"/>
      <c r="AB107" s="24"/>
      <c r="AC107" s="66" t="str">
        <f>IF(J107="","",1)</f>
        <v/>
      </c>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row>
    <row r="108" spans="1:52" s="406" customFormat="1" ht="20.55" customHeight="1">
      <c r="A108" s="310"/>
      <c r="B108" s="27"/>
      <c r="C108" s="575" t="s">
        <v>132</v>
      </c>
      <c r="D108" s="576"/>
      <c r="E108" s="576"/>
      <c r="F108" s="576"/>
      <c r="G108" s="576"/>
      <c r="H108" s="576"/>
      <c r="I108" s="577"/>
      <c r="J108" s="417"/>
      <c r="K108" s="567"/>
      <c r="L108" s="27"/>
      <c r="M108" s="27"/>
      <c r="N108" s="27"/>
      <c r="O108" s="27"/>
      <c r="P108" s="25"/>
      <c r="Q108" s="309"/>
      <c r="R108" s="24"/>
      <c r="S108" s="24"/>
      <c r="T108" s="24"/>
      <c r="U108" s="24"/>
      <c r="V108" s="24"/>
      <c r="W108" s="24"/>
      <c r="X108" s="114">
        <v>1</v>
      </c>
      <c r="Y108" s="23"/>
      <c r="Z108" s="25"/>
      <c r="AA108" s="24"/>
      <c r="AB108" s="24"/>
      <c r="AC108" s="66" t="str">
        <f>IF(J108="","",1)</f>
        <v/>
      </c>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row>
    <row r="109" spans="1:52" s="406" customFormat="1" ht="20.55" customHeight="1">
      <c r="A109" s="310"/>
      <c r="B109" s="27"/>
      <c r="C109" s="575" t="s">
        <v>133</v>
      </c>
      <c r="D109" s="576"/>
      <c r="E109" s="576"/>
      <c r="F109" s="576"/>
      <c r="G109" s="576"/>
      <c r="H109" s="576"/>
      <c r="I109" s="577"/>
      <c r="J109" s="417"/>
      <c r="K109" s="567"/>
      <c r="L109" s="27"/>
      <c r="M109" s="27"/>
      <c r="N109" s="24"/>
      <c r="O109" s="27"/>
      <c r="P109" s="25"/>
      <c r="Q109" s="309"/>
      <c r="R109" s="24"/>
      <c r="S109" s="24"/>
      <c r="T109" s="24"/>
      <c r="U109" s="24"/>
      <c r="V109" s="24"/>
      <c r="W109" s="24"/>
      <c r="X109" s="114">
        <v>2</v>
      </c>
      <c r="Y109" s="23"/>
      <c r="Z109" s="25"/>
      <c r="AA109" s="24"/>
      <c r="AB109" s="24"/>
      <c r="AC109" s="66" t="str">
        <f>IF(J109="","",2)</f>
        <v/>
      </c>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row>
    <row r="110" spans="1:52" s="406" customFormat="1" ht="20.399999999999999">
      <c r="A110" s="310"/>
      <c r="B110" s="27"/>
      <c r="C110" s="575" t="s">
        <v>134</v>
      </c>
      <c r="D110" s="576"/>
      <c r="E110" s="576"/>
      <c r="F110" s="576"/>
      <c r="G110" s="576"/>
      <c r="H110" s="576"/>
      <c r="I110" s="577"/>
      <c r="J110" s="417"/>
      <c r="K110" s="567"/>
      <c r="L110" s="27"/>
      <c r="M110" s="27"/>
      <c r="N110" s="27"/>
      <c r="O110" s="27"/>
      <c r="P110" s="25"/>
      <c r="Q110" s="309"/>
      <c r="R110" s="24"/>
      <c r="S110" s="24"/>
      <c r="T110" s="24"/>
      <c r="U110" s="24"/>
      <c r="V110" s="24"/>
      <c r="W110" s="24"/>
      <c r="X110" s="120">
        <v>2</v>
      </c>
      <c r="Y110" s="23"/>
      <c r="Z110" s="25"/>
      <c r="AA110" s="24"/>
      <c r="AB110" s="24"/>
      <c r="AC110" s="66" t="str">
        <f>IF(J110="","",2)</f>
        <v/>
      </c>
      <c r="AD110" s="24"/>
      <c r="AE110" s="24"/>
      <c r="AF110" s="24" t="s">
        <v>35</v>
      </c>
      <c r="AG110" s="24"/>
      <c r="AH110" s="24"/>
      <c r="AI110" s="24"/>
      <c r="AJ110" s="24"/>
      <c r="AK110" s="24"/>
      <c r="AL110" s="24"/>
      <c r="AM110" s="24"/>
      <c r="AN110" s="24"/>
      <c r="AO110" s="24"/>
      <c r="AP110" s="24"/>
      <c r="AQ110" s="24"/>
      <c r="AR110" s="24"/>
      <c r="AS110" s="24"/>
      <c r="AT110" s="24"/>
      <c r="AU110" s="24"/>
      <c r="AV110" s="24"/>
      <c r="AW110" s="24"/>
      <c r="AX110" s="24"/>
      <c r="AY110" s="24"/>
      <c r="AZ110" s="24"/>
    </row>
    <row r="111" spans="1:52" s="406" customFormat="1" ht="21" customHeight="1" thickBot="1">
      <c r="A111" s="310"/>
      <c r="B111" s="27"/>
      <c r="C111" s="575" t="s">
        <v>62</v>
      </c>
      <c r="D111" s="576"/>
      <c r="E111" s="576"/>
      <c r="F111" s="576"/>
      <c r="G111" s="576"/>
      <c r="H111" s="576"/>
      <c r="I111" s="577"/>
      <c r="J111" s="417"/>
      <c r="K111" s="567"/>
      <c r="L111" s="94"/>
      <c r="M111" s="94"/>
      <c r="N111" s="94"/>
      <c r="O111" s="27"/>
      <c r="P111" s="25"/>
      <c r="Q111" s="309"/>
      <c r="R111" s="24"/>
      <c r="S111" s="24"/>
      <c r="T111" s="24"/>
      <c r="U111" s="24"/>
      <c r="V111" s="24"/>
      <c r="W111" s="24"/>
      <c r="X111" s="120">
        <v>2</v>
      </c>
      <c r="Y111" s="23"/>
      <c r="Z111" s="25"/>
      <c r="AA111" s="24"/>
      <c r="AB111" s="24"/>
      <c r="AC111" s="66" t="str">
        <f>IF(J111="","",2)</f>
        <v/>
      </c>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row>
    <row r="112" spans="1:52" s="406" customFormat="1" ht="25.05" customHeight="1" thickBot="1">
      <c r="A112" s="310"/>
      <c r="B112" s="27"/>
      <c r="C112" s="575" t="s">
        <v>63</v>
      </c>
      <c r="D112" s="576"/>
      <c r="E112" s="576"/>
      <c r="F112" s="576"/>
      <c r="G112" s="576"/>
      <c r="H112" s="576"/>
      <c r="I112" s="577"/>
      <c r="J112" s="417"/>
      <c r="K112" s="567"/>
      <c r="L112" s="94"/>
      <c r="M112" s="100">
        <f>AF112</f>
        <v>0</v>
      </c>
      <c r="N112" s="94"/>
      <c r="O112" s="27"/>
      <c r="P112" s="25"/>
      <c r="Q112" s="309"/>
      <c r="R112" s="24"/>
      <c r="S112" s="24"/>
      <c r="T112" s="24"/>
      <c r="U112" s="24"/>
      <c r="V112" s="24"/>
      <c r="W112" s="24"/>
      <c r="X112" s="114">
        <v>4</v>
      </c>
      <c r="Y112" s="23"/>
      <c r="Z112" s="25"/>
      <c r="AA112" s="24"/>
      <c r="AB112" s="24"/>
      <c r="AC112" s="66" t="str">
        <f>IF(J112="","",8)</f>
        <v/>
      </c>
      <c r="AD112" s="24"/>
      <c r="AE112" s="79">
        <f>SUM(AC103:AC113)</f>
        <v>0</v>
      </c>
      <c r="AF112" s="119">
        <f>IF(AE112/8&gt;100%,100%,AE112/8)</f>
        <v>0</v>
      </c>
      <c r="AG112" s="24"/>
      <c r="AH112" s="96">
        <f>AE112</f>
        <v>0</v>
      </c>
      <c r="AI112" s="24"/>
      <c r="AJ112" s="24"/>
      <c r="AK112" s="24"/>
      <c r="AL112" s="24"/>
      <c r="AM112" s="24"/>
      <c r="AN112" s="24"/>
      <c r="AO112" s="24"/>
      <c r="AP112" s="24"/>
      <c r="AQ112" s="24"/>
      <c r="AR112" s="24"/>
      <c r="AS112" s="24"/>
      <c r="AT112" s="24"/>
      <c r="AU112" s="24"/>
      <c r="AV112" s="24"/>
      <c r="AW112" s="24"/>
      <c r="AX112" s="24"/>
      <c r="AY112" s="24"/>
      <c r="AZ112" s="24"/>
    </row>
    <row r="113" spans="1:52" s="406" customFormat="1" ht="40.049999999999997" customHeight="1">
      <c r="A113" s="310"/>
      <c r="B113" s="27"/>
      <c r="C113" s="575" t="s">
        <v>135</v>
      </c>
      <c r="D113" s="576"/>
      <c r="E113" s="576"/>
      <c r="F113" s="576"/>
      <c r="G113" s="576"/>
      <c r="H113" s="576"/>
      <c r="I113" s="577"/>
      <c r="J113" s="420"/>
      <c r="K113" s="567"/>
      <c r="L113" s="94"/>
      <c r="M113" s="94"/>
      <c r="N113" s="94"/>
      <c r="O113" s="27"/>
      <c r="P113" s="25"/>
      <c r="Q113" s="309"/>
      <c r="R113" s="24"/>
      <c r="S113" s="24"/>
      <c r="T113" s="24"/>
      <c r="U113" s="24"/>
      <c r="V113" s="24"/>
      <c r="W113" s="24"/>
      <c r="X113" s="118"/>
      <c r="Y113" s="23"/>
      <c r="Z113" s="25"/>
      <c r="AA113" s="24"/>
      <c r="AB113" s="24"/>
      <c r="AC113" s="66" t="str">
        <f>IF(J113="","",8)</f>
        <v/>
      </c>
      <c r="AD113" s="24"/>
      <c r="AE113" s="24"/>
      <c r="AF113" s="116"/>
      <c r="AG113" s="24"/>
      <c r="AH113" s="24"/>
      <c r="AI113" s="24"/>
      <c r="AJ113" s="24"/>
      <c r="AK113" s="24"/>
      <c r="AL113" s="24"/>
      <c r="AM113" s="24"/>
      <c r="AN113" s="24"/>
      <c r="AO113" s="24"/>
      <c r="AP113" s="24"/>
      <c r="AQ113" s="24"/>
      <c r="AR113" s="24"/>
      <c r="AS113" s="24"/>
      <c r="AT113" s="24"/>
      <c r="AU113" s="24"/>
      <c r="AV113" s="24"/>
      <c r="AW113" s="24"/>
      <c r="AX113" s="24"/>
      <c r="AY113" s="24"/>
      <c r="AZ113" s="24"/>
    </row>
    <row r="114" spans="1:52" s="406" customFormat="1" ht="27" customHeight="1">
      <c r="A114" s="310"/>
      <c r="B114" s="27"/>
      <c r="C114" s="591" t="s">
        <v>773</v>
      </c>
      <c r="D114" s="592"/>
      <c r="E114" s="592"/>
      <c r="F114" s="592"/>
      <c r="G114" s="592"/>
      <c r="H114" s="592"/>
      <c r="I114" s="593"/>
      <c r="J114" s="421"/>
      <c r="K114" s="567"/>
      <c r="L114" s="94"/>
      <c r="M114" s="94"/>
      <c r="N114" s="94"/>
      <c r="O114" s="27"/>
      <c r="P114" s="25"/>
      <c r="Q114" s="309"/>
      <c r="R114" s="24"/>
      <c r="S114" s="24"/>
      <c r="T114" s="24"/>
      <c r="U114" s="24"/>
      <c r="V114" s="24"/>
      <c r="W114" s="24"/>
      <c r="X114" s="121"/>
      <c r="Y114" s="23"/>
      <c r="Z114" s="25"/>
      <c r="AA114" s="24"/>
      <c r="AB114" s="24"/>
      <c r="AC114" s="66"/>
      <c r="AD114" s="24"/>
      <c r="AE114" s="24"/>
      <c r="AF114" s="116"/>
      <c r="AG114" s="24"/>
      <c r="AH114" s="24"/>
      <c r="AI114" s="24"/>
      <c r="AJ114" s="24"/>
      <c r="AK114" s="24"/>
      <c r="AL114" s="24"/>
      <c r="AM114" s="24"/>
      <c r="AN114" s="24"/>
      <c r="AO114" s="24"/>
      <c r="AP114" s="24"/>
      <c r="AQ114" s="24"/>
      <c r="AR114" s="24"/>
      <c r="AS114" s="24"/>
      <c r="AT114" s="24"/>
      <c r="AU114" s="24"/>
      <c r="AV114" s="24"/>
      <c r="AW114" s="24"/>
      <c r="AX114" s="24"/>
      <c r="AY114" s="24"/>
      <c r="AZ114" s="24"/>
    </row>
    <row r="115" spans="1:52" s="406" customFormat="1" ht="20.399999999999999" hidden="1">
      <c r="A115" s="310"/>
      <c r="B115" s="27"/>
      <c r="C115" s="422"/>
      <c r="D115" s="423"/>
      <c r="E115" s="423"/>
      <c r="F115" s="423"/>
      <c r="G115" s="644" t="s">
        <v>245</v>
      </c>
      <c r="H115" s="644"/>
      <c r="I115" s="424"/>
      <c r="J115" s="336">
        <f>AE112</f>
        <v>0</v>
      </c>
      <c r="K115" s="27"/>
      <c r="L115" s="27"/>
      <c r="M115" s="27"/>
      <c r="N115" s="27"/>
      <c r="O115" s="27"/>
      <c r="P115" s="25"/>
      <c r="Q115" s="309"/>
      <c r="R115" s="24"/>
      <c r="S115" s="24"/>
      <c r="T115" s="24"/>
      <c r="U115" s="24"/>
      <c r="V115" s="24"/>
      <c r="W115" s="24"/>
      <c r="X115" s="24"/>
      <c r="Y115" s="23"/>
      <c r="Z115" s="25"/>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row>
    <row r="116" spans="1:52" s="406" customFormat="1" ht="24" customHeight="1">
      <c r="A116" s="310"/>
      <c r="B116" s="27"/>
      <c r="C116" s="594" t="s">
        <v>774</v>
      </c>
      <c r="D116" s="595"/>
      <c r="E116" s="595"/>
      <c r="F116" s="595"/>
      <c r="G116" s="595"/>
      <c r="H116" s="595"/>
      <c r="I116" s="596"/>
      <c r="J116" s="42"/>
      <c r="K116" s="27"/>
      <c r="L116" s="27"/>
      <c r="M116" s="27"/>
      <c r="N116" s="27"/>
      <c r="O116" s="22"/>
      <c r="P116" s="22"/>
      <c r="Q116" s="309"/>
      <c r="R116" s="301"/>
      <c r="S116" s="24"/>
      <c r="T116" s="24"/>
      <c r="U116" s="24"/>
      <c r="V116" s="24"/>
      <c r="W116" s="24"/>
      <c r="X116" s="24"/>
      <c r="Y116" s="23"/>
      <c r="Z116" s="25"/>
      <c r="AA116" s="24"/>
      <c r="AB116" s="24"/>
      <c r="AC116" s="48"/>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row>
    <row r="117" spans="1:52" s="406" customFormat="1">
      <c r="A117" s="310"/>
      <c r="B117" s="22"/>
      <c r="C117" s="340"/>
      <c r="D117" s="340"/>
      <c r="E117" s="340"/>
      <c r="F117" s="340"/>
      <c r="G117" s="340"/>
      <c r="H117" s="340"/>
      <c r="I117" s="53"/>
      <c r="J117" s="22"/>
      <c r="K117" s="22"/>
      <c r="L117" s="22"/>
      <c r="M117" s="22"/>
      <c r="N117" s="22"/>
      <c r="O117" s="22"/>
      <c r="P117" s="22"/>
      <c r="Q117" s="309"/>
      <c r="R117" s="301"/>
      <c r="S117" s="301"/>
      <c r="T117" s="301"/>
      <c r="U117" s="301"/>
      <c r="V117" s="301"/>
      <c r="W117" s="301"/>
      <c r="X117" s="301"/>
      <c r="Y117" s="23"/>
      <c r="Z117" s="25"/>
      <c r="AA117" s="301"/>
      <c r="AB117" s="301"/>
      <c r="AC117" s="48"/>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row>
    <row r="118" spans="1:52" s="406" customFormat="1" ht="8.5500000000000007" customHeight="1">
      <c r="A118" s="310"/>
      <c r="B118" s="781"/>
      <c r="C118" s="692" t="s">
        <v>136</v>
      </c>
      <c r="D118" s="692"/>
      <c r="E118" s="692"/>
      <c r="F118" s="692"/>
      <c r="G118" s="692"/>
      <c r="H118" s="692"/>
      <c r="I118" s="692"/>
      <c r="J118" s="692"/>
      <c r="K118" s="692"/>
      <c r="L118" s="692"/>
      <c r="M118" s="692"/>
      <c r="N118" s="692"/>
      <c r="O118" s="692"/>
      <c r="P118" s="693"/>
      <c r="Q118" s="309"/>
      <c r="R118" s="24"/>
      <c r="S118" s="24"/>
      <c r="T118" s="24"/>
      <c r="U118" s="24"/>
      <c r="V118" s="24"/>
      <c r="W118" s="24"/>
      <c r="X118" s="24"/>
      <c r="Y118" s="23"/>
      <c r="Z118" s="25"/>
      <c r="AA118" s="24"/>
      <c r="AB118" s="24"/>
      <c r="AC118" s="48"/>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row>
    <row r="119" spans="1:52" s="406" customFormat="1" ht="8.5500000000000007" customHeight="1">
      <c r="A119" s="310"/>
      <c r="B119" s="782"/>
      <c r="C119" s="695"/>
      <c r="D119" s="695"/>
      <c r="E119" s="695"/>
      <c r="F119" s="695"/>
      <c r="G119" s="695"/>
      <c r="H119" s="695"/>
      <c r="I119" s="695"/>
      <c r="J119" s="695"/>
      <c r="K119" s="695"/>
      <c r="L119" s="695"/>
      <c r="M119" s="695"/>
      <c r="N119" s="695"/>
      <c r="O119" s="695"/>
      <c r="P119" s="696"/>
      <c r="Q119" s="309"/>
      <c r="R119" s="24"/>
      <c r="S119" s="24"/>
      <c r="T119" s="24"/>
      <c r="U119" s="24"/>
      <c r="V119" s="24"/>
      <c r="W119" s="24"/>
      <c r="X119" s="24"/>
      <c r="Y119" s="23"/>
      <c r="Z119" s="25"/>
      <c r="AA119" s="24"/>
      <c r="AB119" s="24"/>
      <c r="AC119" s="48"/>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row>
    <row r="120" spans="1:52" s="406" customFormat="1" ht="8.5500000000000007" customHeight="1">
      <c r="A120" s="310"/>
      <c r="B120" s="783"/>
      <c r="C120" s="698"/>
      <c r="D120" s="698"/>
      <c r="E120" s="698"/>
      <c r="F120" s="698"/>
      <c r="G120" s="698"/>
      <c r="H120" s="698"/>
      <c r="I120" s="698"/>
      <c r="J120" s="698"/>
      <c r="K120" s="698"/>
      <c r="L120" s="698"/>
      <c r="M120" s="698"/>
      <c r="N120" s="698"/>
      <c r="O120" s="698"/>
      <c r="P120" s="699"/>
      <c r="Q120" s="309"/>
      <c r="R120" s="24"/>
      <c r="S120" s="24"/>
      <c r="T120" s="24"/>
      <c r="U120" s="24"/>
      <c r="V120" s="24"/>
      <c r="W120" s="24"/>
      <c r="X120" s="24"/>
      <c r="Y120" s="23"/>
      <c r="Z120" s="25"/>
      <c r="AA120" s="24"/>
      <c r="AB120" s="24"/>
      <c r="AC120" s="48"/>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row>
    <row r="121" spans="1:52" s="406" customFormat="1" ht="20.399999999999999">
      <c r="A121" s="310"/>
      <c r="B121" s="27"/>
      <c r="C121" s="90" t="s">
        <v>210</v>
      </c>
      <c r="D121" s="90"/>
      <c r="E121" s="90"/>
      <c r="F121" s="90"/>
      <c r="G121" s="90"/>
      <c r="H121" s="90"/>
      <c r="I121" s="65"/>
      <c r="J121" s="21" t="s">
        <v>197</v>
      </c>
      <c r="K121" s="59"/>
      <c r="L121" s="27"/>
      <c r="M121" s="27"/>
      <c r="N121" s="27"/>
      <c r="O121" s="22"/>
      <c r="P121" s="22"/>
      <c r="Q121" s="309"/>
      <c r="R121" s="301"/>
      <c r="S121" s="24"/>
      <c r="T121" s="24"/>
      <c r="U121" s="24"/>
      <c r="V121" s="24"/>
      <c r="W121" s="24"/>
      <c r="X121" s="114">
        <v>0</v>
      </c>
      <c r="Y121" s="23"/>
      <c r="Z121" s="25"/>
      <c r="AA121" s="24"/>
      <c r="AB121" s="24"/>
      <c r="AC121" s="48"/>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row>
    <row r="122" spans="1:52" s="406" customFormat="1" ht="20.55" customHeight="1">
      <c r="A122" s="310"/>
      <c r="B122" s="27"/>
      <c r="C122" s="575" t="s">
        <v>64</v>
      </c>
      <c r="D122" s="576"/>
      <c r="E122" s="576"/>
      <c r="F122" s="576"/>
      <c r="G122" s="576"/>
      <c r="H122" s="576"/>
      <c r="I122" s="577"/>
      <c r="J122" s="417"/>
      <c r="K122" s="567" t="s">
        <v>698</v>
      </c>
      <c r="L122" s="27"/>
      <c r="M122" s="27"/>
      <c r="N122" s="27"/>
      <c r="O122" s="22"/>
      <c r="P122" s="22"/>
      <c r="Q122" s="309"/>
      <c r="R122" s="301"/>
      <c r="S122" s="24"/>
      <c r="T122" s="24"/>
      <c r="U122" s="24"/>
      <c r="V122" s="24"/>
      <c r="W122" s="24"/>
      <c r="X122" s="114">
        <v>2</v>
      </c>
      <c r="Y122" s="23"/>
      <c r="Z122" s="25"/>
      <c r="AA122" s="46"/>
      <c r="AB122" s="24"/>
      <c r="AC122" s="66" t="str">
        <f>IF(J122="","",0)</f>
        <v/>
      </c>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row>
    <row r="123" spans="1:52" s="406" customFormat="1" ht="20.399999999999999">
      <c r="A123" s="310"/>
      <c r="B123" s="27"/>
      <c r="C123" s="575" t="s">
        <v>65</v>
      </c>
      <c r="D123" s="576"/>
      <c r="E123" s="576"/>
      <c r="F123" s="576"/>
      <c r="G123" s="576"/>
      <c r="H123" s="576"/>
      <c r="I123" s="577"/>
      <c r="J123" s="417"/>
      <c r="K123" s="567"/>
      <c r="L123" s="27"/>
      <c r="M123" s="27"/>
      <c r="N123" s="27"/>
      <c r="O123" s="22"/>
      <c r="P123" s="22"/>
      <c r="Q123" s="309"/>
      <c r="R123" s="301"/>
      <c r="S123" s="24"/>
      <c r="T123" s="24"/>
      <c r="U123" s="24"/>
      <c r="V123" s="24"/>
      <c r="W123" s="24"/>
      <c r="X123" s="114">
        <v>4</v>
      </c>
      <c r="Y123" s="23"/>
      <c r="Z123" s="25"/>
      <c r="AA123" s="24"/>
      <c r="AB123" s="24"/>
      <c r="AC123" s="66" t="str">
        <f>IF(J123="","",2)</f>
        <v/>
      </c>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s="406" customFormat="1" ht="20.399999999999999">
      <c r="A124" s="310"/>
      <c r="B124" s="27"/>
      <c r="C124" s="575" t="s">
        <v>160</v>
      </c>
      <c r="D124" s="576"/>
      <c r="E124" s="576"/>
      <c r="F124" s="576"/>
      <c r="G124" s="576"/>
      <c r="H124" s="576"/>
      <c r="I124" s="577"/>
      <c r="J124" s="417"/>
      <c r="K124" s="567"/>
      <c r="L124" s="27"/>
      <c r="M124" s="27"/>
      <c r="N124" s="27"/>
      <c r="O124" s="22"/>
      <c r="P124" s="22"/>
      <c r="Q124" s="309"/>
      <c r="R124" s="301"/>
      <c r="S124" s="24"/>
      <c r="T124" s="24"/>
      <c r="U124" s="24"/>
      <c r="V124" s="24"/>
      <c r="W124" s="24"/>
      <c r="X124" s="114">
        <v>8</v>
      </c>
      <c r="Y124" s="23"/>
      <c r="Z124" s="25"/>
      <c r="AA124" s="24"/>
      <c r="AB124" s="24"/>
      <c r="AC124" s="66" t="str">
        <f>IF(J124="","",4)</f>
        <v/>
      </c>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row>
    <row r="125" spans="1:52" s="406" customFormat="1" ht="20.399999999999999">
      <c r="A125" s="310"/>
      <c r="B125" s="27"/>
      <c r="C125" s="575" t="s">
        <v>137</v>
      </c>
      <c r="D125" s="576"/>
      <c r="E125" s="576"/>
      <c r="F125" s="576"/>
      <c r="G125" s="576"/>
      <c r="H125" s="576"/>
      <c r="I125" s="577"/>
      <c r="J125" s="417"/>
      <c r="K125" s="567"/>
      <c r="L125" s="27"/>
      <c r="M125" s="100">
        <f>AF131</f>
        <v>0</v>
      </c>
      <c r="N125" s="27"/>
      <c r="O125" s="22"/>
      <c r="P125" s="22"/>
      <c r="Q125" s="309"/>
      <c r="R125" s="301"/>
      <c r="S125" s="24"/>
      <c r="T125" s="24"/>
      <c r="U125" s="24"/>
      <c r="V125" s="24"/>
      <c r="W125" s="24"/>
      <c r="X125" s="65"/>
      <c r="Y125" s="23"/>
      <c r="Z125" s="25"/>
      <c r="AA125" s="24"/>
      <c r="AB125" s="24"/>
      <c r="AC125" s="66" t="str">
        <f>IF(J125="","",8)</f>
        <v/>
      </c>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row>
    <row r="126" spans="1:52" s="406" customFormat="1" ht="17.399999999999999" hidden="1" thickBot="1">
      <c r="A126" s="310"/>
      <c r="B126" s="27"/>
      <c r="C126" s="122"/>
      <c r="D126" s="122"/>
      <c r="E126" s="122"/>
      <c r="F126" s="122"/>
      <c r="G126" s="122"/>
      <c r="H126" s="784" t="s">
        <v>246</v>
      </c>
      <c r="I126" s="785"/>
      <c r="J126" s="105">
        <f>AC126</f>
        <v>0</v>
      </c>
      <c r="K126" s="27"/>
      <c r="L126" s="27"/>
      <c r="M126" s="27"/>
      <c r="N126" s="27"/>
      <c r="O126" s="22"/>
      <c r="P126" s="22"/>
      <c r="Q126" s="309"/>
      <c r="R126" s="301"/>
      <c r="S126" s="24"/>
      <c r="T126" s="24"/>
      <c r="U126" s="24"/>
      <c r="V126" s="24"/>
      <c r="W126" s="24"/>
      <c r="X126" s="65"/>
      <c r="Y126" s="23"/>
      <c r="Z126" s="25"/>
      <c r="AA126" s="24"/>
      <c r="AB126" s="24"/>
      <c r="AC126" s="47">
        <f>SUM(AC122:AC125)</f>
        <v>0</v>
      </c>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row>
    <row r="127" spans="1:52" s="406" customFormat="1" ht="31.5" customHeight="1">
      <c r="A127" s="310"/>
      <c r="B127" s="27"/>
      <c r="C127" s="341" t="s">
        <v>138</v>
      </c>
      <c r="D127" s="90"/>
      <c r="E127" s="90"/>
      <c r="F127" s="90"/>
      <c r="G127" s="90"/>
      <c r="H127" s="90"/>
      <c r="I127" s="24"/>
      <c r="J127" s="26"/>
      <c r="K127" s="27"/>
      <c r="L127" s="27"/>
      <c r="M127" s="27"/>
      <c r="N127" s="27"/>
      <c r="O127" s="22"/>
      <c r="P127" s="22"/>
      <c r="Q127" s="309"/>
      <c r="R127" s="301"/>
      <c r="S127" s="24"/>
      <c r="T127" s="24"/>
      <c r="U127" s="24"/>
      <c r="V127" s="24"/>
      <c r="W127" s="24"/>
      <c r="X127" s="114">
        <v>0</v>
      </c>
      <c r="Y127" s="23"/>
      <c r="Z127" s="25"/>
      <c r="AA127" s="24"/>
      <c r="AB127" s="24"/>
      <c r="AC127" s="108"/>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row>
    <row r="128" spans="1:52" s="406" customFormat="1" ht="20.55" customHeight="1">
      <c r="A128" s="310"/>
      <c r="B128" s="27"/>
      <c r="C128" s="575" t="s">
        <v>161</v>
      </c>
      <c r="D128" s="576"/>
      <c r="E128" s="576"/>
      <c r="F128" s="576"/>
      <c r="G128" s="576"/>
      <c r="H128" s="576"/>
      <c r="I128" s="577"/>
      <c r="J128" s="417"/>
      <c r="K128" s="567" t="s">
        <v>695</v>
      </c>
      <c r="L128" s="94"/>
      <c r="M128" s="94"/>
      <c r="N128" s="94"/>
      <c r="O128" s="22"/>
      <c r="P128" s="22"/>
      <c r="Q128" s="309"/>
      <c r="R128" s="301"/>
      <c r="S128" s="24"/>
      <c r="T128" s="24"/>
      <c r="U128" s="24"/>
      <c r="V128" s="24"/>
      <c r="W128" s="24"/>
      <c r="X128" s="114">
        <v>2</v>
      </c>
      <c r="Y128" s="23"/>
      <c r="Z128" s="25"/>
      <c r="AA128" s="24"/>
      <c r="AB128" s="24"/>
      <c r="AC128" s="66" t="str">
        <f>IF(J128="","",0)</f>
        <v/>
      </c>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1:52" s="406" customFormat="1" ht="20.399999999999999">
      <c r="A129" s="310"/>
      <c r="B129" s="27"/>
      <c r="C129" s="575" t="s">
        <v>139</v>
      </c>
      <c r="D129" s="576"/>
      <c r="E129" s="576"/>
      <c r="F129" s="576"/>
      <c r="G129" s="576"/>
      <c r="H129" s="576"/>
      <c r="I129" s="577"/>
      <c r="J129" s="417"/>
      <c r="K129" s="567"/>
      <c r="L129" s="94"/>
      <c r="M129" s="94"/>
      <c r="N129" s="94"/>
      <c r="O129" s="22"/>
      <c r="P129" s="22"/>
      <c r="Q129" s="309"/>
      <c r="R129" s="301"/>
      <c r="S129" s="24"/>
      <c r="T129" s="24"/>
      <c r="U129" s="24"/>
      <c r="V129" s="24"/>
      <c r="W129" s="24"/>
      <c r="X129" s="114">
        <v>4</v>
      </c>
      <c r="Y129" s="23"/>
      <c r="Z129" s="25"/>
      <c r="AA129" s="24"/>
      <c r="AB129" s="24"/>
      <c r="AC129" s="66" t="str">
        <f>IF(J129="","",2)</f>
        <v/>
      </c>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row>
    <row r="130" spans="1:52" s="406" customFormat="1" ht="21" thickBot="1">
      <c r="A130" s="310"/>
      <c r="B130" s="27"/>
      <c r="C130" s="575" t="s">
        <v>140</v>
      </c>
      <c r="D130" s="576"/>
      <c r="E130" s="576"/>
      <c r="F130" s="576"/>
      <c r="G130" s="576"/>
      <c r="H130" s="576"/>
      <c r="I130" s="577"/>
      <c r="J130" s="417"/>
      <c r="K130" s="567"/>
      <c r="L130" s="94"/>
      <c r="M130" s="94"/>
      <c r="N130" s="94"/>
      <c r="O130" s="22"/>
      <c r="P130" s="22"/>
      <c r="Q130" s="309"/>
      <c r="R130" s="301"/>
      <c r="S130" s="24"/>
      <c r="T130" s="24"/>
      <c r="U130" s="24"/>
      <c r="V130" s="24"/>
      <c r="W130" s="24"/>
      <c r="X130" s="114">
        <v>8</v>
      </c>
      <c r="Y130" s="23"/>
      <c r="Z130" s="25"/>
      <c r="AA130" s="24"/>
      <c r="AB130" s="24"/>
      <c r="AC130" s="66" t="str">
        <f>IF(J130="","",4)</f>
        <v/>
      </c>
      <c r="AD130" s="24"/>
      <c r="AE130" s="109">
        <f>SUM(AC128:AC131)</f>
        <v>0</v>
      </c>
      <c r="AF130" s="24" t="s">
        <v>23</v>
      </c>
      <c r="AG130" s="24"/>
      <c r="AH130" s="24"/>
      <c r="AI130" s="24"/>
      <c r="AJ130" s="24"/>
      <c r="AK130" s="24"/>
      <c r="AL130" s="24"/>
      <c r="AM130" s="24"/>
      <c r="AN130" s="24"/>
      <c r="AO130" s="24"/>
      <c r="AP130" s="24"/>
      <c r="AQ130" s="24"/>
      <c r="AR130" s="24"/>
      <c r="AS130" s="24"/>
      <c r="AT130" s="24"/>
      <c r="AU130" s="24"/>
      <c r="AV130" s="24"/>
      <c r="AW130" s="24"/>
      <c r="AX130" s="24"/>
      <c r="AY130" s="24"/>
      <c r="AZ130" s="24"/>
    </row>
    <row r="131" spans="1:52" s="406" customFormat="1" ht="21" thickBot="1">
      <c r="A131" s="310"/>
      <c r="B131" s="27"/>
      <c r="C131" s="575" t="s">
        <v>734</v>
      </c>
      <c r="D131" s="576"/>
      <c r="E131" s="576"/>
      <c r="F131" s="576"/>
      <c r="G131" s="576"/>
      <c r="H131" s="576"/>
      <c r="I131" s="577"/>
      <c r="J131" s="417"/>
      <c r="K131" s="567"/>
      <c r="L131" s="94"/>
      <c r="M131" s="94"/>
      <c r="N131" s="94"/>
      <c r="O131" s="22"/>
      <c r="P131" s="22"/>
      <c r="Q131" s="309"/>
      <c r="R131" s="301"/>
      <c r="S131" s="24"/>
      <c r="T131" s="24"/>
      <c r="U131" s="24"/>
      <c r="V131" s="24"/>
      <c r="W131" s="24"/>
      <c r="X131" s="24"/>
      <c r="Y131" s="23"/>
      <c r="Z131" s="25"/>
      <c r="AA131" s="24"/>
      <c r="AB131" s="24"/>
      <c r="AC131" s="66" t="str">
        <f>IF(J131="","",8)</f>
        <v/>
      </c>
      <c r="AD131" s="24"/>
      <c r="AE131" s="110">
        <f>AC126+AE130</f>
        <v>0</v>
      </c>
      <c r="AF131" s="111">
        <f>IF(AE131/8&gt;100%,100%,AE131/8)</f>
        <v>0</v>
      </c>
      <c r="AG131" s="24"/>
      <c r="AH131" s="96">
        <f>AE131</f>
        <v>0</v>
      </c>
      <c r="AI131" s="24"/>
      <c r="AJ131" s="24"/>
      <c r="AK131" s="24"/>
      <c r="AL131" s="24"/>
      <c r="AM131" s="24"/>
      <c r="AN131" s="24"/>
      <c r="AO131" s="24"/>
      <c r="AP131" s="24"/>
      <c r="AQ131" s="24"/>
      <c r="AR131" s="24"/>
      <c r="AS131" s="24"/>
      <c r="AT131" s="24"/>
      <c r="AU131" s="24"/>
      <c r="AV131" s="24"/>
      <c r="AW131" s="24"/>
      <c r="AX131" s="24"/>
      <c r="AY131" s="24"/>
      <c r="AZ131" s="24"/>
    </row>
    <row r="132" spans="1:52" s="406" customFormat="1" ht="17.399999999999999" hidden="1" thickBot="1">
      <c r="A132" s="310"/>
      <c r="B132" s="27"/>
      <c r="C132" s="123"/>
      <c r="D132" s="124"/>
      <c r="E132" s="124"/>
      <c r="F132" s="124"/>
      <c r="G132" s="125" t="s">
        <v>7</v>
      </c>
      <c r="H132" s="126" t="s">
        <v>8</v>
      </c>
      <c r="I132" s="65"/>
      <c r="J132" s="105">
        <f>AE130</f>
        <v>0</v>
      </c>
      <c r="K132" s="27"/>
      <c r="L132" s="27"/>
      <c r="M132" s="27"/>
      <c r="N132" s="27"/>
      <c r="O132" s="22"/>
      <c r="P132" s="22"/>
      <c r="Q132" s="309"/>
      <c r="R132" s="301"/>
      <c r="S132" s="24"/>
      <c r="T132" s="24"/>
      <c r="U132" s="24"/>
      <c r="V132" s="24"/>
      <c r="W132" s="24"/>
      <c r="X132" s="24"/>
      <c r="Y132" s="23"/>
      <c r="Z132" s="25"/>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row>
    <row r="133" spans="1:52" s="406" customFormat="1" ht="20.399999999999999" hidden="1">
      <c r="A133" s="310"/>
      <c r="B133" s="27"/>
      <c r="C133" s="123"/>
      <c r="D133" s="124"/>
      <c r="E133" s="124"/>
      <c r="F133" s="124"/>
      <c r="G133" s="127" t="s">
        <v>7</v>
      </c>
      <c r="H133" s="128" t="s">
        <v>9</v>
      </c>
      <c r="I133" s="65"/>
      <c r="J133" s="113">
        <f>AE131</f>
        <v>0</v>
      </c>
      <c r="K133" s="27"/>
      <c r="L133" s="27"/>
      <c r="M133" s="27"/>
      <c r="N133" s="27"/>
      <c r="O133" s="22"/>
      <c r="P133" s="22"/>
      <c r="Q133" s="309"/>
      <c r="R133" s="301"/>
      <c r="S133" s="24"/>
      <c r="T133" s="24"/>
      <c r="U133" s="24"/>
      <c r="V133" s="24"/>
      <c r="W133" s="24"/>
      <c r="X133" s="24"/>
      <c r="Y133" s="23"/>
      <c r="Z133" s="25"/>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row>
    <row r="134" spans="1:52" s="406" customFormat="1" ht="27" customHeight="1">
      <c r="A134" s="310"/>
      <c r="B134" s="27"/>
      <c r="C134" s="594" t="s">
        <v>797</v>
      </c>
      <c r="D134" s="595"/>
      <c r="E134" s="595"/>
      <c r="F134" s="595"/>
      <c r="G134" s="595"/>
      <c r="H134" s="595"/>
      <c r="I134" s="596"/>
      <c r="J134" s="42"/>
      <c r="K134" s="27"/>
      <c r="L134" s="27"/>
      <c r="M134" s="27"/>
      <c r="N134" s="27"/>
      <c r="O134" s="22"/>
      <c r="P134" s="22"/>
      <c r="Q134" s="309"/>
      <c r="R134" s="301"/>
      <c r="S134" s="24"/>
      <c r="T134" s="24"/>
      <c r="U134" s="24"/>
      <c r="V134" s="24"/>
      <c r="W134" s="24"/>
      <c r="X134" s="24"/>
      <c r="Y134" s="23"/>
      <c r="Z134" s="25"/>
      <c r="AA134" s="24"/>
      <c r="AB134" s="24"/>
      <c r="AC134" s="48"/>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row>
    <row r="135" spans="1:52" s="406" customFormat="1" ht="6" customHeight="1">
      <c r="A135" s="310"/>
      <c r="B135" s="22"/>
      <c r="C135" s="340"/>
      <c r="D135" s="340"/>
      <c r="E135" s="340"/>
      <c r="F135" s="340"/>
      <c r="G135" s="340"/>
      <c r="H135" s="340"/>
      <c r="I135" s="53"/>
      <c r="J135" s="22"/>
      <c r="K135" s="22"/>
      <c r="L135" s="22"/>
      <c r="M135" s="22"/>
      <c r="N135" s="22"/>
      <c r="O135" s="22"/>
      <c r="P135" s="22"/>
      <c r="Q135" s="309"/>
      <c r="R135" s="301"/>
      <c r="S135" s="301"/>
      <c r="T135" s="301"/>
      <c r="U135" s="301"/>
      <c r="V135" s="301"/>
      <c r="W135" s="301"/>
      <c r="X135" s="301"/>
      <c r="Y135" s="23"/>
      <c r="Z135" s="25"/>
      <c r="AA135" s="301"/>
      <c r="AB135" s="301"/>
      <c r="AC135" s="48"/>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row>
    <row r="136" spans="1:52" s="406" customFormat="1" ht="8.5500000000000007" customHeight="1">
      <c r="A136" s="310"/>
      <c r="B136" s="781"/>
      <c r="C136" s="692" t="s">
        <v>235</v>
      </c>
      <c r="D136" s="692"/>
      <c r="E136" s="692"/>
      <c r="F136" s="692"/>
      <c r="G136" s="692"/>
      <c r="H136" s="692"/>
      <c r="I136" s="692"/>
      <c r="J136" s="692"/>
      <c r="K136" s="692"/>
      <c r="L136" s="692"/>
      <c r="M136" s="692"/>
      <c r="N136" s="692"/>
      <c r="O136" s="692"/>
      <c r="P136" s="693"/>
      <c r="Q136" s="309"/>
      <c r="R136" s="24"/>
      <c r="S136" s="24"/>
      <c r="T136" s="24"/>
      <c r="U136" s="24"/>
      <c r="V136" s="24"/>
      <c r="W136" s="24"/>
      <c r="X136" s="24"/>
      <c r="Y136" s="23"/>
      <c r="Z136" s="25"/>
      <c r="AA136" s="24"/>
      <c r="AB136" s="24"/>
      <c r="AC136" s="48"/>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row>
    <row r="137" spans="1:52" s="406" customFormat="1" ht="8.5500000000000007" customHeight="1">
      <c r="A137" s="310"/>
      <c r="B137" s="782"/>
      <c r="C137" s="695"/>
      <c r="D137" s="695"/>
      <c r="E137" s="695"/>
      <c r="F137" s="695"/>
      <c r="G137" s="695"/>
      <c r="H137" s="695"/>
      <c r="I137" s="695"/>
      <c r="J137" s="695"/>
      <c r="K137" s="695"/>
      <c r="L137" s="695"/>
      <c r="M137" s="695"/>
      <c r="N137" s="695"/>
      <c r="O137" s="695"/>
      <c r="P137" s="696"/>
      <c r="Q137" s="309"/>
      <c r="R137" s="24"/>
      <c r="S137" s="24"/>
      <c r="T137" s="24"/>
      <c r="U137" s="24"/>
      <c r="V137" s="24"/>
      <c r="W137" s="24"/>
      <c r="X137" s="24"/>
      <c r="Y137" s="23"/>
      <c r="Z137" s="25"/>
      <c r="AA137" s="24"/>
      <c r="AB137" s="24"/>
      <c r="AC137" s="48"/>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row>
    <row r="138" spans="1:52" s="406" customFormat="1" ht="8.5500000000000007" customHeight="1">
      <c r="A138" s="310"/>
      <c r="B138" s="783"/>
      <c r="C138" s="698"/>
      <c r="D138" s="698"/>
      <c r="E138" s="698"/>
      <c r="F138" s="698"/>
      <c r="G138" s="698"/>
      <c r="H138" s="698"/>
      <c r="I138" s="698"/>
      <c r="J138" s="698"/>
      <c r="K138" s="698"/>
      <c r="L138" s="698"/>
      <c r="M138" s="698"/>
      <c r="N138" s="698"/>
      <c r="O138" s="698"/>
      <c r="P138" s="699"/>
      <c r="Q138" s="309"/>
      <c r="R138" s="24"/>
      <c r="S138" s="24"/>
      <c r="T138" s="24"/>
      <c r="U138" s="24"/>
      <c r="V138" s="24"/>
      <c r="W138" s="24"/>
      <c r="X138" s="24"/>
      <c r="Y138" s="23"/>
      <c r="Z138" s="25"/>
      <c r="AA138" s="24"/>
      <c r="AB138" s="24"/>
      <c r="AC138" s="48"/>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row>
    <row r="139" spans="1:52" s="406" customFormat="1" ht="20.399999999999999">
      <c r="A139" s="310"/>
      <c r="B139" s="27"/>
      <c r="C139" s="27"/>
      <c r="D139" s="27"/>
      <c r="E139" s="27"/>
      <c r="F139" s="27"/>
      <c r="G139" s="27"/>
      <c r="H139" s="27"/>
      <c r="I139" s="65"/>
      <c r="J139" s="21" t="s">
        <v>197</v>
      </c>
      <c r="K139" s="59"/>
      <c r="L139" s="27"/>
      <c r="M139" s="27"/>
      <c r="N139" s="27"/>
      <c r="O139" s="22"/>
      <c r="P139" s="22"/>
      <c r="Q139" s="309"/>
      <c r="R139" s="301"/>
      <c r="S139" s="24"/>
      <c r="T139" s="24"/>
      <c r="U139" s="24"/>
      <c r="V139" s="24"/>
      <c r="W139" s="24"/>
      <c r="X139" s="114">
        <v>0</v>
      </c>
      <c r="Y139" s="23"/>
      <c r="Z139" s="25"/>
      <c r="AA139" s="24"/>
      <c r="AB139" s="24"/>
      <c r="AC139" s="48"/>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row>
    <row r="140" spans="1:52" s="406" customFormat="1" ht="26.55" customHeight="1">
      <c r="A140" s="310"/>
      <c r="B140" s="27"/>
      <c r="C140" s="575" t="s">
        <v>141</v>
      </c>
      <c r="D140" s="576"/>
      <c r="E140" s="576"/>
      <c r="F140" s="576"/>
      <c r="G140" s="576"/>
      <c r="H140" s="576"/>
      <c r="I140" s="577"/>
      <c r="J140" s="417"/>
      <c r="K140" s="567" t="s">
        <v>699</v>
      </c>
      <c r="L140" s="27"/>
      <c r="M140" s="27"/>
      <c r="N140" s="27"/>
      <c r="O140" s="22"/>
      <c r="P140" s="22"/>
      <c r="Q140" s="309"/>
      <c r="R140" s="301"/>
      <c r="S140" s="24"/>
      <c r="T140" s="24"/>
      <c r="U140" s="24"/>
      <c r="V140" s="24"/>
      <c r="W140" s="24"/>
      <c r="X140" s="114">
        <v>1</v>
      </c>
      <c r="Y140" s="23"/>
      <c r="Z140" s="25"/>
      <c r="AA140" s="46"/>
      <c r="AB140" s="24"/>
      <c r="AC140" s="66" t="str">
        <f>IF(J140="","",0)</f>
        <v/>
      </c>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row>
    <row r="141" spans="1:52" s="406" customFormat="1" ht="20.399999999999999">
      <c r="A141" s="310"/>
      <c r="B141" s="27"/>
      <c r="C141" s="575" t="s">
        <v>142</v>
      </c>
      <c r="D141" s="576"/>
      <c r="E141" s="576"/>
      <c r="F141" s="576"/>
      <c r="G141" s="576"/>
      <c r="H141" s="576"/>
      <c r="I141" s="577"/>
      <c r="J141" s="417"/>
      <c r="K141" s="567"/>
      <c r="L141" s="27"/>
      <c r="M141" s="27"/>
      <c r="N141" s="27"/>
      <c r="O141" s="22"/>
      <c r="P141" s="22"/>
      <c r="Q141" s="309"/>
      <c r="R141" s="301"/>
      <c r="S141" s="24"/>
      <c r="T141" s="24"/>
      <c r="U141" s="24"/>
      <c r="V141" s="24"/>
      <c r="W141" s="24"/>
      <c r="X141" s="114">
        <v>1</v>
      </c>
      <c r="Y141" s="23"/>
      <c r="Z141" s="25"/>
      <c r="AA141" s="24"/>
      <c r="AB141" s="24"/>
      <c r="AC141" s="66" t="str">
        <f>IF(J141="","",1)</f>
        <v/>
      </c>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row>
    <row r="142" spans="1:52" s="406" customFormat="1" ht="20.399999999999999">
      <c r="A142" s="310"/>
      <c r="B142" s="27"/>
      <c r="C142" s="575" t="s">
        <v>143</v>
      </c>
      <c r="D142" s="576"/>
      <c r="E142" s="576"/>
      <c r="F142" s="576"/>
      <c r="G142" s="576"/>
      <c r="H142" s="576"/>
      <c r="I142" s="577"/>
      <c r="J142" s="417"/>
      <c r="K142" s="567"/>
      <c r="L142" s="27"/>
      <c r="M142" s="27"/>
      <c r="N142" s="27"/>
      <c r="O142" s="22"/>
      <c r="P142" s="22"/>
      <c r="Q142" s="309"/>
      <c r="R142" s="301"/>
      <c r="S142" s="24"/>
      <c r="T142" s="24"/>
      <c r="U142" s="24"/>
      <c r="V142" s="24"/>
      <c r="W142" s="24"/>
      <c r="X142" s="114"/>
      <c r="Y142" s="23"/>
      <c r="Z142" s="25"/>
      <c r="AA142" s="24"/>
      <c r="AB142" s="24"/>
      <c r="AC142" s="66" t="str">
        <f>IF(J142="","",1)</f>
        <v/>
      </c>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row>
    <row r="143" spans="1:52" s="406" customFormat="1" ht="20.399999999999999">
      <c r="A143" s="310"/>
      <c r="B143" s="27"/>
      <c r="C143" s="575" t="s">
        <v>66</v>
      </c>
      <c r="D143" s="576"/>
      <c r="E143" s="576"/>
      <c r="F143" s="576"/>
      <c r="G143" s="576"/>
      <c r="H143" s="576"/>
      <c r="I143" s="577"/>
      <c r="J143" s="417"/>
      <c r="K143" s="567"/>
      <c r="L143" s="27"/>
      <c r="M143" s="27"/>
      <c r="N143" s="27"/>
      <c r="O143" s="22"/>
      <c r="P143" s="22"/>
      <c r="Q143" s="309"/>
      <c r="R143" s="301"/>
      <c r="S143" s="24"/>
      <c r="T143" s="24"/>
      <c r="U143" s="24"/>
      <c r="V143" s="24"/>
      <c r="W143" s="24"/>
      <c r="X143" s="114">
        <v>1</v>
      </c>
      <c r="Y143" s="23"/>
      <c r="Z143" s="25"/>
      <c r="AA143" s="24"/>
      <c r="AB143" s="24"/>
      <c r="AC143" s="66" t="str">
        <f>IF(J143="","",1)</f>
        <v/>
      </c>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1:52" s="406" customFormat="1" ht="20.399999999999999">
      <c r="A144" s="310"/>
      <c r="B144" s="27"/>
      <c r="C144" s="575" t="s">
        <v>61</v>
      </c>
      <c r="D144" s="576"/>
      <c r="E144" s="576"/>
      <c r="F144" s="576"/>
      <c r="G144" s="576"/>
      <c r="H144" s="576"/>
      <c r="I144" s="577"/>
      <c r="J144" s="417"/>
      <c r="K144" s="567"/>
      <c r="L144" s="27"/>
      <c r="M144" s="27"/>
      <c r="N144" s="27"/>
      <c r="O144" s="22"/>
      <c r="P144" s="22"/>
      <c r="Q144" s="309"/>
      <c r="R144" s="301"/>
      <c r="S144" s="24"/>
      <c r="T144" s="24"/>
      <c r="U144" s="24"/>
      <c r="V144" s="24"/>
      <c r="W144" s="24"/>
      <c r="X144" s="114">
        <v>2</v>
      </c>
      <c r="Y144" s="23"/>
      <c r="Z144" s="25"/>
      <c r="AA144" s="24"/>
      <c r="AB144" s="24"/>
      <c r="AC144" s="66" t="str">
        <f>IF(J144="","",1)</f>
        <v/>
      </c>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row>
    <row r="145" spans="1:52" s="406" customFormat="1" ht="20.399999999999999">
      <c r="A145" s="310"/>
      <c r="B145" s="27"/>
      <c r="C145" s="575" t="s">
        <v>144</v>
      </c>
      <c r="D145" s="576"/>
      <c r="E145" s="576"/>
      <c r="F145" s="576"/>
      <c r="G145" s="576"/>
      <c r="H145" s="576"/>
      <c r="I145" s="577"/>
      <c r="J145" s="417"/>
      <c r="K145" s="567"/>
      <c r="L145" s="94"/>
      <c r="M145" s="94"/>
      <c r="N145" s="27"/>
      <c r="O145" s="22"/>
      <c r="P145" s="22"/>
      <c r="Q145" s="309"/>
      <c r="R145" s="301"/>
      <c r="S145" s="24"/>
      <c r="T145" s="24"/>
      <c r="U145" s="24"/>
      <c r="V145" s="24"/>
      <c r="W145" s="24"/>
      <c r="X145" s="114">
        <v>2</v>
      </c>
      <c r="Y145" s="23"/>
      <c r="Z145" s="25"/>
      <c r="AA145" s="24"/>
      <c r="AB145" s="24"/>
      <c r="AC145" s="66" t="str">
        <f>IF(J145="","",2)</f>
        <v/>
      </c>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row>
    <row r="146" spans="1:52" s="406" customFormat="1" ht="20.399999999999999">
      <c r="A146" s="310"/>
      <c r="B146" s="27"/>
      <c r="C146" s="575" t="s">
        <v>67</v>
      </c>
      <c r="D146" s="576"/>
      <c r="E146" s="576"/>
      <c r="F146" s="576"/>
      <c r="G146" s="576"/>
      <c r="H146" s="576"/>
      <c r="I146" s="577"/>
      <c r="J146" s="417"/>
      <c r="K146" s="567"/>
      <c r="L146" s="94"/>
      <c r="M146" s="94"/>
      <c r="N146" s="27"/>
      <c r="O146" s="22"/>
      <c r="P146" s="22"/>
      <c r="Q146" s="309"/>
      <c r="R146" s="301"/>
      <c r="S146" s="24"/>
      <c r="T146" s="24"/>
      <c r="U146" s="24"/>
      <c r="V146" s="24"/>
      <c r="W146" s="24"/>
      <c r="X146" s="114">
        <v>2</v>
      </c>
      <c r="Y146" s="23"/>
      <c r="Z146" s="25"/>
      <c r="AA146" s="24"/>
      <c r="AB146" s="24"/>
      <c r="AC146" s="66" t="str">
        <f>IF(J146="","",2)</f>
        <v/>
      </c>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row>
    <row r="147" spans="1:52" s="406" customFormat="1" ht="21" thickBot="1">
      <c r="A147" s="310"/>
      <c r="B147" s="27"/>
      <c r="C147" s="575" t="s">
        <v>68</v>
      </c>
      <c r="D147" s="576"/>
      <c r="E147" s="576"/>
      <c r="F147" s="576"/>
      <c r="G147" s="576"/>
      <c r="H147" s="576"/>
      <c r="I147" s="577"/>
      <c r="J147" s="417"/>
      <c r="K147" s="567"/>
      <c r="L147" s="94"/>
      <c r="M147" s="100">
        <f>AF148</f>
        <v>0</v>
      </c>
      <c r="N147" s="94"/>
      <c r="O147" s="22"/>
      <c r="P147" s="22"/>
      <c r="Q147" s="309"/>
      <c r="R147" s="301"/>
      <c r="S147" s="24"/>
      <c r="T147" s="24"/>
      <c r="U147" s="24"/>
      <c r="V147" s="24"/>
      <c r="W147" s="24"/>
      <c r="X147" s="114">
        <v>8</v>
      </c>
      <c r="Y147" s="23"/>
      <c r="Z147" s="25"/>
      <c r="AA147" s="24"/>
      <c r="AB147" s="24"/>
      <c r="AC147" s="66" t="str">
        <f>IF(J147="","",2)</f>
        <v/>
      </c>
      <c r="AD147" s="24"/>
      <c r="AE147" s="24"/>
      <c r="AF147" s="24" t="s">
        <v>23</v>
      </c>
      <c r="AG147" s="24"/>
      <c r="AH147" s="24"/>
      <c r="AI147" s="24"/>
      <c r="AJ147" s="24"/>
      <c r="AK147" s="24"/>
      <c r="AL147" s="24"/>
      <c r="AM147" s="24"/>
      <c r="AN147" s="24"/>
      <c r="AO147" s="24"/>
      <c r="AP147" s="24"/>
      <c r="AQ147" s="24"/>
      <c r="AR147" s="24"/>
      <c r="AS147" s="24"/>
      <c r="AT147" s="24"/>
      <c r="AU147" s="24"/>
      <c r="AV147" s="24"/>
      <c r="AW147" s="24"/>
      <c r="AX147" s="24"/>
      <c r="AY147" s="24"/>
      <c r="AZ147" s="24"/>
    </row>
    <row r="148" spans="1:52" s="406" customFormat="1" ht="37.049999999999997" customHeight="1" thickBot="1">
      <c r="A148" s="310"/>
      <c r="B148" s="28"/>
      <c r="C148" s="575" t="s">
        <v>69</v>
      </c>
      <c r="D148" s="576"/>
      <c r="E148" s="576"/>
      <c r="F148" s="576"/>
      <c r="G148" s="576"/>
      <c r="H148" s="576"/>
      <c r="I148" s="577"/>
      <c r="J148" s="417"/>
      <c r="K148" s="567"/>
      <c r="L148" s="94"/>
      <c r="M148" s="94"/>
      <c r="N148" s="94"/>
      <c r="O148" s="22"/>
      <c r="P148" s="22"/>
      <c r="Q148" s="309"/>
      <c r="R148" s="301"/>
      <c r="S148" s="24"/>
      <c r="T148" s="24"/>
      <c r="U148" s="24"/>
      <c r="V148" s="24"/>
      <c r="W148" s="24"/>
      <c r="X148" s="24"/>
      <c r="Y148" s="23"/>
      <c r="Z148" s="25"/>
      <c r="AA148" s="24"/>
      <c r="AB148" s="24"/>
      <c r="AC148" s="66" t="str">
        <f>IF(J148="","",8)</f>
        <v/>
      </c>
      <c r="AD148" s="24"/>
      <c r="AE148" s="79">
        <f>SUM(AC140:AC148)</f>
        <v>0</v>
      </c>
      <c r="AF148" s="119">
        <f>IF(AE148/8&gt;100%,100%,AE148/8)</f>
        <v>0</v>
      </c>
      <c r="AG148" s="24"/>
      <c r="AH148" s="96">
        <f>AE148</f>
        <v>0</v>
      </c>
      <c r="AI148" s="24"/>
      <c r="AJ148" s="24"/>
      <c r="AK148" s="24"/>
      <c r="AL148" s="24"/>
      <c r="AM148" s="24"/>
      <c r="AN148" s="24"/>
      <c r="AO148" s="24"/>
      <c r="AP148" s="24"/>
      <c r="AQ148" s="24"/>
      <c r="AR148" s="24"/>
      <c r="AS148" s="24"/>
      <c r="AT148" s="24"/>
      <c r="AU148" s="24"/>
      <c r="AV148" s="24"/>
      <c r="AW148" s="24"/>
      <c r="AX148" s="24"/>
      <c r="AY148" s="24"/>
      <c r="AZ148" s="24"/>
    </row>
    <row r="149" spans="1:52" s="406" customFormat="1" ht="20.399999999999999" hidden="1">
      <c r="A149" s="310"/>
      <c r="B149" s="27"/>
      <c r="C149" s="112"/>
      <c r="D149" s="21"/>
      <c r="E149" s="21"/>
      <c r="F149" s="21"/>
      <c r="G149" s="786" t="s">
        <v>245</v>
      </c>
      <c r="H149" s="786"/>
      <c r="I149" s="65"/>
      <c r="J149" s="63">
        <f>AE148</f>
        <v>0</v>
      </c>
      <c r="K149" s="27"/>
      <c r="L149" s="27"/>
      <c r="M149" s="27"/>
      <c r="N149" s="27"/>
      <c r="O149" s="22"/>
      <c r="P149" s="22"/>
      <c r="Q149" s="309"/>
      <c r="R149" s="301"/>
      <c r="S149" s="24"/>
      <c r="T149" s="24"/>
      <c r="U149" s="24"/>
      <c r="V149" s="24"/>
      <c r="W149" s="24"/>
      <c r="X149" s="24"/>
      <c r="Y149" s="23"/>
      <c r="Z149" s="25"/>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row>
    <row r="150" spans="1:52" s="406" customFormat="1" ht="25.2" customHeight="1">
      <c r="A150" s="310"/>
      <c r="B150" s="27"/>
      <c r="C150" s="594" t="s">
        <v>797</v>
      </c>
      <c r="D150" s="595"/>
      <c r="E150" s="595"/>
      <c r="F150" s="595"/>
      <c r="G150" s="595"/>
      <c r="H150" s="595"/>
      <c r="I150" s="596"/>
      <c r="J150" s="27"/>
      <c r="K150" s="27"/>
      <c r="L150" s="27"/>
      <c r="M150" s="27"/>
      <c r="N150" s="27"/>
      <c r="O150" s="22"/>
      <c r="P150" s="22"/>
      <c r="Q150" s="309"/>
      <c r="R150" s="301"/>
      <c r="S150" s="24"/>
      <c r="T150" s="24"/>
      <c r="U150" s="24"/>
      <c r="V150" s="24"/>
      <c r="W150" s="24"/>
      <c r="X150" s="24"/>
      <c r="Y150" s="23"/>
      <c r="Z150" s="25"/>
      <c r="AA150" s="24"/>
      <c r="AB150" s="24"/>
      <c r="AC150" s="48"/>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row>
    <row r="151" spans="1:52" s="406" customFormat="1" ht="6" customHeight="1">
      <c r="A151" s="310"/>
      <c r="B151" s="22"/>
      <c r="C151" s="340"/>
      <c r="D151" s="340"/>
      <c r="E151" s="340"/>
      <c r="F151" s="340"/>
      <c r="G151" s="340"/>
      <c r="H151" s="340"/>
      <c r="I151" s="53"/>
      <c r="J151" s="22"/>
      <c r="K151" s="22"/>
      <c r="L151" s="22"/>
      <c r="M151" s="22"/>
      <c r="N151" s="22"/>
      <c r="O151" s="22"/>
      <c r="P151" s="22"/>
      <c r="Q151" s="309"/>
      <c r="R151" s="301"/>
      <c r="S151" s="301"/>
      <c r="T151" s="301"/>
      <c r="U151" s="301"/>
      <c r="V151" s="301"/>
      <c r="W151" s="301"/>
      <c r="X151" s="301"/>
      <c r="Y151" s="23"/>
      <c r="Z151" s="25"/>
      <c r="AA151" s="301"/>
      <c r="AB151" s="301"/>
      <c r="AC151" s="48"/>
      <c r="AD151" s="301"/>
      <c r="AE151" s="301"/>
      <c r="AF151" s="301"/>
      <c r="AG151" s="301"/>
      <c r="AH151" s="301"/>
      <c r="AI151" s="301"/>
      <c r="AJ151" s="301"/>
      <c r="AK151" s="301"/>
      <c r="AL151" s="301"/>
      <c r="AM151" s="301"/>
      <c r="AN151" s="301"/>
      <c r="AO151" s="301"/>
      <c r="AP151" s="301"/>
      <c r="AQ151" s="301"/>
      <c r="AR151" s="301"/>
      <c r="AS151" s="301"/>
      <c r="AT151" s="301"/>
      <c r="AU151" s="301"/>
      <c r="AV151" s="301"/>
      <c r="AW151" s="301"/>
      <c r="AX151" s="301"/>
      <c r="AY151" s="301"/>
      <c r="AZ151" s="301"/>
    </row>
    <row r="152" spans="1:52" s="406" customFormat="1" ht="12.45" customHeight="1">
      <c r="A152" s="310"/>
      <c r="B152" s="781"/>
      <c r="C152" s="692" t="s">
        <v>145</v>
      </c>
      <c r="D152" s="692"/>
      <c r="E152" s="692"/>
      <c r="F152" s="692"/>
      <c r="G152" s="692"/>
      <c r="H152" s="692"/>
      <c r="I152" s="692"/>
      <c r="J152" s="692"/>
      <c r="K152" s="692"/>
      <c r="L152" s="692"/>
      <c r="M152" s="692"/>
      <c r="N152" s="692"/>
      <c r="O152" s="692"/>
      <c r="P152" s="693"/>
      <c r="Q152" s="309"/>
      <c r="R152" s="24"/>
      <c r="S152" s="24"/>
      <c r="T152" s="24"/>
      <c r="U152" s="24"/>
      <c r="V152" s="24"/>
      <c r="W152" s="24"/>
      <c r="X152" s="24"/>
      <c r="Y152" s="23"/>
      <c r="Z152" s="25"/>
      <c r="AA152" s="24"/>
      <c r="AB152" s="24"/>
      <c r="AC152" s="48"/>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row>
    <row r="153" spans="1:52" s="406" customFormat="1" ht="12.45" customHeight="1">
      <c r="A153" s="310"/>
      <c r="B153" s="782"/>
      <c r="C153" s="695"/>
      <c r="D153" s="695"/>
      <c r="E153" s="695"/>
      <c r="F153" s="695"/>
      <c r="G153" s="695"/>
      <c r="H153" s="695"/>
      <c r="I153" s="695"/>
      <c r="J153" s="695"/>
      <c r="K153" s="695"/>
      <c r="L153" s="695"/>
      <c r="M153" s="695"/>
      <c r="N153" s="695"/>
      <c r="O153" s="695"/>
      <c r="P153" s="696"/>
      <c r="Q153" s="309"/>
      <c r="R153" s="24"/>
      <c r="S153" s="24"/>
      <c r="T153" s="24"/>
      <c r="U153" s="24"/>
      <c r="V153" s="24"/>
      <c r="W153" s="24"/>
      <c r="X153" s="24"/>
      <c r="Y153" s="23"/>
      <c r="Z153" s="25"/>
      <c r="AA153" s="24"/>
      <c r="AB153" s="24"/>
      <c r="AC153" s="48"/>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row>
    <row r="154" spans="1:52" s="406" customFormat="1" ht="12.45" customHeight="1">
      <c r="A154" s="310"/>
      <c r="B154" s="783"/>
      <c r="C154" s="698"/>
      <c r="D154" s="698"/>
      <c r="E154" s="698"/>
      <c r="F154" s="698"/>
      <c r="G154" s="698"/>
      <c r="H154" s="698"/>
      <c r="I154" s="698"/>
      <c r="J154" s="698"/>
      <c r="K154" s="698"/>
      <c r="L154" s="698"/>
      <c r="M154" s="698"/>
      <c r="N154" s="698"/>
      <c r="O154" s="698"/>
      <c r="P154" s="699"/>
      <c r="Q154" s="309"/>
      <c r="R154" s="24"/>
      <c r="S154" s="24"/>
      <c r="T154" s="24"/>
      <c r="U154" s="24"/>
      <c r="V154" s="24"/>
      <c r="W154" s="24"/>
      <c r="X154" s="24"/>
      <c r="Y154" s="23"/>
      <c r="Z154" s="25"/>
      <c r="AA154" s="24"/>
      <c r="AB154" s="24"/>
      <c r="AC154" s="48"/>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row>
    <row r="155" spans="1:52" s="406" customFormat="1" ht="17.399999999999999">
      <c r="A155" s="310"/>
      <c r="B155" s="27"/>
      <c r="C155" s="27"/>
      <c r="D155" s="21" t="s">
        <v>222</v>
      </c>
      <c r="E155" s="27"/>
      <c r="F155" s="27"/>
      <c r="G155" s="27"/>
      <c r="H155" s="27"/>
      <c r="I155" s="65"/>
      <c r="J155" s="21" t="s">
        <v>197</v>
      </c>
      <c r="K155" s="59"/>
      <c r="L155" s="27"/>
      <c r="M155" s="27"/>
      <c r="N155" s="27"/>
      <c r="O155" s="22"/>
      <c r="P155" s="22"/>
      <c r="Q155" s="309"/>
      <c r="R155" s="301"/>
      <c r="S155" s="24"/>
      <c r="T155" s="24"/>
      <c r="U155" s="24"/>
      <c r="V155" s="24"/>
      <c r="W155" s="24"/>
      <c r="X155" s="24"/>
      <c r="Y155" s="23"/>
      <c r="Z155" s="25"/>
      <c r="AA155" s="24"/>
      <c r="AB155" s="24"/>
      <c r="AC155" s="48"/>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row>
    <row r="156" spans="1:52" s="406" customFormat="1" ht="20.55" customHeight="1">
      <c r="A156" s="310"/>
      <c r="B156" s="27"/>
      <c r="C156" s="568" t="s">
        <v>146</v>
      </c>
      <c r="D156" s="569"/>
      <c r="E156" s="569"/>
      <c r="F156" s="569"/>
      <c r="G156" s="570" t="s">
        <v>247</v>
      </c>
      <c r="H156" s="571"/>
      <c r="I156" s="572"/>
      <c r="J156" s="417"/>
      <c r="K156" s="567" t="s">
        <v>699</v>
      </c>
      <c r="L156" s="27"/>
      <c r="M156" s="27"/>
      <c r="N156" s="27"/>
      <c r="O156" s="22"/>
      <c r="P156" s="22"/>
      <c r="Q156" s="309"/>
      <c r="R156" s="301"/>
      <c r="S156" s="24"/>
      <c r="T156" s="24"/>
      <c r="U156" s="24"/>
      <c r="V156" s="24"/>
      <c r="W156" s="24"/>
      <c r="X156" s="114">
        <v>2</v>
      </c>
      <c r="Y156" s="23"/>
      <c r="Z156" s="25"/>
      <c r="AA156" s="24"/>
      <c r="AB156" s="24"/>
      <c r="AC156" s="66" t="str">
        <f>IF(J156="","",2)</f>
        <v/>
      </c>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row>
    <row r="157" spans="1:52" s="406" customFormat="1" ht="20.399999999999999">
      <c r="A157" s="310"/>
      <c r="B157" s="27"/>
      <c r="C157" s="568"/>
      <c r="D157" s="569"/>
      <c r="E157" s="569"/>
      <c r="F157" s="569"/>
      <c r="G157" s="570" t="s">
        <v>719</v>
      </c>
      <c r="H157" s="571"/>
      <c r="I157" s="572"/>
      <c r="J157" s="417"/>
      <c r="K157" s="567"/>
      <c r="L157" s="27"/>
      <c r="M157" s="27"/>
      <c r="N157" s="27"/>
      <c r="O157" s="22"/>
      <c r="P157" s="22"/>
      <c r="Q157" s="309"/>
      <c r="R157" s="301"/>
      <c r="S157" s="24"/>
      <c r="T157" s="24"/>
      <c r="U157" s="24"/>
      <c r="V157" s="24"/>
      <c r="W157" s="24"/>
      <c r="X157" s="114">
        <v>4</v>
      </c>
      <c r="Y157" s="23"/>
      <c r="Z157" s="25"/>
      <c r="AA157" s="24"/>
      <c r="AB157" s="24"/>
      <c r="AC157" s="66" t="str">
        <f>IF(J157="","",4)</f>
        <v/>
      </c>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row>
    <row r="158" spans="1:52" s="406" customFormat="1" ht="20.399999999999999">
      <c r="A158" s="310"/>
      <c r="B158" s="27"/>
      <c r="C158" s="568" t="s">
        <v>147</v>
      </c>
      <c r="D158" s="569"/>
      <c r="E158" s="569"/>
      <c r="F158" s="569"/>
      <c r="G158" s="570" t="s">
        <v>247</v>
      </c>
      <c r="H158" s="571"/>
      <c r="I158" s="572"/>
      <c r="J158" s="417"/>
      <c r="K158" s="567"/>
      <c r="L158" s="27"/>
      <c r="M158" s="27"/>
      <c r="N158" s="27"/>
      <c r="O158" s="22"/>
      <c r="P158" s="22"/>
      <c r="Q158" s="309"/>
      <c r="R158" s="301"/>
      <c r="S158" s="24"/>
      <c r="T158" s="24"/>
      <c r="U158" s="24"/>
      <c r="V158" s="24"/>
      <c r="W158" s="24"/>
      <c r="X158" s="114">
        <v>2</v>
      </c>
      <c r="Y158" s="23"/>
      <c r="Z158" s="25"/>
      <c r="AA158" s="24"/>
      <c r="AB158" s="24"/>
      <c r="AC158" s="66" t="str">
        <f>IF(J158="","",2)</f>
        <v/>
      </c>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row>
    <row r="159" spans="1:52" s="406" customFormat="1" ht="20.399999999999999">
      <c r="A159" s="310"/>
      <c r="B159" s="27"/>
      <c r="C159" s="568"/>
      <c r="D159" s="569"/>
      <c r="E159" s="569"/>
      <c r="F159" s="569"/>
      <c r="G159" s="570" t="s">
        <v>719</v>
      </c>
      <c r="H159" s="571"/>
      <c r="I159" s="572"/>
      <c r="J159" s="417"/>
      <c r="K159" s="567"/>
      <c r="L159" s="27"/>
      <c r="M159" s="27"/>
      <c r="N159" s="27"/>
      <c r="O159" s="22"/>
      <c r="P159" s="22"/>
      <c r="Q159" s="309"/>
      <c r="R159" s="301"/>
      <c r="S159" s="24"/>
      <c r="T159" s="24"/>
      <c r="U159" s="24"/>
      <c r="V159" s="24"/>
      <c r="W159" s="24"/>
      <c r="X159" s="114">
        <v>4</v>
      </c>
      <c r="Y159" s="23"/>
      <c r="Z159" s="25"/>
      <c r="AA159" s="24"/>
      <c r="AB159" s="24"/>
      <c r="AC159" s="129" t="str">
        <f>IF(J159="","",4)</f>
        <v/>
      </c>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row>
    <row r="160" spans="1:52" s="406" customFormat="1" ht="20.399999999999999">
      <c r="A160" s="310"/>
      <c r="B160" s="27"/>
      <c r="C160" s="582" t="s">
        <v>148</v>
      </c>
      <c r="D160" s="569"/>
      <c r="E160" s="569"/>
      <c r="F160" s="569"/>
      <c r="G160" s="570" t="s">
        <v>247</v>
      </c>
      <c r="H160" s="571"/>
      <c r="I160" s="572"/>
      <c r="J160" s="417"/>
      <c r="K160" s="567"/>
      <c r="L160" s="27"/>
      <c r="M160" s="27"/>
      <c r="N160" s="24"/>
      <c r="O160" s="22"/>
      <c r="P160" s="22"/>
      <c r="Q160" s="309"/>
      <c r="R160" s="301"/>
      <c r="S160" s="24"/>
      <c r="T160" s="24"/>
      <c r="U160" s="24"/>
      <c r="V160" s="24"/>
      <c r="W160" s="24"/>
      <c r="X160" s="114">
        <v>1</v>
      </c>
      <c r="Y160" s="23"/>
      <c r="Z160" s="25"/>
      <c r="AA160" s="24"/>
      <c r="AB160" s="24"/>
      <c r="AC160" s="129" t="str">
        <f>IF(J160="","",1)</f>
        <v/>
      </c>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row>
    <row r="161" spans="1:52" s="406" customFormat="1" ht="20.55" customHeight="1">
      <c r="A161" s="310"/>
      <c r="B161" s="27"/>
      <c r="C161" s="583"/>
      <c r="D161" s="569"/>
      <c r="E161" s="569"/>
      <c r="F161" s="569"/>
      <c r="G161" s="570" t="s">
        <v>719</v>
      </c>
      <c r="H161" s="571"/>
      <c r="I161" s="572"/>
      <c r="J161" s="417"/>
      <c r="K161" s="567"/>
      <c r="L161" s="320"/>
      <c r="M161" s="324"/>
      <c r="N161" s="324"/>
      <c r="O161" s="22"/>
      <c r="P161" s="22"/>
      <c r="Q161" s="309"/>
      <c r="R161" s="301"/>
      <c r="S161" s="24"/>
      <c r="T161" s="24"/>
      <c r="U161" s="24"/>
      <c r="V161" s="24"/>
      <c r="W161" s="24"/>
      <c r="X161" s="114">
        <v>2</v>
      </c>
      <c r="Y161" s="23"/>
      <c r="Z161" s="25"/>
      <c r="AA161" s="24"/>
      <c r="AB161" s="24"/>
      <c r="AC161" s="66" t="str">
        <f>IF(J161="","",2)</f>
        <v/>
      </c>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row>
    <row r="162" spans="1:52" s="406" customFormat="1" ht="28.8" customHeight="1">
      <c r="A162" s="310"/>
      <c r="B162" s="27"/>
      <c r="C162" s="582" t="s">
        <v>149</v>
      </c>
      <c r="D162" s="569"/>
      <c r="E162" s="569"/>
      <c r="F162" s="569"/>
      <c r="G162" s="570" t="s">
        <v>247</v>
      </c>
      <c r="H162" s="571"/>
      <c r="I162" s="572"/>
      <c r="J162" s="417"/>
      <c r="K162" s="567"/>
      <c r="L162" s="558" t="str">
        <f>IF(J156="x",AE167,IF(J158="x",AE167,IF(J160="x",AE167,IF(J162="x",AE167,IF(J164="x",AE167,"")))))</f>
        <v/>
      </c>
      <c r="M162" s="558"/>
      <c r="N162" s="558"/>
      <c r="O162" s="22"/>
      <c r="P162" s="22"/>
      <c r="Q162" s="309"/>
      <c r="R162" s="301"/>
      <c r="S162" s="24"/>
      <c r="T162" s="24"/>
      <c r="U162" s="24"/>
      <c r="V162" s="24"/>
      <c r="W162" s="24"/>
      <c r="X162" s="114">
        <v>2</v>
      </c>
      <c r="Y162" s="23"/>
      <c r="Z162" s="25"/>
      <c r="AA162" s="24"/>
      <c r="AB162" s="24"/>
      <c r="AC162" s="66" t="str">
        <f>IF(J162="","",2)</f>
        <v/>
      </c>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row>
    <row r="163" spans="1:52" s="406" customFormat="1" ht="31.95" customHeight="1">
      <c r="A163" s="310"/>
      <c r="B163" s="27"/>
      <c r="C163" s="583"/>
      <c r="D163" s="569"/>
      <c r="E163" s="569"/>
      <c r="F163" s="569"/>
      <c r="G163" s="570" t="s">
        <v>719</v>
      </c>
      <c r="H163" s="571"/>
      <c r="I163" s="572"/>
      <c r="J163" s="417"/>
      <c r="K163" s="567"/>
      <c r="L163" s="558"/>
      <c r="M163" s="558"/>
      <c r="N163" s="558"/>
      <c r="O163" s="22"/>
      <c r="P163" s="22"/>
      <c r="Q163" s="309"/>
      <c r="R163" s="301"/>
      <c r="S163" s="24"/>
      <c r="T163" s="24"/>
      <c r="U163" s="24"/>
      <c r="V163" s="24"/>
      <c r="W163" s="24"/>
      <c r="X163" s="114">
        <v>4</v>
      </c>
      <c r="Y163" s="23"/>
      <c r="Z163" s="25"/>
      <c r="AA163" s="24"/>
      <c r="AB163" s="24"/>
      <c r="AC163" s="129" t="str">
        <f>IF(J163="","",4)</f>
        <v/>
      </c>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row>
    <row r="164" spans="1:52" s="406" customFormat="1" ht="21" thickBot="1">
      <c r="A164" s="310"/>
      <c r="B164" s="27"/>
      <c r="C164" s="568" t="s">
        <v>150</v>
      </c>
      <c r="D164" s="569"/>
      <c r="E164" s="569"/>
      <c r="F164" s="569"/>
      <c r="G164" s="570" t="s">
        <v>247</v>
      </c>
      <c r="H164" s="571"/>
      <c r="I164" s="572"/>
      <c r="J164" s="417"/>
      <c r="K164" s="567"/>
      <c r="L164" s="324"/>
      <c r="M164" s="324"/>
      <c r="N164" s="324"/>
      <c r="O164" s="22"/>
      <c r="P164" s="22"/>
      <c r="Q164" s="309"/>
      <c r="R164" s="301"/>
      <c r="S164" s="24"/>
      <c r="T164" s="24"/>
      <c r="U164" s="24"/>
      <c r="V164" s="24"/>
      <c r="W164" s="24"/>
      <c r="X164" s="114">
        <v>2</v>
      </c>
      <c r="Y164" s="23"/>
      <c r="Z164" s="25"/>
      <c r="AA164" s="24"/>
      <c r="AB164" s="24"/>
      <c r="AC164" s="66" t="str">
        <f>IF(J164="","",2)</f>
        <v/>
      </c>
      <c r="AD164" s="24"/>
      <c r="AE164" s="24"/>
      <c r="AF164" s="24" t="s">
        <v>24</v>
      </c>
      <c r="AG164" s="24"/>
      <c r="AH164" s="24"/>
      <c r="AI164" s="24"/>
      <c r="AJ164" s="24"/>
      <c r="AK164" s="24"/>
      <c r="AL164" s="24"/>
      <c r="AM164" s="24"/>
      <c r="AN164" s="24"/>
      <c r="AO164" s="24"/>
      <c r="AP164" s="24"/>
      <c r="AQ164" s="24"/>
      <c r="AR164" s="24"/>
      <c r="AS164" s="24"/>
      <c r="AT164" s="24"/>
      <c r="AU164" s="24"/>
      <c r="AV164" s="24"/>
      <c r="AW164" s="24"/>
      <c r="AX164" s="24"/>
      <c r="AY164" s="24"/>
      <c r="AZ164" s="24"/>
    </row>
    <row r="165" spans="1:52" s="406" customFormat="1" ht="21" thickBot="1">
      <c r="A165" s="310"/>
      <c r="B165" s="27"/>
      <c r="C165" s="568"/>
      <c r="D165" s="569"/>
      <c r="E165" s="569"/>
      <c r="F165" s="569"/>
      <c r="G165" s="570" t="s">
        <v>719</v>
      </c>
      <c r="H165" s="571"/>
      <c r="I165" s="572"/>
      <c r="J165" s="417"/>
      <c r="K165" s="567"/>
      <c r="L165" s="324"/>
      <c r="M165" s="324"/>
      <c r="N165" s="324"/>
      <c r="O165" s="22"/>
      <c r="P165" s="22"/>
      <c r="Q165" s="309"/>
      <c r="R165" s="301"/>
      <c r="S165" s="24"/>
      <c r="T165" s="24"/>
      <c r="U165" s="24"/>
      <c r="V165" s="24"/>
      <c r="W165" s="24"/>
      <c r="X165" s="114">
        <v>4</v>
      </c>
      <c r="Y165" s="23"/>
      <c r="Z165" s="25"/>
      <c r="AA165" s="24"/>
      <c r="AB165" s="24"/>
      <c r="AC165" s="66" t="str">
        <f>IF(J165="","",4)</f>
        <v/>
      </c>
      <c r="AD165" s="24"/>
      <c r="AE165" s="79">
        <f>SUM(AC156:AC165)</f>
        <v>0</v>
      </c>
      <c r="AF165" s="119">
        <f>IF(AE165/4&gt;100%,100%,AE165/4)</f>
        <v>0</v>
      </c>
      <c r="AG165" s="24"/>
      <c r="AH165" s="96">
        <f>AE165</f>
        <v>0</v>
      </c>
      <c r="AI165" s="24"/>
      <c r="AJ165" s="24"/>
      <c r="AK165" s="24"/>
      <c r="AL165" s="24"/>
      <c r="AM165" s="24"/>
      <c r="AN165" s="24"/>
      <c r="AO165" s="24"/>
      <c r="AP165" s="24"/>
      <c r="AQ165" s="24"/>
      <c r="AR165" s="24"/>
      <c r="AS165" s="24"/>
      <c r="AT165" s="24"/>
      <c r="AU165" s="24"/>
      <c r="AV165" s="24"/>
      <c r="AW165" s="24"/>
      <c r="AX165" s="24"/>
      <c r="AY165" s="24"/>
      <c r="AZ165" s="24"/>
    </row>
    <row r="166" spans="1:52" s="406" customFormat="1" ht="21" hidden="1" thickBot="1">
      <c r="A166" s="310"/>
      <c r="B166" s="27"/>
      <c r="C166" s="130" t="s">
        <v>256</v>
      </c>
      <c r="D166" s="131"/>
      <c r="E166" s="131"/>
      <c r="F166" s="131"/>
      <c r="G166" s="790" t="s">
        <v>245</v>
      </c>
      <c r="H166" s="791"/>
      <c r="I166" s="51"/>
      <c r="J166" s="132">
        <f>AE165</f>
        <v>0</v>
      </c>
      <c r="K166" s="27"/>
      <c r="L166" s="27"/>
      <c r="M166" s="27"/>
      <c r="N166" s="27"/>
      <c r="O166" s="22"/>
      <c r="P166" s="22"/>
      <c r="Q166" s="309"/>
      <c r="R166" s="301"/>
      <c r="S166" s="24"/>
      <c r="T166" s="24"/>
      <c r="U166" s="24"/>
      <c r="V166" s="24"/>
      <c r="W166" s="24"/>
      <c r="X166" s="24"/>
      <c r="Y166" s="23"/>
      <c r="Z166" s="25"/>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row>
    <row r="167" spans="1:52" s="406" customFormat="1" ht="42.6" customHeight="1">
      <c r="A167" s="310"/>
      <c r="B167" s="27"/>
      <c r="C167" s="594" t="s">
        <v>774</v>
      </c>
      <c r="D167" s="595"/>
      <c r="E167" s="595"/>
      <c r="F167" s="595"/>
      <c r="G167" s="595"/>
      <c r="H167" s="595"/>
      <c r="I167" s="596"/>
      <c r="J167" s="42"/>
      <c r="K167" s="27"/>
      <c r="L167" s="27"/>
      <c r="M167" s="27"/>
      <c r="N167" s="27"/>
      <c r="O167" s="22"/>
      <c r="P167" s="22"/>
      <c r="Q167" s="309"/>
      <c r="R167" s="301"/>
      <c r="S167" s="24"/>
      <c r="T167" s="24"/>
      <c r="U167" s="24"/>
      <c r="V167" s="24"/>
      <c r="W167" s="24"/>
      <c r="X167" s="24"/>
      <c r="Y167" s="23"/>
      <c r="Z167" s="25"/>
      <c r="AA167" s="24"/>
      <c r="AB167" s="24"/>
      <c r="AC167" s="115"/>
      <c r="AD167" s="133"/>
      <c r="AE167" s="24" t="s">
        <v>700</v>
      </c>
      <c r="AF167" s="24"/>
      <c r="AG167" s="24"/>
      <c r="AH167" s="24"/>
      <c r="AI167" s="24"/>
      <c r="AJ167" s="24"/>
      <c r="AK167" s="24"/>
      <c r="AL167" s="24"/>
      <c r="AM167" s="24"/>
      <c r="AN167" s="24"/>
      <c r="AO167" s="24"/>
      <c r="AP167" s="24"/>
      <c r="AQ167" s="24"/>
      <c r="AR167" s="24"/>
      <c r="AS167" s="24"/>
      <c r="AT167" s="24"/>
      <c r="AU167" s="24"/>
      <c r="AV167" s="24"/>
      <c r="AW167" s="24"/>
      <c r="AX167" s="24"/>
      <c r="AY167" s="24"/>
      <c r="AZ167" s="24"/>
    </row>
    <row r="168" spans="1:52" s="406" customFormat="1" ht="8.4" customHeight="1">
      <c r="A168" s="310"/>
      <c r="B168" s="22"/>
      <c r="C168" s="340"/>
      <c r="D168" s="340"/>
      <c r="E168" s="340"/>
      <c r="F168" s="340"/>
      <c r="G168" s="340"/>
      <c r="H168" s="340"/>
      <c r="I168" s="53"/>
      <c r="J168" s="22"/>
      <c r="K168" s="22"/>
      <c r="L168" s="22"/>
      <c r="M168" s="22"/>
      <c r="N168" s="22"/>
      <c r="O168" s="22"/>
      <c r="P168" s="22"/>
      <c r="Q168" s="309"/>
      <c r="R168" s="301"/>
      <c r="S168" s="301"/>
      <c r="T168" s="301"/>
      <c r="U168" s="301"/>
      <c r="V168" s="301"/>
      <c r="W168" s="301"/>
      <c r="X168" s="301"/>
      <c r="Y168" s="23"/>
      <c r="Z168" s="25"/>
      <c r="AA168" s="301"/>
      <c r="AB168" s="301"/>
      <c r="AC168" s="115"/>
      <c r="AD168" s="133"/>
      <c r="AE168" s="301"/>
      <c r="AF168" s="301"/>
      <c r="AG168" s="301"/>
      <c r="AH168" s="301"/>
      <c r="AI168" s="301"/>
      <c r="AJ168" s="301"/>
      <c r="AK168" s="301"/>
      <c r="AL168" s="301"/>
      <c r="AM168" s="301"/>
      <c r="AN168" s="301"/>
      <c r="AO168" s="301"/>
      <c r="AP168" s="301"/>
      <c r="AQ168" s="301"/>
      <c r="AR168" s="301"/>
      <c r="AS168" s="301"/>
      <c r="AT168" s="301"/>
      <c r="AU168" s="301"/>
      <c r="AV168" s="301"/>
      <c r="AW168" s="301"/>
      <c r="AX168" s="301"/>
      <c r="AY168" s="301"/>
      <c r="AZ168" s="301"/>
    </row>
    <row r="169" spans="1:52" s="406" customFormat="1" ht="10.050000000000001" customHeight="1">
      <c r="A169" s="310"/>
      <c r="B169" s="781"/>
      <c r="C169" s="692" t="s">
        <v>151</v>
      </c>
      <c r="D169" s="692"/>
      <c r="E169" s="692"/>
      <c r="F169" s="692"/>
      <c r="G169" s="692"/>
      <c r="H169" s="692"/>
      <c r="I169" s="692"/>
      <c r="J169" s="692"/>
      <c r="K169" s="692"/>
      <c r="L169" s="692"/>
      <c r="M169" s="692"/>
      <c r="N169" s="692"/>
      <c r="O169" s="692"/>
      <c r="P169" s="693"/>
      <c r="Q169" s="309"/>
      <c r="R169" s="24"/>
      <c r="S169" s="24"/>
      <c r="T169" s="24"/>
      <c r="U169" s="24"/>
      <c r="V169" s="24"/>
      <c r="W169" s="24"/>
      <c r="X169" s="24"/>
      <c r="Y169" s="23"/>
      <c r="Z169" s="25"/>
      <c r="AA169" s="24"/>
      <c r="AB169" s="24"/>
      <c r="AC169" s="48"/>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row>
    <row r="170" spans="1:52" s="406" customFormat="1" ht="10.050000000000001" customHeight="1">
      <c r="A170" s="310"/>
      <c r="B170" s="782"/>
      <c r="C170" s="695"/>
      <c r="D170" s="695"/>
      <c r="E170" s="695"/>
      <c r="F170" s="695"/>
      <c r="G170" s="695"/>
      <c r="H170" s="695"/>
      <c r="I170" s="695"/>
      <c r="J170" s="695"/>
      <c r="K170" s="695"/>
      <c r="L170" s="695"/>
      <c r="M170" s="695"/>
      <c r="N170" s="695"/>
      <c r="O170" s="695"/>
      <c r="P170" s="696"/>
      <c r="Q170" s="309"/>
      <c r="R170" s="24"/>
      <c r="S170" s="24"/>
      <c r="T170" s="24"/>
      <c r="U170" s="24"/>
      <c r="V170" s="24"/>
      <c r="W170" s="24"/>
      <c r="X170" s="24"/>
      <c r="Y170" s="23"/>
      <c r="Z170" s="25"/>
      <c r="AA170" s="24"/>
      <c r="AB170" s="24"/>
      <c r="AC170" s="48"/>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row>
    <row r="171" spans="1:52" s="406" customFormat="1" ht="10.050000000000001" customHeight="1">
      <c r="A171" s="310"/>
      <c r="B171" s="783"/>
      <c r="C171" s="698"/>
      <c r="D171" s="698"/>
      <c r="E171" s="698"/>
      <c r="F171" s="698"/>
      <c r="G171" s="698"/>
      <c r="H171" s="698"/>
      <c r="I171" s="698"/>
      <c r="J171" s="698"/>
      <c r="K171" s="698"/>
      <c r="L171" s="698"/>
      <c r="M171" s="698"/>
      <c r="N171" s="698"/>
      <c r="O171" s="698"/>
      <c r="P171" s="699"/>
      <c r="Q171" s="309"/>
      <c r="R171" s="24"/>
      <c r="S171" s="24"/>
      <c r="T171" s="24"/>
      <c r="U171" s="24"/>
      <c r="V171" s="24"/>
      <c r="W171" s="24"/>
      <c r="X171" s="24"/>
      <c r="Y171" s="23"/>
      <c r="Z171" s="25"/>
      <c r="AA171" s="24"/>
      <c r="AB171" s="24"/>
      <c r="AC171" s="48"/>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row>
    <row r="172" spans="1:52" s="406" customFormat="1" ht="17.399999999999999">
      <c r="A172" s="310"/>
      <c r="B172" s="27"/>
      <c r="C172" s="27"/>
      <c r="D172" s="27"/>
      <c r="E172" s="27"/>
      <c r="F172" s="27"/>
      <c r="G172" s="27"/>
      <c r="H172" s="27"/>
      <c r="I172" s="65"/>
      <c r="J172" s="41" t="s">
        <v>197</v>
      </c>
      <c r="K172" s="59"/>
      <c r="L172" s="27"/>
      <c r="M172" s="27"/>
      <c r="N172" s="27"/>
      <c r="O172" s="22"/>
      <c r="P172" s="22"/>
      <c r="Q172" s="309"/>
      <c r="R172" s="301"/>
      <c r="S172" s="24"/>
      <c r="T172" s="24"/>
      <c r="U172" s="24"/>
      <c r="V172" s="24"/>
      <c r="W172" s="24"/>
      <c r="X172" s="24"/>
      <c r="Y172" s="23"/>
      <c r="Z172" s="25"/>
      <c r="AA172" s="24"/>
      <c r="AB172" s="24"/>
      <c r="AC172" s="48"/>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row>
    <row r="173" spans="1:52" s="406" customFormat="1" ht="25.05" customHeight="1">
      <c r="A173" s="404"/>
      <c r="B173" s="303"/>
      <c r="C173" s="787" t="s">
        <v>70</v>
      </c>
      <c r="D173" s="575" t="s">
        <v>248</v>
      </c>
      <c r="E173" s="576"/>
      <c r="F173" s="576"/>
      <c r="G173" s="576"/>
      <c r="H173" s="576"/>
      <c r="I173" s="577"/>
      <c r="J173" s="417"/>
      <c r="K173" s="567" t="s">
        <v>699</v>
      </c>
      <c r="L173" s="90"/>
      <c r="M173" s="90"/>
      <c r="N173" s="90"/>
      <c r="O173" s="22"/>
      <c r="P173" s="22"/>
      <c r="Q173" s="309"/>
      <c r="R173" s="301"/>
      <c r="S173" s="24"/>
      <c r="T173" s="24"/>
      <c r="U173" s="24"/>
      <c r="V173" s="24"/>
      <c r="W173" s="24"/>
      <c r="X173" s="114">
        <v>0</v>
      </c>
      <c r="Y173" s="134"/>
      <c r="Z173" s="137"/>
      <c r="AA173" s="135"/>
      <c r="AB173" s="135"/>
      <c r="AC173" s="136" t="str">
        <f>IF(J173="","",0)</f>
        <v/>
      </c>
      <c r="AD173" s="135"/>
      <c r="AE173" s="135"/>
      <c r="AF173" s="135"/>
      <c r="AG173" s="135"/>
      <c r="AH173" s="135"/>
      <c r="AI173" s="135"/>
      <c r="AJ173" s="24"/>
      <c r="AK173" s="24"/>
      <c r="AL173" s="24"/>
      <c r="AM173" s="24"/>
      <c r="AN173" s="24"/>
      <c r="AO173" s="24"/>
      <c r="AP173" s="24"/>
      <c r="AQ173" s="24"/>
      <c r="AR173" s="24"/>
      <c r="AS173" s="24"/>
      <c r="AT173" s="24"/>
      <c r="AU173" s="24"/>
      <c r="AV173" s="24"/>
      <c r="AW173" s="24"/>
      <c r="AX173" s="24"/>
      <c r="AY173" s="24"/>
      <c r="AZ173" s="24"/>
    </row>
    <row r="174" spans="1:52" s="406" customFormat="1" ht="20.55" customHeight="1">
      <c r="A174" s="404"/>
      <c r="B174" s="303"/>
      <c r="C174" s="787"/>
      <c r="D174" s="575" t="s">
        <v>249</v>
      </c>
      <c r="E174" s="576"/>
      <c r="F174" s="576"/>
      <c r="G174" s="576"/>
      <c r="H174" s="576"/>
      <c r="I174" s="577"/>
      <c r="J174" s="417"/>
      <c r="K174" s="567"/>
      <c r="L174" s="90"/>
      <c r="M174" s="90"/>
      <c r="N174" s="90"/>
      <c r="O174" s="22"/>
      <c r="P174" s="22"/>
      <c r="Q174" s="309"/>
      <c r="R174" s="301"/>
      <c r="S174" s="301"/>
      <c r="T174" s="24"/>
      <c r="U174" s="24"/>
      <c r="V174" s="24"/>
      <c r="W174" s="24"/>
      <c r="X174" s="114">
        <v>1</v>
      </c>
      <c r="Y174" s="134"/>
      <c r="Z174" s="137"/>
      <c r="AA174" s="135"/>
      <c r="AB174" s="135"/>
      <c r="AC174" s="136" t="str">
        <f>IF(J174="","",1)</f>
        <v/>
      </c>
      <c r="AD174" s="135"/>
      <c r="AE174" s="135"/>
      <c r="AF174" s="135"/>
      <c r="AG174" s="135"/>
      <c r="AH174" s="135"/>
      <c r="AI174" s="135"/>
      <c r="AJ174" s="24"/>
      <c r="AK174" s="24"/>
      <c r="AL174" s="24"/>
      <c r="AM174" s="24"/>
      <c r="AN174" s="24"/>
      <c r="AO174" s="24"/>
      <c r="AP174" s="24"/>
      <c r="AQ174" s="24"/>
      <c r="AR174" s="24"/>
      <c r="AS174" s="24"/>
      <c r="AT174" s="24"/>
      <c r="AU174" s="24"/>
      <c r="AV174" s="24"/>
      <c r="AW174" s="24"/>
      <c r="AX174" s="24"/>
      <c r="AY174" s="24"/>
      <c r="AZ174" s="24"/>
    </row>
    <row r="175" spans="1:52" s="406" customFormat="1" ht="20.55" customHeight="1">
      <c r="A175" s="404"/>
      <c r="B175" s="303"/>
      <c r="C175" s="787"/>
      <c r="D175" s="575" t="s">
        <v>250</v>
      </c>
      <c r="E175" s="576"/>
      <c r="F175" s="576"/>
      <c r="G175" s="576"/>
      <c r="H175" s="576"/>
      <c r="I175" s="577"/>
      <c r="J175" s="417"/>
      <c r="K175" s="567"/>
      <c r="L175" s="90"/>
      <c r="M175" s="90"/>
      <c r="N175" s="90"/>
      <c r="O175" s="22"/>
      <c r="P175" s="22"/>
      <c r="Q175" s="309"/>
      <c r="R175" s="301"/>
      <c r="S175" s="301"/>
      <c r="T175" s="24"/>
      <c r="U175" s="24"/>
      <c r="V175" s="24"/>
      <c r="W175" s="24"/>
      <c r="X175" s="114">
        <v>3</v>
      </c>
      <c r="Y175" s="134"/>
      <c r="Z175" s="137"/>
      <c r="AA175" s="135"/>
      <c r="AB175" s="135"/>
      <c r="AC175" s="136" t="str">
        <f>IF(J175="","",3)</f>
        <v/>
      </c>
      <c r="AD175" s="135"/>
      <c r="AE175" s="135"/>
      <c r="AF175" s="135"/>
      <c r="AG175" s="135"/>
      <c r="AH175" s="135"/>
      <c r="AI175" s="135"/>
      <c r="AJ175" s="24"/>
      <c r="AK175" s="24"/>
      <c r="AL175" s="24"/>
      <c r="AM175" s="24"/>
      <c r="AN175" s="24"/>
      <c r="AO175" s="24"/>
      <c r="AP175" s="24"/>
      <c r="AQ175" s="24"/>
      <c r="AR175" s="24"/>
      <c r="AS175" s="24"/>
      <c r="AT175" s="24"/>
      <c r="AU175" s="24"/>
      <c r="AV175" s="24"/>
      <c r="AW175" s="24"/>
      <c r="AX175" s="24"/>
      <c r="AY175" s="24"/>
      <c r="AZ175" s="24"/>
    </row>
    <row r="176" spans="1:52" s="406" customFormat="1" ht="20.55" customHeight="1">
      <c r="A176" s="404"/>
      <c r="B176" s="303"/>
      <c r="C176" s="787"/>
      <c r="D176" s="575" t="s">
        <v>251</v>
      </c>
      <c r="E176" s="576"/>
      <c r="F176" s="576"/>
      <c r="G176" s="576"/>
      <c r="H176" s="576"/>
      <c r="I176" s="577"/>
      <c r="J176" s="417"/>
      <c r="K176" s="567"/>
      <c r="L176" s="90"/>
      <c r="M176" s="90"/>
      <c r="N176" s="303"/>
      <c r="O176" s="22"/>
      <c r="P176" s="22"/>
      <c r="Q176" s="309"/>
      <c r="R176" s="301"/>
      <c r="S176" s="301"/>
      <c r="T176" s="24"/>
      <c r="U176" s="24"/>
      <c r="V176" s="24"/>
      <c r="W176" s="24"/>
      <c r="X176" s="114">
        <v>4</v>
      </c>
      <c r="Y176" s="134"/>
      <c r="Z176" s="137"/>
      <c r="AA176" s="135"/>
      <c r="AB176" s="135"/>
      <c r="AC176" s="136" t="str">
        <f>IF(J176="","",4)</f>
        <v/>
      </c>
      <c r="AD176" s="135"/>
      <c r="AE176" s="138">
        <f>SUM(AC175:AC176)</f>
        <v>0</v>
      </c>
      <c r="AF176" s="135"/>
      <c r="AG176" s="135"/>
      <c r="AH176" s="135"/>
      <c r="AI176" s="135"/>
      <c r="AJ176" s="24"/>
      <c r="AK176" s="24"/>
      <c r="AL176" s="24"/>
      <c r="AM176" s="24"/>
      <c r="AN176" s="24"/>
      <c r="AO176" s="24"/>
      <c r="AP176" s="24"/>
      <c r="AQ176" s="24"/>
      <c r="AR176" s="24"/>
      <c r="AS176" s="24"/>
      <c r="AT176" s="24"/>
      <c r="AU176" s="24"/>
      <c r="AV176" s="24"/>
      <c r="AW176" s="24"/>
      <c r="AX176" s="24"/>
      <c r="AY176" s="24"/>
      <c r="AZ176" s="24"/>
    </row>
    <row r="177" spans="1:52" s="406" customFormat="1" ht="20.399999999999999">
      <c r="A177" s="404"/>
      <c r="B177" s="303"/>
      <c r="C177" s="787" t="s">
        <v>71</v>
      </c>
      <c r="D177" s="575" t="s">
        <v>252</v>
      </c>
      <c r="E177" s="576"/>
      <c r="F177" s="576"/>
      <c r="G177" s="576"/>
      <c r="H177" s="576"/>
      <c r="I177" s="577"/>
      <c r="J177" s="417"/>
      <c r="K177" s="567"/>
      <c r="L177" s="90"/>
      <c r="M177" s="90"/>
      <c r="N177" s="303"/>
      <c r="O177" s="22"/>
      <c r="P177" s="22"/>
      <c r="Q177" s="309"/>
      <c r="R177" s="301"/>
      <c r="S177" s="301"/>
      <c r="T177" s="24"/>
      <c r="U177" s="24"/>
      <c r="V177" s="24"/>
      <c r="W177" s="24"/>
      <c r="X177" s="114">
        <v>0</v>
      </c>
      <c r="Y177" s="134"/>
      <c r="Z177" s="137"/>
      <c r="AA177" s="135"/>
      <c r="AB177" s="135"/>
      <c r="AC177" s="136" t="str">
        <f>IF(J177="","",0)</f>
        <v/>
      </c>
      <c r="AD177" s="135"/>
      <c r="AE177" s="135"/>
      <c r="AF177" s="135"/>
      <c r="AG177" s="135"/>
      <c r="AH177" s="135"/>
      <c r="AI177" s="135"/>
      <c r="AJ177" s="24"/>
      <c r="AK177" s="24"/>
      <c r="AL177" s="24"/>
      <c r="AM177" s="24"/>
      <c r="AN177" s="24"/>
      <c r="AO177" s="24"/>
      <c r="AP177" s="24"/>
      <c r="AQ177" s="24"/>
      <c r="AR177" s="24"/>
      <c r="AS177" s="24"/>
      <c r="AT177" s="24"/>
      <c r="AU177" s="24"/>
      <c r="AV177" s="24"/>
      <c r="AW177" s="24"/>
      <c r="AX177" s="24"/>
      <c r="AY177" s="24"/>
      <c r="AZ177" s="24"/>
    </row>
    <row r="178" spans="1:52" s="406" customFormat="1" ht="20.55" customHeight="1">
      <c r="A178" s="404"/>
      <c r="B178" s="303"/>
      <c r="C178" s="787"/>
      <c r="D178" s="575" t="s">
        <v>253</v>
      </c>
      <c r="E178" s="576"/>
      <c r="F178" s="576"/>
      <c r="G178" s="576"/>
      <c r="H178" s="576"/>
      <c r="I178" s="577"/>
      <c r="J178" s="417"/>
      <c r="K178" s="567"/>
      <c r="L178" s="94"/>
      <c r="M178" s="94"/>
      <c r="N178" s="94"/>
      <c r="O178" s="22"/>
      <c r="P178" s="22"/>
      <c r="Q178" s="309"/>
      <c r="R178" s="301"/>
      <c r="S178" s="301"/>
      <c r="T178" s="24"/>
      <c r="U178" s="24"/>
      <c r="V178" s="24"/>
      <c r="W178" s="24"/>
      <c r="X178" s="114">
        <v>2</v>
      </c>
      <c r="Y178" s="134"/>
      <c r="Z178" s="137"/>
      <c r="AA178" s="135"/>
      <c r="AB178" s="135"/>
      <c r="AC178" s="136" t="str">
        <f>IF(J178="","",3)</f>
        <v/>
      </c>
      <c r="AD178" s="135"/>
      <c r="AE178" s="135"/>
      <c r="AF178" s="135"/>
      <c r="AG178" s="135"/>
      <c r="AH178" s="135"/>
      <c r="AI178" s="135"/>
      <c r="AJ178" s="24"/>
      <c r="AK178" s="24"/>
      <c r="AL178" s="24"/>
      <c r="AM178" s="24"/>
      <c r="AN178" s="24"/>
      <c r="AO178" s="24"/>
      <c r="AP178" s="24"/>
      <c r="AQ178" s="24"/>
      <c r="AR178" s="24"/>
      <c r="AS178" s="24"/>
      <c r="AT178" s="24"/>
      <c r="AU178" s="24"/>
      <c r="AV178" s="24"/>
      <c r="AW178" s="24"/>
      <c r="AX178" s="24"/>
      <c r="AY178" s="24"/>
      <c r="AZ178" s="24"/>
    </row>
    <row r="179" spans="1:52" s="406" customFormat="1" ht="21" customHeight="1" thickBot="1">
      <c r="A179" s="404"/>
      <c r="B179" s="303"/>
      <c r="C179" s="787" t="s">
        <v>72</v>
      </c>
      <c r="D179" s="575" t="s">
        <v>254</v>
      </c>
      <c r="E179" s="576"/>
      <c r="F179" s="576"/>
      <c r="G179" s="576"/>
      <c r="H179" s="576"/>
      <c r="I179" s="577"/>
      <c r="J179" s="417"/>
      <c r="K179" s="567"/>
      <c r="L179" s="94"/>
      <c r="M179" s="94"/>
      <c r="N179" s="94"/>
      <c r="O179" s="22"/>
      <c r="P179" s="22"/>
      <c r="Q179" s="309"/>
      <c r="R179" s="301"/>
      <c r="S179" s="301"/>
      <c r="T179" s="24"/>
      <c r="U179" s="24"/>
      <c r="V179" s="24"/>
      <c r="W179" s="24"/>
      <c r="X179" s="114">
        <v>0</v>
      </c>
      <c r="Y179" s="134"/>
      <c r="Z179" s="137"/>
      <c r="AA179" s="135"/>
      <c r="AB179" s="135"/>
      <c r="AC179" s="136" t="str">
        <f>IF(J179="","",0)</f>
        <v/>
      </c>
      <c r="AD179" s="135"/>
      <c r="AE179" s="135"/>
      <c r="AF179" s="135" t="s">
        <v>23</v>
      </c>
      <c r="AG179" s="135"/>
      <c r="AH179" s="135"/>
      <c r="AI179" s="135">
        <f>8+4+12+8+12+4+8+4+9+4</f>
        <v>73</v>
      </c>
      <c r="AJ179" s="24"/>
      <c r="AK179" s="24"/>
      <c r="AL179" s="24"/>
      <c r="AM179" s="24"/>
      <c r="AN179" s="24"/>
      <c r="AO179" s="24"/>
      <c r="AP179" s="24"/>
      <c r="AQ179" s="24"/>
      <c r="AR179" s="24"/>
      <c r="AS179" s="24"/>
      <c r="AT179" s="24"/>
      <c r="AU179" s="24"/>
      <c r="AV179" s="24"/>
      <c r="AW179" s="24"/>
      <c r="AX179" s="24"/>
      <c r="AY179" s="24"/>
      <c r="AZ179" s="24"/>
    </row>
    <row r="180" spans="1:52" s="406" customFormat="1" ht="21" customHeight="1" thickBot="1">
      <c r="A180" s="404"/>
      <c r="B180" s="303"/>
      <c r="C180" s="787"/>
      <c r="D180" s="575" t="s">
        <v>255</v>
      </c>
      <c r="E180" s="576"/>
      <c r="F180" s="576"/>
      <c r="G180" s="576"/>
      <c r="H180" s="576"/>
      <c r="I180" s="577"/>
      <c r="J180" s="417"/>
      <c r="K180" s="567"/>
      <c r="L180" s="94"/>
      <c r="M180" s="100">
        <f>AF180</f>
        <v>0</v>
      </c>
      <c r="N180" s="94"/>
      <c r="O180" s="22"/>
      <c r="P180" s="22"/>
      <c r="Q180" s="309"/>
      <c r="R180" s="301"/>
      <c r="S180" s="301"/>
      <c r="T180" s="24"/>
      <c r="U180" s="24"/>
      <c r="V180" s="24"/>
      <c r="W180" s="24"/>
      <c r="X180" s="114">
        <v>8</v>
      </c>
      <c r="Y180" s="134"/>
      <c r="Z180" s="137"/>
      <c r="AA180" s="135"/>
      <c r="AB180" s="135"/>
      <c r="AC180" s="136" t="str">
        <f>IF(J180="","",8)</f>
        <v/>
      </c>
      <c r="AD180" s="135"/>
      <c r="AE180" s="139">
        <f>SUM(AC173:AC180)</f>
        <v>0</v>
      </c>
      <c r="AF180" s="140">
        <f>IF(AE180/8&gt;100%,100%,AE180/8)</f>
        <v>0</v>
      </c>
      <c r="AG180" s="135"/>
      <c r="AH180" s="135"/>
      <c r="AI180" s="135"/>
      <c r="AJ180" s="24"/>
      <c r="AK180" s="24"/>
      <c r="AL180" s="24"/>
      <c r="AM180" s="24"/>
      <c r="AN180" s="24"/>
      <c r="AO180" s="24"/>
      <c r="AP180" s="24"/>
      <c r="AQ180" s="24"/>
      <c r="AR180" s="24"/>
      <c r="AS180" s="24"/>
      <c r="AT180" s="24"/>
      <c r="AU180" s="24"/>
      <c r="AV180" s="24"/>
      <c r="AW180" s="24"/>
      <c r="AX180" s="24"/>
      <c r="AY180" s="24"/>
      <c r="AZ180" s="24"/>
    </row>
    <row r="181" spans="1:52" s="406" customFormat="1" ht="21" hidden="1" thickBot="1">
      <c r="A181" s="310"/>
      <c r="B181" s="27"/>
      <c r="C181" s="130" t="s">
        <v>256</v>
      </c>
      <c r="D181" s="131"/>
      <c r="E181" s="131"/>
      <c r="F181" s="131"/>
      <c r="G181" s="788" t="s">
        <v>245</v>
      </c>
      <c r="H181" s="789"/>
      <c r="I181" s="51"/>
      <c r="J181" s="132">
        <f>AE180</f>
        <v>0</v>
      </c>
      <c r="K181" s="27"/>
      <c r="L181" s="27"/>
      <c r="M181" s="27"/>
      <c r="N181" s="27"/>
      <c r="O181" s="22"/>
      <c r="P181" s="22"/>
      <c r="Q181" s="309"/>
      <c r="R181" s="301"/>
      <c r="S181" s="301"/>
      <c r="T181" s="24"/>
      <c r="U181" s="24"/>
      <c r="V181" s="24"/>
      <c r="W181" s="24"/>
      <c r="X181" s="24"/>
      <c r="Y181" s="23"/>
      <c r="Z181" s="25"/>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row>
    <row r="182" spans="1:52" s="406" customFormat="1" ht="24.6" customHeight="1">
      <c r="A182" s="310"/>
      <c r="B182" s="27"/>
      <c r="C182" s="594" t="s">
        <v>41</v>
      </c>
      <c r="D182" s="595"/>
      <c r="E182" s="595"/>
      <c r="F182" s="595"/>
      <c r="G182" s="595"/>
      <c r="H182" s="595"/>
      <c r="I182" s="596"/>
      <c r="J182" s="27"/>
      <c r="K182" s="27"/>
      <c r="L182" s="27"/>
      <c r="M182" s="27"/>
      <c r="N182" s="27"/>
      <c r="O182" s="22"/>
      <c r="P182" s="22"/>
      <c r="Q182" s="309"/>
      <c r="R182" s="301"/>
      <c r="S182" s="301"/>
      <c r="T182" s="24"/>
      <c r="U182" s="24"/>
      <c r="V182" s="24"/>
      <c r="W182" s="24"/>
      <c r="X182" s="24"/>
      <c r="Y182" s="23"/>
      <c r="Z182" s="25"/>
      <c r="AA182" s="56"/>
      <c r="AB182" s="56"/>
      <c r="AC182" s="56"/>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row>
    <row r="183" spans="1:52" s="406" customFormat="1" ht="9" customHeight="1" thickBot="1">
      <c r="A183" s="310"/>
      <c r="B183" s="27"/>
      <c r="C183" s="27"/>
      <c r="D183" s="27"/>
      <c r="E183" s="27"/>
      <c r="F183" s="27"/>
      <c r="G183" s="22"/>
      <c r="H183" s="22"/>
      <c r="I183" s="22"/>
      <c r="J183" s="27"/>
      <c r="K183" s="27"/>
      <c r="L183" s="27"/>
      <c r="M183" s="27"/>
      <c r="N183" s="27"/>
      <c r="O183" s="22"/>
      <c r="P183" s="22"/>
      <c r="Q183" s="309"/>
      <c r="R183" s="301"/>
      <c r="S183" s="301"/>
      <c r="T183" s="301"/>
      <c r="U183" s="301"/>
      <c r="V183" s="301"/>
      <c r="W183" s="301"/>
      <c r="X183" s="301"/>
      <c r="Y183" s="23"/>
      <c r="Z183" s="25"/>
      <c r="AA183" s="56"/>
      <c r="AB183" s="56"/>
      <c r="AC183" s="56"/>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row>
    <row r="184" spans="1:52" s="406" customFormat="1">
      <c r="A184" s="310"/>
      <c r="B184" s="27"/>
      <c r="C184" s="495" t="s">
        <v>735</v>
      </c>
      <c r="D184" s="496"/>
      <c r="E184" s="497" t="s">
        <v>736</v>
      </c>
      <c r="F184" s="27"/>
      <c r="G184" s="794" t="s">
        <v>740</v>
      </c>
      <c r="H184" s="795"/>
      <c r="I184" s="498">
        <f>D185+D186</f>
        <v>0</v>
      </c>
      <c r="J184" s="548" t="s">
        <v>794</v>
      </c>
      <c r="K184" s="27"/>
      <c r="L184" s="27"/>
      <c r="M184" s="27"/>
      <c r="N184" s="27"/>
      <c r="O184" s="22"/>
      <c r="P184" s="22"/>
      <c r="Q184" s="309"/>
      <c r="R184" s="301"/>
      <c r="S184" s="301"/>
      <c r="T184" s="301"/>
      <c r="U184" s="301"/>
      <c r="V184" s="301"/>
      <c r="W184" s="301"/>
      <c r="X184" s="301"/>
      <c r="Y184" s="23"/>
      <c r="Z184" s="25"/>
      <c r="AA184" s="56"/>
      <c r="AB184" s="56"/>
      <c r="AC184" s="56"/>
      <c r="AD184" s="301"/>
      <c r="AE184" s="301"/>
      <c r="AF184" s="301"/>
      <c r="AG184" s="301"/>
      <c r="AH184" s="301"/>
      <c r="AI184" s="301"/>
      <c r="AJ184" s="301"/>
      <c r="AK184" s="301"/>
      <c r="AL184" s="301"/>
      <c r="AM184" s="301"/>
      <c r="AN184" s="301"/>
      <c r="AO184" s="301"/>
      <c r="AP184" s="301"/>
      <c r="AQ184" s="301"/>
      <c r="AR184" s="301"/>
      <c r="AS184" s="301"/>
      <c r="AT184" s="301"/>
      <c r="AU184" s="301"/>
      <c r="AV184" s="301"/>
      <c r="AW184" s="301"/>
      <c r="AX184" s="301"/>
      <c r="AY184" s="301"/>
      <c r="AZ184" s="301"/>
    </row>
    <row r="185" spans="1:52" s="406" customFormat="1">
      <c r="A185" s="310"/>
      <c r="B185" s="27"/>
      <c r="C185" s="499" t="s">
        <v>737</v>
      </c>
      <c r="D185" s="500"/>
      <c r="E185" s="501" t="s">
        <v>738</v>
      </c>
      <c r="F185" s="27"/>
      <c r="G185" s="796" t="s">
        <v>741</v>
      </c>
      <c r="H185" s="797"/>
      <c r="I185" s="800" t="e">
        <f>D185*D184*7/I184</f>
        <v>#DIV/0!</v>
      </c>
      <c r="J185" s="802" t="s">
        <v>742</v>
      </c>
      <c r="K185" s="806"/>
      <c r="L185" s="27"/>
      <c r="M185" s="27"/>
      <c r="N185" s="27"/>
      <c r="O185" s="22"/>
      <c r="P185" s="22"/>
      <c r="Q185" s="309"/>
      <c r="R185" s="301"/>
      <c r="S185" s="301"/>
      <c r="T185" s="24"/>
      <c r="U185" s="24"/>
      <c r="V185" s="24"/>
      <c r="W185" s="24"/>
      <c r="X185" s="24"/>
      <c r="Y185" s="23"/>
      <c r="Z185" s="25"/>
      <c r="AA185" s="56"/>
      <c r="AB185" s="56"/>
      <c r="AC185" s="56"/>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row>
    <row r="186" spans="1:52" s="406" customFormat="1" ht="17.399999999999999" thickBot="1">
      <c r="A186" s="310"/>
      <c r="B186" s="27"/>
      <c r="C186" s="502" t="s">
        <v>739</v>
      </c>
      <c r="D186" s="503"/>
      <c r="E186" s="504" t="s">
        <v>738</v>
      </c>
      <c r="F186" s="27"/>
      <c r="G186" s="798"/>
      <c r="H186" s="799"/>
      <c r="I186" s="801"/>
      <c r="J186" s="803"/>
      <c r="K186" s="806"/>
      <c r="L186" s="27"/>
      <c r="M186" s="27"/>
      <c r="N186" s="27"/>
      <c r="O186" s="22"/>
      <c r="P186" s="22"/>
      <c r="Q186" s="309"/>
      <c r="R186" s="301"/>
      <c r="S186" s="301"/>
      <c r="T186" s="24"/>
      <c r="U186" s="24"/>
      <c r="V186" s="24"/>
      <c r="W186" s="24"/>
      <c r="X186" s="24"/>
      <c r="Y186" s="23"/>
      <c r="Z186" s="25"/>
      <c r="AA186" s="56"/>
      <c r="AB186" s="56"/>
      <c r="AC186" s="56"/>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row>
    <row r="187" spans="1:52" s="406" customFormat="1" ht="8.4" customHeight="1">
      <c r="A187" s="310"/>
      <c r="B187" s="27"/>
      <c r="C187" s="27"/>
      <c r="D187" s="27"/>
      <c r="E187" s="27"/>
      <c r="F187" s="27"/>
      <c r="G187" s="22"/>
      <c r="H187" s="22"/>
      <c r="I187" s="53"/>
      <c r="J187" s="27"/>
      <c r="K187" s="27"/>
      <c r="L187" s="27"/>
      <c r="M187" s="27"/>
      <c r="N187" s="27"/>
      <c r="O187" s="22"/>
      <c r="P187" s="22"/>
      <c r="Q187" s="309"/>
      <c r="R187" s="301"/>
      <c r="S187" s="301"/>
      <c r="T187" s="301"/>
      <c r="U187" s="301"/>
      <c r="V187" s="301"/>
      <c r="W187" s="301"/>
      <c r="X187" s="301"/>
      <c r="Y187" s="23"/>
      <c r="Z187" s="25"/>
      <c r="AA187" s="56"/>
      <c r="AB187" s="56"/>
      <c r="AC187" s="56"/>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1"/>
      <c r="AY187" s="301"/>
      <c r="AZ187" s="301"/>
    </row>
    <row r="188" spans="1:52" s="406" customFormat="1" ht="10.050000000000001" customHeight="1">
      <c r="A188" s="310"/>
      <c r="B188" s="781"/>
      <c r="C188" s="692" t="s">
        <v>211</v>
      </c>
      <c r="D188" s="692"/>
      <c r="E188" s="692"/>
      <c r="F188" s="692"/>
      <c r="G188" s="692"/>
      <c r="H188" s="692"/>
      <c r="I188" s="692"/>
      <c r="J188" s="692"/>
      <c r="K188" s="692"/>
      <c r="L188" s="692"/>
      <c r="M188" s="692"/>
      <c r="N188" s="692"/>
      <c r="O188" s="692"/>
      <c r="P188" s="693"/>
      <c r="Q188" s="309"/>
      <c r="R188" s="301"/>
      <c r="S188" s="301"/>
      <c r="T188" s="24"/>
      <c r="U188" s="24"/>
      <c r="V188" s="24"/>
      <c r="W188" s="24"/>
      <c r="X188" s="24"/>
      <c r="Y188" s="23"/>
      <c r="Z188" s="25"/>
      <c r="AA188" s="25"/>
      <c r="AB188" s="25"/>
      <c r="AC188" s="25"/>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row>
    <row r="189" spans="1:52" s="406" customFormat="1" ht="10.050000000000001" customHeight="1">
      <c r="A189" s="310"/>
      <c r="B189" s="782"/>
      <c r="C189" s="695"/>
      <c r="D189" s="695"/>
      <c r="E189" s="695"/>
      <c r="F189" s="695"/>
      <c r="G189" s="695"/>
      <c r="H189" s="695"/>
      <c r="I189" s="695"/>
      <c r="J189" s="695"/>
      <c r="K189" s="695"/>
      <c r="L189" s="695"/>
      <c r="M189" s="695"/>
      <c r="N189" s="695"/>
      <c r="O189" s="695"/>
      <c r="P189" s="696"/>
      <c r="Q189" s="309"/>
      <c r="R189" s="301"/>
      <c r="S189" s="301"/>
      <c r="T189" s="24"/>
      <c r="U189" s="24"/>
      <c r="V189" s="24"/>
      <c r="W189" s="24"/>
      <c r="X189" s="24"/>
      <c r="Y189" s="23"/>
      <c r="Z189" s="25"/>
      <c r="AA189" s="25"/>
      <c r="AB189" s="25"/>
      <c r="AC189" s="25"/>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row>
    <row r="190" spans="1:52" s="406" customFormat="1" ht="10.050000000000001" customHeight="1">
      <c r="A190" s="310"/>
      <c r="B190" s="783"/>
      <c r="C190" s="698"/>
      <c r="D190" s="698"/>
      <c r="E190" s="698"/>
      <c r="F190" s="698"/>
      <c r="G190" s="698"/>
      <c r="H190" s="698"/>
      <c r="I190" s="698"/>
      <c r="J190" s="698"/>
      <c r="K190" s="698"/>
      <c r="L190" s="698"/>
      <c r="M190" s="698"/>
      <c r="N190" s="698"/>
      <c r="O190" s="698"/>
      <c r="P190" s="699"/>
      <c r="Q190" s="309"/>
      <c r="R190" s="301"/>
      <c r="S190" s="301"/>
      <c r="T190" s="24"/>
      <c r="U190" s="24"/>
      <c r="V190" s="24"/>
      <c r="W190" s="24"/>
      <c r="X190" s="24"/>
      <c r="Y190" s="23"/>
      <c r="Z190" s="25"/>
      <c r="AA190" s="25"/>
      <c r="AB190" s="25"/>
      <c r="AC190" s="25"/>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row>
    <row r="191" spans="1:52" s="406" customFormat="1">
      <c r="A191" s="310"/>
      <c r="B191" s="27"/>
      <c r="C191" s="27"/>
      <c r="D191" s="27"/>
      <c r="E191" s="27"/>
      <c r="F191" s="27"/>
      <c r="G191" s="27"/>
      <c r="H191" s="27"/>
      <c r="I191" s="65"/>
      <c r="J191" s="41" t="s">
        <v>197</v>
      </c>
      <c r="K191" s="27"/>
      <c r="L191" s="27"/>
      <c r="M191" s="27"/>
      <c r="N191" s="27"/>
      <c r="O191" s="22"/>
      <c r="P191" s="22"/>
      <c r="Q191" s="309"/>
      <c r="R191" s="301"/>
      <c r="S191" s="24"/>
      <c r="T191" s="24"/>
      <c r="U191" s="24"/>
      <c r="V191" s="24"/>
      <c r="W191" s="24"/>
      <c r="X191" s="24"/>
      <c r="Y191" s="23"/>
      <c r="Z191" s="25"/>
      <c r="AA191" s="25"/>
      <c r="AB191" s="25"/>
      <c r="AC191" s="25"/>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row>
    <row r="192" spans="1:52" s="406" customFormat="1" ht="16.5" customHeight="1">
      <c r="A192" s="310"/>
      <c r="B192" s="27"/>
      <c r="C192" s="575" t="s">
        <v>258</v>
      </c>
      <c r="D192" s="576"/>
      <c r="E192" s="576"/>
      <c r="F192" s="576"/>
      <c r="G192" s="576"/>
      <c r="H192" s="576"/>
      <c r="I192" s="577"/>
      <c r="J192" s="417"/>
      <c r="K192" s="567" t="s">
        <v>699</v>
      </c>
      <c r="L192" s="27"/>
      <c r="M192" s="27"/>
      <c r="N192" s="27"/>
      <c r="O192" s="22"/>
      <c r="P192" s="22"/>
      <c r="Q192" s="309"/>
      <c r="R192" s="301"/>
      <c r="S192" s="24"/>
      <c r="T192" s="24"/>
      <c r="U192" s="24"/>
      <c r="V192" s="24"/>
      <c r="W192" s="24"/>
      <c r="X192" s="24"/>
      <c r="Y192" s="23"/>
      <c r="Z192" s="25"/>
      <c r="AA192" s="25"/>
      <c r="AB192" s="25"/>
      <c r="AC192" s="25"/>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row>
    <row r="193" spans="1:52" s="406" customFormat="1" ht="20.399999999999999">
      <c r="A193" s="310"/>
      <c r="B193" s="27"/>
      <c r="C193" s="575" t="s">
        <v>259</v>
      </c>
      <c r="D193" s="576"/>
      <c r="E193" s="576"/>
      <c r="F193" s="576"/>
      <c r="G193" s="576"/>
      <c r="H193" s="576"/>
      <c r="I193" s="577"/>
      <c r="J193" s="417"/>
      <c r="K193" s="567"/>
      <c r="L193" s="27"/>
      <c r="M193" s="27"/>
      <c r="N193" s="27"/>
      <c r="O193" s="22"/>
      <c r="P193" s="22"/>
      <c r="Q193" s="309"/>
      <c r="R193" s="301"/>
      <c r="S193" s="24"/>
      <c r="T193" s="24"/>
      <c r="U193" s="24"/>
      <c r="V193" s="24"/>
      <c r="W193" s="24"/>
      <c r="X193" s="24"/>
      <c r="Y193" s="23"/>
      <c r="Z193" s="25"/>
      <c r="AA193" s="25"/>
      <c r="AB193" s="25"/>
      <c r="AC193" s="25"/>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row>
    <row r="194" spans="1:52" s="406" customFormat="1" ht="16.5" customHeight="1">
      <c r="A194" s="310"/>
      <c r="B194" s="27"/>
      <c r="C194" s="575" t="s">
        <v>257</v>
      </c>
      <c r="D194" s="576"/>
      <c r="E194" s="576"/>
      <c r="F194" s="576"/>
      <c r="G194" s="576"/>
      <c r="H194" s="576"/>
      <c r="I194" s="577"/>
      <c r="J194" s="417"/>
      <c r="K194" s="567"/>
      <c r="L194" s="27"/>
      <c r="M194" s="27"/>
      <c r="N194" s="27"/>
      <c r="O194" s="22"/>
      <c r="P194" s="22"/>
      <c r="Q194" s="309"/>
      <c r="R194" s="301"/>
      <c r="S194" s="24"/>
      <c r="T194" s="24"/>
      <c r="U194" s="24"/>
      <c r="V194" s="24"/>
      <c r="W194" s="24"/>
      <c r="X194" s="24"/>
      <c r="Y194" s="23"/>
      <c r="Z194" s="25"/>
      <c r="AA194" s="25"/>
      <c r="AB194" s="25"/>
      <c r="AC194" s="25"/>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row>
    <row r="195" spans="1:52" s="406" customFormat="1" ht="16.5" customHeight="1">
      <c r="A195" s="310"/>
      <c r="B195" s="27"/>
      <c r="C195" s="575" t="s">
        <v>260</v>
      </c>
      <c r="D195" s="576"/>
      <c r="E195" s="576"/>
      <c r="F195" s="576"/>
      <c r="G195" s="576"/>
      <c r="H195" s="576"/>
      <c r="I195" s="577"/>
      <c r="J195" s="417"/>
      <c r="K195" s="567"/>
      <c r="L195" s="27"/>
      <c r="M195" s="27"/>
      <c r="N195" s="27"/>
      <c r="O195" s="22"/>
      <c r="P195" s="22"/>
      <c r="Q195" s="309"/>
      <c r="R195" s="301"/>
      <c r="S195" s="24"/>
      <c r="T195" s="24"/>
      <c r="U195" s="24"/>
      <c r="V195" s="24"/>
      <c r="W195" s="24"/>
      <c r="X195" s="24"/>
      <c r="Y195" s="23"/>
      <c r="Z195" s="25"/>
      <c r="AA195" s="25"/>
      <c r="AB195" s="25"/>
      <c r="AC195" s="25"/>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row>
    <row r="196" spans="1:52" s="406" customFormat="1" ht="16.5" customHeight="1">
      <c r="A196" s="310"/>
      <c r="B196" s="27"/>
      <c r="C196" s="575" t="s">
        <v>261</v>
      </c>
      <c r="D196" s="576"/>
      <c r="E196" s="576"/>
      <c r="F196" s="576"/>
      <c r="G196" s="576"/>
      <c r="H196" s="576"/>
      <c r="I196" s="577"/>
      <c r="J196" s="417"/>
      <c r="K196" s="567"/>
      <c r="L196" s="27"/>
      <c r="M196" s="27"/>
      <c r="N196" s="27"/>
      <c r="O196" s="22"/>
      <c r="P196" s="22"/>
      <c r="Q196" s="309"/>
      <c r="R196" s="301"/>
      <c r="S196" s="24"/>
      <c r="T196" s="24"/>
      <c r="U196" s="24"/>
      <c r="V196" s="24"/>
      <c r="W196" s="24"/>
      <c r="X196" s="24"/>
      <c r="Y196" s="23"/>
      <c r="Z196" s="25"/>
      <c r="AA196" s="25"/>
      <c r="AB196" s="25"/>
      <c r="AC196" s="25"/>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row>
    <row r="197" spans="1:52" s="406" customFormat="1" ht="16.5" customHeight="1">
      <c r="A197" s="310"/>
      <c r="B197" s="27"/>
      <c r="C197" s="575" t="s">
        <v>262</v>
      </c>
      <c r="D197" s="576"/>
      <c r="E197" s="576"/>
      <c r="F197" s="576"/>
      <c r="G197" s="576"/>
      <c r="H197" s="576"/>
      <c r="I197" s="577"/>
      <c r="J197" s="417"/>
      <c r="K197" s="567"/>
      <c r="L197" s="27"/>
      <c r="M197" s="27"/>
      <c r="N197" s="27"/>
      <c r="O197" s="22"/>
      <c r="P197" s="22"/>
      <c r="Q197" s="309"/>
      <c r="R197" s="301"/>
      <c r="S197" s="24"/>
      <c r="T197" s="24"/>
      <c r="U197" s="24"/>
      <c r="V197" s="24"/>
      <c r="W197" s="24"/>
      <c r="X197" s="24"/>
      <c r="Y197" s="23"/>
      <c r="Z197" s="25"/>
      <c r="AA197" s="25"/>
      <c r="AB197" s="25"/>
      <c r="AC197" s="25"/>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row>
    <row r="198" spans="1:52" s="406" customFormat="1" ht="16.5" customHeight="1">
      <c r="A198" s="310"/>
      <c r="B198" s="27"/>
      <c r="C198" s="575" t="s">
        <v>263</v>
      </c>
      <c r="D198" s="576"/>
      <c r="E198" s="576"/>
      <c r="F198" s="576"/>
      <c r="G198" s="576"/>
      <c r="H198" s="576"/>
      <c r="I198" s="577"/>
      <c r="J198" s="417"/>
      <c r="K198" s="567"/>
      <c r="L198" s="27"/>
      <c r="M198" s="27"/>
      <c r="N198" s="27"/>
      <c r="O198" s="22"/>
      <c r="P198" s="22"/>
      <c r="Q198" s="309"/>
      <c r="R198" s="301"/>
      <c r="S198" s="24"/>
      <c r="T198" s="24"/>
      <c r="U198" s="24"/>
      <c r="V198" s="24"/>
      <c r="W198" s="24"/>
      <c r="X198" s="24"/>
      <c r="Y198" s="23"/>
      <c r="Z198" s="25"/>
      <c r="AA198" s="25"/>
      <c r="AB198" s="25"/>
      <c r="AC198" s="25"/>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row>
    <row r="199" spans="1:52" s="406" customFormat="1" ht="16.5" customHeight="1">
      <c r="A199" s="310"/>
      <c r="B199" s="27"/>
      <c r="C199" s="575" t="s">
        <v>264</v>
      </c>
      <c r="D199" s="576"/>
      <c r="E199" s="576"/>
      <c r="F199" s="576"/>
      <c r="G199" s="576"/>
      <c r="H199" s="576"/>
      <c r="I199" s="577"/>
      <c r="J199" s="417"/>
      <c r="K199" s="567"/>
      <c r="L199" s="27"/>
      <c r="M199" s="27"/>
      <c r="N199" s="27"/>
      <c r="O199" s="22"/>
      <c r="P199" s="22"/>
      <c r="Q199" s="309"/>
      <c r="R199" s="301"/>
      <c r="S199" s="24"/>
      <c r="T199" s="24"/>
      <c r="U199" s="24"/>
      <c r="V199" s="24"/>
      <c r="W199" s="24"/>
      <c r="X199" s="24"/>
      <c r="Y199" s="23"/>
      <c r="Z199" s="25"/>
      <c r="AA199" s="25"/>
      <c r="AB199" s="25"/>
      <c r="AC199" s="25"/>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row>
    <row r="200" spans="1:52" s="406" customFormat="1" ht="16.5" customHeight="1">
      <c r="A200" s="310"/>
      <c r="B200" s="27"/>
      <c r="C200" s="575" t="s">
        <v>265</v>
      </c>
      <c r="D200" s="576"/>
      <c r="E200" s="576"/>
      <c r="F200" s="576"/>
      <c r="G200" s="576"/>
      <c r="H200" s="576"/>
      <c r="I200" s="577"/>
      <c r="J200" s="417"/>
      <c r="K200" s="567"/>
      <c r="L200" s="27"/>
      <c r="M200" s="27"/>
      <c r="N200" s="27"/>
      <c r="O200" s="22"/>
      <c r="P200" s="22"/>
      <c r="Q200" s="309"/>
      <c r="R200" s="301"/>
      <c r="S200" s="24"/>
      <c r="T200" s="24"/>
      <c r="U200" s="24"/>
      <c r="V200" s="24"/>
      <c r="W200" s="24"/>
      <c r="X200" s="24"/>
      <c r="Y200" s="23"/>
      <c r="Z200" s="25"/>
      <c r="AA200" s="25"/>
      <c r="AB200" s="25"/>
      <c r="AC200" s="25"/>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row>
    <row r="201" spans="1:52" s="406" customFormat="1" ht="16.5" customHeight="1">
      <c r="A201" s="310"/>
      <c r="B201" s="27"/>
      <c r="C201" s="575" t="s">
        <v>266</v>
      </c>
      <c r="D201" s="576"/>
      <c r="E201" s="576"/>
      <c r="F201" s="576"/>
      <c r="G201" s="576"/>
      <c r="H201" s="576"/>
      <c r="I201" s="577"/>
      <c r="J201" s="417"/>
      <c r="K201" s="567"/>
      <c r="L201" s="27"/>
      <c r="M201" s="27"/>
      <c r="N201" s="27"/>
      <c r="O201" s="22"/>
      <c r="P201" s="22"/>
      <c r="Q201" s="309"/>
      <c r="R201" s="301"/>
      <c r="S201" s="24"/>
      <c r="T201" s="24"/>
      <c r="U201" s="24"/>
      <c r="V201" s="24"/>
      <c r="W201" s="24"/>
      <c r="X201" s="24"/>
      <c r="Y201" s="23"/>
      <c r="Z201" s="25"/>
      <c r="AA201" s="25"/>
      <c r="AB201" s="25"/>
      <c r="AC201" s="25"/>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row>
    <row r="202" spans="1:52" s="406" customFormat="1" ht="16.5" customHeight="1">
      <c r="A202" s="310"/>
      <c r="B202" s="27"/>
      <c r="C202" s="575" t="s">
        <v>267</v>
      </c>
      <c r="D202" s="576"/>
      <c r="E202" s="576"/>
      <c r="F202" s="576"/>
      <c r="G202" s="576"/>
      <c r="H202" s="576"/>
      <c r="I202" s="577"/>
      <c r="J202" s="417"/>
      <c r="K202" s="567"/>
      <c r="L202" s="27"/>
      <c r="M202" s="27"/>
      <c r="N202" s="27"/>
      <c r="O202" s="22"/>
      <c r="P202" s="22"/>
      <c r="Q202" s="309"/>
      <c r="R202" s="301"/>
      <c r="S202" s="24"/>
      <c r="T202" s="24"/>
      <c r="U202" s="24"/>
      <c r="V202" s="24"/>
      <c r="W202" s="24"/>
      <c r="X202" s="24"/>
      <c r="Y202" s="23"/>
      <c r="Z202" s="25"/>
      <c r="AA202" s="25"/>
      <c r="AB202" s="25"/>
      <c r="AC202" s="25"/>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row>
    <row r="203" spans="1:52" s="406" customFormat="1" ht="16.5" customHeight="1">
      <c r="A203" s="310"/>
      <c r="B203" s="27"/>
      <c r="C203" s="575" t="s">
        <v>268</v>
      </c>
      <c r="D203" s="576"/>
      <c r="E203" s="576"/>
      <c r="F203" s="576"/>
      <c r="G203" s="576"/>
      <c r="H203" s="576"/>
      <c r="I203" s="577"/>
      <c r="J203" s="417"/>
      <c r="K203" s="567"/>
      <c r="L203" s="27"/>
      <c r="M203" s="27"/>
      <c r="N203" s="27"/>
      <c r="O203" s="22"/>
      <c r="P203" s="22"/>
      <c r="Q203" s="309"/>
      <c r="R203" s="24"/>
      <c r="S203" s="24"/>
      <c r="T203" s="24"/>
      <c r="U203" s="24"/>
      <c r="V203" s="24"/>
      <c r="W203" s="24"/>
      <c r="X203" s="24"/>
      <c r="Y203" s="23"/>
      <c r="Z203" s="25"/>
      <c r="AA203" s="25"/>
      <c r="AB203" s="25"/>
      <c r="AC203" s="25"/>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row>
    <row r="204" spans="1:52" s="406" customFormat="1" ht="20.399999999999999">
      <c r="A204" s="310"/>
      <c r="B204" s="27"/>
      <c r="C204" s="810" t="s">
        <v>798</v>
      </c>
      <c r="D204" s="811"/>
      <c r="E204" s="811"/>
      <c r="F204" s="811"/>
      <c r="G204" s="811"/>
      <c r="H204" s="811"/>
      <c r="I204" s="812"/>
      <c r="J204" s="417"/>
      <c r="K204" s="567"/>
      <c r="L204" s="27"/>
      <c r="M204" s="27"/>
      <c r="N204" s="27"/>
      <c r="O204" s="22"/>
      <c r="P204" s="22"/>
      <c r="Q204" s="309"/>
      <c r="R204" s="24"/>
      <c r="S204" s="24"/>
      <c r="T204" s="24"/>
      <c r="U204" s="24"/>
      <c r="V204" s="24"/>
      <c r="W204" s="24"/>
      <c r="X204" s="24"/>
      <c r="Y204" s="23"/>
      <c r="Z204" s="25"/>
      <c r="AA204" s="25"/>
      <c r="AB204" s="25"/>
      <c r="AC204" s="25"/>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row>
    <row r="205" spans="1:52" s="406" customFormat="1" ht="20.399999999999999">
      <c r="A205" s="310"/>
      <c r="B205" s="27"/>
      <c r="C205" s="810" t="s">
        <v>77</v>
      </c>
      <c r="D205" s="811"/>
      <c r="E205" s="811"/>
      <c r="F205" s="811"/>
      <c r="G205" s="811"/>
      <c r="H205" s="811"/>
      <c r="I205" s="812"/>
      <c r="J205" s="417"/>
      <c r="K205" s="567"/>
      <c r="L205" s="27"/>
      <c r="M205" s="27"/>
      <c r="N205" s="27"/>
      <c r="O205" s="22"/>
      <c r="P205" s="22"/>
      <c r="Q205" s="309"/>
      <c r="R205" s="24"/>
      <c r="S205" s="24"/>
      <c r="T205" s="24"/>
      <c r="U205" s="24"/>
      <c r="V205" s="24"/>
      <c r="W205" s="24"/>
      <c r="X205" s="24"/>
      <c r="Y205" s="23"/>
      <c r="Z205" s="25"/>
      <c r="AA205" s="25"/>
      <c r="AB205" s="25"/>
      <c r="AC205" s="25"/>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row>
    <row r="206" spans="1:52" s="406" customFormat="1" ht="20.399999999999999">
      <c r="A206" s="310"/>
      <c r="B206" s="27"/>
      <c r="C206" s="810" t="s">
        <v>77</v>
      </c>
      <c r="D206" s="811"/>
      <c r="E206" s="811"/>
      <c r="F206" s="811"/>
      <c r="G206" s="811"/>
      <c r="H206" s="811"/>
      <c r="I206" s="812"/>
      <c r="J206" s="417"/>
      <c r="K206" s="567"/>
      <c r="L206" s="27"/>
      <c r="M206" s="27"/>
      <c r="N206" s="27"/>
      <c r="O206" s="22"/>
      <c r="P206" s="22"/>
      <c r="Q206" s="309"/>
      <c r="R206" s="24"/>
      <c r="S206" s="24"/>
      <c r="T206" s="24"/>
      <c r="U206" s="24"/>
      <c r="V206" s="24"/>
      <c r="W206" s="24"/>
      <c r="X206" s="24"/>
      <c r="Y206" s="23"/>
      <c r="Z206" s="25"/>
      <c r="AA206" s="25"/>
      <c r="AB206" s="25"/>
      <c r="AC206" s="25"/>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row>
    <row r="207" spans="1:52" s="406" customFormat="1" ht="20.399999999999999">
      <c r="A207" s="310"/>
      <c r="B207" s="27"/>
      <c r="C207" s="591" t="s">
        <v>269</v>
      </c>
      <c r="D207" s="592"/>
      <c r="E207" s="592"/>
      <c r="F207" s="592"/>
      <c r="G207" s="592"/>
      <c r="H207" s="592"/>
      <c r="I207" s="593"/>
      <c r="J207" s="417"/>
      <c r="K207" s="567"/>
      <c r="L207" s="27"/>
      <c r="M207" s="27"/>
      <c r="N207" s="27"/>
      <c r="O207" s="22"/>
      <c r="P207" s="22"/>
      <c r="Q207" s="309"/>
      <c r="R207" s="24"/>
      <c r="S207" s="24"/>
      <c r="T207" s="24"/>
      <c r="U207" s="24"/>
      <c r="V207" s="24"/>
      <c r="W207" s="24"/>
      <c r="X207" s="24"/>
      <c r="Y207" s="23"/>
      <c r="Z207" s="25"/>
      <c r="AA207" s="25"/>
      <c r="AB207" s="25"/>
      <c r="AC207" s="25"/>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row>
    <row r="208" spans="1:52" s="406" customFormat="1" ht="7.2" customHeight="1">
      <c r="A208" s="310"/>
      <c r="B208" s="22"/>
      <c r="C208" s="22"/>
      <c r="D208" s="22"/>
      <c r="E208" s="22"/>
      <c r="F208" s="22"/>
      <c r="G208" s="22"/>
      <c r="H208" s="22"/>
      <c r="I208" s="53"/>
      <c r="J208" s="22"/>
      <c r="K208" s="22"/>
      <c r="L208" s="22"/>
      <c r="M208" s="22"/>
      <c r="N208" s="22"/>
      <c r="O208" s="22"/>
      <c r="P208" s="22"/>
      <c r="Q208" s="309"/>
      <c r="R208" s="301"/>
      <c r="S208" s="301"/>
      <c r="T208" s="301"/>
      <c r="U208" s="301"/>
      <c r="V208" s="301"/>
      <c r="W208" s="301"/>
      <c r="X208" s="301"/>
      <c r="Y208" s="141"/>
      <c r="Z208" s="25"/>
      <c r="AA208" s="25"/>
      <c r="AB208" s="25"/>
      <c r="AC208" s="25"/>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row>
    <row r="209" spans="1:52" s="406" customFormat="1" ht="7.2" customHeight="1">
      <c r="A209" s="310"/>
      <c r="B209" s="27"/>
      <c r="C209" s="142"/>
      <c r="D209" s="65"/>
      <c r="E209" s="65"/>
      <c r="F209" s="65"/>
      <c r="G209" s="142"/>
      <c r="H209" s="142"/>
      <c r="I209" s="65"/>
      <c r="J209" s="65"/>
      <c r="K209" s="65"/>
      <c r="L209" s="65"/>
      <c r="M209" s="65"/>
      <c r="N209" s="65"/>
      <c r="O209" s="65"/>
      <c r="P209" s="65"/>
      <c r="Q209" s="309"/>
      <c r="R209" s="24"/>
      <c r="S209" s="24"/>
      <c r="T209" s="24"/>
      <c r="U209" s="24"/>
      <c r="V209" s="24"/>
      <c r="W209" s="24"/>
      <c r="X209" s="301"/>
      <c r="Y209" s="141"/>
      <c r="Z209" s="25"/>
      <c r="AA209" s="24"/>
      <c r="AB209" s="24"/>
      <c r="AC209" s="24"/>
      <c r="AD209" s="24"/>
      <c r="AE209" s="24"/>
      <c r="AF209" s="24"/>
      <c r="AG209" s="24"/>
      <c r="AH209" s="24"/>
      <c r="AI209" s="24"/>
      <c r="AJ209" s="24"/>
      <c r="AK209" s="24"/>
      <c r="AL209" s="24"/>
      <c r="AM209" s="24"/>
      <c r="AN209" s="24"/>
      <c r="AO209" s="25"/>
      <c r="AP209" s="25"/>
      <c r="AQ209" s="37"/>
      <c r="AR209" s="37"/>
      <c r="AS209" s="37"/>
      <c r="AT209" s="24"/>
      <c r="AU209" s="24"/>
      <c r="AV209" s="24"/>
      <c r="AW209" s="24"/>
      <c r="AX209" s="24"/>
      <c r="AY209" s="24"/>
      <c r="AZ209" s="24"/>
    </row>
    <row r="210" spans="1:52" s="406" customFormat="1" ht="24.45" customHeight="1">
      <c r="A210" s="310"/>
      <c r="B210" s="402" t="s">
        <v>13</v>
      </c>
      <c r="C210" s="602" t="s">
        <v>158</v>
      </c>
      <c r="D210" s="602"/>
      <c r="E210" s="602"/>
      <c r="F210" s="602"/>
      <c r="G210" s="602"/>
      <c r="H210" s="602"/>
      <c r="I210" s="602"/>
      <c r="J210" s="602"/>
      <c r="K210" s="602"/>
      <c r="L210" s="602"/>
      <c r="M210" s="602"/>
      <c r="N210" s="602"/>
      <c r="O210" s="602"/>
      <c r="P210" s="603"/>
      <c r="Q210" s="309"/>
      <c r="R210" s="301"/>
      <c r="S210" s="301"/>
      <c r="T210" s="24"/>
      <c r="U210" s="24"/>
      <c r="V210" s="24"/>
      <c r="W210" s="24"/>
      <c r="X210" s="301"/>
      <c r="Y210" s="23"/>
      <c r="Z210" s="301"/>
      <c r="AA210" s="24"/>
      <c r="AB210" s="43"/>
      <c r="AC210" s="24"/>
      <c r="AD210" s="24"/>
      <c r="AE210" s="24"/>
      <c r="AF210" s="24"/>
      <c r="AG210" s="24"/>
      <c r="AH210" s="23"/>
      <c r="AI210" s="25"/>
      <c r="AJ210" s="25"/>
      <c r="AK210" s="25"/>
      <c r="AL210" s="25"/>
      <c r="AM210" s="25"/>
      <c r="AN210" s="301"/>
      <c r="AO210" s="25"/>
      <c r="AP210" s="25"/>
      <c r="AQ210" s="37"/>
      <c r="AR210" s="37"/>
      <c r="AS210" s="37"/>
      <c r="AT210" s="301"/>
      <c r="AU210" s="301"/>
      <c r="AV210" s="301"/>
      <c r="AW210" s="301"/>
      <c r="AX210" s="301"/>
      <c r="AY210" s="301"/>
      <c r="AZ210" s="301"/>
    </row>
    <row r="211" spans="1:52" s="406" customFormat="1" ht="18.75" customHeight="1">
      <c r="A211" s="310"/>
      <c r="B211" s="27"/>
      <c r="C211" s="182"/>
      <c r="D211" s="22"/>
      <c r="E211" s="22"/>
      <c r="F211" s="22"/>
      <c r="G211" s="22"/>
      <c r="H211" s="22"/>
      <c r="I211" s="22"/>
      <c r="J211" s="53"/>
      <c r="K211" s="22"/>
      <c r="L211" s="22"/>
      <c r="M211" s="22"/>
      <c r="N211" s="22"/>
      <c r="O211" s="22"/>
      <c r="P211" s="28"/>
      <c r="Q211" s="309"/>
      <c r="R211" s="301"/>
      <c r="S211" s="57"/>
      <c r="T211" s="24"/>
      <c r="U211" s="24"/>
      <c r="V211" s="24"/>
      <c r="W211" s="24"/>
      <c r="X211" s="301"/>
      <c r="Y211" s="23"/>
      <c r="Z211" s="301"/>
      <c r="AA211" s="24"/>
      <c r="AB211" s="24"/>
      <c r="AC211" s="24"/>
      <c r="AD211" s="24"/>
      <c r="AE211" s="24"/>
      <c r="AF211" s="24"/>
      <c r="AG211" s="24"/>
      <c r="AH211" s="23"/>
      <c r="AI211" s="25"/>
      <c r="AJ211" s="25"/>
      <c r="AK211" s="25"/>
      <c r="AL211" s="25"/>
      <c r="AM211" s="25"/>
      <c r="AN211" s="301"/>
      <c r="AO211" s="25"/>
      <c r="AP211" s="25"/>
      <c r="AQ211" s="37"/>
      <c r="AR211" s="37"/>
      <c r="AS211" s="37"/>
      <c r="AT211" s="301"/>
      <c r="AU211" s="301"/>
      <c r="AV211" s="301"/>
      <c r="AW211" s="301"/>
      <c r="AX211" s="301"/>
      <c r="AY211" s="301"/>
      <c r="AZ211" s="301"/>
    </row>
    <row r="212" spans="1:52" s="406" customFormat="1" ht="18.75" customHeight="1">
      <c r="A212" s="310"/>
      <c r="B212" s="27"/>
      <c r="C212" s="645" t="s">
        <v>165</v>
      </c>
      <c r="D212" s="646"/>
      <c r="E212" s="646"/>
      <c r="F212" s="646"/>
      <c r="G212" s="646"/>
      <c r="H212" s="646"/>
      <c r="I212" s="646"/>
      <c r="J212" s="646"/>
      <c r="K212" s="646"/>
      <c r="L212" s="646"/>
      <c r="M212" s="646"/>
      <c r="N212" s="646"/>
      <c r="O212" s="646"/>
      <c r="P212" s="647"/>
      <c r="Q212" s="309"/>
      <c r="R212" s="301"/>
      <c r="S212" s="301"/>
      <c r="T212" s="24"/>
      <c r="U212" s="24"/>
      <c r="V212" s="24"/>
      <c r="W212" s="24"/>
      <c r="X212" s="301"/>
      <c r="Y212" s="23"/>
      <c r="Z212" s="301"/>
      <c r="AA212" s="24"/>
      <c r="AB212" s="24"/>
      <c r="AC212" s="24"/>
      <c r="AD212" s="24"/>
      <c r="AE212" s="24"/>
      <c r="AF212" s="24"/>
      <c r="AG212" s="24"/>
      <c r="AH212" s="23"/>
      <c r="AI212" s="25"/>
      <c r="AJ212" s="25"/>
      <c r="AK212" s="25"/>
      <c r="AL212" s="25"/>
      <c r="AM212" s="25"/>
      <c r="AN212" s="301"/>
      <c r="AO212" s="25"/>
      <c r="AP212" s="25"/>
      <c r="AQ212" s="37"/>
      <c r="AR212" s="37"/>
      <c r="AS212" s="37"/>
      <c r="AT212" s="301"/>
      <c r="AU212" s="301"/>
      <c r="AV212" s="301"/>
      <c r="AW212" s="301"/>
      <c r="AX212" s="301"/>
      <c r="AY212" s="301"/>
      <c r="AZ212" s="301"/>
    </row>
    <row r="213" spans="1:52" s="406" customFormat="1" ht="18.75" customHeight="1">
      <c r="A213" s="310"/>
      <c r="B213" s="27"/>
      <c r="C213" s="60"/>
      <c r="D213" s="60"/>
      <c r="E213" s="60"/>
      <c r="F213" s="60"/>
      <c r="G213" s="60"/>
      <c r="H213" s="60"/>
      <c r="I213" s="60"/>
      <c r="J213" s="346"/>
      <c r="K213" s="60"/>
      <c r="L213" s="60"/>
      <c r="M213" s="60"/>
      <c r="N213" s="60"/>
      <c r="O213" s="60"/>
      <c r="P213" s="62"/>
      <c r="Q213" s="309"/>
      <c r="R213" s="301"/>
      <c r="S213" s="57"/>
      <c r="T213" s="56"/>
      <c r="U213" s="56"/>
      <c r="V213" s="24"/>
      <c r="W213" s="24"/>
      <c r="X213" s="301"/>
      <c r="Y213" s="23"/>
      <c r="Z213" s="25"/>
      <c r="AA213" s="25"/>
      <c r="AB213" s="25"/>
      <c r="AC213" s="25"/>
      <c r="AD213" s="25"/>
      <c r="AE213" s="24"/>
      <c r="AF213" s="24"/>
      <c r="AG213" s="24"/>
      <c r="AH213" s="24"/>
      <c r="AI213" s="24"/>
      <c r="AJ213" s="24"/>
      <c r="AK213" s="25"/>
      <c r="AL213" s="25"/>
      <c r="AM213" s="25"/>
      <c r="AN213" s="301"/>
      <c r="AO213" s="25"/>
      <c r="AP213" s="25"/>
      <c r="AQ213" s="37"/>
      <c r="AR213" s="37"/>
      <c r="AS213" s="37"/>
      <c r="AT213" s="301"/>
      <c r="AU213" s="301"/>
      <c r="AV213" s="301"/>
      <c r="AW213" s="301"/>
      <c r="AX213" s="301"/>
      <c r="AY213" s="301"/>
      <c r="AZ213" s="301"/>
    </row>
    <row r="214" spans="1:52" s="406" customFormat="1" ht="18.75" customHeight="1">
      <c r="A214" s="310"/>
      <c r="B214" s="27"/>
      <c r="C214" s="562" t="s">
        <v>205</v>
      </c>
      <c r="D214" s="563"/>
      <c r="E214" s="563"/>
      <c r="F214" s="563"/>
      <c r="G214" s="563"/>
      <c r="H214" s="564"/>
      <c r="I214" s="41" t="s">
        <v>197</v>
      </c>
      <c r="J214" s="58" t="s">
        <v>32</v>
      </c>
      <c r="K214" s="59"/>
      <c r="L214" s="65"/>
      <c r="M214" s="27"/>
      <c r="N214" s="27"/>
      <c r="O214" s="65"/>
      <c r="P214" s="22"/>
      <c r="Q214" s="309"/>
      <c r="R214" s="301"/>
      <c r="S214" s="24"/>
      <c r="T214" s="24"/>
      <c r="U214" s="24"/>
      <c r="V214" s="24"/>
      <c r="W214" s="24"/>
      <c r="X214" s="24"/>
      <c r="Y214" s="23"/>
      <c r="Z214" s="25"/>
      <c r="AA214" s="60"/>
      <c r="AB214" s="61" t="s">
        <v>34</v>
      </c>
      <c r="AC214" s="61" t="s">
        <v>243</v>
      </c>
      <c r="AD214" s="60"/>
      <c r="AE214" s="60"/>
      <c r="AF214" s="60"/>
      <c r="AG214" s="62"/>
      <c r="AH214" s="24"/>
      <c r="AI214" s="301"/>
      <c r="AJ214" s="301"/>
      <c r="AK214" s="301"/>
      <c r="AL214" s="301"/>
      <c r="AM214" s="301"/>
      <c r="AN214" s="301"/>
      <c r="AO214" s="301"/>
      <c r="AP214" s="301"/>
      <c r="AQ214" s="301"/>
      <c r="AR214" s="301"/>
      <c r="AS214" s="301"/>
      <c r="AT214" s="301"/>
      <c r="AU214" s="301"/>
      <c r="AV214" s="301"/>
      <c r="AW214" s="301"/>
      <c r="AX214" s="301"/>
      <c r="AY214" s="301"/>
      <c r="AZ214" s="301"/>
    </row>
    <row r="215" spans="1:52" s="406" customFormat="1" ht="40.049999999999997" customHeight="1">
      <c r="A215" s="310"/>
      <c r="B215" s="27"/>
      <c r="C215" s="559" t="s">
        <v>109</v>
      </c>
      <c r="D215" s="560"/>
      <c r="E215" s="560"/>
      <c r="F215" s="560"/>
      <c r="G215" s="560"/>
      <c r="H215" s="561"/>
      <c r="I215" s="417"/>
      <c r="J215" s="425"/>
      <c r="K215" s="567" t="s">
        <v>696</v>
      </c>
      <c r="L215" s="65"/>
      <c r="M215" s="21"/>
      <c r="N215" s="21"/>
      <c r="O215" s="65"/>
      <c r="P215" s="22"/>
      <c r="Q215" s="309"/>
      <c r="R215" s="301"/>
      <c r="S215" s="24"/>
      <c r="T215" s="24"/>
      <c r="U215" s="24"/>
      <c r="V215" s="24"/>
      <c r="W215" s="24"/>
      <c r="X215" s="63">
        <v>1</v>
      </c>
      <c r="Y215" s="23"/>
      <c r="Z215" s="25"/>
      <c r="AA215" s="27"/>
      <c r="AB215" s="65">
        <v>1</v>
      </c>
      <c r="AC215" s="66" t="str">
        <f>IF(I215="","",1*J215)</f>
        <v/>
      </c>
      <c r="AD215" s="27"/>
      <c r="AE215" s="27"/>
      <c r="AF215" s="27"/>
      <c r="AG215" s="28"/>
      <c r="AH215" s="24"/>
      <c r="AI215" s="301"/>
      <c r="AJ215" s="301"/>
      <c r="AK215" s="301"/>
      <c r="AL215" s="301"/>
      <c r="AM215" s="301"/>
      <c r="AN215" s="301"/>
      <c r="AO215" s="301"/>
      <c r="AP215" s="301"/>
      <c r="AQ215" s="301"/>
      <c r="AR215" s="301"/>
      <c r="AS215" s="301"/>
      <c r="AT215" s="301"/>
      <c r="AU215" s="301"/>
      <c r="AV215" s="301"/>
      <c r="AW215" s="301"/>
      <c r="AX215" s="301"/>
      <c r="AY215" s="301"/>
      <c r="AZ215" s="301"/>
    </row>
    <row r="216" spans="1:52" s="406" customFormat="1" ht="40.049999999999997" customHeight="1">
      <c r="A216" s="310"/>
      <c r="B216" s="27"/>
      <c r="C216" s="559" t="s">
        <v>36</v>
      </c>
      <c r="D216" s="560"/>
      <c r="E216" s="560"/>
      <c r="F216" s="560"/>
      <c r="G216" s="560"/>
      <c r="H216" s="561"/>
      <c r="I216" s="417"/>
      <c r="J216" s="425"/>
      <c r="K216" s="567"/>
      <c r="L216" s="65"/>
      <c r="M216" s="21"/>
      <c r="N216" s="21"/>
      <c r="O216" s="65"/>
      <c r="P216" s="22"/>
      <c r="Q216" s="309"/>
      <c r="R216" s="24"/>
      <c r="S216" s="24"/>
      <c r="T216" s="24"/>
      <c r="U216" s="24"/>
      <c r="V216" s="24"/>
      <c r="W216" s="24"/>
      <c r="X216" s="63">
        <v>2</v>
      </c>
      <c r="Y216" s="23"/>
      <c r="Z216" s="25"/>
      <c r="AA216" s="67"/>
      <c r="AB216" s="65">
        <v>2</v>
      </c>
      <c r="AC216" s="66" t="str">
        <f>IF(I216="","",2*J216)</f>
        <v/>
      </c>
      <c r="AD216" s="27"/>
      <c r="AE216" s="27"/>
      <c r="AF216" s="27"/>
      <c r="AG216" s="28"/>
      <c r="AH216" s="24"/>
      <c r="AI216" s="301"/>
      <c r="AJ216" s="301"/>
      <c r="AK216" s="301"/>
      <c r="AL216" s="301"/>
      <c r="AM216" s="301"/>
      <c r="AN216" s="301"/>
      <c r="AO216" s="301"/>
      <c r="AP216" s="301"/>
      <c r="AQ216" s="301"/>
      <c r="AR216" s="301"/>
      <c r="AS216" s="301"/>
      <c r="AT216" s="301"/>
      <c r="AU216" s="301"/>
      <c r="AV216" s="301"/>
      <c r="AW216" s="301"/>
      <c r="AX216" s="301"/>
      <c r="AY216" s="301"/>
      <c r="AZ216" s="301"/>
    </row>
    <row r="217" spans="1:52" s="406" customFormat="1" ht="40.049999999999997" customHeight="1">
      <c r="A217" s="310"/>
      <c r="B217" s="27"/>
      <c r="C217" s="559" t="s">
        <v>157</v>
      </c>
      <c r="D217" s="560"/>
      <c r="E217" s="560"/>
      <c r="F217" s="560"/>
      <c r="G217" s="560"/>
      <c r="H217" s="561"/>
      <c r="I217" s="417"/>
      <c r="J217" s="425"/>
      <c r="K217" s="567"/>
      <c r="L217" s="65"/>
      <c r="M217" s="21"/>
      <c r="N217" s="304"/>
      <c r="O217" s="65"/>
      <c r="P217" s="22"/>
      <c r="Q217" s="309"/>
      <c r="R217" s="24"/>
      <c r="S217" s="24"/>
      <c r="T217" s="24"/>
      <c r="U217" s="24"/>
      <c r="V217" s="24"/>
      <c r="W217" s="24"/>
      <c r="X217" s="63">
        <v>3</v>
      </c>
      <c r="Y217" s="23"/>
      <c r="Z217" s="25"/>
      <c r="AA217" s="27"/>
      <c r="AB217" s="65">
        <v>3</v>
      </c>
      <c r="AC217" s="66" t="str">
        <f>IF(I217="","",3*J217)</f>
        <v/>
      </c>
      <c r="AD217" s="27"/>
      <c r="AE217" s="27"/>
      <c r="AF217" s="27"/>
      <c r="AG217" s="28"/>
      <c r="AH217" s="24"/>
      <c r="AI217" s="301"/>
      <c r="AJ217" s="301"/>
      <c r="AK217" s="301"/>
      <c r="AL217" s="301"/>
      <c r="AM217" s="301"/>
      <c r="AN217" s="301"/>
      <c r="AO217" s="301"/>
      <c r="AP217" s="301"/>
      <c r="AQ217" s="301"/>
      <c r="AR217" s="301"/>
      <c r="AS217" s="301"/>
      <c r="AT217" s="301"/>
      <c r="AU217" s="301"/>
      <c r="AV217" s="301"/>
      <c r="AW217" s="301"/>
      <c r="AX217" s="301"/>
      <c r="AY217" s="301"/>
      <c r="AZ217" s="301"/>
    </row>
    <row r="218" spans="1:52" s="406" customFormat="1" ht="40.049999999999997" customHeight="1">
      <c r="A218" s="310"/>
      <c r="B218" s="27"/>
      <c r="C218" s="559" t="s">
        <v>37</v>
      </c>
      <c r="D218" s="560"/>
      <c r="E218" s="560"/>
      <c r="F218" s="560"/>
      <c r="G218" s="560"/>
      <c r="H218" s="561"/>
      <c r="I218" s="417"/>
      <c r="J218" s="425"/>
      <c r="K218" s="567"/>
      <c r="L218" s="65"/>
      <c r="M218" s="448">
        <f>AF236</f>
        <v>0</v>
      </c>
      <c r="N218" s="304"/>
      <c r="O218" s="65"/>
      <c r="P218" s="22"/>
      <c r="Q218" s="309"/>
      <c r="R218" s="24"/>
      <c r="S218" s="24"/>
      <c r="T218" s="24"/>
      <c r="U218" s="24"/>
      <c r="V218" s="24"/>
      <c r="W218" s="24"/>
      <c r="X218" s="63">
        <v>4</v>
      </c>
      <c r="Y218" s="23"/>
      <c r="Z218" s="25"/>
      <c r="AA218" s="27"/>
      <c r="AB218" s="65">
        <v>4</v>
      </c>
      <c r="AC218" s="66" t="str">
        <f>IF(I218="","",4*J218)</f>
        <v/>
      </c>
      <c r="AD218" s="27"/>
      <c r="AE218" s="27"/>
      <c r="AF218" s="27"/>
      <c r="AG218" s="28"/>
      <c r="AH218" s="24"/>
      <c r="AI218" s="301"/>
      <c r="AJ218" s="301"/>
      <c r="AK218" s="301"/>
      <c r="AL218" s="301"/>
      <c r="AM218" s="301"/>
      <c r="AN218" s="301"/>
      <c r="AO218" s="301"/>
      <c r="AP218" s="301"/>
      <c r="AQ218" s="301"/>
      <c r="AR218" s="301"/>
      <c r="AS218" s="301"/>
      <c r="AT218" s="301"/>
      <c r="AU218" s="301"/>
      <c r="AV218" s="301"/>
      <c r="AW218" s="301"/>
      <c r="AX218" s="301"/>
      <c r="AY218" s="301"/>
      <c r="AZ218" s="301"/>
    </row>
    <row r="219" spans="1:52" s="406" customFormat="1" ht="25.05" hidden="1" customHeight="1" thickBot="1">
      <c r="A219" s="310"/>
      <c r="B219" s="27"/>
      <c r="C219" s="68"/>
      <c r="D219" s="69"/>
      <c r="E219" s="69"/>
      <c r="F219" s="69"/>
      <c r="G219" s="608" t="s">
        <v>244</v>
      </c>
      <c r="H219" s="609"/>
      <c r="I219" s="255">
        <f>AC219</f>
        <v>0</v>
      </c>
      <c r="J219" s="318"/>
      <c r="K219" s="567"/>
      <c r="L219" s="65"/>
      <c r="M219" s="21"/>
      <c r="N219" s="304"/>
      <c r="O219" s="65"/>
      <c r="P219" s="22"/>
      <c r="Q219" s="309"/>
      <c r="R219" s="24"/>
      <c r="S219" s="24"/>
      <c r="T219" s="24"/>
      <c r="U219" s="24"/>
      <c r="V219" s="24"/>
      <c r="W219" s="24"/>
      <c r="X219" s="254"/>
      <c r="Y219" s="23"/>
      <c r="Z219" s="25"/>
      <c r="AA219" s="27"/>
      <c r="AB219" s="65"/>
      <c r="AC219" s="70">
        <f>SUM(AC215:AC218)</f>
        <v>0</v>
      </c>
      <c r="AD219" s="27"/>
      <c r="AE219" s="27"/>
      <c r="AF219" s="27"/>
      <c r="AG219" s="28"/>
      <c r="AH219" s="24"/>
      <c r="AI219" s="301"/>
      <c r="AJ219" s="301"/>
      <c r="AK219" s="301"/>
      <c r="AL219" s="301"/>
      <c r="AM219" s="301"/>
      <c r="AN219" s="301"/>
      <c r="AO219" s="301"/>
      <c r="AP219" s="301"/>
      <c r="AQ219" s="301"/>
      <c r="AR219" s="301"/>
      <c r="AS219" s="301"/>
      <c r="AT219" s="301"/>
      <c r="AU219" s="301"/>
      <c r="AV219" s="301"/>
      <c r="AW219" s="301"/>
      <c r="AX219" s="301"/>
      <c r="AY219" s="301"/>
      <c r="AZ219" s="301"/>
    </row>
    <row r="220" spans="1:52" s="406" customFormat="1" ht="25.05" customHeight="1">
      <c r="A220" s="310"/>
      <c r="B220" s="22"/>
      <c r="C220" s="351"/>
      <c r="D220" s="33"/>
      <c r="E220" s="33"/>
      <c r="F220" s="33"/>
      <c r="G220" s="29"/>
      <c r="H220" s="29"/>
      <c r="I220" s="343"/>
      <c r="J220" s="344"/>
      <c r="K220" s="567"/>
      <c r="L220" s="65"/>
      <c r="M220" s="71">
        <f>SUM(J215:J235)+J237</f>
        <v>0</v>
      </c>
      <c r="N220" s="308"/>
      <c r="O220" s="65"/>
      <c r="P220" s="22"/>
      <c r="Q220" s="309"/>
      <c r="R220" s="301"/>
      <c r="S220" s="301"/>
      <c r="T220" s="301"/>
      <c r="U220" s="301"/>
      <c r="V220" s="301"/>
      <c r="W220" s="301"/>
      <c r="X220" s="323"/>
      <c r="Y220" s="23"/>
      <c r="Z220" s="25"/>
      <c r="AA220" s="27"/>
      <c r="AB220" s="65"/>
      <c r="AC220" s="115"/>
      <c r="AD220" s="27"/>
      <c r="AE220" s="27"/>
      <c r="AF220" s="27"/>
      <c r="AG220" s="28"/>
      <c r="AH220" s="301"/>
      <c r="AI220" s="301"/>
      <c r="AJ220" s="301"/>
      <c r="AK220" s="301"/>
      <c r="AL220" s="301"/>
      <c r="AM220" s="301"/>
      <c r="AN220" s="301"/>
      <c r="AO220" s="301"/>
      <c r="AP220" s="301"/>
      <c r="AQ220" s="301"/>
      <c r="AR220" s="301"/>
      <c r="AS220" s="301"/>
      <c r="AT220" s="301"/>
      <c r="AU220" s="301"/>
      <c r="AV220" s="301"/>
      <c r="AW220" s="301"/>
      <c r="AX220" s="301"/>
      <c r="AY220" s="301"/>
      <c r="AZ220" s="301"/>
    </row>
    <row r="221" spans="1:52" s="406" customFormat="1" ht="25.05" customHeight="1">
      <c r="A221" s="310"/>
      <c r="B221" s="22"/>
      <c r="C221" s="562" t="s">
        <v>156</v>
      </c>
      <c r="D221" s="563"/>
      <c r="E221" s="563"/>
      <c r="F221" s="563"/>
      <c r="G221" s="563"/>
      <c r="H221" s="564"/>
      <c r="I221" s="41" t="s">
        <v>197</v>
      </c>
      <c r="J221" s="345" t="s">
        <v>32</v>
      </c>
      <c r="K221" s="567"/>
      <c r="L221" s="65"/>
      <c r="M221" s="301"/>
      <c r="N221" s="304"/>
      <c r="O221" s="65"/>
      <c r="P221" s="22"/>
      <c r="Q221" s="309"/>
      <c r="R221" s="24"/>
      <c r="S221" s="24"/>
      <c r="T221" s="24"/>
      <c r="U221" s="24"/>
      <c r="V221" s="24"/>
      <c r="W221" s="24"/>
      <c r="X221" s="213"/>
      <c r="Y221" s="23"/>
      <c r="Z221" s="25"/>
      <c r="AA221" s="27"/>
      <c r="AB221" s="65"/>
      <c r="AC221" s="72"/>
      <c r="AD221" s="27"/>
      <c r="AE221" s="27"/>
      <c r="AF221" s="27"/>
      <c r="AG221" s="28"/>
      <c r="AH221" s="24"/>
      <c r="AI221" s="301"/>
      <c r="AJ221" s="301"/>
      <c r="AK221" s="301"/>
      <c r="AL221" s="301"/>
      <c r="AM221" s="301"/>
      <c r="AN221" s="301"/>
      <c r="AO221" s="301"/>
      <c r="AP221" s="301"/>
      <c r="AQ221" s="301"/>
      <c r="AR221" s="301"/>
      <c r="AS221" s="301"/>
      <c r="AT221" s="301"/>
      <c r="AU221" s="301"/>
      <c r="AV221" s="301"/>
      <c r="AW221" s="301"/>
      <c r="AX221" s="301"/>
      <c r="AY221" s="301"/>
      <c r="AZ221" s="301"/>
    </row>
    <row r="222" spans="1:52" s="406" customFormat="1" ht="40.049999999999997" customHeight="1">
      <c r="A222" s="310"/>
      <c r="B222" s="27"/>
      <c r="C222" s="559" t="s">
        <v>110</v>
      </c>
      <c r="D222" s="560"/>
      <c r="E222" s="560"/>
      <c r="F222" s="560"/>
      <c r="G222" s="560"/>
      <c r="H222" s="561"/>
      <c r="I222" s="417"/>
      <c r="J222" s="425"/>
      <c r="K222" s="567"/>
      <c r="L222" s="65"/>
      <c r="M222" s="73"/>
      <c r="N222" s="73"/>
      <c r="O222" s="65"/>
      <c r="P222" s="22"/>
      <c r="Q222" s="309"/>
      <c r="R222" s="24"/>
      <c r="S222" s="24"/>
      <c r="T222" s="24"/>
      <c r="U222" s="24"/>
      <c r="V222" s="24"/>
      <c r="W222" s="24"/>
      <c r="X222" s="63">
        <v>0</v>
      </c>
      <c r="Y222" s="23"/>
      <c r="Z222" s="25"/>
      <c r="AA222" s="27"/>
      <c r="AB222" s="65">
        <v>0</v>
      </c>
      <c r="AC222" s="66" t="str">
        <f>IF(I222="","",0*J222)</f>
        <v/>
      </c>
      <c r="AD222" s="27"/>
      <c r="AE222" s="27"/>
      <c r="AF222" s="27"/>
      <c r="AG222" s="28"/>
      <c r="AH222" s="24"/>
      <c r="AI222" s="301"/>
      <c r="AJ222" s="301"/>
      <c r="AK222" s="301"/>
      <c r="AL222" s="301"/>
      <c r="AM222" s="301"/>
      <c r="AN222" s="301"/>
      <c r="AO222" s="301"/>
      <c r="AP222" s="301"/>
      <c r="AQ222" s="301"/>
      <c r="AR222" s="301"/>
      <c r="AS222" s="301"/>
      <c r="AT222" s="301"/>
      <c r="AU222" s="301"/>
      <c r="AV222" s="301"/>
      <c r="AW222" s="301"/>
      <c r="AX222" s="301"/>
      <c r="AY222" s="301"/>
      <c r="AZ222" s="301"/>
    </row>
    <row r="223" spans="1:52" s="406" customFormat="1" ht="40.049999999999997" customHeight="1">
      <c r="A223" s="310"/>
      <c r="B223" s="27"/>
      <c r="C223" s="559" t="s">
        <v>206</v>
      </c>
      <c r="D223" s="560"/>
      <c r="E223" s="560"/>
      <c r="F223" s="560"/>
      <c r="G223" s="560"/>
      <c r="H223" s="561"/>
      <c r="I223" s="417"/>
      <c r="J223" s="425"/>
      <c r="K223" s="567"/>
      <c r="L223" s="65"/>
      <c r="M223" s="27"/>
      <c r="N223" s="74"/>
      <c r="O223" s="65"/>
      <c r="P223" s="22"/>
      <c r="Q223" s="309"/>
      <c r="R223" s="24"/>
      <c r="S223" s="24"/>
      <c r="T223" s="24"/>
      <c r="U223" s="24"/>
      <c r="V223" s="24"/>
      <c r="W223" s="24"/>
      <c r="X223" s="63">
        <v>2</v>
      </c>
      <c r="Y223" s="23"/>
      <c r="Z223" s="25"/>
      <c r="AA223" s="27"/>
      <c r="AB223" s="65">
        <v>2</v>
      </c>
      <c r="AC223" s="66" t="str">
        <f>IF(I223="","",2*J223)</f>
        <v/>
      </c>
      <c r="AD223" s="27"/>
      <c r="AE223" s="27"/>
      <c r="AF223" s="27"/>
      <c r="AG223" s="28"/>
      <c r="AH223" s="24"/>
      <c r="AI223" s="301"/>
      <c r="AJ223" s="301"/>
      <c r="AK223" s="301"/>
      <c r="AL223" s="301"/>
      <c r="AM223" s="301"/>
      <c r="AN223" s="301"/>
      <c r="AO223" s="301"/>
      <c r="AP223" s="301"/>
      <c r="AQ223" s="301"/>
      <c r="AR223" s="301"/>
      <c r="AS223" s="301"/>
      <c r="AT223" s="301"/>
      <c r="AU223" s="301"/>
      <c r="AV223" s="301"/>
      <c r="AW223" s="301"/>
      <c r="AX223" s="301"/>
      <c r="AY223" s="301"/>
      <c r="AZ223" s="301"/>
    </row>
    <row r="224" spans="1:52" s="406" customFormat="1" ht="40.049999999999997" customHeight="1">
      <c r="A224" s="310"/>
      <c r="B224" s="27"/>
      <c r="C224" s="559" t="s">
        <v>38</v>
      </c>
      <c r="D224" s="560"/>
      <c r="E224" s="560"/>
      <c r="F224" s="560"/>
      <c r="G224" s="560"/>
      <c r="H224" s="561"/>
      <c r="I224" s="417"/>
      <c r="J224" s="425"/>
      <c r="K224" s="567"/>
      <c r="L224" s="65"/>
      <c r="M224" s="27"/>
      <c r="N224" s="74"/>
      <c r="O224" s="65"/>
      <c r="P224" s="22"/>
      <c r="Q224" s="309"/>
      <c r="R224" s="24"/>
      <c r="S224" s="24"/>
      <c r="T224" s="24"/>
      <c r="U224" s="24"/>
      <c r="V224" s="24"/>
      <c r="W224" s="24"/>
      <c r="X224" s="63">
        <v>3</v>
      </c>
      <c r="Y224" s="23"/>
      <c r="Z224" s="25"/>
      <c r="AA224" s="27"/>
      <c r="AB224" s="65">
        <v>3</v>
      </c>
      <c r="AC224" s="66" t="str">
        <f>IF(I224="","",3*J224)</f>
        <v/>
      </c>
      <c r="AD224" s="27"/>
      <c r="AE224" s="27"/>
      <c r="AF224" s="27"/>
      <c r="AG224" s="28"/>
      <c r="AH224" s="24"/>
      <c r="AI224" s="301"/>
      <c r="AJ224" s="301"/>
      <c r="AK224" s="301"/>
      <c r="AL224" s="301"/>
      <c r="AM224" s="301"/>
      <c r="AN224" s="301"/>
      <c r="AO224" s="301"/>
      <c r="AP224" s="301"/>
      <c r="AQ224" s="301"/>
      <c r="AR224" s="301"/>
      <c r="AS224" s="301"/>
      <c r="AT224" s="301"/>
      <c r="AU224" s="301"/>
      <c r="AV224" s="301"/>
      <c r="AW224" s="301"/>
      <c r="AX224" s="301"/>
      <c r="AY224" s="301"/>
      <c r="AZ224" s="301"/>
    </row>
    <row r="225" spans="1:52" s="406" customFormat="1" ht="40.049999999999997" customHeight="1">
      <c r="A225" s="310"/>
      <c r="B225" s="27"/>
      <c r="C225" s="559" t="s">
        <v>111</v>
      </c>
      <c r="D225" s="560"/>
      <c r="E225" s="560"/>
      <c r="F225" s="560"/>
      <c r="G225" s="560"/>
      <c r="H225" s="561"/>
      <c r="I225" s="417"/>
      <c r="J225" s="425"/>
      <c r="K225" s="567"/>
      <c r="L225" s="65"/>
      <c r="M225" s="21"/>
      <c r="N225" s="21"/>
      <c r="O225" s="65"/>
      <c r="P225" s="22"/>
      <c r="Q225" s="309"/>
      <c r="R225" s="24"/>
      <c r="S225" s="24"/>
      <c r="T225" s="24"/>
      <c r="U225" s="24"/>
      <c r="V225" s="24"/>
      <c r="W225" s="24"/>
      <c r="X225" s="63">
        <v>4</v>
      </c>
      <c r="Y225" s="23"/>
      <c r="Z225" s="25"/>
      <c r="AA225" s="27"/>
      <c r="AB225" s="65">
        <v>4</v>
      </c>
      <c r="AC225" s="66" t="str">
        <f>IF(I225="","",4*J225)</f>
        <v/>
      </c>
      <c r="AD225" s="27"/>
      <c r="AE225" s="27"/>
      <c r="AF225" s="27"/>
      <c r="AG225" s="28"/>
      <c r="AH225" s="24"/>
      <c r="AI225" s="301"/>
      <c r="AJ225" s="301"/>
      <c r="AK225" s="301"/>
      <c r="AL225" s="301"/>
      <c r="AM225" s="301"/>
      <c r="AN225" s="301"/>
      <c r="AO225" s="301"/>
      <c r="AP225" s="301"/>
      <c r="AQ225" s="301"/>
      <c r="AR225" s="301"/>
      <c r="AS225" s="301"/>
      <c r="AT225" s="301"/>
      <c r="AU225" s="301"/>
      <c r="AV225" s="301"/>
      <c r="AW225" s="301"/>
      <c r="AX225" s="301"/>
      <c r="AY225" s="301"/>
      <c r="AZ225" s="301"/>
    </row>
    <row r="226" spans="1:52" s="406" customFormat="1" ht="25.05" hidden="1" customHeight="1" thickBot="1">
      <c r="A226" s="310"/>
      <c r="B226" s="27"/>
      <c r="C226" s="68"/>
      <c r="D226" s="75"/>
      <c r="E226" s="75"/>
      <c r="F226" s="75"/>
      <c r="G226" s="608" t="s">
        <v>244</v>
      </c>
      <c r="H226" s="609"/>
      <c r="I226" s="255">
        <f>AC226</f>
        <v>0</v>
      </c>
      <c r="J226" s="318"/>
      <c r="K226" s="567"/>
      <c r="L226" s="65"/>
      <c r="M226" s="21"/>
      <c r="N226" s="21"/>
      <c r="O226" s="65"/>
      <c r="P226" s="22"/>
      <c r="Q226" s="309"/>
      <c r="R226" s="24"/>
      <c r="S226" s="24"/>
      <c r="T226" s="24"/>
      <c r="U226" s="24"/>
      <c r="V226" s="24"/>
      <c r="W226" s="24"/>
      <c r="X226" s="254"/>
      <c r="Y226" s="23"/>
      <c r="Z226" s="25"/>
      <c r="AA226" s="27"/>
      <c r="AB226" s="65"/>
      <c r="AC226" s="70">
        <f>SUM(AC222:AC225)</f>
        <v>0</v>
      </c>
      <c r="AD226" s="27"/>
      <c r="AE226" s="27"/>
      <c r="AF226" s="27"/>
      <c r="AG226" s="28"/>
      <c r="AH226" s="24"/>
      <c r="AI226" s="301"/>
      <c r="AJ226" s="301"/>
      <c r="AK226" s="301"/>
      <c r="AL226" s="301"/>
      <c r="AM226" s="301"/>
      <c r="AN226" s="301"/>
      <c r="AO226" s="301"/>
      <c r="AP226" s="301"/>
      <c r="AQ226" s="301"/>
      <c r="AR226" s="301"/>
      <c r="AS226" s="301"/>
      <c r="AT226" s="301"/>
      <c r="AU226" s="301"/>
      <c r="AV226" s="301"/>
      <c r="AW226" s="301"/>
      <c r="AX226" s="301"/>
      <c r="AY226" s="301"/>
      <c r="AZ226" s="301"/>
    </row>
    <row r="227" spans="1:52" s="406" customFormat="1" ht="25.05" customHeight="1">
      <c r="A227" s="310"/>
      <c r="B227" s="27"/>
      <c r="C227" s="349"/>
      <c r="D227" s="349"/>
      <c r="E227" s="349"/>
      <c r="F227" s="349"/>
      <c r="G227" s="349"/>
      <c r="H227" s="349"/>
      <c r="I227" s="349"/>
      <c r="J227" s="426"/>
      <c r="K227" s="578"/>
      <c r="L227" s="65"/>
      <c r="M227" s="308"/>
      <c r="N227" s="308"/>
      <c r="O227" s="65"/>
      <c r="P227" s="22"/>
      <c r="Q227" s="309"/>
      <c r="R227" s="301"/>
      <c r="S227" s="301"/>
      <c r="T227" s="301"/>
      <c r="U227" s="301"/>
      <c r="V227" s="301"/>
      <c r="W227" s="301"/>
      <c r="X227" s="323"/>
      <c r="Y227" s="23"/>
      <c r="Z227" s="25"/>
      <c r="AA227" s="27"/>
      <c r="AB227" s="65"/>
      <c r="AC227" s="115"/>
      <c r="AD227" s="27"/>
      <c r="AE227" s="27"/>
      <c r="AF227" s="27"/>
      <c r="AG227" s="28"/>
      <c r="AH227" s="301"/>
      <c r="AI227" s="301"/>
      <c r="AJ227" s="301"/>
      <c r="AK227" s="301"/>
      <c r="AL227" s="301"/>
      <c r="AM227" s="301"/>
      <c r="AN227" s="301"/>
      <c r="AO227" s="301"/>
      <c r="AP227" s="301"/>
      <c r="AQ227" s="301"/>
      <c r="AR227" s="301"/>
      <c r="AS227" s="301"/>
      <c r="AT227" s="301"/>
      <c r="AU227" s="301"/>
      <c r="AV227" s="301"/>
      <c r="AW227" s="301"/>
      <c r="AX227" s="301"/>
      <c r="AY227" s="301"/>
      <c r="AZ227" s="301"/>
    </row>
    <row r="228" spans="1:52" s="406" customFormat="1" ht="25.05" customHeight="1">
      <c r="A228" s="310"/>
      <c r="B228" s="27"/>
      <c r="C228" s="562" t="s">
        <v>112</v>
      </c>
      <c r="D228" s="648"/>
      <c r="E228" s="648"/>
      <c r="F228" s="648"/>
      <c r="G228" s="648"/>
      <c r="H228" s="649"/>
      <c r="I228" s="41" t="s">
        <v>197</v>
      </c>
      <c r="J228" s="317" t="s">
        <v>32</v>
      </c>
      <c r="K228" s="567"/>
      <c r="L228" s="65"/>
      <c r="M228" s="42"/>
      <c r="N228" s="76"/>
      <c r="O228" s="65"/>
      <c r="P228" s="22"/>
      <c r="Q228" s="309"/>
      <c r="R228" s="24"/>
      <c r="S228" s="24"/>
      <c r="T228" s="24"/>
      <c r="U228" s="24"/>
      <c r="V228" s="24"/>
      <c r="W228" s="24"/>
      <c r="X228" s="212"/>
      <c r="Y228" s="23"/>
      <c r="Z228" s="25"/>
      <c r="AA228" s="27"/>
      <c r="AB228" s="65"/>
      <c r="AC228" s="72"/>
      <c r="AD228" s="27"/>
      <c r="AE228" s="27"/>
      <c r="AF228" s="27"/>
      <c r="AG228" s="28"/>
      <c r="AH228" s="24"/>
      <c r="AI228" s="301"/>
      <c r="AJ228" s="301"/>
      <c r="AK228" s="301"/>
      <c r="AL228" s="301"/>
      <c r="AM228" s="301"/>
      <c r="AN228" s="301"/>
      <c r="AO228" s="301"/>
      <c r="AP228" s="301"/>
      <c r="AQ228" s="301"/>
      <c r="AR228" s="301"/>
      <c r="AS228" s="301"/>
      <c r="AT228" s="301"/>
      <c r="AU228" s="301"/>
      <c r="AV228" s="301"/>
      <c r="AW228" s="301"/>
      <c r="AX228" s="301"/>
      <c r="AY228" s="301"/>
      <c r="AZ228" s="301"/>
    </row>
    <row r="229" spans="1:52" s="406" customFormat="1" ht="40.049999999999997" customHeight="1">
      <c r="A229" s="310"/>
      <c r="B229" s="27"/>
      <c r="C229" s="559" t="s">
        <v>40</v>
      </c>
      <c r="D229" s="560"/>
      <c r="E229" s="560"/>
      <c r="F229" s="560"/>
      <c r="G229" s="560"/>
      <c r="H229" s="561"/>
      <c r="I229" s="417"/>
      <c r="J229" s="425"/>
      <c r="K229" s="567"/>
      <c r="L229" s="65"/>
      <c r="M229" s="21"/>
      <c r="N229" s="77"/>
      <c r="O229" s="65"/>
      <c r="P229" s="22"/>
      <c r="Q229" s="309"/>
      <c r="R229" s="24"/>
      <c r="S229" s="24"/>
      <c r="T229" s="24"/>
      <c r="U229" s="24"/>
      <c r="V229" s="24"/>
      <c r="W229" s="24"/>
      <c r="X229" s="63">
        <v>0</v>
      </c>
      <c r="Y229" s="23"/>
      <c r="Z229" s="25"/>
      <c r="AA229" s="27"/>
      <c r="AB229" s="65">
        <v>0</v>
      </c>
      <c r="AC229" s="66" t="str">
        <f>IF(I229="","",0*J229)</f>
        <v/>
      </c>
      <c r="AD229" s="27"/>
      <c r="AE229" s="27"/>
      <c r="AF229" s="27"/>
      <c r="AG229" s="28"/>
      <c r="AH229" s="24"/>
      <c r="AI229" s="301"/>
      <c r="AJ229" s="301"/>
      <c r="AK229" s="301"/>
      <c r="AL229" s="301"/>
      <c r="AM229" s="301"/>
      <c r="AN229" s="301"/>
      <c r="AO229" s="301"/>
      <c r="AP229" s="301"/>
      <c r="AQ229" s="301"/>
      <c r="AR229" s="301"/>
      <c r="AS229" s="301"/>
      <c r="AT229" s="301"/>
      <c r="AU229" s="301"/>
      <c r="AV229" s="301"/>
      <c r="AW229" s="301"/>
      <c r="AX229" s="301"/>
      <c r="AY229" s="301"/>
      <c r="AZ229" s="301"/>
    </row>
    <row r="230" spans="1:52" s="406" customFormat="1" ht="40.049999999999997" customHeight="1">
      <c r="A230" s="310"/>
      <c r="B230" s="27"/>
      <c r="C230" s="575" t="s">
        <v>113</v>
      </c>
      <c r="D230" s="576"/>
      <c r="E230" s="576"/>
      <c r="F230" s="576"/>
      <c r="G230" s="576"/>
      <c r="H230" s="577"/>
      <c r="I230" s="417"/>
      <c r="J230" s="425"/>
      <c r="K230" s="567"/>
      <c r="L230" s="65"/>
      <c r="M230" s="21"/>
      <c r="N230" s="78"/>
      <c r="O230" s="65"/>
      <c r="P230" s="22"/>
      <c r="Q230" s="309"/>
      <c r="R230" s="24"/>
      <c r="S230" s="24"/>
      <c r="T230" s="24"/>
      <c r="U230" s="24"/>
      <c r="V230" s="24"/>
      <c r="W230" s="24"/>
      <c r="X230" s="63">
        <v>2</v>
      </c>
      <c r="Y230" s="23"/>
      <c r="Z230" s="25"/>
      <c r="AA230" s="27"/>
      <c r="AB230" s="65">
        <v>2</v>
      </c>
      <c r="AC230" s="66" t="str">
        <f>IF(I230="","",2*J230)</f>
        <v/>
      </c>
      <c r="AD230" s="27"/>
      <c r="AE230" s="27"/>
      <c r="AF230" s="27"/>
      <c r="AG230" s="28"/>
      <c r="AH230" s="24"/>
      <c r="AI230" s="301"/>
      <c r="AJ230" s="301"/>
      <c r="AK230" s="301"/>
      <c r="AL230" s="301"/>
      <c r="AM230" s="301"/>
      <c r="AN230" s="301"/>
      <c r="AO230" s="301"/>
      <c r="AP230" s="301"/>
      <c r="AQ230" s="301"/>
      <c r="AR230" s="301"/>
      <c r="AS230" s="301"/>
      <c r="AT230" s="301"/>
      <c r="AU230" s="301"/>
      <c r="AV230" s="301"/>
      <c r="AW230" s="301"/>
      <c r="AX230" s="301"/>
      <c r="AY230" s="301"/>
      <c r="AZ230" s="301"/>
    </row>
    <row r="231" spans="1:52" s="406" customFormat="1" ht="40.049999999999997" customHeight="1">
      <c r="A231" s="310"/>
      <c r="B231" s="27"/>
      <c r="C231" s="559" t="s">
        <v>39</v>
      </c>
      <c r="D231" s="560"/>
      <c r="E231" s="560"/>
      <c r="F231" s="560"/>
      <c r="G231" s="560"/>
      <c r="H231" s="561"/>
      <c r="I231" s="417"/>
      <c r="J231" s="425"/>
      <c r="K231" s="567"/>
      <c r="L231" s="65"/>
      <c r="M231" s="21"/>
      <c r="N231" s="78"/>
      <c r="O231" s="65"/>
      <c r="P231" s="22"/>
      <c r="Q231" s="309"/>
      <c r="R231" s="24"/>
      <c r="S231" s="24"/>
      <c r="T231" s="24"/>
      <c r="U231" s="24"/>
      <c r="V231" s="24"/>
      <c r="W231" s="24"/>
      <c r="X231" s="63">
        <v>4</v>
      </c>
      <c r="Y231" s="23"/>
      <c r="Z231" s="25"/>
      <c r="AA231" s="27"/>
      <c r="AB231" s="65">
        <v>4</v>
      </c>
      <c r="AC231" s="66" t="str">
        <f>IF(I231="","",4*J231)</f>
        <v/>
      </c>
      <c r="AD231" s="27"/>
      <c r="AE231" s="27"/>
      <c r="AF231" s="27"/>
      <c r="AG231" s="28"/>
      <c r="AH231" s="24"/>
      <c r="AI231" s="301"/>
      <c r="AJ231" s="301"/>
      <c r="AK231" s="301"/>
      <c r="AL231" s="301"/>
      <c r="AM231" s="301"/>
      <c r="AN231" s="301"/>
      <c r="AO231" s="301"/>
      <c r="AP231" s="301"/>
      <c r="AQ231" s="301"/>
      <c r="AR231" s="301"/>
      <c r="AS231" s="301"/>
      <c r="AT231" s="301"/>
      <c r="AU231" s="301"/>
      <c r="AV231" s="301"/>
      <c r="AW231" s="301"/>
      <c r="AX231" s="301"/>
      <c r="AY231" s="301"/>
      <c r="AZ231" s="301"/>
    </row>
    <row r="232" spans="1:52" s="406" customFormat="1" ht="18.75" hidden="1" customHeight="1" thickBot="1">
      <c r="A232" s="310"/>
      <c r="B232" s="27"/>
      <c r="C232" s="311"/>
      <c r="D232" s="33"/>
      <c r="E232" s="33"/>
      <c r="F232" s="33"/>
      <c r="G232" s="33"/>
      <c r="H232" s="33"/>
      <c r="I232" s="255">
        <f>AC232</f>
        <v>0</v>
      </c>
      <c r="J232" s="318"/>
      <c r="K232" s="567"/>
      <c r="L232" s="65"/>
      <c r="M232" s="21"/>
      <c r="N232" s="78"/>
      <c r="O232" s="65"/>
      <c r="P232" s="22"/>
      <c r="Q232" s="309"/>
      <c r="R232" s="24"/>
      <c r="S232" s="24"/>
      <c r="T232" s="24"/>
      <c r="U232" s="24"/>
      <c r="V232" s="24"/>
      <c r="W232" s="24"/>
      <c r="X232" s="146"/>
      <c r="Y232" s="23"/>
      <c r="Z232" s="25"/>
      <c r="AA232" s="27"/>
      <c r="AB232" s="65"/>
      <c r="AC232" s="79">
        <f>SUM(AC229:AC231)</f>
        <v>0</v>
      </c>
      <c r="AD232" s="27"/>
      <c r="AE232" s="27"/>
      <c r="AF232" s="27"/>
      <c r="AG232" s="28"/>
      <c r="AH232" s="24"/>
      <c r="AI232" s="301"/>
      <c r="AJ232" s="301"/>
      <c r="AK232" s="301"/>
      <c r="AL232" s="301"/>
      <c r="AM232" s="301"/>
      <c r="AN232" s="301"/>
      <c r="AO232" s="301"/>
      <c r="AP232" s="301"/>
      <c r="AQ232" s="301"/>
      <c r="AR232" s="301"/>
      <c r="AS232" s="301"/>
      <c r="AT232" s="301"/>
      <c r="AU232" s="301"/>
      <c r="AV232" s="301"/>
      <c r="AW232" s="301"/>
      <c r="AX232" s="301"/>
      <c r="AY232" s="301"/>
      <c r="AZ232" s="301"/>
    </row>
    <row r="233" spans="1:52" s="406" customFormat="1" ht="18.75" customHeight="1">
      <c r="A233" s="310"/>
      <c r="B233" s="27"/>
      <c r="C233" s="351"/>
      <c r="D233" s="33"/>
      <c r="E233" s="33"/>
      <c r="F233" s="33"/>
      <c r="G233" s="33"/>
      <c r="H233" s="33"/>
      <c r="I233" s="33"/>
      <c r="J233" s="342"/>
      <c r="K233" s="567"/>
      <c r="L233" s="65"/>
      <c r="M233" s="308"/>
      <c r="N233" s="78"/>
      <c r="O233" s="65"/>
      <c r="P233" s="22"/>
      <c r="Q233" s="309"/>
      <c r="R233" s="301"/>
      <c r="S233" s="301"/>
      <c r="T233" s="301"/>
      <c r="U233" s="301"/>
      <c r="V233" s="301"/>
      <c r="W233" s="301"/>
      <c r="X233" s="146"/>
      <c r="Y233" s="23"/>
      <c r="Z233" s="25"/>
      <c r="AA233" s="27"/>
      <c r="AB233" s="65"/>
      <c r="AC233" s="115"/>
      <c r="AD233" s="27"/>
      <c r="AE233" s="27"/>
      <c r="AF233" s="27"/>
      <c r="AG233" s="28"/>
      <c r="AH233" s="301"/>
      <c r="AI233" s="301"/>
      <c r="AJ233" s="301"/>
      <c r="AK233" s="301"/>
      <c r="AL233" s="301"/>
      <c r="AM233" s="301"/>
      <c r="AN233" s="301"/>
      <c r="AO233" s="301"/>
      <c r="AP233" s="301"/>
      <c r="AQ233" s="301"/>
      <c r="AR233" s="301"/>
      <c r="AS233" s="301"/>
      <c r="AT233" s="301"/>
      <c r="AU233" s="301"/>
      <c r="AV233" s="301"/>
      <c r="AW233" s="301"/>
      <c r="AX233" s="301"/>
      <c r="AY233" s="301"/>
      <c r="AZ233" s="301"/>
    </row>
    <row r="234" spans="1:52" s="406" customFormat="1" ht="18.75" customHeight="1">
      <c r="A234" s="310"/>
      <c r="B234" s="27"/>
      <c r="C234" s="562" t="s">
        <v>116</v>
      </c>
      <c r="D234" s="563"/>
      <c r="E234" s="563"/>
      <c r="F234" s="563"/>
      <c r="G234" s="563"/>
      <c r="H234" s="564"/>
      <c r="I234" s="41" t="s">
        <v>197</v>
      </c>
      <c r="J234" s="58" t="s">
        <v>32</v>
      </c>
      <c r="K234" s="567"/>
      <c r="L234" s="65"/>
      <c r="M234" s="21"/>
      <c r="N234" s="78"/>
      <c r="O234" s="65"/>
      <c r="P234" s="22"/>
      <c r="Q234" s="309"/>
      <c r="R234" s="24"/>
      <c r="S234" s="24"/>
      <c r="T234" s="24"/>
      <c r="U234" s="24"/>
      <c r="V234" s="24"/>
      <c r="W234" s="24"/>
      <c r="X234" s="322"/>
      <c r="Y234" s="23"/>
      <c r="Z234" s="25"/>
      <c r="AA234" s="27"/>
      <c r="AB234" s="65"/>
      <c r="AC234" s="51"/>
      <c r="AD234" s="27"/>
      <c r="AE234" s="27"/>
      <c r="AF234" s="27"/>
      <c r="AG234" s="28"/>
      <c r="AH234" s="24"/>
      <c r="AI234" s="301"/>
      <c r="AJ234" s="301"/>
      <c r="AK234" s="301"/>
      <c r="AL234" s="301"/>
      <c r="AM234" s="301"/>
      <c r="AN234" s="301"/>
      <c r="AO234" s="301"/>
      <c r="AP234" s="301"/>
      <c r="AQ234" s="301"/>
      <c r="AR234" s="301"/>
      <c r="AS234" s="301"/>
      <c r="AT234" s="301"/>
      <c r="AU234" s="301"/>
      <c r="AV234" s="301"/>
      <c r="AW234" s="301"/>
      <c r="AX234" s="301"/>
      <c r="AY234" s="301"/>
      <c r="AZ234" s="301"/>
    </row>
    <row r="235" spans="1:52" s="406" customFormat="1" ht="18.75" customHeight="1" thickBot="1">
      <c r="A235" s="310"/>
      <c r="B235" s="27"/>
      <c r="C235" s="559" t="s">
        <v>114</v>
      </c>
      <c r="D235" s="560"/>
      <c r="E235" s="560"/>
      <c r="F235" s="560"/>
      <c r="G235" s="560"/>
      <c r="H235" s="561"/>
      <c r="I235" s="417"/>
      <c r="J235" s="427"/>
      <c r="K235" s="567"/>
      <c r="L235" s="65"/>
      <c r="M235" s="21"/>
      <c r="N235" s="78"/>
      <c r="O235" s="65"/>
      <c r="P235" s="22"/>
      <c r="Q235" s="309"/>
      <c r="R235" s="24"/>
      <c r="S235" s="24"/>
      <c r="T235" s="24"/>
      <c r="U235" s="24"/>
      <c r="V235" s="24"/>
      <c r="W235" s="24"/>
      <c r="X235" s="63">
        <v>2</v>
      </c>
      <c r="Y235" s="23"/>
      <c r="Z235" s="25"/>
      <c r="AA235" s="27"/>
      <c r="AB235" s="65">
        <v>4</v>
      </c>
      <c r="AC235" s="66" t="str">
        <f>IF(I235="","",4*J235)</f>
        <v/>
      </c>
      <c r="AD235" s="27"/>
      <c r="AE235" s="65" t="s">
        <v>33</v>
      </c>
      <c r="AF235" s="42"/>
      <c r="AG235" s="28"/>
      <c r="AH235" s="24"/>
      <c r="AI235" s="301"/>
      <c r="AJ235" s="301"/>
      <c r="AK235" s="301"/>
      <c r="AL235" s="301"/>
      <c r="AM235" s="301"/>
      <c r="AN235" s="301"/>
      <c r="AO235" s="301"/>
      <c r="AP235" s="301"/>
      <c r="AQ235" s="301"/>
      <c r="AR235" s="301"/>
      <c r="AS235" s="301"/>
      <c r="AT235" s="301"/>
      <c r="AU235" s="301"/>
      <c r="AV235" s="301"/>
      <c r="AW235" s="301"/>
      <c r="AX235" s="301"/>
      <c r="AY235" s="301"/>
      <c r="AZ235" s="301"/>
    </row>
    <row r="236" spans="1:52" s="406" customFormat="1" ht="45" customHeight="1" thickBot="1">
      <c r="A236" s="310"/>
      <c r="B236" s="27"/>
      <c r="C236" s="575" t="s">
        <v>115</v>
      </c>
      <c r="D236" s="576"/>
      <c r="E236" s="576"/>
      <c r="F236" s="576"/>
      <c r="G236" s="576"/>
      <c r="H236" s="577"/>
      <c r="I236" s="417"/>
      <c r="J236" s="427"/>
      <c r="K236" s="347"/>
      <c r="L236" s="65"/>
      <c r="M236" s="21"/>
      <c r="N236" s="78"/>
      <c r="O236" s="65"/>
      <c r="P236" s="22"/>
      <c r="Q236" s="309"/>
      <c r="R236" s="24"/>
      <c r="S236" s="24"/>
      <c r="T236" s="24"/>
      <c r="U236" s="24"/>
      <c r="V236" s="24"/>
      <c r="W236" s="24"/>
      <c r="X236" s="63">
        <v>4</v>
      </c>
      <c r="Y236" s="23"/>
      <c r="Z236" s="25"/>
      <c r="AA236" s="27"/>
      <c r="AB236" s="65">
        <v>4</v>
      </c>
      <c r="AC236" s="66" t="str">
        <f>IF(I237="","",4*J237)</f>
        <v/>
      </c>
      <c r="AD236" s="27"/>
      <c r="AE236" s="80">
        <f>AC219+AC226+AC232+AC238</f>
        <v>0</v>
      </c>
      <c r="AF236" s="81">
        <f>IF(AE236/4&gt;100%,100%,AE236/4)</f>
        <v>0</v>
      </c>
      <c r="AG236" s="28"/>
      <c r="AH236" s="82">
        <f>AE236</f>
        <v>0</v>
      </c>
      <c r="AI236" s="301"/>
      <c r="AJ236" s="301"/>
      <c r="AK236" s="301"/>
      <c r="AL236" s="301"/>
      <c r="AM236" s="301"/>
      <c r="AN236" s="301"/>
      <c r="AO236" s="301"/>
      <c r="AP236" s="301"/>
      <c r="AQ236" s="301"/>
      <c r="AR236" s="301"/>
      <c r="AS236" s="301"/>
      <c r="AT236" s="301"/>
      <c r="AU236" s="301"/>
      <c r="AV236" s="301"/>
      <c r="AW236" s="301"/>
      <c r="AX236" s="301"/>
      <c r="AY236" s="301"/>
      <c r="AZ236" s="301"/>
    </row>
    <row r="237" spans="1:52" s="406" customFormat="1" ht="36" customHeight="1">
      <c r="A237" s="310"/>
      <c r="B237" s="27"/>
      <c r="C237" s="591" t="s">
        <v>797</v>
      </c>
      <c r="D237" s="592"/>
      <c r="E237" s="592"/>
      <c r="F237" s="592"/>
      <c r="G237" s="592"/>
      <c r="H237" s="593"/>
      <c r="I237" s="417"/>
      <c r="J237" s="427"/>
      <c r="K237" s="348" t="s">
        <v>697</v>
      </c>
      <c r="L237" s="65"/>
      <c r="M237" s="21"/>
      <c r="N237" s="78"/>
      <c r="O237" s="65"/>
      <c r="P237" s="22"/>
      <c r="Q237" s="309"/>
      <c r="R237" s="24"/>
      <c r="S237" s="24"/>
      <c r="T237" s="24"/>
      <c r="U237" s="24"/>
      <c r="V237" s="24"/>
      <c r="W237" s="24"/>
      <c r="X237" s="314"/>
      <c r="Y237" s="23"/>
      <c r="Z237" s="25"/>
      <c r="AA237" s="83"/>
      <c r="AB237" s="83"/>
      <c r="AC237" s="83"/>
      <c r="AD237" s="83"/>
      <c r="AE237" s="83"/>
      <c r="AF237" s="84"/>
      <c r="AG237" s="85"/>
      <c r="AH237" s="24"/>
      <c r="AI237" s="301"/>
      <c r="AJ237" s="301"/>
      <c r="AK237" s="301"/>
      <c r="AL237" s="301"/>
      <c r="AM237" s="301"/>
      <c r="AN237" s="301"/>
      <c r="AO237" s="301"/>
      <c r="AP237" s="301"/>
      <c r="AQ237" s="301"/>
      <c r="AR237" s="301"/>
      <c r="AS237" s="301"/>
      <c r="AT237" s="301"/>
      <c r="AU237" s="301"/>
      <c r="AV237" s="301"/>
      <c r="AW237" s="301"/>
      <c r="AX237" s="301"/>
      <c r="AY237" s="301"/>
      <c r="AZ237" s="301"/>
    </row>
    <row r="238" spans="1:52" s="406" customFormat="1" ht="18.75" hidden="1" customHeight="1" thickBot="1">
      <c r="A238" s="310"/>
      <c r="B238" s="27"/>
      <c r="C238" s="142"/>
      <c r="D238" s="65"/>
      <c r="E238" s="65"/>
      <c r="F238" s="65"/>
      <c r="G238" s="610" t="s">
        <v>245</v>
      </c>
      <c r="H238" s="610"/>
      <c r="I238" s="315">
        <f>AE236</f>
        <v>0</v>
      </c>
      <c r="J238" s="316">
        <f>SUM(J215:J237)</f>
        <v>0</v>
      </c>
      <c r="K238" s="21"/>
      <c r="L238" s="65"/>
      <c r="M238" s="21"/>
      <c r="N238" s="78"/>
      <c r="O238" s="65"/>
      <c r="P238" s="22"/>
      <c r="Q238" s="309"/>
      <c r="R238" s="24"/>
      <c r="S238" s="24"/>
      <c r="T238" s="24"/>
      <c r="U238" s="24"/>
      <c r="V238" s="24"/>
      <c r="W238" s="24"/>
      <c r="X238" s="189"/>
      <c r="Y238" s="23"/>
      <c r="Z238" s="25"/>
      <c r="AA238" s="24"/>
      <c r="AB238" s="24"/>
      <c r="AC238" s="86">
        <f>SUM(AC235:AC236)</f>
        <v>0</v>
      </c>
      <c r="AD238" s="24"/>
      <c r="AE238" s="24"/>
      <c r="AF238" s="24"/>
      <c r="AG238" s="24"/>
      <c r="AH238" s="24"/>
      <c r="AI238" s="301"/>
      <c r="AJ238" s="301"/>
      <c r="AK238" s="301"/>
      <c r="AL238" s="301"/>
      <c r="AM238" s="301"/>
      <c r="AN238" s="301"/>
      <c r="AO238" s="301"/>
      <c r="AP238" s="301"/>
      <c r="AQ238" s="301"/>
      <c r="AR238" s="301"/>
      <c r="AS238" s="301"/>
      <c r="AT238" s="301"/>
      <c r="AU238" s="301"/>
      <c r="AV238" s="301"/>
      <c r="AW238" s="301"/>
      <c r="AX238" s="301"/>
      <c r="AY238" s="301"/>
      <c r="AZ238" s="301"/>
    </row>
    <row r="239" spans="1:52" s="406" customFormat="1" ht="18.75" hidden="1" customHeight="1">
      <c r="A239" s="310"/>
      <c r="B239" s="27"/>
      <c r="C239" s="330"/>
      <c r="D239" s="53"/>
      <c r="E239" s="53"/>
      <c r="F239" s="53"/>
      <c r="G239" s="208"/>
      <c r="H239" s="25"/>
      <c r="I239" s="25"/>
      <c r="J239" s="25"/>
      <c r="K239" s="25"/>
      <c r="L239" s="65"/>
      <c r="M239" s="21"/>
      <c r="N239" s="21"/>
      <c r="O239" s="65"/>
      <c r="P239" s="22"/>
      <c r="Q239" s="309"/>
      <c r="R239" s="301"/>
      <c r="S239" s="24"/>
      <c r="T239" s="24"/>
      <c r="U239" s="24"/>
      <c r="V239" s="24"/>
      <c r="W239" s="24"/>
      <c r="X239" s="24"/>
      <c r="Y239" s="24"/>
      <c r="Z239" s="23"/>
      <c r="AA239" s="25"/>
      <c r="AB239" s="24"/>
      <c r="AC239" s="24"/>
      <c r="AD239" s="24"/>
      <c r="AE239" s="24"/>
      <c r="AF239" s="24"/>
      <c r="AG239" s="24"/>
      <c r="AH239" s="24"/>
      <c r="AI239" s="24"/>
      <c r="AJ239" s="24"/>
      <c r="AK239" s="25"/>
      <c r="AL239" s="25"/>
      <c r="AM239" s="25"/>
      <c r="AN239" s="301"/>
      <c r="AO239" s="25"/>
      <c r="AP239" s="25"/>
      <c r="AQ239" s="37"/>
      <c r="AR239" s="37"/>
      <c r="AS239" s="37"/>
      <c r="AT239" s="301"/>
      <c r="AU239" s="301"/>
      <c r="AV239" s="301"/>
      <c r="AW239" s="301"/>
      <c r="AX239" s="301"/>
      <c r="AY239" s="301"/>
      <c r="AZ239" s="301"/>
    </row>
    <row r="240" spans="1:52" s="406" customFormat="1" ht="18.75" hidden="1" customHeight="1">
      <c r="A240" s="310"/>
      <c r="B240" s="27"/>
      <c r="C240" s="330"/>
      <c r="D240" s="53"/>
      <c r="E240" s="53"/>
      <c r="F240" s="53"/>
      <c r="G240" s="330"/>
      <c r="H240" s="330"/>
      <c r="I240" s="53"/>
      <c r="J240" s="53"/>
      <c r="K240" s="53"/>
      <c r="L240" s="65"/>
      <c r="M240" s="65"/>
      <c r="N240" s="65"/>
      <c r="O240" s="65"/>
      <c r="P240" s="22"/>
      <c r="Q240" s="309"/>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25"/>
      <c r="AP240" s="25"/>
      <c r="AQ240" s="37"/>
      <c r="AR240" s="37"/>
      <c r="AS240" s="37"/>
      <c r="AT240" s="301"/>
      <c r="AU240" s="301"/>
      <c r="AV240" s="301"/>
      <c r="AW240" s="301"/>
      <c r="AX240" s="301"/>
      <c r="AY240" s="301"/>
      <c r="AZ240" s="301"/>
    </row>
    <row r="241" spans="1:61" s="406" customFormat="1" ht="18.75" hidden="1" customHeight="1">
      <c r="A241" s="310"/>
      <c r="B241" s="27"/>
      <c r="C241" s="142"/>
      <c r="D241" s="65"/>
      <c r="E241" s="65"/>
      <c r="F241" s="65"/>
      <c r="G241" s="142"/>
      <c r="H241" s="142"/>
      <c r="I241" s="65"/>
      <c r="J241" s="65"/>
      <c r="K241" s="65"/>
      <c r="L241" s="65"/>
      <c r="M241" s="65"/>
      <c r="N241" s="65"/>
      <c r="O241" s="65"/>
      <c r="P241" s="22"/>
      <c r="Q241" s="309"/>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25"/>
      <c r="AP241" s="25"/>
      <c r="AQ241" s="37"/>
      <c r="AR241" s="37"/>
      <c r="AS241" s="37"/>
      <c r="AT241" s="301"/>
      <c r="AU241" s="301"/>
      <c r="AV241" s="301"/>
      <c r="AW241" s="301"/>
      <c r="AX241" s="301"/>
      <c r="AY241" s="301"/>
      <c r="AZ241" s="301"/>
    </row>
    <row r="242" spans="1:61" s="406" customFormat="1" ht="18.75" customHeight="1">
      <c r="A242" s="310"/>
      <c r="B242" s="27"/>
      <c r="C242" s="142"/>
      <c r="D242" s="65"/>
      <c r="E242" s="65"/>
      <c r="F242" s="65"/>
      <c r="G242" s="142"/>
      <c r="H242" s="142"/>
      <c r="I242" s="65"/>
      <c r="J242" s="65"/>
      <c r="K242" s="65"/>
      <c r="L242" s="65"/>
      <c r="M242" s="65"/>
      <c r="N242" s="65"/>
      <c r="O242" s="65"/>
      <c r="P242" s="22"/>
      <c r="Q242" s="309"/>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25"/>
      <c r="AP242" s="25"/>
      <c r="AQ242" s="37"/>
      <c r="AR242" s="37"/>
      <c r="AS242" s="37"/>
      <c r="AT242" s="301"/>
      <c r="AU242" s="301"/>
      <c r="AV242" s="301"/>
      <c r="AW242" s="301"/>
      <c r="AX242" s="301"/>
      <c r="AY242" s="301"/>
      <c r="AZ242" s="301"/>
    </row>
    <row r="243" spans="1:61" s="406" customFormat="1" ht="40.5" customHeight="1">
      <c r="A243" s="310"/>
      <c r="B243" s="27"/>
      <c r="C243" s="653" t="s">
        <v>233</v>
      </c>
      <c r="D243" s="653"/>
      <c r="E243" s="653"/>
      <c r="F243" s="653"/>
      <c r="G243" s="653"/>
      <c r="H243" s="653"/>
      <c r="I243" s="653"/>
      <c r="J243" s="653"/>
      <c r="K243" s="653"/>
      <c r="L243" s="653"/>
      <c r="M243" s="144" t="s">
        <v>212</v>
      </c>
      <c r="N243" s="355"/>
      <c r="O243" s="65"/>
      <c r="P243" s="22"/>
      <c r="Q243" s="309"/>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25"/>
      <c r="AP243" s="25"/>
      <c r="AQ243" s="37"/>
      <c r="AR243" s="37"/>
      <c r="AS243" s="37"/>
      <c r="AT243" s="43"/>
      <c r="AU243" s="43"/>
      <c r="AV243" s="43"/>
      <c r="AW243" s="43"/>
      <c r="AX243" s="43"/>
      <c r="AY243" s="43"/>
      <c r="AZ243" s="43"/>
      <c r="BI243" s="407"/>
    </row>
    <row r="244" spans="1:61" s="406" customFormat="1" ht="21.75" customHeight="1">
      <c r="A244" s="310"/>
      <c r="B244" s="27"/>
      <c r="C244" s="143"/>
      <c r="D244" s="143"/>
      <c r="E244" s="143"/>
      <c r="F244" s="143"/>
      <c r="G244" s="143"/>
      <c r="H244" s="143"/>
      <c r="I244" s="143"/>
      <c r="J244" s="143"/>
      <c r="K244" s="143"/>
      <c r="L244" s="143"/>
      <c r="M244" s="161"/>
      <c r="N244" s="354"/>
      <c r="O244" s="22"/>
      <c r="P244" s="22"/>
      <c r="Q244" s="309"/>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5"/>
      <c r="AP244" s="25"/>
      <c r="AQ244" s="44"/>
      <c r="AR244" s="36"/>
      <c r="AS244" s="36"/>
      <c r="AT244" s="43"/>
      <c r="AU244" s="43"/>
      <c r="AV244" s="43"/>
      <c r="AW244" s="24"/>
      <c r="AX244" s="24"/>
      <c r="AY244" s="24"/>
      <c r="AZ244" s="24"/>
      <c r="BB244" s="408"/>
      <c r="BC244" s="408"/>
      <c r="BD244" s="408"/>
      <c r="BE244" s="408"/>
      <c r="BF244" s="408"/>
      <c r="BG244" s="408"/>
      <c r="BH244" s="408"/>
    </row>
    <row r="245" spans="1:61" s="406" customFormat="1" ht="42" customHeight="1">
      <c r="A245" s="310"/>
      <c r="B245" s="27"/>
      <c r="C245" s="606" t="s">
        <v>221</v>
      </c>
      <c r="D245" s="606"/>
      <c r="E245" s="606"/>
      <c r="F245" s="606"/>
      <c r="G245" s="606"/>
      <c r="H245" s="606"/>
      <c r="I245" s="606"/>
      <c r="J245" s="607"/>
      <c r="K245" s="352" t="s">
        <v>6</v>
      </c>
      <c r="L245" s="428"/>
      <c r="M245" s="651" t="s">
        <v>720</v>
      </c>
      <c r="N245" s="652"/>
      <c r="O245" s="22"/>
      <c r="P245" s="22"/>
      <c r="Q245" s="309"/>
      <c r="R245" s="24"/>
      <c r="S245" s="24"/>
      <c r="T245" s="24"/>
      <c r="U245" s="24"/>
      <c r="V245" s="24"/>
      <c r="W245" s="24"/>
      <c r="X245" s="24"/>
      <c r="Y245" s="24"/>
      <c r="Z245" s="24"/>
      <c r="AA245" s="24"/>
      <c r="AB245" s="145" t="str">
        <f>IF(L245="","",0)</f>
        <v/>
      </c>
      <c r="AC245" s="24"/>
      <c r="AD245" s="24"/>
      <c r="AE245" s="24"/>
      <c r="AF245" s="24"/>
      <c r="AG245" s="24"/>
      <c r="AH245" s="24"/>
      <c r="AI245" s="24"/>
      <c r="AJ245" s="24"/>
      <c r="AK245" s="24"/>
      <c r="AL245" s="24"/>
      <c r="AM245" s="24"/>
      <c r="AN245" s="24"/>
      <c r="AO245" s="25"/>
      <c r="AP245" s="25"/>
      <c r="AQ245" s="31"/>
      <c r="AR245" s="31"/>
      <c r="AS245" s="24"/>
      <c r="AT245" s="24"/>
      <c r="AU245" s="24"/>
      <c r="AV245" s="24"/>
      <c r="AW245" s="24"/>
      <c r="AX245" s="24"/>
      <c r="AY245" s="24"/>
      <c r="AZ245" s="24"/>
    </row>
    <row r="246" spans="1:61" s="406" customFormat="1" ht="42" customHeight="1">
      <c r="A246" s="310"/>
      <c r="B246" s="146"/>
      <c r="C246" s="606"/>
      <c r="D246" s="606"/>
      <c r="E246" s="606"/>
      <c r="F246" s="606"/>
      <c r="G246" s="606"/>
      <c r="H246" s="606"/>
      <c r="I246" s="606"/>
      <c r="J246" s="607"/>
      <c r="K246" s="352" t="s">
        <v>14</v>
      </c>
      <c r="L246" s="428"/>
      <c r="M246" s="651"/>
      <c r="N246" s="652"/>
      <c r="O246" s="22"/>
      <c r="P246" s="22"/>
      <c r="Q246" s="309"/>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5"/>
      <c r="AP246" s="25"/>
      <c r="AQ246" s="24"/>
      <c r="AR246" s="24"/>
      <c r="AS246" s="24"/>
      <c r="AT246" s="24"/>
      <c r="AU246" s="24"/>
      <c r="AV246" s="24"/>
      <c r="AW246" s="24"/>
      <c r="AX246" s="24"/>
      <c r="AY246" s="24"/>
      <c r="AZ246" s="24"/>
    </row>
    <row r="247" spans="1:61" s="406" customFormat="1" ht="29.55" hidden="1" customHeight="1">
      <c r="A247" s="310"/>
      <c r="B247" s="146"/>
      <c r="C247" s="650"/>
      <c r="D247" s="650"/>
      <c r="E247" s="650"/>
      <c r="F247" s="650"/>
      <c r="G247" s="650"/>
      <c r="H247" s="650"/>
      <c r="I247" s="650"/>
      <c r="J247" s="650"/>
      <c r="K247" s="650"/>
      <c r="L247" s="650"/>
      <c r="M247" s="650"/>
      <c r="N247" s="650"/>
      <c r="O247" s="650"/>
      <c r="P247" s="22"/>
      <c r="Q247" s="309"/>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5"/>
      <c r="AP247" s="25"/>
      <c r="AQ247" s="24"/>
      <c r="AR247" s="24"/>
      <c r="AS247" s="24"/>
      <c r="AT247" s="24"/>
      <c r="AU247" s="24"/>
      <c r="AV247" s="24"/>
      <c r="AW247" s="24"/>
      <c r="AX247" s="24"/>
      <c r="AY247" s="24"/>
      <c r="AZ247" s="24"/>
    </row>
    <row r="248" spans="1:61" s="406" customFormat="1" ht="21.45" customHeight="1">
      <c r="A248" s="310"/>
      <c r="B248" s="146"/>
      <c r="C248" s="22"/>
      <c r="D248" s="148"/>
      <c r="E248" s="22"/>
      <c r="F248" s="22"/>
      <c r="G248" s="22"/>
      <c r="H248" s="22"/>
      <c r="I248" s="53"/>
      <c r="J248" s="22"/>
      <c r="K248" s="22"/>
      <c r="L248" s="22"/>
      <c r="M248" s="22"/>
      <c r="N248" s="22"/>
      <c r="O248" s="22"/>
      <c r="P248" s="22"/>
      <c r="Q248" s="309"/>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5"/>
      <c r="AP248" s="25"/>
      <c r="AQ248" s="24"/>
      <c r="AR248" s="24"/>
      <c r="AS248" s="24"/>
      <c r="AT248" s="24"/>
      <c r="AU248" s="24"/>
      <c r="AV248" s="24"/>
      <c r="AW248" s="24"/>
      <c r="AX248" s="24"/>
      <c r="AY248" s="24"/>
      <c r="AZ248" s="24"/>
    </row>
    <row r="249" spans="1:61" s="406" customFormat="1" ht="25.5" customHeight="1">
      <c r="A249" s="310"/>
      <c r="B249" s="146"/>
      <c r="C249" s="350" t="s">
        <v>213</v>
      </c>
      <c r="D249" s="149"/>
      <c r="E249" s="149"/>
      <c r="F249" s="149"/>
      <c r="G249" s="149"/>
      <c r="H249" s="149"/>
      <c r="I249" s="158"/>
      <c r="J249" s="22"/>
      <c r="K249" s="22"/>
      <c r="L249" s="22"/>
      <c r="M249" s="22"/>
      <c r="N249" s="53"/>
      <c r="O249" s="22"/>
      <c r="P249" s="22"/>
      <c r="Q249" s="309"/>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5"/>
      <c r="AP249" s="25"/>
      <c r="AQ249" s="24"/>
      <c r="AR249" s="24"/>
      <c r="AS249" s="24"/>
      <c r="AT249" s="24"/>
      <c r="AU249" s="24"/>
      <c r="AV249" s="24"/>
      <c r="AW249" s="24"/>
      <c r="AX249" s="24"/>
      <c r="AY249" s="24"/>
      <c r="AZ249" s="24"/>
    </row>
    <row r="250" spans="1:61" s="406" customFormat="1" ht="50.25" customHeight="1">
      <c r="A250" s="310"/>
      <c r="B250" s="146"/>
      <c r="C250" s="353" t="s">
        <v>74</v>
      </c>
      <c r="D250" s="429"/>
      <c r="E250" s="150"/>
      <c r="F250" s="573" t="s">
        <v>75</v>
      </c>
      <c r="G250" s="573"/>
      <c r="H250" s="573"/>
      <c r="I250" s="151">
        <f>D250-K256-K258</f>
        <v>0</v>
      </c>
      <c r="J250" s="152"/>
      <c r="K250" s="22"/>
      <c r="L250" s="39"/>
      <c r="M250" s="22"/>
      <c r="N250" s="153"/>
      <c r="O250" s="22"/>
      <c r="P250" s="22"/>
      <c r="Q250" s="309"/>
      <c r="R250" s="43"/>
      <c r="S250" s="43"/>
      <c r="T250" s="43"/>
      <c r="U250" s="43"/>
      <c r="V250" s="43"/>
      <c r="W250" s="43"/>
      <c r="X250" s="43"/>
      <c r="Y250" s="43"/>
      <c r="Z250" s="43"/>
      <c r="AA250" s="43"/>
      <c r="AB250" s="604" t="s">
        <v>0</v>
      </c>
      <c r="AC250" s="604" t="s">
        <v>1</v>
      </c>
      <c r="AD250" s="43"/>
      <c r="AE250" s="43"/>
      <c r="AF250" s="43"/>
      <c r="AG250" s="43"/>
      <c r="AH250" s="43"/>
      <c r="AI250" s="43"/>
      <c r="AJ250" s="43"/>
      <c r="AK250" s="43"/>
      <c r="AL250" s="43"/>
      <c r="AM250" s="43"/>
      <c r="AN250" s="43"/>
      <c r="AO250" s="25"/>
      <c r="AP250" s="25"/>
      <c r="AQ250" s="43"/>
      <c r="AR250" s="43"/>
      <c r="AS250" s="43"/>
      <c r="AT250" s="43"/>
      <c r="AU250" s="43"/>
      <c r="AV250" s="43"/>
      <c r="AW250" s="43"/>
      <c r="AX250" s="43"/>
      <c r="AY250" s="43"/>
      <c r="AZ250" s="43"/>
    </row>
    <row r="251" spans="1:61" s="406" customFormat="1" ht="16.5" customHeight="1">
      <c r="A251" s="310"/>
      <c r="B251" s="146"/>
      <c r="C251" s="152"/>
      <c r="D251" s="152"/>
      <c r="E251" s="152"/>
      <c r="F251" s="152"/>
      <c r="G251" s="152"/>
      <c r="H251" s="152"/>
      <c r="I251" s="53"/>
      <c r="J251" s="22"/>
      <c r="K251" s="22"/>
      <c r="L251" s="22"/>
      <c r="M251" s="39"/>
      <c r="N251" s="153"/>
      <c r="O251" s="22"/>
      <c r="P251" s="22"/>
      <c r="Q251" s="309"/>
      <c r="R251" s="43"/>
      <c r="S251" s="43"/>
      <c r="T251" s="43"/>
      <c r="U251" s="43"/>
      <c r="V251" s="43"/>
      <c r="W251" s="43"/>
      <c r="X251" s="43"/>
      <c r="Y251" s="43"/>
      <c r="Z251" s="43"/>
      <c r="AA251" s="43"/>
      <c r="AB251" s="605"/>
      <c r="AC251" s="605"/>
      <c r="AD251" s="43"/>
      <c r="AE251" s="43"/>
      <c r="AF251" s="43"/>
      <c r="AG251" s="43"/>
      <c r="AH251" s="43"/>
      <c r="AI251" s="43"/>
      <c r="AJ251" s="43"/>
      <c r="AK251" s="43"/>
      <c r="AL251" s="43"/>
      <c r="AM251" s="43"/>
      <c r="AN251" s="43"/>
      <c r="AO251" s="25"/>
      <c r="AP251" s="25"/>
      <c r="AQ251" s="154"/>
      <c r="AR251" s="154"/>
      <c r="AS251" s="43"/>
      <c r="AT251" s="43"/>
      <c r="AU251" s="43"/>
      <c r="AV251" s="43"/>
      <c r="AW251" s="43"/>
      <c r="AX251" s="43"/>
      <c r="AY251" s="43"/>
      <c r="AZ251" s="43"/>
    </row>
    <row r="252" spans="1:61" s="406" customFormat="1" ht="52.5" customHeight="1">
      <c r="A252" s="310"/>
      <c r="B252" s="146"/>
      <c r="C252" s="574" t="s">
        <v>162</v>
      </c>
      <c r="D252" s="574"/>
      <c r="E252" s="574"/>
      <c r="F252" s="574"/>
      <c r="G252" s="574"/>
      <c r="H252" s="574"/>
      <c r="I252" s="574"/>
      <c r="J252" s="574"/>
      <c r="K252" s="574"/>
      <c r="L252" s="574"/>
      <c r="M252" s="144" t="s">
        <v>212</v>
      </c>
      <c r="N252" s="153"/>
      <c r="O252" s="22"/>
      <c r="P252" s="22"/>
      <c r="Q252" s="309"/>
      <c r="R252" s="43"/>
      <c r="S252" s="43"/>
      <c r="T252" s="43"/>
      <c r="U252" s="43"/>
      <c r="V252" s="43"/>
      <c r="W252" s="43"/>
      <c r="X252" s="43"/>
      <c r="Y252" s="43"/>
      <c r="Z252" s="43"/>
      <c r="AA252" s="43"/>
      <c r="AB252" s="156">
        <v>0</v>
      </c>
      <c r="AC252" s="156">
        <v>0.5</v>
      </c>
      <c r="AD252" s="43"/>
      <c r="AE252" s="43"/>
      <c r="AF252" s="43"/>
      <c r="AG252" s="43"/>
      <c r="AH252" s="43"/>
      <c r="AI252" s="43"/>
      <c r="AJ252" s="43"/>
      <c r="AK252" s="43"/>
      <c r="AL252" s="43"/>
      <c r="AM252" s="43"/>
      <c r="AN252" s="43"/>
      <c r="AO252" s="25"/>
      <c r="AP252" s="25"/>
      <c r="AQ252" s="155"/>
      <c r="AR252" s="155"/>
      <c r="AS252" s="43"/>
      <c r="AT252" s="43"/>
      <c r="AU252" s="43"/>
      <c r="AV252" s="43"/>
      <c r="AW252" s="43"/>
      <c r="AX252" s="43"/>
      <c r="AY252" s="43"/>
      <c r="AZ252" s="43"/>
    </row>
    <row r="253" spans="1:61" s="406" customFormat="1" ht="21" customHeight="1">
      <c r="A253" s="310"/>
      <c r="B253" s="157"/>
      <c r="C253" s="579" t="s">
        <v>152</v>
      </c>
      <c r="D253" s="580"/>
      <c r="E253" s="580"/>
      <c r="F253" s="580"/>
      <c r="G253" s="580"/>
      <c r="H253" s="580"/>
      <c r="I253" s="580"/>
      <c r="J253" s="581"/>
      <c r="K253" s="430"/>
      <c r="L253" s="651" t="s">
        <v>701</v>
      </c>
      <c r="M253" s="158"/>
      <c r="N253" s="158"/>
      <c r="O253" s="22"/>
      <c r="P253" s="22"/>
      <c r="Q253" s="309"/>
      <c r="R253" s="43"/>
      <c r="S253" s="43"/>
      <c r="T253" s="43"/>
      <c r="U253" s="43"/>
      <c r="V253" s="43"/>
      <c r="W253" s="43"/>
      <c r="X253" s="43"/>
      <c r="Y253" s="43"/>
      <c r="Z253" s="43"/>
      <c r="AA253" s="43"/>
      <c r="AB253" s="156">
        <v>121</v>
      </c>
      <c r="AC253" s="156">
        <v>0.65</v>
      </c>
      <c r="AD253" s="43"/>
      <c r="AE253" s="43"/>
      <c r="AF253" s="43"/>
      <c r="AG253" s="43"/>
      <c r="AH253" s="43"/>
      <c r="AI253" s="43"/>
      <c r="AJ253" s="43"/>
      <c r="AK253" s="43"/>
      <c r="AL253" s="43"/>
      <c r="AM253" s="43"/>
      <c r="AN253" s="43"/>
      <c r="AO253" s="25"/>
      <c r="AP253" s="25"/>
      <c r="AQ253" s="155"/>
      <c r="AR253" s="155"/>
      <c r="AS253" s="43"/>
      <c r="AT253" s="43"/>
      <c r="AU253" s="43"/>
      <c r="AV253" s="43"/>
      <c r="AW253" s="43"/>
      <c r="AX253" s="43"/>
      <c r="AY253" s="43"/>
      <c r="AZ253" s="43"/>
    </row>
    <row r="254" spans="1:61" s="406" customFormat="1" ht="21" customHeight="1">
      <c r="A254" s="310"/>
      <c r="B254" s="157"/>
      <c r="C254" s="579" t="s">
        <v>76</v>
      </c>
      <c r="D254" s="580"/>
      <c r="E254" s="580"/>
      <c r="F254" s="580"/>
      <c r="G254" s="580"/>
      <c r="H254" s="580"/>
      <c r="I254" s="580"/>
      <c r="J254" s="581"/>
      <c r="K254" s="431"/>
      <c r="L254" s="651"/>
      <c r="M254" s="158"/>
      <c r="N254" s="158"/>
      <c r="O254" s="22"/>
      <c r="P254" s="22"/>
      <c r="Q254" s="309"/>
      <c r="R254" s="43"/>
      <c r="S254" s="43"/>
      <c r="T254" s="43"/>
      <c r="U254" s="43"/>
      <c r="V254" s="43"/>
      <c r="W254" s="43"/>
      <c r="X254" s="43"/>
      <c r="Y254" s="43"/>
      <c r="Z254" s="43"/>
      <c r="AA254" s="43"/>
      <c r="AB254" s="156">
        <v>181</v>
      </c>
      <c r="AC254" s="156">
        <v>0.75</v>
      </c>
      <c r="AD254" s="43"/>
      <c r="AE254" s="43"/>
      <c r="AF254" s="43"/>
      <c r="AG254" s="43"/>
      <c r="AH254" s="43"/>
      <c r="AI254" s="43"/>
      <c r="AJ254" s="43"/>
      <c r="AK254" s="43"/>
      <c r="AL254" s="43"/>
      <c r="AM254" s="43"/>
      <c r="AN254" s="43"/>
      <c r="AO254" s="25"/>
      <c r="AP254" s="25"/>
      <c r="AQ254" s="155"/>
      <c r="AR254" s="155"/>
      <c r="AS254" s="43"/>
      <c r="AT254" s="43"/>
      <c r="AU254" s="43"/>
      <c r="AV254" s="43"/>
      <c r="AW254" s="43"/>
      <c r="AX254" s="43"/>
      <c r="AY254" s="43"/>
      <c r="AZ254" s="43"/>
    </row>
    <row r="255" spans="1:61" s="406" customFormat="1" ht="21" customHeight="1">
      <c r="A255" s="310"/>
      <c r="B255" s="157"/>
      <c r="C255" s="579" t="s">
        <v>77</v>
      </c>
      <c r="D255" s="580"/>
      <c r="E255" s="580"/>
      <c r="F255" s="580"/>
      <c r="G255" s="580"/>
      <c r="H255" s="580"/>
      <c r="I255" s="580"/>
      <c r="J255" s="581"/>
      <c r="K255" s="431"/>
      <c r="L255" s="651"/>
      <c r="M255" s="22"/>
      <c r="N255" s="22"/>
      <c r="O255" s="22"/>
      <c r="P255" s="22"/>
      <c r="Q255" s="309"/>
      <c r="R255" s="43"/>
      <c r="S255" s="43"/>
      <c r="T255" s="43"/>
      <c r="U255" s="43"/>
      <c r="V255" s="43"/>
      <c r="W255" s="43"/>
      <c r="X255" s="43"/>
      <c r="Y255" s="43"/>
      <c r="Z255" s="43"/>
      <c r="AA255" s="43"/>
      <c r="AB255" s="156">
        <v>241</v>
      </c>
      <c r="AC255" s="156">
        <v>0.85</v>
      </c>
      <c r="AD255" s="43"/>
      <c r="AE255" s="43"/>
      <c r="AF255" s="43"/>
      <c r="AG255" s="43"/>
      <c r="AH255" s="43"/>
      <c r="AI255" s="43"/>
      <c r="AJ255" s="43"/>
      <c r="AK255" s="43"/>
      <c r="AL255" s="43"/>
      <c r="AM255" s="43"/>
      <c r="AN255" s="43"/>
      <c r="AO255" s="25"/>
      <c r="AP255" s="25"/>
      <c r="AQ255" s="43"/>
      <c r="AR255" s="43"/>
      <c r="AS255" s="43"/>
      <c r="AT255" s="43"/>
      <c r="AU255" s="43"/>
      <c r="AV255" s="43"/>
      <c r="AW255" s="43"/>
      <c r="AX255" s="43"/>
      <c r="AY255" s="43"/>
      <c r="AZ255" s="43"/>
    </row>
    <row r="256" spans="1:61" s="406" customFormat="1" ht="21" customHeight="1">
      <c r="A256" s="310"/>
      <c r="B256" s="157"/>
      <c r="C256" s="579" t="s">
        <v>153</v>
      </c>
      <c r="D256" s="580"/>
      <c r="E256" s="580"/>
      <c r="F256" s="580"/>
      <c r="G256" s="580"/>
      <c r="H256" s="580"/>
      <c r="I256" s="580"/>
      <c r="J256" s="581"/>
      <c r="K256" s="429"/>
      <c r="L256" s="651"/>
      <c r="M256" s="149"/>
      <c r="N256" s="149"/>
      <c r="O256" s="22"/>
      <c r="P256" s="22"/>
      <c r="Q256" s="309"/>
      <c r="R256" s="43"/>
      <c r="S256" s="43"/>
      <c r="T256" s="43"/>
      <c r="U256" s="43"/>
      <c r="V256" s="43"/>
      <c r="W256" s="43"/>
      <c r="X256" s="43"/>
      <c r="Y256" s="43"/>
      <c r="Z256" s="43"/>
      <c r="AA256" s="43"/>
      <c r="AB256" s="156">
        <v>301</v>
      </c>
      <c r="AC256" s="156">
        <v>0.92500000000000004</v>
      </c>
      <c r="AD256" s="43"/>
      <c r="AE256" s="43"/>
      <c r="AF256" s="43"/>
      <c r="AG256" s="43"/>
      <c r="AH256" s="43"/>
      <c r="AI256" s="43"/>
      <c r="AJ256" s="43"/>
      <c r="AK256" s="43"/>
      <c r="AL256" s="43"/>
      <c r="AM256" s="43"/>
      <c r="AN256" s="43"/>
      <c r="AO256" s="25"/>
      <c r="AP256" s="25"/>
      <c r="AQ256" s="159"/>
      <c r="AR256" s="160"/>
      <c r="AS256" s="43"/>
      <c r="AT256" s="43"/>
      <c r="AU256" s="43"/>
      <c r="AV256" s="43"/>
      <c r="AW256" s="43"/>
      <c r="AX256" s="43"/>
      <c r="AY256" s="43"/>
      <c r="AZ256" s="43"/>
    </row>
    <row r="257" spans="1:63" s="406" customFormat="1" ht="20.25" customHeight="1">
      <c r="A257" s="310"/>
      <c r="B257" s="146"/>
      <c r="C257" s="22"/>
      <c r="D257" s="22"/>
      <c r="E257" s="22"/>
      <c r="F257" s="22"/>
      <c r="G257" s="22"/>
      <c r="H257" s="22"/>
      <c r="I257" s="43"/>
      <c r="J257" s="22"/>
      <c r="K257" s="54"/>
      <c r="L257" s="22"/>
      <c r="M257" s="22"/>
      <c r="N257" s="22"/>
      <c r="O257" s="22"/>
      <c r="P257" s="22"/>
      <c r="Q257" s="309"/>
      <c r="R257" s="43"/>
      <c r="S257" s="43"/>
      <c r="T257" s="43"/>
      <c r="U257" s="43"/>
      <c r="V257" s="43"/>
      <c r="W257" s="43"/>
      <c r="X257" s="43"/>
      <c r="Y257" s="43"/>
      <c r="Z257" s="43"/>
      <c r="AA257" s="43"/>
      <c r="AB257" s="156">
        <v>361</v>
      </c>
      <c r="AC257" s="156">
        <v>0.95</v>
      </c>
      <c r="AD257" s="43"/>
      <c r="AE257" s="43"/>
      <c r="AF257" s="43"/>
      <c r="AG257" s="43"/>
      <c r="AH257" s="43"/>
      <c r="AI257" s="43"/>
      <c r="AJ257" s="43"/>
      <c r="AK257" s="43"/>
      <c r="AL257" s="43"/>
      <c r="AM257" s="43"/>
      <c r="AN257" s="43"/>
      <c r="AO257" s="25"/>
      <c r="AP257" s="25"/>
      <c r="AQ257" s="162"/>
      <c r="AR257" s="162"/>
      <c r="AS257" s="43"/>
      <c r="AT257" s="43"/>
      <c r="AU257" s="43"/>
      <c r="AV257" s="43"/>
      <c r="AW257" s="43"/>
      <c r="AX257" s="43"/>
      <c r="AY257" s="43"/>
      <c r="AZ257" s="43"/>
    </row>
    <row r="258" spans="1:63" s="406" customFormat="1" ht="31.5" customHeight="1">
      <c r="A258" s="310"/>
      <c r="B258" s="146"/>
      <c r="C258" s="807" t="s">
        <v>78</v>
      </c>
      <c r="D258" s="807"/>
      <c r="E258" s="807"/>
      <c r="F258" s="807"/>
      <c r="G258" s="807"/>
      <c r="H258" s="807"/>
      <c r="I258" s="807"/>
      <c r="J258" s="808"/>
      <c r="K258" s="151">
        <f>K253+K254+K255</f>
        <v>0</v>
      </c>
      <c r="L258" s="39"/>
      <c r="M258" s="39"/>
      <c r="N258" s="39"/>
      <c r="O258" s="22"/>
      <c r="P258" s="22"/>
      <c r="Q258" s="309"/>
      <c r="R258" s="43"/>
      <c r="S258" s="43"/>
      <c r="T258" s="43"/>
      <c r="U258" s="43"/>
      <c r="V258" s="43"/>
      <c r="W258" s="43"/>
      <c r="X258" s="43"/>
      <c r="Y258" s="43"/>
      <c r="Z258" s="43"/>
      <c r="AA258" s="163" t="s">
        <v>30</v>
      </c>
      <c r="AB258" s="164">
        <v>421</v>
      </c>
      <c r="AC258" s="164">
        <v>1</v>
      </c>
      <c r="AD258" s="43"/>
      <c r="AE258" s="43"/>
      <c r="AF258" s="43"/>
      <c r="AG258" s="43"/>
      <c r="AH258" s="43"/>
      <c r="AI258" s="43"/>
      <c r="AJ258" s="43"/>
      <c r="AK258" s="43"/>
      <c r="AL258" s="43"/>
      <c r="AM258" s="43"/>
      <c r="AN258" s="43"/>
      <c r="AO258" s="25"/>
      <c r="AP258" s="25"/>
      <c r="AQ258" s="31"/>
      <c r="AR258" s="31"/>
      <c r="AS258" s="43"/>
      <c r="AT258" s="43"/>
      <c r="AU258" s="43"/>
      <c r="AV258" s="43"/>
      <c r="AW258" s="43"/>
      <c r="AX258" s="43"/>
      <c r="AY258" s="43"/>
      <c r="AZ258" s="43"/>
    </row>
    <row r="259" spans="1:63" s="406" customFormat="1" ht="14.25" customHeight="1" thickBot="1">
      <c r="A259" s="310"/>
      <c r="B259" s="146"/>
      <c r="C259" s="165"/>
      <c r="D259" s="165"/>
      <c r="E259" s="165"/>
      <c r="F259" s="165"/>
      <c r="G259" s="165"/>
      <c r="H259" s="165"/>
      <c r="I259" s="166"/>
      <c r="J259" s="22"/>
      <c r="K259" s="22"/>
      <c r="L259" s="22"/>
      <c r="M259" s="22"/>
      <c r="N259" s="22"/>
      <c r="O259" s="22"/>
      <c r="P259" s="22"/>
      <c r="Q259" s="309"/>
      <c r="R259" s="43"/>
      <c r="S259" s="43"/>
      <c r="T259" s="43"/>
      <c r="U259" s="43"/>
      <c r="V259" s="43"/>
      <c r="W259" s="43"/>
      <c r="X259" s="43"/>
      <c r="Y259" s="43"/>
      <c r="Z259" s="43"/>
      <c r="AA259" s="43"/>
      <c r="AB259" s="167"/>
      <c r="AC259" s="167"/>
      <c r="AD259" s="43"/>
      <c r="AE259" s="43"/>
      <c r="AF259" s="43"/>
      <c r="AG259" s="43"/>
      <c r="AH259" s="43"/>
      <c r="AI259" s="43"/>
      <c r="AJ259" s="43"/>
      <c r="AK259" s="43"/>
      <c r="AL259" s="43"/>
      <c r="AM259" s="43"/>
      <c r="AN259" s="43"/>
      <c r="AO259" s="25"/>
      <c r="AP259" s="25"/>
      <c r="AQ259" s="31"/>
      <c r="AR259" s="31"/>
      <c r="AS259" s="43"/>
      <c r="AT259" s="43"/>
      <c r="AU259" s="43"/>
      <c r="AV259" s="43"/>
      <c r="AW259" s="43"/>
      <c r="AX259" s="43"/>
      <c r="AY259" s="43"/>
      <c r="AZ259" s="43"/>
    </row>
    <row r="260" spans="1:63" s="406" customFormat="1" ht="27" customHeight="1" thickBot="1">
      <c r="A260" s="310"/>
      <c r="B260" s="146"/>
      <c r="C260" s="565" t="s">
        <v>154</v>
      </c>
      <c r="D260" s="565"/>
      <c r="E260" s="565"/>
      <c r="F260" s="565"/>
      <c r="G260" s="565"/>
      <c r="H260" s="565"/>
      <c r="I260" s="565"/>
      <c r="J260" s="565"/>
      <c r="K260" s="565"/>
      <c r="L260" s="565"/>
      <c r="M260" s="565"/>
      <c r="N260" s="566"/>
      <c r="O260" s="22"/>
      <c r="P260" s="22"/>
      <c r="Q260" s="309"/>
      <c r="R260" s="43"/>
      <c r="S260" s="43"/>
      <c r="T260" s="43"/>
      <c r="U260" s="43"/>
      <c r="V260" s="43"/>
      <c r="W260" s="43"/>
      <c r="X260" s="43"/>
      <c r="Y260" s="43"/>
      <c r="Z260" s="43"/>
      <c r="AA260" s="168">
        <f>LOOKUP(I250,$AB$252:$AB$260,$AC$252:$AC$260)</f>
        <v>0.5</v>
      </c>
      <c r="AB260" s="169">
        <v>480</v>
      </c>
      <c r="AC260" s="156">
        <v>1.5</v>
      </c>
      <c r="AD260" s="43"/>
      <c r="AE260" s="43"/>
      <c r="AF260" s="43"/>
      <c r="AG260" s="43"/>
      <c r="AH260" s="43"/>
      <c r="AI260" s="43"/>
      <c r="AJ260" s="43"/>
      <c r="AK260" s="43"/>
      <c r="AL260" s="43"/>
      <c r="AM260" s="43"/>
      <c r="AN260" s="43"/>
      <c r="AO260" s="25"/>
      <c r="AP260" s="25"/>
      <c r="AQ260" s="31"/>
      <c r="AR260" s="31"/>
      <c r="AS260" s="43"/>
      <c r="AT260" s="43"/>
      <c r="AU260" s="43"/>
      <c r="AV260" s="43"/>
      <c r="AW260" s="43"/>
      <c r="AX260" s="43"/>
      <c r="AY260" s="43"/>
      <c r="AZ260" s="43"/>
    </row>
    <row r="261" spans="1:63" s="406" customFormat="1" ht="45.45" customHeight="1">
      <c r="A261" s="310"/>
      <c r="B261" s="157"/>
      <c r="C261" s="594"/>
      <c r="D261" s="595"/>
      <c r="E261" s="595"/>
      <c r="F261" s="595"/>
      <c r="G261" s="595"/>
      <c r="H261" s="595"/>
      <c r="I261" s="595"/>
      <c r="J261" s="595"/>
      <c r="K261" s="595"/>
      <c r="L261" s="595"/>
      <c r="M261" s="596"/>
      <c r="N261" s="325"/>
      <c r="O261" s="22"/>
      <c r="P261" s="22"/>
      <c r="Q261" s="309"/>
      <c r="R261" s="43"/>
      <c r="S261" s="43"/>
      <c r="T261" s="43"/>
      <c r="U261" s="43"/>
      <c r="V261" s="43"/>
      <c r="W261" s="43"/>
      <c r="X261" s="43"/>
      <c r="Y261" s="43"/>
      <c r="Z261" s="43"/>
      <c r="AA261" s="43"/>
      <c r="AB261" s="43"/>
      <c r="AC261" s="43"/>
      <c r="AD261" s="43"/>
      <c r="AE261" s="43"/>
      <c r="AF261" s="43"/>
      <c r="AG261" s="25"/>
      <c r="AH261" s="43"/>
      <c r="AI261" s="43"/>
      <c r="AJ261" s="43"/>
      <c r="AK261" s="43"/>
      <c r="AL261" s="43"/>
      <c r="AM261" s="43"/>
      <c r="AN261" s="43"/>
      <c r="AO261" s="25"/>
      <c r="AP261" s="25"/>
      <c r="AQ261" s="31"/>
      <c r="AR261" s="31"/>
      <c r="AS261" s="31"/>
      <c r="AT261" s="43"/>
      <c r="AU261" s="43"/>
      <c r="AV261" s="43"/>
      <c r="AW261" s="43"/>
      <c r="AX261" s="43"/>
      <c r="AY261" s="43"/>
      <c r="AZ261" s="43"/>
    </row>
    <row r="262" spans="1:63" s="406" customFormat="1" ht="55.5" hidden="1" customHeight="1">
      <c r="A262" s="310"/>
      <c r="B262" s="146"/>
      <c r="C262" s="356"/>
      <c r="D262" s="356"/>
      <c r="E262" s="356"/>
      <c r="F262" s="356"/>
      <c r="G262" s="356"/>
      <c r="H262" s="356"/>
      <c r="I262" s="356"/>
      <c r="J262" s="356"/>
      <c r="K262" s="356"/>
      <c r="L262" s="356"/>
      <c r="M262" s="356"/>
      <c r="N262" s="174"/>
      <c r="O262" s="22"/>
      <c r="P262" s="22"/>
      <c r="Q262" s="309"/>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25"/>
      <c r="AP262" s="25"/>
      <c r="AQ262" s="31"/>
      <c r="AR262" s="31"/>
      <c r="AS262" s="31"/>
      <c r="AT262" s="43"/>
      <c r="AU262" s="43"/>
      <c r="AV262" s="43"/>
      <c r="AW262" s="43"/>
      <c r="AX262" s="43"/>
      <c r="AY262" s="43"/>
      <c r="AZ262" s="43"/>
      <c r="BC262" s="409"/>
      <c r="BD262" s="410"/>
      <c r="BE262" s="411"/>
      <c r="BF262" s="411"/>
      <c r="BG262" s="411"/>
      <c r="BH262" s="411"/>
      <c r="BI262" s="411"/>
      <c r="BJ262" s="411"/>
      <c r="BK262" s="412"/>
    </row>
    <row r="263" spans="1:63" s="406" customFormat="1" ht="22.05" customHeight="1">
      <c r="A263" s="310"/>
      <c r="B263" s="22"/>
      <c r="C263" s="174"/>
      <c r="D263" s="174"/>
      <c r="E263" s="174"/>
      <c r="F263" s="174"/>
      <c r="G263" s="174"/>
      <c r="H263" s="174"/>
      <c r="I263" s="174"/>
      <c r="J263" s="174"/>
      <c r="K263" s="174"/>
      <c r="L263" s="174"/>
      <c r="M263" s="174"/>
      <c r="N263" s="174"/>
      <c r="O263" s="22"/>
      <c r="P263" s="22"/>
      <c r="Q263" s="309"/>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25"/>
      <c r="AP263" s="25"/>
      <c r="AQ263" s="31"/>
      <c r="AR263" s="31"/>
      <c r="AS263" s="31"/>
      <c r="AT263" s="43"/>
      <c r="AU263" s="43"/>
      <c r="AV263" s="43"/>
      <c r="AW263" s="43"/>
      <c r="AX263" s="43"/>
      <c r="AY263" s="43"/>
      <c r="AZ263" s="43"/>
      <c r="BC263" s="409"/>
      <c r="BD263" s="410"/>
      <c r="BE263" s="411"/>
      <c r="BF263" s="411"/>
      <c r="BG263" s="411"/>
      <c r="BH263" s="411"/>
      <c r="BI263" s="411"/>
      <c r="BJ263" s="411"/>
      <c r="BK263" s="412"/>
    </row>
    <row r="264" spans="1:63" s="406" customFormat="1" ht="46.5" customHeight="1">
      <c r="A264" s="310"/>
      <c r="B264" s="22"/>
      <c r="C264" s="660" t="s">
        <v>721</v>
      </c>
      <c r="D264" s="661"/>
      <c r="E264" s="661"/>
      <c r="F264" s="661"/>
      <c r="G264" s="661"/>
      <c r="H264" s="661"/>
      <c r="I264" s="661"/>
      <c r="J264" s="661"/>
      <c r="K264" s="661"/>
      <c r="L264" s="661"/>
      <c r="M264" s="662"/>
      <c r="N264" s="174"/>
      <c r="O264" s="22"/>
      <c r="P264" s="22"/>
      <c r="Q264" s="309"/>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25"/>
      <c r="AP264" s="25"/>
      <c r="AQ264" s="31"/>
      <c r="AR264" s="31"/>
      <c r="AS264" s="31"/>
      <c r="AT264" s="43"/>
      <c r="AU264" s="43"/>
      <c r="AV264" s="43"/>
      <c r="AW264" s="43"/>
      <c r="AX264" s="43"/>
      <c r="AY264" s="43"/>
      <c r="AZ264" s="43"/>
      <c r="BC264" s="409"/>
      <c r="BD264" s="410"/>
      <c r="BE264" s="411"/>
      <c r="BF264" s="411"/>
      <c r="BG264" s="411"/>
      <c r="BH264" s="411"/>
      <c r="BI264" s="411"/>
      <c r="BJ264" s="411"/>
      <c r="BK264" s="412"/>
    </row>
    <row r="265" spans="1:63" s="406" customFormat="1" ht="20.399999999999999">
      <c r="A265" s="310"/>
      <c r="B265" s="22"/>
      <c r="C265" s="175"/>
      <c r="D265" s="176"/>
      <c r="E265" s="176"/>
      <c r="F265" s="176"/>
      <c r="G265" s="176"/>
      <c r="H265" s="176"/>
      <c r="I265" s="176"/>
      <c r="J265" s="176"/>
      <c r="K265" s="176"/>
      <c r="L265" s="176"/>
      <c r="M265" s="176"/>
      <c r="N265" s="174"/>
      <c r="O265" s="22"/>
      <c r="P265" s="22"/>
      <c r="Q265" s="309"/>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25"/>
      <c r="AP265" s="25"/>
      <c r="AQ265" s="31"/>
      <c r="AR265" s="31"/>
      <c r="AS265" s="31"/>
      <c r="AT265" s="43" t="s">
        <v>14</v>
      </c>
      <c r="AU265" s="43" t="s">
        <v>6</v>
      </c>
      <c r="AV265" s="43"/>
      <c r="AW265" s="43"/>
      <c r="AX265" s="43"/>
      <c r="AY265" s="43"/>
      <c r="AZ265" s="43"/>
      <c r="BC265" s="409"/>
      <c r="BD265" s="410"/>
      <c r="BE265" s="411"/>
      <c r="BF265" s="411"/>
      <c r="BG265" s="411"/>
      <c r="BH265" s="411"/>
      <c r="BI265" s="411"/>
      <c r="BJ265" s="411"/>
      <c r="BK265" s="412"/>
    </row>
    <row r="266" spans="1:63" s="406" customFormat="1" ht="51.45" customHeight="1">
      <c r="A266" s="310"/>
      <c r="B266" s="22"/>
      <c r="C266" s="663" t="s">
        <v>214</v>
      </c>
      <c r="D266" s="664"/>
      <c r="E266" s="664"/>
      <c r="F266" s="664"/>
      <c r="G266" s="664"/>
      <c r="H266" s="664"/>
      <c r="I266" s="357" t="s">
        <v>14</v>
      </c>
      <c r="J266" s="432"/>
      <c r="K266" s="357" t="s">
        <v>6</v>
      </c>
      <c r="L266" s="432"/>
      <c r="M266" s="25"/>
      <c r="N266" s="174"/>
      <c r="O266" s="22"/>
      <c r="P266" s="22"/>
      <c r="Q266" s="309"/>
      <c r="R266" s="43"/>
      <c r="S266" s="43"/>
      <c r="T266" s="43"/>
      <c r="U266" s="43"/>
      <c r="V266" s="43"/>
      <c r="W266" s="43"/>
      <c r="X266" s="43"/>
      <c r="Y266" s="43"/>
      <c r="Z266" s="43"/>
      <c r="AA266" s="31"/>
      <c r="AB266" s="177">
        <f>IF(L266&lt;&gt;"",1,L266)</f>
        <v>0</v>
      </c>
      <c r="AC266" s="31"/>
      <c r="AD266" s="177">
        <f>IF(J266&lt;&gt;"",0,J266)</f>
        <v>0</v>
      </c>
      <c r="AE266" s="177">
        <f>IF(L266&lt;&gt;"",8,L266)</f>
        <v>0</v>
      </c>
      <c r="AF266" s="43"/>
      <c r="AG266" s="43"/>
      <c r="AH266" s="43"/>
      <c r="AI266" s="43"/>
      <c r="AJ266" s="43"/>
      <c r="AK266" s="25"/>
      <c r="AL266" s="25"/>
      <c r="AM266" s="170"/>
      <c r="AN266" s="171"/>
      <c r="AO266" s="172"/>
      <c r="AP266" s="172"/>
      <c r="AQ266" s="172"/>
      <c r="AR266" s="172"/>
      <c r="AS266" s="172"/>
      <c r="AT266" s="172"/>
      <c r="AU266" s="173"/>
      <c r="AV266" s="25"/>
      <c r="AW266" s="25"/>
      <c r="AX266" s="25"/>
      <c r="AY266" s="25"/>
      <c r="AZ266" s="25"/>
    </row>
    <row r="267" spans="1:63" s="406" customFormat="1" ht="45.45" customHeight="1">
      <c r="A267" s="310"/>
      <c r="B267" s="22"/>
      <c r="C267" s="663" t="s">
        <v>79</v>
      </c>
      <c r="D267" s="664"/>
      <c r="E267" s="664"/>
      <c r="F267" s="664"/>
      <c r="G267" s="664"/>
      <c r="H267" s="665"/>
      <c r="I267" s="357" t="s">
        <v>14</v>
      </c>
      <c r="J267" s="432"/>
      <c r="K267" s="357" t="s">
        <v>6</v>
      </c>
      <c r="L267" s="432"/>
      <c r="M267" s="25"/>
      <c r="N267" s="174"/>
      <c r="O267" s="22"/>
      <c r="P267" s="22"/>
      <c r="Q267" s="309"/>
      <c r="R267" s="43"/>
      <c r="S267" s="43"/>
      <c r="T267" s="43"/>
      <c r="U267" s="43"/>
      <c r="V267" s="43"/>
      <c r="W267" s="43"/>
      <c r="X267" s="43"/>
      <c r="Y267" s="43"/>
      <c r="Z267" s="43"/>
      <c r="AA267" s="31"/>
      <c r="AB267" s="177">
        <f>IF(L267&lt;&gt;"",1,L267)</f>
        <v>0</v>
      </c>
      <c r="AC267" s="31"/>
      <c r="AD267" s="177">
        <f>IF(J267&lt;&gt;"",1,J267)</f>
        <v>0</v>
      </c>
      <c r="AE267" s="177">
        <f>IF(L267&lt;&gt;"",4,L267)</f>
        <v>0</v>
      </c>
      <c r="AF267" s="43"/>
      <c r="AG267" s="43"/>
      <c r="AH267" s="43"/>
      <c r="AI267" s="43"/>
      <c r="AJ267" s="43"/>
      <c r="AK267" s="25"/>
      <c r="AL267" s="25"/>
      <c r="AM267" s="170"/>
      <c r="AN267" s="171"/>
      <c r="AO267" s="172"/>
      <c r="AP267" s="172"/>
      <c r="AQ267" s="172"/>
      <c r="AR267" s="172"/>
      <c r="AS267" s="172"/>
      <c r="AT267" s="172"/>
      <c r="AU267" s="173"/>
      <c r="AV267" s="25"/>
      <c r="AW267" s="25"/>
      <c r="AX267" s="25"/>
      <c r="AY267" s="25"/>
      <c r="AZ267" s="25"/>
    </row>
    <row r="268" spans="1:63" s="406" customFormat="1" ht="45.45" customHeight="1">
      <c r="A268" s="310"/>
      <c r="B268" s="22"/>
      <c r="C268" s="663" t="s">
        <v>215</v>
      </c>
      <c r="D268" s="664"/>
      <c r="E268" s="664"/>
      <c r="F268" s="664"/>
      <c r="G268" s="664"/>
      <c r="H268" s="665"/>
      <c r="I268" s="357" t="s">
        <v>14</v>
      </c>
      <c r="J268" s="432"/>
      <c r="K268" s="357" t="s">
        <v>6</v>
      </c>
      <c r="L268" s="432"/>
      <c r="M268" s="25"/>
      <c r="N268" s="25"/>
      <c r="O268" s="22"/>
      <c r="P268" s="22"/>
      <c r="Q268" s="309"/>
      <c r="R268" s="43"/>
      <c r="S268" s="43"/>
      <c r="T268" s="43"/>
      <c r="U268" s="43"/>
      <c r="V268" s="43"/>
      <c r="W268" s="43"/>
      <c r="X268" s="43"/>
      <c r="Y268" s="43"/>
      <c r="Z268" s="43"/>
      <c r="AA268" s="31"/>
      <c r="AB268" s="177">
        <f>IF(L268&lt;&gt;"",1,L268)</f>
        <v>0</v>
      </c>
      <c r="AC268" s="31"/>
      <c r="AD268" s="177">
        <f>IF(J268&lt;&gt;"",0,J268)</f>
        <v>0</v>
      </c>
      <c r="AE268" s="177">
        <f>IF(L268&lt;&gt;"",4,L268)</f>
        <v>0</v>
      </c>
      <c r="AF268" s="43"/>
      <c r="AG268" s="43"/>
      <c r="AH268" s="43"/>
      <c r="AI268" s="43"/>
      <c r="AJ268" s="43"/>
      <c r="AK268" s="25"/>
      <c r="AL268" s="25"/>
      <c r="AM268" s="170"/>
      <c r="AN268" s="171"/>
      <c r="AO268" s="172"/>
      <c r="AP268" s="172"/>
      <c r="AQ268" s="172"/>
      <c r="AR268" s="172"/>
      <c r="AS268" s="172"/>
      <c r="AT268" s="172"/>
      <c r="AU268" s="173"/>
      <c r="AV268" s="25"/>
      <c r="AW268" s="25"/>
      <c r="AX268" s="25"/>
      <c r="AY268" s="25"/>
      <c r="AZ268" s="25"/>
    </row>
    <row r="269" spans="1:63" s="406" customFormat="1" ht="45.45" customHeight="1" thickBot="1">
      <c r="A269" s="310"/>
      <c r="B269" s="22"/>
      <c r="C269" s="663" t="s">
        <v>216</v>
      </c>
      <c r="D269" s="664"/>
      <c r="E269" s="664"/>
      <c r="F269" s="664"/>
      <c r="G269" s="664"/>
      <c r="H269" s="665"/>
      <c r="I269" s="357" t="s">
        <v>14</v>
      </c>
      <c r="J269" s="432"/>
      <c r="K269" s="357" t="s">
        <v>6</v>
      </c>
      <c r="L269" s="432"/>
      <c r="M269" s="25"/>
      <c r="N269" s="25"/>
      <c r="O269" s="22"/>
      <c r="P269" s="22"/>
      <c r="Q269" s="309"/>
      <c r="R269" s="43"/>
      <c r="S269" s="43"/>
      <c r="T269" s="43"/>
      <c r="U269" s="43"/>
      <c r="V269" s="43"/>
      <c r="W269" s="43"/>
      <c r="X269" s="43"/>
      <c r="Y269" s="43"/>
      <c r="Z269" s="43"/>
      <c r="AA269" s="31"/>
      <c r="AB269" s="177">
        <f>IF(L269&lt;&gt;"",1,L269)</f>
        <v>0</v>
      </c>
      <c r="AC269" s="31"/>
      <c r="AD269" s="178">
        <f>IF(J269&lt;&gt;"",2,J269)</f>
        <v>0</v>
      </c>
      <c r="AE269" s="178">
        <f>IF(L269&lt;&gt;"",4,L269)</f>
        <v>0</v>
      </c>
      <c r="AF269" s="43"/>
      <c r="AG269" s="43"/>
      <c r="AH269" s="43"/>
      <c r="AI269" s="43"/>
      <c r="AJ269" s="43"/>
      <c r="AK269" s="25"/>
      <c r="AL269" s="25"/>
      <c r="AM269" s="170"/>
      <c r="AN269" s="171"/>
      <c r="AO269" s="172"/>
      <c r="AP269" s="172"/>
      <c r="AQ269" s="172"/>
      <c r="AR269" s="172"/>
      <c r="AS269" s="172"/>
      <c r="AT269" s="172"/>
      <c r="AU269" s="173"/>
      <c r="AV269" s="25"/>
      <c r="AW269" s="25"/>
      <c r="AX269" s="25"/>
      <c r="AY269" s="25"/>
      <c r="AZ269" s="25"/>
    </row>
    <row r="270" spans="1:63" s="406" customFormat="1" ht="57" customHeight="1" thickBot="1">
      <c r="A270" s="310"/>
      <c r="B270" s="22"/>
      <c r="C270" s="669" t="s">
        <v>771</v>
      </c>
      <c r="D270" s="669"/>
      <c r="E270" s="669"/>
      <c r="F270" s="669"/>
      <c r="G270" s="669"/>
      <c r="H270" s="669"/>
      <c r="I270" s="670">
        <f>$AD$279</f>
        <v>0</v>
      </c>
      <c r="J270" s="670"/>
      <c r="K270" s="670"/>
      <c r="L270" s="670"/>
      <c r="M270" s="25"/>
      <c r="N270" s="22"/>
      <c r="O270" s="22"/>
      <c r="P270" s="22"/>
      <c r="Q270" s="309"/>
      <c r="R270" s="43"/>
      <c r="S270" s="43"/>
      <c r="T270" s="43"/>
      <c r="U270" s="43"/>
      <c r="V270" s="43"/>
      <c r="W270" s="43"/>
      <c r="X270" s="43"/>
      <c r="Y270" s="43"/>
      <c r="Z270" s="43"/>
      <c r="AA270" s="31"/>
      <c r="AB270" s="179">
        <f>SUM(AB266:AB269)</f>
        <v>0</v>
      </c>
      <c r="AC270" s="31"/>
      <c r="AD270" s="180">
        <f>SUM(AD266:AD269)</f>
        <v>0</v>
      </c>
      <c r="AE270" s="180">
        <f>SUM(AE266:AE269)</f>
        <v>0</v>
      </c>
      <c r="AF270" s="168">
        <f>SUM(AD270:AE270)</f>
        <v>0</v>
      </c>
      <c r="AG270" s="43"/>
      <c r="AH270" s="43"/>
      <c r="AI270" s="43"/>
      <c r="AJ270" s="43"/>
      <c r="AK270" s="25"/>
      <c r="AL270" s="25"/>
      <c r="AM270" s="170"/>
      <c r="AN270" s="171"/>
      <c r="AO270" s="172"/>
      <c r="AP270" s="172"/>
      <c r="AQ270" s="172"/>
      <c r="AR270" s="172"/>
      <c r="AS270" s="172"/>
      <c r="AT270" s="172"/>
      <c r="AU270" s="173"/>
      <c r="AV270" s="25"/>
      <c r="AW270" s="25"/>
      <c r="AX270" s="25"/>
      <c r="AY270" s="25"/>
      <c r="AZ270" s="25"/>
    </row>
    <row r="271" spans="1:63" s="406" customFormat="1" ht="37.049999999999997" customHeight="1">
      <c r="A271" s="310"/>
      <c r="B271" s="22"/>
      <c r="C271" s="669" t="s">
        <v>772</v>
      </c>
      <c r="D271" s="669"/>
      <c r="E271" s="669"/>
      <c r="F271" s="669"/>
      <c r="G271" s="669"/>
      <c r="H271" s="669"/>
      <c r="I271" s="670"/>
      <c r="J271" s="670"/>
      <c r="K271" s="670"/>
      <c r="L271" s="670"/>
      <c r="M271" s="327"/>
      <c r="N271" s="22"/>
      <c r="O271" s="22"/>
      <c r="P271" s="22"/>
      <c r="Q271" s="309"/>
      <c r="R271" s="43"/>
      <c r="S271" s="43"/>
      <c r="T271" s="43"/>
      <c r="U271" s="43"/>
      <c r="V271" s="43"/>
      <c r="W271" s="43"/>
      <c r="X271" s="43"/>
      <c r="Y271" s="43"/>
      <c r="Z271" s="43"/>
      <c r="AA271" s="31"/>
      <c r="AB271" s="31"/>
      <c r="AC271" s="31"/>
      <c r="AD271" s="31"/>
      <c r="AE271" s="31"/>
      <c r="AF271" s="31"/>
      <c r="AG271" s="43"/>
      <c r="AH271" s="43"/>
      <c r="AI271" s="43"/>
      <c r="AJ271" s="43"/>
      <c r="AK271" s="25"/>
      <c r="AL271" s="25"/>
      <c r="AM271" s="170"/>
      <c r="AN271" s="171"/>
      <c r="AO271" s="172"/>
      <c r="AP271" s="172"/>
      <c r="AQ271" s="172"/>
      <c r="AR271" s="172"/>
      <c r="AS271" s="172"/>
      <c r="AT271" s="172"/>
      <c r="AU271" s="173"/>
      <c r="AV271" s="25"/>
      <c r="AW271" s="25"/>
      <c r="AX271" s="25"/>
      <c r="AY271" s="25"/>
      <c r="AZ271" s="25"/>
    </row>
    <row r="272" spans="1:63" s="406" customFormat="1" ht="21" customHeight="1">
      <c r="A272" s="310"/>
      <c r="B272" s="22"/>
      <c r="C272" s="22"/>
      <c r="D272" s="22"/>
      <c r="E272" s="22"/>
      <c r="F272" s="22"/>
      <c r="G272" s="174"/>
      <c r="H272" s="174"/>
      <c r="I272" s="174"/>
      <c r="J272" s="174"/>
      <c r="K272" s="174"/>
      <c r="L272" s="174"/>
      <c r="M272" s="174"/>
      <c r="N272" s="22"/>
      <c r="O272" s="22"/>
      <c r="P272" s="22"/>
      <c r="Q272" s="309"/>
      <c r="R272" s="43"/>
      <c r="S272" s="43"/>
      <c r="T272" s="43"/>
      <c r="U272" s="43"/>
      <c r="V272" s="43"/>
      <c r="W272" s="43"/>
      <c r="X272" s="43"/>
      <c r="Y272" s="43"/>
      <c r="Z272" s="43"/>
      <c r="AA272" s="31"/>
      <c r="AB272" s="31"/>
      <c r="AC272" s="31"/>
      <c r="AD272" s="43"/>
      <c r="AE272" s="43"/>
      <c r="AF272" s="43"/>
      <c r="AG272" s="43"/>
      <c r="AH272" s="43"/>
      <c r="AI272" s="43"/>
      <c r="AJ272" s="43"/>
      <c r="AK272" s="25"/>
      <c r="AL272" s="25"/>
      <c r="AM272" s="170"/>
      <c r="AN272" s="171"/>
      <c r="AO272" s="172"/>
      <c r="AP272" s="172"/>
      <c r="AQ272" s="172"/>
      <c r="AR272" s="172"/>
      <c r="AS272" s="172"/>
      <c r="AT272" s="172"/>
      <c r="AU272" s="173"/>
      <c r="AV272" s="25"/>
      <c r="AW272" s="25"/>
      <c r="AX272" s="25"/>
      <c r="AY272" s="25"/>
      <c r="AZ272" s="25"/>
    </row>
    <row r="273" spans="1:92" s="406" customFormat="1" ht="48.45" customHeight="1">
      <c r="A273" s="310"/>
      <c r="B273" s="22"/>
      <c r="C273" s="666" t="s">
        <v>722</v>
      </c>
      <c r="D273" s="667"/>
      <c r="E273" s="667"/>
      <c r="F273" s="667"/>
      <c r="G273" s="667"/>
      <c r="H273" s="667"/>
      <c r="I273" s="667"/>
      <c r="J273" s="667"/>
      <c r="K273" s="667"/>
      <c r="L273" s="667"/>
      <c r="M273" s="668"/>
      <c r="N273" s="25"/>
      <c r="O273" s="22"/>
      <c r="P273" s="22"/>
      <c r="Q273" s="309"/>
      <c r="R273" s="43"/>
      <c r="S273" s="43"/>
      <c r="T273" s="43"/>
      <c r="U273" s="43"/>
      <c r="V273" s="43"/>
      <c r="W273" s="43"/>
      <c r="X273" s="43"/>
      <c r="Y273" s="43"/>
      <c r="Z273" s="43"/>
      <c r="AA273" s="31"/>
      <c r="AB273" s="31"/>
      <c r="AC273" s="31"/>
      <c r="AD273" s="43"/>
      <c r="AE273" s="43"/>
      <c r="AF273" s="43"/>
      <c r="AG273" s="43"/>
      <c r="AH273" s="43"/>
      <c r="AI273" s="43"/>
      <c r="AJ273" s="43"/>
      <c r="AK273" s="25"/>
      <c r="AL273" s="25"/>
      <c r="AM273" s="170"/>
      <c r="AN273" s="171"/>
      <c r="AO273" s="172"/>
      <c r="AP273" s="172"/>
      <c r="AQ273" s="172"/>
      <c r="AR273" s="172"/>
      <c r="AS273" s="172"/>
      <c r="AT273" s="172"/>
      <c r="AU273" s="173"/>
      <c r="AV273" s="25"/>
      <c r="AW273" s="25"/>
      <c r="AX273" s="25"/>
      <c r="AY273" s="25"/>
      <c r="AZ273" s="25"/>
    </row>
    <row r="274" spans="1:92" s="406" customFormat="1" ht="54.75" customHeight="1">
      <c r="A274" s="310"/>
      <c r="B274" s="22"/>
      <c r="C274" s="579" t="s">
        <v>168</v>
      </c>
      <c r="D274" s="580"/>
      <c r="E274" s="580"/>
      <c r="F274" s="580"/>
      <c r="G274" s="580"/>
      <c r="H274" s="581"/>
      <c r="I274" s="357" t="s">
        <v>14</v>
      </c>
      <c r="J274" s="432"/>
      <c r="K274" s="357" t="s">
        <v>6</v>
      </c>
      <c r="L274" s="432"/>
      <c r="M274" s="25"/>
      <c r="N274" s="25"/>
      <c r="O274" s="22"/>
      <c r="P274" s="22"/>
      <c r="Q274" s="309"/>
      <c r="R274" s="43"/>
      <c r="S274" s="43"/>
      <c r="T274" s="43"/>
      <c r="U274" s="43"/>
      <c r="V274" s="43"/>
      <c r="W274" s="43"/>
      <c r="X274" s="43"/>
      <c r="Y274" s="43"/>
      <c r="Z274" s="43"/>
      <c r="AA274" s="31"/>
      <c r="AB274" s="177">
        <f>IF(L274&lt;&gt;"",1,L274)</f>
        <v>0</v>
      </c>
      <c r="AC274" s="31"/>
      <c r="AD274" s="177">
        <f>IF(L274&lt;&gt;"",10,L274)</f>
        <v>0</v>
      </c>
      <c r="AE274" s="43"/>
      <c r="AF274" s="43"/>
      <c r="AG274" s="43"/>
      <c r="AH274" s="43"/>
      <c r="AI274" s="43"/>
      <c r="AJ274" s="43"/>
      <c r="AK274" s="25"/>
      <c r="AL274" s="25"/>
      <c r="AM274" s="170"/>
      <c r="AN274" s="171"/>
      <c r="AO274" s="172"/>
      <c r="AP274" s="172"/>
      <c r="AQ274" s="172"/>
      <c r="AR274" s="172"/>
      <c r="AS274" s="172"/>
      <c r="AT274" s="172"/>
      <c r="AU274" s="173"/>
      <c r="AV274" s="25"/>
      <c r="AW274" s="25"/>
      <c r="AX274" s="25"/>
      <c r="AY274" s="25"/>
      <c r="AZ274" s="25"/>
    </row>
    <row r="275" spans="1:92" s="406" customFormat="1" ht="41.25" customHeight="1">
      <c r="A275" s="310"/>
      <c r="B275" s="22"/>
      <c r="C275" s="579" t="s">
        <v>80</v>
      </c>
      <c r="D275" s="580"/>
      <c r="E275" s="580"/>
      <c r="F275" s="580"/>
      <c r="G275" s="580"/>
      <c r="H275" s="581"/>
      <c r="I275" s="357" t="s">
        <v>14</v>
      </c>
      <c r="J275" s="432"/>
      <c r="K275" s="357" t="s">
        <v>6</v>
      </c>
      <c r="L275" s="432"/>
      <c r="M275" s="25"/>
      <c r="N275" s="25"/>
      <c r="O275" s="22"/>
      <c r="P275" s="22"/>
      <c r="Q275" s="309"/>
      <c r="R275" s="43"/>
      <c r="S275" s="43"/>
      <c r="T275" s="43"/>
      <c r="U275" s="43"/>
      <c r="V275" s="43"/>
      <c r="W275" s="43"/>
      <c r="X275" s="43"/>
      <c r="Y275" s="43"/>
      <c r="Z275" s="43"/>
      <c r="AA275" s="31"/>
      <c r="AB275" s="177">
        <f>IF(L275&lt;&gt;"",1,L275)</f>
        <v>0</v>
      </c>
      <c r="AC275" s="31"/>
      <c r="AD275" s="177">
        <f>IF(L275&lt;&gt;"",12,L275)</f>
        <v>0</v>
      </c>
      <c r="AE275" s="43"/>
      <c r="AF275" s="43"/>
      <c r="AG275" s="43"/>
      <c r="AH275" s="43"/>
      <c r="AI275" s="43"/>
      <c r="AJ275" s="43"/>
      <c r="AK275" s="25"/>
      <c r="AL275" s="25"/>
      <c r="AM275" s="170"/>
      <c r="AN275" s="171"/>
      <c r="AO275" s="172"/>
      <c r="AP275" s="172"/>
      <c r="AQ275" s="172"/>
      <c r="AR275" s="172"/>
      <c r="AS275" s="172"/>
      <c r="AT275" s="172"/>
      <c r="AU275" s="173"/>
      <c r="AV275" s="25"/>
      <c r="AW275" s="25"/>
      <c r="AX275" s="25"/>
      <c r="AY275" s="25"/>
      <c r="AZ275" s="25"/>
    </row>
    <row r="276" spans="1:92" s="406" customFormat="1" ht="41.25" customHeight="1">
      <c r="A276" s="310"/>
      <c r="B276" s="22"/>
      <c r="C276" s="579" t="s">
        <v>169</v>
      </c>
      <c r="D276" s="580"/>
      <c r="E276" s="580"/>
      <c r="F276" s="580"/>
      <c r="G276" s="580"/>
      <c r="H276" s="581"/>
      <c r="I276" s="357" t="s">
        <v>14</v>
      </c>
      <c r="J276" s="432"/>
      <c r="K276" s="357" t="s">
        <v>6</v>
      </c>
      <c r="L276" s="432"/>
      <c r="M276" s="25"/>
      <c r="N276" s="25"/>
      <c r="O276" s="22"/>
      <c r="P276" s="22"/>
      <c r="Q276" s="309"/>
      <c r="R276" s="24"/>
      <c r="S276" s="24"/>
      <c r="T276" s="24"/>
      <c r="U276" s="24"/>
      <c r="V276" s="24"/>
      <c r="W276" s="24"/>
      <c r="X276" s="24"/>
      <c r="Y276" s="24"/>
      <c r="Z276" s="24"/>
      <c r="AA276" s="301"/>
      <c r="AB276" s="177">
        <f>IF(L276&lt;&gt;"",1,L276)</f>
        <v>0</v>
      </c>
      <c r="AC276" s="301"/>
      <c r="AD276" s="177">
        <f>IF(L276&lt;&gt;"",12,L276)</f>
        <v>0</v>
      </c>
      <c r="AE276" s="301"/>
      <c r="AF276" s="301"/>
      <c r="AG276" s="301"/>
      <c r="AH276" s="301"/>
      <c r="AI276" s="301"/>
      <c r="AJ276" s="301"/>
      <c r="AK276" s="25"/>
      <c r="AL276" s="25"/>
      <c r="AM276" s="25"/>
      <c r="AN276" s="25"/>
      <c r="AO276" s="25"/>
      <c r="AP276" s="25"/>
      <c r="AQ276" s="25"/>
      <c r="AR276" s="25"/>
      <c r="AS276" s="25"/>
      <c r="AT276" s="25"/>
      <c r="AU276" s="25"/>
      <c r="AV276" s="25"/>
      <c r="AW276" s="25"/>
      <c r="AX276" s="25"/>
      <c r="AY276" s="25"/>
      <c r="AZ276" s="25"/>
    </row>
    <row r="277" spans="1:92" s="406" customFormat="1" ht="41.25" customHeight="1">
      <c r="A277" s="310"/>
      <c r="B277" s="22"/>
      <c r="C277" s="579" t="s">
        <v>81</v>
      </c>
      <c r="D277" s="580"/>
      <c r="E277" s="580"/>
      <c r="F277" s="580"/>
      <c r="G277" s="580"/>
      <c r="H277" s="581"/>
      <c r="I277" s="357" t="s">
        <v>14</v>
      </c>
      <c r="J277" s="432"/>
      <c r="K277" s="357" t="s">
        <v>6</v>
      </c>
      <c r="L277" s="432"/>
      <c r="M277" s="25"/>
      <c r="N277" s="25"/>
      <c r="O277" s="22"/>
      <c r="P277" s="22"/>
      <c r="Q277" s="309"/>
      <c r="R277" s="24"/>
      <c r="S277" s="24"/>
      <c r="T277" s="24"/>
      <c r="U277" s="24"/>
      <c r="V277" s="24"/>
      <c r="W277" s="24"/>
      <c r="X277" s="24"/>
      <c r="Y277" s="24"/>
      <c r="Z277" s="24"/>
      <c r="AA277" s="301"/>
      <c r="AB277" s="177">
        <f>IF(L277&lt;&gt;"",1,L277)</f>
        <v>0</v>
      </c>
      <c r="AC277" s="301"/>
      <c r="AD277" s="178">
        <f>IF(L277&lt;&gt;"",8,L277)</f>
        <v>0</v>
      </c>
      <c r="AE277" s="301" t="s">
        <v>27</v>
      </c>
      <c r="AF277" s="301"/>
      <c r="AG277" s="301"/>
      <c r="AH277" s="301"/>
      <c r="AI277" s="301"/>
      <c r="AJ277" s="301"/>
      <c r="AK277" s="25"/>
      <c r="AL277" s="181"/>
      <c r="AM277" s="25"/>
      <c r="AN277" s="25"/>
      <c r="AO277" s="25"/>
      <c r="AP277" s="25"/>
      <c r="AQ277" s="25"/>
      <c r="AR277" s="25"/>
      <c r="AS277" s="25"/>
      <c r="AT277" s="25"/>
      <c r="AU277" s="25"/>
      <c r="AV277" s="25"/>
      <c r="AW277" s="25"/>
      <c r="AX277" s="25"/>
      <c r="AY277" s="25"/>
      <c r="AZ277" s="25"/>
    </row>
    <row r="278" spans="1:92" s="406" customFormat="1" ht="41.25" customHeight="1" thickBot="1">
      <c r="A278" s="310"/>
      <c r="B278" s="22"/>
      <c r="C278" s="579" t="s">
        <v>82</v>
      </c>
      <c r="D278" s="580"/>
      <c r="E278" s="580"/>
      <c r="F278" s="580"/>
      <c r="G278" s="580"/>
      <c r="H278" s="581"/>
      <c r="I278" s="357" t="s">
        <v>14</v>
      </c>
      <c r="J278" s="432"/>
      <c r="K278" s="357" t="s">
        <v>6</v>
      </c>
      <c r="L278" s="432"/>
      <c r="M278" s="25"/>
      <c r="N278" s="25"/>
      <c r="O278" s="22"/>
      <c r="P278" s="22"/>
      <c r="Q278" s="309"/>
      <c r="R278" s="24"/>
      <c r="S278" s="24"/>
      <c r="T278" s="24"/>
      <c r="U278" s="24"/>
      <c r="V278" s="24"/>
      <c r="W278" s="24"/>
      <c r="X278" s="24"/>
      <c r="Y278" s="24"/>
      <c r="Z278" s="24"/>
      <c r="AA278" s="301"/>
      <c r="AB278" s="177">
        <f>IF(L278&lt;&gt;"",1,L278)</f>
        <v>0</v>
      </c>
      <c r="AC278" s="301"/>
      <c r="AD278" s="178">
        <f>IF(L278&lt;&gt;"",8,L278)</f>
        <v>0</v>
      </c>
      <c r="AE278" s="301" t="s">
        <v>31</v>
      </c>
      <c r="AF278" s="301"/>
      <c r="AG278" s="301"/>
      <c r="AH278" s="301"/>
      <c r="AI278" s="301"/>
      <c r="AJ278" s="301"/>
      <c r="AK278" s="25"/>
      <c r="AL278" s="25"/>
      <c r="AM278" s="25"/>
      <c r="AN278" s="25"/>
      <c r="AO278" s="25"/>
      <c r="AP278" s="25"/>
      <c r="AQ278" s="25"/>
      <c r="AR278" s="25"/>
      <c r="AS278" s="25"/>
      <c r="AT278" s="25"/>
      <c r="AU278" s="25"/>
      <c r="AV278" s="25"/>
      <c r="AW278" s="25"/>
      <c r="AX278" s="25"/>
      <c r="AY278" s="25"/>
      <c r="AZ278" s="25"/>
    </row>
    <row r="279" spans="1:92" s="413" customFormat="1" ht="84" customHeight="1" thickBot="1">
      <c r="A279" s="310"/>
      <c r="B279" s="22"/>
      <c r="C279" s="671" t="s">
        <v>236</v>
      </c>
      <c r="D279" s="672"/>
      <c r="E279" s="672"/>
      <c r="F279" s="672"/>
      <c r="G279" s="672"/>
      <c r="H279" s="673"/>
      <c r="I279" s="674">
        <f>IF(AB279=0,0,1)</f>
        <v>0</v>
      </c>
      <c r="J279" s="675"/>
      <c r="K279" s="675"/>
      <c r="L279" s="676"/>
      <c r="M279" s="22"/>
      <c r="N279" s="22"/>
      <c r="O279" s="22"/>
      <c r="P279" s="22"/>
      <c r="Q279" s="309"/>
      <c r="R279" s="301"/>
      <c r="S279" s="301"/>
      <c r="T279" s="301"/>
      <c r="U279" s="301"/>
      <c r="V279" s="301"/>
      <c r="W279" s="301"/>
      <c r="X279" s="301"/>
      <c r="Y279" s="301"/>
      <c r="Z279" s="301"/>
      <c r="AA279" s="183"/>
      <c r="AB279" s="184">
        <f>SUM(AB274:AB278)</f>
        <v>0</v>
      </c>
      <c r="AC279" s="183"/>
      <c r="AD279" s="185">
        <f>SUM(AD274:AD278)+AF270</f>
        <v>0</v>
      </c>
      <c r="AE279" s="186">
        <f>AD279*AA260</f>
        <v>0</v>
      </c>
      <c r="AF279" s="187">
        <f>IF(AD279/25&gt;100%,100%,AD279/25)</f>
        <v>0</v>
      </c>
      <c r="AG279" s="183"/>
      <c r="AH279" s="183"/>
      <c r="AI279" s="183"/>
      <c r="AJ279" s="183"/>
      <c r="AK279" s="188"/>
      <c r="AL279" s="188"/>
      <c r="AM279" s="188"/>
      <c r="AN279" s="188"/>
      <c r="AO279" s="188"/>
      <c r="AP279" s="188"/>
      <c r="AQ279" s="188"/>
      <c r="AR279" s="188"/>
      <c r="AS279" s="25"/>
      <c r="AT279" s="25"/>
      <c r="AU279" s="25"/>
      <c r="AV279" s="25"/>
      <c r="AW279" s="25"/>
      <c r="AX279" s="188"/>
      <c r="AY279" s="188"/>
      <c r="AZ279" s="188"/>
    </row>
    <row r="280" spans="1:92" s="406" customFormat="1" ht="22.95" customHeight="1">
      <c r="A280" s="310"/>
      <c r="B280" s="27"/>
      <c r="C280" s="27"/>
      <c r="D280" s="27"/>
      <c r="E280" s="27"/>
      <c r="F280" s="27"/>
      <c r="G280" s="27"/>
      <c r="H280" s="27"/>
      <c r="I280" s="65"/>
      <c r="J280" s="27"/>
      <c r="K280" s="27"/>
      <c r="L280" s="27"/>
      <c r="M280" s="22"/>
      <c r="N280" s="22"/>
      <c r="O280" s="22"/>
      <c r="P280" s="22"/>
      <c r="Q280" s="309"/>
      <c r="R280" s="301"/>
      <c r="S280" s="24"/>
      <c r="T280" s="24"/>
      <c r="U280" s="24"/>
      <c r="V280" s="24"/>
      <c r="W280" s="24"/>
      <c r="X280" s="24"/>
      <c r="Y280" s="24"/>
      <c r="Z280" s="24"/>
      <c r="AA280" s="301"/>
      <c r="AB280" s="301"/>
      <c r="AC280" s="301"/>
      <c r="AD280" s="301"/>
      <c r="AE280" s="301" t="s">
        <v>228</v>
      </c>
      <c r="AF280" s="301"/>
      <c r="AG280" s="301"/>
      <c r="AH280" s="301"/>
      <c r="AI280" s="301"/>
      <c r="AJ280" s="301"/>
      <c r="AK280" s="25"/>
      <c r="AL280" s="25"/>
      <c r="AM280" s="25"/>
      <c r="AN280" s="25"/>
      <c r="AO280" s="25"/>
      <c r="AP280" s="25"/>
      <c r="AQ280" s="25"/>
      <c r="AR280" s="25"/>
      <c r="AS280" s="25"/>
      <c r="AT280" s="25"/>
      <c r="AU280" s="25"/>
      <c r="AV280" s="25"/>
      <c r="AW280" s="25"/>
      <c r="AX280" s="25"/>
      <c r="AY280" s="25"/>
      <c r="AZ280" s="25"/>
    </row>
    <row r="281" spans="1:92" s="406" customFormat="1" ht="22.95" customHeight="1">
      <c r="A281" s="310"/>
      <c r="B281" s="27"/>
      <c r="C281" s="27"/>
      <c r="D281" s="27"/>
      <c r="E281" s="27"/>
      <c r="F281" s="27"/>
      <c r="G281" s="27"/>
      <c r="H281" s="27"/>
      <c r="I281" s="65"/>
      <c r="J281" s="27"/>
      <c r="K281" s="27"/>
      <c r="L281" s="27"/>
      <c r="M281" s="22"/>
      <c r="N281" s="22"/>
      <c r="O281" s="22"/>
      <c r="P281" s="22"/>
      <c r="Q281" s="309"/>
      <c r="R281" s="301"/>
      <c r="S281" s="24"/>
      <c r="T281" s="24"/>
      <c r="U281" s="24"/>
      <c r="V281" s="24"/>
      <c r="W281" s="24"/>
      <c r="X281" s="24"/>
      <c r="Y281" s="24"/>
      <c r="Z281" s="24"/>
      <c r="AA281" s="301"/>
      <c r="AB281" s="305" t="s">
        <v>226</v>
      </c>
      <c r="AC281" s="189">
        <f>IF(AB270=0,1,0)</f>
        <v>1</v>
      </c>
      <c r="AD281" s="301"/>
      <c r="AE281" s="190" t="s">
        <v>195</v>
      </c>
      <c r="AF281" s="190" t="s">
        <v>194</v>
      </c>
      <c r="AG281" s="191" t="s">
        <v>228</v>
      </c>
      <c r="AH281" s="192" t="s">
        <v>229</v>
      </c>
      <c r="AI281" s="301"/>
      <c r="AJ281" s="301"/>
      <c r="AK281" s="25"/>
      <c r="AL281" s="25"/>
      <c r="AM281" s="25"/>
      <c r="AN281" s="25"/>
      <c r="AO281" s="25"/>
      <c r="AP281" s="25"/>
      <c r="AQ281" s="25"/>
      <c r="AR281" s="25"/>
      <c r="AS281" s="25"/>
      <c r="AT281" s="25"/>
      <c r="AU281" s="25"/>
      <c r="AV281" s="25"/>
      <c r="AW281" s="25"/>
      <c r="AX281" s="25"/>
      <c r="AY281" s="25"/>
      <c r="AZ281" s="25"/>
    </row>
    <row r="282" spans="1:92" s="406" customFormat="1" ht="51" customHeight="1">
      <c r="A282" s="310"/>
      <c r="B282" s="27"/>
      <c r="C282" s="358" t="s">
        <v>203</v>
      </c>
      <c r="D282" s="678" t="str">
        <f>LOOKUP($AC$284,AD282:AD285,AG282:AG285)</f>
        <v>No es necesaria la evaluación del riesgo: riesgo aceptable</v>
      </c>
      <c r="E282" s="678"/>
      <c r="F282" s="678"/>
      <c r="G282" s="678"/>
      <c r="H282" s="678"/>
      <c r="I282" s="678"/>
      <c r="J282" s="678"/>
      <c r="K282" s="27"/>
      <c r="L282" s="27"/>
      <c r="M282" s="22"/>
      <c r="N282" s="22"/>
      <c r="O282" s="22"/>
      <c r="P282" s="22"/>
      <c r="Q282" s="309"/>
      <c r="R282" s="24"/>
      <c r="S282" s="24"/>
      <c r="T282" s="24"/>
      <c r="U282" s="24"/>
      <c r="V282" s="24"/>
      <c r="W282" s="24"/>
      <c r="X282" s="24"/>
      <c r="Y282" s="24"/>
      <c r="Z282" s="24"/>
      <c r="AA282" s="301"/>
      <c r="AB282" s="305" t="s">
        <v>225</v>
      </c>
      <c r="AC282" s="189">
        <f>IF(AB279&gt;0,1,0)</f>
        <v>0</v>
      </c>
      <c r="AD282" s="301">
        <v>0</v>
      </c>
      <c r="AE282" s="194">
        <v>0</v>
      </c>
      <c r="AF282" s="194">
        <v>0</v>
      </c>
      <c r="AG282" s="191" t="s">
        <v>189</v>
      </c>
      <c r="AH282" s="192">
        <f>LOOKUP($AD$279,$AR$283:$AR$288,$AP$283:$AP$288)</f>
        <v>0</v>
      </c>
      <c r="AI282" s="301" t="s">
        <v>230</v>
      </c>
      <c r="AJ282" s="301"/>
      <c r="AK282" s="25"/>
      <c r="AL282" s="25"/>
      <c r="AM282" s="25"/>
      <c r="AN282" s="25"/>
      <c r="AO282" s="25"/>
      <c r="AP282" s="147" t="s">
        <v>229</v>
      </c>
      <c r="AQ282" s="147"/>
      <c r="AR282" s="147"/>
      <c r="AS282" s="25"/>
      <c r="AT282" s="25"/>
      <c r="AU282" s="25"/>
      <c r="AV282" s="25"/>
      <c r="AW282" s="25"/>
      <c r="AX282" s="25"/>
      <c r="AY282" s="25"/>
      <c r="AZ282" s="25"/>
    </row>
    <row r="283" spans="1:92" s="407" customFormat="1" ht="51" customHeight="1">
      <c r="A283" s="310"/>
      <c r="B283" s="27"/>
      <c r="C283" s="358" t="s">
        <v>204</v>
      </c>
      <c r="D283" s="677" t="str">
        <f>LOOKUP($AC$285,AP283:AP288,AQ283:AQ288)</f>
        <v xml:space="preserve"> </v>
      </c>
      <c r="E283" s="677"/>
      <c r="F283" s="677"/>
      <c r="G283" s="677"/>
      <c r="H283" s="677"/>
      <c r="I283" s="677"/>
      <c r="J283" s="677"/>
      <c r="K283" s="27"/>
      <c r="L283" s="27"/>
      <c r="M283" s="27"/>
      <c r="N283" s="27"/>
      <c r="O283" s="22"/>
      <c r="P283" s="22"/>
      <c r="Q283" s="309"/>
      <c r="R283" s="42"/>
      <c r="S283" s="42"/>
      <c r="T283" s="42"/>
      <c r="U283" s="42"/>
      <c r="V283" s="42"/>
      <c r="W283" s="42"/>
      <c r="X283" s="42"/>
      <c r="Y283" s="42"/>
      <c r="Z283" s="42"/>
      <c r="AA283" s="42"/>
      <c r="AB283" s="42"/>
      <c r="AC283" s="42"/>
      <c r="AD283" s="42">
        <v>1</v>
      </c>
      <c r="AE283" s="196">
        <v>0</v>
      </c>
      <c r="AF283" s="196">
        <v>1</v>
      </c>
      <c r="AG283" s="197" t="s">
        <v>190</v>
      </c>
      <c r="AH283" s="198">
        <v>4</v>
      </c>
      <c r="AI283" s="42" t="s">
        <v>231</v>
      </c>
      <c r="AJ283" s="42"/>
      <c r="AK283" s="22"/>
      <c r="AL283" s="22"/>
      <c r="AM283" s="22"/>
      <c r="AN283" s="22"/>
      <c r="AO283" s="22"/>
      <c r="AP283" s="334">
        <v>-1</v>
      </c>
      <c r="AQ283" s="335" t="s">
        <v>2</v>
      </c>
      <c r="AR283" s="335"/>
      <c r="AS283" s="25"/>
      <c r="AT283" s="22"/>
      <c r="AU283" s="22"/>
      <c r="AV283" s="22"/>
      <c r="AW283" s="22"/>
      <c r="AX283" s="22"/>
      <c r="AY283" s="22"/>
      <c r="AZ283" s="22"/>
    </row>
    <row r="284" spans="1:92" s="406" customFormat="1" ht="16.05" customHeight="1">
      <c r="A284" s="310"/>
      <c r="B284" s="22"/>
      <c r="C284" s="22"/>
      <c r="D284" s="22"/>
      <c r="E284" s="22"/>
      <c r="F284" s="22"/>
      <c r="G284" s="22"/>
      <c r="H284" s="22"/>
      <c r="I284" s="53"/>
      <c r="J284" s="22"/>
      <c r="K284" s="22"/>
      <c r="L284" s="22"/>
      <c r="M284" s="22"/>
      <c r="N284" s="22"/>
      <c r="O284" s="22"/>
      <c r="P284" s="22"/>
      <c r="Q284" s="309"/>
      <c r="R284" s="24"/>
      <c r="S284" s="24"/>
      <c r="T284" s="24"/>
      <c r="U284" s="24"/>
      <c r="V284" s="24"/>
      <c r="W284" s="24"/>
      <c r="X284" s="24"/>
      <c r="Y284" s="24"/>
      <c r="Z284" s="24"/>
      <c r="AA284" s="25"/>
      <c r="AB284" s="199" t="s">
        <v>227</v>
      </c>
      <c r="AC284" s="199">
        <f>IF(AND(AC281=0,AC282=0),0,IF(AND(AC281=0,AC282=1),1,(IF(AND(AC281=1,AC282=0),2,IF(AND(AC281=1,AC282=1),3)))))</f>
        <v>2</v>
      </c>
      <c r="AD284" s="25">
        <v>2</v>
      </c>
      <c r="AE284" s="200">
        <v>1</v>
      </c>
      <c r="AF284" s="200">
        <v>0</v>
      </c>
      <c r="AG284" s="199" t="s">
        <v>198</v>
      </c>
      <c r="AH284" s="199">
        <v>-1</v>
      </c>
      <c r="AI284" s="25" t="s">
        <v>232</v>
      </c>
      <c r="AJ284" s="25"/>
      <c r="AK284" s="25"/>
      <c r="AL284" s="25"/>
      <c r="AM284" s="25"/>
      <c r="AN284" s="25"/>
      <c r="AO284" s="25"/>
      <c r="AP284" s="334">
        <v>0</v>
      </c>
      <c r="AQ284" s="334" t="s">
        <v>107</v>
      </c>
      <c r="AR284" s="335">
        <v>0</v>
      </c>
      <c r="AS284" s="25" t="s">
        <v>29</v>
      </c>
      <c r="AT284" s="25"/>
      <c r="AU284" s="25"/>
      <c r="AV284" s="25"/>
      <c r="AW284" s="25"/>
      <c r="AX284" s="25"/>
      <c r="AY284" s="25"/>
      <c r="AZ284" s="25"/>
    </row>
    <row r="285" spans="1:92" s="406" customFormat="1" hidden="1">
      <c r="A285" s="310"/>
      <c r="B285" s="22"/>
      <c r="C285" s="22"/>
      <c r="D285" s="22"/>
      <c r="E285" s="22"/>
      <c r="F285" s="22"/>
      <c r="G285" s="22"/>
      <c r="H285" s="22"/>
      <c r="I285" s="53"/>
      <c r="J285" s="22"/>
      <c r="K285" s="22"/>
      <c r="L285" s="22"/>
      <c r="M285" s="22"/>
      <c r="N285" s="22"/>
      <c r="O285" s="22"/>
      <c r="P285" s="22"/>
      <c r="Q285" s="309"/>
      <c r="R285" s="24"/>
      <c r="S285" s="24"/>
      <c r="T285" s="24"/>
      <c r="U285" s="24"/>
      <c r="V285" s="24"/>
      <c r="W285" s="24"/>
      <c r="X285" s="24"/>
      <c r="Y285" s="24"/>
      <c r="Z285" s="24"/>
      <c r="AA285" s="25"/>
      <c r="AB285" s="147" t="s">
        <v>229</v>
      </c>
      <c r="AC285" s="147">
        <f>LOOKUP($AC$284,$AD$282:$AD$285,$AH$282:$AH$285)</f>
        <v>-1</v>
      </c>
      <c r="AD285" s="25">
        <v>3</v>
      </c>
      <c r="AE285" s="201">
        <v>1</v>
      </c>
      <c r="AF285" s="201">
        <v>1</v>
      </c>
      <c r="AG285" s="147" t="s">
        <v>199</v>
      </c>
      <c r="AH285" s="147">
        <v>-1</v>
      </c>
      <c r="AI285" s="22" t="s">
        <v>232</v>
      </c>
      <c r="AJ285" s="25"/>
      <c r="AK285" s="25"/>
      <c r="AL285" s="25"/>
      <c r="AM285" s="25"/>
      <c r="AN285" s="25"/>
      <c r="AO285" s="25"/>
      <c r="AP285" s="334">
        <v>1</v>
      </c>
      <c r="AQ285" s="334" t="s">
        <v>191</v>
      </c>
      <c r="AR285" s="335">
        <v>7.6</v>
      </c>
      <c r="AS285" s="25" t="s">
        <v>627</v>
      </c>
      <c r="AT285" s="25"/>
      <c r="AU285" s="25"/>
      <c r="AV285" s="25"/>
      <c r="AW285" s="25"/>
      <c r="AX285" s="25"/>
      <c r="AY285" s="25"/>
      <c r="AZ285" s="25"/>
    </row>
    <row r="286" spans="1:92" s="406" customFormat="1" ht="25.5" customHeight="1">
      <c r="A286" s="310"/>
      <c r="B286" s="403"/>
      <c r="C286" s="804" t="s">
        <v>723</v>
      </c>
      <c r="D286" s="804"/>
      <c r="E286" s="804"/>
      <c r="F286" s="804"/>
      <c r="G286" s="804"/>
      <c r="H286" s="804"/>
      <c r="I286" s="804"/>
      <c r="J286" s="804"/>
      <c r="K286" s="804"/>
      <c r="L286" s="804"/>
      <c r="M286" s="804"/>
      <c r="N286" s="804"/>
      <c r="O286" s="804"/>
      <c r="P286" s="805"/>
      <c r="Q286" s="309"/>
      <c r="R286" s="24"/>
      <c r="S286" s="24"/>
      <c r="T286" s="24"/>
      <c r="U286" s="24"/>
      <c r="V286" s="24"/>
      <c r="W286" s="24"/>
      <c r="X286" s="24"/>
      <c r="Y286" s="24"/>
      <c r="Z286" s="24"/>
      <c r="AA286" s="25"/>
      <c r="AB286" s="25"/>
      <c r="AC286" s="25"/>
      <c r="AD286" s="25"/>
      <c r="AE286" s="25"/>
      <c r="AF286" s="25"/>
      <c r="AG286" s="25"/>
      <c r="AH286" s="25"/>
      <c r="AI286" s="25"/>
      <c r="AJ286" s="25"/>
      <c r="AK286" s="25"/>
      <c r="AL286" s="25"/>
      <c r="AM286" s="25"/>
      <c r="AN286" s="25"/>
      <c r="AO286" s="25"/>
      <c r="AP286" s="334">
        <v>2</v>
      </c>
      <c r="AQ286" s="335" t="s">
        <v>192</v>
      </c>
      <c r="AR286" s="335">
        <v>11.05</v>
      </c>
      <c r="AS286" s="25" t="s">
        <v>628</v>
      </c>
      <c r="AT286" s="25"/>
      <c r="AU286" s="25"/>
      <c r="AV286" s="25"/>
      <c r="AW286" s="25"/>
      <c r="AX286" s="25"/>
      <c r="AY286" s="25"/>
      <c r="AZ286" s="25"/>
    </row>
    <row r="287" spans="1:92" s="406" customFormat="1" ht="9" customHeight="1">
      <c r="A287" s="310"/>
      <c r="B287" s="202"/>
      <c r="C287" s="202"/>
      <c r="D287" s="202"/>
      <c r="E287" s="202"/>
      <c r="F287" s="202"/>
      <c r="G287" s="202"/>
      <c r="H287" s="202"/>
      <c r="I287" s="215"/>
      <c r="J287" s="202"/>
      <c r="K287" s="202"/>
      <c r="L287" s="202"/>
      <c r="M287" s="202"/>
      <c r="N287" s="202"/>
      <c r="O287" s="22"/>
      <c r="P287" s="22"/>
      <c r="Q287" s="309"/>
      <c r="R287" s="24"/>
      <c r="S287" s="24"/>
      <c r="T287" s="24"/>
      <c r="U287" s="24"/>
      <c r="V287" s="24"/>
      <c r="W287" s="24"/>
      <c r="X287" s="24"/>
      <c r="Y287" s="24"/>
      <c r="Z287" s="24"/>
      <c r="AA287" s="25"/>
      <c r="AB287" s="25"/>
      <c r="AC287" s="25"/>
      <c r="AD287" s="260">
        <v>9</v>
      </c>
      <c r="AE287" s="260">
        <v>303</v>
      </c>
      <c r="AF287" s="25"/>
      <c r="AG287" s="25"/>
      <c r="AH287" s="25"/>
      <c r="AI287" s="25"/>
      <c r="AJ287" s="25"/>
      <c r="AK287" s="25"/>
      <c r="AL287" s="25"/>
      <c r="AM287" s="25"/>
      <c r="AN287" s="25"/>
      <c r="AO287" s="25"/>
      <c r="AP287" s="334">
        <v>3</v>
      </c>
      <c r="AQ287" s="334" t="s">
        <v>193</v>
      </c>
      <c r="AR287" s="335">
        <v>14.05</v>
      </c>
      <c r="AS287" s="25" t="s">
        <v>628</v>
      </c>
      <c r="AT287" s="25"/>
      <c r="AU287" s="25"/>
      <c r="AV287" s="25"/>
      <c r="AW287" s="25"/>
      <c r="AX287" s="25"/>
      <c r="AY287" s="25"/>
      <c r="AZ287" s="25"/>
    </row>
    <row r="288" spans="1:92" s="406" customFormat="1" ht="16.5" customHeight="1">
      <c r="A288" s="310"/>
      <c r="B288" s="682"/>
      <c r="C288" s="691" t="s">
        <v>170</v>
      </c>
      <c r="D288" s="692"/>
      <c r="E288" s="692"/>
      <c r="F288" s="692"/>
      <c r="G288" s="692"/>
      <c r="H288" s="692"/>
      <c r="I288" s="692"/>
      <c r="J288" s="692"/>
      <c r="K288" s="692"/>
      <c r="L288" s="692"/>
      <c r="M288" s="693"/>
      <c r="N288" s="45"/>
      <c r="O288" s="22"/>
      <c r="P288" s="22"/>
      <c r="Q288" s="309"/>
      <c r="R288" s="24"/>
      <c r="S288" s="24"/>
      <c r="T288" s="24"/>
      <c r="U288" s="24"/>
      <c r="V288" s="24"/>
      <c r="W288" s="24"/>
      <c r="X288" s="24"/>
      <c r="Y288" s="24"/>
      <c r="Z288" s="24"/>
      <c r="AA288" s="49"/>
      <c r="AB288" s="49"/>
      <c r="AC288" s="49"/>
      <c r="AD288" s="49"/>
      <c r="AE288" s="49"/>
      <c r="AF288" s="49"/>
      <c r="AG288" s="49"/>
      <c r="AH288" s="49"/>
      <c r="AI288" s="49"/>
      <c r="AJ288" s="49"/>
      <c r="AK288" s="49"/>
      <c r="AL288" s="49"/>
      <c r="AM288" s="49"/>
      <c r="AN288" s="49"/>
      <c r="AO288" s="49"/>
      <c r="AP288" s="334">
        <v>4</v>
      </c>
      <c r="AQ288" s="334" t="s">
        <v>108</v>
      </c>
      <c r="AR288" s="335">
        <v>22.55</v>
      </c>
      <c r="AS288" s="49" t="s">
        <v>718</v>
      </c>
      <c r="AT288" s="49"/>
      <c r="AU288" s="49"/>
      <c r="AV288" s="49"/>
      <c r="AW288" s="49"/>
      <c r="AX288" s="16"/>
      <c r="AY288" s="16"/>
      <c r="AZ288" s="16"/>
      <c r="BA288" s="414"/>
      <c r="BB288" s="414"/>
      <c r="BC288" s="414"/>
      <c r="BD288" s="414"/>
      <c r="BE288" s="414"/>
      <c r="BF288" s="414"/>
      <c r="BG288" s="414"/>
      <c r="BH288" s="414"/>
      <c r="BI288" s="414"/>
      <c r="BJ288" s="414"/>
      <c r="BK288" s="414"/>
      <c r="BL288" s="414"/>
      <c r="BM288" s="414"/>
      <c r="BN288" s="414"/>
      <c r="BO288" s="414"/>
      <c r="BP288" s="414"/>
      <c r="BQ288" s="414"/>
      <c r="BR288" s="414"/>
      <c r="BS288" s="414"/>
      <c r="BT288" s="414"/>
      <c r="BU288" s="414"/>
      <c r="BV288" s="414"/>
      <c r="BW288" s="414"/>
      <c r="BX288" s="414"/>
      <c r="BY288" s="414"/>
      <c r="BZ288" s="414"/>
      <c r="CA288" s="414"/>
      <c r="CB288" s="414"/>
      <c r="CC288" s="414"/>
      <c r="CD288" s="414"/>
      <c r="CE288" s="414"/>
      <c r="CF288" s="414"/>
      <c r="CG288" s="414"/>
      <c r="CH288" s="414"/>
      <c r="CI288" s="414"/>
      <c r="CJ288" s="414"/>
      <c r="CK288" s="414"/>
      <c r="CL288" s="414"/>
      <c r="CM288" s="414"/>
      <c r="CN288" s="414"/>
    </row>
    <row r="289" spans="1:92" s="406" customFormat="1" ht="2.5499999999999998" customHeight="1">
      <c r="A289" s="310"/>
      <c r="B289" s="682"/>
      <c r="C289" s="694"/>
      <c r="D289" s="695"/>
      <c r="E289" s="695"/>
      <c r="F289" s="695"/>
      <c r="G289" s="695"/>
      <c r="H289" s="695"/>
      <c r="I289" s="695"/>
      <c r="J289" s="695"/>
      <c r="K289" s="695"/>
      <c r="L289" s="695"/>
      <c r="M289" s="696"/>
      <c r="N289" s="45"/>
      <c r="O289" s="22"/>
      <c r="P289" s="22"/>
      <c r="Q289" s="309"/>
      <c r="R289" s="24"/>
      <c r="S289" s="24"/>
      <c r="T289" s="24"/>
      <c r="U289" s="24"/>
      <c r="V289" s="24"/>
      <c r="W289" s="24"/>
      <c r="X289" s="24"/>
      <c r="Y289" s="24"/>
      <c r="Z289" s="24"/>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16"/>
      <c r="AY289" s="16"/>
      <c r="AZ289" s="16"/>
      <c r="BA289" s="414"/>
      <c r="BB289" s="414"/>
      <c r="BC289" s="414"/>
      <c r="BD289" s="414"/>
      <c r="BE289" s="414"/>
      <c r="BF289" s="414"/>
      <c r="BG289" s="414"/>
      <c r="BH289" s="414"/>
      <c r="BI289" s="414"/>
      <c r="BJ289" s="414"/>
      <c r="BK289" s="414"/>
      <c r="BL289" s="414"/>
      <c r="BM289" s="414"/>
      <c r="BN289" s="414"/>
      <c r="BO289" s="414"/>
      <c r="BP289" s="414"/>
      <c r="BQ289" s="414"/>
      <c r="BR289" s="414"/>
      <c r="BS289" s="414"/>
      <c r="BT289" s="414"/>
      <c r="BU289" s="414"/>
      <c r="BV289" s="414"/>
      <c r="BW289" s="414"/>
      <c r="BX289" s="414"/>
      <c r="BY289" s="414"/>
      <c r="BZ289" s="414"/>
      <c r="CA289" s="414"/>
      <c r="CB289" s="414"/>
      <c r="CC289" s="414"/>
      <c r="CD289" s="414"/>
      <c r="CE289" s="414"/>
      <c r="CF289" s="414"/>
      <c r="CG289" s="414"/>
      <c r="CH289" s="414"/>
      <c r="CI289" s="414"/>
      <c r="CJ289" s="414"/>
      <c r="CK289" s="414"/>
      <c r="CL289" s="414"/>
      <c r="CM289" s="414"/>
      <c r="CN289" s="414"/>
    </row>
    <row r="290" spans="1:92" s="406" customFormat="1" ht="2.5499999999999998" customHeight="1">
      <c r="A290" s="310"/>
      <c r="B290" s="682"/>
      <c r="C290" s="697"/>
      <c r="D290" s="698"/>
      <c r="E290" s="698"/>
      <c r="F290" s="698"/>
      <c r="G290" s="698"/>
      <c r="H290" s="698"/>
      <c r="I290" s="698"/>
      <c r="J290" s="698"/>
      <c r="K290" s="698"/>
      <c r="L290" s="698"/>
      <c r="M290" s="699"/>
      <c r="N290" s="45"/>
      <c r="O290" s="22"/>
      <c r="P290" s="22"/>
      <c r="Q290" s="309"/>
      <c r="R290" s="24"/>
      <c r="S290" s="24"/>
      <c r="T290" s="24"/>
      <c r="U290" s="24"/>
      <c r="V290" s="24"/>
      <c r="W290" s="24"/>
      <c r="X290" s="24"/>
      <c r="Y290" s="24"/>
      <c r="Z290" s="24"/>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16"/>
      <c r="AY290" s="16"/>
      <c r="AZ290" s="16"/>
      <c r="BA290" s="414"/>
      <c r="BB290" s="414"/>
      <c r="BC290" s="414"/>
      <c r="BD290" s="414"/>
      <c r="BE290" s="414"/>
      <c r="BF290" s="414"/>
      <c r="BG290" s="414"/>
      <c r="BH290" s="414"/>
      <c r="BI290" s="414"/>
      <c r="BJ290" s="414"/>
      <c r="BK290" s="414"/>
      <c r="BL290" s="414"/>
      <c r="BM290" s="414"/>
      <c r="BN290" s="414"/>
      <c r="BO290" s="414"/>
      <c r="BP290" s="414"/>
      <c r="BQ290" s="414"/>
      <c r="BR290" s="414"/>
      <c r="BS290" s="414"/>
      <c r="BT290" s="414"/>
      <c r="BU290" s="414"/>
      <c r="BV290" s="414"/>
      <c r="BW290" s="414"/>
      <c r="BX290" s="414"/>
      <c r="BY290" s="414"/>
      <c r="BZ290" s="414"/>
      <c r="CA290" s="414"/>
      <c r="CB290" s="414"/>
      <c r="CC290" s="414"/>
      <c r="CD290" s="414"/>
      <c r="CE290" s="414"/>
      <c r="CF290" s="414"/>
      <c r="CG290" s="414"/>
      <c r="CH290" s="414"/>
      <c r="CI290" s="414"/>
      <c r="CJ290" s="414"/>
      <c r="CK290" s="414"/>
      <c r="CL290" s="414"/>
      <c r="CM290" s="414"/>
      <c r="CN290" s="414"/>
    </row>
    <row r="291" spans="1:92" s="406" customFormat="1" ht="20.399999999999999">
      <c r="A291" s="310"/>
      <c r="B291" s="146"/>
      <c r="C291" s="45"/>
      <c r="D291" s="45"/>
      <c r="E291" s="45"/>
      <c r="F291" s="45"/>
      <c r="G291" s="45"/>
      <c r="H291" s="45"/>
      <c r="I291" s="45"/>
      <c r="J291" s="45"/>
      <c r="K291" s="45"/>
      <c r="L291" s="45"/>
      <c r="M291" s="45"/>
      <c r="N291" s="45"/>
      <c r="O291" s="22"/>
      <c r="P291" s="22"/>
      <c r="Q291" s="309"/>
      <c r="R291" s="24"/>
      <c r="S291" s="24"/>
      <c r="T291" s="24"/>
      <c r="U291" s="24"/>
      <c r="V291" s="24"/>
      <c r="W291" s="24"/>
      <c r="X291" s="24"/>
      <c r="Y291" s="24"/>
      <c r="Z291" s="24"/>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9"/>
      <c r="AY291" s="9"/>
      <c r="AZ291" s="9"/>
      <c r="BA291" s="415"/>
      <c r="BB291" s="415"/>
      <c r="BC291" s="415"/>
      <c r="BD291" s="415"/>
      <c r="BE291" s="415"/>
      <c r="BF291" s="415"/>
      <c r="BG291" s="415"/>
      <c r="BH291" s="415"/>
      <c r="BI291" s="415"/>
      <c r="BJ291" s="415"/>
      <c r="BK291" s="415"/>
      <c r="BL291" s="415"/>
      <c r="BM291" s="415"/>
      <c r="BN291" s="415"/>
      <c r="BO291" s="415"/>
      <c r="BP291" s="415"/>
      <c r="BQ291" s="415"/>
      <c r="BR291" s="415"/>
      <c r="BS291" s="415"/>
      <c r="BT291" s="415"/>
      <c r="BU291" s="415"/>
      <c r="BV291" s="415"/>
      <c r="BW291" s="415"/>
      <c r="BX291" s="415"/>
      <c r="BY291" s="415"/>
      <c r="BZ291" s="415"/>
      <c r="CA291" s="415"/>
      <c r="CB291" s="415"/>
      <c r="CC291" s="415"/>
      <c r="CD291" s="415"/>
      <c r="CE291" s="415"/>
      <c r="CF291" s="415"/>
      <c r="CG291" s="415"/>
      <c r="CH291" s="415"/>
      <c r="CI291" s="415"/>
      <c r="CJ291" s="415"/>
      <c r="CK291" s="415"/>
      <c r="CL291" s="415"/>
      <c r="CM291" s="415"/>
      <c r="CN291" s="415"/>
    </row>
    <row r="292" spans="1:92" s="406" customFormat="1" ht="18.600000000000001" customHeight="1">
      <c r="A292" s="310"/>
      <c r="B292" s="22"/>
      <c r="C292" s="809" t="s">
        <v>237</v>
      </c>
      <c r="D292" s="809"/>
      <c r="E292" s="809"/>
      <c r="F292" s="809"/>
      <c r="G292" s="809"/>
      <c r="H292" s="809"/>
      <c r="I292" s="809"/>
      <c r="J292" s="809"/>
      <c r="K292" s="809"/>
      <c r="L292" s="505" t="s">
        <v>6</v>
      </c>
      <c r="M292" s="433"/>
      <c r="N292" s="22"/>
      <c r="O292" s="22"/>
      <c r="P292" s="22"/>
      <c r="Q292" s="309"/>
      <c r="R292" s="24"/>
      <c r="S292" s="24"/>
      <c r="T292" s="24"/>
      <c r="U292" s="24"/>
      <c r="V292" s="24"/>
      <c r="W292" s="24"/>
      <c r="X292" s="24"/>
      <c r="Y292" s="24"/>
      <c r="Z292" s="24"/>
      <c r="AA292" s="24"/>
      <c r="AB292" s="24"/>
      <c r="AC292" s="24"/>
      <c r="AD292" s="145" t="str">
        <f>IF(M292="","",0)</f>
        <v/>
      </c>
      <c r="AE292" s="301"/>
      <c r="AF292" s="301"/>
      <c r="AG292" s="301"/>
      <c r="AH292" s="301"/>
      <c r="AI292" s="301"/>
      <c r="AJ292" s="301"/>
      <c r="AK292" s="301"/>
      <c r="AL292" s="301"/>
      <c r="AM292" s="301"/>
      <c r="AN292" s="301"/>
      <c r="AO292" s="301"/>
      <c r="AP292" s="301"/>
      <c r="AQ292" s="301"/>
      <c r="AR292" s="301"/>
      <c r="AS292" s="301"/>
      <c r="AT292" s="301"/>
      <c r="AU292" s="301"/>
      <c r="AV292" s="301"/>
      <c r="AW292" s="301"/>
      <c r="AX292" s="301"/>
      <c r="AY292" s="301"/>
      <c r="AZ292" s="301"/>
      <c r="BA292" s="415"/>
      <c r="BB292" s="415"/>
      <c r="BC292" s="415"/>
      <c r="BD292" s="415"/>
      <c r="BE292" s="415"/>
      <c r="BF292" s="415"/>
      <c r="BG292" s="415"/>
      <c r="BH292" s="415"/>
      <c r="BI292" s="415"/>
      <c r="BJ292" s="415"/>
      <c r="BK292" s="415"/>
      <c r="BL292" s="415"/>
      <c r="BM292" s="415"/>
      <c r="BN292" s="415"/>
      <c r="BO292" s="415"/>
      <c r="BP292" s="415"/>
      <c r="BQ292" s="415"/>
      <c r="BR292" s="415"/>
      <c r="BS292" s="415"/>
      <c r="BT292" s="415"/>
      <c r="BU292" s="415"/>
      <c r="BV292" s="415"/>
      <c r="BW292" s="415"/>
      <c r="BX292" s="415"/>
      <c r="BY292" s="415"/>
      <c r="BZ292" s="415"/>
      <c r="CA292" s="415"/>
      <c r="CB292" s="415"/>
      <c r="CC292" s="415"/>
      <c r="CD292" s="415"/>
      <c r="CE292" s="415"/>
      <c r="CF292" s="415"/>
      <c r="CG292" s="415"/>
      <c r="CH292" s="415"/>
      <c r="CI292" s="415"/>
      <c r="CJ292" s="415"/>
      <c r="CK292" s="415"/>
      <c r="CL292" s="415"/>
      <c r="CM292" s="415"/>
      <c r="CN292" s="415"/>
    </row>
    <row r="293" spans="1:92" s="406" customFormat="1" ht="18.600000000000001" customHeight="1">
      <c r="A293" s="310"/>
      <c r="B293" s="22"/>
      <c r="C293" s="809"/>
      <c r="D293" s="809"/>
      <c r="E293" s="809"/>
      <c r="F293" s="809"/>
      <c r="G293" s="809"/>
      <c r="H293" s="809"/>
      <c r="I293" s="809"/>
      <c r="J293" s="809"/>
      <c r="K293" s="809"/>
      <c r="L293" s="506" t="s">
        <v>14</v>
      </c>
      <c r="M293" s="433"/>
      <c r="N293" s="22"/>
      <c r="O293" s="22"/>
      <c r="P293" s="22"/>
      <c r="Q293" s="309"/>
      <c r="R293" s="24"/>
      <c r="S293" s="24"/>
      <c r="T293" s="24"/>
      <c r="U293" s="24"/>
      <c r="V293" s="24"/>
      <c r="W293" s="24"/>
      <c r="X293" s="24"/>
      <c r="Y293" s="24"/>
      <c r="Z293" s="24"/>
      <c r="AA293" s="24"/>
      <c r="AB293" s="24"/>
      <c r="AC293" s="24"/>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415"/>
      <c r="BB293" s="415"/>
      <c r="BC293" s="415"/>
      <c r="BD293" s="415"/>
      <c r="BE293" s="415"/>
      <c r="BF293" s="415"/>
      <c r="BG293" s="415"/>
      <c r="BH293" s="415"/>
      <c r="BI293" s="415"/>
      <c r="BJ293" s="415"/>
      <c r="BK293" s="415"/>
      <c r="BL293" s="415"/>
      <c r="BM293" s="415"/>
      <c r="BN293" s="415"/>
      <c r="BO293" s="415"/>
      <c r="BP293" s="415"/>
      <c r="BQ293" s="415"/>
      <c r="BR293" s="415"/>
      <c r="BS293" s="415"/>
      <c r="BT293" s="415"/>
      <c r="BU293" s="415"/>
      <c r="BV293" s="415"/>
      <c r="BW293" s="415"/>
      <c r="BX293" s="415"/>
      <c r="BY293" s="415"/>
      <c r="BZ293" s="415"/>
      <c r="CA293" s="415"/>
      <c r="CB293" s="415"/>
      <c r="CC293" s="415"/>
      <c r="CD293" s="415"/>
      <c r="CE293" s="415"/>
      <c r="CF293" s="415"/>
      <c r="CG293" s="415"/>
      <c r="CH293" s="415"/>
      <c r="CI293" s="415"/>
      <c r="CJ293" s="415"/>
      <c r="CK293" s="415"/>
      <c r="CL293" s="415"/>
      <c r="CM293" s="415"/>
      <c r="CN293" s="415"/>
    </row>
    <row r="294" spans="1:92" s="406" customFormat="1">
      <c r="A294" s="310"/>
      <c r="B294" s="22"/>
      <c r="C294" s="359"/>
      <c r="D294" s="359"/>
      <c r="E294" s="359"/>
      <c r="F294" s="359"/>
      <c r="G294" s="359"/>
      <c r="H294" s="359"/>
      <c r="I294" s="359"/>
      <c r="J294" s="359"/>
      <c r="K294" s="359"/>
      <c r="L294" s="360"/>
      <c r="M294" s="361"/>
      <c r="N294" s="22"/>
      <c r="O294" s="22"/>
      <c r="P294" s="22"/>
      <c r="Q294" s="309"/>
      <c r="R294" s="301"/>
      <c r="S294" s="301"/>
      <c r="T294" s="301"/>
      <c r="U294" s="301"/>
      <c r="V294" s="301"/>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c r="AR294" s="301"/>
      <c r="AS294" s="301"/>
      <c r="AT294" s="301"/>
      <c r="AU294" s="301"/>
      <c r="AV294" s="301"/>
      <c r="AW294" s="301"/>
      <c r="AX294" s="301"/>
      <c r="AY294" s="301"/>
      <c r="AZ294" s="301"/>
      <c r="BA294" s="415"/>
      <c r="BB294" s="415"/>
      <c r="BC294" s="415"/>
      <c r="BD294" s="415"/>
      <c r="BE294" s="415"/>
      <c r="BF294" s="415"/>
      <c r="BG294" s="415"/>
      <c r="BH294" s="415"/>
      <c r="BI294" s="415"/>
      <c r="BJ294" s="415"/>
      <c r="BK294" s="415"/>
      <c r="BL294" s="415"/>
      <c r="BM294" s="415"/>
      <c r="BN294" s="415"/>
      <c r="BO294" s="415"/>
      <c r="BP294" s="415"/>
      <c r="BQ294" s="415"/>
      <c r="BR294" s="415"/>
      <c r="BS294" s="415"/>
      <c r="BT294" s="415"/>
      <c r="BU294" s="415"/>
      <c r="BV294" s="415"/>
      <c r="BW294" s="415"/>
      <c r="BX294" s="415"/>
      <c r="BY294" s="415"/>
      <c r="BZ294" s="415"/>
      <c r="CA294" s="415"/>
      <c r="CB294" s="415"/>
      <c r="CC294" s="415"/>
      <c r="CD294" s="415"/>
      <c r="CE294" s="415"/>
      <c r="CF294" s="415"/>
      <c r="CG294" s="415"/>
      <c r="CH294" s="415"/>
      <c r="CI294" s="415"/>
      <c r="CJ294" s="415"/>
      <c r="CK294" s="415"/>
      <c r="CL294" s="415"/>
      <c r="CM294" s="415"/>
      <c r="CN294" s="415"/>
    </row>
    <row r="295" spans="1:92" s="406" customFormat="1">
      <c r="A295" s="310"/>
      <c r="B295" s="22"/>
      <c r="C295" s="438" t="s">
        <v>172</v>
      </c>
      <c r="D295" s="22"/>
      <c r="E295" s="22"/>
      <c r="F295" s="22"/>
      <c r="G295" s="22"/>
      <c r="H295" s="22"/>
      <c r="I295" s="22"/>
      <c r="J295" s="22"/>
      <c r="K295" s="22"/>
      <c r="L295" s="22"/>
      <c r="M295" s="22"/>
      <c r="N295" s="22"/>
      <c r="O295" s="22"/>
      <c r="P295" s="22"/>
      <c r="Q295" s="309"/>
      <c r="R295" s="24"/>
      <c r="S295" s="24"/>
      <c r="T295" s="24"/>
      <c r="U295" s="24"/>
      <c r="V295" s="24"/>
      <c r="W295" s="24"/>
      <c r="X295" s="24"/>
      <c r="Y295" s="24"/>
      <c r="Z295" s="24"/>
      <c r="AA295" s="24"/>
      <c r="AB295" s="24"/>
      <c r="AC295" s="24"/>
      <c r="AD295" s="301"/>
      <c r="AE295" s="301"/>
      <c r="AF295" s="301"/>
      <c r="AG295" s="301"/>
      <c r="AH295" s="301"/>
      <c r="AI295" s="301"/>
      <c r="AJ295" s="301"/>
      <c r="AK295" s="301"/>
      <c r="AL295" s="301"/>
      <c r="AM295" s="301"/>
      <c r="AN295" s="301"/>
      <c r="AO295" s="301"/>
      <c r="AP295" s="301"/>
      <c r="AQ295" s="301"/>
      <c r="AR295" s="301"/>
      <c r="AS295" s="301"/>
      <c r="AT295" s="301"/>
      <c r="AU295" s="301"/>
      <c r="AV295" s="301"/>
      <c r="AW295" s="301"/>
      <c r="AX295" s="301"/>
      <c r="AY295" s="301"/>
      <c r="AZ295" s="301"/>
      <c r="BA295" s="415"/>
      <c r="BB295" s="415"/>
      <c r="BC295" s="415"/>
      <c r="BD295" s="415"/>
      <c r="BE295" s="415"/>
      <c r="BF295" s="415"/>
      <c r="BG295" s="415"/>
      <c r="BH295" s="415"/>
      <c r="BI295" s="415"/>
      <c r="BJ295" s="415"/>
      <c r="BK295" s="415"/>
      <c r="BL295" s="415"/>
      <c r="BM295" s="415"/>
      <c r="BN295" s="415"/>
      <c r="BO295" s="415"/>
      <c r="BP295" s="415"/>
      <c r="BQ295" s="415"/>
      <c r="BR295" s="415"/>
      <c r="BS295" s="415"/>
      <c r="BT295" s="415"/>
      <c r="BU295" s="415"/>
      <c r="BV295" s="415"/>
      <c r="BW295" s="415"/>
      <c r="BX295" s="415"/>
      <c r="BY295" s="415"/>
      <c r="BZ295" s="415"/>
      <c r="CA295" s="415"/>
      <c r="CB295" s="415"/>
      <c r="CC295" s="415"/>
      <c r="CD295" s="415"/>
      <c r="CE295" s="415"/>
      <c r="CF295" s="415"/>
      <c r="CG295" s="415"/>
      <c r="CH295" s="415"/>
      <c r="CI295" s="415"/>
      <c r="CJ295" s="415"/>
      <c r="CK295" s="415"/>
      <c r="CL295" s="415"/>
      <c r="CM295" s="415"/>
      <c r="CN295" s="415"/>
    </row>
    <row r="296" spans="1:92" s="406" customFormat="1" ht="40.5" customHeight="1">
      <c r="A296" s="310"/>
      <c r="B296" s="22"/>
      <c r="C296" s="679" t="s">
        <v>83</v>
      </c>
      <c r="D296" s="683"/>
      <c r="E296" s="683"/>
      <c r="F296" s="683"/>
      <c r="G296" s="683"/>
      <c r="H296" s="683"/>
      <c r="I296" s="683"/>
      <c r="J296" s="683"/>
      <c r="K296" s="683"/>
      <c r="L296" s="684"/>
      <c r="M296" s="22"/>
      <c r="N296" s="22"/>
      <c r="O296" s="22"/>
      <c r="P296" s="22"/>
      <c r="Q296" s="309"/>
      <c r="R296" s="24"/>
      <c r="S296" s="24"/>
      <c r="T296" s="24"/>
      <c r="U296" s="24"/>
      <c r="V296" s="24"/>
      <c r="W296" s="256"/>
      <c r="X296" s="24"/>
      <c r="Y296" s="24"/>
      <c r="Z296" s="24"/>
      <c r="AA296" s="256" t="s">
        <v>14</v>
      </c>
      <c r="AB296" s="24"/>
      <c r="AC296" s="24"/>
      <c r="AD296" s="301" t="s">
        <v>6</v>
      </c>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415"/>
      <c r="BB296" s="415"/>
      <c r="BC296" s="415"/>
      <c r="BD296" s="415"/>
      <c r="BE296" s="415"/>
      <c r="BF296" s="415"/>
      <c r="BG296" s="415"/>
      <c r="BH296" s="415"/>
      <c r="BI296" s="415"/>
      <c r="BJ296" s="415"/>
      <c r="BK296" s="415"/>
      <c r="BL296" s="415"/>
      <c r="BM296" s="415"/>
      <c r="BN296" s="415"/>
      <c r="BO296" s="415"/>
      <c r="BP296" s="415"/>
      <c r="BQ296" s="415"/>
      <c r="BR296" s="415"/>
      <c r="BS296" s="415"/>
      <c r="BT296" s="415"/>
      <c r="BU296" s="415"/>
      <c r="BV296" s="415"/>
      <c r="BW296" s="415"/>
      <c r="BX296" s="415"/>
      <c r="BY296" s="415"/>
      <c r="BZ296" s="415"/>
      <c r="CA296" s="415"/>
      <c r="CB296" s="415"/>
      <c r="CC296" s="415"/>
      <c r="CD296" s="415"/>
      <c r="CE296" s="415"/>
      <c r="CF296" s="415"/>
      <c r="CG296" s="415"/>
      <c r="CH296" s="415"/>
      <c r="CI296" s="415"/>
      <c r="CJ296" s="415"/>
      <c r="CK296" s="415"/>
      <c r="CL296" s="415"/>
      <c r="CM296" s="415"/>
      <c r="CN296" s="415"/>
    </row>
    <row r="297" spans="1:92" s="406" customFormat="1" ht="29.55" customHeight="1">
      <c r="A297" s="310"/>
      <c r="B297" s="22"/>
      <c r="C297" s="685" t="s">
        <v>84</v>
      </c>
      <c r="D297" s="686"/>
      <c r="E297" s="686"/>
      <c r="F297" s="686"/>
      <c r="G297" s="686"/>
      <c r="H297" s="687"/>
      <c r="I297" s="357" t="s">
        <v>6</v>
      </c>
      <c r="J297" s="434"/>
      <c r="K297" s="357" t="s">
        <v>14</v>
      </c>
      <c r="L297" s="434"/>
      <c r="M297" s="657" t="s">
        <v>699</v>
      </c>
      <c r="N297" s="22"/>
      <c r="O297" s="22"/>
      <c r="P297" s="22"/>
      <c r="Q297" s="309"/>
      <c r="R297" s="24"/>
      <c r="S297" s="301"/>
      <c r="T297" s="301"/>
      <c r="U297" s="24"/>
      <c r="V297" s="24"/>
      <c r="W297" s="256"/>
      <c r="X297" s="24"/>
      <c r="Y297" s="24"/>
      <c r="Z297" s="24"/>
      <c r="AA297" s="177">
        <f>IF(L297&lt;&gt;"",1,L297)</f>
        <v>0</v>
      </c>
      <c r="AB297" s="24"/>
      <c r="AC297" s="24"/>
      <c r="AD297" s="177">
        <f>IF(J297&lt;&gt;"",1,J297)</f>
        <v>0</v>
      </c>
      <c r="AE297" s="301"/>
      <c r="AF297" s="301"/>
      <c r="AG297" s="301"/>
      <c r="AH297" s="301"/>
      <c r="AI297" s="301"/>
      <c r="AJ297" s="301"/>
      <c r="AK297" s="301"/>
      <c r="AL297" s="301"/>
      <c r="AM297" s="301"/>
      <c r="AN297" s="301"/>
      <c r="AO297" s="301"/>
      <c r="AP297" s="301"/>
      <c r="AQ297" s="301"/>
      <c r="AR297" s="301"/>
      <c r="AS297" s="301"/>
      <c r="AT297" s="301"/>
      <c r="AU297" s="301"/>
      <c r="AV297" s="301"/>
      <c r="AW297" s="301"/>
      <c r="AX297" s="301"/>
      <c r="AY297" s="301"/>
      <c r="AZ297" s="301"/>
      <c r="BA297" s="415"/>
      <c r="BB297" s="415"/>
      <c r="BC297" s="415"/>
      <c r="BD297" s="415"/>
      <c r="BE297" s="415"/>
      <c r="BF297" s="415"/>
      <c r="BG297" s="415"/>
      <c r="BH297" s="415"/>
      <c r="BI297" s="415"/>
      <c r="BJ297" s="415"/>
      <c r="BK297" s="415"/>
      <c r="BL297" s="415"/>
      <c r="BM297" s="415"/>
      <c r="BN297" s="415"/>
      <c r="BO297" s="415"/>
      <c r="BP297" s="415"/>
      <c r="BQ297" s="415"/>
      <c r="BR297" s="415"/>
      <c r="BS297" s="415"/>
      <c r="BT297" s="415"/>
      <c r="BU297" s="415"/>
      <c r="BV297" s="415"/>
      <c r="BW297" s="415"/>
      <c r="BX297" s="415"/>
      <c r="BY297" s="415"/>
      <c r="BZ297" s="415"/>
      <c r="CA297" s="415"/>
      <c r="CB297" s="415"/>
      <c r="CC297" s="415"/>
      <c r="CD297" s="415"/>
      <c r="CE297" s="415"/>
      <c r="CF297" s="415"/>
      <c r="CG297" s="415"/>
      <c r="CH297" s="415"/>
      <c r="CI297" s="415"/>
      <c r="CJ297" s="415"/>
      <c r="CK297" s="415"/>
      <c r="CL297" s="415"/>
      <c r="CM297" s="415"/>
      <c r="CN297" s="415"/>
    </row>
    <row r="298" spans="1:92" s="406" customFormat="1" ht="20.399999999999999">
      <c r="A298" s="310"/>
      <c r="B298" s="22"/>
      <c r="C298" s="685" t="s">
        <v>85</v>
      </c>
      <c r="D298" s="686"/>
      <c r="E298" s="686"/>
      <c r="F298" s="686"/>
      <c r="G298" s="686"/>
      <c r="H298" s="687"/>
      <c r="I298" s="357" t="s">
        <v>6</v>
      </c>
      <c r="J298" s="434"/>
      <c r="K298" s="357" t="s">
        <v>14</v>
      </c>
      <c r="L298" s="433"/>
      <c r="M298" s="658"/>
      <c r="N298" s="22"/>
      <c r="O298" s="22"/>
      <c r="P298" s="22"/>
      <c r="Q298" s="309"/>
      <c r="R298" s="24"/>
      <c r="S298" s="301"/>
      <c r="T298" s="301"/>
      <c r="U298" s="24"/>
      <c r="V298" s="24"/>
      <c r="W298" s="256"/>
      <c r="X298" s="24"/>
      <c r="Y298" s="24"/>
      <c r="Z298" s="24"/>
      <c r="AA298" s="177">
        <f>IF(L298&lt;&gt;"",1,L298)</f>
        <v>0</v>
      </c>
      <c r="AB298" s="24"/>
      <c r="AC298" s="24"/>
      <c r="AD298" s="177">
        <f>IF(J298&lt;&gt;"",1,J298)</f>
        <v>0</v>
      </c>
      <c r="AE298" s="301"/>
      <c r="AF298" s="301"/>
      <c r="AG298" s="301"/>
      <c r="AH298" s="301"/>
      <c r="AI298" s="301"/>
      <c r="AJ298" s="301"/>
      <c r="AK298" s="301"/>
      <c r="AL298" s="301"/>
      <c r="AM298" s="301"/>
      <c r="AN298" s="301"/>
      <c r="AO298" s="301"/>
      <c r="AP298" s="301"/>
      <c r="AQ298" s="301"/>
      <c r="AR298" s="301"/>
      <c r="AS298" s="301"/>
      <c r="AT298" s="301"/>
      <c r="AU298" s="301"/>
      <c r="AV298" s="301"/>
      <c r="AW298" s="301"/>
      <c r="AX298" s="301"/>
      <c r="AY298" s="301"/>
      <c r="AZ298" s="301"/>
      <c r="BA298" s="415"/>
      <c r="BB298" s="415"/>
      <c r="BC298" s="415"/>
      <c r="BD298" s="415"/>
      <c r="BE298" s="415"/>
      <c r="BF298" s="415"/>
      <c r="BG298" s="415"/>
      <c r="BH298" s="415"/>
      <c r="BI298" s="415"/>
      <c r="BJ298" s="415"/>
      <c r="BK298" s="415"/>
      <c r="BL298" s="415"/>
      <c r="BM298" s="415"/>
      <c r="BN298" s="415"/>
      <c r="BO298" s="415"/>
      <c r="BP298" s="415"/>
      <c r="BQ298" s="415"/>
      <c r="BR298" s="415"/>
      <c r="BS298" s="415"/>
      <c r="BT298" s="415"/>
      <c r="BU298" s="415"/>
      <c r="BV298" s="415"/>
      <c r="BW298" s="415"/>
      <c r="BX298" s="415"/>
      <c r="BY298" s="415"/>
      <c r="BZ298" s="415"/>
      <c r="CA298" s="415"/>
      <c r="CB298" s="415"/>
      <c r="CC298" s="415"/>
      <c r="CD298" s="415"/>
      <c r="CE298" s="415"/>
      <c r="CF298" s="415"/>
      <c r="CG298" s="415"/>
      <c r="CH298" s="415"/>
      <c r="CI298" s="415"/>
      <c r="CJ298" s="415"/>
      <c r="CK298" s="415"/>
      <c r="CL298" s="415"/>
      <c r="CM298" s="415"/>
      <c r="CN298" s="415"/>
    </row>
    <row r="299" spans="1:92" s="406" customFormat="1" ht="20.399999999999999">
      <c r="A299" s="310"/>
      <c r="B299" s="22"/>
      <c r="C299" s="685" t="s">
        <v>86</v>
      </c>
      <c r="D299" s="686"/>
      <c r="E299" s="686"/>
      <c r="F299" s="686"/>
      <c r="G299" s="686"/>
      <c r="H299" s="687"/>
      <c r="I299" s="357" t="s">
        <v>6</v>
      </c>
      <c r="J299" s="434"/>
      <c r="K299" s="357" t="s">
        <v>14</v>
      </c>
      <c r="L299" s="433"/>
      <c r="M299" s="658"/>
      <c r="N299" s="22"/>
      <c r="O299" s="22"/>
      <c r="P299" s="22"/>
      <c r="Q299" s="309"/>
      <c r="R299" s="24"/>
      <c r="S299" s="301"/>
      <c r="T299" s="301"/>
      <c r="U299" s="24"/>
      <c r="V299" s="24"/>
      <c r="W299" s="256"/>
      <c r="X299" s="24"/>
      <c r="Y299" s="24"/>
      <c r="Z299" s="24"/>
      <c r="AA299" s="177">
        <f>IF(L299&lt;&gt;"",1,L299)</f>
        <v>0</v>
      </c>
      <c r="AB299" s="24"/>
      <c r="AC299" s="24"/>
      <c r="AD299" s="177">
        <f>IF(J299&lt;&gt;"",1,J299)</f>
        <v>0</v>
      </c>
      <c r="AE299" s="301" t="s">
        <v>629</v>
      </c>
      <c r="AF299" s="301" t="s">
        <v>630</v>
      </c>
      <c r="AG299" s="301"/>
      <c r="AH299" s="301"/>
      <c r="AI299" s="301"/>
      <c r="AJ299" s="301"/>
      <c r="AK299" s="301"/>
      <c r="AL299" s="301"/>
      <c r="AM299" s="301"/>
      <c r="AN299" s="301"/>
      <c r="AO299" s="301"/>
      <c r="AP299" s="301"/>
      <c r="AQ299" s="301"/>
      <c r="AR299" s="301"/>
      <c r="AS299" s="301"/>
      <c r="AT299" s="301"/>
      <c r="AU299" s="301"/>
      <c r="AV299" s="301"/>
      <c r="AW299" s="301"/>
      <c r="AX299" s="301"/>
      <c r="AY299" s="301"/>
      <c r="AZ299" s="301"/>
      <c r="BA299" s="415"/>
      <c r="BB299" s="415"/>
      <c r="BC299" s="415"/>
      <c r="BD299" s="415"/>
      <c r="BE299" s="415"/>
      <c r="BF299" s="415"/>
      <c r="BG299" s="415"/>
      <c r="BH299" s="415"/>
      <c r="BI299" s="415"/>
      <c r="BJ299" s="415"/>
      <c r="BK299" s="415"/>
      <c r="BL299" s="415"/>
      <c r="BM299" s="415"/>
      <c r="BN299" s="415"/>
      <c r="BO299" s="415"/>
      <c r="BP299" s="415"/>
      <c r="BQ299" s="415"/>
      <c r="BR299" s="415"/>
      <c r="BS299" s="415"/>
      <c r="BT299" s="415"/>
      <c r="BU299" s="415"/>
      <c r="BV299" s="415"/>
      <c r="BW299" s="415"/>
      <c r="BX299" s="415"/>
      <c r="BY299" s="415"/>
      <c r="BZ299" s="415"/>
      <c r="CA299" s="415"/>
      <c r="CB299" s="415"/>
      <c r="CC299" s="415"/>
      <c r="CD299" s="415"/>
      <c r="CE299" s="415"/>
      <c r="CF299" s="415"/>
      <c r="CG299" s="415"/>
      <c r="CH299" s="415"/>
      <c r="CI299" s="415"/>
      <c r="CJ299" s="415"/>
      <c r="CK299" s="415"/>
      <c r="CL299" s="415"/>
      <c r="CM299" s="415"/>
      <c r="CN299" s="415"/>
    </row>
    <row r="300" spans="1:92" s="406" customFormat="1" ht="20.399999999999999">
      <c r="A300" s="310"/>
      <c r="B300" s="22"/>
      <c r="C300" s="688" t="s">
        <v>87</v>
      </c>
      <c r="D300" s="689"/>
      <c r="E300" s="689"/>
      <c r="F300" s="689"/>
      <c r="G300" s="689"/>
      <c r="H300" s="690"/>
      <c r="I300" s="362" t="s">
        <v>6</v>
      </c>
      <c r="J300" s="435"/>
      <c r="K300" s="362" t="s">
        <v>14</v>
      </c>
      <c r="L300" s="436"/>
      <c r="M300" s="659"/>
      <c r="N300" s="22"/>
      <c r="O300" s="22"/>
      <c r="P300" s="22"/>
      <c r="Q300" s="309"/>
      <c r="R300" s="24"/>
      <c r="S300" s="301"/>
      <c r="T300" s="301"/>
      <c r="U300" s="24"/>
      <c r="V300" s="24"/>
      <c r="W300" s="256"/>
      <c r="X300" s="24"/>
      <c r="Y300" s="24"/>
      <c r="Z300" s="24"/>
      <c r="AA300" s="177">
        <f>IF(L300&lt;&gt;"",1,L300)</f>
        <v>0</v>
      </c>
      <c r="AB300" s="24"/>
      <c r="AC300" s="24"/>
      <c r="AD300" s="177">
        <f>IF(J300&lt;&gt;"",1,J300)</f>
        <v>0</v>
      </c>
      <c r="AE300" s="145">
        <f>(SUM(AD297:AD300))</f>
        <v>0</v>
      </c>
      <c r="AF300" s="261">
        <f>AE300/4</f>
        <v>0</v>
      </c>
      <c r="AG300" s="301"/>
      <c r="AH300" s="301"/>
      <c r="AI300" s="301"/>
      <c r="AJ300" s="301"/>
      <c r="AK300" s="301"/>
      <c r="AL300" s="301"/>
      <c r="AM300" s="301"/>
      <c r="AN300" s="301"/>
      <c r="AO300" s="301"/>
      <c r="AP300" s="301"/>
      <c r="AQ300" s="301"/>
      <c r="AR300" s="301"/>
      <c r="AS300" s="301"/>
      <c r="AT300" s="301"/>
      <c r="AU300" s="301"/>
      <c r="AV300" s="301"/>
      <c r="AW300" s="301"/>
      <c r="AX300" s="301"/>
      <c r="AY300" s="301"/>
      <c r="AZ300" s="301"/>
      <c r="BA300" s="415"/>
      <c r="BB300" s="415"/>
      <c r="BC300" s="415"/>
      <c r="BD300" s="415"/>
      <c r="BE300" s="415"/>
      <c r="BF300" s="415"/>
      <c r="BG300" s="415"/>
      <c r="BH300" s="415"/>
      <c r="BI300" s="415"/>
      <c r="BJ300" s="415"/>
      <c r="BK300" s="415"/>
      <c r="BL300" s="415"/>
      <c r="BM300" s="415"/>
      <c r="BN300" s="415"/>
      <c r="BO300" s="415"/>
      <c r="BP300" s="415"/>
      <c r="BQ300" s="415"/>
      <c r="BR300" s="415"/>
      <c r="BS300" s="415"/>
      <c r="BT300" s="415"/>
      <c r="BU300" s="415"/>
      <c r="BV300" s="415"/>
      <c r="BW300" s="415"/>
      <c r="BX300" s="415"/>
      <c r="BY300" s="415"/>
      <c r="BZ300" s="415"/>
      <c r="CA300" s="415"/>
      <c r="CB300" s="415"/>
      <c r="CC300" s="415"/>
      <c r="CD300" s="415"/>
      <c r="CE300" s="415"/>
      <c r="CF300" s="415"/>
      <c r="CG300" s="415"/>
      <c r="CH300" s="415"/>
      <c r="CI300" s="415"/>
      <c r="CJ300" s="415"/>
      <c r="CK300" s="415"/>
      <c r="CL300" s="415"/>
      <c r="CM300" s="415"/>
      <c r="CN300" s="415"/>
    </row>
    <row r="301" spans="1:92" s="406" customFormat="1" ht="25.2" customHeight="1">
      <c r="A301" s="310"/>
      <c r="B301" s="22"/>
      <c r="C301" s="22"/>
      <c r="D301" s="22"/>
      <c r="E301" s="22"/>
      <c r="F301" s="22"/>
      <c r="G301" s="22"/>
      <c r="H301" s="301"/>
      <c r="I301" s="638">
        <f>IF(AE303=0,100,(AE300))</f>
        <v>100</v>
      </c>
      <c r="J301" s="639"/>
      <c r="K301" s="639"/>
      <c r="L301" s="640"/>
      <c r="M301" s="22"/>
      <c r="N301" s="22"/>
      <c r="O301" s="22"/>
      <c r="P301" s="22"/>
      <c r="Q301" s="309"/>
      <c r="R301" s="301"/>
      <c r="S301" s="301"/>
      <c r="T301" s="301"/>
      <c r="U301" s="301"/>
      <c r="V301" s="301"/>
      <c r="W301" s="301"/>
      <c r="X301" s="301"/>
      <c r="Y301" s="301"/>
      <c r="Z301" s="301"/>
      <c r="AA301" s="326"/>
      <c r="AB301" s="301"/>
      <c r="AC301" s="301"/>
      <c r="AD301" s="326"/>
      <c r="AE301" s="145"/>
      <c r="AF301" s="116"/>
      <c r="AG301" s="301"/>
      <c r="AH301" s="301"/>
      <c r="AI301" s="301"/>
      <c r="AJ301" s="301"/>
      <c r="AK301" s="301"/>
      <c r="AL301" s="301"/>
      <c r="AM301" s="301"/>
      <c r="AN301" s="301"/>
      <c r="AO301" s="301"/>
      <c r="AP301" s="301"/>
      <c r="AQ301" s="301"/>
      <c r="AR301" s="301"/>
      <c r="AS301" s="301"/>
      <c r="AT301" s="301"/>
      <c r="AU301" s="301"/>
      <c r="AV301" s="301"/>
      <c r="AW301" s="301"/>
      <c r="AX301" s="301"/>
      <c r="AY301" s="301"/>
      <c r="AZ301" s="301"/>
      <c r="BA301" s="415"/>
      <c r="BB301" s="415"/>
      <c r="BC301" s="415"/>
      <c r="BD301" s="415"/>
      <c r="BE301" s="415"/>
      <c r="BF301" s="415"/>
      <c r="BG301" s="415"/>
      <c r="BH301" s="415"/>
      <c r="BI301" s="415"/>
      <c r="BJ301" s="415"/>
      <c r="BK301" s="415"/>
      <c r="BL301" s="415"/>
      <c r="BM301" s="415"/>
      <c r="BN301" s="415"/>
      <c r="BO301" s="415"/>
      <c r="BP301" s="415"/>
      <c r="BQ301" s="415"/>
      <c r="BR301" s="415"/>
      <c r="BS301" s="415"/>
      <c r="BT301" s="415"/>
      <c r="BU301" s="415"/>
      <c r="BV301" s="415"/>
      <c r="BW301" s="415"/>
      <c r="BX301" s="415"/>
      <c r="BY301" s="415"/>
      <c r="BZ301" s="415"/>
      <c r="CA301" s="415"/>
      <c r="CB301" s="415"/>
      <c r="CC301" s="415"/>
      <c r="CD301" s="415"/>
      <c r="CE301" s="415"/>
      <c r="CF301" s="415"/>
      <c r="CG301" s="415"/>
      <c r="CH301" s="415"/>
      <c r="CI301" s="415"/>
      <c r="CJ301" s="415"/>
      <c r="CK301" s="415"/>
      <c r="CL301" s="415"/>
      <c r="CM301" s="415"/>
      <c r="CN301" s="415"/>
    </row>
    <row r="302" spans="1:92" s="406" customFormat="1">
      <c r="A302" s="310"/>
      <c r="B302" s="22"/>
      <c r="C302" s="22"/>
      <c r="D302" s="22"/>
      <c r="E302" s="22"/>
      <c r="F302" s="22"/>
      <c r="G302" s="22"/>
      <c r="H302" s="22"/>
      <c r="I302" s="22"/>
      <c r="J302" s="22"/>
      <c r="K302" s="22"/>
      <c r="L302" s="22"/>
      <c r="M302" s="22"/>
      <c r="N302" s="22"/>
      <c r="O302" s="22"/>
      <c r="P302" s="22"/>
      <c r="Q302" s="309"/>
      <c r="R302" s="301"/>
      <c r="S302" s="301"/>
      <c r="T302" s="301"/>
      <c r="U302" s="301"/>
      <c r="V302" s="301"/>
      <c r="W302" s="301"/>
      <c r="X302" s="301"/>
      <c r="Y302" s="301"/>
      <c r="Z302" s="301"/>
      <c r="AA302" s="326"/>
      <c r="AB302" s="301"/>
      <c r="AC302" s="301"/>
      <c r="AD302" s="326"/>
      <c r="AE302" s="145"/>
      <c r="AF302" s="116"/>
      <c r="AG302" s="301"/>
      <c r="AH302" s="301"/>
      <c r="AI302" s="301"/>
      <c r="AJ302" s="301"/>
      <c r="AK302" s="301"/>
      <c r="AL302" s="301"/>
      <c r="AM302" s="301"/>
      <c r="AN302" s="301"/>
      <c r="AO302" s="301"/>
      <c r="AP302" s="301"/>
      <c r="AQ302" s="301"/>
      <c r="AR302" s="301"/>
      <c r="AS302" s="301"/>
      <c r="AT302" s="301"/>
      <c r="AU302" s="301"/>
      <c r="AV302" s="301"/>
      <c r="AW302" s="301"/>
      <c r="AX302" s="301"/>
      <c r="AY302" s="301"/>
      <c r="AZ302" s="301"/>
      <c r="BA302" s="415"/>
      <c r="BB302" s="415"/>
      <c r="BC302" s="415"/>
      <c r="BD302" s="415"/>
      <c r="BE302" s="415"/>
      <c r="BF302" s="415"/>
      <c r="BG302" s="415"/>
      <c r="BH302" s="415"/>
      <c r="BI302" s="415"/>
      <c r="BJ302" s="415"/>
      <c r="BK302" s="415"/>
      <c r="BL302" s="415"/>
      <c r="BM302" s="415"/>
      <c r="BN302" s="415"/>
      <c r="BO302" s="415"/>
      <c r="BP302" s="415"/>
      <c r="BQ302" s="415"/>
      <c r="BR302" s="415"/>
      <c r="BS302" s="415"/>
      <c r="BT302" s="415"/>
      <c r="BU302" s="415"/>
      <c r="BV302" s="415"/>
      <c r="BW302" s="415"/>
      <c r="BX302" s="415"/>
      <c r="BY302" s="415"/>
      <c r="BZ302" s="415"/>
      <c r="CA302" s="415"/>
      <c r="CB302" s="415"/>
      <c r="CC302" s="415"/>
      <c r="CD302" s="415"/>
      <c r="CE302" s="415"/>
      <c r="CF302" s="415"/>
      <c r="CG302" s="415"/>
      <c r="CH302" s="415"/>
      <c r="CI302" s="415"/>
      <c r="CJ302" s="415"/>
      <c r="CK302" s="415"/>
      <c r="CL302" s="415"/>
      <c r="CM302" s="415"/>
      <c r="CN302" s="415"/>
    </row>
    <row r="303" spans="1:92" s="406" customFormat="1" ht="36.450000000000003" customHeight="1">
      <c r="A303" s="310"/>
      <c r="B303" s="22"/>
      <c r="C303" s="679" t="s">
        <v>88</v>
      </c>
      <c r="D303" s="680"/>
      <c r="E303" s="680"/>
      <c r="F303" s="680"/>
      <c r="G303" s="680"/>
      <c r="H303" s="680"/>
      <c r="I303" s="680"/>
      <c r="J303" s="680"/>
      <c r="K303" s="680"/>
      <c r="L303" s="681"/>
      <c r="M303" s="22"/>
      <c r="N303" s="22"/>
      <c r="O303" s="22"/>
      <c r="P303" s="22"/>
      <c r="Q303" s="309"/>
      <c r="R303" s="24"/>
      <c r="S303" s="301"/>
      <c r="T303" s="301"/>
      <c r="U303" s="24"/>
      <c r="V303" s="24"/>
      <c r="W303" s="256"/>
      <c r="X303" s="24"/>
      <c r="Y303" s="24"/>
      <c r="Z303" s="24"/>
      <c r="AA303" s="256" t="s">
        <v>26</v>
      </c>
      <c r="AB303" s="24"/>
      <c r="AC303" s="24"/>
      <c r="AD303" s="301"/>
      <c r="AE303" s="262">
        <f>SUM(AA297:AD300)</f>
        <v>0</v>
      </c>
      <c r="AF303" s="301"/>
      <c r="AG303" s="301"/>
      <c r="AH303" s="301"/>
      <c r="AI303" s="301"/>
      <c r="AJ303" s="301"/>
      <c r="AK303" s="301"/>
      <c r="AL303" s="301"/>
      <c r="AM303" s="301"/>
      <c r="AN303" s="301"/>
      <c r="AO303" s="301"/>
      <c r="AP303" s="301"/>
      <c r="AQ303" s="301"/>
      <c r="AR303" s="301"/>
      <c r="AS303" s="301"/>
      <c r="AT303" s="301"/>
      <c r="AU303" s="301"/>
      <c r="AV303" s="301"/>
      <c r="AW303" s="301"/>
      <c r="AX303" s="301"/>
      <c r="AY303" s="301"/>
      <c r="AZ303" s="301"/>
      <c r="BA303" s="415"/>
      <c r="BB303" s="415"/>
      <c r="BC303" s="415"/>
      <c r="BD303" s="415"/>
      <c r="BE303" s="415"/>
      <c r="BF303" s="415"/>
      <c r="BG303" s="415"/>
      <c r="BH303" s="415"/>
      <c r="BI303" s="415"/>
      <c r="BJ303" s="415"/>
      <c r="BK303" s="415"/>
      <c r="BL303" s="415"/>
      <c r="BM303" s="415"/>
      <c r="BN303" s="415"/>
      <c r="BO303" s="415"/>
      <c r="BP303" s="415"/>
      <c r="BQ303" s="415"/>
      <c r="BR303" s="415"/>
      <c r="BS303" s="415"/>
      <c r="BT303" s="415"/>
      <c r="BU303" s="415"/>
      <c r="BV303" s="415"/>
      <c r="BW303" s="415"/>
      <c r="BX303" s="415"/>
      <c r="BY303" s="415"/>
      <c r="BZ303" s="415"/>
      <c r="CA303" s="415"/>
      <c r="CB303" s="415"/>
      <c r="CC303" s="415"/>
      <c r="CD303" s="415"/>
      <c r="CE303" s="415"/>
      <c r="CF303" s="415"/>
      <c r="CG303" s="415"/>
      <c r="CH303" s="415"/>
      <c r="CI303" s="415"/>
      <c r="CJ303" s="415"/>
      <c r="CK303" s="415"/>
      <c r="CL303" s="415"/>
      <c r="CM303" s="415"/>
      <c r="CN303" s="415"/>
    </row>
    <row r="304" spans="1:92" s="406" customFormat="1" ht="25.8" customHeight="1">
      <c r="A304" s="310"/>
      <c r="B304" s="22"/>
      <c r="C304" s="688" t="s">
        <v>707</v>
      </c>
      <c r="D304" s="689"/>
      <c r="E304" s="689"/>
      <c r="F304" s="689"/>
      <c r="G304" s="689"/>
      <c r="H304" s="690"/>
      <c r="I304" s="357" t="s">
        <v>6</v>
      </c>
      <c r="J304" s="437"/>
      <c r="K304" s="357" t="s">
        <v>14</v>
      </c>
      <c r="L304" s="434"/>
      <c r="M304" s="657" t="s">
        <v>699</v>
      </c>
      <c r="N304" s="22"/>
      <c r="O304" s="22"/>
      <c r="P304" s="22"/>
      <c r="Q304" s="309"/>
      <c r="R304" s="24"/>
      <c r="S304" s="301"/>
      <c r="T304" s="301"/>
      <c r="U304" s="24"/>
      <c r="V304" s="24"/>
      <c r="W304" s="256"/>
      <c r="X304" s="24"/>
      <c r="Y304" s="24"/>
      <c r="Z304" s="24"/>
      <c r="AA304" s="177">
        <f>IF(L304&lt;&gt;"",1,L304)</f>
        <v>0</v>
      </c>
      <c r="AB304" s="24"/>
      <c r="AC304" s="24"/>
      <c r="AD304" s="178">
        <f>IF(J304&lt;&gt;"",1,J304)</f>
        <v>0</v>
      </c>
      <c r="AE304" s="301"/>
      <c r="AF304" s="301"/>
      <c r="AG304" s="301"/>
      <c r="AH304" s="301"/>
      <c r="AI304" s="301"/>
      <c r="AJ304" s="301"/>
      <c r="AK304" s="301"/>
      <c r="AL304" s="301"/>
      <c r="AM304" s="301"/>
      <c r="AN304" s="301"/>
      <c r="AO304" s="301"/>
      <c r="AP304" s="301"/>
      <c r="AQ304" s="301"/>
      <c r="AR304" s="301"/>
      <c r="AS304" s="301"/>
      <c r="AT304" s="301"/>
      <c r="AU304" s="301"/>
      <c r="AV304" s="301"/>
      <c r="AW304" s="301"/>
      <c r="AX304" s="301"/>
      <c r="AY304" s="301"/>
      <c r="AZ304" s="301"/>
      <c r="BA304" s="415"/>
      <c r="BB304" s="415"/>
      <c r="BC304" s="415"/>
      <c r="BD304" s="415"/>
      <c r="BE304" s="415"/>
      <c r="BF304" s="415"/>
      <c r="BG304" s="415"/>
      <c r="BH304" s="415"/>
      <c r="BI304" s="415"/>
      <c r="BJ304" s="415"/>
      <c r="BK304" s="415"/>
      <c r="BL304" s="415"/>
      <c r="BM304" s="415"/>
      <c r="BN304" s="415"/>
      <c r="BO304" s="415"/>
      <c r="BP304" s="415"/>
      <c r="BQ304" s="415"/>
      <c r="BR304" s="415"/>
      <c r="BS304" s="415"/>
      <c r="BT304" s="415"/>
      <c r="BU304" s="415"/>
      <c r="BV304" s="415"/>
      <c r="BW304" s="415"/>
      <c r="BX304" s="415"/>
      <c r="BY304" s="415"/>
      <c r="BZ304" s="415"/>
      <c r="CA304" s="415"/>
      <c r="CB304" s="415"/>
      <c r="CC304" s="415"/>
      <c r="CD304" s="415"/>
      <c r="CE304" s="415"/>
      <c r="CF304" s="415"/>
      <c r="CG304" s="415"/>
      <c r="CH304" s="415"/>
      <c r="CI304" s="415"/>
      <c r="CJ304" s="415"/>
      <c r="CK304" s="415"/>
      <c r="CL304" s="415"/>
      <c r="CM304" s="415"/>
      <c r="CN304" s="415"/>
    </row>
    <row r="305" spans="1:92" s="406" customFormat="1" ht="25.8" customHeight="1">
      <c r="A305" s="310"/>
      <c r="B305" s="22"/>
      <c r="C305" s="579" t="s">
        <v>708</v>
      </c>
      <c r="D305" s="580"/>
      <c r="E305" s="580"/>
      <c r="F305" s="580"/>
      <c r="G305" s="580"/>
      <c r="H305" s="581"/>
      <c r="I305" s="357" t="s">
        <v>6</v>
      </c>
      <c r="J305" s="437"/>
      <c r="K305" s="357" t="s">
        <v>14</v>
      </c>
      <c r="L305" s="434"/>
      <c r="M305" s="658"/>
      <c r="N305" s="22"/>
      <c r="O305" s="22"/>
      <c r="P305" s="22"/>
      <c r="Q305" s="309"/>
      <c r="R305" s="24"/>
      <c r="S305" s="301"/>
      <c r="T305" s="301"/>
      <c r="U305" s="24"/>
      <c r="V305" s="24"/>
      <c r="W305" s="256"/>
      <c r="X305" s="24"/>
      <c r="Y305" s="24"/>
      <c r="Z305" s="24"/>
      <c r="AA305" s="177">
        <f>IF(L305&lt;&gt;"",1,L305)</f>
        <v>0</v>
      </c>
      <c r="AB305" s="24"/>
      <c r="AC305" s="24"/>
      <c r="AD305" s="178">
        <f>IF(J305&lt;&gt;"",1,J305)</f>
        <v>0</v>
      </c>
      <c r="AE305" s="301"/>
      <c r="AF305" s="301"/>
      <c r="AG305" s="301"/>
      <c r="AH305" s="301"/>
      <c r="AI305" s="301"/>
      <c r="AJ305" s="301"/>
      <c r="AK305" s="301"/>
      <c r="AL305" s="301"/>
      <c r="AM305" s="301"/>
      <c r="AN305" s="301"/>
      <c r="AO305" s="301"/>
      <c r="AP305" s="301"/>
      <c r="AQ305" s="301"/>
      <c r="AR305" s="301"/>
      <c r="AS305" s="301"/>
      <c r="AT305" s="301"/>
      <c r="AU305" s="301"/>
      <c r="AV305" s="301"/>
      <c r="AW305" s="301"/>
      <c r="AX305" s="301"/>
      <c r="AY305" s="301"/>
      <c r="AZ305" s="301"/>
      <c r="BA305" s="415"/>
      <c r="BB305" s="415"/>
      <c r="BC305" s="415"/>
      <c r="BD305" s="415"/>
      <c r="BE305" s="415"/>
      <c r="BF305" s="415"/>
      <c r="BG305" s="415"/>
      <c r="BH305" s="415"/>
      <c r="BI305" s="415"/>
      <c r="BJ305" s="415"/>
      <c r="BK305" s="415"/>
      <c r="BL305" s="415"/>
      <c r="BM305" s="415"/>
      <c r="BN305" s="415"/>
      <c r="BO305" s="415"/>
      <c r="BP305" s="415"/>
      <c r="BQ305" s="415"/>
      <c r="BR305" s="415"/>
      <c r="BS305" s="415"/>
      <c r="BT305" s="415"/>
      <c r="BU305" s="415"/>
      <c r="BV305" s="415"/>
      <c r="BW305" s="415"/>
      <c r="BX305" s="415"/>
      <c r="BY305" s="415"/>
      <c r="BZ305" s="415"/>
      <c r="CA305" s="415"/>
      <c r="CB305" s="415"/>
      <c r="CC305" s="415"/>
      <c r="CD305" s="415"/>
      <c r="CE305" s="415"/>
      <c r="CF305" s="415"/>
      <c r="CG305" s="415"/>
      <c r="CH305" s="415"/>
      <c r="CI305" s="415"/>
      <c r="CJ305" s="415"/>
      <c r="CK305" s="415"/>
      <c r="CL305" s="415"/>
      <c r="CM305" s="415"/>
      <c r="CN305" s="415"/>
    </row>
    <row r="306" spans="1:92" s="406" customFormat="1" ht="33.450000000000003" customHeight="1">
      <c r="A306" s="310"/>
      <c r="B306" s="22"/>
      <c r="C306" s="579" t="s">
        <v>89</v>
      </c>
      <c r="D306" s="580"/>
      <c r="E306" s="580"/>
      <c r="F306" s="580"/>
      <c r="G306" s="580"/>
      <c r="H306" s="581"/>
      <c r="I306" s="357" t="s">
        <v>6</v>
      </c>
      <c r="J306" s="437"/>
      <c r="K306" s="357" t="s">
        <v>14</v>
      </c>
      <c r="L306" s="434"/>
      <c r="M306" s="658"/>
      <c r="N306" s="22"/>
      <c r="O306" s="22"/>
      <c r="P306" s="22"/>
      <c r="Q306" s="309"/>
      <c r="R306" s="24"/>
      <c r="S306" s="301"/>
      <c r="T306" s="301"/>
      <c r="U306" s="24"/>
      <c r="V306" s="24"/>
      <c r="W306" s="256"/>
      <c r="X306" s="24"/>
      <c r="Y306" s="24"/>
      <c r="Z306" s="24"/>
      <c r="AA306" s="177">
        <f>IF(L306&lt;&gt;"",1,L306)</f>
        <v>0</v>
      </c>
      <c r="AB306" s="24"/>
      <c r="AC306" s="24"/>
      <c r="AD306" s="178">
        <f>IF(J306&lt;&gt;"",1,J306)</f>
        <v>0</v>
      </c>
      <c r="AE306" s="301"/>
      <c r="AF306" s="301"/>
      <c r="AG306" s="301"/>
      <c r="AH306" s="301"/>
      <c r="AI306" s="301"/>
      <c r="AJ306" s="301"/>
      <c r="AK306" s="301"/>
      <c r="AL306" s="301"/>
      <c r="AM306" s="301"/>
      <c r="AN306" s="301"/>
      <c r="AO306" s="301"/>
      <c r="AP306" s="301"/>
      <c r="AQ306" s="301"/>
      <c r="AR306" s="301"/>
      <c r="AS306" s="301"/>
      <c r="AT306" s="301"/>
      <c r="AU306" s="301"/>
      <c r="AV306" s="301"/>
      <c r="AW306" s="301"/>
      <c r="AX306" s="301"/>
      <c r="AY306" s="301"/>
      <c r="AZ306" s="301"/>
      <c r="BA306" s="415"/>
      <c r="BB306" s="415"/>
      <c r="BC306" s="415"/>
      <c r="BD306" s="415"/>
      <c r="BE306" s="415"/>
      <c r="BF306" s="415"/>
      <c r="BG306" s="415"/>
      <c r="BH306" s="415"/>
      <c r="BI306" s="415"/>
      <c r="BJ306" s="415"/>
      <c r="BK306" s="415"/>
      <c r="BL306" s="415"/>
      <c r="BM306" s="415"/>
      <c r="BN306" s="415"/>
      <c r="BO306" s="415"/>
      <c r="BP306" s="415"/>
      <c r="BQ306" s="415"/>
      <c r="BR306" s="415"/>
      <c r="BS306" s="415"/>
      <c r="BT306" s="415"/>
      <c r="BU306" s="415"/>
      <c r="BV306" s="415"/>
      <c r="BW306" s="415"/>
      <c r="BX306" s="415"/>
      <c r="BY306" s="415"/>
      <c r="BZ306" s="415"/>
      <c r="CA306" s="415"/>
      <c r="CB306" s="415"/>
      <c r="CC306" s="415"/>
      <c r="CD306" s="415"/>
      <c r="CE306" s="415"/>
      <c r="CF306" s="415"/>
      <c r="CG306" s="415"/>
      <c r="CH306" s="415"/>
      <c r="CI306" s="415"/>
      <c r="CJ306" s="415"/>
      <c r="CK306" s="415"/>
      <c r="CL306" s="415"/>
      <c r="CM306" s="415"/>
      <c r="CN306" s="415"/>
    </row>
    <row r="307" spans="1:92" s="406" customFormat="1" ht="27" customHeight="1">
      <c r="A307" s="310"/>
      <c r="B307" s="22"/>
      <c r="C307" s="579" t="s">
        <v>90</v>
      </c>
      <c r="D307" s="580"/>
      <c r="E307" s="580"/>
      <c r="F307" s="580"/>
      <c r="G307" s="580"/>
      <c r="H307" s="581"/>
      <c r="I307" s="357" t="s">
        <v>6</v>
      </c>
      <c r="J307" s="437"/>
      <c r="K307" s="357" t="s">
        <v>14</v>
      </c>
      <c r="L307" s="434"/>
      <c r="M307" s="658"/>
      <c r="N307" s="22"/>
      <c r="O307" s="22"/>
      <c r="P307" s="22"/>
      <c r="Q307" s="309"/>
      <c r="R307" s="24"/>
      <c r="S307" s="24"/>
      <c r="T307" s="24"/>
      <c r="U307" s="24"/>
      <c r="V307" s="24"/>
      <c r="W307" s="256"/>
      <c r="X307" s="24"/>
      <c r="Y307" s="24"/>
      <c r="Z307" s="24"/>
      <c r="AA307" s="177">
        <f>IF(L307&lt;&gt;"",1,L307)</f>
        <v>0</v>
      </c>
      <c r="AB307" s="24"/>
      <c r="AC307" s="24"/>
      <c r="AD307" s="178">
        <f>IF(J307&lt;&gt;"",1,J307)</f>
        <v>0</v>
      </c>
      <c r="AE307" s="301" t="s">
        <v>629</v>
      </c>
      <c r="AF307" s="301" t="s">
        <v>631</v>
      </c>
      <c r="AG307" s="301"/>
      <c r="AH307" s="301"/>
      <c r="AI307" s="301"/>
      <c r="AJ307" s="301"/>
      <c r="AK307" s="301"/>
      <c r="AL307" s="301"/>
      <c r="AM307" s="301"/>
      <c r="AN307" s="301"/>
      <c r="AO307" s="301"/>
      <c r="AP307" s="301"/>
      <c r="AQ307" s="301"/>
      <c r="AR307" s="301"/>
      <c r="AS307" s="301"/>
      <c r="AT307" s="301"/>
      <c r="AU307" s="301"/>
      <c r="AV307" s="301"/>
      <c r="AW307" s="301"/>
      <c r="AX307" s="301"/>
      <c r="AY307" s="301"/>
      <c r="AZ307" s="301"/>
      <c r="BA307" s="415"/>
      <c r="BB307" s="415"/>
      <c r="BC307" s="415"/>
      <c r="BD307" s="415"/>
      <c r="BE307" s="415"/>
      <c r="BF307" s="415"/>
      <c r="BG307" s="415"/>
      <c r="BH307" s="415"/>
      <c r="BI307" s="415"/>
      <c r="BJ307" s="415"/>
      <c r="BK307" s="415"/>
      <c r="BL307" s="415"/>
      <c r="BM307" s="415"/>
      <c r="BN307" s="415"/>
      <c r="BO307" s="415"/>
      <c r="BP307" s="415"/>
      <c r="BQ307" s="415"/>
      <c r="BR307" s="415"/>
      <c r="BS307" s="415"/>
      <c r="BT307" s="415"/>
      <c r="BU307" s="415"/>
      <c r="BV307" s="415"/>
      <c r="BW307" s="415"/>
      <c r="BX307" s="415"/>
      <c r="BY307" s="415"/>
      <c r="BZ307" s="415"/>
      <c r="CA307" s="415"/>
      <c r="CB307" s="415"/>
      <c r="CC307" s="415"/>
      <c r="CD307" s="415"/>
      <c r="CE307" s="415"/>
      <c r="CF307" s="415"/>
      <c r="CG307" s="415"/>
      <c r="CH307" s="415"/>
      <c r="CI307" s="415"/>
      <c r="CJ307" s="415"/>
      <c r="CK307" s="415"/>
      <c r="CL307" s="415"/>
      <c r="CM307" s="415"/>
      <c r="CN307" s="415"/>
    </row>
    <row r="308" spans="1:92" s="406" customFormat="1" ht="27" customHeight="1">
      <c r="A308" s="310"/>
      <c r="B308" s="22"/>
      <c r="C308" s="579" t="s">
        <v>91</v>
      </c>
      <c r="D308" s="580"/>
      <c r="E308" s="580"/>
      <c r="F308" s="580"/>
      <c r="G308" s="580"/>
      <c r="H308" s="581"/>
      <c r="I308" s="357" t="s">
        <v>6</v>
      </c>
      <c r="J308" s="437"/>
      <c r="K308" s="357" t="s">
        <v>14</v>
      </c>
      <c r="L308" s="434"/>
      <c r="M308" s="659"/>
      <c r="N308" s="22"/>
      <c r="O308" s="22"/>
      <c r="P308" s="22"/>
      <c r="Q308" s="309"/>
      <c r="R308" s="24"/>
      <c r="S308" s="24"/>
      <c r="T308" s="24"/>
      <c r="U308" s="24"/>
      <c r="V308" s="24"/>
      <c r="W308" s="256"/>
      <c r="X308" s="24"/>
      <c r="Y308" s="24"/>
      <c r="Z308" s="24"/>
      <c r="AA308" s="177">
        <f>IF(L308&lt;&gt;"",1,L308)</f>
        <v>0</v>
      </c>
      <c r="AB308" s="24"/>
      <c r="AC308" s="24"/>
      <c r="AD308" s="177">
        <f>IF(J308&lt;&gt;"",1,J308)</f>
        <v>0</v>
      </c>
      <c r="AE308" s="145">
        <f>SUM(AD304:AD308)</f>
        <v>0</v>
      </c>
      <c r="AF308" s="261">
        <f>AE308/5</f>
        <v>0</v>
      </c>
      <c r="AG308" s="301"/>
      <c r="AH308" s="301"/>
      <c r="AI308" s="301"/>
      <c r="AJ308" s="301"/>
      <c r="AK308" s="301"/>
      <c r="AL308" s="301"/>
      <c r="AM308" s="301"/>
      <c r="AN308" s="301"/>
      <c r="AO308" s="301"/>
      <c r="AP308" s="301"/>
      <c r="AQ308" s="301"/>
      <c r="AR308" s="301"/>
      <c r="AS308" s="301"/>
      <c r="AT308" s="301"/>
      <c r="AU308" s="301"/>
      <c r="AV308" s="301"/>
      <c r="AW308" s="301"/>
      <c r="AX308" s="301"/>
      <c r="AY308" s="301"/>
      <c r="AZ308" s="301"/>
      <c r="BA308" s="415"/>
      <c r="BB308" s="415"/>
      <c r="BC308" s="415"/>
      <c r="BD308" s="415"/>
      <c r="BE308" s="415"/>
      <c r="BF308" s="415"/>
      <c r="BG308" s="415"/>
      <c r="BH308" s="415"/>
      <c r="BI308" s="415"/>
      <c r="BJ308" s="415"/>
      <c r="BK308" s="415"/>
      <c r="BL308" s="415"/>
      <c r="BM308" s="415"/>
      <c r="BN308" s="415"/>
      <c r="BO308" s="415"/>
      <c r="BP308" s="415"/>
      <c r="BQ308" s="415"/>
      <c r="BR308" s="415"/>
      <c r="BS308" s="415"/>
      <c r="BT308" s="415"/>
      <c r="BU308" s="415"/>
      <c r="BV308" s="415"/>
      <c r="BW308" s="415"/>
      <c r="BX308" s="415"/>
      <c r="BY308" s="415"/>
      <c r="BZ308" s="415"/>
      <c r="CA308" s="415"/>
      <c r="CB308" s="415"/>
      <c r="CC308" s="415"/>
      <c r="CD308" s="415"/>
      <c r="CE308" s="415"/>
      <c r="CF308" s="415"/>
      <c r="CG308" s="415"/>
      <c r="CH308" s="415"/>
      <c r="CI308" s="415"/>
      <c r="CJ308" s="415"/>
      <c r="CK308" s="415"/>
      <c r="CL308" s="415"/>
      <c r="CM308" s="415"/>
      <c r="CN308" s="415"/>
    </row>
    <row r="309" spans="1:92" s="406" customFormat="1" ht="26.4" customHeight="1">
      <c r="A309" s="310"/>
      <c r="B309" s="22"/>
      <c r="C309" s="161"/>
      <c r="D309" s="161"/>
      <c r="E309" s="161"/>
      <c r="F309" s="161"/>
      <c r="G309" s="161"/>
      <c r="H309" s="25"/>
      <c r="I309" s="638">
        <f>IF(AE309=0,100,(AE308))</f>
        <v>100</v>
      </c>
      <c r="J309" s="639"/>
      <c r="K309" s="639"/>
      <c r="L309" s="640"/>
      <c r="M309" s="22"/>
      <c r="N309" s="22"/>
      <c r="O309" s="22"/>
      <c r="P309" s="22"/>
      <c r="Q309" s="309"/>
      <c r="R309" s="24"/>
      <c r="S309" s="24"/>
      <c r="T309" s="24"/>
      <c r="U309" s="24"/>
      <c r="V309" s="24"/>
      <c r="W309" s="256"/>
      <c r="X309" s="24"/>
      <c r="Y309" s="24"/>
      <c r="Z309" s="24"/>
      <c r="AA309" s="256"/>
      <c r="AB309" s="24"/>
      <c r="AC309" s="24"/>
      <c r="AD309" s="301"/>
      <c r="AE309" s="262">
        <f>SUM(AA304:AD308)</f>
        <v>0</v>
      </c>
      <c r="AF309" s="301"/>
      <c r="AG309" s="301"/>
      <c r="AH309" s="301"/>
      <c r="AI309" s="301"/>
      <c r="AJ309" s="301"/>
      <c r="AK309" s="301"/>
      <c r="AL309" s="301"/>
      <c r="AM309" s="301"/>
      <c r="AN309" s="301"/>
      <c r="AO309" s="301"/>
      <c r="AP309" s="301"/>
      <c r="AQ309" s="301"/>
      <c r="AR309" s="301"/>
      <c r="AS309" s="301"/>
      <c r="AT309" s="301"/>
      <c r="AU309" s="301"/>
      <c r="AV309" s="301"/>
      <c r="AW309" s="301"/>
      <c r="AX309" s="301"/>
      <c r="AY309" s="301"/>
      <c r="AZ309" s="301"/>
      <c r="BA309" s="415"/>
      <c r="BB309" s="415"/>
      <c r="BC309" s="415"/>
      <c r="BD309" s="415"/>
      <c r="BE309" s="415"/>
      <c r="BF309" s="415"/>
      <c r="BG309" s="415"/>
      <c r="BH309" s="415"/>
      <c r="BI309" s="415"/>
      <c r="BJ309" s="415"/>
      <c r="BK309" s="415"/>
      <c r="BL309" s="415"/>
      <c r="BM309" s="415"/>
      <c r="BN309" s="415"/>
      <c r="BO309" s="415"/>
      <c r="BP309" s="415"/>
      <c r="BQ309" s="415"/>
      <c r="BR309" s="415"/>
      <c r="BS309" s="415"/>
      <c r="BT309" s="415"/>
      <c r="BU309" s="415"/>
      <c r="BV309" s="415"/>
      <c r="BW309" s="415"/>
      <c r="BX309" s="415"/>
      <c r="BY309" s="415"/>
      <c r="BZ309" s="415"/>
      <c r="CA309" s="415"/>
      <c r="CB309" s="415"/>
      <c r="CC309" s="415"/>
      <c r="CD309" s="415"/>
      <c r="CE309" s="415"/>
      <c r="CF309" s="415"/>
      <c r="CG309" s="415"/>
      <c r="CH309" s="415"/>
      <c r="CI309" s="415"/>
      <c r="CJ309" s="415"/>
      <c r="CK309" s="415"/>
      <c r="CL309" s="415"/>
      <c r="CM309" s="415"/>
      <c r="CN309" s="415"/>
    </row>
    <row r="310" spans="1:92" s="406" customFormat="1">
      <c r="A310" s="310"/>
      <c r="B310" s="22"/>
      <c r="C310" s="22"/>
      <c r="D310" s="22"/>
      <c r="E310" s="22"/>
      <c r="F310" s="22"/>
      <c r="G310" s="22"/>
      <c r="H310" s="25"/>
      <c r="I310" s="25"/>
      <c r="J310" s="25"/>
      <c r="K310" s="25"/>
      <c r="L310" s="22"/>
      <c r="M310" s="22"/>
      <c r="N310" s="22"/>
      <c r="O310" s="22"/>
      <c r="P310" s="22"/>
      <c r="Q310" s="309"/>
      <c r="R310" s="301"/>
      <c r="S310" s="301"/>
      <c r="T310" s="301"/>
      <c r="U310" s="301"/>
      <c r="V310" s="301"/>
      <c r="W310" s="301"/>
      <c r="X310" s="301"/>
      <c r="Y310" s="301"/>
      <c r="Z310" s="301"/>
      <c r="AA310" s="301"/>
      <c r="AB310" s="301"/>
      <c r="AC310" s="301"/>
      <c r="AD310" s="301"/>
      <c r="AE310" s="328"/>
      <c r="AF310" s="301"/>
      <c r="AG310" s="301"/>
      <c r="AH310" s="301"/>
      <c r="AI310" s="301"/>
      <c r="AJ310" s="301"/>
      <c r="AK310" s="301"/>
      <c r="AL310" s="301"/>
      <c r="AM310" s="301"/>
      <c r="AN310" s="301"/>
      <c r="AO310" s="301"/>
      <c r="AP310" s="301"/>
      <c r="AQ310" s="301"/>
      <c r="AR310" s="301"/>
      <c r="AS310" s="301"/>
      <c r="AT310" s="301"/>
      <c r="AU310" s="301"/>
      <c r="AV310" s="301"/>
      <c r="AW310" s="301"/>
      <c r="AX310" s="301"/>
      <c r="AY310" s="301"/>
      <c r="AZ310" s="301"/>
      <c r="BA310" s="415"/>
      <c r="BB310" s="415"/>
      <c r="BC310" s="415"/>
      <c r="BD310" s="415"/>
      <c r="BE310" s="415"/>
      <c r="BF310" s="415"/>
      <c r="BG310" s="415"/>
      <c r="BH310" s="415"/>
      <c r="BI310" s="415"/>
      <c r="BJ310" s="415"/>
      <c r="BK310" s="415"/>
      <c r="BL310" s="415"/>
      <c r="BM310" s="415"/>
      <c r="BN310" s="415"/>
      <c r="BO310" s="415"/>
      <c r="BP310" s="415"/>
      <c r="BQ310" s="415"/>
      <c r="BR310" s="415"/>
      <c r="BS310" s="415"/>
      <c r="BT310" s="415"/>
      <c r="BU310" s="415"/>
      <c r="BV310" s="415"/>
      <c r="BW310" s="415"/>
      <c r="BX310" s="415"/>
      <c r="BY310" s="415"/>
      <c r="BZ310" s="415"/>
      <c r="CA310" s="415"/>
      <c r="CB310" s="415"/>
      <c r="CC310" s="415"/>
      <c r="CD310" s="415"/>
      <c r="CE310" s="415"/>
      <c r="CF310" s="415"/>
      <c r="CG310" s="415"/>
      <c r="CH310" s="415"/>
      <c r="CI310" s="415"/>
      <c r="CJ310" s="415"/>
      <c r="CK310" s="415"/>
      <c r="CL310" s="415"/>
      <c r="CM310" s="415"/>
      <c r="CN310" s="415"/>
    </row>
    <row r="311" spans="1:92" s="406" customFormat="1" ht="16.5" customHeight="1">
      <c r="A311" s="310"/>
      <c r="B311" s="22"/>
      <c r="C311" s="654" t="s">
        <v>724</v>
      </c>
      <c r="D311" s="655"/>
      <c r="E311" s="655"/>
      <c r="F311" s="655"/>
      <c r="G311" s="655"/>
      <c r="H311" s="655"/>
      <c r="I311" s="655"/>
      <c r="J311" s="656"/>
      <c r="K311" s="65"/>
      <c r="L311" s="54"/>
      <c r="M311" s="22"/>
      <c r="N311" s="22"/>
      <c r="O311" s="22"/>
      <c r="P311" s="22"/>
      <c r="Q311" s="309"/>
      <c r="R311" s="24"/>
      <c r="S311" s="24"/>
      <c r="T311" s="24"/>
      <c r="U311" s="24"/>
      <c r="V311" s="24"/>
      <c r="W311" s="256"/>
      <c r="X311" s="24"/>
      <c r="Y311" s="24"/>
      <c r="Z311" s="24"/>
      <c r="AA311" s="256"/>
      <c r="AB311" s="24"/>
      <c r="AC311" s="24"/>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1"/>
      <c r="AY311" s="301"/>
      <c r="AZ311" s="301"/>
      <c r="BA311" s="415"/>
      <c r="BB311" s="415"/>
      <c r="BC311" s="415"/>
      <c r="BD311" s="415"/>
      <c r="BE311" s="415"/>
      <c r="BF311" s="415"/>
      <c r="BG311" s="415"/>
      <c r="BH311" s="415"/>
      <c r="BI311" s="415"/>
      <c r="BJ311" s="415"/>
      <c r="BK311" s="415"/>
      <c r="BL311" s="415"/>
      <c r="BM311" s="415"/>
      <c r="BN311" s="415"/>
      <c r="BO311" s="415"/>
      <c r="BP311" s="415"/>
      <c r="BQ311" s="415"/>
      <c r="BR311" s="415"/>
      <c r="BS311" s="415"/>
      <c r="BT311" s="415"/>
      <c r="BU311" s="415"/>
      <c r="BV311" s="415"/>
      <c r="BW311" s="415"/>
      <c r="BX311" s="415"/>
      <c r="BY311" s="415"/>
      <c r="BZ311" s="415"/>
      <c r="CA311" s="415"/>
      <c r="CB311" s="415"/>
      <c r="CC311" s="415"/>
      <c r="CD311" s="415"/>
      <c r="CE311" s="415"/>
      <c r="CF311" s="415"/>
      <c r="CG311" s="415"/>
      <c r="CH311" s="415"/>
      <c r="CI311" s="415"/>
      <c r="CJ311" s="415"/>
      <c r="CK311" s="415"/>
      <c r="CL311" s="415"/>
      <c r="CM311" s="415"/>
      <c r="CN311" s="415"/>
    </row>
    <row r="312" spans="1:92" s="406" customFormat="1" ht="22.8" customHeight="1">
      <c r="A312" s="310"/>
      <c r="B312" s="22"/>
      <c r="C312" s="641" t="s">
        <v>223</v>
      </c>
      <c r="D312" s="642"/>
      <c r="E312" s="642"/>
      <c r="F312" s="642"/>
      <c r="G312" s="642"/>
      <c r="H312" s="643"/>
      <c r="I312" s="357" t="s">
        <v>6</v>
      </c>
      <c r="J312" s="428"/>
      <c r="K312" s="65"/>
      <c r="L312" s="54"/>
      <c r="M312" s="22"/>
      <c r="N312" s="22"/>
      <c r="O312" s="22"/>
      <c r="P312" s="22"/>
      <c r="Q312" s="309"/>
      <c r="R312" s="24"/>
      <c r="S312" s="24"/>
      <c r="T312" s="24"/>
      <c r="U312" s="24"/>
      <c r="V312" s="24"/>
      <c r="W312" s="256"/>
      <c r="X312" s="24"/>
      <c r="Y312" s="24"/>
      <c r="Z312" s="24"/>
      <c r="AA312" s="256"/>
      <c r="AB312" s="24"/>
      <c r="AC312" s="24"/>
      <c r="AD312" s="177">
        <f t="shared" ref="AD312:AD317" si="0">IF(J312&lt;&gt;"",1,J312)</f>
        <v>0</v>
      </c>
      <c r="AE312" s="301"/>
      <c r="AF312" s="301"/>
      <c r="AG312" s="301"/>
      <c r="AH312" s="301"/>
      <c r="AI312" s="301"/>
      <c r="AJ312" s="301"/>
      <c r="AK312" s="301"/>
      <c r="AL312" s="301"/>
      <c r="AM312" s="301"/>
      <c r="AN312" s="301"/>
      <c r="AO312" s="301"/>
      <c r="AP312" s="301"/>
      <c r="AQ312" s="301"/>
      <c r="AR312" s="301"/>
      <c r="AS312" s="301"/>
      <c r="AT312" s="301"/>
      <c r="AU312" s="301"/>
      <c r="AV312" s="301"/>
      <c r="AW312" s="301"/>
      <c r="AX312" s="301"/>
      <c r="AY312" s="301"/>
      <c r="AZ312" s="301"/>
      <c r="BA312" s="415"/>
      <c r="BB312" s="415"/>
      <c r="BC312" s="415"/>
      <c r="BD312" s="415"/>
      <c r="BE312" s="415"/>
      <c r="BF312" s="415"/>
      <c r="BG312" s="415"/>
      <c r="BH312" s="415"/>
      <c r="BI312" s="415"/>
      <c r="BJ312" s="415"/>
      <c r="BK312" s="415"/>
      <c r="BL312" s="415"/>
      <c r="BM312" s="415"/>
      <c r="BN312" s="415"/>
      <c r="BO312" s="415"/>
      <c r="BP312" s="415"/>
      <c r="BQ312" s="415"/>
      <c r="BR312" s="415"/>
      <c r="BS312" s="415"/>
      <c r="BT312" s="415"/>
      <c r="BU312" s="415"/>
      <c r="BV312" s="415"/>
      <c r="BW312" s="415"/>
      <c r="BX312" s="415"/>
      <c r="BY312" s="415"/>
      <c r="BZ312" s="415"/>
      <c r="CA312" s="415"/>
      <c r="CB312" s="415"/>
      <c r="CC312" s="415"/>
      <c r="CD312" s="415"/>
      <c r="CE312" s="415"/>
      <c r="CF312" s="415"/>
      <c r="CG312" s="415"/>
      <c r="CH312" s="415"/>
      <c r="CI312" s="415"/>
      <c r="CJ312" s="415"/>
      <c r="CK312" s="415"/>
      <c r="CL312" s="415"/>
      <c r="CM312" s="415"/>
      <c r="CN312" s="415"/>
    </row>
    <row r="313" spans="1:92" s="406" customFormat="1" ht="22.8" customHeight="1">
      <c r="A313" s="310"/>
      <c r="B313" s="22"/>
      <c r="C313" s="641" t="s">
        <v>224</v>
      </c>
      <c r="D313" s="642"/>
      <c r="E313" s="642"/>
      <c r="F313" s="642"/>
      <c r="G313" s="642"/>
      <c r="H313" s="643"/>
      <c r="I313" s="357" t="s">
        <v>6</v>
      </c>
      <c r="J313" s="428"/>
      <c r="K313" s="65"/>
      <c r="L313" s="54"/>
      <c r="M313" s="22"/>
      <c r="N313" s="22"/>
      <c r="O313" s="22"/>
      <c r="P313" s="22"/>
      <c r="Q313" s="309"/>
      <c r="R313" s="24"/>
      <c r="S313" s="24"/>
      <c r="T313" s="24"/>
      <c r="U313" s="24"/>
      <c r="V313" s="24"/>
      <c r="W313" s="256"/>
      <c r="X313" s="24"/>
      <c r="Y313" s="24"/>
      <c r="Z313" s="24"/>
      <c r="AA313" s="256"/>
      <c r="AB313" s="24"/>
      <c r="AC313" s="24"/>
      <c r="AD313" s="263">
        <f t="shared" si="0"/>
        <v>0</v>
      </c>
      <c r="AE313" s="301"/>
      <c r="AF313" s="301"/>
      <c r="AG313" s="301"/>
      <c r="AH313" s="301"/>
      <c r="AI313" s="301"/>
      <c r="AJ313" s="301"/>
      <c r="AK313" s="301"/>
      <c r="AL313" s="301"/>
      <c r="AM313" s="301"/>
      <c r="AN313" s="301"/>
      <c r="AO313" s="301"/>
      <c r="AP313" s="301"/>
      <c r="AQ313" s="301"/>
      <c r="AR313" s="301"/>
      <c r="AS313" s="301"/>
      <c r="AT313" s="301"/>
      <c r="AU313" s="301"/>
      <c r="AV313" s="301"/>
      <c r="AW313" s="301"/>
      <c r="AX313" s="301"/>
      <c r="AY313" s="301"/>
      <c r="AZ313" s="301"/>
      <c r="BA313" s="415"/>
      <c r="BB313" s="415"/>
      <c r="BC313" s="415"/>
      <c r="BD313" s="415"/>
      <c r="BE313" s="415"/>
      <c r="BF313" s="415"/>
      <c r="BG313" s="415"/>
      <c r="BH313" s="415"/>
      <c r="BI313" s="415"/>
      <c r="BJ313" s="415"/>
      <c r="BK313" s="415"/>
      <c r="BL313" s="415"/>
      <c r="BM313" s="415"/>
      <c r="BN313" s="415"/>
      <c r="BO313" s="415"/>
      <c r="BP313" s="415"/>
      <c r="BQ313" s="415"/>
      <c r="BR313" s="415"/>
      <c r="BS313" s="415"/>
      <c r="BT313" s="415"/>
      <c r="BU313" s="415"/>
      <c r="BV313" s="415"/>
      <c r="BW313" s="415"/>
      <c r="BX313" s="415"/>
      <c r="BY313" s="415"/>
      <c r="BZ313" s="415"/>
      <c r="CA313" s="415"/>
      <c r="CB313" s="415"/>
      <c r="CC313" s="415"/>
      <c r="CD313" s="415"/>
      <c r="CE313" s="415"/>
      <c r="CF313" s="415"/>
      <c r="CG313" s="415"/>
      <c r="CH313" s="415"/>
      <c r="CI313" s="415"/>
      <c r="CJ313" s="415"/>
      <c r="CK313" s="415"/>
      <c r="CL313" s="415"/>
      <c r="CM313" s="415"/>
      <c r="CN313" s="415"/>
    </row>
    <row r="314" spans="1:92" s="406" customFormat="1" ht="22.8" customHeight="1">
      <c r="A314" s="310"/>
      <c r="B314" s="22"/>
      <c r="C314" s="641" t="s">
        <v>173</v>
      </c>
      <c r="D314" s="642"/>
      <c r="E314" s="642"/>
      <c r="F314" s="642"/>
      <c r="G314" s="642"/>
      <c r="H314" s="643"/>
      <c r="I314" s="357" t="s">
        <v>6</v>
      </c>
      <c r="J314" s="428"/>
      <c r="K314" s="65"/>
      <c r="L314" s="54"/>
      <c r="M314" s="22"/>
      <c r="N314" s="22"/>
      <c r="O314" s="22"/>
      <c r="P314" s="22"/>
      <c r="Q314" s="309"/>
      <c r="R314" s="24"/>
      <c r="S314" s="24"/>
      <c r="T314" s="24"/>
      <c r="U314" s="24"/>
      <c r="V314" s="24"/>
      <c r="W314" s="256"/>
      <c r="X314" s="24"/>
      <c r="Y314" s="24"/>
      <c r="Z314" s="24"/>
      <c r="AA314" s="256"/>
      <c r="AB314" s="24"/>
      <c r="AC314" s="24"/>
      <c r="AD314" s="263">
        <f t="shared" si="0"/>
        <v>0</v>
      </c>
      <c r="AE314" s="301"/>
      <c r="AF314" s="301"/>
      <c r="AG314" s="301"/>
      <c r="AH314" s="301"/>
      <c r="AI314" s="301"/>
      <c r="AJ314" s="301"/>
      <c r="AK314" s="301"/>
      <c r="AL314" s="301"/>
      <c r="AM314" s="301"/>
      <c r="AN314" s="301"/>
      <c r="AO314" s="301"/>
      <c r="AP314" s="301"/>
      <c r="AQ314" s="301"/>
      <c r="AR314" s="301"/>
      <c r="AS314" s="301"/>
      <c r="AT314" s="301"/>
      <c r="AU314" s="301"/>
      <c r="AV314" s="301"/>
      <c r="AW314" s="301"/>
      <c r="AX314" s="301"/>
      <c r="AY314" s="301"/>
      <c r="AZ314" s="301"/>
      <c r="BA314" s="415"/>
      <c r="BB314" s="415"/>
      <c r="BC314" s="415"/>
      <c r="BD314" s="415"/>
      <c r="BE314" s="415"/>
      <c r="BF314" s="415"/>
      <c r="BG314" s="415"/>
      <c r="BH314" s="415"/>
      <c r="BI314" s="415"/>
      <c r="BJ314" s="415"/>
      <c r="BK314" s="415"/>
      <c r="BL314" s="415"/>
      <c r="BM314" s="415"/>
      <c r="BN314" s="415"/>
      <c r="BO314" s="415"/>
      <c r="BP314" s="415"/>
      <c r="BQ314" s="415"/>
      <c r="BR314" s="415"/>
      <c r="BS314" s="415"/>
      <c r="BT314" s="415"/>
      <c r="BU314" s="415"/>
      <c r="BV314" s="415"/>
      <c r="BW314" s="415"/>
      <c r="BX314" s="415"/>
      <c r="BY314" s="415"/>
      <c r="BZ314" s="415"/>
      <c r="CA314" s="415"/>
      <c r="CB314" s="415"/>
      <c r="CC314" s="415"/>
      <c r="CD314" s="415"/>
      <c r="CE314" s="415"/>
      <c r="CF314" s="415"/>
      <c r="CG314" s="415"/>
      <c r="CH314" s="415"/>
      <c r="CI314" s="415"/>
      <c r="CJ314" s="415"/>
      <c r="CK314" s="415"/>
      <c r="CL314" s="415"/>
      <c r="CM314" s="415"/>
      <c r="CN314" s="415"/>
    </row>
    <row r="315" spans="1:92" s="406" customFormat="1" ht="35.549999999999997" customHeight="1">
      <c r="A315" s="310"/>
      <c r="B315" s="22"/>
      <c r="C315" s="706" t="s">
        <v>183</v>
      </c>
      <c r="D315" s="579" t="s">
        <v>712</v>
      </c>
      <c r="E315" s="580"/>
      <c r="F315" s="580"/>
      <c r="G315" s="580"/>
      <c r="H315" s="581"/>
      <c r="I315" s="357" t="s">
        <v>6</v>
      </c>
      <c r="J315" s="428"/>
      <c r="K315" s="65"/>
      <c r="L315" s="54"/>
      <c r="M315" s="22"/>
      <c r="N315" s="22"/>
      <c r="O315" s="22"/>
      <c r="P315" s="22"/>
      <c r="Q315" s="309"/>
      <c r="R315" s="301"/>
      <c r="S315" s="24"/>
      <c r="T315" s="24"/>
      <c r="U315" s="24"/>
      <c r="V315" s="24"/>
      <c r="W315" s="256"/>
      <c r="X315" s="24"/>
      <c r="Y315" s="24"/>
      <c r="Z315" s="24"/>
      <c r="AA315" s="256"/>
      <c r="AB315" s="24"/>
      <c r="AC315" s="24"/>
      <c r="AD315" s="263">
        <f t="shared" si="0"/>
        <v>0</v>
      </c>
      <c r="AE315" s="301"/>
      <c r="AF315" s="301"/>
      <c r="AG315" s="301"/>
      <c r="AH315" s="301"/>
      <c r="AI315" s="301"/>
      <c r="AJ315" s="301"/>
      <c r="AK315" s="301"/>
      <c r="AL315" s="301"/>
      <c r="AM315" s="301"/>
      <c r="AN315" s="301"/>
      <c r="AO315" s="301"/>
      <c r="AP315" s="301"/>
      <c r="AQ315" s="301"/>
      <c r="AR315" s="301"/>
      <c r="AS315" s="301"/>
      <c r="AT315" s="301"/>
      <c r="AU315" s="301"/>
      <c r="AV315" s="301"/>
      <c r="AW315" s="301"/>
      <c r="AX315" s="301"/>
      <c r="AY315" s="301"/>
      <c r="AZ315" s="301"/>
      <c r="BA315" s="415"/>
      <c r="BB315" s="415"/>
      <c r="BC315" s="415"/>
      <c r="BD315" s="415"/>
      <c r="BE315" s="415"/>
      <c r="BF315" s="415"/>
      <c r="BG315" s="415"/>
      <c r="BH315" s="415"/>
      <c r="BI315" s="415"/>
      <c r="BJ315" s="415"/>
      <c r="BK315" s="415"/>
      <c r="BL315" s="415"/>
      <c r="BM315" s="415"/>
      <c r="BN315" s="415"/>
      <c r="BO315" s="415"/>
      <c r="BP315" s="415"/>
      <c r="BQ315" s="415"/>
      <c r="BR315" s="415"/>
      <c r="BS315" s="415"/>
      <c r="BT315" s="415"/>
      <c r="BU315" s="415"/>
      <c r="BV315" s="415"/>
      <c r="BW315" s="415"/>
      <c r="BX315" s="415"/>
      <c r="BY315" s="415"/>
      <c r="BZ315" s="415"/>
      <c r="CA315" s="415"/>
      <c r="CB315" s="415"/>
      <c r="CC315" s="415"/>
      <c r="CD315" s="415"/>
      <c r="CE315" s="415"/>
      <c r="CF315" s="415"/>
      <c r="CG315" s="415"/>
      <c r="CH315" s="415"/>
      <c r="CI315" s="415"/>
      <c r="CJ315" s="415"/>
      <c r="CK315" s="415"/>
      <c r="CL315" s="415"/>
      <c r="CM315" s="415"/>
      <c r="CN315" s="415"/>
    </row>
    <row r="316" spans="1:92" s="406" customFormat="1" ht="35.549999999999997" customHeight="1">
      <c r="A316" s="310"/>
      <c r="B316" s="22"/>
      <c r="C316" s="707"/>
      <c r="D316" s="579" t="s">
        <v>713</v>
      </c>
      <c r="E316" s="580"/>
      <c r="F316" s="580"/>
      <c r="G316" s="580"/>
      <c r="H316" s="581"/>
      <c r="I316" s="357" t="s">
        <v>6</v>
      </c>
      <c r="J316" s="428"/>
      <c r="K316" s="65"/>
      <c r="L316" s="54"/>
      <c r="M316" s="22"/>
      <c r="N316" s="22"/>
      <c r="O316" s="22"/>
      <c r="P316" s="22"/>
      <c r="Q316" s="309"/>
      <c r="R316" s="301"/>
      <c r="S316" s="24"/>
      <c r="T316" s="24"/>
      <c r="U316" s="24"/>
      <c r="V316" s="24"/>
      <c r="W316" s="256"/>
      <c r="X316" s="24"/>
      <c r="Y316" s="24"/>
      <c r="Z316" s="24"/>
      <c r="AA316" s="256"/>
      <c r="AB316" s="24"/>
      <c r="AC316" s="24"/>
      <c r="AD316" s="263">
        <f t="shared" si="0"/>
        <v>0</v>
      </c>
      <c r="AE316" s="301"/>
      <c r="AF316" s="301"/>
      <c r="AG316" s="301"/>
      <c r="AH316" s="301"/>
      <c r="AI316" s="301"/>
      <c r="AJ316" s="301"/>
      <c r="AK316" s="301"/>
      <c r="AL316" s="301"/>
      <c r="AM316" s="301"/>
      <c r="AN316" s="301"/>
      <c r="AO316" s="301"/>
      <c r="AP316" s="301"/>
      <c r="AQ316" s="301"/>
      <c r="AR316" s="301"/>
      <c r="AS316" s="301"/>
      <c r="AT316" s="301"/>
      <c r="AU316" s="301"/>
      <c r="AV316" s="301"/>
      <c r="AW316" s="301"/>
      <c r="AX316" s="301"/>
      <c r="AY316" s="301"/>
      <c r="AZ316" s="301"/>
      <c r="BA316" s="415"/>
      <c r="BB316" s="415"/>
      <c r="BC316" s="415"/>
      <c r="BD316" s="415"/>
      <c r="BE316" s="415"/>
      <c r="BF316" s="415"/>
      <c r="BG316" s="415"/>
      <c r="BH316" s="415"/>
      <c r="BI316" s="415"/>
      <c r="BJ316" s="415"/>
      <c r="BK316" s="415"/>
      <c r="BL316" s="415"/>
      <c r="BM316" s="415"/>
      <c r="BN316" s="415"/>
      <c r="BO316" s="415"/>
      <c r="BP316" s="415"/>
      <c r="BQ316" s="415"/>
      <c r="BR316" s="415"/>
      <c r="BS316" s="415"/>
      <c r="BT316" s="415"/>
      <c r="BU316" s="415"/>
      <c r="BV316" s="415"/>
      <c r="BW316" s="415"/>
      <c r="BX316" s="415"/>
      <c r="BY316" s="415"/>
      <c r="BZ316" s="415"/>
      <c r="CA316" s="415"/>
      <c r="CB316" s="415"/>
      <c r="CC316" s="415"/>
      <c r="CD316" s="415"/>
      <c r="CE316" s="415"/>
      <c r="CF316" s="415"/>
      <c r="CG316" s="415"/>
      <c r="CH316" s="415"/>
      <c r="CI316" s="415"/>
      <c r="CJ316" s="415"/>
      <c r="CK316" s="415"/>
      <c r="CL316" s="415"/>
      <c r="CM316" s="415"/>
      <c r="CN316" s="415"/>
    </row>
    <row r="317" spans="1:92" s="406" customFormat="1" ht="35.549999999999997" customHeight="1">
      <c r="A317" s="310"/>
      <c r="B317" s="22"/>
      <c r="C317" s="708"/>
      <c r="D317" s="579" t="s">
        <v>714</v>
      </c>
      <c r="E317" s="580"/>
      <c r="F317" s="580"/>
      <c r="G317" s="580"/>
      <c r="H317" s="581"/>
      <c r="I317" s="357" t="s">
        <v>6</v>
      </c>
      <c r="J317" s="428"/>
      <c r="K317" s="53"/>
      <c r="L317" s="54"/>
      <c r="M317" s="22"/>
      <c r="N317" s="22"/>
      <c r="O317" s="22"/>
      <c r="P317" s="22"/>
      <c r="Q317" s="309"/>
      <c r="R317" s="301"/>
      <c r="S317" s="24"/>
      <c r="T317" s="24"/>
      <c r="U317" s="24"/>
      <c r="V317" s="24"/>
      <c r="W317" s="256"/>
      <c r="X317" s="24"/>
      <c r="Y317" s="24"/>
      <c r="Z317" s="24"/>
      <c r="AA317" s="256"/>
      <c r="AB317" s="24"/>
      <c r="AC317" s="24"/>
      <c r="AD317" s="263">
        <f t="shared" si="0"/>
        <v>0</v>
      </c>
      <c r="AE317" s="301"/>
      <c r="AF317" s="301"/>
      <c r="AG317" s="301"/>
      <c r="AH317" s="301"/>
      <c r="AI317" s="301"/>
      <c r="AJ317" s="301"/>
      <c r="AK317" s="301"/>
      <c r="AL317" s="301"/>
      <c r="AM317" s="301"/>
      <c r="AN317" s="301"/>
      <c r="AO317" s="301"/>
      <c r="AP317" s="301"/>
      <c r="AQ317" s="301"/>
      <c r="AR317" s="301"/>
      <c r="AS317" s="301"/>
      <c r="AT317" s="301"/>
      <c r="AU317" s="301"/>
      <c r="AV317" s="301"/>
      <c r="AW317" s="301"/>
      <c r="AX317" s="301"/>
      <c r="AY317" s="301"/>
      <c r="AZ317" s="301"/>
      <c r="BA317" s="415"/>
      <c r="BB317" s="415"/>
      <c r="BC317" s="415"/>
      <c r="BD317" s="415"/>
      <c r="BE317" s="415"/>
      <c r="BF317" s="415"/>
      <c r="BG317" s="415"/>
      <c r="BH317" s="415"/>
      <c r="BI317" s="415"/>
      <c r="BJ317" s="415"/>
      <c r="BK317" s="415"/>
      <c r="BL317" s="415"/>
      <c r="BM317" s="415"/>
      <c r="BN317" s="415"/>
      <c r="BO317" s="415"/>
      <c r="BP317" s="415"/>
      <c r="BQ317" s="415"/>
      <c r="BR317" s="415"/>
      <c r="BS317" s="415"/>
      <c r="BT317" s="415"/>
      <c r="BU317" s="415"/>
      <c r="BV317" s="415"/>
      <c r="BW317" s="415"/>
      <c r="BX317" s="415"/>
      <c r="BY317" s="415"/>
      <c r="BZ317" s="415"/>
      <c r="CA317" s="415"/>
      <c r="CB317" s="415"/>
      <c r="CC317" s="415"/>
      <c r="CD317" s="415"/>
      <c r="CE317" s="415"/>
      <c r="CF317" s="415"/>
      <c r="CG317" s="415"/>
      <c r="CH317" s="415"/>
      <c r="CI317" s="415"/>
      <c r="CJ317" s="415"/>
      <c r="CK317" s="415"/>
      <c r="CL317" s="415"/>
      <c r="CM317" s="415"/>
      <c r="CN317" s="415"/>
    </row>
    <row r="318" spans="1:92" s="406" customFormat="1" ht="23.4" customHeight="1">
      <c r="A318" s="310"/>
      <c r="B318" s="22"/>
      <c r="C318" s="679" t="s">
        <v>709</v>
      </c>
      <c r="D318" s="680"/>
      <c r="E318" s="680"/>
      <c r="F318" s="680"/>
      <c r="G318" s="680"/>
      <c r="H318" s="680"/>
      <c r="I318" s="365"/>
      <c r="J318" s="366"/>
      <c r="K318" s="53"/>
      <c r="L318" s="54"/>
      <c r="M318" s="22"/>
      <c r="N318" s="22"/>
      <c r="O318" s="22"/>
      <c r="P318" s="22"/>
      <c r="Q318" s="309"/>
      <c r="R318" s="301"/>
      <c r="S318" s="24"/>
      <c r="T318" s="24"/>
      <c r="U318" s="24"/>
      <c r="V318" s="24"/>
      <c r="W318" s="256"/>
      <c r="X318" s="24"/>
      <c r="Y318" s="24"/>
      <c r="Z318" s="24"/>
      <c r="AA318" s="256"/>
      <c r="AB318" s="24"/>
      <c r="AC318" s="24"/>
      <c r="AD318" s="263">
        <f>IF(I318&lt;&gt;"",1,I318)</f>
        <v>0</v>
      </c>
      <c r="AE318" s="301"/>
      <c r="AF318" s="301"/>
      <c r="AG318" s="301"/>
      <c r="AH318" s="301"/>
      <c r="AI318" s="301"/>
      <c r="AJ318" s="301"/>
      <c r="AK318" s="301"/>
      <c r="AL318" s="301"/>
      <c r="AM318" s="301"/>
      <c r="AN318" s="301"/>
      <c r="AO318" s="301"/>
      <c r="AP318" s="301"/>
      <c r="AQ318" s="301"/>
      <c r="AR318" s="301"/>
      <c r="AS318" s="301"/>
      <c r="AT318" s="301"/>
      <c r="AU318" s="301"/>
      <c r="AV318" s="301"/>
      <c r="AW318" s="301"/>
      <c r="AX318" s="301"/>
      <c r="AY318" s="301"/>
      <c r="AZ318" s="301"/>
      <c r="BA318" s="415"/>
      <c r="BB318" s="415"/>
      <c r="BC318" s="415"/>
      <c r="BD318" s="415"/>
      <c r="BE318" s="415"/>
      <c r="BF318" s="415"/>
      <c r="BG318" s="415"/>
      <c r="BH318" s="415"/>
      <c r="BI318" s="415"/>
      <c r="BJ318" s="415"/>
      <c r="BK318" s="415"/>
      <c r="BL318" s="415"/>
      <c r="BM318" s="415"/>
      <c r="BN318" s="415"/>
      <c r="BO318" s="415"/>
      <c r="BP318" s="415"/>
      <c r="BQ318" s="415"/>
      <c r="BR318" s="415"/>
      <c r="BS318" s="415"/>
      <c r="BT318" s="415"/>
      <c r="BU318" s="415"/>
      <c r="BV318" s="415"/>
      <c r="BW318" s="415"/>
      <c r="BX318" s="415"/>
      <c r="BY318" s="415"/>
      <c r="BZ318" s="415"/>
      <c r="CA318" s="415"/>
      <c r="CB318" s="415"/>
      <c r="CC318" s="415"/>
      <c r="CD318" s="415"/>
      <c r="CE318" s="415"/>
      <c r="CF318" s="415"/>
      <c r="CG318" s="415"/>
      <c r="CH318" s="415"/>
      <c r="CI318" s="415"/>
      <c r="CJ318" s="415"/>
      <c r="CK318" s="415"/>
      <c r="CL318" s="415"/>
      <c r="CM318" s="415"/>
      <c r="CN318" s="415"/>
    </row>
    <row r="319" spans="1:92" s="406" customFormat="1" ht="20.399999999999999">
      <c r="A319" s="310"/>
      <c r="B319" s="22"/>
      <c r="C319" s="363" t="s">
        <v>238</v>
      </c>
      <c r="D319" s="709" t="s">
        <v>3</v>
      </c>
      <c r="E319" s="710"/>
      <c r="F319" s="710"/>
      <c r="G319" s="710"/>
      <c r="H319" s="711"/>
      <c r="I319" s="357" t="s">
        <v>6</v>
      </c>
      <c r="J319" s="428"/>
      <c r="K319" s="53"/>
      <c r="L319" s="54"/>
      <c r="M319" s="22"/>
      <c r="N319" s="22"/>
      <c r="O319" s="22"/>
      <c r="P319" s="22"/>
      <c r="Q319" s="309"/>
      <c r="R319" s="301"/>
      <c r="S319" s="24"/>
      <c r="T319" s="24"/>
      <c r="U319" s="24"/>
      <c r="V319" s="24"/>
      <c r="W319" s="256"/>
      <c r="X319" s="24"/>
      <c r="Y319" s="24"/>
      <c r="Z319" s="24"/>
      <c r="AA319" s="256"/>
      <c r="AB319" s="24"/>
      <c r="AC319" s="24"/>
      <c r="AD319" s="263">
        <f>IF(J319&lt;&gt;"",1,J319)</f>
        <v>0</v>
      </c>
      <c r="AE319" s="301"/>
      <c r="AF319" s="301"/>
      <c r="AG319" s="301"/>
      <c r="AH319" s="301"/>
      <c r="AI319" s="301"/>
      <c r="AJ319" s="301"/>
      <c r="AK319" s="301"/>
      <c r="AL319" s="301"/>
      <c r="AM319" s="301"/>
      <c r="AN319" s="301"/>
      <c r="AO319" s="301"/>
      <c r="AP319" s="301"/>
      <c r="AQ319" s="301"/>
      <c r="AR319" s="301"/>
      <c r="AS319" s="301"/>
      <c r="AT319" s="301"/>
      <c r="AU319" s="301"/>
      <c r="AV319" s="301"/>
      <c r="AW319" s="301"/>
      <c r="AX319" s="301"/>
      <c r="AY319" s="301"/>
      <c r="AZ319" s="301"/>
      <c r="BA319" s="415"/>
      <c r="BB319" s="415"/>
      <c r="BC319" s="415"/>
      <c r="BD319" s="415"/>
      <c r="BE319" s="415"/>
      <c r="BF319" s="415"/>
      <c r="BG319" s="415"/>
      <c r="BH319" s="415"/>
      <c r="BI319" s="415"/>
      <c r="BJ319" s="415"/>
      <c r="BK319" s="415"/>
      <c r="BL319" s="415"/>
      <c r="BM319" s="415"/>
      <c r="BN319" s="415"/>
      <c r="BO319" s="415"/>
      <c r="BP319" s="415"/>
      <c r="BQ319" s="415"/>
      <c r="BR319" s="415"/>
      <c r="BS319" s="415"/>
      <c r="BT319" s="415"/>
      <c r="BU319" s="415"/>
      <c r="BV319" s="415"/>
      <c r="BW319" s="415"/>
      <c r="BX319" s="415"/>
      <c r="BY319" s="415"/>
      <c r="BZ319" s="415"/>
      <c r="CA319" s="415"/>
      <c r="CB319" s="415"/>
      <c r="CC319" s="415"/>
      <c r="CD319" s="415"/>
      <c r="CE319" s="415"/>
      <c r="CF319" s="415"/>
      <c r="CG319" s="415"/>
      <c r="CH319" s="415"/>
      <c r="CI319" s="415"/>
      <c r="CJ319" s="415"/>
      <c r="CK319" s="415"/>
      <c r="CL319" s="415"/>
      <c r="CM319" s="415"/>
      <c r="CN319" s="415"/>
    </row>
    <row r="320" spans="1:92" s="406" customFormat="1" ht="20.399999999999999">
      <c r="A320" s="310"/>
      <c r="B320" s="22"/>
      <c r="C320" s="364" t="s">
        <v>239</v>
      </c>
      <c r="D320" s="709" t="s">
        <v>710</v>
      </c>
      <c r="E320" s="710"/>
      <c r="F320" s="710"/>
      <c r="G320" s="710"/>
      <c r="H320" s="711"/>
      <c r="I320" s="357" t="s">
        <v>6</v>
      </c>
      <c r="J320" s="428"/>
      <c r="K320" s="25"/>
      <c r="L320" s="25"/>
      <c r="M320" s="22"/>
      <c r="N320" s="22"/>
      <c r="O320" s="22"/>
      <c r="P320" s="22"/>
      <c r="Q320" s="309"/>
      <c r="R320" s="301"/>
      <c r="S320" s="24"/>
      <c r="T320" s="24"/>
      <c r="U320" s="24"/>
      <c r="V320" s="24"/>
      <c r="W320" s="256"/>
      <c r="X320" s="24"/>
      <c r="Y320" s="24"/>
      <c r="Z320" s="24"/>
      <c r="AA320" s="256"/>
      <c r="AB320" s="24"/>
      <c r="AC320" s="24"/>
      <c r="AD320" s="263">
        <f>IF(J320&lt;&gt;"",1,J320)</f>
        <v>0</v>
      </c>
      <c r="AE320" s="301"/>
      <c r="AF320" s="301"/>
      <c r="AG320" s="301"/>
      <c r="AH320" s="301"/>
      <c r="AI320" s="301"/>
      <c r="AJ320" s="301"/>
      <c r="AK320" s="301"/>
      <c r="AL320" s="301"/>
      <c r="AM320" s="301"/>
      <c r="AN320" s="301"/>
      <c r="AO320" s="301"/>
      <c r="AP320" s="301"/>
      <c r="AQ320" s="301"/>
      <c r="AR320" s="301"/>
      <c r="AS320" s="301"/>
      <c r="AT320" s="301"/>
      <c r="AU320" s="301"/>
      <c r="AV320" s="301"/>
      <c r="AW320" s="301"/>
      <c r="AX320" s="301"/>
      <c r="AY320" s="301"/>
      <c r="AZ320" s="301"/>
      <c r="BA320" s="415"/>
      <c r="BB320" s="415"/>
      <c r="BC320" s="415"/>
      <c r="BD320" s="415"/>
      <c r="BE320" s="415"/>
      <c r="BF320" s="415"/>
      <c r="BG320" s="415"/>
      <c r="BH320" s="415"/>
      <c r="BI320" s="415"/>
      <c r="BJ320" s="415"/>
      <c r="BK320" s="415"/>
      <c r="BL320" s="415"/>
      <c r="BM320" s="415"/>
      <c r="BN320" s="415"/>
      <c r="BO320" s="415"/>
      <c r="BP320" s="415"/>
      <c r="BQ320" s="415"/>
      <c r="BR320" s="415"/>
      <c r="BS320" s="415"/>
      <c r="BT320" s="415"/>
      <c r="BU320" s="415"/>
      <c r="BV320" s="415"/>
      <c r="BW320" s="415"/>
      <c r="BX320" s="415"/>
      <c r="BY320" s="415"/>
      <c r="BZ320" s="415"/>
      <c r="CA320" s="415"/>
      <c r="CB320" s="415"/>
      <c r="CC320" s="415"/>
      <c r="CD320" s="415"/>
      <c r="CE320" s="415"/>
      <c r="CF320" s="415"/>
      <c r="CG320" s="415"/>
      <c r="CH320" s="415"/>
      <c r="CI320" s="415"/>
      <c r="CJ320" s="415"/>
      <c r="CK320" s="415"/>
      <c r="CL320" s="415"/>
      <c r="CM320" s="415"/>
      <c r="CN320" s="415"/>
    </row>
    <row r="321" spans="1:92" s="406" customFormat="1" ht="20.399999999999999">
      <c r="A321" s="310"/>
      <c r="B321" s="22"/>
      <c r="C321" s="364" t="s">
        <v>240</v>
      </c>
      <c r="D321" s="709" t="s">
        <v>4</v>
      </c>
      <c r="E321" s="710"/>
      <c r="F321" s="710"/>
      <c r="G321" s="710"/>
      <c r="H321" s="711"/>
      <c r="I321" s="357" t="s">
        <v>6</v>
      </c>
      <c r="J321" s="428"/>
      <c r="K321" s="53"/>
      <c r="L321" s="54"/>
      <c r="M321" s="22"/>
      <c r="N321" s="22"/>
      <c r="O321" s="22"/>
      <c r="P321" s="22"/>
      <c r="Q321" s="309"/>
      <c r="R321" s="301"/>
      <c r="S321" s="24"/>
      <c r="T321" s="24"/>
      <c r="U321" s="24"/>
      <c r="V321" s="24"/>
      <c r="W321" s="256"/>
      <c r="X321" s="24"/>
      <c r="Y321" s="24"/>
      <c r="Z321" s="24"/>
      <c r="AA321" s="256"/>
      <c r="AB321" s="24"/>
      <c r="AC321" s="24"/>
      <c r="AD321" s="263">
        <f>IF(J321&lt;&gt;"",1,J321)</f>
        <v>0</v>
      </c>
      <c r="AE321" s="301" t="s">
        <v>629</v>
      </c>
      <c r="AF321" s="301"/>
      <c r="AG321" s="301"/>
      <c r="AH321" s="301"/>
      <c r="AI321" s="301"/>
      <c r="AJ321" s="301"/>
      <c r="AK321" s="301"/>
      <c r="AL321" s="301"/>
      <c r="AM321" s="301"/>
      <c r="AN321" s="301"/>
      <c r="AO321" s="301"/>
      <c r="AP321" s="301"/>
      <c r="AQ321" s="301"/>
      <c r="AR321" s="301"/>
      <c r="AS321" s="301"/>
      <c r="AT321" s="301"/>
      <c r="AU321" s="301"/>
      <c r="AV321" s="301"/>
      <c r="AW321" s="301"/>
      <c r="AX321" s="301"/>
      <c r="AY321" s="301"/>
      <c r="AZ321" s="301"/>
      <c r="BA321" s="415"/>
      <c r="BB321" s="415"/>
      <c r="BC321" s="415"/>
      <c r="BD321" s="415"/>
      <c r="BE321" s="415"/>
      <c r="BF321" s="415"/>
      <c r="BG321" s="415"/>
      <c r="BH321" s="415"/>
      <c r="BI321" s="415"/>
      <c r="BJ321" s="415"/>
      <c r="BK321" s="415"/>
      <c r="BL321" s="415"/>
      <c r="BM321" s="415"/>
      <c r="BN321" s="415"/>
      <c r="BO321" s="415"/>
      <c r="BP321" s="415"/>
      <c r="BQ321" s="415"/>
      <c r="BR321" s="415"/>
      <c r="BS321" s="415"/>
      <c r="BT321" s="415"/>
      <c r="BU321" s="415"/>
      <c r="BV321" s="415"/>
      <c r="BW321" s="415"/>
      <c r="BX321" s="415"/>
      <c r="BY321" s="415"/>
      <c r="BZ321" s="415"/>
      <c r="CA321" s="415"/>
      <c r="CB321" s="415"/>
      <c r="CC321" s="415"/>
      <c r="CD321" s="415"/>
      <c r="CE321" s="415"/>
      <c r="CF321" s="415"/>
      <c r="CG321" s="415"/>
      <c r="CH321" s="415"/>
      <c r="CI321" s="415"/>
      <c r="CJ321" s="415"/>
      <c r="CK321" s="415"/>
      <c r="CL321" s="415"/>
      <c r="CM321" s="415"/>
      <c r="CN321" s="415"/>
    </row>
    <row r="322" spans="1:92" s="406" customFormat="1" ht="20.399999999999999">
      <c r="A322" s="310"/>
      <c r="B322" s="22"/>
      <c r="C322" s="364" t="s">
        <v>241</v>
      </c>
      <c r="D322" s="709" t="s">
        <v>711</v>
      </c>
      <c r="E322" s="710"/>
      <c r="F322" s="710"/>
      <c r="G322" s="710"/>
      <c r="H322" s="711"/>
      <c r="I322" s="357" t="s">
        <v>6</v>
      </c>
      <c r="J322" s="428"/>
      <c r="K322" s="53"/>
      <c r="L322" s="54"/>
      <c r="M322" s="22"/>
      <c r="N322" s="22"/>
      <c r="O322" s="22"/>
      <c r="P322" s="22"/>
      <c r="Q322" s="309"/>
      <c r="R322" s="301"/>
      <c r="S322" s="24"/>
      <c r="T322" s="24"/>
      <c r="U322" s="24"/>
      <c r="V322" s="24"/>
      <c r="W322" s="256"/>
      <c r="X322" s="24"/>
      <c r="Y322" s="24"/>
      <c r="Z322" s="24"/>
      <c r="AA322" s="256"/>
      <c r="AB322" s="24"/>
      <c r="AC322" s="24"/>
      <c r="AD322" s="263">
        <f>IF(J322&lt;&gt;"",1,J322)</f>
        <v>0</v>
      </c>
      <c r="AE322" s="145">
        <f>SUM(AD312:AD322)</f>
        <v>0</v>
      </c>
      <c r="AF322" s="301"/>
      <c r="AG322" s="301"/>
      <c r="AH322" s="301"/>
      <c r="AI322" s="301"/>
      <c r="AJ322" s="301"/>
      <c r="AK322" s="301"/>
      <c r="AL322" s="301"/>
      <c r="AM322" s="301"/>
      <c r="AN322" s="301"/>
      <c r="AO322" s="301"/>
      <c r="AP322" s="301"/>
      <c r="AQ322" s="301"/>
      <c r="AR322" s="301"/>
      <c r="AS322" s="301"/>
      <c r="AT322" s="301"/>
      <c r="AU322" s="301"/>
      <c r="AV322" s="301"/>
      <c r="AW322" s="301"/>
      <c r="AX322" s="301"/>
      <c r="AY322" s="301"/>
      <c r="AZ322" s="301"/>
      <c r="BA322" s="415"/>
      <c r="BB322" s="415"/>
      <c r="BC322" s="415"/>
      <c r="BD322" s="415"/>
      <c r="BE322" s="415"/>
      <c r="BF322" s="415"/>
      <c r="BG322" s="415"/>
      <c r="BH322" s="415"/>
      <c r="BI322" s="415"/>
      <c r="BJ322" s="415"/>
      <c r="BK322" s="415"/>
      <c r="BL322" s="415"/>
      <c r="BM322" s="415"/>
      <c r="BN322" s="415"/>
      <c r="BO322" s="415"/>
      <c r="BP322" s="415"/>
      <c r="BQ322" s="415"/>
      <c r="BR322" s="415"/>
      <c r="BS322" s="415"/>
      <c r="BT322" s="415"/>
      <c r="BU322" s="415"/>
      <c r="BV322" s="415"/>
      <c r="BW322" s="415"/>
      <c r="BX322" s="415"/>
      <c r="BY322" s="415"/>
      <c r="BZ322" s="415"/>
      <c r="CA322" s="415"/>
      <c r="CB322" s="415"/>
      <c r="CC322" s="415"/>
      <c r="CD322" s="415"/>
      <c r="CE322" s="415"/>
      <c r="CF322" s="415"/>
      <c r="CG322" s="415"/>
      <c r="CH322" s="415"/>
      <c r="CI322" s="415"/>
      <c r="CJ322" s="415"/>
      <c r="CK322" s="415"/>
      <c r="CL322" s="415"/>
      <c r="CM322" s="415"/>
      <c r="CN322" s="415"/>
    </row>
    <row r="323" spans="1:92" s="406" customFormat="1" ht="25.2" customHeight="1">
      <c r="A323" s="310"/>
      <c r="B323" s="22"/>
      <c r="C323" s="25"/>
      <c r="D323" s="25"/>
      <c r="E323" s="25"/>
      <c r="F323" s="25"/>
      <c r="G323" s="25"/>
      <c r="H323" s="24"/>
      <c r="I323" s="25"/>
      <c r="J323" s="329">
        <f>IF(AE322=0,0,1)</f>
        <v>0</v>
      </c>
      <c r="K323" s="53"/>
      <c r="L323" s="54"/>
      <c r="M323" s="22"/>
      <c r="N323" s="22"/>
      <c r="O323" s="22"/>
      <c r="P323" s="22"/>
      <c r="Q323" s="309"/>
      <c r="R323" s="301"/>
      <c r="S323" s="24"/>
      <c r="T323" s="24"/>
      <c r="U323" s="24"/>
      <c r="V323" s="24"/>
      <c r="W323" s="43"/>
      <c r="X323" s="24"/>
      <c r="Y323" s="24"/>
      <c r="Z323" s="24"/>
      <c r="AA323" s="43"/>
      <c r="AB323" s="24"/>
      <c r="AC323" s="24"/>
      <c r="AD323" s="37"/>
      <c r="AE323" s="42"/>
      <c r="AF323" s="301"/>
      <c r="AG323" s="264"/>
      <c r="AH323" s="42"/>
      <c r="AI323" s="42"/>
      <c r="AJ323" s="42"/>
      <c r="AK323" s="42"/>
      <c r="AL323" s="42"/>
      <c r="AM323" s="42"/>
      <c r="AN323" s="42"/>
      <c r="AO323" s="42"/>
      <c r="AP323" s="42"/>
      <c r="AQ323" s="301"/>
      <c r="AR323" s="301"/>
      <c r="AS323" s="301"/>
      <c r="AT323" s="301"/>
      <c r="AU323" s="301"/>
      <c r="AV323" s="301"/>
      <c r="AW323" s="301"/>
      <c r="AX323" s="301"/>
      <c r="AY323" s="301"/>
      <c r="AZ323" s="301"/>
      <c r="BA323" s="415"/>
      <c r="BB323" s="415"/>
      <c r="BC323" s="415"/>
      <c r="BD323" s="415"/>
      <c r="BE323" s="415"/>
      <c r="BF323" s="415"/>
      <c r="BG323" s="415"/>
      <c r="BH323" s="415"/>
      <c r="BI323" s="415"/>
      <c r="BJ323" s="415"/>
      <c r="BK323" s="415"/>
      <c r="BL323" s="415"/>
      <c r="BM323" s="415"/>
      <c r="BN323" s="415"/>
      <c r="BO323" s="415"/>
      <c r="BP323" s="415"/>
      <c r="BQ323" s="415"/>
      <c r="BR323" s="415"/>
      <c r="BS323" s="415"/>
      <c r="BT323" s="415"/>
      <c r="BU323" s="415"/>
      <c r="BV323" s="415"/>
      <c r="BW323" s="415"/>
      <c r="BX323" s="415"/>
      <c r="BY323" s="415"/>
      <c r="BZ323" s="415"/>
      <c r="CA323" s="415"/>
      <c r="CB323" s="415"/>
      <c r="CC323" s="415"/>
      <c r="CD323" s="415"/>
      <c r="CE323" s="415"/>
      <c r="CF323" s="415"/>
      <c r="CG323" s="415"/>
      <c r="CH323" s="415"/>
      <c r="CI323" s="415"/>
      <c r="CJ323" s="415"/>
      <c r="CK323" s="415"/>
      <c r="CL323" s="415"/>
      <c r="CM323" s="415"/>
      <c r="CN323" s="415"/>
    </row>
    <row r="324" spans="1:92" s="406" customFormat="1" ht="28.2" customHeight="1">
      <c r="A324" s="310"/>
      <c r="B324" s="22"/>
      <c r="C324" s="25"/>
      <c r="D324" s="25"/>
      <c r="E324" s="25"/>
      <c r="F324" s="25"/>
      <c r="G324" s="25"/>
      <c r="H324" s="25"/>
      <c r="I324" s="301"/>
      <c r="J324" s="22"/>
      <c r="K324" s="53"/>
      <c r="L324" s="54"/>
      <c r="M324" s="22"/>
      <c r="N324" s="22"/>
      <c r="O324" s="22"/>
      <c r="P324" s="22"/>
      <c r="Q324" s="309"/>
      <c r="R324" s="301"/>
      <c r="S324" s="301"/>
      <c r="T324" s="301"/>
      <c r="U324" s="301"/>
      <c r="V324" s="301"/>
      <c r="W324" s="43"/>
      <c r="X324" s="301"/>
      <c r="Y324" s="301"/>
      <c r="Z324" s="301"/>
      <c r="AA324" s="43"/>
      <c r="AB324" s="301"/>
      <c r="AC324" s="301"/>
      <c r="AD324" s="37"/>
      <c r="AE324" s="42"/>
      <c r="AF324" s="301"/>
      <c r="AG324" s="264"/>
      <c r="AH324" s="42"/>
      <c r="AI324" s="42"/>
      <c r="AJ324" s="42"/>
      <c r="AK324" s="42"/>
      <c r="AL324" s="42"/>
      <c r="AM324" s="42"/>
      <c r="AN324" s="42"/>
      <c r="AO324" s="42"/>
      <c r="AP324" s="42"/>
      <c r="AQ324" s="301"/>
      <c r="AR324" s="301"/>
      <c r="AS324" s="301"/>
      <c r="AT324" s="301"/>
      <c r="AU324" s="301"/>
      <c r="AV324" s="301"/>
      <c r="AW324" s="301"/>
      <c r="AX324" s="301"/>
      <c r="AY324" s="301"/>
      <c r="AZ324" s="301"/>
      <c r="BA324" s="415"/>
      <c r="BB324" s="415"/>
      <c r="BC324" s="415"/>
      <c r="BD324" s="415"/>
      <c r="BE324" s="415"/>
      <c r="BF324" s="415"/>
      <c r="BG324" s="415"/>
      <c r="BH324" s="415"/>
      <c r="BI324" s="415"/>
      <c r="BJ324" s="415"/>
      <c r="BK324" s="415"/>
      <c r="BL324" s="415"/>
      <c r="BM324" s="415"/>
      <c r="BN324" s="415"/>
      <c r="BO324" s="415"/>
      <c r="BP324" s="415"/>
      <c r="BQ324" s="415"/>
      <c r="BR324" s="415"/>
      <c r="BS324" s="415"/>
      <c r="BT324" s="415"/>
      <c r="BU324" s="415"/>
      <c r="BV324" s="415"/>
      <c r="BW324" s="415"/>
      <c r="BX324" s="415"/>
      <c r="BY324" s="415"/>
      <c r="BZ324" s="415"/>
      <c r="CA324" s="415"/>
      <c r="CB324" s="415"/>
      <c r="CC324" s="415"/>
      <c r="CD324" s="415"/>
      <c r="CE324" s="415"/>
      <c r="CF324" s="415"/>
      <c r="CG324" s="415"/>
      <c r="CH324" s="415"/>
      <c r="CI324" s="415"/>
      <c r="CJ324" s="415"/>
      <c r="CK324" s="415"/>
      <c r="CL324" s="415"/>
      <c r="CM324" s="415"/>
      <c r="CN324" s="415"/>
    </row>
    <row r="325" spans="1:92" s="406" customFormat="1" ht="16.5" customHeight="1">
      <c r="A325" s="310"/>
      <c r="B325" s="22"/>
      <c r="C325" s="700" t="s">
        <v>725</v>
      </c>
      <c r="D325" s="701"/>
      <c r="E325" s="701"/>
      <c r="F325" s="701"/>
      <c r="G325" s="701"/>
      <c r="H325" s="701"/>
      <c r="I325" s="701"/>
      <c r="J325" s="701"/>
      <c r="K325" s="701"/>
      <c r="L325" s="702"/>
      <c r="M325" s="22"/>
      <c r="N325" s="22"/>
      <c r="O325" s="22"/>
      <c r="P325" s="22"/>
      <c r="Q325" s="309"/>
      <c r="R325" s="301"/>
      <c r="S325" s="24"/>
      <c r="T325" s="24"/>
      <c r="U325" s="24"/>
      <c r="V325" s="24"/>
      <c r="W325" s="43"/>
      <c r="X325" s="24"/>
      <c r="Y325" s="24"/>
      <c r="Z325" s="24"/>
      <c r="AA325" s="43"/>
      <c r="AB325" s="24"/>
      <c r="AC325" s="24"/>
      <c r="AD325" s="37"/>
      <c r="AE325" s="42"/>
      <c r="AF325" s="301"/>
      <c r="AG325" s="264"/>
      <c r="AH325" s="42"/>
      <c r="AI325" s="42"/>
      <c r="AJ325" s="42"/>
      <c r="AK325" s="42"/>
      <c r="AL325" s="42"/>
      <c r="AM325" s="42"/>
      <c r="AN325" s="42"/>
      <c r="AO325" s="42"/>
      <c r="AP325" s="42"/>
      <c r="AQ325" s="301"/>
      <c r="AR325" s="301"/>
      <c r="AS325" s="301"/>
      <c r="AT325" s="301"/>
      <c r="AU325" s="301"/>
      <c r="AV325" s="301"/>
      <c r="AW325" s="301"/>
      <c r="AX325" s="301"/>
      <c r="AY325" s="301"/>
      <c r="AZ325" s="301"/>
      <c r="BA325" s="415"/>
      <c r="BB325" s="415"/>
      <c r="BC325" s="415"/>
      <c r="BD325" s="415"/>
      <c r="BE325" s="415"/>
      <c r="BF325" s="415"/>
      <c r="BG325" s="415"/>
      <c r="BH325" s="415"/>
      <c r="BI325" s="415"/>
      <c r="BJ325" s="415"/>
      <c r="BK325" s="415"/>
      <c r="BL325" s="415"/>
      <c r="BM325" s="415"/>
      <c r="BN325" s="415"/>
      <c r="BO325" s="415"/>
      <c r="BP325" s="415"/>
      <c r="BQ325" s="415"/>
      <c r="BR325" s="415"/>
      <c r="BS325" s="415"/>
      <c r="BT325" s="415"/>
      <c r="BU325" s="415"/>
      <c r="BV325" s="415"/>
      <c r="BW325" s="415"/>
      <c r="BX325" s="415"/>
      <c r="BY325" s="415"/>
      <c r="BZ325" s="415"/>
      <c r="CA325" s="415"/>
      <c r="CB325" s="415"/>
      <c r="CC325" s="415"/>
      <c r="CD325" s="415"/>
      <c r="CE325" s="415"/>
      <c r="CF325" s="415"/>
      <c r="CG325" s="415"/>
      <c r="CH325" s="415"/>
      <c r="CI325" s="415"/>
      <c r="CJ325" s="415"/>
      <c r="CK325" s="415"/>
      <c r="CL325" s="415"/>
      <c r="CM325" s="415"/>
      <c r="CN325" s="415"/>
    </row>
    <row r="326" spans="1:92" s="406" customFormat="1" ht="33" customHeight="1" thickBot="1">
      <c r="A326" s="310"/>
      <c r="B326" s="22"/>
      <c r="C326" s="703" t="s">
        <v>92</v>
      </c>
      <c r="D326" s="704"/>
      <c r="E326" s="704"/>
      <c r="F326" s="704"/>
      <c r="G326" s="704"/>
      <c r="H326" s="704"/>
      <c r="I326" s="704"/>
      <c r="J326" s="704"/>
      <c r="K326" s="704"/>
      <c r="L326" s="705"/>
      <c r="M326" s="22"/>
      <c r="N326" s="22"/>
      <c r="O326" s="22"/>
      <c r="P326" s="22"/>
      <c r="Q326" s="309"/>
      <c r="R326" s="301"/>
      <c r="S326" s="24"/>
      <c r="T326" s="24"/>
      <c r="U326" s="24"/>
      <c r="V326" s="24"/>
      <c r="W326" s="256"/>
      <c r="X326" s="24"/>
      <c r="Y326" s="24"/>
      <c r="Z326" s="24"/>
      <c r="AA326" s="56"/>
      <c r="AB326" s="24"/>
      <c r="AC326" s="24"/>
      <c r="AD326" s="27"/>
      <c r="AE326" s="42"/>
      <c r="AF326" s="301"/>
      <c r="AG326" s="301" t="s">
        <v>6</v>
      </c>
      <c r="AH326" s="301" t="s">
        <v>14</v>
      </c>
      <c r="AI326" s="265" t="s">
        <v>632</v>
      </c>
      <c r="AJ326" s="301"/>
      <c r="AK326" s="155" t="s">
        <v>633</v>
      </c>
      <c r="AL326" s="155" t="s">
        <v>634</v>
      </c>
      <c r="AM326" s="155" t="s">
        <v>635</v>
      </c>
      <c r="AN326" s="155" t="s">
        <v>636</v>
      </c>
      <c r="AO326" s="155" t="s">
        <v>637</v>
      </c>
      <c r="AP326" s="155" t="s">
        <v>638</v>
      </c>
      <c r="AQ326" s="155" t="s">
        <v>639</v>
      </c>
      <c r="AR326" s="301"/>
      <c r="AS326" s="301"/>
      <c r="AT326" s="301"/>
      <c r="AU326" s="301"/>
      <c r="AV326" s="301"/>
      <c r="AW326" s="301"/>
      <c r="AX326" s="301"/>
      <c r="AY326" s="301"/>
      <c r="AZ326" s="301"/>
      <c r="BA326" s="415"/>
      <c r="BB326" s="415"/>
      <c r="BC326" s="415"/>
      <c r="BD326" s="415"/>
      <c r="BE326" s="415"/>
      <c r="BF326" s="415"/>
      <c r="BG326" s="415"/>
      <c r="BH326" s="415"/>
      <c r="BI326" s="415"/>
      <c r="BJ326" s="415"/>
      <c r="BK326" s="415"/>
      <c r="BL326" s="415"/>
      <c r="BM326" s="415"/>
      <c r="BN326" s="415"/>
      <c r="BO326" s="415"/>
      <c r="BP326" s="415"/>
      <c r="BQ326" s="415"/>
      <c r="BR326" s="415"/>
      <c r="BS326" s="415"/>
      <c r="BT326" s="415"/>
      <c r="BU326" s="415"/>
      <c r="BV326" s="415"/>
      <c r="BW326" s="415"/>
      <c r="BX326" s="415"/>
      <c r="BY326" s="415"/>
      <c r="BZ326" s="415"/>
      <c r="CA326" s="415"/>
      <c r="CB326" s="415"/>
      <c r="CC326" s="415"/>
      <c r="CD326" s="415"/>
      <c r="CE326" s="415"/>
      <c r="CF326" s="415"/>
      <c r="CG326" s="415"/>
      <c r="CH326" s="415"/>
      <c r="CI326" s="415"/>
      <c r="CJ326" s="415"/>
      <c r="CK326" s="415"/>
      <c r="CL326" s="415"/>
      <c r="CM326" s="415"/>
      <c r="CN326" s="415"/>
    </row>
    <row r="327" spans="1:92" s="406" customFormat="1" ht="20.399999999999999">
      <c r="A327" s="310"/>
      <c r="B327" s="22"/>
      <c r="C327" s="721" t="s">
        <v>93</v>
      </c>
      <c r="D327" s="688" t="s">
        <v>179</v>
      </c>
      <c r="E327" s="689"/>
      <c r="F327" s="689"/>
      <c r="G327" s="689"/>
      <c r="H327" s="690"/>
      <c r="I327" s="357" t="s">
        <v>6</v>
      </c>
      <c r="J327" s="433"/>
      <c r="K327" s="357" t="s">
        <v>14</v>
      </c>
      <c r="L327" s="433"/>
      <c r="M327" s="22"/>
      <c r="N327" s="22"/>
      <c r="O327" s="22"/>
      <c r="P327" s="22"/>
      <c r="Q327" s="309"/>
      <c r="R327" s="301"/>
      <c r="S327" s="24"/>
      <c r="T327" s="24"/>
      <c r="U327" s="24"/>
      <c r="V327" s="24"/>
      <c r="W327" s="256"/>
      <c r="X327" s="24"/>
      <c r="Y327" s="24"/>
      <c r="Z327" s="24"/>
      <c r="AA327" s="177">
        <f t="shared" ref="AA327:AA340" si="1">IF(L327&lt;&gt;"",1,L327)</f>
        <v>0</v>
      </c>
      <c r="AB327" s="24"/>
      <c r="AC327" s="24"/>
      <c r="AD327" s="177">
        <f>IF(J327&lt;&gt;"",1,J327)</f>
        <v>0</v>
      </c>
      <c r="AE327" s="301"/>
      <c r="AF327" s="43"/>
      <c r="AG327" s="266">
        <f>IF(AD327&lt;&gt;0,0.78,1)</f>
        <v>1</v>
      </c>
      <c r="AH327" s="267">
        <v>1</v>
      </c>
      <c r="AI327" s="268">
        <v>15</v>
      </c>
      <c r="AJ327" s="267" t="s">
        <v>6</v>
      </c>
      <c r="AK327" s="267">
        <f>AG327</f>
        <v>1</v>
      </c>
      <c r="AL327" s="267">
        <f>AG328</f>
        <v>1</v>
      </c>
      <c r="AM327" s="267">
        <f>AG329</f>
        <v>1</v>
      </c>
      <c r="AN327" s="267">
        <f>AG330</f>
        <v>1</v>
      </c>
      <c r="AO327" s="267">
        <f>MIN(AG331:AG333)</f>
        <v>1</v>
      </c>
      <c r="AP327" s="269">
        <f>AI327*AK327*AL327*AM327*AN327*AO327</f>
        <v>15</v>
      </c>
      <c r="AQ327" s="301">
        <f>15/AP327</f>
        <v>1</v>
      </c>
      <c r="AR327" s="43"/>
      <c r="AS327" s="43"/>
      <c r="AT327" s="43"/>
      <c r="AU327" s="43"/>
      <c r="AV327" s="43"/>
      <c r="AW327" s="43"/>
      <c r="AX327" s="43"/>
      <c r="AY327" s="43"/>
      <c r="AZ327" s="43"/>
      <c r="BA327" s="415"/>
      <c r="BB327" s="415"/>
      <c r="BC327" s="415"/>
      <c r="BD327" s="415"/>
      <c r="BE327" s="415"/>
      <c r="BF327" s="415"/>
      <c r="BG327" s="415"/>
      <c r="BH327" s="415"/>
      <c r="BI327" s="415"/>
      <c r="BJ327" s="415"/>
      <c r="BK327" s="415"/>
      <c r="BL327" s="415"/>
      <c r="BM327" s="415"/>
      <c r="BN327" s="415"/>
      <c r="BO327" s="415"/>
      <c r="BP327" s="415"/>
      <c r="BQ327" s="415"/>
      <c r="BR327" s="415"/>
      <c r="BS327" s="415"/>
      <c r="BT327" s="415"/>
      <c r="BU327" s="415"/>
      <c r="BV327" s="415"/>
      <c r="BW327" s="415"/>
      <c r="BX327" s="415"/>
      <c r="BY327" s="415"/>
      <c r="BZ327" s="415"/>
      <c r="CA327" s="415"/>
      <c r="CB327" s="415"/>
      <c r="CC327" s="415"/>
      <c r="CD327" s="415"/>
      <c r="CE327" s="415"/>
      <c r="CF327" s="415"/>
      <c r="CG327" s="415"/>
      <c r="CH327" s="415"/>
      <c r="CI327" s="415"/>
      <c r="CJ327" s="415"/>
      <c r="CK327" s="415"/>
      <c r="CL327" s="415"/>
      <c r="CM327" s="415"/>
      <c r="CN327" s="415"/>
    </row>
    <row r="328" spans="1:92" s="406" customFormat="1" ht="20.399999999999999">
      <c r="A328" s="310"/>
      <c r="B328" s="22"/>
      <c r="C328" s="722"/>
      <c r="D328" s="688" t="s">
        <v>174</v>
      </c>
      <c r="E328" s="689"/>
      <c r="F328" s="689"/>
      <c r="G328" s="689"/>
      <c r="H328" s="690"/>
      <c r="I328" s="357" t="s">
        <v>6</v>
      </c>
      <c r="J328" s="434"/>
      <c r="K328" s="357" t="s">
        <v>14</v>
      </c>
      <c r="L328" s="434"/>
      <c r="M328" s="22"/>
      <c r="N328" s="22"/>
      <c r="O328" s="22"/>
      <c r="P328" s="22"/>
      <c r="Q328" s="309"/>
      <c r="R328" s="301"/>
      <c r="S328" s="24"/>
      <c r="T328" s="24"/>
      <c r="U328" s="24"/>
      <c r="V328" s="24"/>
      <c r="W328" s="256"/>
      <c r="X328" s="24"/>
      <c r="Y328" s="24"/>
      <c r="Z328" s="24"/>
      <c r="AA328" s="177">
        <f t="shared" si="1"/>
        <v>0</v>
      </c>
      <c r="AB328" s="24"/>
      <c r="AC328" s="24"/>
      <c r="AD328" s="177">
        <f>IF(J328&lt;&gt;"",1,J328)</f>
        <v>0</v>
      </c>
      <c r="AE328" s="301"/>
      <c r="AF328" s="43"/>
      <c r="AG328" s="270">
        <f>IF(AD328&lt;&gt;0,0.81,1)</f>
        <v>1</v>
      </c>
      <c r="AH328" s="42">
        <v>1</v>
      </c>
      <c r="AI328" s="271">
        <v>15</v>
      </c>
      <c r="AJ328" s="42" t="s">
        <v>14</v>
      </c>
      <c r="AK328" s="42">
        <v>1</v>
      </c>
      <c r="AL328" s="42">
        <v>1</v>
      </c>
      <c r="AM328" s="42">
        <v>1</v>
      </c>
      <c r="AN328" s="42">
        <v>1</v>
      </c>
      <c r="AO328" s="42">
        <f>MIN(AH331:AH333)</f>
        <v>1</v>
      </c>
      <c r="AP328" s="272">
        <f>AI328*AK328*AL328*AM328*AN328*AO328</f>
        <v>15</v>
      </c>
      <c r="AQ328" s="301">
        <f>15/AP328</f>
        <v>1</v>
      </c>
      <c r="AR328" s="43"/>
      <c r="AS328" s="43"/>
      <c r="AT328" s="43"/>
      <c r="AU328" s="43"/>
      <c r="AV328" s="43"/>
      <c r="AW328" s="43"/>
      <c r="AX328" s="43"/>
      <c r="AY328" s="43"/>
      <c r="AZ328" s="43"/>
      <c r="BA328" s="415"/>
      <c r="BB328" s="415"/>
      <c r="BC328" s="415"/>
      <c r="BD328" s="415"/>
      <c r="BE328" s="415"/>
      <c r="BF328" s="415"/>
      <c r="BG328" s="415"/>
      <c r="BH328" s="415"/>
      <c r="BI328" s="415"/>
      <c r="BJ328" s="415"/>
      <c r="BK328" s="415"/>
      <c r="BL328" s="415"/>
      <c r="BM328" s="415"/>
      <c r="BN328" s="415"/>
      <c r="BO328" s="415"/>
      <c r="BP328" s="415"/>
      <c r="BQ328" s="415"/>
      <c r="BR328" s="415"/>
      <c r="BS328" s="415"/>
      <c r="BT328" s="415"/>
      <c r="BU328" s="415"/>
      <c r="BV328" s="415"/>
      <c r="BW328" s="415"/>
      <c r="BX328" s="415"/>
      <c r="BY328" s="415"/>
      <c r="BZ328" s="415"/>
      <c r="CA328" s="415"/>
      <c r="CB328" s="415"/>
      <c r="CC328" s="415"/>
      <c r="CD328" s="415"/>
      <c r="CE328" s="415"/>
      <c r="CF328" s="415"/>
      <c r="CG328" s="415"/>
      <c r="CH328" s="415"/>
      <c r="CI328" s="415"/>
      <c r="CJ328" s="415"/>
      <c r="CK328" s="415"/>
      <c r="CL328" s="415"/>
      <c r="CM328" s="415"/>
      <c r="CN328" s="415"/>
    </row>
    <row r="329" spans="1:92" s="406" customFormat="1" ht="20.399999999999999">
      <c r="A329" s="310"/>
      <c r="B329" s="22"/>
      <c r="C329" s="722"/>
      <c r="D329" s="688" t="s">
        <v>175</v>
      </c>
      <c r="E329" s="689"/>
      <c r="F329" s="689"/>
      <c r="G329" s="689"/>
      <c r="H329" s="690"/>
      <c r="I329" s="357" t="s">
        <v>6</v>
      </c>
      <c r="J329" s="434"/>
      <c r="K329" s="357" t="s">
        <v>14</v>
      </c>
      <c r="L329" s="434"/>
      <c r="M329" s="22"/>
      <c r="N329" s="22"/>
      <c r="O329" s="22"/>
      <c r="P329" s="22"/>
      <c r="Q329" s="309"/>
      <c r="R329" s="301"/>
      <c r="S329" s="24"/>
      <c r="T329" s="24"/>
      <c r="U329" s="24"/>
      <c r="V329" s="24"/>
      <c r="W329" s="256"/>
      <c r="X329" s="24"/>
      <c r="Y329" s="24"/>
      <c r="Z329" s="24"/>
      <c r="AA329" s="177">
        <f t="shared" si="1"/>
        <v>0</v>
      </c>
      <c r="AB329" s="24"/>
      <c r="AC329" s="24"/>
      <c r="AD329" s="177">
        <f>IF(J329&lt;&gt;"",1,J329)</f>
        <v>0</v>
      </c>
      <c r="AE329" s="301"/>
      <c r="AF329" s="43"/>
      <c r="AG329" s="270">
        <f>IF(AD329&lt;&gt;0,0.4,1)</f>
        <v>1</v>
      </c>
      <c r="AH329" s="42">
        <v>1</v>
      </c>
      <c r="AI329" s="42"/>
      <c r="AJ329" s="42"/>
      <c r="AK329" s="42"/>
      <c r="AL329" s="42"/>
      <c r="AM329" s="42"/>
      <c r="AN329" s="42"/>
      <c r="AO329" s="42"/>
      <c r="AP329" s="272"/>
      <c r="AQ329" s="301"/>
      <c r="AR329" s="43"/>
      <c r="AS329" s="43"/>
      <c r="AT329" s="43"/>
      <c r="AU329" s="43"/>
      <c r="AV329" s="43"/>
      <c r="AW329" s="43"/>
      <c r="AX329" s="43"/>
      <c r="AY329" s="43"/>
      <c r="AZ329" s="43"/>
      <c r="BA329" s="415"/>
      <c r="BB329" s="415"/>
      <c r="BC329" s="415"/>
      <c r="BD329" s="415"/>
      <c r="BE329" s="415"/>
      <c r="BF329" s="415"/>
      <c r="BG329" s="415"/>
      <c r="BH329" s="415"/>
      <c r="BI329" s="415"/>
      <c r="BJ329" s="415"/>
      <c r="BK329" s="415"/>
      <c r="BL329" s="415"/>
      <c r="BM329" s="415"/>
      <c r="BN329" s="415"/>
      <c r="BO329" s="415"/>
      <c r="BP329" s="415"/>
      <c r="BQ329" s="415"/>
      <c r="BR329" s="415"/>
      <c r="BS329" s="415"/>
      <c r="BT329" s="415"/>
      <c r="BU329" s="415"/>
      <c r="BV329" s="415"/>
      <c r="BW329" s="415"/>
      <c r="BX329" s="415"/>
      <c r="BY329" s="415"/>
      <c r="BZ329" s="415"/>
      <c r="CA329" s="415"/>
      <c r="CB329" s="415"/>
      <c r="CC329" s="415"/>
      <c r="CD329" s="415"/>
      <c r="CE329" s="415"/>
      <c r="CF329" s="415"/>
      <c r="CG329" s="415"/>
      <c r="CH329" s="415"/>
      <c r="CI329" s="415"/>
      <c r="CJ329" s="415"/>
      <c r="CK329" s="415"/>
      <c r="CL329" s="415"/>
      <c r="CM329" s="415"/>
      <c r="CN329" s="415"/>
    </row>
    <row r="330" spans="1:92" s="406" customFormat="1" ht="37.5" customHeight="1">
      <c r="A330" s="310"/>
      <c r="B330" s="22"/>
      <c r="C330" s="722"/>
      <c r="D330" s="579" t="s">
        <v>201</v>
      </c>
      <c r="E330" s="580"/>
      <c r="F330" s="580"/>
      <c r="G330" s="580"/>
      <c r="H330" s="581"/>
      <c r="I330" s="357" t="s">
        <v>6</v>
      </c>
      <c r="J330" s="434"/>
      <c r="K330" s="357" t="s">
        <v>14</v>
      </c>
      <c r="L330" s="434"/>
      <c r="M330" s="22"/>
      <c r="N330" s="22"/>
      <c r="O330" s="22"/>
      <c r="P330" s="22"/>
      <c r="Q330" s="309"/>
      <c r="R330" s="301"/>
      <c r="S330" s="24"/>
      <c r="T330" s="24"/>
      <c r="U330" s="24"/>
      <c r="V330" s="24"/>
      <c r="W330" s="256"/>
      <c r="X330" s="24"/>
      <c r="Y330" s="24"/>
      <c r="Z330" s="24"/>
      <c r="AA330" s="177">
        <f t="shared" si="1"/>
        <v>0</v>
      </c>
      <c r="AB330" s="24"/>
      <c r="AC330" s="24"/>
      <c r="AD330" s="177">
        <f>IF(J330&lt;&gt;"",1,J330)</f>
        <v>0</v>
      </c>
      <c r="AE330" s="301"/>
      <c r="AF330" s="43"/>
      <c r="AG330" s="270">
        <f>IF(AD330&lt;&gt;0,0.78,1)</f>
        <v>1</v>
      </c>
      <c r="AH330" s="42">
        <v>1</v>
      </c>
      <c r="AI330" s="42"/>
      <c r="AJ330" s="42"/>
      <c r="AK330" s="42"/>
      <c r="AL330" s="42"/>
      <c r="AM330" s="42"/>
      <c r="AN330" s="42"/>
      <c r="AO330" s="42"/>
      <c r="AP330" s="272"/>
      <c r="AQ330" s="301"/>
      <c r="AR330" s="43"/>
      <c r="AS330" s="43"/>
      <c r="AT330" s="43"/>
      <c r="AU330" s="43"/>
      <c r="AV330" s="43"/>
      <c r="AW330" s="43"/>
      <c r="AX330" s="43"/>
      <c r="AY330" s="43"/>
      <c r="AZ330" s="43"/>
      <c r="BA330" s="415"/>
      <c r="BB330" s="415"/>
      <c r="BC330" s="415"/>
      <c r="BD330" s="415"/>
      <c r="BE330" s="415"/>
      <c r="BF330" s="415"/>
      <c r="BG330" s="415"/>
      <c r="BH330" s="415"/>
      <c r="BI330" s="415"/>
      <c r="BJ330" s="415"/>
      <c r="BK330" s="415"/>
      <c r="BL330" s="415"/>
      <c r="BM330" s="415"/>
      <c r="BN330" s="415"/>
      <c r="BO330" s="415"/>
      <c r="BP330" s="415"/>
      <c r="BQ330" s="415"/>
      <c r="BR330" s="415"/>
      <c r="BS330" s="415"/>
      <c r="BT330" s="415"/>
      <c r="BU330" s="415"/>
      <c r="BV330" s="415"/>
      <c r="BW330" s="415"/>
      <c r="BX330" s="415"/>
      <c r="BY330" s="415"/>
      <c r="BZ330" s="415"/>
      <c r="CA330" s="415"/>
      <c r="CB330" s="415"/>
      <c r="CC330" s="415"/>
      <c r="CD330" s="415"/>
      <c r="CE330" s="415"/>
      <c r="CF330" s="415"/>
      <c r="CG330" s="415"/>
      <c r="CH330" s="415"/>
      <c r="CI330" s="415"/>
      <c r="CJ330" s="415"/>
      <c r="CK330" s="415"/>
      <c r="CL330" s="415"/>
      <c r="CM330" s="415"/>
      <c r="CN330" s="415"/>
    </row>
    <row r="331" spans="1:92" s="406" customFormat="1" ht="20.399999999999999">
      <c r="A331" s="310"/>
      <c r="B331" s="22"/>
      <c r="C331" s="722"/>
      <c r="D331" s="688" t="s">
        <v>176</v>
      </c>
      <c r="E331" s="689"/>
      <c r="F331" s="689"/>
      <c r="G331" s="689"/>
      <c r="H331" s="690"/>
      <c r="I331" s="357" t="s">
        <v>6</v>
      </c>
      <c r="J331" s="434"/>
      <c r="K331" s="357" t="s">
        <v>14</v>
      </c>
      <c r="L331" s="434"/>
      <c r="M331" s="22"/>
      <c r="N331" s="22"/>
      <c r="O331" s="22"/>
      <c r="P331" s="22"/>
      <c r="Q331" s="309"/>
      <c r="R331" s="301"/>
      <c r="S331" s="24"/>
      <c r="T331" s="24"/>
      <c r="U331" s="24"/>
      <c r="V331" s="24"/>
      <c r="W331" s="256"/>
      <c r="X331" s="24"/>
      <c r="Y331" s="24"/>
      <c r="Z331" s="24"/>
      <c r="AA331" s="177">
        <f t="shared" si="1"/>
        <v>0</v>
      </c>
      <c r="AB331" s="24"/>
      <c r="AC331" s="24"/>
      <c r="AD331" s="177">
        <f>IF(J331&lt;&gt;"",2,J331)</f>
        <v>0</v>
      </c>
      <c r="AE331" s="301"/>
      <c r="AF331" s="43"/>
      <c r="AG331" s="270">
        <v>1</v>
      </c>
      <c r="AH331" s="42">
        <v>1</v>
      </c>
      <c r="AI331" s="42"/>
      <c r="AJ331" s="42"/>
      <c r="AK331" s="42"/>
      <c r="AL331" s="42"/>
      <c r="AM331" s="42"/>
      <c r="AN331" s="42"/>
      <c r="AO331" s="42"/>
      <c r="AP331" s="272"/>
      <c r="AQ331" s="301"/>
      <c r="AR331" s="43"/>
      <c r="AS331" s="43"/>
      <c r="AT331" s="43"/>
      <c r="AU331" s="43"/>
      <c r="AV331" s="43"/>
      <c r="AW331" s="43"/>
      <c r="AX331" s="43"/>
      <c r="AY331" s="43"/>
      <c r="AZ331" s="43"/>
      <c r="BA331" s="415"/>
      <c r="BB331" s="415"/>
      <c r="BC331" s="415"/>
      <c r="BD331" s="415"/>
      <c r="BE331" s="415"/>
      <c r="BF331" s="415"/>
      <c r="BG331" s="415"/>
      <c r="BH331" s="415"/>
      <c r="BI331" s="415"/>
      <c r="BJ331" s="415"/>
      <c r="BK331" s="415"/>
      <c r="BL331" s="415"/>
      <c r="BM331" s="415"/>
      <c r="BN331" s="415"/>
      <c r="BO331" s="415"/>
      <c r="BP331" s="415"/>
      <c r="BQ331" s="415"/>
      <c r="BR331" s="415"/>
      <c r="BS331" s="415"/>
      <c r="BT331" s="415"/>
      <c r="BU331" s="415"/>
      <c r="BV331" s="415"/>
      <c r="BW331" s="415"/>
      <c r="BX331" s="415"/>
      <c r="BY331" s="415"/>
      <c r="BZ331" s="415"/>
      <c r="CA331" s="415"/>
      <c r="CB331" s="415"/>
      <c r="CC331" s="415"/>
      <c r="CD331" s="415"/>
      <c r="CE331" s="415"/>
      <c r="CF331" s="415"/>
      <c r="CG331" s="415"/>
      <c r="CH331" s="415"/>
      <c r="CI331" s="415"/>
      <c r="CJ331" s="415"/>
      <c r="CK331" s="415"/>
      <c r="CL331" s="415"/>
      <c r="CM331" s="415"/>
      <c r="CN331" s="415"/>
    </row>
    <row r="332" spans="1:92" s="406" customFormat="1" ht="20.399999999999999">
      <c r="A332" s="310"/>
      <c r="B332" s="22"/>
      <c r="C332" s="722"/>
      <c r="D332" s="688" t="s">
        <v>177</v>
      </c>
      <c r="E332" s="689"/>
      <c r="F332" s="689"/>
      <c r="G332" s="689"/>
      <c r="H332" s="690"/>
      <c r="I332" s="357" t="s">
        <v>6</v>
      </c>
      <c r="J332" s="434"/>
      <c r="K332" s="357" t="s">
        <v>14</v>
      </c>
      <c r="L332" s="434"/>
      <c r="M332" s="22"/>
      <c r="N332" s="22"/>
      <c r="O332" s="22"/>
      <c r="P332" s="22"/>
      <c r="Q332" s="309"/>
      <c r="R332" s="301"/>
      <c r="S332" s="24"/>
      <c r="T332" s="24"/>
      <c r="U332" s="24"/>
      <c r="V332" s="24"/>
      <c r="W332" s="256"/>
      <c r="X332" s="24"/>
      <c r="Y332" s="24"/>
      <c r="Z332" s="24"/>
      <c r="AA332" s="177">
        <f t="shared" si="1"/>
        <v>0</v>
      </c>
      <c r="AB332" s="24"/>
      <c r="AC332" s="24"/>
      <c r="AD332" s="263">
        <f>IF(J332&lt;&gt;"",3,J332)</f>
        <v>0</v>
      </c>
      <c r="AE332" s="301"/>
      <c r="AF332" s="43"/>
      <c r="AG332" s="270">
        <f>IF(AD332&lt;&gt;0,0.85,1)</f>
        <v>1</v>
      </c>
      <c r="AH332" s="37">
        <v>1</v>
      </c>
      <c r="AI332" s="37"/>
      <c r="AJ332" s="37"/>
      <c r="AK332" s="37"/>
      <c r="AL332" s="37"/>
      <c r="AM332" s="37"/>
      <c r="AN332" s="37"/>
      <c r="AO332" s="37"/>
      <c r="AP332" s="273"/>
      <c r="AQ332" s="43"/>
      <c r="AR332" s="43"/>
      <c r="AS332" s="43"/>
      <c r="AT332" s="43"/>
      <c r="AU332" s="43"/>
      <c r="AV332" s="43"/>
      <c r="AW332" s="43"/>
      <c r="AX332" s="43"/>
      <c r="AY332" s="43"/>
      <c r="AZ332" s="43"/>
      <c r="BA332" s="415"/>
      <c r="BB332" s="415"/>
      <c r="BC332" s="415"/>
      <c r="BD332" s="415"/>
      <c r="BE332" s="415"/>
      <c r="BF332" s="415"/>
      <c r="BG332" s="415"/>
      <c r="BH332" s="415"/>
      <c r="BI332" s="415"/>
      <c r="BJ332" s="415"/>
      <c r="BK332" s="415"/>
      <c r="BL332" s="415"/>
      <c r="BM332" s="415"/>
      <c r="BN332" s="415"/>
      <c r="BO332" s="415"/>
      <c r="BP332" s="415"/>
      <c r="BQ332" s="415"/>
      <c r="BR332" s="415"/>
      <c r="BS332" s="415"/>
      <c r="BT332" s="415"/>
      <c r="BU332" s="415"/>
      <c r="BV332" s="415"/>
      <c r="BW332" s="415"/>
      <c r="BX332" s="415"/>
      <c r="BY332" s="415"/>
      <c r="BZ332" s="415"/>
      <c r="CA332" s="415"/>
      <c r="CB332" s="415"/>
      <c r="CC332" s="415"/>
      <c r="CD332" s="415"/>
      <c r="CE332" s="415"/>
      <c r="CF332" s="415"/>
      <c r="CG332" s="415"/>
      <c r="CH332" s="415"/>
      <c r="CI332" s="415"/>
      <c r="CJ332" s="415"/>
      <c r="CK332" s="415"/>
      <c r="CL332" s="415"/>
      <c r="CM332" s="415"/>
      <c r="CN332" s="415"/>
    </row>
    <row r="333" spans="1:92" s="406" customFormat="1" ht="21" thickBot="1">
      <c r="A333" s="310"/>
      <c r="B333" s="22"/>
      <c r="C333" s="723"/>
      <c r="D333" s="688" t="s">
        <v>178</v>
      </c>
      <c r="E333" s="689"/>
      <c r="F333" s="689"/>
      <c r="G333" s="689"/>
      <c r="H333" s="690"/>
      <c r="I333" s="357" t="s">
        <v>6</v>
      </c>
      <c r="J333" s="434"/>
      <c r="K333" s="357" t="s">
        <v>14</v>
      </c>
      <c r="L333" s="434"/>
      <c r="M333" s="22"/>
      <c r="N333" s="22"/>
      <c r="O333" s="22"/>
      <c r="P333" s="22"/>
      <c r="Q333" s="309"/>
      <c r="R333" s="301"/>
      <c r="S333" s="24"/>
      <c r="T333" s="24"/>
      <c r="U333" s="24"/>
      <c r="V333" s="24"/>
      <c r="W333" s="256"/>
      <c r="X333" s="24"/>
      <c r="Y333" s="24"/>
      <c r="Z333" s="24"/>
      <c r="AA333" s="177">
        <f t="shared" si="1"/>
        <v>0</v>
      </c>
      <c r="AB333" s="24"/>
      <c r="AC333" s="24"/>
      <c r="AD333" s="263">
        <f>IF(J333&lt;&gt;"",4,J333)</f>
        <v>0</v>
      </c>
      <c r="AE333" s="301"/>
      <c r="AF333" s="43"/>
      <c r="AG333" s="270">
        <f>IF(AD333&lt;&gt;0,0.3,1)</f>
        <v>1</v>
      </c>
      <c r="AH333" s="274">
        <v>1</v>
      </c>
      <c r="AI333" s="274"/>
      <c r="AJ333" s="274"/>
      <c r="AK333" s="274"/>
      <c r="AL333" s="274"/>
      <c r="AM333" s="274"/>
      <c r="AN333" s="274"/>
      <c r="AO333" s="274"/>
      <c r="AP333" s="275"/>
      <c r="AQ333" s="43"/>
      <c r="AR333" s="43"/>
      <c r="AS333" s="43"/>
      <c r="AT333" s="43"/>
      <c r="AU333" s="43"/>
      <c r="AV333" s="43"/>
      <c r="AW333" s="43"/>
      <c r="AX333" s="43"/>
      <c r="AY333" s="43"/>
      <c r="AZ333" s="43"/>
      <c r="BA333" s="415"/>
      <c r="BB333" s="415"/>
      <c r="BC333" s="415"/>
      <c r="BD333" s="415"/>
      <c r="BE333" s="415"/>
      <c r="BF333" s="415"/>
      <c r="BG333" s="415"/>
      <c r="BH333" s="415"/>
      <c r="BI333" s="415"/>
      <c r="BJ333" s="415"/>
      <c r="BK333" s="415"/>
      <c r="BL333" s="415"/>
      <c r="BM333" s="415"/>
      <c r="BN333" s="415"/>
      <c r="BO333" s="415"/>
      <c r="BP333" s="415"/>
      <c r="BQ333" s="415"/>
      <c r="BR333" s="415"/>
      <c r="BS333" s="415"/>
      <c r="BT333" s="415"/>
      <c r="BU333" s="415"/>
      <c r="BV333" s="415"/>
      <c r="BW333" s="415"/>
      <c r="BX333" s="415"/>
      <c r="BY333" s="415"/>
      <c r="BZ333" s="415"/>
      <c r="CA333" s="415"/>
      <c r="CB333" s="415"/>
      <c r="CC333" s="415"/>
      <c r="CD333" s="415"/>
      <c r="CE333" s="415"/>
      <c r="CF333" s="415"/>
      <c r="CG333" s="415"/>
      <c r="CH333" s="415"/>
      <c r="CI333" s="415"/>
      <c r="CJ333" s="415"/>
      <c r="CK333" s="415"/>
      <c r="CL333" s="415"/>
      <c r="CM333" s="415"/>
      <c r="CN333" s="415"/>
    </row>
    <row r="334" spans="1:92" s="406" customFormat="1" ht="20.399999999999999">
      <c r="A334" s="310"/>
      <c r="B334" s="22"/>
      <c r="C334" s="721" t="s">
        <v>94</v>
      </c>
      <c r="D334" s="688" t="s">
        <v>179</v>
      </c>
      <c r="E334" s="689"/>
      <c r="F334" s="689"/>
      <c r="G334" s="689"/>
      <c r="H334" s="690"/>
      <c r="I334" s="357" t="s">
        <v>6</v>
      </c>
      <c r="J334" s="433"/>
      <c r="K334" s="357" t="s">
        <v>14</v>
      </c>
      <c r="L334" s="433"/>
      <c r="M334" s="24"/>
      <c r="N334" s="22"/>
      <c r="O334" s="22"/>
      <c r="P334" s="22"/>
      <c r="Q334" s="309"/>
      <c r="R334" s="301"/>
      <c r="S334" s="24"/>
      <c r="T334" s="24"/>
      <c r="U334" s="24"/>
      <c r="V334" s="24"/>
      <c r="W334" s="256"/>
      <c r="X334" s="24"/>
      <c r="Y334" s="24"/>
      <c r="Z334" s="24"/>
      <c r="AA334" s="177">
        <f t="shared" si="1"/>
        <v>0</v>
      </c>
      <c r="AB334" s="24"/>
      <c r="AC334" s="24"/>
      <c r="AD334" s="263">
        <f>IF(J334&lt;&gt;"",1,J334)</f>
        <v>0</v>
      </c>
      <c r="AE334" s="301"/>
      <c r="AF334" s="43"/>
      <c r="AG334" s="266">
        <f>IF(AD334&lt;&gt;0,0.78,1)</f>
        <v>1</v>
      </c>
      <c r="AH334" s="267">
        <v>1</v>
      </c>
      <c r="AI334" s="268">
        <v>25</v>
      </c>
      <c r="AJ334" s="267" t="s">
        <v>6</v>
      </c>
      <c r="AK334" s="267">
        <f>AG334</f>
        <v>1</v>
      </c>
      <c r="AL334" s="267">
        <f>AG335</f>
        <v>1</v>
      </c>
      <c r="AM334" s="267">
        <f>AG336</f>
        <v>1</v>
      </c>
      <c r="AN334" s="267">
        <f>AG337</f>
        <v>1</v>
      </c>
      <c r="AO334" s="267">
        <f>MIN(AG338:AG340)</f>
        <v>1</v>
      </c>
      <c r="AP334" s="269">
        <f>AI334*AK334*AL334*AM334*AN334*AO334</f>
        <v>25</v>
      </c>
      <c r="AQ334" s="301">
        <f>25/AP334</f>
        <v>1</v>
      </c>
      <c r="AR334" s="43"/>
      <c r="AS334" s="43"/>
      <c r="AT334" s="43"/>
      <c r="AU334" s="43"/>
      <c r="AV334" s="43"/>
      <c r="AW334" s="43"/>
      <c r="AX334" s="43"/>
      <c r="AY334" s="43"/>
      <c r="AZ334" s="43"/>
      <c r="BA334" s="415"/>
      <c r="BB334" s="415"/>
      <c r="BC334" s="415"/>
      <c r="BD334" s="415"/>
      <c r="BE334" s="415"/>
      <c r="BF334" s="415"/>
      <c r="BG334" s="415"/>
      <c r="BH334" s="415"/>
      <c r="BI334" s="415"/>
      <c r="BJ334" s="415"/>
      <c r="BK334" s="415"/>
      <c r="BL334" s="415"/>
      <c r="BM334" s="415"/>
      <c r="BN334" s="415"/>
      <c r="BO334" s="415"/>
      <c r="BP334" s="415"/>
      <c r="BQ334" s="415"/>
      <c r="BR334" s="415"/>
      <c r="BS334" s="415"/>
      <c r="BT334" s="415"/>
      <c r="BU334" s="415"/>
      <c r="BV334" s="415"/>
      <c r="BW334" s="415"/>
      <c r="BX334" s="415"/>
      <c r="BY334" s="415"/>
      <c r="BZ334" s="415"/>
      <c r="CA334" s="415"/>
      <c r="CB334" s="415"/>
      <c r="CC334" s="415"/>
      <c r="CD334" s="415"/>
      <c r="CE334" s="415"/>
      <c r="CF334" s="415"/>
      <c r="CG334" s="415"/>
      <c r="CH334" s="415"/>
      <c r="CI334" s="415"/>
      <c r="CJ334" s="415"/>
      <c r="CK334" s="415"/>
      <c r="CL334" s="415"/>
      <c r="CM334" s="415"/>
      <c r="CN334" s="415"/>
    </row>
    <row r="335" spans="1:92" s="406" customFormat="1" ht="20.399999999999999">
      <c r="A335" s="310"/>
      <c r="B335" s="22"/>
      <c r="C335" s="722"/>
      <c r="D335" s="688" t="s">
        <v>174</v>
      </c>
      <c r="E335" s="689"/>
      <c r="F335" s="689"/>
      <c r="G335" s="689"/>
      <c r="H335" s="690"/>
      <c r="I335" s="357" t="s">
        <v>6</v>
      </c>
      <c r="J335" s="434"/>
      <c r="K335" s="357" t="s">
        <v>14</v>
      </c>
      <c r="L335" s="434"/>
      <c r="M335" s="22"/>
      <c r="N335" s="22"/>
      <c r="O335" s="22"/>
      <c r="P335" s="22"/>
      <c r="Q335" s="309"/>
      <c r="R335" s="301"/>
      <c r="S335" s="24"/>
      <c r="T335" s="24"/>
      <c r="U335" s="24"/>
      <c r="V335" s="24"/>
      <c r="W335" s="256"/>
      <c r="X335" s="24"/>
      <c r="Y335" s="24"/>
      <c r="Z335" s="24"/>
      <c r="AA335" s="177">
        <f t="shared" si="1"/>
        <v>0</v>
      </c>
      <c r="AB335" s="24"/>
      <c r="AC335" s="24"/>
      <c r="AD335" s="263">
        <f>IF(J335&lt;&gt;"",1,J335)</f>
        <v>0</v>
      </c>
      <c r="AE335" s="301"/>
      <c r="AF335" s="43"/>
      <c r="AG335" s="270">
        <f>IF(AD335&lt;&gt;0,0.81,1)</f>
        <v>1</v>
      </c>
      <c r="AH335" s="42">
        <v>1</v>
      </c>
      <c r="AI335" s="271">
        <v>25</v>
      </c>
      <c r="AJ335" s="42" t="s">
        <v>14</v>
      </c>
      <c r="AK335" s="42">
        <v>1</v>
      </c>
      <c r="AL335" s="42">
        <v>1</v>
      </c>
      <c r="AM335" s="42">
        <v>1</v>
      </c>
      <c r="AN335" s="42">
        <v>1</v>
      </c>
      <c r="AO335" s="42">
        <f>MIN(AH338:AH340)</f>
        <v>1</v>
      </c>
      <c r="AP335" s="272">
        <f>AI335*AK335*AL335*AM335*AN335*AO335</f>
        <v>25</v>
      </c>
      <c r="AQ335" s="301">
        <f>25/AP335</f>
        <v>1</v>
      </c>
      <c r="AR335" s="43"/>
      <c r="AS335" s="43"/>
      <c r="AT335" s="43"/>
      <c r="AU335" s="43"/>
      <c r="AV335" s="43"/>
      <c r="AW335" s="43"/>
      <c r="AX335" s="43"/>
      <c r="AY335" s="43"/>
      <c r="AZ335" s="43"/>
      <c r="BA335" s="415"/>
      <c r="BB335" s="415"/>
      <c r="BC335" s="415"/>
      <c r="BD335" s="415"/>
      <c r="BE335" s="415"/>
      <c r="BF335" s="415"/>
      <c r="BG335" s="415"/>
      <c r="BH335" s="415"/>
      <c r="BI335" s="415"/>
      <c r="BJ335" s="415"/>
      <c r="BK335" s="415"/>
      <c r="BL335" s="415"/>
      <c r="BM335" s="415"/>
      <c r="BN335" s="415"/>
      <c r="BO335" s="415"/>
      <c r="BP335" s="415"/>
      <c r="BQ335" s="415"/>
      <c r="BR335" s="415"/>
      <c r="BS335" s="415"/>
      <c r="BT335" s="415"/>
      <c r="BU335" s="415"/>
      <c r="BV335" s="415"/>
      <c r="BW335" s="415"/>
      <c r="BX335" s="415"/>
      <c r="BY335" s="415"/>
      <c r="BZ335" s="415"/>
      <c r="CA335" s="415"/>
      <c r="CB335" s="415"/>
      <c r="CC335" s="415"/>
      <c r="CD335" s="415"/>
      <c r="CE335" s="415"/>
      <c r="CF335" s="415"/>
      <c r="CG335" s="415"/>
      <c r="CH335" s="415"/>
      <c r="CI335" s="415"/>
      <c r="CJ335" s="415"/>
      <c r="CK335" s="415"/>
      <c r="CL335" s="415"/>
      <c r="CM335" s="415"/>
      <c r="CN335" s="415"/>
    </row>
    <row r="336" spans="1:92" s="406" customFormat="1" ht="20.399999999999999">
      <c r="A336" s="310"/>
      <c r="B336" s="22"/>
      <c r="C336" s="722"/>
      <c r="D336" s="688" t="s">
        <v>175</v>
      </c>
      <c r="E336" s="689"/>
      <c r="F336" s="689"/>
      <c r="G336" s="689"/>
      <c r="H336" s="690"/>
      <c r="I336" s="357" t="s">
        <v>6</v>
      </c>
      <c r="J336" s="434"/>
      <c r="K336" s="357" t="s">
        <v>14</v>
      </c>
      <c r="L336" s="434"/>
      <c r="M336" s="22"/>
      <c r="N336" s="22"/>
      <c r="O336" s="22"/>
      <c r="P336" s="22"/>
      <c r="Q336" s="309"/>
      <c r="R336" s="301"/>
      <c r="S336" s="24"/>
      <c r="T336" s="24"/>
      <c r="U336" s="24"/>
      <c r="V336" s="24"/>
      <c r="W336" s="256"/>
      <c r="X336" s="24"/>
      <c r="Y336" s="24"/>
      <c r="Z336" s="24"/>
      <c r="AA336" s="177">
        <f t="shared" si="1"/>
        <v>0</v>
      </c>
      <c r="AB336" s="24"/>
      <c r="AC336" s="24"/>
      <c r="AD336" s="263">
        <f>IF(J336&lt;&gt;"",1,J336)</f>
        <v>0</v>
      </c>
      <c r="AE336" s="301"/>
      <c r="AF336" s="43"/>
      <c r="AG336" s="270">
        <f>IF(AD336&lt;&gt;0,0.4,1)</f>
        <v>1</v>
      </c>
      <c r="AH336" s="42">
        <v>1</v>
      </c>
      <c r="AI336" s="42"/>
      <c r="AJ336" s="42"/>
      <c r="AK336" s="42"/>
      <c r="AL336" s="42"/>
      <c r="AM336" s="42"/>
      <c r="AN336" s="42"/>
      <c r="AO336" s="42"/>
      <c r="AP336" s="272"/>
      <c r="AQ336" s="301"/>
      <c r="AR336" s="43"/>
      <c r="AS336" s="43"/>
      <c r="AT336" s="43"/>
      <c r="AU336" s="43"/>
      <c r="AV336" s="43"/>
      <c r="AW336" s="43"/>
      <c r="AX336" s="43"/>
      <c r="AY336" s="43"/>
      <c r="AZ336" s="43"/>
      <c r="BA336" s="415"/>
      <c r="BB336" s="415"/>
      <c r="BC336" s="415"/>
      <c r="BD336" s="415"/>
      <c r="BE336" s="415"/>
      <c r="BF336" s="415"/>
      <c r="BG336" s="415"/>
      <c r="BH336" s="415"/>
      <c r="BI336" s="415"/>
      <c r="BJ336" s="415"/>
      <c r="BK336" s="415"/>
      <c r="BL336" s="415"/>
      <c r="BM336" s="415"/>
      <c r="BN336" s="415"/>
      <c r="BO336" s="415"/>
      <c r="BP336" s="415"/>
      <c r="BQ336" s="415"/>
      <c r="BR336" s="415"/>
      <c r="BS336" s="415"/>
      <c r="BT336" s="415"/>
      <c r="BU336" s="415"/>
      <c r="BV336" s="415"/>
      <c r="BW336" s="415"/>
      <c r="BX336" s="415"/>
      <c r="BY336" s="415"/>
      <c r="BZ336" s="415"/>
      <c r="CA336" s="415"/>
      <c r="CB336" s="415"/>
      <c r="CC336" s="415"/>
      <c r="CD336" s="415"/>
      <c r="CE336" s="415"/>
      <c r="CF336" s="415"/>
      <c r="CG336" s="415"/>
      <c r="CH336" s="415"/>
      <c r="CI336" s="415"/>
      <c r="CJ336" s="415"/>
      <c r="CK336" s="415"/>
      <c r="CL336" s="415"/>
      <c r="CM336" s="415"/>
      <c r="CN336" s="415"/>
    </row>
    <row r="337" spans="1:92" s="406" customFormat="1" ht="35.549999999999997" customHeight="1">
      <c r="A337" s="310"/>
      <c r="B337" s="22"/>
      <c r="C337" s="722"/>
      <c r="D337" s="579" t="s">
        <v>201</v>
      </c>
      <c r="E337" s="580"/>
      <c r="F337" s="580"/>
      <c r="G337" s="580"/>
      <c r="H337" s="581"/>
      <c r="I337" s="357" t="s">
        <v>6</v>
      </c>
      <c r="J337" s="434"/>
      <c r="K337" s="357" t="s">
        <v>14</v>
      </c>
      <c r="L337" s="434"/>
      <c r="M337" s="22"/>
      <c r="N337" s="22"/>
      <c r="O337" s="22"/>
      <c r="P337" s="22"/>
      <c r="Q337" s="309"/>
      <c r="R337" s="301"/>
      <c r="S337" s="24"/>
      <c r="T337" s="24"/>
      <c r="U337" s="24"/>
      <c r="V337" s="24"/>
      <c r="W337" s="256"/>
      <c r="X337" s="24"/>
      <c r="Y337" s="24"/>
      <c r="Z337" s="24"/>
      <c r="AA337" s="177">
        <f t="shared" si="1"/>
        <v>0</v>
      </c>
      <c r="AB337" s="24"/>
      <c r="AC337" s="24"/>
      <c r="AD337" s="263">
        <f>IF(J337&lt;&gt;"",1,J337)</f>
        <v>0</v>
      </c>
      <c r="AE337" s="43"/>
      <c r="AF337" s="43"/>
      <c r="AG337" s="270">
        <f>IF(AD337&lt;&gt;0,0.78,1)</f>
        <v>1</v>
      </c>
      <c r="AH337" s="42">
        <v>1</v>
      </c>
      <c r="AI337" s="42"/>
      <c r="AJ337" s="42"/>
      <c r="AK337" s="42"/>
      <c r="AL337" s="42"/>
      <c r="AM337" s="42"/>
      <c r="AN337" s="42"/>
      <c r="AO337" s="42"/>
      <c r="AP337" s="272"/>
      <c r="AQ337" s="301"/>
      <c r="AR337" s="43"/>
      <c r="AS337" s="43"/>
      <c r="AT337" s="43"/>
      <c r="AU337" s="43"/>
      <c r="AV337" s="43"/>
      <c r="AW337" s="43"/>
      <c r="AX337" s="43"/>
      <c r="AY337" s="43"/>
      <c r="AZ337" s="43"/>
      <c r="BA337" s="415"/>
      <c r="BB337" s="415"/>
      <c r="BC337" s="415"/>
      <c r="BD337" s="415"/>
      <c r="BE337" s="415"/>
      <c r="BF337" s="415"/>
      <c r="BG337" s="415"/>
      <c r="BH337" s="415"/>
      <c r="BI337" s="415"/>
      <c r="BJ337" s="415"/>
      <c r="BK337" s="415"/>
      <c r="BL337" s="415"/>
      <c r="BM337" s="415"/>
      <c r="BN337" s="415"/>
      <c r="BO337" s="415"/>
      <c r="BP337" s="415"/>
      <c r="BQ337" s="415"/>
      <c r="BR337" s="415"/>
      <c r="BS337" s="415"/>
      <c r="BT337" s="415"/>
      <c r="BU337" s="415"/>
      <c r="BV337" s="415"/>
      <c r="BW337" s="415"/>
      <c r="BX337" s="415"/>
      <c r="BY337" s="415"/>
      <c r="BZ337" s="415"/>
      <c r="CA337" s="415"/>
      <c r="CB337" s="415"/>
      <c r="CC337" s="415"/>
      <c r="CD337" s="415"/>
      <c r="CE337" s="415"/>
      <c r="CF337" s="415"/>
      <c r="CG337" s="415"/>
      <c r="CH337" s="415"/>
      <c r="CI337" s="415"/>
      <c r="CJ337" s="415"/>
      <c r="CK337" s="415"/>
      <c r="CL337" s="415"/>
      <c r="CM337" s="415"/>
      <c r="CN337" s="415"/>
    </row>
    <row r="338" spans="1:92" s="406" customFormat="1" ht="20.399999999999999">
      <c r="A338" s="310"/>
      <c r="B338" s="22"/>
      <c r="C338" s="722"/>
      <c r="D338" s="688" t="s">
        <v>176</v>
      </c>
      <c r="E338" s="689"/>
      <c r="F338" s="689"/>
      <c r="G338" s="689"/>
      <c r="H338" s="690"/>
      <c r="I338" s="357" t="s">
        <v>6</v>
      </c>
      <c r="J338" s="434"/>
      <c r="K338" s="357" t="s">
        <v>14</v>
      </c>
      <c r="L338" s="433"/>
      <c r="M338" s="22"/>
      <c r="N338" s="22"/>
      <c r="O338" s="22"/>
      <c r="P338" s="22"/>
      <c r="Q338" s="309"/>
      <c r="R338" s="301"/>
      <c r="S338" s="24"/>
      <c r="T338" s="24"/>
      <c r="U338" s="24"/>
      <c r="V338" s="24"/>
      <c r="W338" s="256"/>
      <c r="X338" s="24"/>
      <c r="Y338" s="24"/>
      <c r="Z338" s="24"/>
      <c r="AA338" s="177">
        <f t="shared" si="1"/>
        <v>0</v>
      </c>
      <c r="AB338" s="24"/>
      <c r="AC338" s="24"/>
      <c r="AD338" s="263">
        <f>IF(J338&lt;&gt;"",4,J338)</f>
        <v>0</v>
      </c>
      <c r="AE338" s="37"/>
      <c r="AF338" s="43"/>
      <c r="AG338" s="270">
        <v>1</v>
      </c>
      <c r="AH338" s="42">
        <v>1</v>
      </c>
      <c r="AI338" s="42"/>
      <c r="AJ338" s="42"/>
      <c r="AK338" s="42"/>
      <c r="AL338" s="42"/>
      <c r="AM338" s="42"/>
      <c r="AN338" s="42"/>
      <c r="AO338" s="42"/>
      <c r="AP338" s="272"/>
      <c r="AQ338" s="301"/>
      <c r="AR338" s="43"/>
      <c r="AS338" s="43"/>
      <c r="AT338" s="43"/>
      <c r="AU338" s="43"/>
      <c r="AV338" s="43"/>
      <c r="AW338" s="43"/>
      <c r="AX338" s="43"/>
      <c r="AY338" s="43"/>
      <c r="AZ338" s="43"/>
      <c r="BA338" s="415"/>
      <c r="BB338" s="415"/>
      <c r="BC338" s="415"/>
      <c r="BD338" s="415"/>
      <c r="BE338" s="415"/>
      <c r="BF338" s="415"/>
      <c r="BG338" s="415"/>
      <c r="BH338" s="415"/>
      <c r="BI338" s="415"/>
      <c r="BJ338" s="415"/>
      <c r="BK338" s="415"/>
      <c r="BL338" s="415"/>
      <c r="BM338" s="415"/>
      <c r="BN338" s="415"/>
      <c r="BO338" s="415"/>
      <c r="BP338" s="415"/>
      <c r="BQ338" s="415"/>
      <c r="BR338" s="415"/>
      <c r="BS338" s="415"/>
      <c r="BT338" s="415"/>
      <c r="BU338" s="415"/>
      <c r="BV338" s="415"/>
      <c r="BW338" s="415"/>
      <c r="BX338" s="415"/>
      <c r="BY338" s="415"/>
      <c r="BZ338" s="415"/>
      <c r="CA338" s="415"/>
      <c r="CB338" s="415"/>
      <c r="CC338" s="415"/>
      <c r="CD338" s="415"/>
      <c r="CE338" s="415"/>
      <c r="CF338" s="415"/>
      <c r="CG338" s="415"/>
      <c r="CH338" s="415"/>
      <c r="CI338" s="415"/>
      <c r="CJ338" s="415"/>
      <c r="CK338" s="415"/>
      <c r="CL338" s="415"/>
      <c r="CM338" s="415"/>
      <c r="CN338" s="415"/>
    </row>
    <row r="339" spans="1:92" s="406" customFormat="1" ht="20.399999999999999">
      <c r="A339" s="310"/>
      <c r="B339" s="22"/>
      <c r="C339" s="722"/>
      <c r="D339" s="688" t="s">
        <v>177</v>
      </c>
      <c r="E339" s="689"/>
      <c r="F339" s="689"/>
      <c r="G339" s="689"/>
      <c r="H339" s="690"/>
      <c r="I339" s="357" t="s">
        <v>6</v>
      </c>
      <c r="J339" s="434"/>
      <c r="K339" s="357" t="s">
        <v>14</v>
      </c>
      <c r="L339" s="434"/>
      <c r="M339" s="22"/>
      <c r="N339" s="22"/>
      <c r="O339" s="22"/>
      <c r="P339" s="22"/>
      <c r="Q339" s="309"/>
      <c r="R339" s="301"/>
      <c r="S339" s="24"/>
      <c r="T339" s="24"/>
      <c r="U339" s="24"/>
      <c r="V339" s="24"/>
      <c r="W339" s="256"/>
      <c r="X339" s="24"/>
      <c r="Y339" s="24"/>
      <c r="Z339" s="24"/>
      <c r="AA339" s="177">
        <f t="shared" si="1"/>
        <v>0</v>
      </c>
      <c r="AB339" s="24"/>
      <c r="AC339" s="24"/>
      <c r="AD339" s="263">
        <f>IF(J339&lt;&gt;"",5,J339)</f>
        <v>0</v>
      </c>
      <c r="AE339" s="301" t="s">
        <v>629</v>
      </c>
      <c r="AF339" s="43" t="s">
        <v>640</v>
      </c>
      <c r="AG339" s="270">
        <f>IF(AD339&lt;&gt;0,0.85,1)</f>
        <v>1</v>
      </c>
      <c r="AH339" s="37">
        <v>1</v>
      </c>
      <c r="AI339" s="37"/>
      <c r="AJ339" s="37"/>
      <c r="AK339" s="37"/>
      <c r="AL339" s="37"/>
      <c r="AM339" s="37"/>
      <c r="AN339" s="37"/>
      <c r="AO339" s="37"/>
      <c r="AP339" s="273"/>
      <c r="AQ339" s="43"/>
      <c r="AR339" s="43"/>
      <c r="AS339" s="43"/>
      <c r="AT339" s="43"/>
      <c r="AU339" s="43"/>
      <c r="AV339" s="43"/>
      <c r="AW339" s="43"/>
      <c r="AX339" s="43"/>
      <c r="AY339" s="43"/>
      <c r="AZ339" s="43"/>
      <c r="BA339" s="415"/>
      <c r="BB339" s="415"/>
      <c r="BC339" s="415"/>
      <c r="BD339" s="415"/>
      <c r="BE339" s="415"/>
      <c r="BF339" s="415"/>
      <c r="BG339" s="415"/>
      <c r="BH339" s="415"/>
      <c r="BI339" s="415"/>
      <c r="BJ339" s="415"/>
      <c r="BK339" s="415"/>
      <c r="BL339" s="415"/>
      <c r="BM339" s="415"/>
      <c r="BN339" s="415"/>
      <c r="BO339" s="415"/>
      <c r="BP339" s="415"/>
      <c r="BQ339" s="415"/>
      <c r="BR339" s="415"/>
      <c r="BS339" s="415"/>
      <c r="BT339" s="415"/>
      <c r="BU339" s="415"/>
      <c r="BV339" s="415"/>
      <c r="BW339" s="415"/>
      <c r="BX339" s="415"/>
      <c r="BY339" s="415"/>
      <c r="BZ339" s="415"/>
      <c r="CA339" s="415"/>
      <c r="CB339" s="415"/>
      <c r="CC339" s="415"/>
      <c r="CD339" s="415"/>
      <c r="CE339" s="415"/>
      <c r="CF339" s="415"/>
      <c r="CG339" s="415"/>
      <c r="CH339" s="415"/>
      <c r="CI339" s="415"/>
      <c r="CJ339" s="415"/>
      <c r="CK339" s="415"/>
      <c r="CL339" s="415"/>
      <c r="CM339" s="415"/>
      <c r="CN339" s="415"/>
    </row>
    <row r="340" spans="1:92" s="406" customFormat="1" ht="21" thickBot="1">
      <c r="A340" s="310"/>
      <c r="B340" s="22"/>
      <c r="C340" s="723"/>
      <c r="D340" s="688" t="s">
        <v>178</v>
      </c>
      <c r="E340" s="689"/>
      <c r="F340" s="689"/>
      <c r="G340" s="689"/>
      <c r="H340" s="690"/>
      <c r="I340" s="357" t="s">
        <v>6</v>
      </c>
      <c r="J340" s="434"/>
      <c r="K340" s="357" t="s">
        <v>14</v>
      </c>
      <c r="L340" s="434"/>
      <c r="M340" s="22"/>
      <c r="N340" s="24"/>
      <c r="O340" s="22"/>
      <c r="P340" s="22"/>
      <c r="Q340" s="309"/>
      <c r="R340" s="301"/>
      <c r="S340" s="24"/>
      <c r="T340" s="24"/>
      <c r="U340" s="24"/>
      <c r="V340" s="24"/>
      <c r="W340" s="43"/>
      <c r="X340" s="24"/>
      <c r="Y340" s="24"/>
      <c r="Z340" s="24"/>
      <c r="AA340" s="177">
        <f t="shared" si="1"/>
        <v>0</v>
      </c>
      <c r="AB340" s="24"/>
      <c r="AC340" s="24"/>
      <c r="AD340" s="263">
        <f>IF(J340&lt;&gt;"",6,J340)</f>
        <v>0</v>
      </c>
      <c r="AE340" s="145">
        <f>SUM(AD323:AD340)</f>
        <v>0</v>
      </c>
      <c r="AF340" s="111">
        <f>AE340/15</f>
        <v>0</v>
      </c>
      <c r="AG340" s="276">
        <f>IF(AD340&lt;&gt;0,0.3,1)</f>
        <v>1</v>
      </c>
      <c r="AH340" s="274">
        <v>1</v>
      </c>
      <c r="AI340" s="274"/>
      <c r="AJ340" s="274"/>
      <c r="AK340" s="274"/>
      <c r="AL340" s="274"/>
      <c r="AM340" s="274"/>
      <c r="AN340" s="274"/>
      <c r="AO340" s="274"/>
      <c r="AP340" s="275"/>
      <c r="AQ340" s="43"/>
      <c r="AR340" s="43"/>
      <c r="AS340" s="43"/>
      <c r="AT340" s="43"/>
      <c r="AU340" s="43"/>
      <c r="AV340" s="43"/>
      <c r="AW340" s="43"/>
      <c r="AX340" s="43"/>
      <c r="AY340" s="43"/>
      <c r="AZ340" s="43"/>
      <c r="BA340" s="415"/>
      <c r="BB340" s="415"/>
      <c r="BC340" s="415"/>
      <c r="BD340" s="415"/>
      <c r="BE340" s="415"/>
      <c r="BF340" s="415"/>
      <c r="BG340" s="415"/>
      <c r="BH340" s="415"/>
      <c r="BI340" s="415"/>
      <c r="BJ340" s="415"/>
      <c r="BK340" s="415"/>
      <c r="BL340" s="415"/>
      <c r="BM340" s="415"/>
      <c r="BN340" s="415"/>
      <c r="BO340" s="415"/>
      <c r="BP340" s="415"/>
      <c r="BQ340" s="415"/>
      <c r="BR340" s="415"/>
      <c r="BS340" s="415"/>
      <c r="BT340" s="415"/>
      <c r="BU340" s="415"/>
      <c r="BV340" s="415"/>
      <c r="BW340" s="415"/>
      <c r="BX340" s="415"/>
      <c r="BY340" s="415"/>
      <c r="BZ340" s="415"/>
      <c r="CA340" s="415"/>
      <c r="CB340" s="415"/>
      <c r="CC340" s="415"/>
      <c r="CD340" s="415"/>
      <c r="CE340" s="415"/>
      <c r="CF340" s="415"/>
      <c r="CG340" s="415"/>
      <c r="CH340" s="415"/>
      <c r="CI340" s="415"/>
      <c r="CJ340" s="415"/>
      <c r="CK340" s="415"/>
      <c r="CL340" s="415"/>
      <c r="CM340" s="415"/>
      <c r="CN340" s="415"/>
    </row>
    <row r="341" spans="1:92" s="406" customFormat="1" ht="20.55" customHeight="1">
      <c r="A341" s="310"/>
      <c r="B341" s="22"/>
      <c r="C341" s="39"/>
      <c r="D341" s="22"/>
      <c r="E341" s="22"/>
      <c r="F341" s="22"/>
      <c r="G341" s="22"/>
      <c r="H341" s="24"/>
      <c r="I341" s="638">
        <f>IF(AE341=0,100,(AE340))</f>
        <v>100</v>
      </c>
      <c r="J341" s="639"/>
      <c r="K341" s="639"/>
      <c r="L341" s="640"/>
      <c r="M341" s="22"/>
      <c r="N341" s="22"/>
      <c r="O341" s="22"/>
      <c r="P341" s="22"/>
      <c r="Q341" s="309"/>
      <c r="R341" s="301"/>
      <c r="S341" s="24"/>
      <c r="T341" s="24"/>
      <c r="U341" s="24"/>
      <c r="V341" s="24"/>
      <c r="W341" s="43"/>
      <c r="X341" s="24"/>
      <c r="Y341" s="24"/>
      <c r="Z341" s="24"/>
      <c r="AA341" s="43"/>
      <c r="AB341" s="24"/>
      <c r="AC341" s="24"/>
      <c r="AD341" s="37"/>
      <c r="AE341" s="262">
        <f>SUM(AA327:AD340)</f>
        <v>0</v>
      </c>
      <c r="AF341" s="43"/>
      <c r="AG341" s="277"/>
      <c r="AH341" s="37"/>
      <c r="AI341" s="37"/>
      <c r="AJ341" s="37"/>
      <c r="AK341" s="37"/>
      <c r="AL341" s="37"/>
      <c r="AM341" s="37"/>
      <c r="AN341" s="37"/>
      <c r="AO341" s="37"/>
      <c r="AP341" s="37"/>
      <c r="AQ341" s="43"/>
      <c r="AR341" s="43"/>
      <c r="AS341" s="43"/>
      <c r="AT341" s="43"/>
      <c r="AU341" s="43"/>
      <c r="AV341" s="43"/>
      <c r="AW341" s="43"/>
      <c r="AX341" s="43"/>
      <c r="AY341" s="43"/>
      <c r="AZ341" s="43"/>
      <c r="BA341" s="415"/>
      <c r="BB341" s="415"/>
      <c r="BC341" s="415"/>
      <c r="BD341" s="415"/>
      <c r="BE341" s="415"/>
      <c r="BF341" s="415"/>
      <c r="BG341" s="415"/>
      <c r="BH341" s="415"/>
      <c r="BI341" s="415"/>
      <c r="BJ341" s="415"/>
      <c r="BK341" s="415"/>
      <c r="BL341" s="415"/>
      <c r="BM341" s="415"/>
      <c r="BN341" s="415"/>
      <c r="BO341" s="415"/>
      <c r="BP341" s="415"/>
      <c r="BQ341" s="415"/>
      <c r="BR341" s="415"/>
      <c r="BS341" s="415"/>
      <c r="BT341" s="415"/>
      <c r="BU341" s="415"/>
      <c r="BV341" s="415"/>
      <c r="BW341" s="415"/>
      <c r="BX341" s="415"/>
      <c r="BY341" s="415"/>
      <c r="BZ341" s="415"/>
      <c r="CA341" s="415"/>
      <c r="CB341" s="415"/>
      <c r="CC341" s="415"/>
      <c r="CD341" s="415"/>
      <c r="CE341" s="415"/>
      <c r="CF341" s="415"/>
      <c r="CG341" s="415"/>
      <c r="CH341" s="415"/>
      <c r="CI341" s="415"/>
      <c r="CJ341" s="415"/>
      <c r="CK341" s="415"/>
      <c r="CL341" s="415"/>
      <c r="CM341" s="415"/>
      <c r="CN341" s="415"/>
    </row>
    <row r="342" spans="1:92" s="406" customFormat="1" ht="20.399999999999999">
      <c r="A342" s="310"/>
      <c r="B342" s="22"/>
      <c r="C342" s="39"/>
      <c r="D342" s="22"/>
      <c r="E342" s="22"/>
      <c r="F342" s="22"/>
      <c r="G342" s="22"/>
      <c r="H342" s="205"/>
      <c r="I342" s="25"/>
      <c r="J342" s="25"/>
      <c r="K342" s="25"/>
      <c r="L342" s="25"/>
      <c r="M342" s="22"/>
      <c r="N342" s="22"/>
      <c r="O342" s="22"/>
      <c r="P342" s="22"/>
      <c r="Q342" s="309"/>
      <c r="R342" s="301"/>
      <c r="S342" s="301"/>
      <c r="T342" s="301"/>
      <c r="U342" s="301"/>
      <c r="V342" s="301"/>
      <c r="W342" s="43"/>
      <c r="X342" s="301"/>
      <c r="Y342" s="301"/>
      <c r="Z342" s="301"/>
      <c r="AA342" s="43"/>
      <c r="AB342" s="301"/>
      <c r="AC342" s="301"/>
      <c r="AD342" s="37"/>
      <c r="AE342" s="328"/>
      <c r="AF342" s="43"/>
      <c r="AG342" s="277"/>
      <c r="AH342" s="37"/>
      <c r="AI342" s="37"/>
      <c r="AJ342" s="37"/>
      <c r="AK342" s="37"/>
      <c r="AL342" s="37"/>
      <c r="AM342" s="37"/>
      <c r="AN342" s="37"/>
      <c r="AO342" s="37"/>
      <c r="AP342" s="37"/>
      <c r="AQ342" s="43"/>
      <c r="AR342" s="43"/>
      <c r="AS342" s="43"/>
      <c r="AT342" s="43"/>
      <c r="AU342" s="43"/>
      <c r="AV342" s="43"/>
      <c r="AW342" s="43"/>
      <c r="AX342" s="43"/>
      <c r="AY342" s="43"/>
      <c r="AZ342" s="43"/>
      <c r="BA342" s="415"/>
      <c r="BB342" s="415"/>
      <c r="BC342" s="415"/>
      <c r="BD342" s="415"/>
      <c r="BE342" s="415"/>
      <c r="BF342" s="415"/>
      <c r="BG342" s="415"/>
      <c r="BH342" s="415"/>
      <c r="BI342" s="415"/>
      <c r="BJ342" s="415"/>
      <c r="BK342" s="415"/>
      <c r="BL342" s="415"/>
      <c r="BM342" s="415"/>
      <c r="BN342" s="415"/>
      <c r="BO342" s="415"/>
      <c r="BP342" s="415"/>
      <c r="BQ342" s="415"/>
      <c r="BR342" s="415"/>
      <c r="BS342" s="415"/>
      <c r="BT342" s="415"/>
      <c r="BU342" s="415"/>
      <c r="BV342" s="415"/>
      <c r="BW342" s="415"/>
      <c r="BX342" s="415"/>
      <c r="BY342" s="415"/>
      <c r="BZ342" s="415"/>
      <c r="CA342" s="415"/>
      <c r="CB342" s="415"/>
      <c r="CC342" s="415"/>
      <c r="CD342" s="415"/>
      <c r="CE342" s="415"/>
      <c r="CF342" s="415"/>
      <c r="CG342" s="415"/>
      <c r="CH342" s="415"/>
      <c r="CI342" s="415"/>
      <c r="CJ342" s="415"/>
      <c r="CK342" s="415"/>
      <c r="CL342" s="415"/>
      <c r="CM342" s="415"/>
      <c r="CN342" s="415"/>
    </row>
    <row r="343" spans="1:92" s="406" customFormat="1" ht="16.5" customHeight="1">
      <c r="A343" s="310"/>
      <c r="B343" s="22"/>
      <c r="C343" s="700" t="s">
        <v>726</v>
      </c>
      <c r="D343" s="701"/>
      <c r="E343" s="701"/>
      <c r="F343" s="701"/>
      <c r="G343" s="701"/>
      <c r="H343" s="701"/>
      <c r="I343" s="701"/>
      <c r="J343" s="701"/>
      <c r="K343" s="701"/>
      <c r="L343" s="702"/>
      <c r="M343" s="22"/>
      <c r="N343" s="22"/>
      <c r="O343" s="22"/>
      <c r="P343" s="22"/>
      <c r="Q343" s="309"/>
      <c r="R343" s="301"/>
      <c r="S343" s="24"/>
      <c r="T343" s="24"/>
      <c r="U343" s="24"/>
      <c r="V343" s="24"/>
      <c r="W343" s="256"/>
      <c r="X343" s="24"/>
      <c r="Y343" s="24"/>
      <c r="Z343" s="24"/>
      <c r="AA343" s="256"/>
      <c r="AB343" s="24"/>
      <c r="AC343" s="24"/>
      <c r="AD343" s="301"/>
      <c r="AE343" s="301"/>
      <c r="AF343" s="301"/>
      <c r="AG343" s="301"/>
      <c r="AH343" s="301"/>
      <c r="AI343" s="301"/>
      <c r="AJ343" s="301"/>
      <c r="AK343" s="301"/>
      <c r="AL343" s="301"/>
      <c r="AM343" s="301"/>
      <c r="AN343" s="301"/>
      <c r="AO343" s="301"/>
      <c r="AP343" s="301"/>
      <c r="AQ343" s="301"/>
      <c r="AR343" s="301"/>
      <c r="AS343" s="301"/>
      <c r="AT343" s="301"/>
      <c r="AU343" s="301"/>
      <c r="AV343" s="301"/>
      <c r="AW343" s="301"/>
      <c r="AX343" s="301"/>
      <c r="AY343" s="301"/>
      <c r="AZ343" s="301"/>
      <c r="BA343" s="415"/>
      <c r="BB343" s="415"/>
      <c r="BC343" s="415"/>
      <c r="BD343" s="415"/>
      <c r="BE343" s="415"/>
      <c r="BF343" s="415"/>
      <c r="BG343" s="415"/>
      <c r="BH343" s="415"/>
      <c r="BI343" s="415"/>
      <c r="BJ343" s="415"/>
      <c r="BK343" s="415"/>
      <c r="BL343" s="415"/>
      <c r="BM343" s="415"/>
      <c r="BN343" s="415"/>
      <c r="BO343" s="415"/>
      <c r="BP343" s="415"/>
      <c r="BQ343" s="415"/>
      <c r="BR343" s="415"/>
      <c r="BS343" s="415"/>
      <c r="BT343" s="415"/>
      <c r="BU343" s="415"/>
      <c r="BV343" s="415"/>
      <c r="BW343" s="415"/>
      <c r="BX343" s="415"/>
      <c r="BY343" s="415"/>
      <c r="BZ343" s="415"/>
      <c r="CA343" s="415"/>
      <c r="CB343" s="415"/>
      <c r="CC343" s="415"/>
      <c r="CD343" s="415"/>
      <c r="CE343" s="415"/>
      <c r="CF343" s="415"/>
      <c r="CG343" s="415"/>
      <c r="CH343" s="415"/>
      <c r="CI343" s="415"/>
      <c r="CJ343" s="415"/>
      <c r="CK343" s="415"/>
      <c r="CL343" s="415"/>
      <c r="CM343" s="415"/>
      <c r="CN343" s="415"/>
    </row>
    <row r="344" spans="1:92" s="406" customFormat="1" ht="7.95" customHeight="1" thickBot="1">
      <c r="A344" s="310"/>
      <c r="B344" s="22"/>
      <c r="C344" s="29"/>
      <c r="D344" s="29"/>
      <c r="E344" s="29"/>
      <c r="F344" s="29"/>
      <c r="G344" s="29"/>
      <c r="H344" s="29"/>
      <c r="I344" s="29"/>
      <c r="J344" s="29"/>
      <c r="K344" s="29"/>
      <c r="L344" s="29"/>
      <c r="M344" s="22"/>
      <c r="N344" s="22"/>
      <c r="O344" s="22"/>
      <c r="P344" s="22"/>
      <c r="Q344" s="309"/>
      <c r="R344" s="301"/>
      <c r="S344" s="24"/>
      <c r="T344" s="24"/>
      <c r="U344" s="24"/>
      <c r="V344" s="24"/>
      <c r="W344" s="256"/>
      <c r="X344" s="24"/>
      <c r="Y344" s="24"/>
      <c r="Z344" s="24"/>
      <c r="AA344" s="37"/>
      <c r="AB344" s="24"/>
      <c r="AC344" s="24"/>
      <c r="AD344" s="301" t="s">
        <v>641</v>
      </c>
      <c r="AE344" s="301"/>
      <c r="AF344" s="301"/>
      <c r="AG344" s="301" t="s">
        <v>6</v>
      </c>
      <c r="AH344" s="301" t="s">
        <v>14</v>
      </c>
      <c r="AI344" s="265" t="s">
        <v>632</v>
      </c>
      <c r="AJ344" s="301"/>
      <c r="AK344" s="155" t="s">
        <v>633</v>
      </c>
      <c r="AL344" s="155" t="s">
        <v>634</v>
      </c>
      <c r="AM344" s="155" t="s">
        <v>635</v>
      </c>
      <c r="AN344" s="155" t="s">
        <v>636</v>
      </c>
      <c r="AO344" s="155" t="s">
        <v>637</v>
      </c>
      <c r="AP344" s="155" t="s">
        <v>638</v>
      </c>
      <c r="AQ344" s="155" t="s">
        <v>639</v>
      </c>
      <c r="AR344" s="155"/>
      <c r="AS344" s="301"/>
      <c r="AT344" s="301"/>
      <c r="AU344" s="301"/>
      <c r="AV344" s="301"/>
      <c r="AW344" s="301"/>
      <c r="AX344" s="301"/>
      <c r="AY344" s="301"/>
      <c r="AZ344" s="301"/>
      <c r="BA344" s="415"/>
      <c r="BB344" s="415"/>
      <c r="BC344" s="415"/>
      <c r="BD344" s="415"/>
      <c r="BE344" s="415"/>
      <c r="BF344" s="415"/>
      <c r="BG344" s="415"/>
      <c r="BH344" s="415"/>
      <c r="BI344" s="415"/>
      <c r="BJ344" s="415"/>
      <c r="BK344" s="415"/>
      <c r="BL344" s="415"/>
      <c r="BM344" s="415"/>
      <c r="BN344" s="415"/>
      <c r="BO344" s="415"/>
      <c r="BP344" s="415"/>
      <c r="BQ344" s="415"/>
      <c r="BR344" s="415"/>
      <c r="BS344" s="415"/>
      <c r="BT344" s="415"/>
      <c r="BU344" s="415"/>
      <c r="BV344" s="415"/>
      <c r="BW344" s="415"/>
      <c r="BX344" s="415"/>
      <c r="BY344" s="415"/>
      <c r="BZ344" s="415"/>
      <c r="CA344" s="415"/>
      <c r="CB344" s="415"/>
      <c r="CC344" s="415"/>
      <c r="CD344" s="415"/>
      <c r="CE344" s="415"/>
      <c r="CF344" s="415"/>
      <c r="CG344" s="415"/>
      <c r="CH344" s="415"/>
      <c r="CI344" s="415"/>
      <c r="CJ344" s="415"/>
      <c r="CK344" s="415"/>
      <c r="CL344" s="415"/>
      <c r="CM344" s="415"/>
      <c r="CN344" s="415"/>
    </row>
    <row r="345" spans="1:92" s="406" customFormat="1" ht="20.55" customHeight="1">
      <c r="A345" s="310"/>
      <c r="B345" s="22"/>
      <c r="C345" s="721" t="s">
        <v>95</v>
      </c>
      <c r="D345" s="718" t="s">
        <v>179</v>
      </c>
      <c r="E345" s="719"/>
      <c r="F345" s="719"/>
      <c r="G345" s="719"/>
      <c r="H345" s="720"/>
      <c r="I345" s="357" t="s">
        <v>6</v>
      </c>
      <c r="J345" s="428"/>
      <c r="K345" s="357" t="s">
        <v>14</v>
      </c>
      <c r="L345" s="428"/>
      <c r="M345" s="22"/>
      <c r="N345" s="22"/>
      <c r="O345" s="22"/>
      <c r="P345" s="22"/>
      <c r="Q345" s="309"/>
      <c r="R345" s="301"/>
      <c r="S345" s="24"/>
      <c r="T345" s="24"/>
      <c r="U345" s="24"/>
      <c r="V345" s="24"/>
      <c r="W345" s="256"/>
      <c r="X345" s="24"/>
      <c r="Y345" s="24"/>
      <c r="Z345" s="24"/>
      <c r="AA345" s="177">
        <f t="shared" ref="AA345:AA355" si="2">IF(L345&lt;&gt;"",1,L345)</f>
        <v>0</v>
      </c>
      <c r="AB345" s="24"/>
      <c r="AC345" s="24"/>
      <c r="AD345" s="177">
        <f t="shared" ref="AD345:AD353" si="3">IF(J345&lt;&gt;"",1,J345)</f>
        <v>0</v>
      </c>
      <c r="AE345" s="301"/>
      <c r="AF345" s="301"/>
      <c r="AG345" s="266">
        <f>IF(AD345&lt;&gt;0,0.78,1)</f>
        <v>1</v>
      </c>
      <c r="AH345" s="267">
        <v>1</v>
      </c>
      <c r="AI345" s="268">
        <v>15</v>
      </c>
      <c r="AJ345" s="267" t="s">
        <v>6</v>
      </c>
      <c r="AK345" s="267">
        <f>AG345</f>
        <v>1</v>
      </c>
      <c r="AL345" s="267">
        <f>AG346</f>
        <v>1</v>
      </c>
      <c r="AM345" s="267">
        <f>AG347</f>
        <v>1</v>
      </c>
      <c r="AN345" s="267">
        <f>AG348</f>
        <v>1</v>
      </c>
      <c r="AO345" s="267">
        <f>AG349</f>
        <v>1</v>
      </c>
      <c r="AP345" s="269">
        <f>AI345*AK345*AL345*AM345*AN345*AO345</f>
        <v>15</v>
      </c>
      <c r="AQ345" s="301">
        <f>5/AP345</f>
        <v>0.33333333333333331</v>
      </c>
      <c r="AR345" s="301"/>
      <c r="AS345" s="301"/>
      <c r="AT345" s="301"/>
      <c r="AU345" s="301"/>
      <c r="AV345" s="301"/>
      <c r="AW345" s="301"/>
      <c r="AX345" s="301"/>
      <c r="AY345" s="301"/>
      <c r="AZ345" s="301"/>
      <c r="BA345" s="415"/>
      <c r="BB345" s="415"/>
      <c r="BC345" s="415"/>
      <c r="BD345" s="415"/>
      <c r="BE345" s="415"/>
      <c r="BF345" s="415"/>
      <c r="BG345" s="415"/>
      <c r="BH345" s="415"/>
      <c r="BI345" s="415"/>
      <c r="BJ345" s="415"/>
      <c r="BK345" s="415"/>
      <c r="BL345" s="415"/>
      <c r="BM345" s="415"/>
      <c r="BN345" s="415"/>
      <c r="BO345" s="415"/>
      <c r="BP345" s="415"/>
      <c r="BQ345" s="415"/>
      <c r="BR345" s="415"/>
      <c r="BS345" s="415"/>
      <c r="BT345" s="415"/>
      <c r="BU345" s="415"/>
      <c r="BV345" s="415"/>
      <c r="BW345" s="415"/>
      <c r="BX345" s="415"/>
      <c r="BY345" s="415"/>
      <c r="BZ345" s="415"/>
      <c r="CA345" s="415"/>
      <c r="CB345" s="415"/>
      <c r="CC345" s="415"/>
      <c r="CD345" s="415"/>
      <c r="CE345" s="415"/>
      <c r="CF345" s="415"/>
      <c r="CG345" s="415"/>
      <c r="CH345" s="415"/>
      <c r="CI345" s="415"/>
      <c r="CJ345" s="415"/>
      <c r="CK345" s="415"/>
      <c r="CL345" s="415"/>
      <c r="CM345" s="415"/>
      <c r="CN345" s="415"/>
    </row>
    <row r="346" spans="1:92" s="406" customFormat="1" ht="20.399999999999999">
      <c r="A346" s="310"/>
      <c r="B346" s="22"/>
      <c r="C346" s="722"/>
      <c r="D346" s="712" t="s">
        <v>174</v>
      </c>
      <c r="E346" s="713"/>
      <c r="F346" s="713"/>
      <c r="G346" s="713"/>
      <c r="H346" s="714"/>
      <c r="I346" s="357" t="s">
        <v>6</v>
      </c>
      <c r="J346" s="437"/>
      <c r="K346" s="357" t="s">
        <v>14</v>
      </c>
      <c r="L346" s="437"/>
      <c r="M346" s="22"/>
      <c r="N346" s="22"/>
      <c r="O346" s="22"/>
      <c r="P346" s="22"/>
      <c r="Q346" s="309"/>
      <c r="R346" s="301"/>
      <c r="S346" s="24"/>
      <c r="T346" s="24"/>
      <c r="U346" s="24"/>
      <c r="V346" s="24"/>
      <c r="W346" s="256"/>
      <c r="X346" s="24"/>
      <c r="Y346" s="24"/>
      <c r="Z346" s="24"/>
      <c r="AA346" s="177">
        <f t="shared" si="2"/>
        <v>0</v>
      </c>
      <c r="AB346" s="24"/>
      <c r="AC346" s="24"/>
      <c r="AD346" s="177">
        <f t="shared" si="3"/>
        <v>0</v>
      </c>
      <c r="AE346" s="301"/>
      <c r="AF346" s="301"/>
      <c r="AG346" s="270">
        <f>IF(AD346&lt;&gt;0,0.81,1)</f>
        <v>1</v>
      </c>
      <c r="AH346" s="42">
        <v>1</v>
      </c>
      <c r="AI346" s="271">
        <v>15</v>
      </c>
      <c r="AJ346" s="42" t="s">
        <v>14</v>
      </c>
      <c r="AK346" s="42">
        <v>1</v>
      </c>
      <c r="AL346" s="42">
        <v>1</v>
      </c>
      <c r="AM346" s="42">
        <v>1</v>
      </c>
      <c r="AN346" s="42">
        <v>1</v>
      </c>
      <c r="AO346" s="42">
        <f>AH349</f>
        <v>0.4</v>
      </c>
      <c r="AP346" s="272">
        <f>AI346*AK346*AL346*AM346*AN346*AO346</f>
        <v>6</v>
      </c>
      <c r="AQ346" s="301">
        <f>5/AP346</f>
        <v>0.83333333333333337</v>
      </c>
      <c r="AR346" s="301"/>
      <c r="AS346" s="301"/>
      <c r="AT346" s="301"/>
      <c r="AU346" s="301"/>
      <c r="AV346" s="301"/>
      <c r="AW346" s="301"/>
      <c r="AX346" s="301"/>
      <c r="AY346" s="301"/>
      <c r="AZ346" s="301"/>
      <c r="BA346" s="415"/>
      <c r="BB346" s="415"/>
      <c r="BC346" s="415"/>
      <c r="BD346" s="415"/>
      <c r="BE346" s="415"/>
      <c r="BF346" s="415"/>
      <c r="BG346" s="415"/>
      <c r="BH346" s="415"/>
      <c r="BI346" s="415"/>
      <c r="BJ346" s="415"/>
      <c r="BK346" s="415"/>
      <c r="BL346" s="415"/>
      <c r="BM346" s="415"/>
      <c r="BN346" s="415"/>
      <c r="BO346" s="415"/>
      <c r="BP346" s="415"/>
      <c r="BQ346" s="415"/>
      <c r="BR346" s="415"/>
      <c r="BS346" s="415"/>
      <c r="BT346" s="415"/>
      <c r="BU346" s="415"/>
      <c r="BV346" s="415"/>
      <c r="BW346" s="415"/>
      <c r="BX346" s="415"/>
      <c r="BY346" s="415"/>
      <c r="BZ346" s="415"/>
      <c r="CA346" s="415"/>
      <c r="CB346" s="415"/>
      <c r="CC346" s="415"/>
      <c r="CD346" s="415"/>
      <c r="CE346" s="415"/>
      <c r="CF346" s="415"/>
      <c r="CG346" s="415"/>
      <c r="CH346" s="415"/>
      <c r="CI346" s="415"/>
      <c r="CJ346" s="415"/>
      <c r="CK346" s="415"/>
      <c r="CL346" s="415"/>
      <c r="CM346" s="415"/>
      <c r="CN346" s="415"/>
    </row>
    <row r="347" spans="1:92" s="406" customFormat="1" ht="20.399999999999999">
      <c r="A347" s="310"/>
      <c r="B347" s="22"/>
      <c r="C347" s="722"/>
      <c r="D347" s="712" t="s">
        <v>175</v>
      </c>
      <c r="E347" s="713"/>
      <c r="F347" s="713"/>
      <c r="G347" s="713"/>
      <c r="H347" s="714"/>
      <c r="I347" s="357" t="s">
        <v>6</v>
      </c>
      <c r="J347" s="437"/>
      <c r="K347" s="357" t="s">
        <v>14</v>
      </c>
      <c r="L347" s="437"/>
      <c r="M347" s="22"/>
      <c r="N347" s="22"/>
      <c r="O347" s="22"/>
      <c r="P347" s="22"/>
      <c r="Q347" s="309"/>
      <c r="R347" s="301"/>
      <c r="S347" s="24"/>
      <c r="T347" s="24"/>
      <c r="U347" s="24"/>
      <c r="V347" s="24"/>
      <c r="W347" s="256"/>
      <c r="X347" s="24"/>
      <c r="Y347" s="24"/>
      <c r="Z347" s="24"/>
      <c r="AA347" s="177">
        <f t="shared" si="2"/>
        <v>0</v>
      </c>
      <c r="AB347" s="24"/>
      <c r="AC347" s="24"/>
      <c r="AD347" s="177">
        <f t="shared" si="3"/>
        <v>0</v>
      </c>
      <c r="AE347" s="301"/>
      <c r="AF347" s="301"/>
      <c r="AG347" s="270">
        <f>IF(AD347&lt;&gt;0,0.4,1)</f>
        <v>1</v>
      </c>
      <c r="AH347" s="42">
        <v>1</v>
      </c>
      <c r="AI347" s="42"/>
      <c r="AJ347" s="42"/>
      <c r="AK347" s="42"/>
      <c r="AL347" s="42"/>
      <c r="AM347" s="42"/>
      <c r="AN347" s="42"/>
      <c r="AO347" s="42"/>
      <c r="AP347" s="272"/>
      <c r="AQ347" s="301"/>
      <c r="AR347" s="301"/>
      <c r="AS347" s="301"/>
      <c r="AT347" s="301"/>
      <c r="AU347" s="301"/>
      <c r="AV347" s="301"/>
      <c r="AW347" s="301"/>
      <c r="AX347" s="301"/>
      <c r="AY347" s="301"/>
      <c r="AZ347" s="301"/>
      <c r="BA347" s="415"/>
      <c r="BB347" s="415"/>
      <c r="BC347" s="415"/>
      <c r="BD347" s="415"/>
      <c r="BE347" s="415"/>
      <c r="BF347" s="415"/>
      <c r="BG347" s="415"/>
      <c r="BH347" s="415"/>
      <c r="BI347" s="415"/>
      <c r="BJ347" s="415"/>
      <c r="BK347" s="415"/>
      <c r="BL347" s="415"/>
      <c r="BM347" s="415"/>
      <c r="BN347" s="415"/>
      <c r="BO347" s="415"/>
      <c r="BP347" s="415"/>
      <c r="BQ347" s="415"/>
      <c r="BR347" s="415"/>
      <c r="BS347" s="415"/>
      <c r="BT347" s="415"/>
      <c r="BU347" s="415"/>
      <c r="BV347" s="415"/>
      <c r="BW347" s="415"/>
      <c r="BX347" s="415"/>
      <c r="BY347" s="415"/>
      <c r="BZ347" s="415"/>
      <c r="CA347" s="415"/>
      <c r="CB347" s="415"/>
      <c r="CC347" s="415"/>
      <c r="CD347" s="415"/>
      <c r="CE347" s="415"/>
      <c r="CF347" s="415"/>
      <c r="CG347" s="415"/>
      <c r="CH347" s="415"/>
      <c r="CI347" s="415"/>
      <c r="CJ347" s="415"/>
      <c r="CK347" s="415"/>
      <c r="CL347" s="415"/>
      <c r="CM347" s="415"/>
      <c r="CN347" s="415"/>
    </row>
    <row r="348" spans="1:92" s="406" customFormat="1" ht="20.55" customHeight="1">
      <c r="A348" s="310"/>
      <c r="B348" s="22"/>
      <c r="C348" s="722"/>
      <c r="D348" s="712" t="s">
        <v>201</v>
      </c>
      <c r="E348" s="713"/>
      <c r="F348" s="713"/>
      <c r="G348" s="713"/>
      <c r="H348" s="714"/>
      <c r="I348" s="357" t="s">
        <v>6</v>
      </c>
      <c r="J348" s="437"/>
      <c r="K348" s="357" t="s">
        <v>14</v>
      </c>
      <c r="L348" s="437"/>
      <c r="M348" s="22"/>
      <c r="N348" s="22"/>
      <c r="O348" s="22"/>
      <c r="P348" s="22"/>
      <c r="Q348" s="309"/>
      <c r="R348" s="301"/>
      <c r="S348" s="24"/>
      <c r="T348" s="24"/>
      <c r="U348" s="24"/>
      <c r="V348" s="24"/>
      <c r="W348" s="256"/>
      <c r="X348" s="24"/>
      <c r="Y348" s="24"/>
      <c r="Z348" s="24"/>
      <c r="AA348" s="177">
        <f t="shared" si="2"/>
        <v>0</v>
      </c>
      <c r="AB348" s="24"/>
      <c r="AC348" s="24"/>
      <c r="AD348" s="177">
        <f t="shared" si="3"/>
        <v>0</v>
      </c>
      <c r="AE348" s="301"/>
      <c r="AF348" s="301"/>
      <c r="AG348" s="270">
        <f>IF(AD348&lt;&gt;0,0.78,1)</f>
        <v>1</v>
      </c>
      <c r="AH348" s="42">
        <v>1</v>
      </c>
      <c r="AI348" s="42"/>
      <c r="AJ348" s="42"/>
      <c r="AK348" s="42"/>
      <c r="AL348" s="42"/>
      <c r="AM348" s="42"/>
      <c r="AN348" s="42"/>
      <c r="AO348" s="42"/>
      <c r="AP348" s="272"/>
      <c r="AQ348" s="301"/>
      <c r="AR348" s="301"/>
      <c r="AS348" s="301"/>
      <c r="AT348" s="301"/>
      <c r="AU348" s="301"/>
      <c r="AV348" s="301"/>
      <c r="AW348" s="301"/>
      <c r="AX348" s="301"/>
      <c r="AY348" s="301"/>
      <c r="AZ348" s="301"/>
      <c r="BA348" s="415"/>
      <c r="BB348" s="415"/>
      <c r="BC348" s="415"/>
      <c r="BD348" s="415"/>
      <c r="BE348" s="415"/>
      <c r="BF348" s="415"/>
      <c r="BG348" s="415"/>
      <c r="BH348" s="415"/>
      <c r="BI348" s="415"/>
      <c r="BJ348" s="415"/>
      <c r="BK348" s="415"/>
      <c r="BL348" s="415"/>
      <c r="BM348" s="415"/>
      <c r="BN348" s="415"/>
      <c r="BO348" s="415"/>
      <c r="BP348" s="415"/>
      <c r="BQ348" s="415"/>
      <c r="BR348" s="415"/>
      <c r="BS348" s="415"/>
      <c r="BT348" s="415"/>
      <c r="BU348" s="415"/>
      <c r="BV348" s="415"/>
      <c r="BW348" s="415"/>
      <c r="BX348" s="415"/>
      <c r="BY348" s="415"/>
      <c r="BZ348" s="415"/>
      <c r="CA348" s="415"/>
      <c r="CB348" s="415"/>
      <c r="CC348" s="415"/>
      <c r="CD348" s="415"/>
      <c r="CE348" s="415"/>
      <c r="CF348" s="415"/>
      <c r="CG348" s="415"/>
      <c r="CH348" s="415"/>
      <c r="CI348" s="415"/>
      <c r="CJ348" s="415"/>
      <c r="CK348" s="415"/>
      <c r="CL348" s="415"/>
      <c r="CM348" s="415"/>
      <c r="CN348" s="415"/>
    </row>
    <row r="349" spans="1:92" s="406" customFormat="1" ht="21" thickBot="1">
      <c r="A349" s="310"/>
      <c r="B349" s="22"/>
      <c r="C349" s="722"/>
      <c r="D349" s="715" t="s">
        <v>180</v>
      </c>
      <c r="E349" s="716"/>
      <c r="F349" s="716"/>
      <c r="G349" s="716"/>
      <c r="H349" s="717"/>
      <c r="I349" s="357" t="s">
        <v>6</v>
      </c>
      <c r="J349" s="437"/>
      <c r="K349" s="357" t="s">
        <v>14</v>
      </c>
      <c r="L349" s="437"/>
      <c r="M349" s="22"/>
      <c r="N349" s="22"/>
      <c r="O349" s="22"/>
      <c r="P349" s="22"/>
      <c r="Q349" s="309"/>
      <c r="R349" s="301"/>
      <c r="S349" s="24"/>
      <c r="T349" s="24"/>
      <c r="U349" s="24"/>
      <c r="V349" s="24"/>
      <c r="W349" s="256"/>
      <c r="X349" s="24"/>
      <c r="Y349" s="24"/>
      <c r="Z349" s="24"/>
      <c r="AA349" s="177">
        <f t="shared" si="2"/>
        <v>0</v>
      </c>
      <c r="AB349" s="24"/>
      <c r="AC349" s="24"/>
      <c r="AD349" s="177">
        <f t="shared" si="3"/>
        <v>0</v>
      </c>
      <c r="AE349" s="301"/>
      <c r="AF349" s="301"/>
      <c r="AG349" s="270">
        <f>IF(AD349&lt;&gt;0,0.3,1)</f>
        <v>1</v>
      </c>
      <c r="AH349" s="278">
        <v>0.4</v>
      </c>
      <c r="AI349" s="278"/>
      <c r="AJ349" s="278"/>
      <c r="AK349" s="278"/>
      <c r="AL349" s="278"/>
      <c r="AM349" s="278"/>
      <c r="AN349" s="278"/>
      <c r="AO349" s="278"/>
      <c r="AP349" s="279"/>
      <c r="AQ349" s="301"/>
      <c r="AR349" s="301"/>
      <c r="AS349" s="301"/>
      <c r="AT349" s="301"/>
      <c r="AU349" s="301"/>
      <c r="AV349" s="301"/>
      <c r="AW349" s="301"/>
      <c r="AX349" s="301"/>
      <c r="AY349" s="301"/>
      <c r="AZ349" s="301"/>
      <c r="BA349" s="415"/>
      <c r="BB349" s="415"/>
      <c r="BC349" s="415"/>
      <c r="BD349" s="415"/>
      <c r="BE349" s="415"/>
      <c r="BF349" s="415"/>
      <c r="BG349" s="415"/>
      <c r="BH349" s="415"/>
      <c r="BI349" s="415"/>
      <c r="BJ349" s="415"/>
      <c r="BK349" s="415"/>
      <c r="BL349" s="415"/>
      <c r="BM349" s="415"/>
      <c r="BN349" s="415"/>
      <c r="BO349" s="415"/>
      <c r="BP349" s="415"/>
      <c r="BQ349" s="415"/>
      <c r="BR349" s="415"/>
      <c r="BS349" s="415"/>
      <c r="BT349" s="415"/>
      <c r="BU349" s="415"/>
      <c r="BV349" s="415"/>
      <c r="BW349" s="415"/>
      <c r="BX349" s="415"/>
      <c r="BY349" s="415"/>
      <c r="BZ349" s="415"/>
      <c r="CA349" s="415"/>
      <c r="CB349" s="415"/>
      <c r="CC349" s="415"/>
      <c r="CD349" s="415"/>
      <c r="CE349" s="415"/>
      <c r="CF349" s="415"/>
      <c r="CG349" s="415"/>
      <c r="CH349" s="415"/>
      <c r="CI349" s="415"/>
      <c r="CJ349" s="415"/>
      <c r="CK349" s="415"/>
      <c r="CL349" s="415"/>
      <c r="CM349" s="415"/>
      <c r="CN349" s="415"/>
    </row>
    <row r="350" spans="1:92" s="406" customFormat="1" ht="32.549999999999997" customHeight="1" thickBot="1">
      <c r="A350" s="310"/>
      <c r="B350" s="22"/>
      <c r="C350" s="721" t="s">
        <v>96</v>
      </c>
      <c r="D350" s="718" t="s">
        <v>179</v>
      </c>
      <c r="E350" s="719"/>
      <c r="F350" s="719"/>
      <c r="G350" s="719"/>
      <c r="H350" s="720"/>
      <c r="I350" s="357" t="s">
        <v>6</v>
      </c>
      <c r="J350" s="437"/>
      <c r="K350" s="357" t="s">
        <v>14</v>
      </c>
      <c r="L350" s="437"/>
      <c r="M350" s="22"/>
      <c r="N350" s="22"/>
      <c r="O350" s="22"/>
      <c r="P350" s="22"/>
      <c r="Q350" s="309"/>
      <c r="R350" s="24"/>
      <c r="S350" s="24"/>
      <c r="T350" s="24"/>
      <c r="U350" s="24"/>
      <c r="V350" s="24"/>
      <c r="W350" s="256"/>
      <c r="X350" s="24"/>
      <c r="Y350" s="24"/>
      <c r="Z350" s="24"/>
      <c r="AA350" s="177">
        <f t="shared" si="2"/>
        <v>0</v>
      </c>
      <c r="AB350" s="24"/>
      <c r="AC350" s="24"/>
      <c r="AD350" s="177">
        <f t="shared" si="3"/>
        <v>0</v>
      </c>
      <c r="AE350" s="301"/>
      <c r="AF350" s="301"/>
      <c r="AG350" s="280">
        <f>IF(AD350&lt;&gt;0,0.78,1)</f>
        <v>1</v>
      </c>
      <c r="AH350" s="267" t="s">
        <v>14</v>
      </c>
      <c r="AI350" s="268" t="s">
        <v>632</v>
      </c>
      <c r="AJ350" s="267"/>
      <c r="AK350" s="281" t="s">
        <v>633</v>
      </c>
      <c r="AL350" s="281" t="s">
        <v>634</v>
      </c>
      <c r="AM350" s="281" t="s">
        <v>635</v>
      </c>
      <c r="AN350" s="281" t="s">
        <v>636</v>
      </c>
      <c r="AO350" s="281" t="s">
        <v>637</v>
      </c>
      <c r="AP350" s="282" t="s">
        <v>638</v>
      </c>
      <c r="AQ350" s="155" t="s">
        <v>639</v>
      </c>
      <c r="AR350" s="301"/>
      <c r="AS350" s="301"/>
      <c r="AT350" s="301"/>
      <c r="AU350" s="301"/>
      <c r="AV350" s="301"/>
      <c r="AW350" s="301"/>
      <c r="AX350" s="301"/>
      <c r="AY350" s="301"/>
      <c r="AZ350" s="301"/>
      <c r="BA350" s="415"/>
      <c r="BB350" s="415"/>
      <c r="BC350" s="415"/>
      <c r="BD350" s="415"/>
      <c r="BE350" s="415"/>
      <c r="BF350" s="415"/>
      <c r="BG350" s="415"/>
      <c r="BH350" s="415"/>
      <c r="BI350" s="415"/>
      <c r="BJ350" s="415"/>
      <c r="BK350" s="415"/>
      <c r="BL350" s="415"/>
      <c r="BM350" s="415"/>
      <c r="BN350" s="415"/>
      <c r="BO350" s="415"/>
      <c r="BP350" s="415"/>
      <c r="BQ350" s="415"/>
      <c r="BR350" s="415"/>
      <c r="BS350" s="415"/>
      <c r="BT350" s="415"/>
      <c r="BU350" s="415"/>
      <c r="BV350" s="415"/>
      <c r="BW350" s="415"/>
      <c r="BX350" s="415"/>
      <c r="BY350" s="415"/>
      <c r="BZ350" s="415"/>
      <c r="CA350" s="415"/>
      <c r="CB350" s="415"/>
      <c r="CC350" s="415"/>
      <c r="CD350" s="415"/>
      <c r="CE350" s="415"/>
      <c r="CF350" s="415"/>
      <c r="CG350" s="415"/>
      <c r="CH350" s="415"/>
      <c r="CI350" s="415"/>
      <c r="CJ350" s="415"/>
      <c r="CK350" s="415"/>
      <c r="CL350" s="415"/>
      <c r="CM350" s="415"/>
      <c r="CN350" s="415"/>
    </row>
    <row r="351" spans="1:92" s="406" customFormat="1" ht="20.399999999999999">
      <c r="A351" s="310"/>
      <c r="B351" s="22"/>
      <c r="C351" s="722"/>
      <c r="D351" s="712" t="s">
        <v>174</v>
      </c>
      <c r="E351" s="713"/>
      <c r="F351" s="713"/>
      <c r="G351" s="713"/>
      <c r="H351" s="714"/>
      <c r="I351" s="357" t="s">
        <v>6</v>
      </c>
      <c r="J351" s="437"/>
      <c r="K351" s="357" t="s">
        <v>14</v>
      </c>
      <c r="L351" s="437"/>
      <c r="M351" s="22"/>
      <c r="N351" s="22"/>
      <c r="O351" s="22"/>
      <c r="P351" s="22"/>
      <c r="Q351" s="309"/>
      <c r="R351" s="24"/>
      <c r="S351" s="24"/>
      <c r="T351" s="24"/>
      <c r="U351" s="24"/>
      <c r="V351" s="24"/>
      <c r="W351" s="256"/>
      <c r="X351" s="24"/>
      <c r="Y351" s="24"/>
      <c r="Z351" s="24"/>
      <c r="AA351" s="177">
        <f t="shared" si="2"/>
        <v>0</v>
      </c>
      <c r="AB351" s="24"/>
      <c r="AC351" s="24"/>
      <c r="AD351" s="177">
        <f t="shared" si="3"/>
        <v>0</v>
      </c>
      <c r="AE351" s="301"/>
      <c r="AF351" s="301"/>
      <c r="AG351" s="283">
        <f>IF(AD351&lt;&gt;0,0.81,1)</f>
        <v>1</v>
      </c>
      <c r="AH351" s="42">
        <v>1</v>
      </c>
      <c r="AI351" s="271">
        <v>15</v>
      </c>
      <c r="AJ351" s="42" t="s">
        <v>6</v>
      </c>
      <c r="AK351" s="284">
        <f>AG350</f>
        <v>1</v>
      </c>
      <c r="AL351" s="284">
        <f>AG351</f>
        <v>1</v>
      </c>
      <c r="AM351" s="284">
        <f>AG352</f>
        <v>1</v>
      </c>
      <c r="AN351" s="284">
        <f>AG353</f>
        <v>1</v>
      </c>
      <c r="AO351" s="42">
        <f>AG354</f>
        <v>1</v>
      </c>
      <c r="AP351" s="272">
        <f>AI351*AK351*AL351*AM351*AN351*AO351</f>
        <v>15</v>
      </c>
      <c r="AQ351" s="301">
        <f>11/AP351</f>
        <v>0.73333333333333328</v>
      </c>
      <c r="AR351" s="301"/>
      <c r="AS351" s="301"/>
      <c r="AT351" s="301"/>
      <c r="AU351" s="301"/>
      <c r="AV351" s="301"/>
      <c r="AW351" s="301"/>
      <c r="AX351" s="301"/>
      <c r="AY351" s="301"/>
      <c r="AZ351" s="301"/>
      <c r="BA351" s="415"/>
      <c r="BB351" s="415"/>
      <c r="BC351" s="415"/>
      <c r="BD351" s="415"/>
      <c r="BE351" s="415"/>
      <c r="BF351" s="415"/>
      <c r="BG351" s="415"/>
      <c r="BH351" s="415"/>
      <c r="BI351" s="415"/>
      <c r="BJ351" s="415"/>
      <c r="BK351" s="415"/>
      <c r="BL351" s="415"/>
      <c r="BM351" s="415"/>
      <c r="BN351" s="415"/>
      <c r="BO351" s="415"/>
      <c r="BP351" s="415"/>
      <c r="BQ351" s="415"/>
      <c r="BR351" s="415"/>
      <c r="BS351" s="415"/>
      <c r="BT351" s="415"/>
      <c r="BU351" s="415"/>
      <c r="BV351" s="415"/>
      <c r="BW351" s="415"/>
      <c r="BX351" s="415"/>
      <c r="BY351" s="415"/>
      <c r="BZ351" s="415"/>
      <c r="CA351" s="415"/>
      <c r="CB351" s="415"/>
      <c r="CC351" s="415"/>
      <c r="CD351" s="415"/>
      <c r="CE351" s="415"/>
      <c r="CF351" s="415"/>
      <c r="CG351" s="415"/>
      <c r="CH351" s="415"/>
      <c r="CI351" s="415"/>
      <c r="CJ351" s="415"/>
      <c r="CK351" s="415"/>
      <c r="CL351" s="415"/>
      <c r="CM351" s="415"/>
      <c r="CN351" s="415"/>
    </row>
    <row r="352" spans="1:92" s="406" customFormat="1" ht="20.399999999999999">
      <c r="A352" s="310"/>
      <c r="B352" s="22"/>
      <c r="C352" s="722"/>
      <c r="D352" s="712" t="s">
        <v>175</v>
      </c>
      <c r="E352" s="713"/>
      <c r="F352" s="713"/>
      <c r="G352" s="713"/>
      <c r="H352" s="714"/>
      <c r="I352" s="357" t="s">
        <v>6</v>
      </c>
      <c r="J352" s="437"/>
      <c r="K352" s="357" t="s">
        <v>14</v>
      </c>
      <c r="L352" s="437"/>
      <c r="M352" s="22"/>
      <c r="N352" s="22"/>
      <c r="O352" s="22"/>
      <c r="P352" s="22"/>
      <c r="Q352" s="309"/>
      <c r="R352" s="24"/>
      <c r="S352" s="24"/>
      <c r="T352" s="24"/>
      <c r="U352" s="24"/>
      <c r="V352" s="24"/>
      <c r="W352" s="256"/>
      <c r="X352" s="24"/>
      <c r="Y352" s="24"/>
      <c r="Z352" s="24"/>
      <c r="AA352" s="177">
        <f t="shared" si="2"/>
        <v>0</v>
      </c>
      <c r="AB352" s="24"/>
      <c r="AC352" s="24"/>
      <c r="AD352" s="177">
        <f t="shared" si="3"/>
        <v>0</v>
      </c>
      <c r="AE352" s="301"/>
      <c r="AF352" s="301"/>
      <c r="AG352" s="283">
        <f>IF(AD352&lt;&gt;0,0.4,1)</f>
        <v>1</v>
      </c>
      <c r="AH352" s="42">
        <v>1</v>
      </c>
      <c r="AI352" s="271">
        <v>15</v>
      </c>
      <c r="AJ352" s="42" t="s">
        <v>14</v>
      </c>
      <c r="AK352" s="42">
        <v>1</v>
      </c>
      <c r="AL352" s="42">
        <v>1</v>
      </c>
      <c r="AM352" s="42">
        <v>1</v>
      </c>
      <c r="AN352" s="42">
        <v>1</v>
      </c>
      <c r="AO352" s="42">
        <f>AH354</f>
        <v>1</v>
      </c>
      <c r="AP352" s="272">
        <f>AI352*AK352*AL352*AM352*AN352*AO352</f>
        <v>15</v>
      </c>
      <c r="AQ352" s="301">
        <f>11/AP352</f>
        <v>0.73333333333333328</v>
      </c>
      <c r="AR352" s="301"/>
      <c r="AS352" s="301"/>
      <c r="AT352" s="301"/>
      <c r="AU352" s="301"/>
      <c r="AV352" s="301"/>
      <c r="AW352" s="301"/>
      <c r="AX352" s="301"/>
      <c r="AY352" s="301"/>
      <c r="AZ352" s="301"/>
      <c r="BA352" s="415"/>
      <c r="BB352" s="415"/>
      <c r="BC352" s="415"/>
      <c r="BD352" s="415"/>
      <c r="BE352" s="415"/>
      <c r="BF352" s="415"/>
      <c r="BG352" s="415"/>
      <c r="BH352" s="415"/>
      <c r="BI352" s="415"/>
      <c r="BJ352" s="415"/>
      <c r="BK352" s="415"/>
      <c r="BL352" s="415"/>
      <c r="BM352" s="415"/>
      <c r="BN352" s="415"/>
      <c r="BO352" s="415"/>
      <c r="BP352" s="415"/>
      <c r="BQ352" s="415"/>
      <c r="BR352" s="415"/>
      <c r="BS352" s="415"/>
      <c r="BT352" s="415"/>
      <c r="BU352" s="415"/>
      <c r="BV352" s="415"/>
      <c r="BW352" s="415"/>
      <c r="BX352" s="415"/>
      <c r="BY352" s="415"/>
      <c r="BZ352" s="415"/>
      <c r="CA352" s="415"/>
      <c r="CB352" s="415"/>
      <c r="CC352" s="415"/>
      <c r="CD352" s="415"/>
      <c r="CE352" s="415"/>
      <c r="CF352" s="415"/>
      <c r="CG352" s="415"/>
      <c r="CH352" s="415"/>
      <c r="CI352" s="415"/>
      <c r="CJ352" s="415"/>
      <c r="CK352" s="415"/>
      <c r="CL352" s="415"/>
      <c r="CM352" s="415"/>
      <c r="CN352" s="415"/>
    </row>
    <row r="353" spans="1:92" s="406" customFormat="1" ht="20.55" customHeight="1">
      <c r="A353" s="310"/>
      <c r="B353" s="22"/>
      <c r="C353" s="722"/>
      <c r="D353" s="712" t="s">
        <v>201</v>
      </c>
      <c r="E353" s="713"/>
      <c r="F353" s="713"/>
      <c r="G353" s="713"/>
      <c r="H353" s="714"/>
      <c r="I353" s="357" t="s">
        <v>6</v>
      </c>
      <c r="J353" s="437"/>
      <c r="K353" s="357" t="s">
        <v>14</v>
      </c>
      <c r="L353" s="437"/>
      <c r="M353" s="22"/>
      <c r="N353" s="22"/>
      <c r="O353" s="22"/>
      <c r="P353" s="22"/>
      <c r="Q353" s="309"/>
      <c r="R353" s="24"/>
      <c r="S353" s="24"/>
      <c r="T353" s="24"/>
      <c r="U353" s="24"/>
      <c r="V353" s="24"/>
      <c r="W353" s="256"/>
      <c r="X353" s="24"/>
      <c r="Y353" s="24"/>
      <c r="Z353" s="24"/>
      <c r="AA353" s="177">
        <f t="shared" si="2"/>
        <v>0</v>
      </c>
      <c r="AB353" s="24"/>
      <c r="AC353" s="24"/>
      <c r="AD353" s="177">
        <f t="shared" si="3"/>
        <v>0</v>
      </c>
      <c r="AE353" s="301"/>
      <c r="AF353" s="301"/>
      <c r="AG353" s="283">
        <f>IF(AD353&lt;&gt;0,0.78,1)</f>
        <v>1</v>
      </c>
      <c r="AH353" s="42">
        <v>1</v>
      </c>
      <c r="AI353" s="42"/>
      <c r="AJ353" s="42"/>
      <c r="AK353" s="42"/>
      <c r="AL353" s="42"/>
      <c r="AM353" s="42"/>
      <c r="AN353" s="42"/>
      <c r="AO353" s="42"/>
      <c r="AP353" s="272"/>
      <c r="AQ353" s="301"/>
      <c r="AR353" s="301"/>
      <c r="AS353" s="301"/>
      <c r="AT353" s="301"/>
      <c r="AU353" s="301"/>
      <c r="AV353" s="301"/>
      <c r="AW353" s="301"/>
      <c r="AX353" s="301"/>
      <c r="AY353" s="301"/>
      <c r="AZ353" s="301"/>
      <c r="BA353" s="415"/>
      <c r="BB353" s="415"/>
      <c r="BC353" s="415"/>
      <c r="BD353" s="415"/>
      <c r="BE353" s="415"/>
      <c r="BF353" s="415"/>
      <c r="BG353" s="415"/>
      <c r="BH353" s="415"/>
      <c r="BI353" s="415"/>
      <c r="BJ353" s="415"/>
      <c r="BK353" s="415"/>
      <c r="BL353" s="415"/>
      <c r="BM353" s="415"/>
      <c r="BN353" s="415"/>
      <c r="BO353" s="415"/>
      <c r="BP353" s="415"/>
      <c r="BQ353" s="415"/>
      <c r="BR353" s="415"/>
      <c r="BS353" s="415"/>
      <c r="BT353" s="415"/>
      <c r="BU353" s="415"/>
      <c r="BV353" s="415"/>
      <c r="BW353" s="415"/>
      <c r="BX353" s="415"/>
      <c r="BY353" s="415"/>
      <c r="BZ353" s="415"/>
      <c r="CA353" s="415"/>
      <c r="CB353" s="415"/>
      <c r="CC353" s="415"/>
      <c r="CD353" s="415"/>
      <c r="CE353" s="415"/>
      <c r="CF353" s="415"/>
      <c r="CG353" s="415"/>
      <c r="CH353" s="415"/>
      <c r="CI353" s="415"/>
      <c r="CJ353" s="415"/>
      <c r="CK353" s="415"/>
      <c r="CL353" s="415"/>
      <c r="CM353" s="415"/>
      <c r="CN353" s="415"/>
    </row>
    <row r="354" spans="1:92" s="406" customFormat="1" ht="21" thickBot="1">
      <c r="A354" s="310"/>
      <c r="B354" s="22"/>
      <c r="C354" s="723"/>
      <c r="D354" s="715" t="s">
        <v>181</v>
      </c>
      <c r="E354" s="716"/>
      <c r="F354" s="716"/>
      <c r="G354" s="716"/>
      <c r="H354" s="717"/>
      <c r="I354" s="357" t="s">
        <v>6</v>
      </c>
      <c r="J354" s="428"/>
      <c r="K354" s="357" t="s">
        <v>14</v>
      </c>
      <c r="L354" s="437"/>
      <c r="M354" s="22"/>
      <c r="N354" s="22"/>
      <c r="O354" s="22"/>
      <c r="P354" s="22"/>
      <c r="Q354" s="309"/>
      <c r="R354" s="24"/>
      <c r="S354" s="24"/>
      <c r="T354" s="24"/>
      <c r="U354" s="24"/>
      <c r="V354" s="24"/>
      <c r="W354" s="256"/>
      <c r="X354" s="24"/>
      <c r="Y354" s="24"/>
      <c r="Z354" s="24"/>
      <c r="AA354" s="177">
        <f t="shared" si="2"/>
        <v>0</v>
      </c>
      <c r="AB354" s="24"/>
      <c r="AC354" s="24"/>
      <c r="AD354" s="177">
        <f>IF(J354&lt;&gt;"",2,J354)</f>
        <v>0</v>
      </c>
      <c r="AE354" s="301" t="s">
        <v>642</v>
      </c>
      <c r="AF354" s="301"/>
      <c r="AG354" s="276">
        <f>IF(AD354&lt;&gt;0,0.65,1)</f>
        <v>1</v>
      </c>
      <c r="AH354" s="278">
        <v>1</v>
      </c>
      <c r="AI354" s="278"/>
      <c r="AJ354" s="278"/>
      <c r="AK354" s="278"/>
      <c r="AL354" s="278"/>
      <c r="AM354" s="278"/>
      <c r="AN354" s="278"/>
      <c r="AO354" s="278"/>
      <c r="AP354" s="279"/>
      <c r="AQ354" s="301"/>
      <c r="AR354" s="301"/>
      <c r="AS354" s="301"/>
      <c r="AT354" s="301"/>
      <c r="AU354" s="301"/>
      <c r="AV354" s="301"/>
      <c r="AW354" s="301"/>
      <c r="AX354" s="301"/>
      <c r="AY354" s="301"/>
      <c r="AZ354" s="301"/>
      <c r="BA354" s="415"/>
      <c r="BB354" s="415"/>
      <c r="BC354" s="415"/>
      <c r="BD354" s="415"/>
      <c r="BE354" s="415"/>
      <c r="BF354" s="415"/>
      <c r="BG354" s="415"/>
      <c r="BH354" s="415"/>
      <c r="BI354" s="415"/>
      <c r="BJ354" s="415"/>
      <c r="BK354" s="415"/>
      <c r="BL354" s="415"/>
      <c r="BM354" s="415"/>
      <c r="BN354" s="415"/>
      <c r="BO354" s="415"/>
      <c r="BP354" s="415"/>
      <c r="BQ354" s="415"/>
      <c r="BR354" s="415"/>
      <c r="BS354" s="415"/>
      <c r="BT354" s="415"/>
      <c r="BU354" s="415"/>
      <c r="BV354" s="415"/>
      <c r="BW354" s="415"/>
      <c r="BX354" s="415"/>
      <c r="BY354" s="415"/>
      <c r="BZ354" s="415"/>
      <c r="CA354" s="415"/>
      <c r="CB354" s="415"/>
      <c r="CC354" s="415"/>
      <c r="CD354" s="415"/>
      <c r="CE354" s="415"/>
      <c r="CF354" s="415"/>
      <c r="CG354" s="415"/>
      <c r="CH354" s="415"/>
      <c r="CI354" s="415"/>
      <c r="CJ354" s="415"/>
      <c r="CK354" s="415"/>
      <c r="CL354" s="415"/>
      <c r="CM354" s="415"/>
      <c r="CN354" s="415"/>
    </row>
    <row r="355" spans="1:92" s="406" customFormat="1" ht="21" thickBot="1">
      <c r="A355" s="310"/>
      <c r="B355" s="22"/>
      <c r="C355" s="367" t="s">
        <v>97</v>
      </c>
      <c r="D355" s="688" t="s">
        <v>182</v>
      </c>
      <c r="E355" s="689"/>
      <c r="F355" s="689"/>
      <c r="G355" s="689"/>
      <c r="H355" s="690"/>
      <c r="I355" s="357" t="s">
        <v>6</v>
      </c>
      <c r="J355" s="428"/>
      <c r="K355" s="357" t="s">
        <v>14</v>
      </c>
      <c r="L355" s="437"/>
      <c r="M355" s="22"/>
      <c r="N355" s="203">
        <f>IF(AI356=0,100,(AI355))</f>
        <v>100</v>
      </c>
      <c r="O355" s="22"/>
      <c r="P355" s="22"/>
      <c r="Q355" s="309"/>
      <c r="R355" s="24"/>
      <c r="S355" s="24"/>
      <c r="T355" s="24"/>
      <c r="U355" s="24"/>
      <c r="V355" s="24"/>
      <c r="W355" s="256"/>
      <c r="X355" s="24"/>
      <c r="Y355" s="24"/>
      <c r="Z355" s="24"/>
      <c r="AA355" s="177">
        <f t="shared" si="2"/>
        <v>0</v>
      </c>
      <c r="AB355" s="24"/>
      <c r="AC355" s="24"/>
      <c r="AD355" s="177">
        <f>IF(J355&lt;&gt;"",2,J355)</f>
        <v>0</v>
      </c>
      <c r="AE355" s="145">
        <f>SUM(AD345:AD355)</f>
        <v>0</v>
      </c>
      <c r="AF355" s="37"/>
      <c r="AG355" s="264"/>
      <c r="AH355" s="285" t="s">
        <v>643</v>
      </c>
      <c r="AI355" s="286">
        <f>AE300+AE308+AE355+AE340+AE322</f>
        <v>0</v>
      </c>
      <c r="AJ355" s="42"/>
      <c r="AK355" s="42"/>
      <c r="AL355" s="42"/>
      <c r="AM355" s="42"/>
      <c r="AN355" s="42"/>
      <c r="AO355" s="42"/>
      <c r="AP355" s="42"/>
      <c r="AQ355" s="301"/>
      <c r="AR355" s="301"/>
      <c r="AS355" s="301"/>
      <c r="AT355" s="301"/>
      <c r="AU355" s="301"/>
      <c r="AV355" s="301"/>
      <c r="AW355" s="301"/>
      <c r="AX355" s="301"/>
      <c r="AY355" s="301"/>
      <c r="AZ355" s="301"/>
      <c r="BA355" s="415"/>
      <c r="BB355" s="415"/>
      <c r="BC355" s="415"/>
      <c r="BD355" s="415"/>
      <c r="BE355" s="415"/>
      <c r="BF355" s="415"/>
      <c r="BG355" s="415"/>
      <c r="BH355" s="415"/>
      <c r="BI355" s="415"/>
      <c r="BJ355" s="415"/>
      <c r="BK355" s="415"/>
      <c r="BL355" s="415"/>
      <c r="BM355" s="415"/>
      <c r="BN355" s="415"/>
      <c r="BO355" s="415"/>
      <c r="BP355" s="415"/>
      <c r="BQ355" s="415"/>
      <c r="BR355" s="415"/>
      <c r="BS355" s="415"/>
      <c r="BT355" s="415"/>
      <c r="BU355" s="415"/>
      <c r="BV355" s="415"/>
      <c r="BW355" s="415"/>
      <c r="BX355" s="415"/>
      <c r="BY355" s="415"/>
      <c r="BZ355" s="415"/>
      <c r="CA355" s="415"/>
      <c r="CB355" s="415"/>
      <c r="CC355" s="415"/>
      <c r="CD355" s="415"/>
      <c r="CE355" s="415"/>
      <c r="CF355" s="415"/>
      <c r="CG355" s="415"/>
      <c r="CH355" s="415"/>
      <c r="CI355" s="415"/>
      <c r="CJ355" s="415"/>
      <c r="CK355" s="415"/>
      <c r="CL355" s="415"/>
      <c r="CM355" s="415"/>
      <c r="CN355" s="415"/>
    </row>
    <row r="356" spans="1:92" s="406" customFormat="1" ht="21" thickBot="1">
      <c r="A356" s="310"/>
      <c r="B356" s="22"/>
      <c r="C356" s="338"/>
      <c r="D356" s="52"/>
      <c r="E356" s="52"/>
      <c r="F356" s="52"/>
      <c r="G356" s="52"/>
      <c r="H356" s="53"/>
      <c r="I356" s="54"/>
      <c r="J356" s="22"/>
      <c r="K356" s="53"/>
      <c r="L356" s="339"/>
      <c r="M356" s="22"/>
      <c r="N356" s="205"/>
      <c r="O356" s="22"/>
      <c r="P356" s="22"/>
      <c r="Q356" s="309"/>
      <c r="R356" s="24"/>
      <c r="S356" s="24"/>
      <c r="T356" s="24"/>
      <c r="U356" s="24"/>
      <c r="V356" s="24"/>
      <c r="W356" s="43"/>
      <c r="X356" s="24"/>
      <c r="Y356" s="24"/>
      <c r="Z356" s="24"/>
      <c r="AA356" s="43"/>
      <c r="AB356" s="24"/>
      <c r="AC356" s="24"/>
      <c r="AD356" s="37"/>
      <c r="AE356" s="262">
        <f>SUM(AA345:AD355)</f>
        <v>0</v>
      </c>
      <c r="AF356" s="43"/>
      <c r="AG356" s="43"/>
      <c r="AH356" s="43"/>
      <c r="AI356" s="287">
        <f>AE303+AE309+AE356+AE341+AE323</f>
        <v>0</v>
      </c>
      <c r="AJ356" s="43"/>
      <c r="AK356" s="301"/>
      <c r="AL356" s="301"/>
      <c r="AM356" s="301"/>
      <c r="AN356" s="301"/>
      <c r="AO356" s="301"/>
      <c r="AP356" s="301"/>
      <c r="AQ356" s="301"/>
      <c r="AR356" s="301"/>
      <c r="AS356" s="43"/>
      <c r="AT356" s="43"/>
      <c r="AU356" s="43"/>
      <c r="AV356" s="43"/>
      <c r="AW356" s="43"/>
      <c r="AX356" s="43"/>
      <c r="AY356" s="43"/>
      <c r="AZ356" s="43"/>
      <c r="BA356" s="415"/>
      <c r="BB356" s="415"/>
      <c r="BC356" s="415"/>
      <c r="BD356" s="415"/>
      <c r="BE356" s="415"/>
      <c r="BF356" s="415"/>
      <c r="BG356" s="415"/>
      <c r="BH356" s="415"/>
      <c r="BI356" s="415"/>
      <c r="BJ356" s="415"/>
      <c r="BK356" s="415"/>
      <c r="BL356" s="415"/>
      <c r="BM356" s="415"/>
      <c r="BN356" s="415"/>
      <c r="BO356" s="415"/>
      <c r="BP356" s="415"/>
      <c r="BQ356" s="415"/>
      <c r="BR356" s="415"/>
      <c r="BS356" s="415"/>
      <c r="BT356" s="415"/>
      <c r="BU356" s="415"/>
      <c r="BV356" s="415"/>
      <c r="BW356" s="415"/>
      <c r="BX356" s="415"/>
      <c r="BY356" s="415"/>
      <c r="BZ356" s="415"/>
      <c r="CA356" s="415"/>
      <c r="CB356" s="415"/>
      <c r="CC356" s="415"/>
      <c r="CD356" s="415"/>
      <c r="CE356" s="415"/>
      <c r="CF356" s="415"/>
      <c r="CG356" s="415"/>
      <c r="CH356" s="415"/>
      <c r="CI356" s="415"/>
      <c r="CJ356" s="415"/>
      <c r="CK356" s="415"/>
      <c r="CL356" s="415"/>
      <c r="CM356" s="415"/>
      <c r="CN356" s="415"/>
    </row>
    <row r="357" spans="1:92" s="406" customFormat="1" ht="10.5" customHeight="1" thickBot="1">
      <c r="A357" s="310"/>
      <c r="B357" s="724"/>
      <c r="C357" s="691" t="s">
        <v>106</v>
      </c>
      <c r="D357" s="692"/>
      <c r="E357" s="692"/>
      <c r="F357" s="692"/>
      <c r="G357" s="692"/>
      <c r="H357" s="692"/>
      <c r="I357" s="692"/>
      <c r="J357" s="692"/>
      <c r="K357" s="692"/>
      <c r="L357" s="692"/>
      <c r="M357" s="692"/>
      <c r="N357" s="692"/>
      <c r="O357" s="692"/>
      <c r="P357" s="693"/>
      <c r="Q357" s="309"/>
      <c r="R357" s="24"/>
      <c r="S357" s="24"/>
      <c r="T357" s="24"/>
      <c r="U357" s="24"/>
      <c r="V357" s="24"/>
      <c r="W357" s="43"/>
      <c r="X357" s="24"/>
      <c r="Y357" s="24"/>
      <c r="Z357" s="24"/>
      <c r="AA357" s="43"/>
      <c r="AB357" s="24"/>
      <c r="AC357" s="24"/>
      <c r="AD357" s="37"/>
      <c r="AE357" s="43"/>
      <c r="AF357" s="43"/>
      <c r="AG357" s="43"/>
      <c r="AH357" s="43"/>
      <c r="AI357" s="43"/>
      <c r="AJ357" s="43"/>
      <c r="AK357" s="301"/>
      <c r="AL357" s="301"/>
      <c r="AM357" s="301"/>
      <c r="AN357" s="301"/>
      <c r="AO357" s="301"/>
      <c r="AP357" s="301"/>
      <c r="AQ357" s="301"/>
      <c r="AR357" s="301"/>
      <c r="AS357" s="43"/>
      <c r="AT357" s="43"/>
      <c r="AU357" s="43"/>
      <c r="AV357" s="43"/>
      <c r="AW357" s="43"/>
      <c r="AX357" s="43"/>
      <c r="AY357" s="43"/>
      <c r="AZ357" s="43"/>
      <c r="BA357" s="415"/>
      <c r="BB357" s="415"/>
      <c r="BC357" s="415"/>
      <c r="BD357" s="415"/>
      <c r="BE357" s="415"/>
      <c r="BF357" s="415"/>
      <c r="BG357" s="415"/>
      <c r="BH357" s="415"/>
      <c r="BI357" s="415"/>
      <c r="BJ357" s="415"/>
      <c r="BK357" s="415"/>
      <c r="BL357" s="415"/>
      <c r="BM357" s="415"/>
      <c r="BN357" s="415"/>
      <c r="BO357" s="415"/>
      <c r="BP357" s="415"/>
      <c r="BQ357" s="415"/>
      <c r="BR357" s="415"/>
      <c r="BS357" s="415"/>
      <c r="BT357" s="415"/>
      <c r="BU357" s="415"/>
      <c r="BV357" s="415"/>
      <c r="BW357" s="415"/>
      <c r="BX357" s="415"/>
      <c r="BY357" s="415"/>
      <c r="BZ357" s="415"/>
      <c r="CA357" s="415"/>
      <c r="CB357" s="415"/>
      <c r="CC357" s="415"/>
      <c r="CD357" s="415"/>
      <c r="CE357" s="415"/>
      <c r="CF357" s="415"/>
      <c r="CG357" s="415"/>
      <c r="CH357" s="415"/>
      <c r="CI357" s="415"/>
      <c r="CJ357" s="415"/>
      <c r="CK357" s="415"/>
      <c r="CL357" s="415"/>
      <c r="CM357" s="415"/>
      <c r="CN357" s="415"/>
    </row>
    <row r="358" spans="1:92" s="406" customFormat="1" ht="10.5" customHeight="1" thickBot="1">
      <c r="A358" s="310"/>
      <c r="B358" s="724"/>
      <c r="C358" s="694"/>
      <c r="D358" s="695"/>
      <c r="E358" s="695"/>
      <c r="F358" s="695"/>
      <c r="G358" s="695"/>
      <c r="H358" s="695"/>
      <c r="I358" s="695"/>
      <c r="J358" s="695"/>
      <c r="K358" s="695"/>
      <c r="L358" s="695"/>
      <c r="M358" s="695"/>
      <c r="N358" s="695"/>
      <c r="O358" s="695"/>
      <c r="P358" s="696"/>
      <c r="Q358" s="309"/>
      <c r="R358" s="24"/>
      <c r="S358" s="24"/>
      <c r="T358" s="24"/>
      <c r="U358" s="24"/>
      <c r="V358" s="24"/>
      <c r="W358" s="24"/>
      <c r="X358" s="24"/>
      <c r="Y358" s="24"/>
      <c r="Z358" s="24"/>
      <c r="AA358" s="24"/>
      <c r="AB358" s="24"/>
      <c r="AC358" s="24"/>
      <c r="AD358" s="37"/>
      <c r="AE358" s="301"/>
      <c r="AF358" s="301"/>
      <c r="AG358" s="301"/>
      <c r="AH358" s="288" t="s">
        <v>644</v>
      </c>
      <c r="AI358" s="288"/>
      <c r="AJ358" s="288"/>
      <c r="AK358" s="289">
        <f>AI355</f>
        <v>0</v>
      </c>
      <c r="AL358" s="290">
        <f>IF(AE322&gt;=1,100%,IF(AK358/25&gt;100%,100%,AK358/25))</f>
        <v>0</v>
      </c>
      <c r="AM358" s="301"/>
      <c r="AN358" s="301"/>
      <c r="AO358" s="301"/>
      <c r="AP358" s="301"/>
      <c r="AQ358" s="301"/>
      <c r="AR358" s="301"/>
      <c r="AS358" s="301"/>
      <c r="AT358" s="301"/>
      <c r="AU358" s="301"/>
      <c r="AV358" s="301"/>
      <c r="AW358" s="301"/>
      <c r="AX358" s="301"/>
      <c r="AY358" s="301"/>
      <c r="AZ358" s="301"/>
      <c r="BA358" s="415"/>
      <c r="BB358" s="415"/>
      <c r="BC358" s="415"/>
      <c r="BD358" s="415"/>
      <c r="BE358" s="415"/>
      <c r="BF358" s="415"/>
      <c r="BG358" s="415"/>
      <c r="BH358" s="415"/>
      <c r="BI358" s="415"/>
      <c r="BJ358" s="415"/>
      <c r="BK358" s="415"/>
      <c r="BL358" s="415"/>
      <c r="BM358" s="415"/>
      <c r="BN358" s="415"/>
      <c r="BO358" s="415"/>
      <c r="BP358" s="415"/>
      <c r="BQ358" s="415"/>
      <c r="BR358" s="415"/>
      <c r="BS358" s="415"/>
      <c r="BT358" s="415"/>
      <c r="BU358" s="415"/>
      <c r="BV358" s="415"/>
      <c r="BW358" s="415"/>
      <c r="BX358" s="415"/>
      <c r="BY358" s="415"/>
      <c r="BZ358" s="415"/>
      <c r="CA358" s="415"/>
      <c r="CB358" s="415"/>
      <c r="CC358" s="415"/>
      <c r="CD358" s="415"/>
      <c r="CE358" s="415"/>
      <c r="CF358" s="415"/>
      <c r="CG358" s="415"/>
      <c r="CH358" s="415"/>
      <c r="CI358" s="415"/>
      <c r="CJ358" s="415"/>
      <c r="CK358" s="415"/>
      <c r="CL358" s="415"/>
      <c r="CM358" s="415"/>
      <c r="CN358" s="415"/>
    </row>
    <row r="359" spans="1:92" s="406" customFormat="1" ht="10.5" customHeight="1">
      <c r="A359" s="310"/>
      <c r="B359" s="724"/>
      <c r="C359" s="697"/>
      <c r="D359" s="698"/>
      <c r="E359" s="698"/>
      <c r="F359" s="698"/>
      <c r="G359" s="698"/>
      <c r="H359" s="698"/>
      <c r="I359" s="698"/>
      <c r="J359" s="698"/>
      <c r="K359" s="698"/>
      <c r="L359" s="698"/>
      <c r="M359" s="698"/>
      <c r="N359" s="698"/>
      <c r="O359" s="698"/>
      <c r="P359" s="699"/>
      <c r="Q359" s="309"/>
      <c r="R359" s="24"/>
      <c r="S359" s="24"/>
      <c r="T359" s="24"/>
      <c r="U359" s="24"/>
      <c r="V359" s="24"/>
      <c r="W359" s="24"/>
      <c r="X359" s="24"/>
      <c r="Y359" s="24"/>
      <c r="Z359" s="24"/>
      <c r="AA359" s="24"/>
      <c r="AB359" s="24"/>
      <c r="AC359" s="24"/>
      <c r="AD359" s="37"/>
      <c r="AE359" s="301"/>
      <c r="AF359" s="301"/>
      <c r="AG359" s="301"/>
      <c r="AH359" s="301"/>
      <c r="AI359" s="301"/>
      <c r="AJ359" s="301"/>
      <c r="AK359" s="301"/>
      <c r="AL359" s="301"/>
      <c r="AM359" s="301"/>
      <c r="AN359" s="301"/>
      <c r="AO359" s="301"/>
      <c r="AP359" s="301"/>
      <c r="AQ359" s="301"/>
      <c r="AR359" s="301"/>
      <c r="AS359" s="301"/>
      <c r="AT359" s="301"/>
      <c r="AU359" s="301"/>
      <c r="AV359" s="301"/>
      <c r="AW359" s="301"/>
      <c r="AX359" s="301"/>
      <c r="AY359" s="301"/>
      <c r="AZ359" s="301"/>
      <c r="BA359" s="415"/>
      <c r="BB359" s="415"/>
      <c r="BC359" s="415"/>
      <c r="BD359" s="415"/>
      <c r="BE359" s="415"/>
      <c r="BF359" s="415"/>
      <c r="BG359" s="415"/>
      <c r="BH359" s="415"/>
      <c r="BI359" s="415"/>
      <c r="BJ359" s="415"/>
      <c r="BK359" s="415"/>
      <c r="BL359" s="415"/>
      <c r="BM359" s="415"/>
      <c r="BN359" s="415"/>
      <c r="BO359" s="415"/>
      <c r="BP359" s="415"/>
      <c r="BQ359" s="415"/>
      <c r="BR359" s="415"/>
      <c r="BS359" s="415"/>
      <c r="BT359" s="415"/>
      <c r="BU359" s="415"/>
      <c r="BV359" s="415"/>
      <c r="BW359" s="415"/>
      <c r="BX359" s="415"/>
      <c r="BY359" s="415"/>
      <c r="BZ359" s="415"/>
      <c r="CA359" s="415"/>
      <c r="CB359" s="415"/>
      <c r="CC359" s="415"/>
      <c r="CD359" s="415"/>
      <c r="CE359" s="415"/>
      <c r="CF359" s="415"/>
      <c r="CG359" s="415"/>
      <c r="CH359" s="415"/>
      <c r="CI359" s="415"/>
      <c r="CJ359" s="415"/>
      <c r="CK359" s="415"/>
      <c r="CL359" s="415"/>
      <c r="CM359" s="415"/>
      <c r="CN359" s="415"/>
    </row>
    <row r="360" spans="1:92" s="406" customFormat="1" ht="20.399999999999999">
      <c r="A360" s="310"/>
      <c r="B360" s="22"/>
      <c r="C360" s="206"/>
      <c r="D360" s="52"/>
      <c r="E360" s="52"/>
      <c r="F360" s="52"/>
      <c r="G360" s="52"/>
      <c r="H360" s="205"/>
      <c r="I360" s="54"/>
      <c r="J360" s="22"/>
      <c r="K360" s="205"/>
      <c r="L360" s="55"/>
      <c r="M360" s="22"/>
      <c r="N360" s="205"/>
      <c r="O360" s="22"/>
      <c r="P360" s="22"/>
      <c r="Q360" s="309"/>
      <c r="R360" s="24"/>
      <c r="S360" s="24"/>
      <c r="T360" s="24"/>
      <c r="U360" s="24"/>
      <c r="V360" s="24"/>
      <c r="W360" s="24"/>
      <c r="X360" s="24"/>
      <c r="Y360" s="24"/>
      <c r="Z360" s="24"/>
      <c r="AA360" s="24"/>
      <c r="AB360" s="24"/>
      <c r="AC360" s="24"/>
      <c r="AD360" s="37"/>
      <c r="AE360" s="301"/>
      <c r="AF360" s="301"/>
      <c r="AG360" s="301"/>
      <c r="AH360" s="301"/>
      <c r="AI360" s="301"/>
      <c r="AJ360" s="301"/>
      <c r="AK360" s="301"/>
      <c r="AL360" s="301"/>
      <c r="AM360" s="301"/>
      <c r="AN360" s="301"/>
      <c r="AO360" s="301"/>
      <c r="AP360" s="301"/>
      <c r="AQ360" s="301"/>
      <c r="AR360" s="301"/>
      <c r="AS360" s="301"/>
      <c r="AT360" s="301"/>
      <c r="AU360" s="301"/>
      <c r="AV360" s="301"/>
      <c r="AW360" s="301"/>
      <c r="AX360" s="301"/>
      <c r="AY360" s="301"/>
      <c r="AZ360" s="301"/>
      <c r="BA360" s="415"/>
      <c r="BB360" s="415"/>
      <c r="BC360" s="415"/>
      <c r="BD360" s="415"/>
      <c r="BE360" s="415"/>
      <c r="BF360" s="415"/>
      <c r="BG360" s="415"/>
      <c r="BH360" s="415"/>
      <c r="BI360" s="415"/>
      <c r="BJ360" s="415"/>
      <c r="BK360" s="415"/>
      <c r="BL360" s="415"/>
      <c r="BM360" s="415"/>
      <c r="BN360" s="415"/>
      <c r="BO360" s="415"/>
      <c r="BP360" s="415"/>
      <c r="BQ360" s="415"/>
      <c r="BR360" s="415"/>
      <c r="BS360" s="415"/>
      <c r="BT360" s="415"/>
      <c r="BU360" s="415"/>
      <c r="BV360" s="415"/>
      <c r="BW360" s="415"/>
      <c r="BX360" s="415"/>
      <c r="BY360" s="415"/>
      <c r="BZ360" s="415"/>
      <c r="CA360" s="415"/>
      <c r="CB360" s="415"/>
      <c r="CC360" s="415"/>
      <c r="CD360" s="415"/>
      <c r="CE360" s="415"/>
      <c r="CF360" s="415"/>
      <c r="CG360" s="415"/>
      <c r="CH360" s="415"/>
      <c r="CI360" s="415"/>
      <c r="CJ360" s="415"/>
      <c r="CK360" s="415"/>
      <c r="CL360" s="415"/>
      <c r="CM360" s="415"/>
      <c r="CN360" s="415"/>
    </row>
    <row r="361" spans="1:92" s="406" customFormat="1" ht="16.5" customHeight="1">
      <c r="A361" s="310"/>
      <c r="B361" s="22"/>
      <c r="C361" s="725" t="s">
        <v>217</v>
      </c>
      <c r="D361" s="726"/>
      <c r="E361" s="726"/>
      <c r="F361" s="726"/>
      <c r="G361" s="726"/>
      <c r="H361" s="726"/>
      <c r="I361" s="726"/>
      <c r="J361" s="727"/>
      <c r="K361" s="144" t="s">
        <v>6</v>
      </c>
      <c r="L361" s="431"/>
      <c r="M361" s="22"/>
      <c r="N361" s="22"/>
      <c r="O361" s="22"/>
      <c r="P361" s="22"/>
      <c r="Q361" s="309"/>
      <c r="R361" s="24"/>
      <c r="S361" s="24"/>
      <c r="T361" s="24"/>
      <c r="U361" s="24"/>
      <c r="V361" s="24"/>
      <c r="W361" s="24"/>
      <c r="X361" s="24"/>
      <c r="Y361" s="24"/>
      <c r="Z361" s="24"/>
      <c r="AA361" s="24"/>
      <c r="AB361" s="24"/>
      <c r="AC361" s="24"/>
      <c r="AD361" s="145" t="str">
        <f>IF(L361="","",0)</f>
        <v/>
      </c>
      <c r="AE361" s="301"/>
      <c r="AF361" s="301"/>
      <c r="AG361" s="301"/>
      <c r="AH361" s="301"/>
      <c r="AI361" s="301"/>
      <c r="AJ361" s="301"/>
      <c r="AK361" s="301"/>
      <c r="AL361" s="301"/>
      <c r="AM361" s="301"/>
      <c r="AN361" s="301"/>
      <c r="AO361" s="301"/>
      <c r="AP361" s="301"/>
      <c r="AQ361" s="301"/>
      <c r="AR361" s="301"/>
      <c r="AS361" s="301"/>
      <c r="AT361" s="301"/>
      <c r="AU361" s="301"/>
      <c r="AV361" s="301"/>
      <c r="AW361" s="301"/>
      <c r="AX361" s="301"/>
      <c r="AY361" s="301"/>
      <c r="AZ361" s="301"/>
      <c r="BA361" s="415"/>
      <c r="BB361" s="415"/>
      <c r="BC361" s="415"/>
      <c r="BD361" s="415"/>
      <c r="BE361" s="415"/>
      <c r="BF361" s="415"/>
      <c r="BG361" s="415"/>
      <c r="BH361" s="415"/>
      <c r="BI361" s="415"/>
      <c r="BJ361" s="415"/>
      <c r="BK361" s="415"/>
      <c r="BL361" s="415"/>
      <c r="BM361" s="415"/>
      <c r="BN361" s="415"/>
      <c r="BO361" s="415"/>
      <c r="BP361" s="415"/>
      <c r="BQ361" s="415"/>
      <c r="BR361" s="415"/>
      <c r="BS361" s="415"/>
      <c r="BT361" s="415"/>
      <c r="BU361" s="415"/>
      <c r="BV361" s="415"/>
      <c r="BW361" s="415"/>
      <c r="BX361" s="415"/>
      <c r="BY361" s="415"/>
      <c r="BZ361" s="415"/>
      <c r="CA361" s="415"/>
      <c r="CB361" s="415"/>
      <c r="CC361" s="415"/>
      <c r="CD361" s="415"/>
      <c r="CE361" s="415"/>
      <c r="CF361" s="415"/>
      <c r="CG361" s="415"/>
      <c r="CH361" s="415"/>
      <c r="CI361" s="415"/>
      <c r="CJ361" s="415"/>
      <c r="CK361" s="415"/>
      <c r="CL361" s="415"/>
      <c r="CM361" s="415"/>
      <c r="CN361" s="415"/>
    </row>
    <row r="362" spans="1:92" s="406" customFormat="1">
      <c r="A362" s="310"/>
      <c r="B362" s="22"/>
      <c r="C362" s="728"/>
      <c r="D362" s="729"/>
      <c r="E362" s="729"/>
      <c r="F362" s="729"/>
      <c r="G362" s="729"/>
      <c r="H362" s="729"/>
      <c r="I362" s="729"/>
      <c r="J362" s="730"/>
      <c r="K362" s="144" t="s">
        <v>14</v>
      </c>
      <c r="L362" s="431"/>
      <c r="M362" s="22"/>
      <c r="N362" s="22"/>
      <c r="O362" s="22"/>
      <c r="P362" s="22"/>
      <c r="Q362" s="309"/>
      <c r="R362" s="24"/>
      <c r="S362" s="24"/>
      <c r="T362" s="24"/>
      <c r="U362" s="24"/>
      <c r="V362" s="24"/>
      <c r="W362" s="24"/>
      <c r="X362" s="24"/>
      <c r="Y362" s="24"/>
      <c r="Z362" s="24"/>
      <c r="AA362" s="24"/>
      <c r="AB362" s="24"/>
      <c r="AC362" s="24"/>
      <c r="AD362" s="37"/>
      <c r="AE362" s="301"/>
      <c r="AF362" s="301"/>
      <c r="AG362" s="301"/>
      <c r="AH362" s="301"/>
      <c r="AI362" s="301"/>
      <c r="AJ362" s="301"/>
      <c r="AK362" s="301"/>
      <c r="AL362" s="301"/>
      <c r="AM362" s="301"/>
      <c r="AN362" s="301"/>
      <c r="AO362" s="301"/>
      <c r="AP362" s="301"/>
      <c r="AQ362" s="301"/>
      <c r="AR362" s="301"/>
      <c r="AS362" s="301"/>
      <c r="AT362" s="301"/>
      <c r="AU362" s="301"/>
      <c r="AV362" s="301"/>
      <c r="AW362" s="301"/>
      <c r="AX362" s="301"/>
      <c r="AY362" s="301"/>
      <c r="AZ362" s="301"/>
      <c r="BA362" s="415"/>
      <c r="BB362" s="415"/>
      <c r="BC362" s="415"/>
      <c r="BD362" s="415"/>
      <c r="BE362" s="415"/>
      <c r="BF362" s="415"/>
      <c r="BG362" s="415"/>
      <c r="BH362" s="415"/>
      <c r="BI362" s="415"/>
      <c r="BJ362" s="415"/>
      <c r="BK362" s="415"/>
      <c r="BL362" s="415"/>
      <c r="BM362" s="415"/>
      <c r="BN362" s="415"/>
      <c r="BO362" s="415"/>
      <c r="BP362" s="415"/>
      <c r="BQ362" s="415"/>
      <c r="BR362" s="415"/>
      <c r="BS362" s="415"/>
      <c r="BT362" s="415"/>
      <c r="BU362" s="415"/>
      <c r="BV362" s="415"/>
      <c r="BW362" s="415"/>
      <c r="BX362" s="415"/>
      <c r="BY362" s="415"/>
      <c r="BZ362" s="415"/>
      <c r="CA362" s="415"/>
      <c r="CB362" s="415"/>
      <c r="CC362" s="415"/>
      <c r="CD362" s="415"/>
      <c r="CE362" s="415"/>
      <c r="CF362" s="415"/>
      <c r="CG362" s="415"/>
      <c r="CH362" s="415"/>
      <c r="CI362" s="415"/>
      <c r="CJ362" s="415"/>
      <c r="CK362" s="415"/>
      <c r="CL362" s="415"/>
      <c r="CM362" s="415"/>
      <c r="CN362" s="415"/>
    </row>
    <row r="363" spans="1:92" s="406" customFormat="1" ht="20.399999999999999">
      <c r="A363" s="310"/>
      <c r="B363" s="22"/>
      <c r="C363" s="29"/>
      <c r="D363" s="29"/>
      <c r="E363" s="29"/>
      <c r="F363" s="29"/>
      <c r="G363" s="29"/>
      <c r="H363" s="29"/>
      <c r="I363" s="29"/>
      <c r="J363" s="29"/>
      <c r="K363" s="146"/>
      <c r="L363" s="22"/>
      <c r="M363" s="22"/>
      <c r="N363" s="22"/>
      <c r="O363" s="22"/>
      <c r="P363" s="22"/>
      <c r="Q363" s="309"/>
      <c r="R363" s="24"/>
      <c r="S363" s="24"/>
      <c r="T363" s="24"/>
      <c r="U363" s="24"/>
      <c r="V363" s="24"/>
      <c r="W363" s="24"/>
      <c r="X363" s="24"/>
      <c r="Y363" s="24"/>
      <c r="Z363" s="24"/>
      <c r="AA363" s="24"/>
      <c r="AB363" s="24"/>
      <c r="AC363" s="24"/>
      <c r="AD363" s="37"/>
      <c r="AE363" s="43"/>
      <c r="AF363" s="43"/>
      <c r="AG363" s="43"/>
      <c r="AH363" s="43"/>
      <c r="AI363" s="43"/>
      <c r="AJ363" s="43"/>
      <c r="AK363" s="301"/>
      <c r="AL363" s="301"/>
      <c r="AM363" s="301"/>
      <c r="AN363" s="301"/>
      <c r="AO363" s="301"/>
      <c r="AP363" s="301"/>
      <c r="AQ363" s="301"/>
      <c r="AR363" s="301"/>
      <c r="AS363" s="43"/>
      <c r="AT363" s="43"/>
      <c r="AU363" s="43"/>
      <c r="AV363" s="43"/>
      <c r="AW363" s="43"/>
      <c r="AX363" s="43"/>
      <c r="AY363" s="43"/>
      <c r="AZ363" s="43"/>
      <c r="BA363" s="415"/>
      <c r="BB363" s="415"/>
      <c r="BC363" s="415"/>
      <c r="BD363" s="415"/>
      <c r="BE363" s="415"/>
      <c r="BF363" s="415"/>
      <c r="BG363" s="415"/>
      <c r="BH363" s="415"/>
      <c r="BI363" s="415"/>
      <c r="BJ363" s="415"/>
      <c r="BK363" s="415"/>
      <c r="BL363" s="415"/>
      <c r="BM363" s="415"/>
      <c r="BN363" s="415"/>
      <c r="BO363" s="415"/>
      <c r="BP363" s="415"/>
      <c r="BQ363" s="415"/>
      <c r="BR363" s="415"/>
      <c r="BS363" s="415"/>
      <c r="BT363" s="415"/>
      <c r="BU363" s="415"/>
      <c r="BV363" s="415"/>
      <c r="BW363" s="415"/>
      <c r="BX363" s="415"/>
      <c r="BY363" s="415"/>
      <c r="BZ363" s="415"/>
      <c r="CA363" s="415"/>
      <c r="CB363" s="415"/>
      <c r="CC363" s="415"/>
      <c r="CD363" s="415"/>
      <c r="CE363" s="415"/>
      <c r="CF363" s="415"/>
      <c r="CG363" s="415"/>
      <c r="CH363" s="415"/>
      <c r="CI363" s="415"/>
      <c r="CJ363" s="415"/>
      <c r="CK363" s="415"/>
      <c r="CL363" s="415"/>
      <c r="CM363" s="415"/>
      <c r="CN363" s="415"/>
    </row>
    <row r="364" spans="1:92" s="406" customFormat="1" ht="16.5" customHeight="1">
      <c r="A364" s="310"/>
      <c r="B364" s="22"/>
      <c r="C364" s="654" t="s">
        <v>727</v>
      </c>
      <c r="D364" s="655"/>
      <c r="E364" s="655"/>
      <c r="F364" s="655"/>
      <c r="G364" s="655"/>
      <c r="H364" s="655"/>
      <c r="I364" s="655"/>
      <c r="J364" s="655"/>
      <c r="K364" s="656"/>
      <c r="L364" s="39"/>
      <c r="M364" s="22"/>
      <c r="N364" s="22"/>
      <c r="O364" s="22"/>
      <c r="P364" s="22"/>
      <c r="Q364" s="309"/>
      <c r="R364" s="301"/>
      <c r="S364" s="24"/>
      <c r="T364" s="24"/>
      <c r="U364" s="24"/>
      <c r="V364" s="24"/>
      <c r="W364" s="24"/>
      <c r="X364" s="24"/>
      <c r="Y364" s="24"/>
      <c r="Z364" s="24"/>
      <c r="AA364" s="24"/>
      <c r="AB364" s="24"/>
      <c r="AC364" s="24"/>
      <c r="AD364" s="301"/>
      <c r="AE364" s="301"/>
      <c r="AF364" s="301"/>
      <c r="AG364" s="301"/>
      <c r="AH364" s="301"/>
      <c r="AI364" s="301"/>
      <c r="AJ364" s="301"/>
      <c r="AK364" s="301"/>
      <c r="AL364" s="301"/>
      <c r="AM364" s="301"/>
      <c r="AN364" s="301"/>
      <c r="AO364" s="301"/>
      <c r="AP364" s="301"/>
      <c r="AQ364" s="301"/>
      <c r="AR364" s="301"/>
      <c r="AS364" s="301"/>
      <c r="AT364" s="301"/>
      <c r="AU364" s="301"/>
      <c r="AV364" s="301"/>
      <c r="AW364" s="301"/>
      <c r="AX364" s="301"/>
      <c r="AY364" s="301"/>
      <c r="AZ364" s="301"/>
      <c r="BA364" s="415"/>
      <c r="BB364" s="415"/>
      <c r="BC364" s="415"/>
      <c r="BD364" s="415"/>
      <c r="BE364" s="415"/>
      <c r="BF364" s="415"/>
      <c r="BG364" s="415"/>
      <c r="BH364" s="415"/>
      <c r="BI364" s="415"/>
      <c r="BJ364" s="415"/>
      <c r="BK364" s="415"/>
      <c r="BL364" s="415"/>
      <c r="BM364" s="415"/>
      <c r="BN364" s="415"/>
      <c r="BO364" s="415"/>
      <c r="BP364" s="415"/>
      <c r="BQ364" s="415"/>
      <c r="BR364" s="415"/>
      <c r="BS364" s="415"/>
      <c r="BT364" s="415"/>
      <c r="BU364" s="415"/>
      <c r="BV364" s="415"/>
      <c r="BW364" s="415"/>
      <c r="BX364" s="415"/>
      <c r="BY364" s="415"/>
      <c r="BZ364" s="415"/>
      <c r="CA364" s="415"/>
      <c r="CB364" s="415"/>
      <c r="CC364" s="415"/>
      <c r="CD364" s="415"/>
      <c r="CE364" s="415"/>
      <c r="CF364" s="415"/>
      <c r="CG364" s="415"/>
      <c r="CH364" s="415"/>
      <c r="CI364" s="415"/>
      <c r="CJ364" s="415"/>
      <c r="CK364" s="415"/>
      <c r="CL364" s="415"/>
      <c r="CM364" s="415"/>
      <c r="CN364" s="415"/>
    </row>
    <row r="365" spans="1:92" s="406" customFormat="1" ht="82.5" customHeight="1">
      <c r="A365" s="310"/>
      <c r="B365" s="22"/>
      <c r="C365" s="207" t="s">
        <v>98</v>
      </c>
      <c r="D365" s="257" t="s">
        <v>99</v>
      </c>
      <c r="E365" s="744" t="s">
        <v>100</v>
      </c>
      <c r="F365" s="745"/>
      <c r="G365" s="257" t="s">
        <v>101</v>
      </c>
      <c r="H365" s="749" t="s">
        <v>102</v>
      </c>
      <c r="I365" s="750"/>
      <c r="J365" s="750"/>
      <c r="K365" s="751"/>
      <c r="L365" s="780" t="s">
        <v>715</v>
      </c>
      <c r="M365" s="22"/>
      <c r="N365" s="208"/>
      <c r="O365" s="22"/>
      <c r="P365" s="22"/>
      <c r="Q365" s="309"/>
      <c r="R365" s="301"/>
      <c r="S365" s="24"/>
      <c r="T365" s="24"/>
      <c r="U365" s="24"/>
      <c r="V365" s="24"/>
      <c r="W365" s="24"/>
      <c r="X365" s="24"/>
      <c r="Y365" s="24"/>
      <c r="Z365" s="24"/>
      <c r="AA365" s="24"/>
      <c r="AB365" s="24"/>
      <c r="AC365" s="24"/>
      <c r="AD365" s="301"/>
      <c r="AE365" s="301"/>
      <c r="AF365" s="301"/>
      <c r="AG365" s="301"/>
      <c r="AH365" s="301"/>
      <c r="AI365" s="301"/>
      <c r="AJ365" s="301"/>
      <c r="AK365" s="301"/>
      <c r="AL365" s="301"/>
      <c r="AM365" s="301"/>
      <c r="AN365" s="301"/>
      <c r="AO365" s="301"/>
      <c r="AP365" s="301"/>
      <c r="AQ365" s="301"/>
      <c r="AR365" s="301"/>
      <c r="AS365" s="301"/>
      <c r="AT365" s="301"/>
      <c r="AU365" s="301"/>
      <c r="AV365" s="301"/>
      <c r="AW365" s="301"/>
      <c r="AX365" s="301"/>
      <c r="AY365" s="301"/>
      <c r="AZ365" s="301"/>
      <c r="BA365" s="415"/>
      <c r="BB365" s="415"/>
      <c r="BC365" s="415"/>
      <c r="BD365" s="415"/>
      <c r="BE365" s="415"/>
      <c r="BF365" s="415"/>
      <c r="BG365" s="415"/>
      <c r="BH365" s="415"/>
      <c r="BI365" s="415"/>
      <c r="BJ365" s="415"/>
      <c r="BK365" s="415"/>
      <c r="BL365" s="415"/>
      <c r="BM365" s="415"/>
      <c r="BN365" s="415"/>
      <c r="BO365" s="415"/>
      <c r="BP365" s="415"/>
      <c r="BQ365" s="415"/>
      <c r="BR365" s="415"/>
      <c r="BS365" s="415"/>
      <c r="BT365" s="415"/>
      <c r="BU365" s="415"/>
      <c r="BV365" s="415"/>
      <c r="BW365" s="415"/>
      <c r="BX365" s="415"/>
      <c r="BY365" s="415"/>
      <c r="BZ365" s="415"/>
      <c r="CA365" s="415"/>
      <c r="CB365" s="415"/>
      <c r="CC365" s="415"/>
      <c r="CD365" s="415"/>
      <c r="CE365" s="415"/>
      <c r="CF365" s="415"/>
      <c r="CG365" s="415"/>
      <c r="CH365" s="415"/>
      <c r="CI365" s="415"/>
      <c r="CJ365" s="415"/>
      <c r="CK365" s="415"/>
      <c r="CL365" s="415"/>
      <c r="CM365" s="415"/>
      <c r="CN365" s="415"/>
    </row>
    <row r="366" spans="1:92" s="406" customFormat="1" ht="17.399999999999999">
      <c r="A366" s="310"/>
      <c r="B366" s="22"/>
      <c r="C366" s="431"/>
      <c r="D366" s="431"/>
      <c r="E366" s="746">
        <f>C366*D366</f>
        <v>0</v>
      </c>
      <c r="F366" s="742"/>
      <c r="G366" s="431"/>
      <c r="H366" s="752"/>
      <c r="I366" s="753"/>
      <c r="J366" s="753"/>
      <c r="K366" s="754"/>
      <c r="L366" s="780"/>
      <c r="M366" s="22"/>
      <c r="N366" s="208"/>
      <c r="O366" s="22"/>
      <c r="P366" s="22"/>
      <c r="Q366" s="309"/>
      <c r="R366" s="301"/>
      <c r="S366" s="24"/>
      <c r="T366" s="24"/>
      <c r="U366" s="24"/>
      <c r="V366" s="24"/>
      <c r="W366" s="24"/>
      <c r="X366" s="24"/>
      <c r="Y366" s="24"/>
      <c r="Z366" s="24"/>
      <c r="AA366" s="24"/>
      <c r="AB366" s="24"/>
      <c r="AC366" s="24"/>
      <c r="AD366" s="37"/>
      <c r="AE366" s="301"/>
      <c r="AF366" s="301"/>
      <c r="AG366" s="301"/>
      <c r="AH366" s="301"/>
      <c r="AI366" s="301"/>
      <c r="AJ366" s="301"/>
      <c r="AK366" s="301"/>
      <c r="AL366" s="301"/>
      <c r="AM366" s="301"/>
      <c r="AN366" s="301"/>
      <c r="AO366" s="301"/>
      <c r="AP366" s="301"/>
      <c r="AQ366" s="301"/>
      <c r="AR366" s="301"/>
      <c r="AS366" s="301"/>
      <c r="AT366" s="301"/>
      <c r="AU366" s="301"/>
      <c r="AV366" s="301"/>
      <c r="AW366" s="301"/>
      <c r="AX366" s="301"/>
      <c r="AY366" s="301"/>
      <c r="AZ366" s="301"/>
      <c r="BA366" s="416"/>
      <c r="BB366" s="416"/>
      <c r="BC366" s="416"/>
      <c r="BD366" s="416"/>
      <c r="BE366" s="416"/>
      <c r="BF366" s="416"/>
      <c r="BG366" s="416"/>
      <c r="BH366" s="416"/>
      <c r="BI366" s="416"/>
      <c r="BJ366" s="416"/>
      <c r="BK366" s="416"/>
      <c r="BL366" s="416"/>
      <c r="BM366" s="416"/>
      <c r="BN366" s="416"/>
      <c r="BO366" s="416"/>
      <c r="BP366" s="416"/>
      <c r="BQ366" s="416"/>
      <c r="BR366" s="416"/>
      <c r="BS366" s="416"/>
      <c r="BT366" s="416"/>
      <c r="BU366" s="416"/>
      <c r="BV366" s="416"/>
      <c r="BW366" s="416"/>
      <c r="BX366" s="416"/>
      <c r="BY366" s="416"/>
      <c r="BZ366" s="416"/>
      <c r="CA366" s="416"/>
      <c r="CB366" s="416"/>
      <c r="CC366" s="416"/>
      <c r="CD366" s="416"/>
      <c r="CE366" s="416"/>
      <c r="CF366" s="416"/>
      <c r="CG366" s="416"/>
      <c r="CH366" s="416"/>
      <c r="CI366" s="416"/>
      <c r="CJ366" s="416"/>
      <c r="CK366" s="416"/>
      <c r="CL366" s="416"/>
      <c r="CM366" s="416"/>
      <c r="CN366" s="416"/>
    </row>
    <row r="367" spans="1:92" s="406" customFormat="1" ht="17.399999999999999">
      <c r="A367" s="310"/>
      <c r="B367" s="22"/>
      <c r="C367" s="431"/>
      <c r="D367" s="431"/>
      <c r="E367" s="746">
        <f>C367*D367</f>
        <v>0</v>
      </c>
      <c r="F367" s="742"/>
      <c r="G367" s="431"/>
      <c r="H367" s="752"/>
      <c r="I367" s="753"/>
      <c r="J367" s="753"/>
      <c r="K367" s="754"/>
      <c r="L367" s="780"/>
      <c r="M367" s="22"/>
      <c r="N367" s="208"/>
      <c r="O367" s="22"/>
      <c r="P367" s="22"/>
      <c r="Q367" s="309"/>
      <c r="R367" s="301"/>
      <c r="S367" s="24"/>
      <c r="T367" s="24"/>
      <c r="U367" s="24"/>
      <c r="V367" s="24"/>
      <c r="W367" s="24"/>
      <c r="X367" s="24"/>
      <c r="Y367" s="24"/>
      <c r="Z367" s="24"/>
      <c r="AA367" s="24"/>
      <c r="AB367" s="24"/>
      <c r="AC367" s="24"/>
      <c r="AD367" s="37"/>
      <c r="AE367" s="301"/>
      <c r="AF367" s="301"/>
      <c r="AG367" s="301"/>
      <c r="AH367" s="301"/>
      <c r="AI367" s="301"/>
      <c r="AJ367" s="301"/>
      <c r="AK367" s="301"/>
      <c r="AL367" s="301"/>
      <c r="AM367" s="301"/>
      <c r="AN367" s="301"/>
      <c r="AO367" s="301"/>
      <c r="AP367" s="301"/>
      <c r="AQ367" s="301"/>
      <c r="AR367" s="301"/>
      <c r="AS367" s="301"/>
      <c r="AT367" s="301"/>
      <c r="AU367" s="301"/>
      <c r="AV367" s="301"/>
      <c r="AW367" s="301"/>
      <c r="AX367" s="301"/>
      <c r="AY367" s="301"/>
      <c r="AZ367" s="301"/>
      <c r="BA367" s="416"/>
      <c r="BB367" s="416"/>
      <c r="BC367" s="416"/>
      <c r="BD367" s="416"/>
      <c r="BE367" s="416"/>
      <c r="BF367" s="416"/>
      <c r="BG367" s="416"/>
      <c r="BH367" s="416"/>
      <c r="BI367" s="416"/>
      <c r="BJ367" s="416"/>
      <c r="BK367" s="416"/>
      <c r="BL367" s="416"/>
      <c r="BM367" s="416"/>
      <c r="BN367" s="416"/>
      <c r="BO367" s="416"/>
      <c r="BP367" s="416"/>
      <c r="BQ367" s="416"/>
      <c r="BR367" s="416"/>
      <c r="BS367" s="416"/>
      <c r="BT367" s="416"/>
      <c r="BU367" s="416"/>
      <c r="BV367" s="416"/>
      <c r="BW367" s="416"/>
      <c r="BX367" s="416"/>
      <c r="BY367" s="416"/>
      <c r="BZ367" s="416"/>
      <c r="CA367" s="416"/>
      <c r="CB367" s="416"/>
      <c r="CC367" s="416"/>
      <c r="CD367" s="416"/>
      <c r="CE367" s="416"/>
      <c r="CF367" s="416"/>
      <c r="CG367" s="416"/>
      <c r="CH367" s="416"/>
      <c r="CI367" s="416"/>
      <c r="CJ367" s="416"/>
      <c r="CK367" s="416"/>
      <c r="CL367" s="416"/>
      <c r="CM367" s="416"/>
      <c r="CN367" s="416"/>
    </row>
    <row r="368" spans="1:92" s="406" customFormat="1" ht="17.399999999999999">
      <c r="A368" s="310"/>
      <c r="B368" s="22"/>
      <c r="C368" s="431"/>
      <c r="D368" s="431"/>
      <c r="E368" s="746">
        <f>C368*D368</f>
        <v>0</v>
      </c>
      <c r="F368" s="742"/>
      <c r="G368" s="431"/>
      <c r="H368" s="752"/>
      <c r="I368" s="753"/>
      <c r="J368" s="753"/>
      <c r="K368" s="754"/>
      <c r="L368" s="780"/>
      <c r="M368" s="208"/>
      <c r="N368" s="208"/>
      <c r="O368" s="22"/>
      <c r="P368" s="22"/>
      <c r="Q368" s="309"/>
      <c r="R368" s="301"/>
      <c r="S368" s="24"/>
      <c r="T368" s="24"/>
      <c r="U368" s="24"/>
      <c r="V368" s="24"/>
      <c r="W368" s="24"/>
      <c r="X368" s="24"/>
      <c r="Y368" s="24"/>
      <c r="Z368" s="24"/>
      <c r="AA368" s="24"/>
      <c r="AB368" s="24"/>
      <c r="AC368" s="24"/>
      <c r="AD368" s="37"/>
      <c r="AE368" s="301"/>
      <c r="AF368" s="301"/>
      <c r="AG368" s="301"/>
      <c r="AH368" s="301"/>
      <c r="AI368" s="301"/>
      <c r="AJ368" s="301"/>
      <c r="AK368" s="301"/>
      <c r="AL368" s="301"/>
      <c r="AM368" s="301"/>
      <c r="AN368" s="301"/>
      <c r="AO368" s="301"/>
      <c r="AP368" s="301"/>
      <c r="AQ368" s="301"/>
      <c r="AR368" s="301"/>
      <c r="AS368" s="301"/>
      <c r="AT368" s="301"/>
      <c r="AU368" s="301"/>
      <c r="AV368" s="301"/>
      <c r="AW368" s="301"/>
      <c r="AX368" s="301"/>
      <c r="AY368" s="301"/>
      <c r="AZ368" s="301"/>
      <c r="BA368" s="416"/>
      <c r="BB368" s="416"/>
      <c r="BC368" s="416"/>
      <c r="BD368" s="416"/>
      <c r="BE368" s="416"/>
      <c r="BF368" s="416"/>
      <c r="BG368" s="416"/>
      <c r="BH368" s="416"/>
      <c r="BI368" s="416"/>
      <c r="BJ368" s="416"/>
      <c r="BK368" s="416"/>
      <c r="BL368" s="416"/>
      <c r="BM368" s="416"/>
      <c r="BN368" s="416"/>
      <c r="BO368" s="416"/>
      <c r="BP368" s="416"/>
      <c r="BQ368" s="416"/>
      <c r="BR368" s="416"/>
      <c r="BS368" s="416"/>
      <c r="BT368" s="416"/>
      <c r="BU368" s="416"/>
      <c r="BV368" s="416"/>
      <c r="BW368" s="416"/>
      <c r="BX368" s="416"/>
      <c r="BY368" s="416"/>
      <c r="BZ368" s="416"/>
      <c r="CA368" s="416"/>
      <c r="CB368" s="416"/>
      <c r="CC368" s="416"/>
      <c r="CD368" s="416"/>
      <c r="CE368" s="416"/>
      <c r="CF368" s="416"/>
      <c r="CG368" s="416"/>
      <c r="CH368" s="416"/>
      <c r="CI368" s="416"/>
      <c r="CJ368" s="416"/>
      <c r="CK368" s="416"/>
      <c r="CL368" s="416"/>
      <c r="CM368" s="416"/>
      <c r="CN368" s="416"/>
    </row>
    <row r="369" spans="1:92" s="406" customFormat="1" ht="17.399999999999999">
      <c r="A369" s="310"/>
      <c r="B369" s="22"/>
      <c r="C369" s="449"/>
      <c r="D369" s="449"/>
      <c r="E369" s="747">
        <f>C369*D369</f>
        <v>0</v>
      </c>
      <c r="F369" s="748"/>
      <c r="G369" s="449"/>
      <c r="H369" s="752"/>
      <c r="I369" s="753"/>
      <c r="J369" s="753"/>
      <c r="K369" s="754"/>
      <c r="L369" s="780"/>
      <c r="M369" s="208"/>
      <c r="N369" s="208"/>
      <c r="O369" s="22"/>
      <c r="P369" s="22"/>
      <c r="Q369" s="309"/>
      <c r="R369" s="301"/>
      <c r="S369" s="24"/>
      <c r="T369" s="24"/>
      <c r="U369" s="24"/>
      <c r="V369" s="24"/>
      <c r="W369" s="24"/>
      <c r="X369" s="24"/>
      <c r="Y369" s="24"/>
      <c r="Z369" s="24"/>
      <c r="AA369" s="24"/>
      <c r="AB369" s="24"/>
      <c r="AC369" s="24"/>
      <c r="AD369" s="37"/>
      <c r="AE369" s="301" t="s">
        <v>645</v>
      </c>
      <c r="AF369" s="301"/>
      <c r="AG369" s="301"/>
      <c r="AH369" s="301"/>
      <c r="AI369" s="301"/>
      <c r="AJ369" s="301"/>
      <c r="AK369" s="42"/>
      <c r="AL369" s="42"/>
      <c r="AM369" s="42"/>
      <c r="AN369" s="42"/>
      <c r="AO369" s="42"/>
      <c r="AP369" s="301"/>
      <c r="AQ369" s="301"/>
      <c r="AR369" s="301"/>
      <c r="AS369" s="301"/>
      <c r="AT369" s="301"/>
      <c r="AU369" s="301"/>
      <c r="AV369" s="301"/>
      <c r="AW369" s="301"/>
      <c r="AX369" s="301"/>
      <c r="AY369" s="301"/>
      <c r="AZ369" s="301"/>
      <c r="BA369" s="416"/>
      <c r="BB369" s="416"/>
      <c r="BC369" s="416"/>
      <c r="BD369" s="416"/>
      <c r="BE369" s="416"/>
      <c r="BF369" s="416"/>
      <c r="BG369" s="416"/>
      <c r="BH369" s="416"/>
      <c r="BI369" s="416"/>
      <c r="BJ369" s="416"/>
      <c r="BK369" s="416"/>
      <c r="BL369" s="416"/>
      <c r="BM369" s="416"/>
      <c r="BN369" s="416"/>
      <c r="BO369" s="416"/>
      <c r="BP369" s="416"/>
      <c r="BQ369" s="416"/>
      <c r="BR369" s="416"/>
      <c r="BS369" s="416"/>
      <c r="BT369" s="416"/>
      <c r="BU369" s="416"/>
      <c r="BV369" s="416"/>
      <c r="BW369" s="416"/>
      <c r="BX369" s="416"/>
      <c r="BY369" s="416"/>
      <c r="BZ369" s="416"/>
      <c r="CA369" s="416"/>
      <c r="CB369" s="416"/>
      <c r="CC369" s="416"/>
      <c r="CD369" s="416"/>
      <c r="CE369" s="416"/>
      <c r="CF369" s="416"/>
      <c r="CG369" s="416"/>
      <c r="CH369" s="416"/>
      <c r="CI369" s="416"/>
      <c r="CJ369" s="416"/>
      <c r="CK369" s="416"/>
      <c r="CL369" s="416"/>
      <c r="CM369" s="416"/>
      <c r="CN369" s="416"/>
    </row>
    <row r="370" spans="1:92" s="406" customFormat="1" ht="23.55" customHeight="1">
      <c r="A370" s="310"/>
      <c r="B370" s="22"/>
      <c r="C370" s="742" t="s">
        <v>103</v>
      </c>
      <c r="D370" s="742"/>
      <c r="E370" s="743">
        <f>E366+E367+E368+E369</f>
        <v>0</v>
      </c>
      <c r="F370" s="743">
        <f>F366+F367+F368+F369</f>
        <v>0</v>
      </c>
      <c r="G370" s="368">
        <f>MAX(G366:G369)</f>
        <v>0</v>
      </c>
      <c r="H370" s="743">
        <f>IF(G370&gt;10,6000,10000)</f>
        <v>10000</v>
      </c>
      <c r="I370" s="743"/>
      <c r="J370" s="743"/>
      <c r="K370" s="743"/>
      <c r="L370" s="39"/>
      <c r="M370" s="209">
        <f>AD370</f>
        <v>0</v>
      </c>
      <c r="N370" s="24"/>
      <c r="O370" s="22"/>
      <c r="P370" s="22"/>
      <c r="Q370" s="309"/>
      <c r="R370" s="301"/>
      <c r="S370" s="24"/>
      <c r="T370" s="24"/>
      <c r="U370" s="24"/>
      <c r="V370" s="24"/>
      <c r="W370" s="24"/>
      <c r="X370" s="24"/>
      <c r="Y370" s="24"/>
      <c r="Z370" s="24"/>
      <c r="AA370" s="24"/>
      <c r="AB370" s="24"/>
      <c r="AC370" s="24"/>
      <c r="AD370" s="300">
        <f>E370/H370</f>
        <v>0</v>
      </c>
      <c r="AE370" s="133">
        <f>IF(AD370/1&gt;1,100%,AD370/1)</f>
        <v>0</v>
      </c>
      <c r="AF370" s="301"/>
      <c r="AG370" s="301"/>
      <c r="AH370" s="301"/>
      <c r="AI370" s="301"/>
      <c r="AJ370" s="301"/>
      <c r="AK370" s="42"/>
      <c r="AL370" s="42"/>
      <c r="AM370" s="42"/>
      <c r="AN370" s="42"/>
      <c r="AO370" s="42"/>
      <c r="AP370" s="301"/>
      <c r="AQ370" s="301"/>
      <c r="AR370" s="301"/>
      <c r="AS370" s="301"/>
      <c r="AT370" s="301"/>
      <c r="AU370" s="291"/>
      <c r="AV370" s="301"/>
      <c r="AW370" s="301"/>
      <c r="AX370" s="301"/>
      <c r="AY370" s="301"/>
      <c r="AZ370" s="301"/>
      <c r="BA370" s="415"/>
      <c r="BB370" s="415"/>
      <c r="BC370" s="415"/>
      <c r="BD370" s="415"/>
      <c r="BE370" s="415"/>
      <c r="BF370" s="415"/>
      <c r="BG370" s="415"/>
      <c r="BH370" s="415"/>
      <c r="BI370" s="415"/>
      <c r="BJ370" s="415"/>
      <c r="BK370" s="415"/>
      <c r="BL370" s="415"/>
      <c r="BM370" s="415"/>
      <c r="BN370" s="415"/>
      <c r="BO370" s="415"/>
      <c r="BP370" s="415"/>
      <c r="BQ370" s="415"/>
      <c r="BR370" s="415"/>
      <c r="BS370" s="415"/>
      <c r="BT370" s="415"/>
      <c r="BU370" s="415"/>
      <c r="BV370" s="415"/>
      <c r="BW370" s="415"/>
      <c r="BX370" s="415"/>
      <c r="BY370" s="415"/>
      <c r="BZ370" s="415"/>
      <c r="CA370" s="415"/>
      <c r="CB370" s="415"/>
      <c r="CC370" s="415"/>
      <c r="CD370" s="415"/>
      <c r="CE370" s="415"/>
      <c r="CF370" s="415"/>
      <c r="CG370" s="415"/>
      <c r="CH370" s="415"/>
      <c r="CI370" s="415"/>
      <c r="CJ370" s="415"/>
      <c r="CK370" s="415"/>
      <c r="CL370" s="415"/>
      <c r="CM370" s="415"/>
      <c r="CN370" s="415"/>
    </row>
    <row r="371" spans="1:92" s="406" customFormat="1" hidden="1">
      <c r="A371" s="310"/>
      <c r="B371" s="22"/>
      <c r="C371" s="39"/>
      <c r="D371" s="39"/>
      <c r="E371" s="39"/>
      <c r="F371" s="39"/>
      <c r="G371" s="39"/>
      <c r="H371" s="39"/>
      <c r="I371" s="39"/>
      <c r="J371" s="39"/>
      <c r="K371" s="39"/>
      <c r="L371" s="39"/>
      <c r="M371" s="22"/>
      <c r="N371" s="39"/>
      <c r="O371" s="22"/>
      <c r="P371" s="22"/>
      <c r="Q371" s="309"/>
      <c r="R371" s="301"/>
      <c r="S371" s="24"/>
      <c r="T371" s="24"/>
      <c r="U371" s="24"/>
      <c r="V371" s="24"/>
      <c r="W371" s="24"/>
      <c r="X371" s="24"/>
      <c r="Y371" s="24"/>
      <c r="Z371" s="24"/>
      <c r="AA371" s="24"/>
      <c r="AB371" s="24"/>
      <c r="AC371" s="24"/>
      <c r="AD371" s="37"/>
      <c r="AE371" s="301"/>
      <c r="AF371" s="301"/>
      <c r="AG371" s="301"/>
      <c r="AH371" s="301"/>
      <c r="AI371" s="301"/>
      <c r="AJ371" s="301"/>
      <c r="AK371" s="301"/>
      <c r="AL371" s="301"/>
      <c r="AM371" s="301"/>
      <c r="AN371" s="301"/>
      <c r="AO371" s="301"/>
      <c r="AP371" s="301"/>
      <c r="AQ371" s="301"/>
      <c r="AR371" s="301"/>
      <c r="AS371" s="301"/>
      <c r="AT371" s="301"/>
      <c r="AU371" s="301"/>
      <c r="AV371" s="301"/>
      <c r="AW371" s="301"/>
      <c r="AX371" s="301"/>
      <c r="AY371" s="301"/>
      <c r="AZ371" s="301"/>
      <c r="BA371" s="415"/>
      <c r="BB371" s="415"/>
      <c r="BC371" s="415"/>
      <c r="BD371" s="415"/>
      <c r="BE371" s="415"/>
      <c r="BF371" s="415"/>
      <c r="BG371" s="415"/>
      <c r="BH371" s="415"/>
      <c r="BI371" s="415"/>
      <c r="BJ371" s="415"/>
      <c r="BK371" s="415"/>
      <c r="BL371" s="415"/>
      <c r="BM371" s="415"/>
      <c r="BN371" s="415"/>
      <c r="BO371" s="415"/>
      <c r="BP371" s="415"/>
      <c r="BQ371" s="415"/>
      <c r="BR371" s="415"/>
      <c r="BS371" s="415"/>
      <c r="BT371" s="415"/>
      <c r="BU371" s="415"/>
      <c r="BV371" s="415"/>
      <c r="BW371" s="415"/>
      <c r="BX371" s="415"/>
      <c r="BY371" s="415"/>
      <c r="BZ371" s="415"/>
      <c r="CA371" s="415"/>
      <c r="CB371" s="415"/>
      <c r="CC371" s="415"/>
      <c r="CD371" s="415"/>
      <c r="CE371" s="415"/>
      <c r="CF371" s="415"/>
      <c r="CG371" s="415"/>
      <c r="CH371" s="415"/>
      <c r="CI371" s="415"/>
      <c r="CJ371" s="415"/>
      <c r="CK371" s="415"/>
      <c r="CL371" s="415"/>
      <c r="CM371" s="415"/>
      <c r="CN371" s="415"/>
    </row>
    <row r="372" spans="1:92" s="406" customFormat="1">
      <c r="A372" s="310"/>
      <c r="B372" s="22"/>
      <c r="C372" s="22"/>
      <c r="D372" s="22"/>
      <c r="E372" s="22"/>
      <c r="F372" s="22"/>
      <c r="G372" s="22"/>
      <c r="H372" s="22"/>
      <c r="I372" s="22"/>
      <c r="J372" s="22"/>
      <c r="K372" s="22"/>
      <c r="L372" s="22"/>
      <c r="M372" s="22"/>
      <c r="N372" s="22"/>
      <c r="O372" s="22"/>
      <c r="P372" s="22"/>
      <c r="Q372" s="309"/>
      <c r="R372" s="301"/>
      <c r="S372" s="24"/>
      <c r="T372" s="24"/>
      <c r="U372" s="24"/>
      <c r="V372" s="24"/>
      <c r="W372" s="24"/>
      <c r="X372" s="24"/>
      <c r="Y372" s="24"/>
      <c r="Z372" s="24"/>
      <c r="AA372" s="24"/>
      <c r="AB372" s="24"/>
      <c r="AC372" s="24"/>
      <c r="AD372" s="301"/>
      <c r="AE372" s="301"/>
      <c r="AF372" s="301"/>
      <c r="AG372" s="301"/>
      <c r="AH372" s="301"/>
      <c r="AI372" s="42"/>
      <c r="AJ372" s="301"/>
      <c r="AK372" s="301"/>
      <c r="AL372" s="301"/>
      <c r="AM372" s="301"/>
      <c r="AN372" s="301"/>
      <c r="AO372" s="301"/>
      <c r="AP372" s="301"/>
      <c r="AQ372" s="301"/>
      <c r="AR372" s="301"/>
      <c r="AS372" s="301"/>
      <c r="AT372" s="301"/>
      <c r="AU372" s="301"/>
      <c r="AV372" s="301"/>
      <c r="AW372" s="301"/>
      <c r="AX372" s="301"/>
      <c r="AY372" s="301"/>
      <c r="AZ372" s="301"/>
      <c r="BA372" s="415"/>
      <c r="BB372" s="415"/>
      <c r="BC372" s="415"/>
      <c r="BD372" s="415"/>
      <c r="BE372" s="415"/>
      <c r="BF372" s="415"/>
      <c r="BG372" s="415"/>
      <c r="BH372" s="415"/>
      <c r="BI372" s="415"/>
      <c r="BJ372" s="415"/>
      <c r="BK372" s="415"/>
      <c r="BL372" s="415"/>
      <c r="BM372" s="415"/>
      <c r="BN372" s="415"/>
      <c r="BO372" s="415"/>
      <c r="BP372" s="415"/>
      <c r="BQ372" s="415"/>
      <c r="BR372" s="415"/>
      <c r="BS372" s="415"/>
      <c r="BT372" s="415"/>
      <c r="BU372" s="415"/>
      <c r="BV372" s="415"/>
      <c r="BW372" s="415"/>
      <c r="BX372" s="415"/>
      <c r="BY372" s="415"/>
      <c r="BZ372" s="415"/>
      <c r="CA372" s="415"/>
      <c r="CB372" s="415"/>
      <c r="CC372" s="415"/>
      <c r="CD372" s="415"/>
      <c r="CE372" s="415"/>
      <c r="CF372" s="415"/>
      <c r="CG372" s="415"/>
      <c r="CH372" s="415"/>
      <c r="CI372" s="415"/>
      <c r="CJ372" s="415"/>
      <c r="CK372" s="415"/>
      <c r="CL372" s="415"/>
      <c r="CM372" s="415"/>
      <c r="CN372" s="415"/>
    </row>
    <row r="373" spans="1:92" s="406" customFormat="1" ht="8.5500000000000007" customHeight="1">
      <c r="A373" s="310"/>
      <c r="B373" s="724"/>
      <c r="C373" s="691" t="s">
        <v>196</v>
      </c>
      <c r="D373" s="692"/>
      <c r="E373" s="692"/>
      <c r="F373" s="692"/>
      <c r="G373" s="692"/>
      <c r="H373" s="692"/>
      <c r="I373" s="692"/>
      <c r="J373" s="692"/>
      <c r="K373" s="692"/>
      <c r="L373" s="692"/>
      <c r="M373" s="692"/>
      <c r="N373" s="692"/>
      <c r="O373" s="692"/>
      <c r="P373" s="693"/>
      <c r="Q373" s="309"/>
      <c r="R373" s="301"/>
      <c r="S373" s="24"/>
      <c r="T373" s="24"/>
      <c r="U373" s="24"/>
      <c r="V373" s="24"/>
      <c r="W373" s="24"/>
      <c r="X373" s="24"/>
      <c r="Y373" s="24"/>
      <c r="Z373" s="24"/>
      <c r="AA373" s="24"/>
      <c r="AB373" s="24"/>
      <c r="AC373" s="24"/>
      <c r="AD373" s="301"/>
      <c r="AE373" s="301"/>
      <c r="AF373" s="301"/>
      <c r="AG373" s="301"/>
      <c r="AH373" s="301"/>
      <c r="AI373" s="301"/>
      <c r="AJ373" s="301"/>
      <c r="AK373" s="301"/>
      <c r="AL373" s="301"/>
      <c r="AM373" s="301"/>
      <c r="AN373" s="301"/>
      <c r="AO373" s="301"/>
      <c r="AP373" s="301"/>
      <c r="AQ373" s="301"/>
      <c r="AR373" s="301"/>
      <c r="AS373" s="301"/>
      <c r="AT373" s="301"/>
      <c r="AU373" s="301"/>
      <c r="AV373" s="301"/>
      <c r="AW373" s="301"/>
      <c r="AX373" s="301"/>
      <c r="AY373" s="301"/>
      <c r="AZ373" s="301"/>
      <c r="BA373" s="415"/>
      <c r="BB373" s="415"/>
      <c r="BC373" s="415"/>
      <c r="BD373" s="415"/>
      <c r="BE373" s="415"/>
      <c r="BF373" s="415"/>
      <c r="BG373" s="415"/>
      <c r="BH373" s="415"/>
      <c r="BI373" s="415"/>
      <c r="BJ373" s="415"/>
      <c r="BK373" s="415"/>
      <c r="BL373" s="415"/>
      <c r="BM373" s="415"/>
      <c r="BN373" s="415"/>
      <c r="BO373" s="415"/>
      <c r="BP373" s="415"/>
      <c r="BQ373" s="415"/>
      <c r="BR373" s="415"/>
      <c r="BS373" s="415"/>
      <c r="BT373" s="415"/>
      <c r="BU373" s="415"/>
      <c r="BV373" s="415"/>
      <c r="BW373" s="415"/>
      <c r="BX373" s="415"/>
      <c r="BY373" s="415"/>
      <c r="BZ373" s="415"/>
      <c r="CA373" s="415"/>
      <c r="CB373" s="415"/>
      <c r="CC373" s="415"/>
      <c r="CD373" s="415"/>
      <c r="CE373" s="415"/>
      <c r="CF373" s="415"/>
      <c r="CG373" s="415"/>
      <c r="CH373" s="415"/>
      <c r="CI373" s="415"/>
      <c r="CJ373" s="415"/>
      <c r="CK373" s="415"/>
      <c r="CL373" s="415"/>
      <c r="CM373" s="415"/>
      <c r="CN373" s="415"/>
    </row>
    <row r="374" spans="1:92" s="406" customFormat="1" ht="8.5500000000000007" customHeight="1">
      <c r="A374" s="310"/>
      <c r="B374" s="724"/>
      <c r="C374" s="694"/>
      <c r="D374" s="695"/>
      <c r="E374" s="695"/>
      <c r="F374" s="695"/>
      <c r="G374" s="695"/>
      <c r="H374" s="695"/>
      <c r="I374" s="695"/>
      <c r="J374" s="695"/>
      <c r="K374" s="695"/>
      <c r="L374" s="695"/>
      <c r="M374" s="695"/>
      <c r="N374" s="695"/>
      <c r="O374" s="695"/>
      <c r="P374" s="696"/>
      <c r="Q374" s="309"/>
      <c r="R374" s="301"/>
      <c r="S374" s="24"/>
      <c r="T374" s="24"/>
      <c r="U374" s="24"/>
      <c r="V374" s="24"/>
      <c r="W374" s="24"/>
      <c r="X374" s="24"/>
      <c r="Y374" s="24"/>
      <c r="Z374" s="24"/>
      <c r="AA374" s="24"/>
      <c r="AB374" s="24"/>
      <c r="AC374" s="24"/>
      <c r="AD374" s="301"/>
      <c r="AE374" s="301"/>
      <c r="AF374" s="301"/>
      <c r="AG374" s="301"/>
      <c r="AH374" s="301"/>
      <c r="AI374" s="301"/>
      <c r="AJ374" s="301"/>
      <c r="AK374" s="301"/>
      <c r="AL374" s="301"/>
      <c r="AM374" s="301"/>
      <c r="AN374" s="301"/>
      <c r="AO374" s="301"/>
      <c r="AP374" s="301"/>
      <c r="AQ374" s="301"/>
      <c r="AR374" s="301"/>
      <c r="AS374" s="301"/>
      <c r="AT374" s="301"/>
      <c r="AU374" s="301"/>
      <c r="AV374" s="301"/>
      <c r="AW374" s="301"/>
      <c r="AX374" s="301"/>
      <c r="AY374" s="301"/>
      <c r="AZ374" s="301"/>
      <c r="BA374" s="415"/>
      <c r="BB374" s="415"/>
      <c r="BC374" s="415"/>
      <c r="BD374" s="415"/>
      <c r="BE374" s="415"/>
      <c r="BF374" s="415"/>
      <c r="BG374" s="415"/>
      <c r="BH374" s="415"/>
      <c r="BI374" s="415"/>
      <c r="BJ374" s="415"/>
      <c r="BK374" s="415"/>
      <c r="BL374" s="415"/>
      <c r="BM374" s="415"/>
      <c r="BN374" s="415"/>
      <c r="BO374" s="415"/>
      <c r="BP374" s="415"/>
      <c r="BQ374" s="415"/>
      <c r="BR374" s="415"/>
      <c r="BS374" s="415"/>
      <c r="BT374" s="415"/>
      <c r="BU374" s="415"/>
      <c r="BV374" s="415"/>
      <c r="BW374" s="415"/>
      <c r="BX374" s="415"/>
      <c r="BY374" s="415"/>
      <c r="BZ374" s="415"/>
      <c r="CA374" s="415"/>
      <c r="CB374" s="415"/>
      <c r="CC374" s="415"/>
      <c r="CD374" s="415"/>
      <c r="CE374" s="415"/>
      <c r="CF374" s="415"/>
      <c r="CG374" s="415"/>
      <c r="CH374" s="415"/>
      <c r="CI374" s="415"/>
      <c r="CJ374" s="415"/>
      <c r="CK374" s="415"/>
      <c r="CL374" s="415"/>
      <c r="CM374" s="415"/>
      <c r="CN374" s="415"/>
    </row>
    <row r="375" spans="1:92" s="406" customFormat="1" ht="8.5500000000000007" customHeight="1">
      <c r="A375" s="310"/>
      <c r="B375" s="724"/>
      <c r="C375" s="697"/>
      <c r="D375" s="698"/>
      <c r="E375" s="698"/>
      <c r="F375" s="698"/>
      <c r="G375" s="698"/>
      <c r="H375" s="698"/>
      <c r="I375" s="698"/>
      <c r="J375" s="698"/>
      <c r="K375" s="698"/>
      <c r="L375" s="698"/>
      <c r="M375" s="698"/>
      <c r="N375" s="698"/>
      <c r="O375" s="698"/>
      <c r="P375" s="699"/>
      <c r="Q375" s="309"/>
      <c r="R375" s="301"/>
      <c r="S375" s="24"/>
      <c r="T375" s="24"/>
      <c r="U375" s="24"/>
      <c r="V375" s="24"/>
      <c r="W375" s="24"/>
      <c r="X375" s="24"/>
      <c r="Y375" s="24"/>
      <c r="Z375" s="24"/>
      <c r="AA375" s="24"/>
      <c r="AB375" s="24"/>
      <c r="AC375" s="24"/>
      <c r="AD375" s="301"/>
      <c r="AE375" s="301"/>
      <c r="AF375" s="301"/>
      <c r="AG375" s="301"/>
      <c r="AH375" s="301"/>
      <c r="AI375" s="301"/>
      <c r="AJ375" s="301"/>
      <c r="AK375" s="301"/>
      <c r="AL375" s="301"/>
      <c r="AM375" s="301"/>
      <c r="AN375" s="301"/>
      <c r="AO375" s="301"/>
      <c r="AP375" s="301"/>
      <c r="AQ375" s="301"/>
      <c r="AR375" s="301"/>
      <c r="AS375" s="301"/>
      <c r="AT375" s="301"/>
      <c r="AU375" s="301"/>
      <c r="AV375" s="301"/>
      <c r="AW375" s="301"/>
      <c r="AX375" s="301"/>
      <c r="AY375" s="301"/>
      <c r="AZ375" s="301"/>
      <c r="BA375" s="415"/>
      <c r="BB375" s="415"/>
      <c r="BC375" s="415"/>
      <c r="BD375" s="415"/>
      <c r="BE375" s="415"/>
      <c r="BF375" s="415"/>
      <c r="BG375" s="415"/>
      <c r="BH375" s="415"/>
      <c r="BI375" s="415"/>
      <c r="BJ375" s="415"/>
      <c r="BK375" s="415"/>
      <c r="BL375" s="415"/>
      <c r="BM375" s="415"/>
      <c r="BN375" s="415"/>
      <c r="BO375" s="415"/>
      <c r="BP375" s="415"/>
      <c r="BQ375" s="415"/>
      <c r="BR375" s="415"/>
      <c r="BS375" s="415"/>
      <c r="BT375" s="415"/>
      <c r="BU375" s="415"/>
      <c r="BV375" s="415"/>
      <c r="BW375" s="415"/>
      <c r="BX375" s="415"/>
      <c r="BY375" s="415"/>
      <c r="BZ375" s="415"/>
      <c r="CA375" s="415"/>
      <c r="CB375" s="415"/>
      <c r="CC375" s="415"/>
      <c r="CD375" s="415"/>
      <c r="CE375" s="415"/>
      <c r="CF375" s="415"/>
      <c r="CG375" s="415"/>
      <c r="CH375" s="415"/>
      <c r="CI375" s="415"/>
      <c r="CJ375" s="415"/>
      <c r="CK375" s="415"/>
      <c r="CL375" s="415"/>
      <c r="CM375" s="415"/>
      <c r="CN375" s="415"/>
    </row>
    <row r="376" spans="1:92" s="406" customFormat="1" ht="11.4" customHeight="1">
      <c r="A376" s="310"/>
      <c r="B376" s="146"/>
      <c r="C376" s="45"/>
      <c r="D376" s="45"/>
      <c r="E376" s="45"/>
      <c r="F376" s="45"/>
      <c r="G376" s="45"/>
      <c r="H376" s="45"/>
      <c r="I376" s="45"/>
      <c r="J376" s="45"/>
      <c r="K376" s="45"/>
      <c r="L376" s="45"/>
      <c r="M376" s="45"/>
      <c r="N376" s="45"/>
      <c r="O376" s="22"/>
      <c r="P376" s="22"/>
      <c r="Q376" s="309"/>
      <c r="R376" s="301"/>
      <c r="S376" s="24"/>
      <c r="T376" s="24"/>
      <c r="U376" s="24"/>
      <c r="V376" s="24"/>
      <c r="W376" s="24"/>
      <c r="X376" s="24"/>
      <c r="Y376" s="24"/>
      <c r="Z376" s="24"/>
      <c r="AA376" s="24"/>
      <c r="AB376" s="24"/>
      <c r="AC376" s="24"/>
      <c r="AD376" s="301"/>
      <c r="AE376" s="301"/>
      <c r="AF376" s="301"/>
      <c r="AG376" s="301"/>
      <c r="AH376" s="301"/>
      <c r="AI376" s="301"/>
      <c r="AJ376" s="301"/>
      <c r="AK376" s="301"/>
      <c r="AL376" s="301"/>
      <c r="AM376" s="301"/>
      <c r="AN376" s="301"/>
      <c r="AO376" s="301"/>
      <c r="AP376" s="301"/>
      <c r="AQ376" s="301"/>
      <c r="AR376" s="301"/>
      <c r="AS376" s="301"/>
      <c r="AT376" s="301"/>
      <c r="AU376" s="301"/>
      <c r="AV376" s="301"/>
      <c r="AW376" s="301"/>
      <c r="AX376" s="301"/>
      <c r="AY376" s="301"/>
      <c r="AZ376" s="301"/>
      <c r="BA376" s="415"/>
      <c r="BB376" s="415"/>
      <c r="BC376" s="415"/>
      <c r="BD376" s="415"/>
      <c r="BE376" s="415"/>
      <c r="BF376" s="415"/>
      <c r="BG376" s="415"/>
      <c r="BH376" s="415"/>
      <c r="BI376" s="415"/>
      <c r="BJ376" s="415"/>
      <c r="BK376" s="415"/>
      <c r="BL376" s="415"/>
      <c r="BM376" s="415"/>
      <c r="BN376" s="415"/>
      <c r="BO376" s="415"/>
      <c r="BP376" s="415"/>
      <c r="BQ376" s="415"/>
      <c r="BR376" s="415"/>
      <c r="BS376" s="415"/>
      <c r="BT376" s="415"/>
      <c r="BU376" s="415"/>
      <c r="BV376" s="415"/>
      <c r="BW376" s="415"/>
      <c r="BX376" s="415"/>
      <c r="BY376" s="415"/>
      <c r="BZ376" s="415"/>
      <c r="CA376" s="415"/>
      <c r="CB376" s="415"/>
      <c r="CC376" s="415"/>
      <c r="CD376" s="415"/>
      <c r="CE376" s="415"/>
      <c r="CF376" s="415"/>
      <c r="CG376" s="415"/>
      <c r="CH376" s="415"/>
      <c r="CI376" s="415"/>
      <c r="CJ376" s="415"/>
      <c r="CK376" s="415"/>
      <c r="CL376" s="415"/>
      <c r="CM376" s="415"/>
      <c r="CN376" s="415"/>
    </row>
    <row r="377" spans="1:92" s="406" customFormat="1" ht="20.55" customHeight="1">
      <c r="A377" s="310"/>
      <c r="B377" s="22"/>
      <c r="C377" s="755" t="s">
        <v>184</v>
      </c>
      <c r="D377" s="756"/>
      <c r="E377" s="756"/>
      <c r="F377" s="756"/>
      <c r="G377" s="756"/>
      <c r="H377" s="756"/>
      <c r="I377" s="756"/>
      <c r="J377" s="757"/>
      <c r="K377" s="144" t="s">
        <v>6</v>
      </c>
      <c r="L377" s="431"/>
      <c r="M377" s="22"/>
      <c r="N377" s="22"/>
      <c r="O377" s="22"/>
      <c r="P377" s="22"/>
      <c r="Q377" s="309"/>
      <c r="R377" s="301"/>
      <c r="S377" s="24"/>
      <c r="T377" s="24"/>
      <c r="U377" s="24"/>
      <c r="V377" s="24"/>
      <c r="W377" s="24"/>
      <c r="X377" s="24"/>
      <c r="Y377" s="24"/>
      <c r="Z377" s="24"/>
      <c r="AA377" s="24"/>
      <c r="AB377" s="24"/>
      <c r="AC377" s="24"/>
      <c r="AD377" s="145" t="str">
        <f>IF(L377="","",0)</f>
        <v/>
      </c>
      <c r="AE377" s="301"/>
      <c r="AF377" s="301"/>
      <c r="AG377" s="301"/>
      <c r="AH377" s="301"/>
      <c r="AI377" s="301"/>
      <c r="AJ377" s="301"/>
      <c r="AK377" s="301"/>
      <c r="AL377" s="301"/>
      <c r="AM377" s="301"/>
      <c r="AN377" s="301"/>
      <c r="AO377" s="301"/>
      <c r="AP377" s="301"/>
      <c r="AQ377" s="301"/>
      <c r="AR377" s="301"/>
      <c r="AS377" s="301"/>
      <c r="AT377" s="301"/>
      <c r="AU377" s="301"/>
      <c r="AV377" s="301"/>
      <c r="AW377" s="301"/>
      <c r="AX377" s="301"/>
      <c r="AY377" s="301"/>
      <c r="AZ377" s="301"/>
      <c r="BA377" s="415"/>
      <c r="BB377" s="415"/>
      <c r="BC377" s="415"/>
      <c r="BD377" s="415"/>
      <c r="BE377" s="415"/>
      <c r="BF377" s="415"/>
      <c r="BG377" s="415"/>
      <c r="BH377" s="415"/>
      <c r="BI377" s="415"/>
      <c r="BJ377" s="415"/>
      <c r="BK377" s="415"/>
      <c r="BL377" s="415"/>
      <c r="BM377" s="415"/>
      <c r="BN377" s="415"/>
      <c r="BO377" s="415"/>
      <c r="BP377" s="415"/>
      <c r="BQ377" s="415"/>
      <c r="BR377" s="415"/>
      <c r="BS377" s="415"/>
      <c r="BT377" s="415"/>
      <c r="BU377" s="415"/>
      <c r="BV377" s="415"/>
      <c r="BW377" s="415"/>
      <c r="BX377" s="415"/>
      <c r="BY377" s="415"/>
      <c r="BZ377" s="415"/>
      <c r="CA377" s="415"/>
      <c r="CB377" s="415"/>
      <c r="CC377" s="415"/>
      <c r="CD377" s="415"/>
      <c r="CE377" s="415"/>
      <c r="CF377" s="415"/>
      <c r="CG377" s="415"/>
      <c r="CH377" s="415"/>
      <c r="CI377" s="415"/>
      <c r="CJ377" s="415"/>
      <c r="CK377" s="415"/>
      <c r="CL377" s="415"/>
      <c r="CM377" s="415"/>
      <c r="CN377" s="415"/>
    </row>
    <row r="378" spans="1:92" s="406" customFormat="1" ht="20.55" customHeight="1">
      <c r="A378" s="310"/>
      <c r="B378" s="22"/>
      <c r="C378" s="758"/>
      <c r="D378" s="759"/>
      <c r="E378" s="759"/>
      <c r="F378" s="759"/>
      <c r="G378" s="759"/>
      <c r="H378" s="759"/>
      <c r="I378" s="759"/>
      <c r="J378" s="760"/>
      <c r="K378" s="144" t="s">
        <v>14</v>
      </c>
      <c r="L378" s="431"/>
      <c r="M378" s="22"/>
      <c r="N378" s="22"/>
      <c r="O378" s="22"/>
      <c r="P378" s="22"/>
      <c r="Q378" s="309"/>
      <c r="R378" s="301"/>
      <c r="S378" s="24"/>
      <c r="T378" s="24"/>
      <c r="U378" s="24"/>
      <c r="V378" s="24"/>
      <c r="W378" s="24"/>
      <c r="X378" s="24"/>
      <c r="Y378" s="24"/>
      <c r="Z378" s="24"/>
      <c r="AA378" s="24"/>
      <c r="AB378" s="24"/>
      <c r="AC378" s="24"/>
      <c r="AD378" s="301"/>
      <c r="AE378" s="301"/>
      <c r="AF378" s="301"/>
      <c r="AG378" s="301"/>
      <c r="AH378" s="301"/>
      <c r="AI378" s="301"/>
      <c r="AJ378" s="301"/>
      <c r="AK378" s="301"/>
      <c r="AL378" s="301"/>
      <c r="AM378" s="301"/>
      <c r="AN378" s="301"/>
      <c r="AO378" s="301"/>
      <c r="AP378" s="301"/>
      <c r="AQ378" s="301"/>
      <c r="AR378" s="301"/>
      <c r="AS378" s="301"/>
      <c r="AT378" s="301"/>
      <c r="AU378" s="301"/>
      <c r="AV378" s="301"/>
      <c r="AW378" s="301"/>
      <c r="AX378" s="301"/>
      <c r="AY378" s="301"/>
      <c r="AZ378" s="301"/>
      <c r="BA378" s="415"/>
      <c r="BB378" s="415"/>
      <c r="BC378" s="415"/>
      <c r="BD378" s="415"/>
      <c r="BE378" s="415"/>
      <c r="BF378" s="415"/>
      <c r="BG378" s="415"/>
      <c r="BH378" s="415"/>
      <c r="BI378" s="415"/>
      <c r="BJ378" s="415"/>
      <c r="BK378" s="415"/>
      <c r="BL378" s="415"/>
      <c r="BM378" s="415"/>
      <c r="BN378" s="415"/>
      <c r="BO378" s="415"/>
      <c r="BP378" s="415"/>
      <c r="BQ378" s="415"/>
      <c r="BR378" s="415"/>
      <c r="BS378" s="415"/>
      <c r="BT378" s="415"/>
      <c r="BU378" s="415"/>
      <c r="BV378" s="415"/>
      <c r="BW378" s="415"/>
      <c r="BX378" s="415"/>
      <c r="BY378" s="415"/>
      <c r="BZ378" s="415"/>
      <c r="CA378" s="415"/>
      <c r="CB378" s="415"/>
      <c r="CC378" s="415"/>
      <c r="CD378" s="415"/>
      <c r="CE378" s="415"/>
      <c r="CF378" s="415"/>
      <c r="CG378" s="415"/>
      <c r="CH378" s="415"/>
      <c r="CI378" s="415"/>
      <c r="CJ378" s="415"/>
      <c r="CK378" s="415"/>
      <c r="CL378" s="415"/>
      <c r="CM378" s="415"/>
      <c r="CN378" s="415"/>
    </row>
    <row r="379" spans="1:92" s="406" customFormat="1" ht="10.199999999999999" customHeight="1">
      <c r="A379" s="310"/>
      <c r="B379" s="22"/>
      <c r="C379" s="22"/>
      <c r="D379" s="22"/>
      <c r="E379" s="22"/>
      <c r="F379" s="22"/>
      <c r="G379" s="22"/>
      <c r="H379" s="22"/>
      <c r="I379" s="22"/>
      <c r="J379" s="22"/>
      <c r="K379" s="22"/>
      <c r="L379" s="22"/>
      <c r="M379" s="22"/>
      <c r="N379" s="22"/>
      <c r="O379" s="22"/>
      <c r="P379" s="22"/>
      <c r="Q379" s="309"/>
      <c r="R379" s="301"/>
      <c r="S379" s="24"/>
      <c r="T379" s="24"/>
      <c r="U379" s="24"/>
      <c r="V379" s="24"/>
      <c r="W379" s="24"/>
      <c r="X379" s="24"/>
      <c r="Y379" s="24"/>
      <c r="Z379" s="24"/>
      <c r="AA379" s="24"/>
      <c r="AB379" s="24"/>
      <c r="AC379" s="24"/>
      <c r="AD379" s="301"/>
      <c r="AE379" s="301"/>
      <c r="AF379" s="301"/>
      <c r="AG379" s="301"/>
      <c r="AH379" s="301"/>
      <c r="AI379" s="301"/>
      <c r="AJ379" s="301"/>
      <c r="AK379" s="301"/>
      <c r="AL379" s="301"/>
      <c r="AM379" s="301"/>
      <c r="AN379" s="301"/>
      <c r="AO379" s="301"/>
      <c r="AP379" s="301"/>
      <c r="AQ379" s="301"/>
      <c r="AR379" s="301"/>
      <c r="AS379" s="301"/>
      <c r="AT379" s="301"/>
      <c r="AU379" s="301"/>
      <c r="AV379" s="301"/>
      <c r="AW379" s="301"/>
      <c r="AX379" s="301"/>
      <c r="AY379" s="301"/>
      <c r="AZ379" s="301"/>
      <c r="BA379" s="415"/>
      <c r="BB379" s="415"/>
      <c r="BC379" s="415"/>
      <c r="BD379" s="415"/>
      <c r="BE379" s="415"/>
      <c r="BF379" s="415"/>
      <c r="BG379" s="415"/>
      <c r="BH379" s="415"/>
      <c r="BI379" s="415"/>
      <c r="BJ379" s="415"/>
      <c r="BK379" s="415"/>
      <c r="BL379" s="415"/>
      <c r="BM379" s="415"/>
      <c r="BN379" s="415"/>
      <c r="BO379" s="415"/>
      <c r="BP379" s="415"/>
      <c r="BQ379" s="415"/>
      <c r="BR379" s="415"/>
      <c r="BS379" s="415"/>
      <c r="BT379" s="415"/>
      <c r="BU379" s="415"/>
      <c r="BV379" s="415"/>
      <c r="BW379" s="415"/>
      <c r="BX379" s="415"/>
      <c r="BY379" s="415"/>
      <c r="BZ379" s="415"/>
      <c r="CA379" s="415"/>
      <c r="CB379" s="415"/>
      <c r="CC379" s="415"/>
      <c r="CD379" s="415"/>
      <c r="CE379" s="415"/>
      <c r="CF379" s="415"/>
      <c r="CG379" s="415"/>
      <c r="CH379" s="415"/>
      <c r="CI379" s="415"/>
      <c r="CJ379" s="415"/>
      <c r="CK379" s="415"/>
      <c r="CL379" s="415"/>
      <c r="CM379" s="415"/>
      <c r="CN379" s="415"/>
    </row>
    <row r="380" spans="1:92" s="406" customFormat="1" ht="16.5" customHeight="1">
      <c r="A380" s="310"/>
      <c r="B380" s="22"/>
      <c r="C380" s="761" t="s">
        <v>242</v>
      </c>
      <c r="D380" s="762"/>
      <c r="E380" s="762"/>
      <c r="F380" s="762"/>
      <c r="G380" s="762"/>
      <c r="H380" s="762"/>
      <c r="I380" s="762"/>
      <c r="J380" s="762"/>
      <c r="K380" s="763"/>
      <c r="L380" s="22"/>
      <c r="M380" s="22"/>
      <c r="N380" s="22"/>
      <c r="O380" s="22"/>
      <c r="P380" s="22"/>
      <c r="Q380" s="309"/>
      <c r="R380" s="301"/>
      <c r="S380" s="24"/>
      <c r="T380" s="24"/>
      <c r="U380" s="24"/>
      <c r="V380" s="24"/>
      <c r="W380" s="24"/>
      <c r="X380" s="24"/>
      <c r="Y380" s="24"/>
      <c r="Z380" s="24"/>
      <c r="AA380" s="24"/>
      <c r="AB380" s="24"/>
      <c r="AC380" s="24"/>
      <c r="AD380" s="301"/>
      <c r="AE380" s="301"/>
      <c r="AF380" s="301"/>
      <c r="AG380" s="301"/>
      <c r="AH380" s="301"/>
      <c r="AI380" s="301"/>
      <c r="AJ380" s="301"/>
      <c r="AK380" s="301"/>
      <c r="AL380" s="301"/>
      <c r="AM380" s="301"/>
      <c r="AN380" s="301"/>
      <c r="AO380" s="301"/>
      <c r="AP380" s="301"/>
      <c r="AQ380" s="301"/>
      <c r="AR380" s="301"/>
      <c r="AS380" s="301"/>
      <c r="AT380" s="301"/>
      <c r="AU380" s="301"/>
      <c r="AV380" s="301"/>
      <c r="AW380" s="301"/>
      <c r="AX380" s="301"/>
      <c r="AY380" s="301"/>
      <c r="AZ380" s="301"/>
      <c r="BA380" s="415"/>
      <c r="BB380" s="415"/>
      <c r="BC380" s="415"/>
      <c r="BD380" s="415"/>
      <c r="BE380" s="415"/>
      <c r="BF380" s="415"/>
      <c r="BG380" s="415"/>
      <c r="BH380" s="415"/>
      <c r="BI380" s="415"/>
      <c r="BJ380" s="415"/>
      <c r="BK380" s="415"/>
      <c r="BL380" s="415"/>
      <c r="BM380" s="415"/>
      <c r="BN380" s="415"/>
      <c r="BO380" s="415"/>
      <c r="BP380" s="415"/>
      <c r="BQ380" s="415"/>
      <c r="BR380" s="415"/>
      <c r="BS380" s="415"/>
      <c r="BT380" s="415"/>
      <c r="BU380" s="415"/>
      <c r="BV380" s="415"/>
      <c r="BW380" s="415"/>
      <c r="BX380" s="415"/>
      <c r="BY380" s="415"/>
      <c r="BZ380" s="415"/>
      <c r="CA380" s="415"/>
      <c r="CB380" s="415"/>
      <c r="CC380" s="415"/>
      <c r="CD380" s="415"/>
      <c r="CE380" s="415"/>
      <c r="CF380" s="415"/>
      <c r="CG380" s="415"/>
      <c r="CH380" s="415"/>
      <c r="CI380" s="415"/>
      <c r="CJ380" s="415"/>
      <c r="CK380" s="415"/>
      <c r="CL380" s="415"/>
      <c r="CM380" s="415"/>
      <c r="CN380" s="415"/>
    </row>
    <row r="381" spans="1:92" s="406" customFormat="1" ht="66" customHeight="1">
      <c r="A381" s="310"/>
      <c r="B381" s="22"/>
      <c r="C381" s="210" t="s">
        <v>185</v>
      </c>
      <c r="D381" s="211" t="s">
        <v>186</v>
      </c>
      <c r="E381" s="764" t="s">
        <v>200</v>
      </c>
      <c r="F381" s="744"/>
      <c r="G381" s="257" t="s">
        <v>187</v>
      </c>
      <c r="H381" s="764" t="s">
        <v>188</v>
      </c>
      <c r="I381" s="776"/>
      <c r="J381" s="776"/>
      <c r="K381" s="744"/>
      <c r="L381" s="780" t="s">
        <v>716</v>
      </c>
      <c r="M381" s="22"/>
      <c r="N381" s="22"/>
      <c r="O381" s="22"/>
      <c r="P381" s="22"/>
      <c r="Q381" s="309"/>
      <c r="R381" s="301"/>
      <c r="S381" s="24"/>
      <c r="T381" s="24"/>
      <c r="U381" s="24"/>
      <c r="V381" s="24"/>
      <c r="W381" s="24"/>
      <c r="X381" s="24"/>
      <c r="Y381" s="24"/>
      <c r="Z381" s="24"/>
      <c r="AA381" s="24"/>
      <c r="AB381" s="24"/>
      <c r="AC381" s="24"/>
      <c r="AD381" s="301"/>
      <c r="AE381" s="301"/>
      <c r="AF381" s="301"/>
      <c r="AG381" s="301"/>
      <c r="AH381" s="301"/>
      <c r="AI381" s="301"/>
      <c r="AJ381" s="301"/>
      <c r="AK381" s="301"/>
      <c r="AL381" s="301"/>
      <c r="AM381" s="301"/>
      <c r="AN381" s="301"/>
      <c r="AO381" s="301"/>
      <c r="AP381" s="301"/>
      <c r="AQ381" s="301"/>
      <c r="AR381" s="301"/>
      <c r="AS381" s="301"/>
      <c r="AT381" s="301"/>
      <c r="AU381" s="291"/>
      <c r="AV381" s="301"/>
      <c r="AW381" s="301"/>
      <c r="AX381" s="301"/>
      <c r="AY381" s="301"/>
      <c r="AZ381" s="301"/>
      <c r="BA381" s="415"/>
      <c r="BB381" s="415"/>
      <c r="BC381" s="415"/>
      <c r="BD381" s="415"/>
      <c r="BE381" s="415"/>
      <c r="BF381" s="415"/>
      <c r="BG381" s="415"/>
      <c r="BH381" s="415"/>
      <c r="BI381" s="415"/>
      <c r="BJ381" s="415"/>
      <c r="BK381" s="415"/>
      <c r="BL381" s="415"/>
      <c r="BM381" s="415"/>
      <c r="BN381" s="415"/>
      <c r="BO381" s="415"/>
      <c r="BP381" s="415"/>
      <c r="BQ381" s="415"/>
      <c r="BR381" s="415"/>
      <c r="BS381" s="415"/>
      <c r="BT381" s="415"/>
      <c r="BU381" s="415"/>
      <c r="BV381" s="415"/>
      <c r="BW381" s="415"/>
      <c r="BX381" s="415"/>
      <c r="BY381" s="415"/>
      <c r="BZ381" s="415"/>
      <c r="CA381" s="415"/>
      <c r="CB381" s="415"/>
      <c r="CC381" s="415"/>
      <c r="CD381" s="415"/>
      <c r="CE381" s="415"/>
      <c r="CF381" s="415"/>
      <c r="CG381" s="415"/>
      <c r="CH381" s="415"/>
      <c r="CI381" s="415"/>
      <c r="CJ381" s="415"/>
      <c r="CK381" s="415"/>
      <c r="CL381" s="415"/>
      <c r="CM381" s="415"/>
      <c r="CN381" s="415"/>
    </row>
    <row r="382" spans="1:92" s="406" customFormat="1">
      <c r="A382" s="310"/>
      <c r="B382" s="22"/>
      <c r="C382" s="147" t="s">
        <v>104</v>
      </c>
      <c r="D382" s="434"/>
      <c r="E382" s="739"/>
      <c r="F382" s="740"/>
      <c r="G382" s="434"/>
      <c r="H382" s="739"/>
      <c r="I382" s="741"/>
      <c r="J382" s="741"/>
      <c r="K382" s="740"/>
      <c r="L382" s="780"/>
      <c r="M382" s="22"/>
      <c r="N382" s="22"/>
      <c r="O382" s="22"/>
      <c r="P382" s="22"/>
      <c r="Q382" s="309"/>
      <c r="R382" s="301"/>
      <c r="S382" s="24"/>
      <c r="T382" s="24"/>
      <c r="U382" s="24"/>
      <c r="V382" s="24"/>
      <c r="W382" s="24"/>
      <c r="X382" s="24"/>
      <c r="Y382" s="24"/>
      <c r="Z382" s="24"/>
      <c r="AA382" s="24"/>
      <c r="AB382" s="24"/>
      <c r="AC382" s="24"/>
      <c r="AD382" s="145">
        <f>SUM(AE382:AH382)</f>
        <v>0</v>
      </c>
      <c r="AE382" s="66">
        <f t="shared" ref="AE382:AF386" si="4">IF(D382="",0,1)</f>
        <v>0</v>
      </c>
      <c r="AF382" s="177">
        <f t="shared" si="4"/>
        <v>0</v>
      </c>
      <c r="AG382" s="66">
        <f t="shared" ref="AG382:AH386" si="5">IF(G382="",0,1)</f>
        <v>0</v>
      </c>
      <c r="AH382" s="177">
        <f t="shared" si="5"/>
        <v>0</v>
      </c>
      <c r="AI382" s="66"/>
      <c r="AJ382" s="301"/>
      <c r="AK382" s="301"/>
      <c r="AL382" s="301"/>
      <c r="AM382" s="301"/>
      <c r="AN382" s="301"/>
      <c r="AO382" s="301"/>
      <c r="AP382" s="301"/>
      <c r="AQ382" s="301"/>
      <c r="AR382" s="301"/>
      <c r="AS382" s="301"/>
      <c r="AT382" s="301"/>
      <c r="AU382" s="301"/>
      <c r="AV382" s="301"/>
      <c r="AW382" s="301"/>
      <c r="AX382" s="301"/>
      <c r="AY382" s="301"/>
      <c r="AZ382" s="301"/>
      <c r="BA382" s="415"/>
      <c r="BB382" s="415"/>
      <c r="BC382" s="415"/>
      <c r="BD382" s="415"/>
      <c r="BE382" s="415"/>
      <c r="BF382" s="415"/>
      <c r="BG382" s="415"/>
      <c r="BH382" s="415"/>
      <c r="BI382" s="415"/>
      <c r="BJ382" s="415"/>
      <c r="BK382" s="415"/>
      <c r="BL382" s="415"/>
      <c r="BM382" s="415"/>
      <c r="BN382" s="415"/>
      <c r="BO382" s="415"/>
      <c r="BP382" s="415"/>
      <c r="BQ382" s="415"/>
      <c r="BR382" s="415"/>
      <c r="BS382" s="415"/>
      <c r="BT382" s="415"/>
      <c r="BU382" s="415"/>
      <c r="BV382" s="415"/>
      <c r="BW382" s="415"/>
      <c r="BX382" s="415"/>
      <c r="BY382" s="415"/>
      <c r="BZ382" s="415"/>
      <c r="CA382" s="415"/>
      <c r="CB382" s="415"/>
      <c r="CC382" s="415"/>
      <c r="CD382" s="415"/>
      <c r="CE382" s="415"/>
      <c r="CF382" s="415"/>
      <c r="CG382" s="415"/>
      <c r="CH382" s="415"/>
      <c r="CI382" s="415"/>
      <c r="CJ382" s="415"/>
      <c r="CK382" s="415"/>
      <c r="CL382" s="415"/>
      <c r="CM382" s="415"/>
      <c r="CN382" s="415"/>
    </row>
    <row r="383" spans="1:92" s="406" customFormat="1">
      <c r="A383" s="310"/>
      <c r="B383" s="22"/>
      <c r="C383" s="147" t="s">
        <v>105</v>
      </c>
      <c r="D383" s="434"/>
      <c r="E383" s="739"/>
      <c r="F383" s="740"/>
      <c r="G383" s="434"/>
      <c r="H383" s="739"/>
      <c r="I383" s="741"/>
      <c r="J383" s="741"/>
      <c r="K383" s="740"/>
      <c r="L383" s="780"/>
      <c r="M383" s="22"/>
      <c r="N383" s="22"/>
      <c r="O383" s="22"/>
      <c r="P383" s="22"/>
      <c r="Q383" s="309"/>
      <c r="R383" s="301"/>
      <c r="S383" s="24"/>
      <c r="T383" s="24"/>
      <c r="U383" s="24"/>
      <c r="V383" s="24"/>
      <c r="W383" s="24"/>
      <c r="X383" s="24"/>
      <c r="Y383" s="24"/>
      <c r="Z383" s="24"/>
      <c r="AA383" s="24"/>
      <c r="AB383" s="24"/>
      <c r="AC383" s="24"/>
      <c r="AD383" s="145">
        <f>SUM(AE383:AH383)</f>
        <v>0</v>
      </c>
      <c r="AE383" s="66">
        <f t="shared" si="4"/>
        <v>0</v>
      </c>
      <c r="AF383" s="177">
        <f t="shared" si="4"/>
        <v>0</v>
      </c>
      <c r="AG383" s="66">
        <f t="shared" si="5"/>
        <v>0</v>
      </c>
      <c r="AH383" s="177">
        <f t="shared" si="5"/>
        <v>0</v>
      </c>
      <c r="AI383" s="66"/>
      <c r="AJ383" s="301"/>
      <c r="AK383" s="301"/>
      <c r="AL383" s="301"/>
      <c r="AM383" s="301"/>
      <c r="AN383" s="301"/>
      <c r="AO383" s="301"/>
      <c r="AP383" s="301"/>
      <c r="AQ383" s="301"/>
      <c r="AR383" s="301"/>
      <c r="AS383" s="301"/>
      <c r="AT383" s="301"/>
      <c r="AU383" s="301"/>
      <c r="AV383" s="301"/>
      <c r="AW383" s="301"/>
      <c r="AX383" s="301"/>
      <c r="AY383" s="301"/>
      <c r="AZ383" s="301"/>
      <c r="BA383" s="415"/>
      <c r="BB383" s="415"/>
      <c r="BC383" s="415"/>
      <c r="BD383" s="415"/>
      <c r="BE383" s="415"/>
      <c r="BF383" s="415"/>
      <c r="BG383" s="415"/>
      <c r="BH383" s="415"/>
      <c r="BI383" s="415"/>
      <c r="BJ383" s="415"/>
      <c r="BK383" s="415"/>
      <c r="BL383" s="415"/>
      <c r="BM383" s="415"/>
      <c r="BN383" s="415"/>
      <c r="BO383" s="415"/>
      <c r="BP383" s="415"/>
      <c r="BQ383" s="415"/>
      <c r="BR383" s="415"/>
      <c r="BS383" s="415"/>
      <c r="BT383" s="415"/>
      <c r="BU383" s="415"/>
      <c r="BV383" s="415"/>
      <c r="BW383" s="415"/>
      <c r="BX383" s="415"/>
      <c r="BY383" s="415"/>
      <c r="BZ383" s="415"/>
      <c r="CA383" s="415"/>
      <c r="CB383" s="415"/>
      <c r="CC383" s="415"/>
      <c r="CD383" s="415"/>
      <c r="CE383" s="415"/>
      <c r="CF383" s="415"/>
      <c r="CG383" s="415"/>
      <c r="CH383" s="415"/>
      <c r="CI383" s="415"/>
      <c r="CJ383" s="415"/>
      <c r="CK383" s="415"/>
      <c r="CL383" s="415"/>
      <c r="CM383" s="415"/>
      <c r="CN383" s="415"/>
    </row>
    <row r="384" spans="1:92" s="406" customFormat="1">
      <c r="A384" s="310"/>
      <c r="B384" s="22"/>
      <c r="C384" s="147" t="s">
        <v>732</v>
      </c>
      <c r="D384" s="434"/>
      <c r="E384" s="739"/>
      <c r="F384" s="740"/>
      <c r="G384" s="434"/>
      <c r="H384" s="739"/>
      <c r="I384" s="741"/>
      <c r="J384" s="741"/>
      <c r="K384" s="740"/>
      <c r="L384" s="780"/>
      <c r="M384" s="22"/>
      <c r="N384" s="22"/>
      <c r="O384" s="22"/>
      <c r="P384" s="22"/>
      <c r="Q384" s="309"/>
      <c r="R384" s="301"/>
      <c r="S384" s="24"/>
      <c r="T384" s="24"/>
      <c r="U384" s="24"/>
      <c r="V384" s="24"/>
      <c r="W384" s="24"/>
      <c r="X384" s="24"/>
      <c r="Y384" s="24"/>
      <c r="Z384" s="24"/>
      <c r="AA384" s="24"/>
      <c r="AB384" s="24"/>
      <c r="AC384" s="24"/>
      <c r="AD384" s="145">
        <f>SUM(AE384:AH384)</f>
        <v>0</v>
      </c>
      <c r="AE384" s="66">
        <f t="shared" si="4"/>
        <v>0</v>
      </c>
      <c r="AF384" s="177">
        <f t="shared" si="4"/>
        <v>0</v>
      </c>
      <c r="AG384" s="66">
        <f t="shared" si="5"/>
        <v>0</v>
      </c>
      <c r="AH384" s="177">
        <f t="shared" si="5"/>
        <v>0</v>
      </c>
      <c r="AI384" s="66"/>
      <c r="AJ384" s="301"/>
      <c r="AK384" s="301"/>
      <c r="AL384" s="301"/>
      <c r="AM384" s="301"/>
      <c r="AN384" s="301"/>
      <c r="AO384" s="301"/>
      <c r="AP384" s="301"/>
      <c r="AQ384" s="301"/>
      <c r="AR384" s="301"/>
      <c r="AS384" s="301"/>
      <c r="AT384" s="301"/>
      <c r="AU384" s="301"/>
      <c r="AV384" s="301"/>
      <c r="AW384" s="301"/>
      <c r="AX384" s="301"/>
      <c r="AY384" s="301"/>
      <c r="AZ384" s="301"/>
      <c r="BA384" s="415"/>
      <c r="BB384" s="415"/>
      <c r="BC384" s="415"/>
      <c r="BD384" s="415"/>
      <c r="BE384" s="415"/>
      <c r="BF384" s="415"/>
      <c r="BG384" s="415"/>
      <c r="BH384" s="415"/>
      <c r="BI384" s="415"/>
      <c r="BJ384" s="415"/>
      <c r="BK384" s="415"/>
      <c r="BL384" s="415"/>
      <c r="BM384" s="415"/>
      <c r="BN384" s="415"/>
      <c r="BO384" s="415"/>
      <c r="BP384" s="415"/>
      <c r="BQ384" s="415"/>
      <c r="BR384" s="415"/>
      <c r="BS384" s="415"/>
      <c r="BT384" s="415"/>
      <c r="BU384" s="415"/>
      <c r="BV384" s="415"/>
      <c r="BW384" s="415"/>
      <c r="BX384" s="415"/>
      <c r="BY384" s="415"/>
      <c r="BZ384" s="415"/>
      <c r="CA384" s="415"/>
      <c r="CB384" s="415"/>
      <c r="CC384" s="415"/>
      <c r="CD384" s="415"/>
      <c r="CE384" s="415"/>
      <c r="CF384" s="415"/>
      <c r="CG384" s="415"/>
      <c r="CH384" s="415"/>
      <c r="CI384" s="415"/>
      <c r="CJ384" s="415"/>
      <c r="CK384" s="415"/>
      <c r="CL384" s="415"/>
      <c r="CM384" s="415"/>
      <c r="CN384" s="415"/>
    </row>
    <row r="385" spans="1:162" s="406" customFormat="1">
      <c r="A385" s="310"/>
      <c r="B385" s="22"/>
      <c r="C385" s="147" t="s">
        <v>733</v>
      </c>
      <c r="D385" s="434"/>
      <c r="E385" s="739"/>
      <c r="F385" s="740"/>
      <c r="G385" s="434"/>
      <c r="H385" s="739"/>
      <c r="I385" s="741"/>
      <c r="J385" s="741"/>
      <c r="K385" s="740"/>
      <c r="L385" s="780"/>
      <c r="M385" s="22"/>
      <c r="N385" s="765">
        <f>AD387</f>
        <v>0</v>
      </c>
      <c r="O385" s="22"/>
      <c r="P385" s="22"/>
      <c r="Q385" s="309"/>
      <c r="R385" s="301"/>
      <c r="S385" s="24"/>
      <c r="T385" s="24"/>
      <c r="U385" s="24"/>
      <c r="V385" s="24"/>
      <c r="W385" s="24"/>
      <c r="X385" s="24"/>
      <c r="Y385" s="24"/>
      <c r="Z385" s="24"/>
      <c r="AA385" s="24"/>
      <c r="AB385" s="24"/>
      <c r="AC385" s="24"/>
      <c r="AD385" s="145">
        <f>SUM(AE385:AH385)</f>
        <v>0</v>
      </c>
      <c r="AE385" s="66">
        <f t="shared" si="4"/>
        <v>0</v>
      </c>
      <c r="AF385" s="177">
        <f t="shared" si="4"/>
        <v>0</v>
      </c>
      <c r="AG385" s="66">
        <f t="shared" si="5"/>
        <v>0</v>
      </c>
      <c r="AH385" s="177">
        <f t="shared" si="5"/>
        <v>0</v>
      </c>
      <c r="AI385" s="66"/>
      <c r="AJ385" s="301"/>
      <c r="AK385" s="301"/>
      <c r="AL385" s="301"/>
      <c r="AM385" s="301"/>
      <c r="AN385" s="301"/>
      <c r="AO385" s="301"/>
      <c r="AP385" s="301"/>
      <c r="AQ385" s="301"/>
      <c r="AR385" s="301"/>
      <c r="AS385" s="301"/>
      <c r="AT385" s="301"/>
      <c r="AU385" s="301"/>
      <c r="AV385" s="301"/>
      <c r="AW385" s="301"/>
      <c r="AX385" s="301"/>
      <c r="AY385" s="301"/>
      <c r="AZ385" s="301"/>
      <c r="BA385" s="415"/>
      <c r="BB385" s="415"/>
      <c r="BC385" s="415"/>
      <c r="BD385" s="415"/>
      <c r="BE385" s="415"/>
      <c r="BF385" s="415"/>
      <c r="BG385" s="415"/>
      <c r="BH385" s="415"/>
      <c r="BI385" s="415"/>
      <c r="BJ385" s="415"/>
      <c r="BK385" s="415"/>
      <c r="BL385" s="415"/>
      <c r="BM385" s="415"/>
      <c r="BN385" s="415"/>
      <c r="BO385" s="415"/>
      <c r="BP385" s="415"/>
      <c r="BQ385" s="415"/>
      <c r="BR385" s="415"/>
      <c r="BS385" s="415"/>
      <c r="BT385" s="415"/>
      <c r="BU385" s="415"/>
      <c r="BV385" s="415"/>
      <c r="BW385" s="415"/>
      <c r="BX385" s="415"/>
      <c r="BY385" s="415"/>
      <c r="BZ385" s="415"/>
      <c r="CA385" s="415"/>
      <c r="CB385" s="415"/>
      <c r="CC385" s="415"/>
      <c r="CD385" s="415"/>
      <c r="CE385" s="415"/>
      <c r="CF385" s="415"/>
      <c r="CG385" s="415"/>
      <c r="CH385" s="415"/>
      <c r="CI385" s="415"/>
      <c r="CJ385" s="415"/>
      <c r="CK385" s="415"/>
      <c r="CL385" s="415"/>
      <c r="CM385" s="415"/>
      <c r="CN385" s="415"/>
    </row>
    <row r="386" spans="1:162" s="406" customFormat="1">
      <c r="A386" s="310"/>
      <c r="B386" s="22"/>
      <c r="C386" s="439" t="s">
        <v>73</v>
      </c>
      <c r="D386" s="434"/>
      <c r="E386" s="739"/>
      <c r="F386" s="740"/>
      <c r="G386" s="434"/>
      <c r="H386" s="739"/>
      <c r="I386" s="741"/>
      <c r="J386" s="741"/>
      <c r="K386" s="740"/>
      <c r="L386" s="780"/>
      <c r="M386" s="22"/>
      <c r="N386" s="766"/>
      <c r="O386" s="22"/>
      <c r="P386" s="22"/>
      <c r="Q386" s="309"/>
      <c r="R386" s="301"/>
      <c r="S386" s="24"/>
      <c r="T386" s="24"/>
      <c r="U386" s="24"/>
      <c r="V386" s="24"/>
      <c r="W386" s="24"/>
      <c r="X386" s="24"/>
      <c r="Y386" s="24"/>
      <c r="Z386" s="24"/>
      <c r="AA386" s="24"/>
      <c r="AB386" s="24"/>
      <c r="AC386" s="24"/>
      <c r="AD386" s="145">
        <f>SUM(AE386:AH386)</f>
        <v>0</v>
      </c>
      <c r="AE386" s="66">
        <f t="shared" si="4"/>
        <v>0</v>
      </c>
      <c r="AF386" s="177">
        <f t="shared" si="4"/>
        <v>0</v>
      </c>
      <c r="AG386" s="66">
        <f t="shared" si="5"/>
        <v>0</v>
      </c>
      <c r="AH386" s="177">
        <f t="shared" si="5"/>
        <v>0</v>
      </c>
      <c r="AI386" s="66"/>
      <c r="AJ386" s="301"/>
      <c r="AK386" s="301"/>
      <c r="AL386" s="301"/>
      <c r="AM386" s="301"/>
      <c r="AN386" s="301"/>
      <c r="AO386" s="301"/>
      <c r="AP386" s="301"/>
      <c r="AQ386" s="301"/>
      <c r="AR386" s="301"/>
      <c r="AS386" s="301"/>
      <c r="AT386" s="301"/>
      <c r="AU386" s="301"/>
      <c r="AV386" s="301"/>
      <c r="AW386" s="301"/>
      <c r="AX386" s="301"/>
      <c r="AY386" s="301"/>
      <c r="AZ386" s="301"/>
      <c r="BA386" s="415"/>
      <c r="BB386" s="415"/>
      <c r="BC386" s="415"/>
      <c r="BD386" s="415"/>
      <c r="BE386" s="415"/>
      <c r="BF386" s="415"/>
      <c r="BG386" s="415"/>
      <c r="BH386" s="415"/>
      <c r="BI386" s="415"/>
      <c r="BJ386" s="415"/>
      <c r="BK386" s="415"/>
      <c r="BL386" s="415"/>
      <c r="BM386" s="415"/>
      <c r="BN386" s="415"/>
      <c r="BO386" s="415"/>
      <c r="BP386" s="415"/>
      <c r="BQ386" s="415"/>
      <c r="BR386" s="415"/>
      <c r="BS386" s="415"/>
      <c r="BT386" s="415"/>
      <c r="BU386" s="415"/>
      <c r="BV386" s="415"/>
      <c r="BW386" s="415"/>
      <c r="BX386" s="415"/>
      <c r="BY386" s="415"/>
      <c r="BZ386" s="415"/>
      <c r="CA386" s="415"/>
      <c r="CB386" s="415"/>
      <c r="CC386" s="415"/>
      <c r="CD386" s="415"/>
      <c r="CE386" s="415"/>
      <c r="CF386" s="415"/>
      <c r="CG386" s="415"/>
      <c r="CH386" s="415"/>
      <c r="CI386" s="415"/>
      <c r="CJ386" s="415"/>
      <c r="CK386" s="415"/>
      <c r="CL386" s="415"/>
      <c r="CM386" s="415"/>
      <c r="CN386" s="415"/>
    </row>
    <row r="387" spans="1:162" s="406" customFormat="1" ht="11.4" customHeight="1">
      <c r="A387" s="310"/>
      <c r="B387" s="22"/>
      <c r="C387" s="22"/>
      <c r="D387" s="22"/>
      <c r="E387" s="22"/>
      <c r="F387" s="22"/>
      <c r="G387" s="22"/>
      <c r="H387" s="22"/>
      <c r="I387" s="22"/>
      <c r="J387" s="22"/>
      <c r="K387" s="22"/>
      <c r="L387" s="22"/>
      <c r="M387" s="22"/>
      <c r="N387" s="22"/>
      <c r="O387" s="22"/>
      <c r="P387" s="22"/>
      <c r="Q387" s="309"/>
      <c r="R387" s="301"/>
      <c r="S387" s="24"/>
      <c r="T387" s="24"/>
      <c r="U387" s="24"/>
      <c r="V387" s="24"/>
      <c r="W387" s="24"/>
      <c r="X387" s="24"/>
      <c r="Y387" s="24"/>
      <c r="Z387" s="24"/>
      <c r="AA387" s="24"/>
      <c r="AB387" s="24"/>
      <c r="AC387" s="24"/>
      <c r="AD387" s="292">
        <f>SUM(AD382:AD386)</f>
        <v>0</v>
      </c>
      <c r="AE387" s="293" t="s">
        <v>646</v>
      </c>
      <c r="AF387" s="301"/>
      <c r="AG387" s="301"/>
      <c r="AH387" s="301"/>
      <c r="AI387" s="301"/>
      <c r="AJ387" s="301"/>
      <c r="AK387" s="301"/>
      <c r="AL387" s="301"/>
      <c r="AM387" s="301"/>
      <c r="AN387" s="301"/>
      <c r="AO387" s="301"/>
      <c r="AP387" s="301"/>
      <c r="AQ387" s="301"/>
      <c r="AR387" s="301"/>
      <c r="AS387" s="301"/>
      <c r="AT387" s="301"/>
      <c r="AU387" s="301"/>
      <c r="AV387" s="301"/>
      <c r="AW387" s="301"/>
      <c r="AX387" s="301"/>
      <c r="AY387" s="301"/>
      <c r="AZ387" s="301"/>
      <c r="BA387" s="415"/>
      <c r="BB387" s="415"/>
      <c r="BC387" s="415"/>
      <c r="BD387" s="415"/>
      <c r="BE387" s="415"/>
      <c r="BF387" s="415"/>
      <c r="BG387" s="415"/>
      <c r="BH387" s="415"/>
      <c r="BI387" s="415"/>
      <c r="BJ387" s="415"/>
      <c r="BK387" s="415"/>
      <c r="BL387" s="415"/>
      <c r="BM387" s="415"/>
      <c r="BN387" s="415"/>
      <c r="BO387" s="415"/>
      <c r="BP387" s="415"/>
      <c r="BQ387" s="415"/>
      <c r="BR387" s="415"/>
      <c r="BS387" s="415"/>
      <c r="BT387" s="415"/>
      <c r="BU387" s="415"/>
      <c r="BV387" s="415"/>
      <c r="BW387" s="415"/>
      <c r="BX387" s="415"/>
      <c r="BY387" s="415"/>
      <c r="BZ387" s="415"/>
      <c r="CA387" s="415"/>
      <c r="CB387" s="415"/>
      <c r="CC387" s="415"/>
      <c r="CD387" s="415"/>
      <c r="CE387" s="415"/>
      <c r="CF387" s="415"/>
      <c r="CG387" s="415"/>
      <c r="CH387" s="415"/>
      <c r="CI387" s="415"/>
      <c r="CJ387" s="415"/>
      <c r="CK387" s="415"/>
      <c r="CL387" s="415"/>
      <c r="CM387" s="415"/>
      <c r="CN387" s="415"/>
    </row>
    <row r="388" spans="1:162" s="406" customFormat="1" ht="11.4" customHeight="1">
      <c r="A388" s="310"/>
      <c r="B388" s="22"/>
      <c r="C388" s="22"/>
      <c r="D388" s="22"/>
      <c r="E388" s="22"/>
      <c r="F388" s="22"/>
      <c r="G388" s="22"/>
      <c r="H388" s="22"/>
      <c r="I388" s="22"/>
      <c r="J388" s="22"/>
      <c r="K388" s="22"/>
      <c r="L388" s="22"/>
      <c r="M388" s="22"/>
      <c r="N388" s="22"/>
      <c r="O388" s="22"/>
      <c r="P388" s="22"/>
      <c r="Q388" s="309"/>
      <c r="R388" s="301"/>
      <c r="S388" s="24"/>
      <c r="T388" s="24"/>
      <c r="U388" s="24"/>
      <c r="V388" s="24"/>
      <c r="W388" s="24"/>
      <c r="X388" s="24"/>
      <c r="Y388" s="24"/>
      <c r="Z388" s="24"/>
      <c r="AA388" s="24"/>
      <c r="AB388" s="24"/>
      <c r="AC388" s="24"/>
      <c r="AD388" s="301"/>
      <c r="AE388" s="294">
        <f>IF(AD387/3&gt;100%,100%,AD387/3)</f>
        <v>0</v>
      </c>
      <c r="AF388" s="301"/>
      <c r="AG388" s="301"/>
      <c r="AH388" s="301"/>
      <c r="AI388" s="301"/>
      <c r="AJ388" s="301"/>
      <c r="AK388" s="301"/>
      <c r="AL388" s="301"/>
      <c r="AM388" s="301"/>
      <c r="AN388" s="301"/>
      <c r="AO388" s="301"/>
      <c r="AP388" s="301"/>
      <c r="AQ388" s="301"/>
      <c r="AR388" s="301"/>
      <c r="AS388" s="301"/>
      <c r="AT388" s="301"/>
      <c r="AU388" s="301"/>
      <c r="AV388" s="301"/>
      <c r="AW388" s="301"/>
      <c r="AX388" s="301"/>
      <c r="AY388" s="301"/>
      <c r="AZ388" s="301"/>
      <c r="BA388" s="415"/>
      <c r="BB388" s="415"/>
      <c r="BC388" s="415"/>
      <c r="BD388" s="415"/>
      <c r="BE388" s="415"/>
      <c r="BF388" s="415"/>
      <c r="BG388" s="415"/>
      <c r="BH388" s="415"/>
      <c r="BI388" s="415"/>
      <c r="BJ388" s="415"/>
      <c r="BK388" s="415"/>
      <c r="BL388" s="415"/>
      <c r="BM388" s="415"/>
      <c r="BN388" s="415"/>
      <c r="BO388" s="415"/>
      <c r="BP388" s="415"/>
      <c r="BQ388" s="415"/>
      <c r="BR388" s="415"/>
      <c r="BS388" s="415"/>
      <c r="BT388" s="415"/>
      <c r="BU388" s="415"/>
      <c r="BV388" s="415"/>
      <c r="BW388" s="415"/>
      <c r="BX388" s="415"/>
      <c r="BY388" s="415"/>
      <c r="BZ388" s="415"/>
      <c r="CA388" s="415"/>
      <c r="CB388" s="415"/>
      <c r="CC388" s="415"/>
      <c r="CD388" s="415"/>
      <c r="CE388" s="415"/>
      <c r="CF388" s="415"/>
      <c r="CG388" s="415"/>
      <c r="CH388" s="415"/>
      <c r="CI388" s="415"/>
      <c r="CJ388" s="415"/>
      <c r="CK388" s="415"/>
      <c r="CL388" s="415"/>
      <c r="CM388" s="415"/>
      <c r="CN388" s="415"/>
    </row>
    <row r="389" spans="1:162" s="406" customFormat="1" ht="11.4" customHeight="1">
      <c r="A389" s="310"/>
      <c r="B389" s="27"/>
      <c r="C389" s="27"/>
      <c r="D389" s="27"/>
      <c r="E389" s="27"/>
      <c r="F389" s="27"/>
      <c r="G389" s="27"/>
      <c r="H389" s="27"/>
      <c r="I389" s="27"/>
      <c r="J389" s="27"/>
      <c r="K389" s="27"/>
      <c r="L389" s="22"/>
      <c r="M389" s="27"/>
      <c r="N389" s="27"/>
      <c r="O389" s="22"/>
      <c r="P389" s="22"/>
      <c r="Q389" s="309"/>
      <c r="R389" s="301"/>
      <c r="S389" s="301"/>
      <c r="T389" s="24"/>
      <c r="U389" s="24"/>
      <c r="V389" s="24"/>
      <c r="W389" s="24"/>
      <c r="X389" s="24"/>
      <c r="Y389" s="24"/>
      <c r="Z389" s="24"/>
      <c r="AA389" s="24"/>
      <c r="AB389" s="24"/>
      <c r="AC389" s="24"/>
      <c r="AD389" s="301"/>
      <c r="AE389" s="301"/>
      <c r="AF389" s="301"/>
      <c r="AG389" s="301"/>
      <c r="AH389" s="301"/>
      <c r="AI389" s="301"/>
      <c r="AJ389" s="301"/>
      <c r="AK389" s="301"/>
      <c r="AL389" s="301"/>
      <c r="AM389" s="301"/>
      <c r="AN389" s="301"/>
      <c r="AO389" s="301"/>
      <c r="AP389" s="301"/>
      <c r="AQ389" s="301"/>
      <c r="AR389" s="301"/>
      <c r="AS389" s="301"/>
      <c r="AT389" s="301"/>
      <c r="AU389" s="301"/>
      <c r="AV389" s="301"/>
      <c r="AW389" s="301"/>
      <c r="AX389" s="301"/>
      <c r="AY389" s="301"/>
      <c r="AZ389" s="301"/>
      <c r="BA389" s="415"/>
      <c r="BB389" s="415"/>
      <c r="BC389" s="415"/>
      <c r="BD389" s="415"/>
      <c r="BE389" s="415"/>
      <c r="BF389" s="415"/>
      <c r="BG389" s="415"/>
      <c r="BH389" s="415"/>
      <c r="BI389" s="415"/>
      <c r="BJ389" s="415"/>
      <c r="BK389" s="415"/>
      <c r="BL389" s="415"/>
      <c r="BM389" s="415"/>
      <c r="BN389" s="415"/>
      <c r="BO389" s="415"/>
      <c r="BP389" s="415"/>
      <c r="BQ389" s="415"/>
      <c r="BR389" s="415"/>
      <c r="BS389" s="415"/>
      <c r="BT389" s="415"/>
      <c r="BU389" s="415"/>
      <c r="BV389" s="415"/>
      <c r="BW389" s="415"/>
      <c r="BX389" s="415"/>
      <c r="BY389" s="415"/>
      <c r="BZ389" s="415"/>
      <c r="CA389" s="415"/>
      <c r="CB389" s="415"/>
      <c r="CC389" s="415"/>
      <c r="CD389" s="415"/>
      <c r="CE389" s="415"/>
      <c r="CF389" s="415"/>
      <c r="CG389" s="415"/>
      <c r="CH389" s="415"/>
      <c r="CI389" s="415"/>
      <c r="CJ389" s="415"/>
      <c r="CK389" s="415"/>
      <c r="CL389" s="415"/>
      <c r="CM389" s="415"/>
      <c r="CN389" s="415"/>
    </row>
    <row r="390" spans="1:162" s="406" customFormat="1">
      <c r="A390" s="310"/>
      <c r="B390" s="42"/>
      <c r="C390" s="26" t="s">
        <v>202</v>
      </c>
      <c r="D390" s="42"/>
      <c r="E390" s="27"/>
      <c r="F390" s="27"/>
      <c r="G390" s="27"/>
      <c r="H390" s="27"/>
      <c r="I390" s="27"/>
      <c r="J390" s="27"/>
      <c r="K390" s="27"/>
      <c r="L390" s="22"/>
      <c r="M390" s="27"/>
      <c r="N390" s="27"/>
      <c r="O390" s="22"/>
      <c r="P390" s="22"/>
      <c r="Q390" s="309"/>
      <c r="R390" s="301"/>
      <c r="S390" s="301"/>
      <c r="T390" s="24"/>
      <c r="U390" s="24"/>
      <c r="V390" s="24"/>
      <c r="W390" s="24"/>
      <c r="X390" s="24"/>
      <c r="Y390" s="24"/>
      <c r="Z390" s="24"/>
      <c r="AA390" s="24"/>
      <c r="AB390" s="24"/>
      <c r="AC390" s="24"/>
      <c r="AD390" s="301"/>
      <c r="AE390" s="301"/>
      <c r="AF390" s="301"/>
      <c r="AG390" s="301"/>
      <c r="AH390" s="301"/>
      <c r="AI390" s="301"/>
      <c r="AJ390" s="301"/>
      <c r="AK390" s="301"/>
      <c r="AL390" s="301"/>
      <c r="AM390" s="301"/>
      <c r="AN390" s="301"/>
      <c r="AO390" s="301"/>
      <c r="AP390" s="301"/>
      <c r="AQ390" s="301"/>
      <c r="AR390" s="301"/>
      <c r="AS390" s="301"/>
      <c r="AT390" s="301"/>
      <c r="AU390" s="301"/>
      <c r="AV390" s="301"/>
      <c r="AW390" s="301"/>
      <c r="AX390" s="301"/>
      <c r="AY390" s="301"/>
      <c r="AZ390" s="301"/>
      <c r="BA390" s="415"/>
      <c r="BB390" s="415"/>
      <c r="BC390" s="415"/>
      <c r="BD390" s="415"/>
      <c r="BE390" s="415"/>
      <c r="BF390" s="415"/>
      <c r="BG390" s="415"/>
      <c r="BH390" s="415"/>
      <c r="BI390" s="415"/>
      <c r="BJ390" s="415"/>
      <c r="BK390" s="415"/>
      <c r="BL390" s="415"/>
      <c r="BM390" s="415"/>
      <c r="BN390" s="415"/>
      <c r="BO390" s="415"/>
      <c r="BP390" s="415"/>
      <c r="BQ390" s="415"/>
      <c r="BR390" s="415"/>
      <c r="BS390" s="415"/>
      <c r="BT390" s="415"/>
      <c r="BU390" s="415"/>
      <c r="BV390" s="415"/>
      <c r="BW390" s="415"/>
      <c r="BX390" s="415"/>
      <c r="BY390" s="415"/>
      <c r="BZ390" s="415"/>
      <c r="CA390" s="415"/>
      <c r="CB390" s="415"/>
      <c r="CC390" s="415"/>
      <c r="CD390" s="415"/>
      <c r="CE390" s="415"/>
      <c r="CF390" s="415"/>
      <c r="CG390" s="415"/>
      <c r="CH390" s="415"/>
      <c r="CI390" s="415"/>
      <c r="CJ390" s="415"/>
      <c r="CK390" s="415"/>
      <c r="CL390" s="415"/>
      <c r="CM390" s="415"/>
      <c r="CN390" s="415"/>
    </row>
    <row r="391" spans="1:162" s="406" customFormat="1" ht="16.5" customHeight="1">
      <c r="A391" s="310"/>
      <c r="B391" s="731" t="s">
        <v>15</v>
      </c>
      <c r="C391" s="767" t="s">
        <v>218</v>
      </c>
      <c r="D391" s="768"/>
      <c r="E391" s="768"/>
      <c r="F391" s="768"/>
      <c r="G391" s="768"/>
      <c r="H391" s="768"/>
      <c r="I391" s="768"/>
      <c r="J391" s="769"/>
      <c r="K391" s="27"/>
      <c r="L391" s="22"/>
      <c r="M391" s="27"/>
      <c r="N391" s="27"/>
      <c r="O391" s="22"/>
      <c r="P391" s="22"/>
      <c r="Q391" s="309"/>
      <c r="R391" s="301"/>
      <c r="S391" s="301"/>
      <c r="T391" s="24"/>
      <c r="U391" s="24"/>
      <c r="V391" s="24"/>
      <c r="W391" s="24"/>
      <c r="X391" s="24"/>
      <c r="Y391" s="24"/>
      <c r="Z391" s="24"/>
      <c r="AA391" s="24"/>
      <c r="AB391" s="24"/>
      <c r="AC391" s="24"/>
      <c r="AD391" s="307"/>
      <c r="AE391" s="261">
        <f>IF(SUM($AH$392:$AH$394)&gt;=100%,100%,SUM($AH$394:AJ396))</f>
        <v>0</v>
      </c>
      <c r="AF391" s="191"/>
      <c r="AG391" s="191" t="s">
        <v>662</v>
      </c>
      <c r="AH391" s="191"/>
      <c r="AI391" s="301"/>
      <c r="AJ391" s="295" t="s">
        <v>647</v>
      </c>
      <c r="AK391" s="191">
        <f>IF(AND($AG$394=0,$AG$395=0),0,IF(AND($AG$394=0,$AG$395=1),1,(IF(AND($AG$394=1,$AG$395=0),2,IF(AND($AG$394=1,$AG$395=1),3)))))</f>
        <v>2</v>
      </c>
      <c r="AL391" s="301"/>
      <c r="AM391" s="301"/>
      <c r="AN391" s="301"/>
      <c r="AO391" s="301"/>
      <c r="AP391" s="301"/>
      <c r="AQ391" s="301"/>
      <c r="AR391" s="301"/>
      <c r="AS391" s="301"/>
      <c r="AT391" s="301"/>
      <c r="AU391" s="301"/>
      <c r="AV391" s="301"/>
      <c r="AW391" s="301"/>
      <c r="AX391" s="301"/>
      <c r="AY391" s="301"/>
      <c r="AZ391" s="301"/>
      <c r="BN391" s="415"/>
      <c r="BO391" s="415"/>
      <c r="BP391" s="415"/>
      <c r="BQ391" s="415"/>
      <c r="BR391" s="415"/>
      <c r="BS391" s="415"/>
      <c r="BT391" s="415"/>
      <c r="BU391" s="415"/>
      <c r="BV391" s="415"/>
      <c r="BW391" s="415"/>
      <c r="BX391" s="415"/>
      <c r="BY391" s="415"/>
      <c r="BZ391" s="415"/>
      <c r="CA391" s="415"/>
      <c r="CB391" s="415"/>
      <c r="CC391" s="415"/>
      <c r="CD391" s="415"/>
      <c r="CE391" s="415"/>
      <c r="CF391" s="415"/>
      <c r="CG391" s="415"/>
      <c r="CH391" s="415"/>
      <c r="CI391" s="415"/>
      <c r="CJ391" s="415"/>
      <c r="CK391" s="415"/>
      <c r="CL391" s="415"/>
      <c r="CM391" s="415"/>
      <c r="CN391" s="415"/>
      <c r="CO391" s="415"/>
      <c r="CP391" s="415"/>
      <c r="CQ391" s="415"/>
      <c r="CR391" s="415"/>
      <c r="CS391" s="415"/>
      <c r="CT391" s="415"/>
      <c r="CU391" s="415"/>
      <c r="CV391" s="415"/>
      <c r="CW391" s="415"/>
      <c r="CX391" s="415"/>
      <c r="CY391" s="415"/>
      <c r="CZ391" s="415"/>
      <c r="DA391" s="415"/>
      <c r="DB391" s="415"/>
      <c r="DC391" s="415"/>
      <c r="DD391" s="415"/>
      <c r="DE391" s="415"/>
      <c r="DF391" s="415"/>
      <c r="DG391" s="415"/>
      <c r="DH391" s="415"/>
      <c r="DI391" s="415"/>
      <c r="DJ391" s="415"/>
      <c r="DK391" s="415"/>
      <c r="DL391" s="415"/>
      <c r="DM391" s="415"/>
      <c r="DN391" s="415"/>
      <c r="DO391" s="415"/>
      <c r="EF391" s="415"/>
      <c r="EG391" s="415"/>
      <c r="EH391" s="415"/>
      <c r="EI391" s="415"/>
      <c r="EJ391" s="415"/>
      <c r="EK391" s="415"/>
      <c r="EL391" s="415"/>
      <c r="EM391" s="415"/>
      <c r="EN391" s="415"/>
      <c r="EO391" s="415"/>
      <c r="EP391" s="415"/>
      <c r="EQ391" s="415"/>
      <c r="ER391" s="415"/>
      <c r="ES391" s="415"/>
      <c r="ET391" s="415"/>
      <c r="EU391" s="415"/>
      <c r="EV391" s="415"/>
      <c r="EW391" s="415"/>
      <c r="EX391" s="415"/>
      <c r="EY391" s="415"/>
      <c r="EZ391" s="415"/>
      <c r="FA391" s="415"/>
      <c r="FB391" s="415"/>
      <c r="FC391" s="415"/>
      <c r="FD391" s="415"/>
      <c r="FE391" s="415"/>
      <c r="FF391" s="415"/>
    </row>
    <row r="392" spans="1:162" s="406" customFormat="1">
      <c r="A392" s="310"/>
      <c r="B392" s="731"/>
      <c r="C392" s="770"/>
      <c r="D392" s="771"/>
      <c r="E392" s="771"/>
      <c r="F392" s="771"/>
      <c r="G392" s="771"/>
      <c r="H392" s="771"/>
      <c r="I392" s="771"/>
      <c r="J392" s="772"/>
      <c r="K392" s="27"/>
      <c r="L392" s="22"/>
      <c r="M392" s="27"/>
      <c r="N392" s="27"/>
      <c r="O392" s="22"/>
      <c r="P392" s="22"/>
      <c r="Q392" s="309"/>
      <c r="R392" s="301"/>
      <c r="S392" s="301"/>
      <c r="T392" s="24"/>
      <c r="U392" s="24"/>
      <c r="V392" s="24"/>
      <c r="W392" s="24"/>
      <c r="X392" s="24"/>
      <c r="Y392" s="24"/>
      <c r="Z392" s="24"/>
      <c r="AA392" s="24"/>
      <c r="AB392" s="24"/>
      <c r="AC392" s="24"/>
      <c r="AD392" s="301"/>
      <c r="AE392" s="42"/>
      <c r="AF392" s="305" t="s">
        <v>648</v>
      </c>
      <c r="AG392" s="191">
        <f>IF($AE$300=0,1,0)</f>
        <v>1</v>
      </c>
      <c r="AH392" s="296">
        <f>$AF$300</f>
        <v>0</v>
      </c>
      <c r="AI392" s="301"/>
      <c r="AJ392" s="295" t="s">
        <v>649</v>
      </c>
      <c r="AK392" s="191">
        <f>LOOKUP($AK$391,$AO$394:$AO$397,$AS$394:$AS$397)</f>
        <v>-1</v>
      </c>
      <c r="AL392" s="301"/>
      <c r="AM392" s="301"/>
      <c r="AN392" s="301"/>
      <c r="AO392" s="301"/>
      <c r="AP392" s="301" t="s">
        <v>228</v>
      </c>
      <c r="AQ392" s="301"/>
      <c r="AR392" s="301"/>
      <c r="AS392" s="301"/>
      <c r="AT392" s="301"/>
      <c r="AU392" s="301"/>
      <c r="AV392" s="301"/>
      <c r="AW392" s="301"/>
      <c r="AX392" s="301"/>
      <c r="AY392" s="301"/>
      <c r="AZ392" s="301"/>
      <c r="BN392" s="415"/>
      <c r="BO392" s="415"/>
      <c r="BP392" s="415"/>
      <c r="BQ392" s="415"/>
      <c r="BR392" s="415"/>
      <c r="BS392" s="415"/>
      <c r="BT392" s="415"/>
      <c r="BU392" s="415"/>
      <c r="BV392" s="415"/>
      <c r="BW392" s="415"/>
      <c r="BX392" s="415"/>
      <c r="BY392" s="415"/>
      <c r="BZ392" s="415"/>
      <c r="CA392" s="415"/>
      <c r="CB392" s="415"/>
      <c r="CC392" s="415"/>
      <c r="CD392" s="415"/>
      <c r="CE392" s="415"/>
      <c r="CF392" s="415"/>
      <c r="CG392" s="415"/>
      <c r="CH392" s="415"/>
      <c r="CI392" s="415"/>
      <c r="CJ392" s="415"/>
      <c r="CK392" s="415"/>
      <c r="CL392" s="415"/>
      <c r="CM392" s="415"/>
      <c r="CN392" s="415"/>
      <c r="CO392" s="415"/>
      <c r="CP392" s="415"/>
      <c r="CQ392" s="415"/>
      <c r="CR392" s="415"/>
      <c r="CS392" s="415"/>
      <c r="CT392" s="415"/>
      <c r="CU392" s="415"/>
      <c r="CV392" s="415"/>
      <c r="CW392" s="415"/>
      <c r="CX392" s="415"/>
      <c r="CY392" s="415"/>
      <c r="CZ392" s="415"/>
      <c r="DA392" s="415"/>
      <c r="DB392" s="415"/>
      <c r="DC392" s="415"/>
      <c r="DD392" s="415"/>
      <c r="DE392" s="415"/>
      <c r="DF392" s="415"/>
      <c r="DG392" s="415"/>
      <c r="DH392" s="415"/>
      <c r="DI392" s="415"/>
      <c r="DJ392" s="415"/>
      <c r="DK392" s="415"/>
      <c r="DL392" s="415"/>
      <c r="DM392" s="415"/>
      <c r="DN392" s="415"/>
      <c r="DO392" s="415"/>
      <c r="EF392" s="415"/>
      <c r="EG392" s="415"/>
      <c r="EH392" s="415"/>
      <c r="EI392" s="415"/>
      <c r="EJ392" s="415"/>
      <c r="EK392" s="415"/>
      <c r="EL392" s="415"/>
      <c r="EM392" s="415"/>
      <c r="EN392" s="415"/>
      <c r="EO392" s="415"/>
      <c r="EP392" s="415"/>
      <c r="EQ392" s="415"/>
      <c r="ER392" s="415"/>
      <c r="ES392" s="415"/>
      <c r="ET392" s="415"/>
      <c r="EU392" s="415"/>
      <c r="EV392" s="415"/>
      <c r="EW392" s="415"/>
      <c r="EX392" s="415"/>
      <c r="EY392" s="415"/>
      <c r="EZ392" s="415"/>
      <c r="FA392" s="415"/>
      <c r="FB392" s="415"/>
      <c r="FC392" s="415"/>
      <c r="FD392" s="415"/>
      <c r="FE392" s="415"/>
      <c r="FF392" s="415"/>
    </row>
    <row r="393" spans="1:162" s="406" customFormat="1" ht="11.4" customHeight="1">
      <c r="A393" s="310"/>
      <c r="B393" s="731"/>
      <c r="C393" s="773"/>
      <c r="D393" s="774"/>
      <c r="E393" s="774"/>
      <c r="F393" s="774"/>
      <c r="G393" s="774"/>
      <c r="H393" s="774"/>
      <c r="I393" s="774"/>
      <c r="J393" s="775"/>
      <c r="K393" s="27"/>
      <c r="L393" s="22"/>
      <c r="M393" s="27"/>
      <c r="N393" s="27"/>
      <c r="O393" s="22"/>
      <c r="P393" s="22"/>
      <c r="Q393" s="309"/>
      <c r="R393" s="301"/>
      <c r="S393" s="301"/>
      <c r="T393" s="24"/>
      <c r="U393" s="24"/>
      <c r="V393" s="24"/>
      <c r="W393" s="24"/>
      <c r="X393" s="24"/>
      <c r="Y393" s="24"/>
      <c r="Z393" s="24"/>
      <c r="AA393" s="24"/>
      <c r="AB393" s="24"/>
      <c r="AC393" s="24"/>
      <c r="AD393" s="301"/>
      <c r="AE393" s="42"/>
      <c r="AF393" s="305" t="s">
        <v>650</v>
      </c>
      <c r="AG393" s="191">
        <f>IF($AE$308=0,1,0)</f>
        <v>1</v>
      </c>
      <c r="AH393" s="261">
        <f>$AF$308</f>
        <v>0</v>
      </c>
      <c r="AI393" s="301"/>
      <c r="AJ393" s="191" t="s">
        <v>651</v>
      </c>
      <c r="AK393" s="191">
        <f>MAX($AQ$351:$AQ$352,$AQ$345:$AQ$346,$AQ$327:$AQ$328,$AQ$334:$AQ$335)</f>
        <v>1</v>
      </c>
      <c r="AL393" s="301"/>
      <c r="AM393" s="301"/>
      <c r="AN393" s="301"/>
      <c r="AO393" s="301"/>
      <c r="AP393" s="190" t="s">
        <v>195</v>
      </c>
      <c r="AQ393" s="190" t="s">
        <v>194</v>
      </c>
      <c r="AR393" s="191" t="s">
        <v>228</v>
      </c>
      <c r="AS393" s="192" t="s">
        <v>649</v>
      </c>
      <c r="AT393" s="301"/>
      <c r="AU393" s="301"/>
      <c r="AV393" s="301"/>
      <c r="AW393" s="301"/>
      <c r="AX393" s="301"/>
      <c r="AY393" s="301"/>
      <c r="AZ393" s="301"/>
      <c r="BN393" s="415"/>
      <c r="BO393" s="415"/>
      <c r="BP393" s="415"/>
      <c r="BQ393" s="415"/>
      <c r="BR393" s="415"/>
      <c r="BS393" s="415"/>
      <c r="BT393" s="415"/>
      <c r="BU393" s="415"/>
      <c r="BV393" s="415"/>
      <c r="BW393" s="415"/>
      <c r="BX393" s="415"/>
      <c r="BY393" s="415"/>
      <c r="BZ393" s="415"/>
      <c r="CA393" s="415"/>
      <c r="CB393" s="415"/>
      <c r="CC393" s="415"/>
      <c r="CD393" s="415"/>
      <c r="CE393" s="415"/>
      <c r="CF393" s="415"/>
      <c r="CG393" s="415"/>
      <c r="CH393" s="415"/>
      <c r="CI393" s="415"/>
      <c r="CJ393" s="415"/>
      <c r="CK393" s="415"/>
      <c r="CL393" s="415"/>
      <c r="CM393" s="415"/>
      <c r="CN393" s="415"/>
      <c r="CO393" s="415"/>
      <c r="CP393" s="415"/>
      <c r="CQ393" s="415"/>
      <c r="CR393" s="415"/>
      <c r="CS393" s="415"/>
      <c r="CT393" s="415"/>
      <c r="CU393" s="415"/>
      <c r="CV393" s="415"/>
      <c r="CW393" s="415"/>
      <c r="CX393" s="415"/>
      <c r="CY393" s="415"/>
      <c r="CZ393" s="415"/>
      <c r="DA393" s="415"/>
      <c r="DB393" s="415"/>
      <c r="DC393" s="415"/>
      <c r="DD393" s="415"/>
      <c r="DE393" s="415"/>
      <c r="DF393" s="415"/>
      <c r="DG393" s="415"/>
      <c r="DH393" s="415"/>
      <c r="DI393" s="415"/>
      <c r="DJ393" s="415"/>
      <c r="DK393" s="415"/>
      <c r="DL393" s="415"/>
      <c r="DM393" s="415"/>
      <c r="DN393" s="415"/>
      <c r="DO393" s="415"/>
      <c r="EF393" s="415"/>
      <c r="EG393" s="415"/>
      <c r="EH393" s="415"/>
      <c r="EI393" s="415"/>
      <c r="EJ393" s="415"/>
      <c r="EK393" s="415"/>
      <c r="EL393" s="415"/>
      <c r="EM393" s="415"/>
      <c r="EN393" s="415"/>
      <c r="EO393" s="415"/>
      <c r="EP393" s="415"/>
      <c r="EQ393" s="415"/>
      <c r="ER393" s="415"/>
      <c r="ES393" s="415"/>
      <c r="ET393" s="415"/>
      <c r="EU393" s="415"/>
      <c r="EV393" s="415"/>
      <c r="EW393" s="415"/>
      <c r="EX393" s="415"/>
      <c r="EY393" s="415"/>
      <c r="EZ393" s="415"/>
      <c r="FA393" s="415"/>
      <c r="FB393" s="415"/>
      <c r="FC393" s="415"/>
      <c r="FD393" s="415"/>
      <c r="FE393" s="415"/>
      <c r="FF393" s="415"/>
    </row>
    <row r="394" spans="1:162" s="406" customFormat="1" ht="29.55" customHeight="1">
      <c r="A394" s="310"/>
      <c r="B394" s="27"/>
      <c r="C394" s="193" t="s">
        <v>203</v>
      </c>
      <c r="D394" s="732" t="str">
        <f>LOOKUP($AK$391,$AO$394:$AO$397,$AR$394:$AR$397)</f>
        <v xml:space="preserve">No es necesario evaluar: riesgo aceptable </v>
      </c>
      <c r="E394" s="733"/>
      <c r="F394" s="733"/>
      <c r="G394" s="733"/>
      <c r="H394" s="733"/>
      <c r="I394" s="733"/>
      <c r="J394" s="734"/>
      <c r="K394" s="27"/>
      <c r="L394" s="22"/>
      <c r="M394" s="27"/>
      <c r="N394" s="27"/>
      <c r="O394" s="22"/>
      <c r="P394" s="22"/>
      <c r="Q394" s="309"/>
      <c r="R394" s="301"/>
      <c r="S394" s="301"/>
      <c r="T394" s="24"/>
      <c r="U394" s="24"/>
      <c r="V394" s="24"/>
      <c r="W394" s="24"/>
      <c r="X394" s="24"/>
      <c r="Y394" s="24"/>
      <c r="Z394" s="24"/>
      <c r="AA394" s="24"/>
      <c r="AB394" s="24"/>
      <c r="AC394" s="24"/>
      <c r="AD394" s="301"/>
      <c r="AE394" s="42"/>
      <c r="AF394" s="305" t="s">
        <v>195</v>
      </c>
      <c r="AG394" s="191">
        <f>IF(($AE$355+$AE$340)=0,1,0)</f>
        <v>1</v>
      </c>
      <c r="AH394" s="261">
        <f>LOOKUP($AK$392,$AQ$401:$AQ$406,$AU$401:$AU$406)</f>
        <v>0</v>
      </c>
      <c r="AI394" s="301"/>
      <c r="AJ394" s="301"/>
      <c r="AK394" s="301"/>
      <c r="AL394" s="301"/>
      <c r="AM394" s="301"/>
      <c r="AN394" s="301"/>
      <c r="AO394" s="301">
        <v>0</v>
      </c>
      <c r="AP394" s="194">
        <v>0</v>
      </c>
      <c r="AQ394" s="194">
        <v>0</v>
      </c>
      <c r="AR394" s="191" t="s">
        <v>652</v>
      </c>
      <c r="AS394" s="192">
        <f>LOOKUP(AK393,AS401:AS406,AQ401:AQ406)</f>
        <v>2</v>
      </c>
      <c r="AT394" s="301" t="s">
        <v>230</v>
      </c>
      <c r="AU394" s="301"/>
      <c r="AV394" s="301"/>
      <c r="AW394" s="301"/>
      <c r="AX394" s="301"/>
      <c r="AY394" s="301"/>
      <c r="AZ394" s="301"/>
      <c r="BN394" s="415"/>
      <c r="BO394" s="415"/>
      <c r="BP394" s="415"/>
      <c r="BQ394" s="415"/>
      <c r="BR394" s="415"/>
      <c r="BS394" s="415"/>
      <c r="BT394" s="415"/>
      <c r="BU394" s="415"/>
      <c r="BV394" s="415"/>
      <c r="BW394" s="415"/>
      <c r="BX394" s="415"/>
      <c r="BY394" s="415"/>
      <c r="BZ394" s="415"/>
      <c r="CA394" s="415"/>
      <c r="CB394" s="415"/>
      <c r="CC394" s="415"/>
      <c r="CD394" s="415"/>
      <c r="CE394" s="415"/>
      <c r="CF394" s="415"/>
      <c r="CG394" s="415"/>
      <c r="CH394" s="415"/>
      <c r="CI394" s="415"/>
      <c r="CJ394" s="415"/>
      <c r="CK394" s="415"/>
      <c r="CL394" s="415"/>
      <c r="CM394" s="415"/>
      <c r="CN394" s="415"/>
      <c r="CO394" s="415"/>
      <c r="CP394" s="415"/>
      <c r="CQ394" s="415"/>
      <c r="CR394" s="415"/>
      <c r="CS394" s="415"/>
      <c r="CT394" s="415"/>
      <c r="CU394" s="415"/>
      <c r="CV394" s="415"/>
      <c r="CW394" s="415"/>
      <c r="CX394" s="415"/>
      <c r="CY394" s="415"/>
      <c r="CZ394" s="415"/>
      <c r="DA394" s="415"/>
      <c r="DB394" s="415"/>
      <c r="DC394" s="415"/>
      <c r="DD394" s="415"/>
      <c r="DE394" s="415"/>
      <c r="DF394" s="415"/>
      <c r="DG394" s="415"/>
      <c r="DH394" s="415"/>
      <c r="DI394" s="415"/>
      <c r="DJ394" s="415"/>
      <c r="DK394" s="415"/>
      <c r="DL394" s="415"/>
      <c r="DM394" s="415"/>
      <c r="DN394" s="415"/>
      <c r="DO394" s="415"/>
      <c r="EF394" s="415"/>
      <c r="EG394" s="415"/>
      <c r="EH394" s="415"/>
      <c r="EI394" s="415"/>
      <c r="EJ394" s="415"/>
      <c r="EK394" s="415"/>
      <c r="EL394" s="415"/>
      <c r="EM394" s="415"/>
      <c r="EN394" s="415"/>
      <c r="EO394" s="415"/>
      <c r="EP394" s="415"/>
      <c r="EQ394" s="415"/>
      <c r="ER394" s="415"/>
      <c r="ES394" s="415"/>
      <c r="ET394" s="415"/>
      <c r="EU394" s="415"/>
      <c r="EV394" s="415"/>
      <c r="EW394" s="415"/>
      <c r="EX394" s="415"/>
      <c r="EY394" s="415"/>
      <c r="EZ394" s="415"/>
      <c r="FA394" s="415"/>
      <c r="FB394" s="415"/>
      <c r="FC394" s="415"/>
      <c r="FD394" s="415"/>
      <c r="FE394" s="415"/>
      <c r="FF394" s="415"/>
    </row>
    <row r="395" spans="1:162" s="406" customFormat="1" ht="29.55" customHeight="1">
      <c r="A395" s="310"/>
      <c r="B395" s="27"/>
      <c r="C395" s="195" t="s">
        <v>204</v>
      </c>
      <c r="D395" s="738" t="str">
        <f>LOOKUP($AK$392,$AQ$401:$AQ$406,$AR$401:$AR$406)</f>
        <v xml:space="preserve"> </v>
      </c>
      <c r="E395" s="738"/>
      <c r="F395" s="738"/>
      <c r="G395" s="738"/>
      <c r="H395" s="738"/>
      <c r="I395" s="738"/>
      <c r="J395" s="738"/>
      <c r="K395" s="27"/>
      <c r="L395" s="27"/>
      <c r="M395" s="27"/>
      <c r="N395" s="27"/>
      <c r="O395" s="22"/>
      <c r="P395" s="22"/>
      <c r="Q395" s="309"/>
      <c r="R395" s="301"/>
      <c r="S395" s="301"/>
      <c r="T395" s="24"/>
      <c r="U395" s="24"/>
      <c r="V395" s="24"/>
      <c r="W395" s="24"/>
      <c r="X395" s="24"/>
      <c r="Y395" s="24"/>
      <c r="Z395" s="24"/>
      <c r="AA395" s="24"/>
      <c r="AB395" s="24"/>
      <c r="AC395" s="24"/>
      <c r="AD395" s="301"/>
      <c r="AE395" s="301"/>
      <c r="AF395" s="297" t="s">
        <v>194</v>
      </c>
      <c r="AG395" s="298">
        <f>IF($AE$322=0,0,1)</f>
        <v>0</v>
      </c>
      <c r="AH395" s="298"/>
      <c r="AI395" s="301"/>
      <c r="AJ395" s="301"/>
      <c r="AK395" s="301"/>
      <c r="AL395" s="301"/>
      <c r="AM395" s="301"/>
      <c r="AN395" s="301"/>
      <c r="AO395" s="301">
        <v>1</v>
      </c>
      <c r="AP395" s="194">
        <v>0</v>
      </c>
      <c r="AQ395" s="194">
        <v>1</v>
      </c>
      <c r="AR395" s="191" t="s">
        <v>653</v>
      </c>
      <c r="AS395" s="192">
        <v>4</v>
      </c>
      <c r="AT395" s="301" t="s">
        <v>660</v>
      </c>
      <c r="AU395" s="301"/>
      <c r="AV395" s="301"/>
      <c r="AW395" s="301"/>
      <c r="AX395" s="301"/>
      <c r="AY395" s="301"/>
      <c r="AZ395" s="301"/>
      <c r="BN395" s="415"/>
      <c r="BO395" s="415"/>
      <c r="BP395" s="415"/>
      <c r="BQ395" s="415"/>
      <c r="BR395" s="415"/>
      <c r="BS395" s="415"/>
      <c r="BT395" s="415"/>
      <c r="BU395" s="415"/>
      <c r="BV395" s="415"/>
      <c r="BW395" s="415"/>
      <c r="BX395" s="415"/>
      <c r="BY395" s="415"/>
      <c r="BZ395" s="415"/>
      <c r="CA395" s="415"/>
      <c r="CB395" s="415"/>
      <c r="CC395" s="415"/>
      <c r="CD395" s="415"/>
      <c r="CE395" s="415"/>
      <c r="CF395" s="415"/>
      <c r="CG395" s="415"/>
      <c r="CH395" s="415"/>
      <c r="CI395" s="415"/>
      <c r="CJ395" s="415"/>
      <c r="CK395" s="415"/>
      <c r="CL395" s="415"/>
      <c r="CM395" s="415"/>
      <c r="CN395" s="415"/>
      <c r="CO395" s="415"/>
      <c r="CP395" s="415"/>
      <c r="CQ395" s="415"/>
      <c r="CR395" s="415"/>
      <c r="CS395" s="415"/>
      <c r="CT395" s="415"/>
      <c r="CU395" s="415"/>
      <c r="CV395" s="415"/>
      <c r="CW395" s="415"/>
      <c r="CX395" s="415"/>
      <c r="CY395" s="415"/>
      <c r="CZ395" s="415"/>
      <c r="DA395" s="415"/>
      <c r="DB395" s="415"/>
      <c r="DC395" s="415"/>
      <c r="DD395" s="415"/>
      <c r="DE395" s="415"/>
      <c r="DF395" s="415"/>
      <c r="DG395" s="415"/>
      <c r="DH395" s="415"/>
      <c r="DI395" s="415"/>
      <c r="DJ395" s="415"/>
      <c r="DK395" s="415"/>
      <c r="DL395" s="415"/>
      <c r="DM395" s="415"/>
      <c r="DN395" s="415"/>
      <c r="DO395" s="415"/>
      <c r="EF395" s="415"/>
      <c r="EG395" s="415"/>
      <c r="EH395" s="415"/>
      <c r="EI395" s="415"/>
      <c r="EJ395" s="415"/>
      <c r="EK395" s="415"/>
      <c r="EL395" s="415"/>
      <c r="EM395" s="415"/>
      <c r="EN395" s="415"/>
      <c r="EO395" s="415"/>
      <c r="EP395" s="415"/>
      <c r="EQ395" s="415"/>
      <c r="ER395" s="415"/>
      <c r="ES395" s="415"/>
      <c r="ET395" s="415"/>
      <c r="EU395" s="415"/>
      <c r="EV395" s="415"/>
      <c r="EW395" s="415"/>
      <c r="EX395" s="415"/>
      <c r="EY395" s="415"/>
      <c r="EZ395" s="415"/>
      <c r="FA395" s="415"/>
      <c r="FB395" s="415"/>
      <c r="FC395" s="415"/>
      <c r="FD395" s="415"/>
      <c r="FE395" s="415"/>
      <c r="FF395" s="415"/>
    </row>
    <row r="396" spans="1:162" s="406" customFormat="1" ht="10.199999999999999" customHeight="1">
      <c r="A396" s="310"/>
      <c r="B396" s="27"/>
      <c r="C396" s="27"/>
      <c r="D396" s="27"/>
      <c r="E396" s="27"/>
      <c r="F396" s="27"/>
      <c r="G396" s="27"/>
      <c r="H396" s="27"/>
      <c r="I396" s="27"/>
      <c r="J396" s="27"/>
      <c r="K396" s="27"/>
      <c r="L396" s="27"/>
      <c r="M396" s="27"/>
      <c r="N396" s="27"/>
      <c r="O396" s="22"/>
      <c r="P396" s="22"/>
      <c r="Q396" s="309"/>
      <c r="R396" s="301"/>
      <c r="S396" s="301"/>
      <c r="T396" s="24"/>
      <c r="U396" s="24"/>
      <c r="V396" s="24"/>
      <c r="W396" s="24"/>
      <c r="X396" s="24"/>
      <c r="Y396" s="24"/>
      <c r="Z396" s="24"/>
      <c r="AA396" s="24"/>
      <c r="AB396" s="24"/>
      <c r="AC396" s="24"/>
      <c r="AD396" s="301"/>
      <c r="AE396" s="301"/>
      <c r="AF396" s="191"/>
      <c r="AG396" s="191" t="s">
        <v>661</v>
      </c>
      <c r="AH396" s="191" t="s">
        <v>649</v>
      </c>
      <c r="AI396" s="191"/>
      <c r="AJ396" s="191"/>
      <c r="AK396" s="301"/>
      <c r="AL396" s="301"/>
      <c r="AM396" s="301"/>
      <c r="AN396" s="301"/>
      <c r="AO396" s="301">
        <v>2</v>
      </c>
      <c r="AP396" s="194">
        <v>1</v>
      </c>
      <c r="AQ396" s="194">
        <v>0</v>
      </c>
      <c r="AR396" s="191" t="s">
        <v>654</v>
      </c>
      <c r="AS396" s="192">
        <v>-1</v>
      </c>
      <c r="AT396" s="301" t="s">
        <v>663</v>
      </c>
      <c r="AU396" s="301"/>
      <c r="AV396" s="301"/>
      <c r="AW396" s="301"/>
      <c r="AX396" s="301"/>
      <c r="AY396" s="301"/>
      <c r="AZ396" s="301"/>
      <c r="BN396" s="415"/>
      <c r="BO396" s="415"/>
      <c r="BP396" s="415"/>
      <c r="BQ396" s="415"/>
      <c r="BR396" s="415"/>
      <c r="BS396" s="415"/>
      <c r="BT396" s="415"/>
      <c r="BU396" s="415"/>
      <c r="BV396" s="415"/>
      <c r="BW396" s="415"/>
      <c r="BX396" s="415"/>
      <c r="BY396" s="415"/>
      <c r="BZ396" s="415"/>
      <c r="CA396" s="415"/>
      <c r="CB396" s="415"/>
      <c r="CC396" s="415"/>
      <c r="CD396" s="415"/>
      <c r="CE396" s="415"/>
      <c r="CF396" s="415"/>
      <c r="CG396" s="415"/>
      <c r="CH396" s="415"/>
      <c r="CI396" s="415"/>
      <c r="CJ396" s="415"/>
      <c r="CK396" s="415"/>
      <c r="CL396" s="415"/>
      <c r="CM396" s="415"/>
      <c r="CN396" s="415"/>
      <c r="CO396" s="415"/>
      <c r="CP396" s="415"/>
      <c r="CQ396" s="415"/>
      <c r="CR396" s="415"/>
      <c r="CS396" s="415"/>
      <c r="CT396" s="415"/>
      <c r="CU396" s="415"/>
      <c r="CV396" s="415"/>
      <c r="CW396" s="415"/>
      <c r="CX396" s="415"/>
      <c r="CY396" s="415"/>
      <c r="CZ396" s="415"/>
      <c r="DA396" s="415"/>
      <c r="DB396" s="415"/>
      <c r="DC396" s="415"/>
      <c r="DD396" s="415"/>
      <c r="DE396" s="415"/>
      <c r="DF396" s="415"/>
      <c r="DG396" s="415"/>
      <c r="DH396" s="415"/>
      <c r="DI396" s="415"/>
      <c r="DJ396" s="415"/>
      <c r="DK396" s="415"/>
      <c r="DL396" s="415"/>
      <c r="DM396" s="415"/>
      <c r="DN396" s="415"/>
      <c r="DO396" s="415"/>
      <c r="EF396" s="415"/>
      <c r="EG396" s="415"/>
      <c r="EH396" s="415"/>
      <c r="EI396" s="415"/>
      <c r="EJ396" s="415"/>
      <c r="EK396" s="415"/>
      <c r="EL396" s="415"/>
      <c r="EM396" s="415"/>
      <c r="EN396" s="415"/>
      <c r="EO396" s="415"/>
      <c r="EP396" s="415"/>
      <c r="EQ396" s="415"/>
      <c r="ER396" s="415"/>
      <c r="ES396" s="415"/>
      <c r="ET396" s="415"/>
      <c r="EU396" s="415"/>
      <c r="EV396" s="415"/>
      <c r="EW396" s="415"/>
      <c r="EX396" s="415"/>
      <c r="EY396" s="415"/>
      <c r="EZ396" s="415"/>
      <c r="FA396" s="415"/>
      <c r="FB396" s="415"/>
      <c r="FC396" s="415"/>
      <c r="FD396" s="415"/>
      <c r="FE396" s="415"/>
      <c r="FF396" s="415"/>
    </row>
    <row r="397" spans="1:162" s="406" customFormat="1" ht="16.5" customHeight="1">
      <c r="A397" s="310"/>
      <c r="B397" s="731" t="s">
        <v>16</v>
      </c>
      <c r="C397" s="767" t="s">
        <v>219</v>
      </c>
      <c r="D397" s="768"/>
      <c r="E397" s="768"/>
      <c r="F397" s="768"/>
      <c r="G397" s="768"/>
      <c r="H397" s="768"/>
      <c r="I397" s="768"/>
      <c r="J397" s="769"/>
      <c r="K397" s="27"/>
      <c r="L397" s="27"/>
      <c r="M397" s="27"/>
      <c r="N397" s="27"/>
      <c r="O397" s="22"/>
      <c r="P397" s="22"/>
      <c r="Q397" s="309"/>
      <c r="R397" s="301"/>
      <c r="S397" s="301"/>
      <c r="T397" s="24"/>
      <c r="U397" s="24"/>
      <c r="V397" s="24"/>
      <c r="W397" s="24"/>
      <c r="X397" s="24"/>
      <c r="Y397" s="24"/>
      <c r="Z397" s="24"/>
      <c r="AA397" s="24"/>
      <c r="AB397" s="24"/>
      <c r="AC397" s="24"/>
      <c r="AD397" s="301"/>
      <c r="AE397" s="296">
        <f>$AE$370</f>
        <v>0</v>
      </c>
      <c r="AF397" s="296">
        <v>0</v>
      </c>
      <c r="AG397" s="191">
        <v>0</v>
      </c>
      <c r="AH397" s="191">
        <v>-1</v>
      </c>
      <c r="AI397" s="191" t="s">
        <v>655</v>
      </c>
      <c r="AJ397" s="191" t="s">
        <v>337</v>
      </c>
      <c r="AK397" s="295" t="s">
        <v>647</v>
      </c>
      <c r="AL397" s="191">
        <f>LOOKUP($AE$397,$AF$397:$AF$400,$AG$397:$AG$400)</f>
        <v>0</v>
      </c>
      <c r="AM397" s="301"/>
      <c r="AN397" s="301"/>
      <c r="AO397" s="301">
        <v>3</v>
      </c>
      <c r="AP397" s="194">
        <v>1</v>
      </c>
      <c r="AQ397" s="194">
        <v>1</v>
      </c>
      <c r="AR397" s="191" t="s">
        <v>656</v>
      </c>
      <c r="AS397" s="191">
        <v>-1</v>
      </c>
      <c r="AT397" s="37" t="s">
        <v>663</v>
      </c>
      <c r="AU397" s="301"/>
      <c r="AV397" s="301"/>
      <c r="AW397" s="301"/>
      <c r="AX397" s="301"/>
      <c r="AY397" s="301"/>
      <c r="AZ397" s="301"/>
      <c r="BN397" s="415"/>
      <c r="BO397" s="415"/>
      <c r="BP397" s="415"/>
      <c r="BQ397" s="415"/>
      <c r="BR397" s="415"/>
      <c r="BS397" s="415"/>
      <c r="BT397" s="415"/>
      <c r="BU397" s="415"/>
      <c r="BV397" s="415"/>
      <c r="BW397" s="415"/>
      <c r="BX397" s="415"/>
      <c r="BY397" s="415"/>
      <c r="BZ397" s="415"/>
      <c r="CA397" s="415"/>
      <c r="CB397" s="415"/>
      <c r="CC397" s="415"/>
      <c r="CD397" s="415"/>
      <c r="CE397" s="415"/>
      <c r="CF397" s="415"/>
      <c r="CG397" s="415"/>
      <c r="CH397" s="415"/>
      <c r="CI397" s="415"/>
      <c r="CJ397" s="415"/>
      <c r="CK397" s="415"/>
      <c r="CL397" s="415"/>
      <c r="CM397" s="415"/>
      <c r="CN397" s="415"/>
      <c r="CO397" s="415"/>
      <c r="CP397" s="415"/>
      <c r="CQ397" s="415"/>
      <c r="CR397" s="415"/>
      <c r="CS397" s="415"/>
      <c r="CT397" s="415"/>
      <c r="CU397" s="415"/>
      <c r="CV397" s="415"/>
      <c r="CW397" s="415"/>
      <c r="CX397" s="415"/>
      <c r="CY397" s="415"/>
      <c r="CZ397" s="415"/>
      <c r="DA397" s="415"/>
      <c r="DB397" s="415"/>
      <c r="DC397" s="415"/>
      <c r="DD397" s="415"/>
      <c r="DE397" s="415"/>
      <c r="DF397" s="415"/>
      <c r="DG397" s="415"/>
      <c r="DH397" s="415"/>
      <c r="DI397" s="415"/>
      <c r="DJ397" s="415"/>
      <c r="DK397" s="415"/>
      <c r="DL397" s="415"/>
      <c r="DM397" s="415"/>
      <c r="DN397" s="415"/>
      <c r="DO397" s="415"/>
      <c r="EF397" s="415"/>
      <c r="EG397" s="415"/>
      <c r="EH397" s="415"/>
      <c r="EI397" s="415"/>
      <c r="EJ397" s="415"/>
      <c r="EK397" s="415"/>
      <c r="EL397" s="415"/>
      <c r="EM397" s="415"/>
      <c r="EN397" s="415"/>
      <c r="EO397" s="415"/>
      <c r="EP397" s="415"/>
      <c r="EQ397" s="415"/>
      <c r="ER397" s="415"/>
      <c r="ES397" s="415"/>
      <c r="ET397" s="415"/>
      <c r="EU397" s="415"/>
      <c r="EV397" s="415"/>
      <c r="EW397" s="415"/>
      <c r="EX397" s="415"/>
      <c r="EY397" s="415"/>
      <c r="EZ397" s="415"/>
      <c r="FA397" s="415"/>
      <c r="FB397" s="415"/>
      <c r="FC397" s="415"/>
      <c r="FD397" s="415"/>
      <c r="FE397" s="415"/>
      <c r="FF397" s="415"/>
    </row>
    <row r="398" spans="1:162" s="406" customFormat="1">
      <c r="A398" s="310"/>
      <c r="B398" s="731"/>
      <c r="C398" s="770"/>
      <c r="D398" s="771"/>
      <c r="E398" s="771"/>
      <c r="F398" s="771"/>
      <c r="G398" s="771"/>
      <c r="H398" s="771"/>
      <c r="I398" s="771"/>
      <c r="J398" s="772"/>
      <c r="K398" s="27"/>
      <c r="L398" s="27"/>
      <c r="M398" s="27"/>
      <c r="N398" s="27"/>
      <c r="O398" s="22"/>
      <c r="P398" s="22"/>
      <c r="Q398" s="309"/>
      <c r="R398" s="301"/>
      <c r="S398" s="301"/>
      <c r="T398" s="24"/>
      <c r="U398" s="24"/>
      <c r="V398" s="24"/>
      <c r="W398" s="24"/>
      <c r="X398" s="24"/>
      <c r="Y398" s="24"/>
      <c r="Z398" s="24"/>
      <c r="AA398" s="24"/>
      <c r="AB398" s="24"/>
      <c r="AC398" s="24"/>
      <c r="AD398" s="301"/>
      <c r="AE398" s="301"/>
      <c r="AF398" s="296">
        <v>0.01</v>
      </c>
      <c r="AG398" s="191">
        <v>1</v>
      </c>
      <c r="AH398" s="191">
        <v>0</v>
      </c>
      <c r="AI398" s="191" t="s">
        <v>652</v>
      </c>
      <c r="AJ398" s="191" t="s">
        <v>657</v>
      </c>
      <c r="AK398" s="295" t="s">
        <v>649</v>
      </c>
      <c r="AL398" s="191">
        <f>LOOKUP($AE$397,$AF$397:$AF$400,$AH$397:$AH$400)</f>
        <v>-1</v>
      </c>
      <c r="AM398" s="301"/>
      <c r="AN398" s="301"/>
      <c r="AO398" s="301"/>
      <c r="AP398" s="301"/>
      <c r="AQ398" s="301"/>
      <c r="AR398" s="301"/>
      <c r="AS398" s="301"/>
      <c r="AT398" s="301"/>
      <c r="AU398" s="301"/>
      <c r="AV398" s="301"/>
      <c r="AW398" s="301"/>
      <c r="AX398" s="301"/>
      <c r="AY398" s="301"/>
      <c r="AZ398" s="301"/>
      <c r="BN398" s="415"/>
      <c r="BO398" s="415"/>
      <c r="BP398" s="415"/>
      <c r="BQ398" s="415"/>
      <c r="BR398" s="415"/>
      <c r="BS398" s="415"/>
      <c r="BT398" s="415"/>
      <c r="BU398" s="415"/>
      <c r="BV398" s="415"/>
      <c r="BW398" s="415"/>
      <c r="BX398" s="415"/>
      <c r="BY398" s="415"/>
      <c r="BZ398" s="415"/>
      <c r="CA398" s="415"/>
      <c r="CB398" s="415"/>
      <c r="CC398" s="415"/>
      <c r="CD398" s="415"/>
      <c r="CE398" s="415"/>
      <c r="CF398" s="415"/>
      <c r="CG398" s="415"/>
      <c r="CH398" s="415"/>
      <c r="CI398" s="415"/>
      <c r="CJ398" s="415"/>
      <c r="CK398" s="415"/>
      <c r="CL398" s="415"/>
      <c r="CM398" s="415"/>
      <c r="CN398" s="415"/>
      <c r="CO398" s="415"/>
      <c r="CP398" s="415"/>
      <c r="CQ398" s="415"/>
      <c r="CR398" s="415"/>
      <c r="CS398" s="415"/>
      <c r="CT398" s="415"/>
      <c r="CU398" s="415"/>
      <c r="CV398" s="415"/>
      <c r="CW398" s="415"/>
      <c r="CX398" s="415"/>
      <c r="CY398" s="415"/>
      <c r="CZ398" s="415"/>
      <c r="DA398" s="415"/>
      <c r="DB398" s="415"/>
      <c r="DC398" s="415"/>
      <c r="DD398" s="415"/>
      <c r="DE398" s="415"/>
      <c r="DF398" s="415"/>
      <c r="DG398" s="415"/>
      <c r="DH398" s="415"/>
      <c r="DI398" s="415"/>
      <c r="DJ398" s="415"/>
      <c r="DK398" s="415"/>
      <c r="DL398" s="415"/>
      <c r="DM398" s="415"/>
      <c r="DN398" s="415"/>
      <c r="DO398" s="415"/>
      <c r="EF398" s="415"/>
      <c r="EG398" s="415"/>
      <c r="EH398" s="415"/>
      <c r="EI398" s="415"/>
      <c r="EJ398" s="415"/>
      <c r="EK398" s="415"/>
      <c r="EL398" s="415"/>
      <c r="EM398" s="415"/>
      <c r="EN398" s="415"/>
      <c r="EO398" s="415"/>
      <c r="EP398" s="415"/>
      <c r="EQ398" s="415"/>
      <c r="ER398" s="415"/>
      <c r="ES398" s="415"/>
      <c r="ET398" s="415"/>
      <c r="EU398" s="415"/>
      <c r="EV398" s="415"/>
      <c r="EW398" s="415"/>
      <c r="EX398" s="415"/>
      <c r="EY398" s="415"/>
      <c r="EZ398" s="415"/>
      <c r="FA398" s="415"/>
      <c r="FB398" s="415"/>
      <c r="FC398" s="415"/>
      <c r="FD398" s="415"/>
      <c r="FE398" s="415"/>
      <c r="FF398" s="415"/>
    </row>
    <row r="399" spans="1:162" s="406" customFormat="1" ht="9.6" customHeight="1">
      <c r="A399" s="310"/>
      <c r="B399" s="731"/>
      <c r="C399" s="773"/>
      <c r="D399" s="774"/>
      <c r="E399" s="774"/>
      <c r="F399" s="774"/>
      <c r="G399" s="774"/>
      <c r="H399" s="774"/>
      <c r="I399" s="774"/>
      <c r="J399" s="775"/>
      <c r="K399" s="27"/>
      <c r="L399" s="27"/>
      <c r="M399" s="27"/>
      <c r="N399" s="27"/>
      <c r="O399" s="22"/>
      <c r="P399" s="22"/>
      <c r="Q399" s="309"/>
      <c r="R399" s="301"/>
      <c r="S399" s="301"/>
      <c r="T399" s="24"/>
      <c r="U399" s="24"/>
      <c r="V399" s="24"/>
      <c r="W399" s="24"/>
      <c r="X399" s="24"/>
      <c r="Y399" s="24"/>
      <c r="Z399" s="24"/>
      <c r="AA399" s="24"/>
      <c r="AB399" s="24"/>
      <c r="AC399" s="24"/>
      <c r="AD399" s="301"/>
      <c r="AE399" s="301"/>
      <c r="AF399" s="296">
        <v>0.5</v>
      </c>
      <c r="AG399" s="191">
        <v>1</v>
      </c>
      <c r="AH399" s="191">
        <v>1</v>
      </c>
      <c r="AI399" s="191" t="s">
        <v>652</v>
      </c>
      <c r="AJ399" s="191" t="s">
        <v>658</v>
      </c>
      <c r="AK399" s="301"/>
      <c r="AL399" s="301"/>
      <c r="AM399" s="301"/>
      <c r="AN399" s="301"/>
      <c r="AO399" s="301"/>
      <c r="AP399" s="301"/>
      <c r="AQ399" s="301"/>
      <c r="AR399" s="301"/>
      <c r="AS399" s="301"/>
      <c r="AT399" s="301"/>
      <c r="AU399" s="301"/>
      <c r="AV399" s="301"/>
      <c r="AW399" s="301"/>
      <c r="AX399" s="301"/>
      <c r="AY399" s="301"/>
      <c r="AZ399" s="301"/>
      <c r="BN399" s="415"/>
      <c r="BO399" s="415"/>
      <c r="BP399" s="415"/>
      <c r="BQ399" s="415"/>
      <c r="BR399" s="415"/>
      <c r="BS399" s="415"/>
      <c r="BT399" s="415"/>
      <c r="BU399" s="415"/>
      <c r="BV399" s="415"/>
      <c r="BW399" s="415"/>
      <c r="BX399" s="415"/>
      <c r="BY399" s="415"/>
      <c r="BZ399" s="415"/>
      <c r="CA399" s="415"/>
      <c r="CB399" s="415"/>
      <c r="CC399" s="415"/>
      <c r="CD399" s="415"/>
      <c r="CE399" s="415"/>
      <c r="CF399" s="415"/>
      <c r="CG399" s="415"/>
      <c r="CH399" s="415"/>
      <c r="CI399" s="415"/>
      <c r="CJ399" s="415"/>
      <c r="CK399" s="415"/>
      <c r="CL399" s="415"/>
      <c r="CM399" s="415"/>
      <c r="CN399" s="415"/>
      <c r="CO399" s="415"/>
      <c r="CP399" s="415"/>
      <c r="CQ399" s="415"/>
      <c r="CR399" s="415"/>
      <c r="CS399" s="415"/>
      <c r="CT399" s="415"/>
      <c r="CU399" s="415"/>
      <c r="CV399" s="415"/>
      <c r="CW399" s="415"/>
      <c r="CX399" s="415"/>
      <c r="CY399" s="415"/>
      <c r="CZ399" s="415"/>
      <c r="DA399" s="415"/>
      <c r="DB399" s="415"/>
      <c r="DC399" s="415"/>
      <c r="DD399" s="415"/>
      <c r="DE399" s="415"/>
      <c r="DF399" s="415"/>
      <c r="DG399" s="415"/>
      <c r="DH399" s="415"/>
      <c r="DI399" s="415"/>
      <c r="DJ399" s="415"/>
      <c r="DK399" s="415"/>
      <c r="DL399" s="415"/>
      <c r="DM399" s="415"/>
      <c r="DN399" s="415"/>
      <c r="DO399" s="415"/>
      <c r="EF399" s="415"/>
      <c r="EG399" s="415"/>
      <c r="EH399" s="415"/>
      <c r="EI399" s="415"/>
      <c r="EJ399" s="415"/>
      <c r="EK399" s="415"/>
      <c r="EL399" s="415"/>
      <c r="EM399" s="415"/>
      <c r="EN399" s="415"/>
      <c r="EO399" s="415"/>
      <c r="EP399" s="415"/>
      <c r="EQ399" s="415"/>
      <c r="ER399" s="415"/>
      <c r="ES399" s="415"/>
      <c r="ET399" s="415"/>
      <c r="EU399" s="415"/>
      <c r="EV399" s="415"/>
      <c r="EW399" s="415"/>
      <c r="EX399" s="415"/>
      <c r="EY399" s="415"/>
      <c r="EZ399" s="415"/>
      <c r="FA399" s="415"/>
      <c r="FB399" s="415"/>
      <c r="FC399" s="415"/>
      <c r="FD399" s="415"/>
      <c r="FE399" s="415"/>
      <c r="FF399" s="415"/>
    </row>
    <row r="400" spans="1:162" s="406" customFormat="1" ht="30" customHeight="1">
      <c r="A400" s="310"/>
      <c r="B400" s="27"/>
      <c r="C400" s="193" t="s">
        <v>203</v>
      </c>
      <c r="D400" s="732" t="str">
        <f>LOOKUP($AL$397,$AG$397:$AG$400,$AI$397:$AI$400)</f>
        <v>No es necesario evaluar</v>
      </c>
      <c r="E400" s="733"/>
      <c r="F400" s="733"/>
      <c r="G400" s="733"/>
      <c r="H400" s="733"/>
      <c r="I400" s="733"/>
      <c r="J400" s="734"/>
      <c r="K400" s="27"/>
      <c r="L400" s="27"/>
      <c r="M400" s="27"/>
      <c r="N400" s="27"/>
      <c r="O400" s="22"/>
      <c r="P400" s="22"/>
      <c r="Q400" s="309"/>
      <c r="R400" s="301"/>
      <c r="S400" s="301"/>
      <c r="T400" s="24"/>
      <c r="U400" s="24"/>
      <c r="V400" s="24"/>
      <c r="W400" s="24"/>
      <c r="X400" s="24"/>
      <c r="Y400" s="24"/>
      <c r="Z400" s="24"/>
      <c r="AA400" s="24"/>
      <c r="AB400" s="24"/>
      <c r="AC400" s="24"/>
      <c r="AD400" s="301"/>
      <c r="AE400" s="301"/>
      <c r="AF400" s="296">
        <v>1</v>
      </c>
      <c r="AG400" s="191">
        <v>1</v>
      </c>
      <c r="AH400" s="191">
        <v>2</v>
      </c>
      <c r="AI400" s="191" t="s">
        <v>652</v>
      </c>
      <c r="AJ400" s="192" t="s">
        <v>659</v>
      </c>
      <c r="AK400" s="301"/>
      <c r="AL400" s="301"/>
      <c r="AM400" s="301"/>
      <c r="AN400" s="301"/>
      <c r="AO400" s="301"/>
      <c r="AP400" s="301"/>
      <c r="AQ400" s="191" t="s">
        <v>649</v>
      </c>
      <c r="AR400" s="191"/>
      <c r="AS400" s="191"/>
      <c r="AT400" s="301"/>
      <c r="AU400" s="301"/>
      <c r="AV400" s="301"/>
      <c r="AW400" s="301"/>
      <c r="AX400" s="301"/>
      <c r="AY400" s="301"/>
      <c r="AZ400" s="301"/>
      <c r="BN400" s="415"/>
      <c r="BO400" s="415"/>
      <c r="BP400" s="415"/>
      <c r="BQ400" s="415"/>
      <c r="BR400" s="415"/>
      <c r="BS400" s="415"/>
      <c r="BT400" s="415"/>
      <c r="BU400" s="415"/>
      <c r="BV400" s="415"/>
      <c r="BW400" s="415"/>
      <c r="BX400" s="415"/>
      <c r="BY400" s="415"/>
      <c r="BZ400" s="415"/>
      <c r="CA400" s="415"/>
      <c r="CB400" s="415"/>
      <c r="CC400" s="415"/>
      <c r="CD400" s="415"/>
      <c r="CE400" s="415"/>
      <c r="CF400" s="415"/>
      <c r="CG400" s="415"/>
      <c r="CH400" s="415"/>
      <c r="CI400" s="415"/>
      <c r="CJ400" s="415"/>
      <c r="CK400" s="415"/>
      <c r="CL400" s="415"/>
      <c r="CM400" s="415"/>
      <c r="CN400" s="415"/>
      <c r="CO400" s="415"/>
      <c r="CP400" s="415"/>
      <c r="CQ400" s="415"/>
      <c r="CR400" s="415"/>
      <c r="CS400" s="415"/>
      <c r="CT400" s="415"/>
      <c r="CU400" s="415"/>
      <c r="CV400" s="415"/>
      <c r="CW400" s="415"/>
      <c r="CX400" s="415"/>
      <c r="CY400" s="415"/>
      <c r="CZ400" s="415"/>
      <c r="DA400" s="415"/>
      <c r="DB400" s="415"/>
      <c r="DC400" s="415"/>
      <c r="DD400" s="415"/>
      <c r="DE400" s="415"/>
      <c r="DF400" s="415"/>
      <c r="DG400" s="415"/>
      <c r="DH400" s="415"/>
      <c r="DI400" s="415"/>
      <c r="DJ400" s="415"/>
      <c r="DK400" s="415"/>
      <c r="DL400" s="415"/>
      <c r="DM400" s="415"/>
      <c r="DN400" s="415"/>
      <c r="DO400" s="415"/>
      <c r="EF400" s="415"/>
      <c r="EG400" s="415"/>
      <c r="EH400" s="415"/>
      <c r="EI400" s="415"/>
      <c r="EJ400" s="415"/>
      <c r="EK400" s="415"/>
      <c r="EL400" s="415"/>
      <c r="EM400" s="415"/>
      <c r="EN400" s="415"/>
      <c r="EO400" s="415"/>
      <c r="EP400" s="415"/>
      <c r="EQ400" s="415"/>
      <c r="ER400" s="415"/>
      <c r="ES400" s="415"/>
      <c r="ET400" s="415"/>
      <c r="EU400" s="415"/>
      <c r="EV400" s="415"/>
      <c r="EW400" s="415"/>
      <c r="EX400" s="415"/>
      <c r="EY400" s="415"/>
      <c r="EZ400" s="415"/>
      <c r="FA400" s="415"/>
      <c r="FB400" s="415"/>
      <c r="FC400" s="415"/>
      <c r="FD400" s="415"/>
      <c r="FE400" s="415"/>
      <c r="FF400" s="415"/>
    </row>
    <row r="401" spans="1:162" s="406" customFormat="1" ht="30" customHeight="1">
      <c r="A401" s="310"/>
      <c r="B401" s="27"/>
      <c r="C401" s="195" t="s">
        <v>204</v>
      </c>
      <c r="D401" s="735" t="str">
        <f>LOOKUP($AL$398,$AH$397:$AH$400,$AJ$397:$AJ$400)</f>
        <v>-</v>
      </c>
      <c r="E401" s="736"/>
      <c r="F401" s="736"/>
      <c r="G401" s="736"/>
      <c r="H401" s="736"/>
      <c r="I401" s="736"/>
      <c r="J401" s="737"/>
      <c r="K401" s="27"/>
      <c r="L401" s="27"/>
      <c r="M401" s="27"/>
      <c r="N401" s="27"/>
      <c r="O401" s="22"/>
      <c r="P401" s="22"/>
      <c r="Q401" s="309"/>
      <c r="R401" s="301"/>
      <c r="S401" s="301"/>
      <c r="T401" s="24"/>
      <c r="U401" s="24"/>
      <c r="V401" s="24"/>
      <c r="W401" s="24"/>
      <c r="X401" s="24"/>
      <c r="Y401" s="24"/>
      <c r="Z401" s="24"/>
      <c r="AA401" s="24"/>
      <c r="AB401" s="24"/>
      <c r="AC401" s="24"/>
      <c r="AD401" s="301"/>
      <c r="AE401" s="301"/>
      <c r="AF401" s="301"/>
      <c r="AG401" s="301"/>
      <c r="AH401" s="301"/>
      <c r="AI401" s="301"/>
      <c r="AJ401" s="301"/>
      <c r="AK401" s="301"/>
      <c r="AL401" s="301"/>
      <c r="AM401" s="301"/>
      <c r="AN401" s="301"/>
      <c r="AO401" s="301"/>
      <c r="AP401" s="301"/>
      <c r="AQ401" s="191">
        <v>-1</v>
      </c>
      <c r="AR401" s="191" t="s">
        <v>2</v>
      </c>
      <c r="AS401" s="191"/>
      <c r="AT401" s="301"/>
      <c r="AU401" s="299">
        <v>0</v>
      </c>
      <c r="AV401" s="301"/>
      <c r="AW401" s="301"/>
      <c r="AX401" s="301"/>
      <c r="AY401" s="301"/>
      <c r="AZ401" s="301"/>
      <c r="BN401" s="415"/>
      <c r="BO401" s="415"/>
      <c r="BP401" s="415"/>
      <c r="BQ401" s="415"/>
      <c r="BR401" s="415"/>
      <c r="BS401" s="415"/>
      <c r="BT401" s="415"/>
      <c r="BU401" s="415"/>
      <c r="BV401" s="415"/>
      <c r="BW401" s="415"/>
      <c r="BX401" s="415"/>
      <c r="BY401" s="415"/>
      <c r="BZ401" s="415"/>
      <c r="CA401" s="415"/>
      <c r="CB401" s="415"/>
      <c r="CC401" s="415"/>
      <c r="CD401" s="415"/>
      <c r="CE401" s="415"/>
      <c r="CF401" s="415"/>
      <c r="CG401" s="415"/>
      <c r="CH401" s="415"/>
      <c r="CI401" s="415"/>
      <c r="CJ401" s="415"/>
      <c r="CK401" s="415"/>
      <c r="CL401" s="415"/>
      <c r="CM401" s="415"/>
      <c r="CN401" s="415"/>
      <c r="CO401" s="415"/>
      <c r="CP401" s="415"/>
      <c r="CQ401" s="415"/>
      <c r="CR401" s="415"/>
      <c r="CS401" s="415"/>
      <c r="CT401" s="415"/>
      <c r="CU401" s="415"/>
      <c r="CV401" s="415"/>
      <c r="CW401" s="415"/>
      <c r="CX401" s="415"/>
      <c r="CY401" s="415"/>
      <c r="CZ401" s="415"/>
      <c r="DA401" s="415"/>
      <c r="DB401" s="415"/>
      <c r="DC401" s="415"/>
      <c r="DD401" s="415"/>
      <c r="DE401" s="415"/>
      <c r="DF401" s="415"/>
      <c r="DG401" s="415"/>
      <c r="DH401" s="415"/>
      <c r="DI401" s="415"/>
      <c r="DJ401" s="415"/>
      <c r="DK401" s="415"/>
      <c r="DL401" s="415"/>
      <c r="DM401" s="415"/>
      <c r="DN401" s="415"/>
      <c r="DO401" s="415"/>
      <c r="EF401" s="415"/>
      <c r="EG401" s="415"/>
      <c r="EH401" s="415"/>
      <c r="EI401" s="415"/>
      <c r="EJ401" s="415"/>
      <c r="EK401" s="415"/>
      <c r="EL401" s="415"/>
      <c r="EM401" s="415"/>
      <c r="EN401" s="415"/>
      <c r="EO401" s="415"/>
      <c r="EP401" s="415"/>
      <c r="EQ401" s="415"/>
      <c r="ER401" s="415"/>
      <c r="ES401" s="415"/>
      <c r="ET401" s="415"/>
      <c r="EU401" s="415"/>
      <c r="EV401" s="415"/>
      <c r="EW401" s="415"/>
      <c r="EX401" s="415"/>
      <c r="EY401" s="415"/>
      <c r="EZ401" s="415"/>
      <c r="FA401" s="415"/>
      <c r="FB401" s="415"/>
      <c r="FC401" s="415"/>
      <c r="FD401" s="415"/>
      <c r="FE401" s="415"/>
      <c r="FF401" s="415"/>
    </row>
    <row r="402" spans="1:162" s="406" customFormat="1" ht="11.4" customHeight="1">
      <c r="A402" s="310"/>
      <c r="B402" s="27"/>
      <c r="C402" s="27"/>
      <c r="D402" s="27"/>
      <c r="E402" s="27"/>
      <c r="F402" s="27"/>
      <c r="G402" s="27"/>
      <c r="H402" s="27"/>
      <c r="I402" s="27"/>
      <c r="J402" s="27"/>
      <c r="K402" s="27"/>
      <c r="L402" s="27"/>
      <c r="M402" s="27"/>
      <c r="N402" s="27"/>
      <c r="O402" s="22"/>
      <c r="P402" s="22"/>
      <c r="Q402" s="309"/>
      <c r="R402" s="301"/>
      <c r="S402" s="301"/>
      <c r="T402" s="24"/>
      <c r="U402" s="24"/>
      <c r="V402" s="24"/>
      <c r="W402" s="24"/>
      <c r="X402" s="24"/>
      <c r="Y402" s="24"/>
      <c r="Z402" s="24"/>
      <c r="AA402" s="24"/>
      <c r="AB402" s="24"/>
      <c r="AC402" s="24"/>
      <c r="AD402" s="301"/>
      <c r="AE402" s="301"/>
      <c r="AF402" s="301"/>
      <c r="AG402" s="301"/>
      <c r="AH402" s="301"/>
      <c r="AI402" s="301"/>
      <c r="AJ402" s="301"/>
      <c r="AK402" s="301"/>
      <c r="AL402" s="301"/>
      <c r="AM402" s="301"/>
      <c r="AN402" s="301"/>
      <c r="AO402" s="301"/>
      <c r="AP402" s="301"/>
      <c r="AQ402" s="191">
        <v>0</v>
      </c>
      <c r="AR402" s="147" t="s">
        <v>107</v>
      </c>
      <c r="AS402" s="191">
        <v>0</v>
      </c>
      <c r="AT402" s="301" t="s">
        <v>29</v>
      </c>
      <c r="AU402" s="299">
        <v>0</v>
      </c>
      <c r="AV402" s="301"/>
      <c r="AW402" s="301"/>
      <c r="AX402" s="301"/>
      <c r="AY402" s="301"/>
      <c r="AZ402" s="301"/>
      <c r="BN402" s="415"/>
      <c r="BO402" s="415"/>
      <c r="BP402" s="415"/>
      <c r="BQ402" s="415"/>
      <c r="BR402" s="415"/>
      <c r="BS402" s="415"/>
      <c r="BT402" s="415"/>
      <c r="BU402" s="415"/>
      <c r="BV402" s="415"/>
      <c r="BW402" s="415"/>
      <c r="BX402" s="415"/>
      <c r="BY402" s="415"/>
      <c r="BZ402" s="415"/>
      <c r="CA402" s="415"/>
      <c r="CB402" s="415"/>
      <c r="CC402" s="415"/>
      <c r="CD402" s="415"/>
      <c r="CE402" s="415"/>
      <c r="CF402" s="415"/>
      <c r="CG402" s="415"/>
      <c r="CH402" s="415"/>
      <c r="CI402" s="415"/>
      <c r="CJ402" s="415"/>
      <c r="CK402" s="415"/>
      <c r="CL402" s="415"/>
      <c r="CM402" s="415"/>
      <c r="CN402" s="415"/>
      <c r="CO402" s="415"/>
      <c r="CP402" s="415"/>
      <c r="CQ402" s="415"/>
      <c r="CR402" s="415"/>
      <c r="CS402" s="415"/>
      <c r="CT402" s="415"/>
      <c r="CU402" s="415"/>
      <c r="CV402" s="415"/>
      <c r="CW402" s="415"/>
      <c r="CX402" s="415"/>
      <c r="CY402" s="415"/>
      <c r="CZ402" s="415"/>
      <c r="DA402" s="415"/>
      <c r="DB402" s="415"/>
      <c r="DC402" s="415"/>
      <c r="DD402" s="415"/>
      <c r="DE402" s="415"/>
      <c r="DF402" s="415"/>
      <c r="DG402" s="415"/>
      <c r="DH402" s="415"/>
      <c r="DI402" s="415"/>
      <c r="DJ402" s="415"/>
      <c r="DK402" s="415"/>
      <c r="DL402" s="415"/>
      <c r="DM402" s="415"/>
      <c r="DN402" s="415"/>
      <c r="DO402" s="415"/>
      <c r="EF402" s="415"/>
      <c r="EG402" s="415"/>
      <c r="EH402" s="415"/>
      <c r="EI402" s="415"/>
      <c r="EJ402" s="415"/>
      <c r="EK402" s="415"/>
      <c r="EL402" s="415"/>
      <c r="EM402" s="415"/>
      <c r="EN402" s="415"/>
      <c r="EO402" s="415"/>
      <c r="EP402" s="415"/>
      <c r="EQ402" s="415"/>
      <c r="ER402" s="415"/>
      <c r="ES402" s="415"/>
      <c r="ET402" s="415"/>
      <c r="EU402" s="415"/>
      <c r="EV402" s="415"/>
      <c r="EW402" s="415"/>
      <c r="EX402" s="415"/>
      <c r="EY402" s="415"/>
      <c r="EZ402" s="415"/>
      <c r="FA402" s="415"/>
      <c r="FB402" s="415"/>
      <c r="FC402" s="415"/>
      <c r="FD402" s="415"/>
      <c r="FE402" s="415"/>
      <c r="FF402" s="415"/>
    </row>
    <row r="403" spans="1:162" s="406" customFormat="1" ht="16.5" customHeight="1">
      <c r="A403" s="310"/>
      <c r="B403" s="731" t="s">
        <v>17</v>
      </c>
      <c r="C403" s="767" t="s">
        <v>220</v>
      </c>
      <c r="D403" s="768"/>
      <c r="E403" s="768"/>
      <c r="F403" s="768"/>
      <c r="G403" s="768"/>
      <c r="H403" s="768"/>
      <c r="I403" s="768"/>
      <c r="J403" s="769"/>
      <c r="K403" s="27"/>
      <c r="L403" s="27"/>
      <c r="M403" s="27"/>
      <c r="N403" s="27"/>
      <c r="O403" s="22"/>
      <c r="P403" s="22"/>
      <c r="Q403" s="309"/>
      <c r="R403" s="301"/>
      <c r="S403" s="301"/>
      <c r="T403" s="24"/>
      <c r="U403" s="24"/>
      <c r="V403" s="24"/>
      <c r="W403" s="24"/>
      <c r="X403" s="24"/>
      <c r="Y403" s="24"/>
      <c r="Z403" s="24"/>
      <c r="AA403" s="24"/>
      <c r="AB403" s="24"/>
      <c r="AC403" s="24"/>
      <c r="AD403" s="301"/>
      <c r="AE403" s="301"/>
      <c r="AF403" s="191"/>
      <c r="AG403" s="191" t="s">
        <v>661</v>
      </c>
      <c r="AH403" s="191" t="s">
        <v>649</v>
      </c>
      <c r="AI403" s="191"/>
      <c r="AJ403" s="191"/>
      <c r="AK403" s="301"/>
      <c r="AL403" s="301"/>
      <c r="AM403" s="301"/>
      <c r="AN403" s="301"/>
      <c r="AO403" s="301"/>
      <c r="AP403" s="301"/>
      <c r="AQ403" s="191">
        <v>1</v>
      </c>
      <c r="AR403" s="147" t="s">
        <v>191</v>
      </c>
      <c r="AS403" s="191">
        <v>0.85</v>
      </c>
      <c r="AT403" s="301" t="s">
        <v>627</v>
      </c>
      <c r="AU403" s="299">
        <v>0.25</v>
      </c>
      <c r="AV403" s="301"/>
      <c r="AW403" s="301"/>
      <c r="AX403" s="301"/>
      <c r="AY403" s="301"/>
      <c r="AZ403" s="301"/>
      <c r="BN403" s="415"/>
      <c r="BO403" s="415"/>
      <c r="BP403" s="415"/>
      <c r="BQ403" s="415"/>
      <c r="BR403" s="415"/>
      <c r="BS403" s="415"/>
      <c r="BT403" s="415"/>
      <c r="BU403" s="415"/>
      <c r="BV403" s="415"/>
      <c r="BW403" s="415"/>
      <c r="BX403" s="415"/>
      <c r="BY403" s="415"/>
      <c r="BZ403" s="415"/>
      <c r="CA403" s="415"/>
      <c r="CB403" s="415"/>
      <c r="CC403" s="415"/>
      <c r="CD403" s="415"/>
      <c r="CE403" s="415"/>
      <c r="CF403" s="415"/>
      <c r="CG403" s="415"/>
      <c r="CH403" s="415"/>
      <c r="CI403" s="415"/>
      <c r="CJ403" s="415"/>
      <c r="CK403" s="415"/>
      <c r="CL403" s="415"/>
      <c r="CM403" s="415"/>
      <c r="CN403" s="415"/>
      <c r="CO403" s="415"/>
      <c r="CP403" s="415"/>
      <c r="CQ403" s="415"/>
      <c r="CR403" s="415"/>
      <c r="CS403" s="415"/>
      <c r="CT403" s="415"/>
      <c r="CU403" s="415"/>
      <c r="CV403" s="415"/>
      <c r="CW403" s="415"/>
      <c r="CX403" s="415"/>
      <c r="CY403" s="415"/>
      <c r="CZ403" s="415"/>
      <c r="DA403" s="415"/>
      <c r="DB403" s="415"/>
      <c r="DC403" s="415"/>
      <c r="DD403" s="415"/>
      <c r="DE403" s="415"/>
      <c r="DF403" s="415"/>
      <c r="DG403" s="415"/>
      <c r="DH403" s="415"/>
      <c r="DI403" s="415"/>
      <c r="DJ403" s="415"/>
      <c r="DK403" s="415"/>
      <c r="DL403" s="415"/>
      <c r="DM403" s="415"/>
      <c r="DN403" s="415"/>
      <c r="DO403" s="415"/>
      <c r="EF403" s="415"/>
      <c r="EG403" s="415"/>
      <c r="EH403" s="415"/>
      <c r="EI403" s="415"/>
      <c r="EJ403" s="415"/>
      <c r="EK403" s="415"/>
      <c r="EL403" s="415"/>
      <c r="EM403" s="415"/>
      <c r="EN403" s="415"/>
      <c r="EO403" s="415"/>
      <c r="EP403" s="415"/>
      <c r="EQ403" s="415"/>
      <c r="ER403" s="415"/>
      <c r="ES403" s="415"/>
      <c r="ET403" s="415"/>
      <c r="EU403" s="415"/>
      <c r="EV403" s="415"/>
      <c r="EW403" s="415"/>
      <c r="EX403" s="415"/>
      <c r="EY403" s="415"/>
      <c r="EZ403" s="415"/>
      <c r="FA403" s="415"/>
      <c r="FB403" s="415"/>
      <c r="FC403" s="415"/>
      <c r="FD403" s="415"/>
      <c r="FE403" s="415"/>
      <c r="FF403" s="415"/>
    </row>
    <row r="404" spans="1:162" s="406" customFormat="1">
      <c r="A404" s="310"/>
      <c r="B404" s="731"/>
      <c r="C404" s="770"/>
      <c r="D404" s="771"/>
      <c r="E404" s="771"/>
      <c r="F404" s="771"/>
      <c r="G404" s="771"/>
      <c r="H404" s="771"/>
      <c r="I404" s="771"/>
      <c r="J404" s="772"/>
      <c r="K404" s="27"/>
      <c r="L404" s="27"/>
      <c r="M404" s="27"/>
      <c r="N404" s="27"/>
      <c r="O404" s="22"/>
      <c r="P404" s="22"/>
      <c r="Q404" s="309"/>
      <c r="R404" s="24"/>
      <c r="S404" s="24"/>
      <c r="T404" s="24"/>
      <c r="U404" s="24"/>
      <c r="V404" s="24"/>
      <c r="W404" s="24"/>
      <c r="X404" s="24"/>
      <c r="Y404" s="24"/>
      <c r="Z404" s="24"/>
      <c r="AA404" s="24"/>
      <c r="AB404" s="24"/>
      <c r="AC404" s="24"/>
      <c r="AD404" s="301"/>
      <c r="AE404" s="296">
        <f>$AE$388</f>
        <v>0</v>
      </c>
      <c r="AF404" s="296">
        <v>0</v>
      </c>
      <c r="AG404" s="191">
        <v>0</v>
      </c>
      <c r="AH404" s="191">
        <v>-1</v>
      </c>
      <c r="AI404" s="191" t="s">
        <v>655</v>
      </c>
      <c r="AJ404" s="191" t="s">
        <v>337</v>
      </c>
      <c r="AK404" s="295" t="s">
        <v>647</v>
      </c>
      <c r="AL404" s="191">
        <f>LOOKUP($AE$404,$AF$404:$AF$407,$AG$404:$AG$407)</f>
        <v>0</v>
      </c>
      <c r="AM404" s="301"/>
      <c r="AN404" s="301"/>
      <c r="AO404" s="301"/>
      <c r="AP404" s="301"/>
      <c r="AQ404" s="191">
        <v>2</v>
      </c>
      <c r="AR404" s="147" t="s">
        <v>192</v>
      </c>
      <c r="AS404" s="191">
        <v>1</v>
      </c>
      <c r="AT404" s="301" t="s">
        <v>628</v>
      </c>
      <c r="AU404" s="299">
        <v>0.5</v>
      </c>
      <c r="AV404" s="301"/>
      <c r="AW404" s="301"/>
      <c r="AX404" s="301"/>
      <c r="AY404" s="301"/>
      <c r="AZ404" s="301"/>
      <c r="BN404" s="415"/>
      <c r="BO404" s="415"/>
      <c r="BP404" s="415"/>
      <c r="BQ404" s="415"/>
      <c r="BR404" s="415"/>
      <c r="BS404" s="415"/>
      <c r="BT404" s="415"/>
      <c r="BU404" s="415"/>
      <c r="BV404" s="415"/>
      <c r="BW404" s="415"/>
      <c r="BX404" s="415"/>
      <c r="BY404" s="415"/>
      <c r="BZ404" s="415"/>
      <c r="CA404" s="415"/>
      <c r="CB404" s="415"/>
      <c r="CC404" s="415"/>
      <c r="CD404" s="415"/>
      <c r="CE404" s="415"/>
      <c r="CF404" s="415"/>
      <c r="CG404" s="415"/>
      <c r="CH404" s="415"/>
      <c r="CI404" s="415"/>
      <c r="CJ404" s="415"/>
      <c r="CK404" s="415"/>
      <c r="CL404" s="415"/>
      <c r="CM404" s="415"/>
      <c r="CN404" s="415"/>
      <c r="CO404" s="415"/>
      <c r="CP404" s="415"/>
      <c r="CQ404" s="415"/>
      <c r="CR404" s="415"/>
      <c r="CS404" s="415"/>
      <c r="CT404" s="415"/>
      <c r="CU404" s="415"/>
      <c r="CV404" s="415"/>
      <c r="CW404" s="415"/>
      <c r="CX404" s="415"/>
      <c r="CY404" s="415"/>
      <c r="CZ404" s="415"/>
      <c r="DA404" s="415"/>
      <c r="DB404" s="415"/>
      <c r="DC404" s="415"/>
      <c r="DD404" s="415"/>
      <c r="DE404" s="415"/>
      <c r="DF404" s="415"/>
      <c r="DG404" s="415"/>
      <c r="DH404" s="415"/>
      <c r="DI404" s="415"/>
      <c r="DJ404" s="415"/>
      <c r="DK404" s="415"/>
      <c r="DL404" s="415"/>
      <c r="DM404" s="415"/>
      <c r="DN404" s="415"/>
      <c r="DO404" s="415"/>
      <c r="EF404" s="415"/>
      <c r="EG404" s="415"/>
      <c r="EH404" s="415"/>
      <c r="EI404" s="415"/>
      <c r="EJ404" s="415"/>
      <c r="EK404" s="415"/>
      <c r="EL404" s="415"/>
      <c r="EM404" s="415"/>
      <c r="EN404" s="415"/>
      <c r="EO404" s="415"/>
      <c r="EP404" s="415"/>
      <c r="EQ404" s="415"/>
      <c r="ER404" s="415"/>
      <c r="ES404" s="415"/>
      <c r="ET404" s="415"/>
      <c r="EU404" s="415"/>
      <c r="EV404" s="415"/>
      <c r="EW404" s="415"/>
      <c r="EX404" s="415"/>
      <c r="EY404" s="415"/>
      <c r="EZ404" s="415"/>
      <c r="FA404" s="415"/>
      <c r="FB404" s="415"/>
      <c r="FC404" s="415"/>
      <c r="FD404" s="415"/>
      <c r="FE404" s="415"/>
      <c r="FF404" s="415"/>
    </row>
    <row r="405" spans="1:162" s="406" customFormat="1" ht="0.6" customHeight="1">
      <c r="A405" s="310"/>
      <c r="B405" s="731"/>
      <c r="C405" s="773"/>
      <c r="D405" s="774"/>
      <c r="E405" s="774"/>
      <c r="F405" s="774"/>
      <c r="G405" s="774"/>
      <c r="H405" s="774"/>
      <c r="I405" s="774"/>
      <c r="J405" s="775"/>
      <c r="K405" s="27"/>
      <c r="L405" s="27"/>
      <c r="M405" s="27"/>
      <c r="N405" s="27"/>
      <c r="O405" s="22"/>
      <c r="P405" s="22"/>
      <c r="Q405" s="309"/>
      <c r="R405" s="24"/>
      <c r="S405" s="24"/>
      <c r="T405" s="24"/>
      <c r="U405" s="24"/>
      <c r="V405" s="24"/>
      <c r="W405" s="24"/>
      <c r="X405" s="24"/>
      <c r="Y405" s="24"/>
      <c r="Z405" s="24"/>
      <c r="AA405" s="24"/>
      <c r="AB405" s="24"/>
      <c r="AC405" s="24"/>
      <c r="AD405" s="301"/>
      <c r="AE405" s="301"/>
      <c r="AF405" s="296">
        <v>0.25</v>
      </c>
      <c r="AG405" s="191">
        <v>1</v>
      </c>
      <c r="AH405" s="191">
        <v>0</v>
      </c>
      <c r="AI405" s="191" t="s">
        <v>652</v>
      </c>
      <c r="AJ405" s="191" t="s">
        <v>657</v>
      </c>
      <c r="AK405" s="295" t="s">
        <v>649</v>
      </c>
      <c r="AL405" s="191">
        <f>LOOKUP($AE$404,$AF$404:$AF$407,$AH$404:$AH$407)</f>
        <v>-1</v>
      </c>
      <c r="AM405" s="301"/>
      <c r="AN405" s="301"/>
      <c r="AO405" s="301"/>
      <c r="AP405" s="301"/>
      <c r="AQ405" s="191">
        <v>3</v>
      </c>
      <c r="AR405" s="147" t="s">
        <v>193</v>
      </c>
      <c r="AS405" s="191">
        <v>2</v>
      </c>
      <c r="AT405" s="301" t="s">
        <v>628</v>
      </c>
      <c r="AU405" s="299">
        <v>0.75</v>
      </c>
      <c r="AV405" s="301"/>
      <c r="AW405" s="301"/>
      <c r="AX405" s="301"/>
      <c r="AY405" s="301"/>
      <c r="AZ405" s="301"/>
      <c r="BN405" s="415"/>
      <c r="BO405" s="415"/>
      <c r="BP405" s="415"/>
      <c r="BQ405" s="415"/>
      <c r="BR405" s="415"/>
      <c r="BS405" s="415"/>
      <c r="BT405" s="415"/>
      <c r="BU405" s="415"/>
      <c r="BV405" s="415"/>
      <c r="BW405" s="415"/>
      <c r="BX405" s="415"/>
      <c r="BY405" s="415"/>
      <c r="BZ405" s="415"/>
      <c r="CA405" s="415"/>
      <c r="CB405" s="415"/>
      <c r="CC405" s="415"/>
      <c r="CD405" s="415"/>
      <c r="CE405" s="415"/>
      <c r="CF405" s="415"/>
      <c r="CG405" s="415"/>
      <c r="CH405" s="415"/>
      <c r="CI405" s="415"/>
      <c r="CJ405" s="415"/>
      <c r="CK405" s="415"/>
      <c r="CL405" s="415"/>
      <c r="CM405" s="415"/>
      <c r="CN405" s="415"/>
      <c r="CO405" s="415"/>
      <c r="CP405" s="415"/>
      <c r="CQ405" s="415"/>
      <c r="CR405" s="415"/>
      <c r="CS405" s="415"/>
      <c r="CT405" s="415"/>
      <c r="CU405" s="415"/>
      <c r="CV405" s="415"/>
      <c r="CW405" s="415"/>
      <c r="CX405" s="415"/>
      <c r="CY405" s="415"/>
      <c r="CZ405" s="415"/>
      <c r="DA405" s="415"/>
      <c r="DB405" s="415"/>
      <c r="DC405" s="415"/>
      <c r="DD405" s="415"/>
      <c r="DE405" s="415"/>
      <c r="DF405" s="415"/>
      <c r="DG405" s="415"/>
      <c r="DH405" s="415"/>
      <c r="DI405" s="415"/>
      <c r="DJ405" s="415"/>
      <c r="DK405" s="415"/>
      <c r="DL405" s="415"/>
      <c r="DM405" s="415"/>
      <c r="DN405" s="415"/>
      <c r="DO405" s="415"/>
      <c r="EF405" s="415"/>
      <c r="EG405" s="415"/>
      <c r="EH405" s="415"/>
      <c r="EI405" s="415"/>
      <c r="EJ405" s="415"/>
      <c r="EK405" s="415"/>
      <c r="EL405" s="415"/>
      <c r="EM405" s="415"/>
      <c r="EN405" s="415"/>
      <c r="EO405" s="415"/>
      <c r="EP405" s="415"/>
      <c r="EQ405" s="415"/>
      <c r="ER405" s="415"/>
      <c r="ES405" s="415"/>
      <c r="ET405" s="415"/>
      <c r="EU405" s="415"/>
      <c r="EV405" s="415"/>
      <c r="EW405" s="415"/>
      <c r="EX405" s="415"/>
      <c r="EY405" s="415"/>
      <c r="EZ405" s="415"/>
      <c r="FA405" s="415"/>
      <c r="FB405" s="415"/>
      <c r="FC405" s="415"/>
      <c r="FD405" s="415"/>
      <c r="FE405" s="415"/>
      <c r="FF405" s="415"/>
    </row>
    <row r="406" spans="1:162" s="406" customFormat="1" ht="30" customHeight="1">
      <c r="A406" s="310"/>
      <c r="B406" s="27"/>
      <c r="C406" s="193" t="s">
        <v>203</v>
      </c>
      <c r="D406" s="732" t="str">
        <f>LOOKUP($AL$404,$AG$404:$AG$407,$AI$404:$AI$407)</f>
        <v>No es necesario evaluar</v>
      </c>
      <c r="E406" s="733"/>
      <c r="F406" s="733"/>
      <c r="G406" s="733"/>
      <c r="H406" s="733"/>
      <c r="I406" s="733"/>
      <c r="J406" s="734"/>
      <c r="K406" s="27"/>
      <c r="L406" s="27"/>
      <c r="M406" s="27"/>
      <c r="N406" s="27"/>
      <c r="O406" s="22"/>
      <c r="P406" s="22"/>
      <c r="Q406" s="309"/>
      <c r="R406" s="24"/>
      <c r="S406" s="24"/>
      <c r="T406" s="24"/>
      <c r="U406" s="24"/>
      <c r="V406" s="24"/>
      <c r="W406" s="24"/>
      <c r="X406" s="24"/>
      <c r="Y406" s="24"/>
      <c r="Z406" s="24"/>
      <c r="AA406" s="24"/>
      <c r="AB406" s="24"/>
      <c r="AC406" s="24"/>
      <c r="AD406" s="301"/>
      <c r="AE406" s="301"/>
      <c r="AF406" s="296">
        <v>0.5</v>
      </c>
      <c r="AG406" s="191">
        <v>1</v>
      </c>
      <c r="AH406" s="191">
        <v>1</v>
      </c>
      <c r="AI406" s="191" t="s">
        <v>652</v>
      </c>
      <c r="AJ406" s="191" t="s">
        <v>658</v>
      </c>
      <c r="AK406" s="301"/>
      <c r="AL406" s="301"/>
      <c r="AM406" s="301"/>
      <c r="AN406" s="301"/>
      <c r="AO406" s="301"/>
      <c r="AP406" s="301"/>
      <c r="AQ406" s="191">
        <v>4</v>
      </c>
      <c r="AR406" s="147" t="s">
        <v>108</v>
      </c>
      <c r="AS406" s="192">
        <v>3</v>
      </c>
      <c r="AT406" s="301" t="s">
        <v>660</v>
      </c>
      <c r="AU406" s="299">
        <v>1</v>
      </c>
      <c r="AV406" s="301"/>
      <c r="AW406" s="301"/>
      <c r="AX406" s="301"/>
      <c r="AY406" s="301"/>
      <c r="AZ406" s="301"/>
      <c r="BN406" s="415"/>
      <c r="BO406" s="415"/>
      <c r="BP406" s="415"/>
      <c r="BQ406" s="415"/>
      <c r="BR406" s="415"/>
      <c r="BS406" s="415"/>
      <c r="BT406" s="415"/>
      <c r="BU406" s="415"/>
      <c r="BV406" s="415"/>
      <c r="BW406" s="415"/>
      <c r="BX406" s="415"/>
      <c r="BY406" s="415"/>
      <c r="BZ406" s="415"/>
      <c r="CA406" s="415"/>
      <c r="CB406" s="415"/>
      <c r="CC406" s="415"/>
      <c r="CD406" s="415"/>
      <c r="CE406" s="415"/>
      <c r="CF406" s="415"/>
      <c r="CG406" s="415"/>
      <c r="CH406" s="415"/>
      <c r="CI406" s="415"/>
      <c r="CJ406" s="415"/>
      <c r="CK406" s="415"/>
      <c r="CL406" s="415"/>
      <c r="CM406" s="415"/>
      <c r="CN406" s="415"/>
      <c r="CO406" s="415"/>
      <c r="CP406" s="415"/>
      <c r="CQ406" s="415"/>
      <c r="CR406" s="415"/>
      <c r="CS406" s="415"/>
      <c r="CT406" s="415"/>
      <c r="CU406" s="415"/>
      <c r="CV406" s="415"/>
      <c r="CW406" s="415"/>
      <c r="CX406" s="415"/>
      <c r="CY406" s="415"/>
      <c r="CZ406" s="415"/>
      <c r="DA406" s="415"/>
      <c r="DB406" s="415"/>
      <c r="DC406" s="415"/>
      <c r="DD406" s="415"/>
      <c r="DE406" s="415"/>
      <c r="DF406" s="415"/>
      <c r="DG406" s="415"/>
      <c r="DH406" s="415"/>
      <c r="DI406" s="415"/>
      <c r="DJ406" s="415"/>
      <c r="DK406" s="415"/>
      <c r="DL406" s="415"/>
      <c r="DM406" s="415"/>
      <c r="DN406" s="415"/>
      <c r="DO406" s="415"/>
      <c r="EF406" s="415"/>
      <c r="EG406" s="415"/>
      <c r="EH406" s="415"/>
      <c r="EI406" s="415"/>
      <c r="EJ406" s="415"/>
      <c r="EK406" s="415"/>
      <c r="EL406" s="415"/>
      <c r="EM406" s="415"/>
      <c r="EN406" s="415"/>
      <c r="EO406" s="415"/>
      <c r="EP406" s="415"/>
      <c r="EQ406" s="415"/>
      <c r="ER406" s="415"/>
      <c r="ES406" s="415"/>
      <c r="ET406" s="415"/>
      <c r="EU406" s="415"/>
      <c r="EV406" s="415"/>
      <c r="EW406" s="415"/>
      <c r="EX406" s="415"/>
      <c r="EY406" s="415"/>
      <c r="EZ406" s="415"/>
      <c r="FA406" s="415"/>
      <c r="FB406" s="415"/>
      <c r="FC406" s="415"/>
      <c r="FD406" s="415"/>
      <c r="FE406" s="415"/>
      <c r="FF406" s="415"/>
    </row>
    <row r="407" spans="1:162" s="406" customFormat="1" ht="30" customHeight="1">
      <c r="A407" s="310"/>
      <c r="B407" s="27"/>
      <c r="C407" s="195" t="s">
        <v>204</v>
      </c>
      <c r="D407" s="735" t="str">
        <f>LOOKUP($AL$405,$AH$404:$AH$407,$AJ$404:$AJ$407)</f>
        <v>-</v>
      </c>
      <c r="E407" s="736"/>
      <c r="F407" s="736"/>
      <c r="G407" s="736"/>
      <c r="H407" s="736"/>
      <c r="I407" s="736"/>
      <c r="J407" s="737"/>
      <c r="K407" s="27"/>
      <c r="L407" s="27"/>
      <c r="M407" s="27"/>
      <c r="N407" s="27"/>
      <c r="O407" s="22"/>
      <c r="P407" s="22"/>
      <c r="Q407" s="309"/>
      <c r="R407" s="24"/>
      <c r="S407" s="24"/>
      <c r="T407" s="24"/>
      <c r="U407" s="24"/>
      <c r="V407" s="24"/>
      <c r="W407" s="24"/>
      <c r="X407" s="24"/>
      <c r="Y407" s="24"/>
      <c r="Z407" s="24"/>
      <c r="AA407" s="24"/>
      <c r="AB407" s="24"/>
      <c r="AC407" s="24"/>
      <c r="AD407" s="301"/>
      <c r="AE407" s="301"/>
      <c r="AF407" s="296">
        <v>1</v>
      </c>
      <c r="AG407" s="191">
        <v>1</v>
      </c>
      <c r="AH407" s="191">
        <v>2</v>
      </c>
      <c r="AI407" s="191" t="s">
        <v>652</v>
      </c>
      <c r="AJ407" s="192" t="s">
        <v>659</v>
      </c>
      <c r="AK407" s="301"/>
      <c r="AL407" s="301"/>
      <c r="AM407" s="301"/>
      <c r="AN407" s="301"/>
      <c r="AO407" s="301"/>
      <c r="AP407" s="301"/>
      <c r="AQ407" s="301"/>
      <c r="AR407" s="301"/>
      <c r="AS407" s="301"/>
      <c r="AT407" s="301"/>
      <c r="AU407" s="301"/>
      <c r="AV407" s="301"/>
      <c r="AW407" s="301"/>
      <c r="AX407" s="301"/>
      <c r="AY407" s="301"/>
      <c r="AZ407" s="301"/>
      <c r="BN407" s="415"/>
      <c r="BO407" s="415"/>
      <c r="BP407" s="415"/>
      <c r="BQ407" s="415"/>
      <c r="BR407" s="415"/>
      <c r="BS407" s="415"/>
      <c r="BT407" s="415"/>
      <c r="BU407" s="415"/>
      <c r="BV407" s="415"/>
      <c r="BW407" s="415"/>
      <c r="BX407" s="415"/>
      <c r="BY407" s="415"/>
      <c r="BZ407" s="415"/>
      <c r="CA407" s="415"/>
      <c r="CB407" s="415"/>
      <c r="CC407" s="415"/>
      <c r="CD407" s="415"/>
      <c r="CE407" s="415"/>
      <c r="CF407" s="415"/>
      <c r="CG407" s="415"/>
      <c r="CH407" s="415"/>
      <c r="CI407" s="415"/>
      <c r="CJ407" s="415"/>
      <c r="CK407" s="415"/>
      <c r="CL407" s="415"/>
      <c r="CM407" s="415"/>
      <c r="CN407" s="415"/>
      <c r="CO407" s="415"/>
      <c r="CP407" s="415"/>
      <c r="CQ407" s="415"/>
      <c r="CR407" s="415"/>
      <c r="CS407" s="415"/>
      <c r="CT407" s="415"/>
      <c r="CU407" s="415"/>
      <c r="CV407" s="415"/>
      <c r="CW407" s="415"/>
      <c r="CX407" s="415"/>
      <c r="CY407" s="415"/>
      <c r="CZ407" s="415"/>
      <c r="DA407" s="415"/>
      <c r="DB407" s="415"/>
      <c r="DC407" s="415"/>
      <c r="DD407" s="415"/>
      <c r="DE407" s="415"/>
      <c r="DF407" s="415"/>
      <c r="DG407" s="415"/>
      <c r="DH407" s="415"/>
      <c r="DI407" s="415"/>
      <c r="DJ407" s="415"/>
      <c r="DK407" s="415"/>
      <c r="DL407" s="415"/>
      <c r="DM407" s="415"/>
      <c r="DN407" s="415"/>
      <c r="DO407" s="415"/>
      <c r="EF407" s="415"/>
      <c r="EG407" s="415"/>
      <c r="EH407" s="415"/>
      <c r="EI407" s="415"/>
      <c r="EJ407" s="415"/>
      <c r="EK407" s="415"/>
      <c r="EL407" s="415"/>
      <c r="EM407" s="415"/>
      <c r="EN407" s="415"/>
      <c r="EO407" s="415"/>
      <c r="EP407" s="415"/>
      <c r="EQ407" s="415"/>
      <c r="ER407" s="415"/>
      <c r="ES407" s="415"/>
      <c r="ET407" s="415"/>
      <c r="EU407" s="415"/>
      <c r="EV407" s="415"/>
      <c r="EW407" s="415"/>
      <c r="EX407" s="415"/>
      <c r="EY407" s="415"/>
      <c r="EZ407" s="415"/>
      <c r="FA407" s="415"/>
      <c r="FB407" s="415"/>
      <c r="FC407" s="415"/>
      <c r="FD407" s="415"/>
      <c r="FE407" s="415"/>
      <c r="FF407" s="415"/>
    </row>
    <row r="408" spans="1:162" s="406" customFormat="1">
      <c r="A408" s="310"/>
      <c r="B408" s="22"/>
      <c r="C408" s="22"/>
      <c r="D408" s="22"/>
      <c r="E408" s="22"/>
      <c r="F408" s="22"/>
      <c r="G408" s="22"/>
      <c r="H408" s="22"/>
      <c r="I408" s="22"/>
      <c r="J408" s="22"/>
      <c r="K408" s="22"/>
      <c r="L408" s="22"/>
      <c r="M408" s="22"/>
      <c r="N408" s="22"/>
      <c r="O408" s="22"/>
      <c r="P408" s="22"/>
      <c r="Q408" s="309"/>
      <c r="R408" s="24"/>
      <c r="S408" s="24"/>
      <c r="T408" s="24"/>
      <c r="U408" s="24"/>
      <c r="V408" s="24"/>
      <c r="W408" s="24"/>
      <c r="X408" s="24"/>
      <c r="Y408" s="24"/>
      <c r="Z408" s="24"/>
      <c r="AA408" s="24"/>
      <c r="AB408" s="24"/>
      <c r="AC408" s="24"/>
      <c r="AD408" s="301"/>
      <c r="AE408" s="301"/>
      <c r="AF408" s="301"/>
      <c r="AG408" s="301"/>
      <c r="AH408" s="301"/>
      <c r="AI408" s="301"/>
      <c r="AJ408" s="301"/>
      <c r="AK408" s="301"/>
      <c r="AL408" s="301"/>
      <c r="AM408" s="301"/>
      <c r="AN408" s="301"/>
      <c r="AO408" s="301"/>
      <c r="AP408" s="301"/>
      <c r="AQ408" s="301"/>
      <c r="AR408" s="301"/>
      <c r="AS408" s="301"/>
      <c r="AT408" s="301"/>
      <c r="AU408" s="301"/>
      <c r="AV408" s="301"/>
      <c r="AW408" s="301"/>
      <c r="AX408" s="301"/>
      <c r="AY408" s="301"/>
      <c r="AZ408" s="301"/>
      <c r="BN408" s="415"/>
      <c r="BO408" s="415"/>
      <c r="BP408" s="415"/>
      <c r="BQ408" s="415"/>
      <c r="BR408" s="415"/>
      <c r="BS408" s="415"/>
      <c r="BT408" s="415"/>
      <c r="BU408" s="415"/>
      <c r="BV408" s="415"/>
      <c r="BW408" s="415"/>
      <c r="BX408" s="415"/>
      <c r="BY408" s="415"/>
      <c r="BZ408" s="415"/>
      <c r="CA408" s="415"/>
      <c r="CB408" s="415"/>
      <c r="CC408" s="415"/>
      <c r="CD408" s="415"/>
      <c r="CE408" s="415"/>
      <c r="CF408" s="415"/>
      <c r="CG408" s="415"/>
      <c r="CH408" s="415"/>
      <c r="CI408" s="415"/>
      <c r="CJ408" s="415"/>
      <c r="CK408" s="415"/>
      <c r="CL408" s="415"/>
      <c r="CM408" s="415"/>
      <c r="CN408" s="415"/>
      <c r="CO408" s="415"/>
      <c r="CP408" s="415"/>
      <c r="CQ408" s="415"/>
      <c r="CR408" s="415"/>
      <c r="CS408" s="415"/>
      <c r="CT408" s="415"/>
      <c r="CU408" s="415"/>
      <c r="CV408" s="415"/>
      <c r="CW408" s="415"/>
      <c r="CX408" s="415"/>
      <c r="CY408" s="415"/>
      <c r="CZ408" s="415"/>
      <c r="DA408" s="415"/>
      <c r="DB408" s="415"/>
      <c r="DC408" s="415"/>
      <c r="DD408" s="415"/>
      <c r="DE408" s="415"/>
      <c r="DF408" s="415"/>
      <c r="DG408" s="415"/>
      <c r="DH408" s="415"/>
      <c r="DI408" s="415"/>
      <c r="DJ408" s="415"/>
      <c r="DK408" s="415"/>
      <c r="DL408" s="415"/>
      <c r="DM408" s="415"/>
      <c r="DN408" s="415"/>
      <c r="DO408" s="415"/>
      <c r="EF408" s="415"/>
      <c r="EG408" s="415"/>
      <c r="EH408" s="415"/>
      <c r="EI408" s="415"/>
      <c r="EJ408" s="415"/>
      <c r="EK408" s="415"/>
      <c r="EL408" s="415"/>
      <c r="EM408" s="415"/>
      <c r="EN408" s="415"/>
      <c r="EO408" s="415"/>
      <c r="EP408" s="415"/>
      <c r="EQ408" s="415"/>
      <c r="ER408" s="415"/>
      <c r="ES408" s="415"/>
      <c r="ET408" s="415"/>
      <c r="EU408" s="415"/>
      <c r="EV408" s="415"/>
      <c r="EW408" s="415"/>
      <c r="EX408" s="415"/>
      <c r="EY408" s="415"/>
      <c r="EZ408" s="415"/>
      <c r="FA408" s="415"/>
      <c r="FB408" s="415"/>
      <c r="FC408" s="415"/>
      <c r="FD408" s="415"/>
      <c r="FE408" s="415"/>
      <c r="FF408" s="415"/>
    </row>
    <row r="409" spans="1:162" s="406" customFormat="1" ht="9" customHeight="1">
      <c r="A409" s="310"/>
      <c r="B409" s="22"/>
      <c r="C409" s="22"/>
      <c r="D409" s="22"/>
      <c r="E409" s="22"/>
      <c r="F409" s="22"/>
      <c r="G409" s="22"/>
      <c r="H409" s="22"/>
      <c r="I409" s="22"/>
      <c r="J409" s="22"/>
      <c r="K409" s="22"/>
      <c r="L409" s="22"/>
      <c r="M409" s="22"/>
      <c r="N409" s="22"/>
      <c r="O409" s="22"/>
      <c r="P409" s="22"/>
      <c r="Q409" s="309"/>
      <c r="R409" s="24"/>
      <c r="S409" s="24"/>
      <c r="T409" s="24"/>
      <c r="U409" s="24"/>
      <c r="V409" s="24"/>
      <c r="W409" s="24"/>
      <c r="X409" s="24"/>
      <c r="Y409" s="24"/>
      <c r="Z409" s="24"/>
      <c r="AA409" s="24"/>
      <c r="AB409" s="24"/>
      <c r="AC409" s="24"/>
      <c r="AD409" s="25"/>
      <c r="AE409" s="301"/>
      <c r="AF409" s="301"/>
      <c r="AG409" s="301"/>
      <c r="AH409" s="301"/>
      <c r="AI409" s="301"/>
      <c r="AJ409" s="301"/>
      <c r="AK409" s="301"/>
      <c r="AL409" s="301"/>
      <c r="AM409" s="301"/>
      <c r="AN409" s="301"/>
      <c r="AO409" s="301"/>
      <c r="AP409" s="301"/>
      <c r="AQ409" s="301"/>
      <c r="AR409" s="301"/>
      <c r="AS409" s="301"/>
      <c r="AT409" s="301"/>
      <c r="AU409" s="301"/>
      <c r="AV409" s="301"/>
      <c r="AW409" s="301"/>
      <c r="AX409" s="301"/>
      <c r="AY409" s="301"/>
      <c r="AZ409" s="25"/>
      <c r="BN409" s="415"/>
      <c r="BO409" s="415"/>
      <c r="BP409" s="415"/>
      <c r="BQ409" s="415"/>
      <c r="BR409" s="415"/>
      <c r="BS409" s="415"/>
      <c r="BT409" s="415"/>
      <c r="BU409" s="415"/>
      <c r="BV409" s="415"/>
      <c r="BW409" s="415"/>
      <c r="BX409" s="415"/>
      <c r="BY409" s="415"/>
      <c r="BZ409" s="415"/>
      <c r="CA409" s="415"/>
      <c r="CB409" s="415"/>
      <c r="CC409" s="415"/>
      <c r="CD409" s="415"/>
      <c r="CE409" s="415"/>
      <c r="CF409" s="415"/>
      <c r="CG409" s="415"/>
      <c r="CH409" s="415"/>
      <c r="CI409" s="415"/>
      <c r="CJ409" s="415"/>
      <c r="CK409" s="415"/>
      <c r="CL409" s="415"/>
      <c r="CM409" s="415"/>
      <c r="CN409" s="415"/>
      <c r="CO409" s="415"/>
      <c r="CP409" s="415"/>
      <c r="CQ409" s="415"/>
      <c r="CR409" s="415"/>
      <c r="CS409" s="415"/>
      <c r="CT409" s="415"/>
      <c r="CU409" s="415"/>
      <c r="CV409" s="415"/>
      <c r="CW409" s="415"/>
      <c r="CX409" s="415"/>
      <c r="CY409" s="415"/>
      <c r="CZ409" s="415"/>
      <c r="DA409" s="415"/>
      <c r="DB409" s="415"/>
      <c r="DC409" s="415"/>
      <c r="DD409" s="415"/>
      <c r="DE409" s="415"/>
      <c r="DF409" s="415"/>
      <c r="DG409" s="415"/>
      <c r="DH409" s="415"/>
      <c r="DI409" s="415"/>
      <c r="DJ409" s="415"/>
      <c r="DK409" s="415"/>
      <c r="DL409" s="415"/>
      <c r="DM409" s="415"/>
      <c r="DN409" s="415"/>
      <c r="DO409" s="415"/>
      <c r="EF409" s="415"/>
      <c r="EG409" s="415"/>
      <c r="EH409" s="415"/>
      <c r="EI409" s="415"/>
      <c r="EJ409" s="415"/>
      <c r="EK409" s="415"/>
      <c r="EL409" s="415"/>
      <c r="EM409" s="415"/>
      <c r="EN409" s="415"/>
      <c r="EO409" s="415"/>
      <c r="EP409" s="415"/>
      <c r="EQ409" s="415"/>
      <c r="ER409" s="415"/>
      <c r="ES409" s="415"/>
      <c r="ET409" s="415"/>
      <c r="EU409" s="415"/>
      <c r="EV409" s="415"/>
      <c r="EW409" s="415"/>
      <c r="EX409" s="415"/>
      <c r="EY409" s="415"/>
      <c r="EZ409" s="415"/>
      <c r="FA409" s="415"/>
      <c r="FB409" s="415"/>
      <c r="FC409" s="415"/>
      <c r="FD409" s="415"/>
      <c r="FE409" s="415"/>
      <c r="FF409" s="415"/>
    </row>
    <row r="410" spans="1:162" s="406" customFormat="1">
      <c r="A410" s="310"/>
      <c r="B410" s="309"/>
      <c r="C410" s="309"/>
      <c r="D410" s="309"/>
      <c r="E410" s="309"/>
      <c r="F410" s="309"/>
      <c r="G410" s="309"/>
      <c r="H410" s="309"/>
      <c r="I410" s="309"/>
      <c r="J410" s="309"/>
      <c r="K410" s="309"/>
      <c r="L410" s="309"/>
      <c r="M410" s="309"/>
      <c r="N410" s="309"/>
      <c r="O410" s="309"/>
      <c r="P410" s="309"/>
      <c r="Q410" s="309"/>
      <c r="R410" s="24"/>
      <c r="S410" s="24"/>
      <c r="T410" s="24"/>
      <c r="U410" s="24"/>
      <c r="V410" s="24"/>
      <c r="W410" s="24"/>
      <c r="X410" s="24"/>
      <c r="Y410" s="24"/>
      <c r="Z410" s="24"/>
      <c r="AA410" s="24"/>
      <c r="AB410" s="24"/>
      <c r="AC410" s="24"/>
      <c r="AD410" s="25"/>
      <c r="AE410" s="301"/>
      <c r="AF410" s="301"/>
      <c r="AG410" s="301"/>
      <c r="AH410" s="301"/>
      <c r="AI410" s="301"/>
      <c r="AJ410" s="301"/>
      <c r="AK410" s="301"/>
      <c r="AL410" s="301"/>
      <c r="AM410" s="301"/>
      <c r="AN410" s="301"/>
      <c r="AO410" s="301"/>
      <c r="AP410" s="301"/>
      <c r="AQ410" s="301"/>
      <c r="AR410" s="301"/>
      <c r="AS410" s="301"/>
      <c r="AT410" s="301"/>
      <c r="AU410" s="301"/>
      <c r="AV410" s="301"/>
      <c r="AW410" s="301"/>
      <c r="AX410" s="301"/>
      <c r="AY410" s="301"/>
      <c r="AZ410" s="25"/>
      <c r="BN410" s="415"/>
      <c r="BO410" s="415"/>
      <c r="BP410" s="415"/>
      <c r="BQ410" s="415"/>
      <c r="BR410" s="415"/>
      <c r="BS410" s="415"/>
      <c r="BT410" s="415"/>
      <c r="BU410" s="415"/>
      <c r="BV410" s="415"/>
      <c r="BW410" s="415"/>
      <c r="BX410" s="415"/>
      <c r="BY410" s="415"/>
      <c r="BZ410" s="415"/>
      <c r="CA410" s="415"/>
      <c r="CB410" s="415"/>
      <c r="CC410" s="415"/>
      <c r="CD410" s="415"/>
      <c r="CE410" s="415"/>
      <c r="CF410" s="415"/>
      <c r="CG410" s="415"/>
      <c r="CH410" s="415"/>
      <c r="CI410" s="415"/>
      <c r="CJ410" s="415"/>
      <c r="CK410" s="415"/>
      <c r="CL410" s="415"/>
      <c r="CM410" s="415"/>
      <c r="CN410" s="415"/>
      <c r="CO410" s="415"/>
      <c r="CP410" s="415"/>
      <c r="CQ410" s="415"/>
      <c r="CR410" s="415"/>
      <c r="CS410" s="415"/>
      <c r="CT410" s="415"/>
      <c r="CU410" s="415"/>
      <c r="CV410" s="415"/>
      <c r="CW410" s="415"/>
      <c r="CX410" s="415"/>
      <c r="CY410" s="415"/>
      <c r="CZ410" s="415"/>
      <c r="DA410" s="415"/>
      <c r="DB410" s="415"/>
      <c r="DC410" s="415"/>
      <c r="DD410" s="415"/>
      <c r="DE410" s="415"/>
      <c r="DF410" s="415"/>
      <c r="DG410" s="415"/>
      <c r="DH410" s="415"/>
      <c r="DI410" s="415"/>
      <c r="DJ410" s="415"/>
      <c r="DK410" s="415"/>
      <c r="DL410" s="415"/>
      <c r="DM410" s="415"/>
      <c r="DN410" s="415"/>
      <c r="DO410" s="415"/>
      <c r="EF410" s="415"/>
      <c r="EG410" s="415"/>
      <c r="EH410" s="415"/>
      <c r="EI410" s="415"/>
      <c r="EJ410" s="415"/>
      <c r="EK410" s="415"/>
      <c r="EL410" s="415"/>
      <c r="EM410" s="415"/>
      <c r="EN410" s="415"/>
      <c r="EO410" s="415"/>
      <c r="EP410" s="415"/>
      <c r="EQ410" s="415"/>
      <c r="ER410" s="415"/>
      <c r="ES410" s="415"/>
      <c r="ET410" s="415"/>
      <c r="EU410" s="415"/>
      <c r="EV410" s="415"/>
      <c r="EW410" s="415"/>
      <c r="EX410" s="415"/>
      <c r="EY410" s="415"/>
      <c r="EZ410" s="415"/>
      <c r="FA410" s="415"/>
      <c r="FB410" s="415"/>
      <c r="FC410" s="415"/>
      <c r="FD410" s="415"/>
      <c r="FE410" s="415"/>
      <c r="FF410" s="415"/>
    </row>
    <row r="411" spans="1:162" s="406" customFormat="1">
      <c r="R411" s="24"/>
      <c r="S411" s="24"/>
      <c r="T411" s="24"/>
      <c r="U411" s="24"/>
      <c r="V411" s="24"/>
      <c r="W411" s="24"/>
      <c r="X411" s="24"/>
      <c r="Y411" s="24"/>
      <c r="Z411" s="24"/>
      <c r="AA411" s="24"/>
      <c r="AB411" s="24"/>
      <c r="AC411" s="24"/>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N411" s="415"/>
      <c r="BO411" s="415"/>
      <c r="BP411" s="415"/>
      <c r="BQ411" s="415"/>
      <c r="BR411" s="415"/>
      <c r="BS411" s="415"/>
      <c r="BT411" s="415"/>
      <c r="BU411" s="415"/>
      <c r="BV411" s="415"/>
      <c r="BW411" s="415"/>
      <c r="BX411" s="415"/>
      <c r="BY411" s="415"/>
      <c r="BZ411" s="415"/>
      <c r="CA411" s="415"/>
      <c r="CB411" s="415"/>
      <c r="CC411" s="415"/>
      <c r="CD411" s="415"/>
      <c r="CE411" s="415"/>
      <c r="CF411" s="415"/>
      <c r="CG411" s="415"/>
      <c r="CH411" s="415"/>
      <c r="CI411" s="415"/>
      <c r="CJ411" s="415"/>
      <c r="CK411" s="415"/>
      <c r="CL411" s="415"/>
      <c r="CM411" s="415"/>
      <c r="CN411" s="415"/>
      <c r="CO411" s="415"/>
      <c r="CP411" s="415"/>
      <c r="CQ411" s="415"/>
      <c r="CR411" s="415"/>
      <c r="CS411" s="415"/>
      <c r="CT411" s="415"/>
      <c r="CU411" s="415"/>
      <c r="CV411" s="415"/>
      <c r="CW411" s="415"/>
      <c r="CX411" s="415"/>
      <c r="CY411" s="415"/>
      <c r="CZ411" s="415"/>
      <c r="DA411" s="415"/>
      <c r="DB411" s="415"/>
      <c r="DC411" s="415"/>
      <c r="DD411" s="415"/>
      <c r="DE411" s="415"/>
      <c r="DF411" s="415"/>
      <c r="DG411" s="415"/>
      <c r="DH411" s="415"/>
      <c r="DI411" s="415"/>
      <c r="DJ411" s="415"/>
      <c r="DK411" s="415"/>
      <c r="DL411" s="415"/>
      <c r="DM411" s="415"/>
      <c r="DN411" s="415"/>
      <c r="DO411" s="415"/>
      <c r="EF411" s="415"/>
      <c r="EG411" s="415"/>
      <c r="EH411" s="415"/>
      <c r="EI411" s="415"/>
      <c r="EJ411" s="415"/>
      <c r="EK411" s="415"/>
      <c r="EL411" s="415"/>
      <c r="EM411" s="415"/>
      <c r="EN411" s="415"/>
      <c r="EO411" s="415"/>
      <c r="EP411" s="415"/>
      <c r="EQ411" s="415"/>
      <c r="ER411" s="415"/>
      <c r="ES411" s="415"/>
      <c r="ET411" s="415"/>
      <c r="EU411" s="415"/>
      <c r="EV411" s="415"/>
      <c r="EW411" s="415"/>
      <c r="EX411" s="415"/>
      <c r="EY411" s="415"/>
      <c r="EZ411" s="415"/>
      <c r="FA411" s="415"/>
      <c r="FB411" s="415"/>
      <c r="FC411" s="415"/>
      <c r="FD411" s="415"/>
      <c r="FE411" s="415"/>
      <c r="FF411" s="415"/>
    </row>
    <row r="412" spans="1:162" s="406" customFormat="1">
      <c r="R412" s="24"/>
      <c r="S412" s="24"/>
      <c r="T412" s="24"/>
      <c r="U412" s="24"/>
      <c r="V412" s="24"/>
      <c r="W412" s="24"/>
      <c r="X412" s="24"/>
      <c r="Y412" s="24"/>
      <c r="Z412" s="24"/>
      <c r="AA412" s="24"/>
      <c r="AB412" s="24"/>
      <c r="AC412" s="24"/>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N412" s="415"/>
      <c r="BO412" s="415"/>
      <c r="BP412" s="415"/>
      <c r="BQ412" s="415"/>
      <c r="BR412" s="415"/>
      <c r="BS412" s="415"/>
      <c r="BT412" s="415"/>
      <c r="BU412" s="415"/>
      <c r="BV412" s="415"/>
      <c r="BW412" s="415"/>
      <c r="BX412" s="415"/>
      <c r="BY412" s="415"/>
      <c r="BZ412" s="415"/>
      <c r="CA412" s="415"/>
      <c r="CB412" s="415"/>
      <c r="CC412" s="415"/>
      <c r="CD412" s="415"/>
      <c r="CE412" s="415"/>
      <c r="CF412" s="415"/>
      <c r="CG412" s="415"/>
      <c r="CH412" s="415"/>
      <c r="CI412" s="415"/>
      <c r="CJ412" s="415"/>
      <c r="CK412" s="415"/>
      <c r="CL412" s="415"/>
      <c r="CM412" s="415"/>
      <c r="CN412" s="415"/>
      <c r="CO412" s="415"/>
      <c r="CP412" s="415"/>
      <c r="CQ412" s="415"/>
      <c r="CR412" s="415"/>
      <c r="CS412" s="415"/>
      <c r="CT412" s="415"/>
      <c r="CU412" s="415"/>
      <c r="CV412" s="415"/>
      <c r="CW412" s="415"/>
      <c r="CX412" s="415"/>
      <c r="CY412" s="415"/>
      <c r="CZ412" s="415"/>
      <c r="DA412" s="415"/>
      <c r="DB412" s="415"/>
      <c r="DC412" s="415"/>
      <c r="DD412" s="415"/>
      <c r="DE412" s="415"/>
      <c r="DF412" s="415"/>
      <c r="DG412" s="415"/>
      <c r="DH412" s="415"/>
      <c r="DI412" s="415"/>
      <c r="DJ412" s="415"/>
      <c r="DK412" s="415"/>
      <c r="DL412" s="415"/>
      <c r="DM412" s="415"/>
      <c r="DN412" s="415"/>
      <c r="DO412" s="415"/>
      <c r="EF412" s="415"/>
      <c r="EG412" s="415"/>
      <c r="EH412" s="415"/>
      <c r="EI412" s="415"/>
      <c r="EJ412" s="415"/>
      <c r="EK412" s="415"/>
      <c r="EL412" s="415"/>
      <c r="EM412" s="415"/>
      <c r="EN412" s="415"/>
      <c r="EO412" s="415"/>
      <c r="EP412" s="415"/>
      <c r="EQ412" s="415"/>
      <c r="ER412" s="415"/>
      <c r="ES412" s="415"/>
      <c r="ET412" s="415"/>
      <c r="EU412" s="415"/>
      <c r="EV412" s="415"/>
      <c r="EW412" s="415"/>
      <c r="EX412" s="415"/>
      <c r="EY412" s="415"/>
      <c r="EZ412" s="415"/>
      <c r="FA412" s="415"/>
      <c r="FB412" s="415"/>
      <c r="FC412" s="415"/>
      <c r="FD412" s="415"/>
      <c r="FE412" s="415"/>
      <c r="FF412" s="415"/>
    </row>
    <row r="413" spans="1:162" s="406" customFormat="1">
      <c r="R413" s="24"/>
      <c r="S413" s="24"/>
      <c r="T413" s="24"/>
      <c r="U413" s="24"/>
      <c r="V413" s="24"/>
      <c r="W413" s="24"/>
      <c r="X413" s="24"/>
      <c r="Y413" s="24"/>
      <c r="Z413" s="24"/>
      <c r="AA413" s="24"/>
      <c r="AB413" s="24"/>
      <c r="AC413" s="24"/>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N413" s="415"/>
      <c r="BO413" s="415"/>
      <c r="BP413" s="415"/>
      <c r="BQ413" s="415"/>
      <c r="BR413" s="415"/>
      <c r="BS413" s="415"/>
      <c r="BT413" s="415"/>
      <c r="BU413" s="415"/>
      <c r="BV413" s="415"/>
      <c r="BW413" s="415"/>
      <c r="BX413" s="415"/>
      <c r="BY413" s="415"/>
      <c r="BZ413" s="415"/>
      <c r="CA413" s="415"/>
      <c r="CB413" s="415"/>
      <c r="CC413" s="415"/>
      <c r="CD413" s="415"/>
      <c r="CE413" s="415"/>
      <c r="CF413" s="415"/>
      <c r="CG413" s="415"/>
      <c r="CH413" s="415"/>
      <c r="CI413" s="415"/>
      <c r="CJ413" s="415"/>
      <c r="CK413" s="415"/>
      <c r="CL413" s="415"/>
      <c r="CM413" s="415"/>
      <c r="CN413" s="415"/>
      <c r="CO413" s="415"/>
      <c r="CP413" s="415"/>
      <c r="CQ413" s="415"/>
      <c r="CR413" s="415"/>
      <c r="CS413" s="415"/>
      <c r="CT413" s="415"/>
      <c r="CU413" s="415"/>
      <c r="CV413" s="415"/>
      <c r="CW413" s="415"/>
      <c r="CX413" s="415"/>
      <c r="CY413" s="415"/>
      <c r="CZ413" s="415"/>
      <c r="DA413" s="415"/>
      <c r="DB413" s="415"/>
      <c r="DC413" s="415"/>
      <c r="DD413" s="415"/>
      <c r="DE413" s="415"/>
      <c r="DF413" s="415"/>
      <c r="DG413" s="415"/>
      <c r="DH413" s="415"/>
      <c r="DI413" s="415"/>
      <c r="DJ413" s="415"/>
      <c r="DK413" s="415"/>
      <c r="DL413" s="415"/>
      <c r="DM413" s="415"/>
      <c r="DN413" s="415"/>
      <c r="DO413" s="415"/>
      <c r="EF413" s="415"/>
      <c r="EG413" s="415"/>
      <c r="EH413" s="415"/>
      <c r="EI413" s="415"/>
      <c r="EJ413" s="415"/>
      <c r="EK413" s="415"/>
      <c r="EL413" s="415"/>
      <c r="EM413" s="415"/>
      <c r="EN413" s="415"/>
      <c r="EO413" s="415"/>
      <c r="EP413" s="415"/>
      <c r="EQ413" s="415"/>
      <c r="ER413" s="415"/>
      <c r="ES413" s="415"/>
      <c r="ET413" s="415"/>
      <c r="EU413" s="415"/>
      <c r="EV413" s="415"/>
      <c r="EW413" s="415"/>
      <c r="EX413" s="415"/>
      <c r="EY413" s="415"/>
      <c r="EZ413" s="415"/>
      <c r="FA413" s="415"/>
      <c r="FB413" s="415"/>
      <c r="FC413" s="415"/>
      <c r="FD413" s="415"/>
      <c r="FE413" s="415"/>
      <c r="FF413" s="415"/>
    </row>
    <row r="414" spans="1:162" s="406" customFormat="1">
      <c r="R414" s="24"/>
      <c r="S414" s="24"/>
      <c r="T414" s="24"/>
      <c r="U414" s="24"/>
      <c r="V414" s="24"/>
      <c r="W414" s="24"/>
      <c r="X414" s="24"/>
      <c r="Y414" s="24"/>
      <c r="Z414" s="24"/>
      <c r="AA414" s="24"/>
      <c r="AB414" s="24"/>
      <c r="AC414" s="24"/>
      <c r="AD414" s="301"/>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N414" s="415"/>
      <c r="BO414" s="415"/>
      <c r="BP414" s="415"/>
      <c r="BQ414" s="415"/>
      <c r="BR414" s="415"/>
      <c r="BS414" s="415"/>
      <c r="BT414" s="415"/>
      <c r="BU414" s="415"/>
      <c r="BV414" s="415"/>
      <c r="BW414" s="415"/>
      <c r="BX414" s="415"/>
      <c r="BY414" s="415"/>
      <c r="BZ414" s="415"/>
      <c r="CA414" s="415"/>
      <c r="CB414" s="415"/>
      <c r="CC414" s="415"/>
      <c r="CD414" s="415"/>
      <c r="CE414" s="415"/>
      <c r="CF414" s="415"/>
      <c r="CG414" s="415"/>
      <c r="CH414" s="415"/>
      <c r="CI414" s="415"/>
      <c r="CJ414" s="415"/>
      <c r="CK414" s="415"/>
      <c r="CL414" s="415"/>
      <c r="CM414" s="415"/>
      <c r="CN414" s="415"/>
      <c r="CO414" s="415"/>
      <c r="CP414" s="415"/>
      <c r="CQ414" s="415"/>
      <c r="CR414" s="415"/>
      <c r="CS414" s="415"/>
      <c r="CT414" s="415"/>
      <c r="CU414" s="415"/>
      <c r="CV414" s="415"/>
      <c r="CW414" s="415"/>
      <c r="CX414" s="415"/>
      <c r="CY414" s="415"/>
      <c r="CZ414" s="415"/>
      <c r="DA414" s="415"/>
      <c r="DB414" s="415"/>
      <c r="DC414" s="415"/>
      <c r="DD414" s="415"/>
      <c r="DE414" s="415"/>
      <c r="DF414" s="415"/>
      <c r="DG414" s="415"/>
      <c r="DH414" s="415"/>
      <c r="DI414" s="415"/>
      <c r="DJ414" s="415"/>
      <c r="DK414" s="415"/>
      <c r="DL414" s="415"/>
      <c r="DM414" s="415"/>
      <c r="DN414" s="415"/>
      <c r="DO414" s="415"/>
      <c r="EF414" s="415"/>
      <c r="EG414" s="415"/>
      <c r="EH414" s="415"/>
      <c r="EI414" s="415"/>
      <c r="EJ414" s="415"/>
      <c r="EK414" s="415"/>
      <c r="EL414" s="415"/>
      <c r="EM414" s="415"/>
      <c r="EN414" s="415"/>
      <c r="EO414" s="415"/>
      <c r="EP414" s="415"/>
      <c r="EQ414" s="415"/>
      <c r="ER414" s="415"/>
      <c r="ES414" s="415"/>
      <c r="ET414" s="415"/>
      <c r="EU414" s="415"/>
      <c r="EV414" s="415"/>
      <c r="EW414" s="415"/>
      <c r="EX414" s="415"/>
      <c r="EY414" s="415"/>
      <c r="EZ414" s="415"/>
      <c r="FA414" s="415"/>
      <c r="FB414" s="415"/>
      <c r="FC414" s="415"/>
      <c r="FD414" s="415"/>
      <c r="FE414" s="415"/>
      <c r="FF414" s="415"/>
    </row>
    <row r="415" spans="1:162" s="406" customFormat="1">
      <c r="R415" s="24"/>
      <c r="S415" s="24"/>
      <c r="T415" s="24"/>
      <c r="U415" s="24"/>
      <c r="V415" s="24"/>
      <c r="W415" s="24"/>
      <c r="X415" s="24"/>
      <c r="Y415" s="24"/>
      <c r="Z415" s="24"/>
      <c r="AA415" s="24"/>
      <c r="AB415" s="24"/>
      <c r="AC415" s="24"/>
      <c r="AD415" s="301"/>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N415" s="415"/>
      <c r="BO415" s="415"/>
      <c r="BP415" s="415"/>
      <c r="BQ415" s="415"/>
      <c r="BR415" s="415"/>
      <c r="BS415" s="415"/>
      <c r="BT415" s="415"/>
      <c r="BU415" s="415"/>
      <c r="BV415" s="415"/>
      <c r="BW415" s="415"/>
      <c r="BX415" s="415"/>
      <c r="BY415" s="415"/>
      <c r="BZ415" s="415"/>
      <c r="CA415" s="415"/>
      <c r="CB415" s="415"/>
      <c r="CC415" s="415"/>
      <c r="CD415" s="415"/>
      <c r="CE415" s="415"/>
      <c r="CF415" s="415"/>
      <c r="CG415" s="415"/>
      <c r="CH415" s="415"/>
      <c r="CI415" s="415"/>
      <c r="CJ415" s="415"/>
      <c r="CK415" s="415"/>
      <c r="CL415" s="415"/>
      <c r="CM415" s="415"/>
      <c r="CN415" s="415"/>
      <c r="CO415" s="415"/>
      <c r="CP415" s="415"/>
      <c r="CQ415" s="415"/>
      <c r="CR415" s="415"/>
      <c r="CS415" s="415"/>
      <c r="CT415" s="415"/>
      <c r="CU415" s="415"/>
      <c r="CV415" s="415"/>
      <c r="CW415" s="415"/>
      <c r="CX415" s="415"/>
      <c r="CY415" s="415"/>
      <c r="CZ415" s="415"/>
      <c r="DA415" s="415"/>
      <c r="DB415" s="415"/>
      <c r="DC415" s="415"/>
      <c r="DD415" s="415"/>
      <c r="DE415" s="415"/>
      <c r="DF415" s="415"/>
      <c r="DG415" s="415"/>
      <c r="DH415" s="415"/>
      <c r="DI415" s="415"/>
      <c r="DJ415" s="415"/>
      <c r="DK415" s="415"/>
      <c r="DL415" s="415"/>
      <c r="DM415" s="415"/>
      <c r="DN415" s="415"/>
      <c r="DO415" s="415"/>
      <c r="EF415" s="415"/>
      <c r="EG415" s="415"/>
      <c r="EH415" s="415"/>
      <c r="EI415" s="415"/>
      <c r="EJ415" s="415"/>
      <c r="EK415" s="415"/>
      <c r="EL415" s="415"/>
      <c r="EM415" s="415"/>
      <c r="EN415" s="415"/>
      <c r="EO415" s="415"/>
      <c r="EP415" s="415"/>
      <c r="EQ415" s="415"/>
      <c r="ER415" s="415"/>
      <c r="ES415" s="415"/>
      <c r="ET415" s="415"/>
      <c r="EU415" s="415"/>
      <c r="EV415" s="415"/>
      <c r="EW415" s="415"/>
      <c r="EX415" s="415"/>
      <c r="EY415" s="415"/>
      <c r="EZ415" s="415"/>
      <c r="FA415" s="415"/>
      <c r="FB415" s="415"/>
      <c r="FC415" s="415"/>
      <c r="FD415" s="415"/>
      <c r="FE415" s="415"/>
      <c r="FF415" s="415"/>
    </row>
    <row r="416" spans="1:162" hidden="1">
      <c r="A416" s="25"/>
      <c r="B416" s="25"/>
      <c r="C416" s="25"/>
      <c r="D416" s="25"/>
      <c r="E416" s="25"/>
      <c r="F416" s="25"/>
      <c r="G416" s="25"/>
      <c r="H416" s="25"/>
      <c r="I416" s="25"/>
      <c r="J416" s="25"/>
      <c r="K416" s="25"/>
      <c r="L416" s="25"/>
      <c r="M416" s="25"/>
      <c r="N416" s="25"/>
      <c r="O416" s="25"/>
      <c r="P416" s="25"/>
      <c r="Q416" s="25"/>
      <c r="AD416" s="301"/>
      <c r="AE416" s="301"/>
      <c r="AF416" s="301"/>
      <c r="AG416" s="301"/>
      <c r="AH416" s="301"/>
      <c r="AI416" s="301"/>
      <c r="AJ416" s="301"/>
      <c r="AK416" s="301"/>
      <c r="AL416" s="301"/>
      <c r="AM416" s="301"/>
      <c r="AN416" s="301"/>
      <c r="AO416" s="301"/>
      <c r="AP416" s="301"/>
      <c r="AQ416" s="301"/>
      <c r="AR416" s="301"/>
      <c r="AS416" s="301"/>
      <c r="AT416" s="301"/>
      <c r="AU416" s="301"/>
      <c r="AV416" s="301"/>
      <c r="AW416" s="25"/>
      <c r="AX416" s="25"/>
      <c r="AY416" s="25"/>
      <c r="AZ416" s="25"/>
      <c r="BA416" s="25"/>
      <c r="BB416" s="25"/>
      <c r="BC416" s="25"/>
      <c r="BD416" s="25"/>
      <c r="BE416" s="25"/>
      <c r="BF416" s="25"/>
      <c r="BG416" s="25"/>
      <c r="BH416" s="25"/>
      <c r="BI416" s="25"/>
      <c r="BJ416" s="25"/>
      <c r="BK416" s="25"/>
      <c r="BL416" s="25"/>
      <c r="BM416" s="25"/>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row>
    <row r="417" spans="1:162" hidden="1">
      <c r="A417" s="25"/>
      <c r="B417" s="25"/>
      <c r="C417" s="25"/>
      <c r="D417" s="25"/>
      <c r="E417" s="25"/>
      <c r="F417" s="25"/>
      <c r="G417" s="25"/>
      <c r="H417" s="25"/>
      <c r="I417" s="25"/>
      <c r="J417" s="25"/>
      <c r="K417" s="25"/>
      <c r="L417" s="25"/>
      <c r="M417" s="25"/>
      <c r="N417" s="25"/>
      <c r="O417" s="25"/>
      <c r="P417" s="25"/>
      <c r="Q417" s="25"/>
      <c r="AD417" s="301"/>
      <c r="AE417" s="301"/>
      <c r="AF417" s="301"/>
      <c r="AG417" s="301"/>
      <c r="AH417" s="301"/>
      <c r="AI417" s="301"/>
      <c r="AJ417" s="301"/>
      <c r="AK417" s="301"/>
      <c r="AL417" s="301"/>
      <c r="AM417" s="301"/>
      <c r="AN417" s="301"/>
      <c r="AO417" s="301"/>
      <c r="AP417" s="301"/>
      <c r="AQ417" s="301"/>
      <c r="AR417" s="301"/>
      <c r="AS417" s="301"/>
      <c r="AT417" s="301"/>
      <c r="AU417" s="301"/>
      <c r="AV417" s="301"/>
      <c r="AW417" s="25"/>
      <c r="AX417" s="25"/>
      <c r="AY417" s="25"/>
      <c r="AZ417" s="25"/>
      <c r="BA417" s="25"/>
      <c r="BB417" s="25"/>
      <c r="BC417" s="25"/>
      <c r="BD417" s="25"/>
      <c r="BE417" s="25"/>
      <c r="BF417" s="25"/>
      <c r="BG417" s="25"/>
      <c r="BH417" s="25"/>
      <c r="BI417" s="25"/>
      <c r="BJ417" s="25"/>
      <c r="BK417" s="25"/>
      <c r="BL417" s="25"/>
      <c r="BM417" s="25"/>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row>
    <row r="418" spans="1:162" hidden="1">
      <c r="A418" s="25"/>
      <c r="B418" s="25"/>
      <c r="C418" s="25"/>
      <c r="D418" s="25"/>
      <c r="E418" s="25"/>
      <c r="F418" s="25"/>
      <c r="G418" s="25"/>
      <c r="H418" s="25"/>
      <c r="I418" s="25"/>
      <c r="J418" s="25"/>
      <c r="K418" s="25"/>
      <c r="L418" s="25"/>
      <c r="M418" s="25"/>
      <c r="N418" s="25"/>
      <c r="O418" s="25"/>
      <c r="P418" s="25"/>
      <c r="Q418" s="25"/>
      <c r="AD418" s="301"/>
      <c r="AE418" s="301"/>
      <c r="AF418" s="301"/>
      <c r="AG418" s="301"/>
      <c r="AH418" s="301"/>
      <c r="AI418" s="301"/>
      <c r="AJ418" s="301"/>
      <c r="AK418" s="301"/>
      <c r="AL418" s="301"/>
      <c r="AM418" s="301"/>
      <c r="AN418" s="301"/>
      <c r="AO418" s="301"/>
      <c r="AP418" s="301"/>
      <c r="AQ418" s="301"/>
      <c r="AR418" s="301"/>
      <c r="AS418" s="301"/>
      <c r="AT418" s="301"/>
      <c r="AU418" s="301"/>
      <c r="AV418" s="301"/>
      <c r="AW418" s="301"/>
      <c r="AX418" s="301"/>
      <c r="AY418" s="301"/>
      <c r="AZ418" s="25"/>
      <c r="BA418" s="25"/>
      <c r="BB418" s="25"/>
      <c r="BC418" s="25"/>
      <c r="BD418" s="25"/>
      <c r="BE418" s="25"/>
      <c r="BF418" s="25"/>
      <c r="BG418" s="25"/>
      <c r="BH418" s="25"/>
      <c r="BI418" s="25"/>
      <c r="BJ418" s="25"/>
      <c r="BK418" s="25"/>
      <c r="BL418" s="25"/>
      <c r="BM418" s="25"/>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row>
    <row r="419" spans="1:162" hidden="1">
      <c r="A419" s="25"/>
      <c r="B419" s="25"/>
      <c r="C419" s="25"/>
      <c r="D419" s="25"/>
      <c r="E419" s="25"/>
      <c r="F419" s="25"/>
      <c r="G419" s="25"/>
      <c r="H419" s="25"/>
      <c r="I419" s="25"/>
      <c r="J419" s="25"/>
      <c r="K419" s="25"/>
      <c r="L419" s="25"/>
      <c r="M419" s="25"/>
      <c r="N419" s="25"/>
      <c r="O419" s="25"/>
      <c r="P419" s="25"/>
      <c r="Q419" s="25"/>
      <c r="AD419" s="301"/>
      <c r="AE419" s="301"/>
      <c r="AF419" s="301"/>
      <c r="AG419" s="301"/>
      <c r="AH419" s="301"/>
      <c r="AI419" s="301"/>
      <c r="AJ419" s="301"/>
      <c r="AK419" s="301"/>
      <c r="AL419" s="301"/>
      <c r="AM419" s="301"/>
      <c r="AN419" s="301"/>
      <c r="AO419" s="301"/>
      <c r="AP419" s="301"/>
      <c r="AQ419" s="301"/>
      <c r="AR419" s="301"/>
      <c r="AS419" s="301"/>
      <c r="AT419" s="301"/>
      <c r="AU419" s="301"/>
      <c r="AV419" s="301"/>
      <c r="AW419" s="301"/>
      <c r="AX419" s="301"/>
      <c r="AY419" s="301"/>
      <c r="AZ419" s="25"/>
      <c r="BA419" s="25"/>
      <c r="BB419" s="25"/>
      <c r="BC419" s="25"/>
      <c r="BD419" s="25"/>
      <c r="BE419" s="25"/>
      <c r="BF419" s="25"/>
      <c r="BG419" s="25"/>
      <c r="BH419" s="25"/>
      <c r="BI419" s="25"/>
      <c r="BJ419" s="25"/>
      <c r="BK419" s="25"/>
      <c r="BL419" s="25"/>
      <c r="BM419" s="25"/>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row>
    <row r="420" spans="1:162" hidden="1">
      <c r="A420" s="25"/>
      <c r="B420" s="25"/>
      <c r="C420" s="25"/>
      <c r="D420" s="25"/>
      <c r="E420" s="25"/>
      <c r="F420" s="25"/>
      <c r="G420" s="25"/>
      <c r="H420" s="25"/>
      <c r="I420" s="25"/>
      <c r="J420" s="25"/>
      <c r="K420" s="25"/>
      <c r="L420" s="25"/>
      <c r="M420" s="25"/>
      <c r="N420" s="25"/>
      <c r="O420" s="25"/>
      <c r="P420" s="25"/>
      <c r="Q420" s="25"/>
      <c r="AD420" s="301"/>
      <c r="AE420" s="301"/>
      <c r="AF420" s="301"/>
      <c r="AG420" s="301"/>
      <c r="AH420" s="301"/>
      <c r="AI420" s="301"/>
      <c r="AJ420" s="301"/>
      <c r="AK420" s="301"/>
      <c r="AL420" s="301"/>
      <c r="AM420" s="301"/>
      <c r="AN420" s="301"/>
      <c r="AO420" s="301"/>
      <c r="AP420" s="301"/>
      <c r="AQ420" s="301"/>
      <c r="AR420" s="301"/>
      <c r="AS420" s="301"/>
      <c r="AT420" s="301"/>
      <c r="AU420" s="301"/>
      <c r="AV420" s="301"/>
      <c r="AW420" s="301"/>
      <c r="AX420" s="301"/>
      <c r="AY420" s="301"/>
      <c r="AZ420" s="25"/>
      <c r="BA420" s="25"/>
      <c r="BB420" s="25"/>
      <c r="BC420" s="25"/>
      <c r="BD420" s="25"/>
      <c r="BE420" s="25"/>
      <c r="BF420" s="25"/>
      <c r="BG420" s="25"/>
      <c r="BH420" s="25"/>
      <c r="BI420" s="25"/>
      <c r="BJ420" s="25"/>
      <c r="BK420" s="25"/>
      <c r="BL420" s="25"/>
      <c r="BM420" s="25"/>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row>
    <row r="421" spans="1:162" hidden="1">
      <c r="A421" s="25"/>
      <c r="B421" s="25"/>
      <c r="C421" s="25"/>
      <c r="D421" s="25"/>
      <c r="E421" s="25"/>
      <c r="F421" s="25"/>
      <c r="G421" s="25"/>
      <c r="H421" s="25"/>
      <c r="I421" s="25"/>
      <c r="J421" s="25"/>
      <c r="K421" s="25"/>
      <c r="L421" s="25"/>
      <c r="M421" s="25"/>
      <c r="N421" s="25"/>
      <c r="O421" s="25"/>
      <c r="P421" s="25"/>
      <c r="Q421" s="25"/>
      <c r="AD421" s="301"/>
      <c r="AE421" s="301"/>
      <c r="AF421" s="301"/>
      <c r="AG421" s="301"/>
      <c r="AH421" s="301"/>
      <c r="AI421" s="301"/>
      <c r="AJ421" s="301"/>
      <c r="AK421" s="301"/>
      <c r="AL421" s="301"/>
      <c r="AM421" s="301"/>
      <c r="AN421" s="301"/>
      <c r="AO421" s="301"/>
      <c r="AP421" s="301"/>
      <c r="AQ421" s="301"/>
      <c r="AR421" s="301"/>
      <c r="AS421" s="301"/>
      <c r="AT421" s="301"/>
      <c r="AU421" s="301"/>
      <c r="AV421" s="301"/>
      <c r="AW421" s="301"/>
      <c r="AX421" s="301"/>
      <c r="AY421" s="301"/>
      <c r="AZ421" s="25"/>
      <c r="BA421" s="25"/>
      <c r="BB421" s="25"/>
      <c r="BC421" s="25"/>
      <c r="BD421" s="25"/>
      <c r="BE421" s="25"/>
      <c r="BF421" s="25"/>
      <c r="BG421" s="25"/>
      <c r="BH421" s="25"/>
      <c r="BI421" s="25"/>
      <c r="BJ421" s="25"/>
      <c r="BK421" s="25"/>
      <c r="BL421" s="25"/>
      <c r="BM421" s="25"/>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row>
    <row r="422" spans="1:162" hidden="1">
      <c r="A422" s="25"/>
      <c r="B422" s="25"/>
      <c r="C422" s="25"/>
      <c r="D422" s="25"/>
      <c r="E422" s="25"/>
      <c r="F422" s="25"/>
      <c r="G422" s="25"/>
      <c r="H422" s="25"/>
      <c r="I422" s="25"/>
      <c r="J422" s="25"/>
      <c r="K422" s="25"/>
      <c r="L422" s="25"/>
      <c r="M422" s="25"/>
      <c r="N422" s="25"/>
      <c r="O422" s="25"/>
      <c r="P422" s="25"/>
      <c r="Q422" s="25"/>
      <c r="AD422" s="301"/>
      <c r="AE422" s="301"/>
      <c r="AF422" s="301"/>
      <c r="AG422" s="301"/>
      <c r="AH422" s="301"/>
      <c r="AI422" s="301"/>
      <c r="AJ422" s="301"/>
      <c r="AK422" s="301"/>
      <c r="AL422" s="301"/>
      <c r="AM422" s="301"/>
      <c r="AN422" s="301"/>
      <c r="AO422" s="301"/>
      <c r="AP422" s="301"/>
      <c r="AQ422" s="301"/>
      <c r="AR422" s="301"/>
      <c r="AS422" s="301"/>
      <c r="AT422" s="301"/>
      <c r="AU422" s="301"/>
      <c r="AV422" s="301"/>
      <c r="AW422" s="301"/>
      <c r="AX422" s="301"/>
      <c r="AY422" s="301"/>
      <c r="AZ422" s="25"/>
      <c r="BA422" s="25"/>
      <c r="BB422" s="25"/>
      <c r="BC422" s="25"/>
      <c r="BD422" s="25"/>
      <c r="BE422" s="25"/>
      <c r="BF422" s="25"/>
      <c r="BG422" s="25"/>
      <c r="BH422" s="25"/>
      <c r="BI422" s="25"/>
      <c r="BJ422" s="25"/>
      <c r="BK422" s="25"/>
      <c r="BL422" s="25"/>
      <c r="BM422" s="25"/>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row>
    <row r="423" spans="1:162" hidden="1">
      <c r="A423" s="25"/>
      <c r="B423" s="25"/>
      <c r="C423" s="25"/>
      <c r="D423" s="25"/>
      <c r="E423" s="25"/>
      <c r="F423" s="25"/>
      <c r="G423" s="25"/>
      <c r="H423" s="25"/>
      <c r="I423" s="25"/>
      <c r="J423" s="25"/>
      <c r="K423" s="25"/>
      <c r="L423" s="25"/>
      <c r="M423" s="25"/>
      <c r="N423" s="25"/>
      <c r="O423" s="25"/>
      <c r="P423" s="25"/>
      <c r="Q423" s="25"/>
      <c r="AD423" s="301"/>
      <c r="AE423" s="301"/>
      <c r="AF423" s="301"/>
      <c r="AG423" s="301"/>
      <c r="AH423" s="301"/>
      <c r="AI423" s="301"/>
      <c r="AJ423" s="301"/>
      <c r="AK423" s="301"/>
      <c r="AL423" s="301"/>
      <c r="AM423" s="301"/>
      <c r="AN423" s="301"/>
      <c r="AO423" s="301"/>
      <c r="AP423" s="301"/>
      <c r="AQ423" s="301"/>
      <c r="AR423" s="301"/>
      <c r="AS423" s="301"/>
      <c r="AT423" s="301"/>
      <c r="AU423" s="301"/>
      <c r="AV423" s="301"/>
      <c r="AW423" s="301"/>
      <c r="AX423" s="301"/>
      <c r="AY423" s="301"/>
      <c r="AZ423" s="25"/>
      <c r="BA423" s="25"/>
      <c r="BB423" s="25"/>
      <c r="BC423" s="25"/>
      <c r="BD423" s="25"/>
      <c r="BE423" s="25"/>
      <c r="BF423" s="25"/>
      <c r="BG423" s="25"/>
      <c r="BH423" s="25"/>
      <c r="BI423" s="25"/>
      <c r="BJ423" s="25"/>
      <c r="BK423" s="25"/>
      <c r="BL423" s="25"/>
      <c r="BM423" s="25"/>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row>
    <row r="424" spans="1:162" hidden="1">
      <c r="A424" s="25"/>
      <c r="B424" s="25"/>
      <c r="C424" s="25"/>
      <c r="D424" s="25"/>
      <c r="E424" s="25"/>
      <c r="F424" s="25"/>
      <c r="G424" s="25"/>
      <c r="H424" s="25"/>
      <c r="I424" s="25"/>
      <c r="J424" s="25"/>
      <c r="K424" s="25"/>
      <c r="L424" s="25"/>
      <c r="M424" s="25"/>
      <c r="N424" s="25"/>
      <c r="O424" s="25"/>
      <c r="P424" s="25"/>
      <c r="Q424" s="25"/>
      <c r="AD424" s="301"/>
      <c r="AE424" s="301"/>
      <c r="AF424" s="301"/>
      <c r="AG424" s="301"/>
      <c r="AH424" s="301"/>
      <c r="AI424" s="301"/>
      <c r="AJ424" s="301"/>
      <c r="AK424" s="301"/>
      <c r="AL424" s="301"/>
      <c r="AM424" s="301"/>
      <c r="AN424" s="301"/>
      <c r="AO424" s="301"/>
      <c r="AP424" s="301"/>
      <c r="AQ424" s="301"/>
      <c r="AR424" s="301"/>
      <c r="AS424" s="301"/>
      <c r="AT424" s="301"/>
      <c r="AU424" s="301"/>
      <c r="AV424" s="301"/>
      <c r="AW424" s="301"/>
      <c r="AX424" s="301"/>
      <c r="AY424" s="301"/>
      <c r="AZ424" s="25"/>
      <c r="BA424" s="25"/>
      <c r="BB424" s="25"/>
      <c r="BC424" s="25"/>
      <c r="BD424" s="25"/>
      <c r="BE424" s="25"/>
      <c r="BF424" s="25"/>
      <c r="BG424" s="25"/>
      <c r="BH424" s="25"/>
      <c r="BI424" s="25"/>
      <c r="BJ424" s="25"/>
      <c r="BK424" s="25"/>
      <c r="BL424" s="25"/>
      <c r="BM424" s="25"/>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row>
    <row r="425" spans="1:162" hidden="1">
      <c r="A425" s="25"/>
      <c r="B425" s="25"/>
      <c r="C425" s="25"/>
      <c r="D425" s="25"/>
      <c r="E425" s="25"/>
      <c r="F425" s="25"/>
      <c r="G425" s="25"/>
      <c r="H425" s="25"/>
      <c r="I425" s="25"/>
      <c r="J425" s="25"/>
      <c r="K425" s="25"/>
      <c r="L425" s="25"/>
      <c r="M425" s="25"/>
      <c r="N425" s="25"/>
      <c r="O425" s="25"/>
      <c r="P425" s="25"/>
      <c r="Q425" s="25"/>
      <c r="AD425" s="301"/>
      <c r="AE425" s="301"/>
      <c r="AF425" s="301"/>
      <c r="AG425" s="301"/>
      <c r="AH425" s="301"/>
      <c r="AI425" s="301"/>
      <c r="AJ425" s="301"/>
      <c r="AK425" s="301"/>
      <c r="AL425" s="301"/>
      <c r="AM425" s="301"/>
      <c r="AN425" s="301"/>
      <c r="AO425" s="301"/>
      <c r="AP425" s="301"/>
      <c r="AQ425" s="301"/>
      <c r="AR425" s="301"/>
      <c r="AS425" s="301"/>
      <c r="AT425" s="301"/>
      <c r="AU425" s="301"/>
      <c r="AV425" s="301"/>
      <c r="AW425" s="301"/>
      <c r="AX425" s="301"/>
      <c r="AY425" s="301"/>
      <c r="AZ425" s="25"/>
      <c r="BA425" s="25"/>
      <c r="BB425" s="25"/>
      <c r="BC425" s="25"/>
      <c r="BD425" s="25"/>
      <c r="BE425" s="25"/>
      <c r="BF425" s="25"/>
      <c r="BG425" s="25"/>
      <c r="BH425" s="25"/>
      <c r="BI425" s="25"/>
      <c r="BJ425" s="25"/>
      <c r="BK425" s="25"/>
      <c r="BL425" s="25"/>
      <c r="BM425" s="25"/>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row>
    <row r="426" spans="1:162" hidden="1">
      <c r="A426" s="25"/>
      <c r="B426" s="25"/>
      <c r="C426" s="25"/>
      <c r="D426" s="25"/>
      <c r="E426" s="25"/>
      <c r="F426" s="25"/>
      <c r="G426" s="25"/>
      <c r="H426" s="25"/>
      <c r="I426" s="25"/>
      <c r="J426" s="25"/>
      <c r="K426" s="25"/>
      <c r="L426" s="25"/>
      <c r="M426" s="25"/>
      <c r="N426" s="25"/>
      <c r="O426" s="25"/>
      <c r="P426" s="25"/>
      <c r="Q426" s="25"/>
      <c r="AD426" s="301"/>
      <c r="AE426" s="301"/>
      <c r="AF426" s="301"/>
      <c r="AG426" s="301"/>
      <c r="AH426" s="301"/>
      <c r="AI426" s="301"/>
      <c r="AJ426" s="301"/>
      <c r="AK426" s="301"/>
      <c r="AL426" s="301"/>
      <c r="AM426" s="301"/>
      <c r="AN426" s="301"/>
      <c r="AO426" s="301"/>
      <c r="AP426" s="301"/>
      <c r="AQ426" s="301"/>
      <c r="AR426" s="301"/>
      <c r="AS426" s="301"/>
      <c r="AT426" s="301"/>
      <c r="AU426" s="301"/>
      <c r="AV426" s="301"/>
      <c r="AW426" s="301"/>
      <c r="AX426" s="301"/>
      <c r="AY426" s="301"/>
      <c r="AZ426" s="25"/>
      <c r="BA426" s="25"/>
      <c r="BB426" s="25"/>
      <c r="BC426" s="25"/>
      <c r="BD426" s="25"/>
      <c r="BE426" s="25"/>
      <c r="BF426" s="25"/>
      <c r="BG426" s="25"/>
      <c r="BH426" s="25"/>
      <c r="BI426" s="25"/>
      <c r="BJ426" s="25"/>
      <c r="BK426" s="25"/>
      <c r="BL426" s="25"/>
      <c r="BM426" s="25"/>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row>
    <row r="427" spans="1:162" hidden="1">
      <c r="A427" s="25"/>
      <c r="B427" s="25"/>
      <c r="C427" s="25"/>
      <c r="D427" s="25"/>
      <c r="E427" s="25"/>
      <c r="F427" s="25"/>
      <c r="G427" s="25"/>
      <c r="H427" s="25"/>
      <c r="I427" s="25"/>
      <c r="J427" s="25"/>
      <c r="K427" s="25"/>
      <c r="L427" s="25"/>
      <c r="M427" s="25"/>
      <c r="N427" s="25"/>
      <c r="O427" s="25"/>
      <c r="P427" s="25"/>
      <c r="Q427" s="25"/>
      <c r="AD427" s="301"/>
      <c r="AE427" s="301"/>
      <c r="AF427" s="301"/>
      <c r="AG427" s="301"/>
      <c r="AH427" s="301"/>
      <c r="AI427" s="301"/>
      <c r="AJ427" s="301"/>
      <c r="AK427" s="301"/>
      <c r="AL427" s="301"/>
      <c r="AM427" s="301"/>
      <c r="AN427" s="301"/>
      <c r="AO427" s="301"/>
      <c r="AP427" s="301"/>
      <c r="AQ427" s="301"/>
      <c r="AR427" s="301"/>
      <c r="AS427" s="301"/>
      <c r="AT427" s="301"/>
      <c r="AU427" s="301"/>
      <c r="AV427" s="301"/>
      <c r="AW427" s="301"/>
      <c r="AX427" s="301"/>
      <c r="AY427" s="301"/>
      <c r="AZ427" s="25"/>
      <c r="BA427" s="25"/>
      <c r="BB427" s="25"/>
      <c r="BC427" s="25"/>
      <c r="BD427" s="25"/>
      <c r="BE427" s="25"/>
      <c r="BF427" s="25"/>
      <c r="BG427" s="25"/>
      <c r="BH427" s="25"/>
      <c r="BI427" s="25"/>
      <c r="BJ427" s="25"/>
      <c r="BK427" s="25"/>
      <c r="BL427" s="25"/>
      <c r="BM427" s="25"/>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row>
    <row r="428" spans="1:162" hidden="1">
      <c r="A428" s="25"/>
      <c r="B428" s="25"/>
      <c r="C428" s="25"/>
      <c r="D428" s="25"/>
      <c r="E428" s="25"/>
      <c r="F428" s="25"/>
      <c r="G428" s="25"/>
      <c r="H428" s="25"/>
      <c r="I428" s="25"/>
      <c r="J428" s="25"/>
      <c r="K428" s="25"/>
      <c r="L428" s="25"/>
      <c r="M428" s="25"/>
      <c r="N428" s="25"/>
      <c r="O428" s="25"/>
      <c r="P428" s="25"/>
      <c r="Q428" s="25"/>
      <c r="AD428" s="301"/>
      <c r="AE428" s="301"/>
      <c r="AF428" s="301"/>
      <c r="AG428" s="301"/>
      <c r="AH428" s="301"/>
      <c r="AI428" s="301"/>
      <c r="AJ428" s="301"/>
      <c r="AK428" s="301"/>
      <c r="AL428" s="301"/>
      <c r="AM428" s="301"/>
      <c r="AN428" s="301"/>
      <c r="AO428" s="301"/>
      <c r="AP428" s="301"/>
      <c r="AQ428" s="301"/>
      <c r="AR428" s="301"/>
      <c r="AS428" s="301"/>
      <c r="AT428" s="301"/>
      <c r="AU428" s="301"/>
      <c r="AV428" s="301"/>
      <c r="AW428" s="301"/>
      <c r="AX428" s="301"/>
      <c r="AY428" s="301"/>
      <c r="AZ428" s="25"/>
      <c r="BA428" s="25"/>
      <c r="BB428" s="25"/>
      <c r="BC428" s="25"/>
      <c r="BD428" s="25"/>
      <c r="BE428" s="25"/>
      <c r="BF428" s="25"/>
      <c r="BG428" s="25"/>
      <c r="BH428" s="25"/>
      <c r="BI428" s="25"/>
      <c r="BJ428" s="25"/>
      <c r="BK428" s="25"/>
      <c r="BL428" s="25"/>
      <c r="BM428" s="25"/>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row>
    <row r="429" spans="1:162" hidden="1">
      <c r="A429" s="25"/>
      <c r="B429" s="25"/>
      <c r="C429" s="25"/>
      <c r="D429" s="25"/>
      <c r="E429" s="25"/>
      <c r="F429" s="25"/>
      <c r="G429" s="25"/>
      <c r="H429" s="25"/>
      <c r="I429" s="25"/>
      <c r="J429" s="25"/>
      <c r="K429" s="25"/>
      <c r="L429" s="25"/>
      <c r="M429" s="25"/>
      <c r="N429" s="25"/>
      <c r="O429" s="25"/>
      <c r="P429" s="25"/>
      <c r="Q429" s="25"/>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301"/>
      <c r="AY429" s="301"/>
      <c r="AZ429" s="25"/>
      <c r="BA429" s="25"/>
      <c r="BB429" s="25"/>
      <c r="BC429" s="25"/>
      <c r="BD429" s="25"/>
      <c r="BE429" s="25"/>
      <c r="BF429" s="25"/>
      <c r="BG429" s="25"/>
      <c r="BH429" s="25"/>
      <c r="BI429" s="25"/>
      <c r="BJ429" s="25"/>
      <c r="BK429" s="25"/>
      <c r="BL429" s="25"/>
      <c r="BM429" s="25"/>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row>
    <row r="430" spans="1:162" hidden="1">
      <c r="A430" s="25"/>
      <c r="B430" s="25"/>
      <c r="C430" s="25"/>
      <c r="D430" s="25"/>
      <c r="E430" s="25"/>
      <c r="F430" s="25"/>
      <c r="G430" s="25"/>
      <c r="H430" s="25"/>
      <c r="I430" s="25"/>
      <c r="J430" s="25"/>
      <c r="K430" s="25"/>
      <c r="L430" s="25"/>
      <c r="M430" s="25"/>
      <c r="N430" s="25"/>
      <c r="O430" s="25"/>
      <c r="P430" s="25"/>
      <c r="Q430" s="25"/>
      <c r="AD430" s="301"/>
      <c r="AE430" s="301"/>
      <c r="AF430" s="301"/>
      <c r="AG430" s="301"/>
      <c r="AH430" s="301"/>
      <c r="AI430" s="301"/>
      <c r="AJ430" s="301"/>
      <c r="AK430" s="301"/>
      <c r="AL430" s="301"/>
      <c r="AM430" s="301"/>
      <c r="AN430" s="301"/>
      <c r="AO430" s="301"/>
      <c r="AP430" s="301"/>
      <c r="AQ430" s="301"/>
      <c r="AR430" s="301"/>
      <c r="AS430" s="301"/>
      <c r="AT430" s="301"/>
      <c r="AU430" s="301"/>
      <c r="AV430" s="301"/>
      <c r="AW430" s="301"/>
      <c r="AX430" s="301"/>
      <c r="AY430" s="301"/>
      <c r="AZ430" s="25"/>
      <c r="BA430" s="25"/>
      <c r="BB430" s="25"/>
      <c r="BC430" s="25"/>
      <c r="BD430" s="25"/>
      <c r="BE430" s="25"/>
      <c r="BF430" s="25"/>
      <c r="BG430" s="25"/>
      <c r="BH430" s="25"/>
      <c r="BI430" s="25"/>
      <c r="BJ430" s="25"/>
      <c r="BK430" s="25"/>
      <c r="BL430" s="25"/>
      <c r="BM430" s="25"/>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row>
    <row r="431" spans="1:162" hidden="1">
      <c r="A431" s="25"/>
      <c r="B431" s="25"/>
      <c r="C431" s="25"/>
      <c r="D431" s="25"/>
      <c r="E431" s="25"/>
      <c r="F431" s="25"/>
      <c r="G431" s="25"/>
      <c r="H431" s="25"/>
      <c r="I431" s="25"/>
      <c r="J431" s="25"/>
      <c r="K431" s="25"/>
      <c r="L431" s="25"/>
      <c r="M431" s="25"/>
      <c r="N431" s="25"/>
      <c r="O431" s="25"/>
      <c r="P431" s="25"/>
      <c r="Q431" s="25"/>
      <c r="AD431" s="301"/>
      <c r="AE431" s="301"/>
      <c r="AF431" s="301"/>
      <c r="AG431" s="301"/>
      <c r="AH431" s="301"/>
      <c r="AI431" s="301"/>
      <c r="AJ431" s="301"/>
      <c r="AK431" s="301"/>
      <c r="AL431" s="301"/>
      <c r="AM431" s="301"/>
      <c r="AN431" s="301"/>
      <c r="AO431" s="301"/>
      <c r="AP431" s="301"/>
      <c r="AQ431" s="301"/>
      <c r="AR431" s="301"/>
      <c r="AS431" s="301"/>
      <c r="AT431" s="301"/>
      <c r="AU431" s="301"/>
      <c r="AV431" s="301"/>
      <c r="AW431" s="301"/>
      <c r="AX431" s="301"/>
      <c r="AY431" s="301"/>
      <c r="AZ431" s="25"/>
      <c r="BA431" s="25"/>
      <c r="BB431" s="25"/>
      <c r="BC431" s="25"/>
      <c r="BD431" s="25"/>
      <c r="BE431" s="25"/>
      <c r="BF431" s="25"/>
      <c r="BG431" s="25"/>
      <c r="BH431" s="25"/>
      <c r="BI431" s="25"/>
      <c r="BJ431" s="25"/>
      <c r="BK431" s="25"/>
      <c r="BL431" s="25"/>
      <c r="BM431" s="25"/>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row>
    <row r="432" spans="1:162" hidden="1">
      <c r="A432" s="25"/>
      <c r="B432" s="25"/>
      <c r="C432" s="25"/>
      <c r="D432" s="25"/>
      <c r="E432" s="25"/>
      <c r="F432" s="25"/>
      <c r="G432" s="25"/>
      <c r="H432" s="25"/>
      <c r="I432" s="214"/>
      <c r="J432" s="25"/>
      <c r="K432" s="25"/>
      <c r="L432" s="25"/>
      <c r="M432" s="25"/>
      <c r="N432" s="25"/>
      <c r="O432" s="25"/>
      <c r="P432" s="25"/>
      <c r="Q432" s="25"/>
      <c r="AD432" s="25"/>
      <c r="AE432" s="301"/>
      <c r="AF432" s="301"/>
      <c r="AG432" s="301"/>
      <c r="AH432" s="301"/>
      <c r="AI432" s="301"/>
      <c r="AJ432" s="301"/>
      <c r="AK432" s="301"/>
      <c r="AL432" s="301"/>
      <c r="AM432" s="301"/>
      <c r="AN432" s="301"/>
      <c r="AO432" s="301"/>
      <c r="AP432" s="301"/>
      <c r="AQ432" s="301"/>
      <c r="AR432" s="301"/>
      <c r="AS432" s="301"/>
      <c r="AT432" s="301"/>
      <c r="AU432" s="301"/>
      <c r="AV432" s="301"/>
      <c r="AW432" s="301"/>
      <c r="AX432" s="301"/>
      <c r="AY432" s="301"/>
      <c r="AZ432" s="25"/>
      <c r="BA432" s="25"/>
      <c r="BB432" s="25"/>
      <c r="BC432" s="25"/>
      <c r="BD432" s="25"/>
      <c r="BE432" s="25"/>
      <c r="BF432" s="25"/>
      <c r="BG432" s="25"/>
      <c r="BH432" s="25"/>
      <c r="BI432" s="25"/>
      <c r="BJ432" s="25"/>
      <c r="BK432" s="25"/>
      <c r="BL432" s="25"/>
      <c r="BM432" s="25"/>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row>
    <row r="433" spans="1:162" hidden="1">
      <c r="A433" s="25"/>
      <c r="B433" s="25"/>
      <c r="C433" s="25"/>
      <c r="D433" s="25"/>
      <c r="E433" s="25"/>
      <c r="F433" s="25"/>
      <c r="G433" s="25"/>
      <c r="H433" s="25"/>
      <c r="I433" s="214"/>
      <c r="J433" s="25"/>
      <c r="K433" s="25"/>
      <c r="L433" s="25"/>
      <c r="M433" s="25"/>
      <c r="N433" s="25"/>
      <c r="O433" s="25"/>
      <c r="P433" s="25"/>
      <c r="Q433" s="25"/>
      <c r="AD433" s="25"/>
      <c r="AE433" s="301"/>
      <c r="AF433" s="301"/>
      <c r="AG433" s="301"/>
      <c r="AH433" s="301"/>
      <c r="AI433" s="301"/>
      <c r="AJ433" s="301"/>
      <c r="AK433" s="301"/>
      <c r="AL433" s="301"/>
      <c r="AM433" s="301"/>
      <c r="AN433" s="301"/>
      <c r="AO433" s="301"/>
      <c r="AP433" s="301"/>
      <c r="AQ433" s="301"/>
      <c r="AR433" s="301"/>
      <c r="AS433" s="301"/>
      <c r="AT433" s="301"/>
      <c r="AU433" s="301"/>
      <c r="AV433" s="301"/>
      <c r="AW433" s="301"/>
      <c r="AX433" s="301"/>
      <c r="AY433" s="301"/>
      <c r="AZ433" s="25"/>
      <c r="BA433" s="25"/>
      <c r="BB433" s="25"/>
      <c r="BC433" s="25"/>
      <c r="BD433" s="25"/>
      <c r="BE433" s="25"/>
      <c r="BF433" s="25"/>
      <c r="BG433" s="25"/>
      <c r="BH433" s="25"/>
      <c r="BI433" s="25"/>
      <c r="BJ433" s="25"/>
      <c r="BK433" s="25"/>
      <c r="BL433" s="25"/>
      <c r="BM433" s="25"/>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row>
    <row r="434" spans="1:162" hidden="1">
      <c r="A434" s="25"/>
      <c r="B434" s="25"/>
      <c r="C434" s="25"/>
      <c r="D434" s="25"/>
      <c r="E434" s="25"/>
      <c r="F434" s="25"/>
      <c r="G434" s="25"/>
      <c r="H434" s="25"/>
      <c r="I434" s="214"/>
      <c r="J434" s="25"/>
      <c r="K434" s="25"/>
      <c r="L434" s="25"/>
      <c r="M434" s="25"/>
      <c r="N434" s="25"/>
      <c r="O434" s="25"/>
      <c r="P434" s="25"/>
      <c r="Q434" s="25"/>
      <c r="AD434" s="25"/>
      <c r="AE434" s="301"/>
      <c r="AF434" s="301"/>
      <c r="AG434" s="301"/>
      <c r="AH434" s="301"/>
      <c r="AI434" s="301"/>
      <c r="AJ434" s="301"/>
      <c r="AK434" s="301"/>
      <c r="AL434" s="301"/>
      <c r="AM434" s="301"/>
      <c r="AN434" s="301"/>
      <c r="AO434" s="301"/>
      <c r="AP434" s="301"/>
      <c r="AQ434" s="301"/>
      <c r="AR434" s="301"/>
      <c r="AS434" s="301"/>
      <c r="AT434" s="301"/>
      <c r="AU434" s="301"/>
      <c r="AV434" s="301"/>
      <c r="AW434" s="301"/>
      <c r="AX434" s="301"/>
      <c r="AY434" s="301"/>
      <c r="AZ434" s="25"/>
      <c r="BA434" s="25"/>
      <c r="BB434" s="25"/>
      <c r="BC434" s="25"/>
      <c r="BD434" s="25"/>
      <c r="BE434" s="25"/>
      <c r="BF434" s="25"/>
      <c r="BG434" s="25"/>
      <c r="BH434" s="25"/>
      <c r="BI434" s="25"/>
      <c r="BJ434" s="25"/>
      <c r="BK434" s="25"/>
      <c r="BL434" s="25"/>
      <c r="BM434" s="25"/>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row>
    <row r="435" spans="1:162" hidden="1">
      <c r="A435" s="25"/>
      <c r="B435" s="25"/>
      <c r="C435" s="25"/>
      <c r="D435" s="25"/>
      <c r="E435" s="25"/>
      <c r="F435" s="25"/>
      <c r="G435" s="25"/>
      <c r="H435" s="25"/>
      <c r="I435" s="214"/>
      <c r="J435" s="25"/>
      <c r="K435" s="25"/>
      <c r="L435" s="25"/>
      <c r="M435" s="25"/>
      <c r="N435" s="25"/>
      <c r="O435" s="25"/>
      <c r="P435" s="25"/>
      <c r="Q435" s="25"/>
      <c r="AD435" s="25"/>
      <c r="AE435" s="301"/>
      <c r="AF435" s="301"/>
      <c r="AG435" s="301"/>
      <c r="AH435" s="301"/>
      <c r="AI435" s="301"/>
      <c r="AJ435" s="301"/>
      <c r="AK435" s="301"/>
      <c r="AL435" s="301"/>
      <c r="AM435" s="301"/>
      <c r="AN435" s="301"/>
      <c r="AO435" s="301"/>
      <c r="AP435" s="301"/>
      <c r="AQ435" s="301"/>
      <c r="AR435" s="301"/>
      <c r="AS435" s="301"/>
      <c r="AT435" s="301"/>
      <c r="AU435" s="301"/>
      <c r="AV435" s="301"/>
      <c r="AW435" s="301"/>
      <c r="AX435" s="301"/>
      <c r="AY435" s="301"/>
      <c r="AZ435" s="25"/>
      <c r="BA435" s="25"/>
      <c r="BB435" s="25"/>
      <c r="BC435" s="25"/>
      <c r="BD435" s="25"/>
      <c r="BE435" s="25"/>
      <c r="BF435" s="25"/>
      <c r="BG435" s="25"/>
      <c r="BH435" s="25"/>
      <c r="BI435" s="25"/>
      <c r="BJ435" s="25"/>
      <c r="BK435" s="25"/>
      <c r="BL435" s="25"/>
      <c r="BM435" s="25"/>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row>
    <row r="436" spans="1:162" hidden="1">
      <c r="A436" s="25"/>
      <c r="B436" s="25"/>
      <c r="C436" s="25"/>
      <c r="D436" s="25"/>
      <c r="E436" s="25"/>
      <c r="F436" s="25"/>
      <c r="G436" s="25"/>
      <c r="H436" s="25"/>
      <c r="I436" s="214"/>
      <c r="J436" s="25"/>
      <c r="K436" s="25"/>
      <c r="L436" s="25"/>
      <c r="M436" s="25"/>
      <c r="N436" s="25"/>
      <c r="O436" s="25"/>
      <c r="P436" s="25"/>
      <c r="Q436" s="25"/>
      <c r="AD436" s="25"/>
      <c r="AE436" s="301"/>
      <c r="AF436" s="301"/>
      <c r="AG436" s="301"/>
      <c r="AH436" s="301"/>
      <c r="AI436" s="301"/>
      <c r="AJ436" s="301"/>
      <c r="AK436" s="301"/>
      <c r="AL436" s="301"/>
      <c r="AM436" s="301"/>
      <c r="AN436" s="301"/>
      <c r="AO436" s="301"/>
      <c r="AP436" s="301"/>
      <c r="AQ436" s="301"/>
      <c r="AR436" s="301"/>
      <c r="AS436" s="301"/>
      <c r="AT436" s="301"/>
      <c r="AU436" s="301"/>
      <c r="AV436" s="301"/>
      <c r="AW436" s="301"/>
      <c r="AX436" s="301"/>
      <c r="AY436" s="301"/>
      <c r="AZ436" s="25"/>
      <c r="BA436" s="25"/>
      <c r="BB436" s="25"/>
      <c r="BC436" s="25"/>
      <c r="BD436" s="25"/>
      <c r="BE436" s="25"/>
      <c r="BF436" s="25"/>
      <c r="BG436" s="25"/>
      <c r="BH436" s="25"/>
      <c r="BI436" s="25"/>
      <c r="BJ436" s="25"/>
      <c r="BK436" s="25"/>
      <c r="BL436" s="25"/>
      <c r="BM436" s="25"/>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row>
    <row r="437" spans="1:162" hidden="1">
      <c r="A437" s="25"/>
      <c r="B437" s="25"/>
      <c r="C437" s="25"/>
      <c r="D437" s="25"/>
      <c r="E437" s="25"/>
      <c r="F437" s="25"/>
      <c r="G437" s="25"/>
      <c r="H437" s="25"/>
      <c r="I437" s="214"/>
      <c r="J437" s="25"/>
      <c r="K437" s="25"/>
      <c r="L437" s="25"/>
      <c r="M437" s="25"/>
      <c r="N437" s="25"/>
      <c r="O437" s="25"/>
      <c r="P437" s="25"/>
      <c r="Q437" s="25"/>
      <c r="AD437" s="25"/>
      <c r="AE437" s="301"/>
      <c r="AF437" s="301"/>
      <c r="AG437" s="301"/>
      <c r="AH437" s="301"/>
      <c r="AI437" s="301"/>
      <c r="AJ437" s="301"/>
      <c r="AK437" s="301"/>
      <c r="AL437" s="301"/>
      <c r="AM437" s="301"/>
      <c r="AN437" s="301"/>
      <c r="AO437" s="301"/>
      <c r="AP437" s="301"/>
      <c r="AQ437" s="301"/>
      <c r="AR437" s="301"/>
      <c r="AS437" s="301"/>
      <c r="AT437" s="301"/>
      <c r="AU437" s="301"/>
      <c r="AV437" s="301"/>
      <c r="AW437" s="301"/>
      <c r="AX437" s="301"/>
      <c r="AY437" s="301"/>
      <c r="AZ437" s="25"/>
      <c r="BA437" s="25"/>
      <c r="BB437" s="25"/>
      <c r="BC437" s="25"/>
      <c r="BD437" s="25"/>
      <c r="BE437" s="25"/>
      <c r="BF437" s="25"/>
      <c r="BG437" s="25"/>
      <c r="BH437" s="25"/>
      <c r="BI437" s="25"/>
      <c r="BJ437" s="25"/>
      <c r="BK437" s="25"/>
      <c r="BL437" s="25"/>
      <c r="BM437" s="25"/>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row>
    <row r="438" spans="1:162" hidden="1">
      <c r="A438" s="25"/>
      <c r="B438" s="25"/>
      <c r="C438" s="25"/>
      <c r="D438" s="25"/>
      <c r="E438" s="25"/>
      <c r="F438" s="25"/>
      <c r="G438" s="25"/>
      <c r="H438" s="25"/>
      <c r="I438" s="214"/>
      <c r="J438" s="25"/>
      <c r="K438" s="25"/>
      <c r="L438" s="25"/>
      <c r="M438" s="25"/>
      <c r="N438" s="25"/>
      <c r="O438" s="25"/>
      <c r="P438" s="25"/>
      <c r="Q438" s="25"/>
      <c r="AD438" s="25"/>
      <c r="AE438" s="301"/>
      <c r="AF438" s="301"/>
      <c r="AG438" s="301"/>
      <c r="AH438" s="301"/>
      <c r="AI438" s="301"/>
      <c r="AJ438" s="301"/>
      <c r="AK438" s="301"/>
      <c r="AL438" s="301"/>
      <c r="AM438" s="301"/>
      <c r="AN438" s="301"/>
      <c r="AO438" s="301"/>
      <c r="AP438" s="301"/>
      <c r="AQ438" s="301"/>
      <c r="AR438" s="301"/>
      <c r="AS438" s="301"/>
      <c r="AT438" s="301"/>
      <c r="AU438" s="301"/>
      <c r="AV438" s="301"/>
      <c r="AW438" s="301"/>
      <c r="AX438" s="301"/>
      <c r="AY438" s="301"/>
      <c r="AZ438" s="25"/>
      <c r="BA438" s="25"/>
      <c r="BB438" s="25"/>
      <c r="BC438" s="25"/>
      <c r="BD438" s="25"/>
      <c r="BE438" s="25"/>
      <c r="BF438" s="25"/>
      <c r="BG438" s="25"/>
      <c r="BH438" s="25"/>
      <c r="BI438" s="25"/>
      <c r="BJ438" s="25"/>
      <c r="BK438" s="25"/>
      <c r="BL438" s="25"/>
      <c r="BM438" s="25"/>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row>
    <row r="439" spans="1:162" hidden="1">
      <c r="A439" s="25"/>
      <c r="B439" s="25"/>
      <c r="C439" s="25"/>
      <c r="D439" s="25"/>
      <c r="E439" s="25"/>
      <c r="F439" s="25"/>
      <c r="G439" s="25"/>
      <c r="H439" s="25"/>
      <c r="I439" s="214"/>
      <c r="J439" s="25"/>
      <c r="K439" s="25"/>
      <c r="L439" s="25"/>
      <c r="M439" s="25"/>
      <c r="N439" s="25"/>
      <c r="O439" s="25"/>
      <c r="P439" s="25"/>
      <c r="Q439" s="25"/>
      <c r="AD439" s="25"/>
      <c r="AE439" s="301"/>
      <c r="AF439" s="301"/>
      <c r="AG439" s="301"/>
      <c r="AH439" s="301"/>
      <c r="AI439" s="301"/>
      <c r="AJ439" s="301"/>
      <c r="AK439" s="301"/>
      <c r="AL439" s="301"/>
      <c r="AM439" s="301"/>
      <c r="AN439" s="301"/>
      <c r="AO439" s="301"/>
      <c r="AP439" s="301"/>
      <c r="AQ439" s="301"/>
      <c r="AR439" s="301"/>
      <c r="AS439" s="301"/>
      <c r="AT439" s="301"/>
      <c r="AU439" s="301"/>
      <c r="AV439" s="301"/>
      <c r="AW439" s="301"/>
      <c r="AX439" s="301"/>
      <c r="AY439" s="301"/>
      <c r="AZ439" s="25"/>
      <c r="BA439" s="25"/>
      <c r="BB439" s="25"/>
      <c r="BC439" s="25"/>
      <c r="BD439" s="25"/>
      <c r="BE439" s="25"/>
      <c r="BF439" s="25"/>
      <c r="BG439" s="25"/>
      <c r="BH439" s="25"/>
      <c r="BI439" s="25"/>
      <c r="BJ439" s="25"/>
      <c r="BK439" s="25"/>
      <c r="BL439" s="25"/>
      <c r="BM439" s="25"/>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row>
    <row r="440" spans="1:162" hidden="1">
      <c r="A440" s="25"/>
      <c r="B440" s="25"/>
      <c r="C440" s="25"/>
      <c r="D440" s="25"/>
      <c r="E440" s="25"/>
      <c r="F440" s="25"/>
      <c r="G440" s="25"/>
      <c r="H440" s="25"/>
      <c r="I440" s="214"/>
      <c r="J440" s="25"/>
      <c r="K440" s="25"/>
      <c r="L440" s="25"/>
      <c r="M440" s="25"/>
      <c r="N440" s="25"/>
      <c r="O440" s="25"/>
      <c r="P440" s="25"/>
      <c r="Q440" s="25"/>
      <c r="AD440" s="25"/>
      <c r="AE440" s="301"/>
      <c r="AF440" s="301"/>
      <c r="AG440" s="301"/>
      <c r="AH440" s="301"/>
      <c r="AI440" s="301"/>
      <c r="AJ440" s="301"/>
      <c r="AK440" s="301"/>
      <c r="AL440" s="301"/>
      <c r="AM440" s="301"/>
      <c r="AN440" s="301"/>
      <c r="AO440" s="301"/>
      <c r="AP440" s="301"/>
      <c r="AQ440" s="301"/>
      <c r="AR440" s="301"/>
      <c r="AS440" s="301"/>
      <c r="AT440" s="301"/>
      <c r="AU440" s="301"/>
      <c r="AV440" s="301"/>
      <c r="AW440" s="301"/>
      <c r="AX440" s="301"/>
      <c r="AY440" s="301"/>
      <c r="AZ440" s="25"/>
      <c r="BA440" s="25"/>
      <c r="BB440" s="25"/>
      <c r="BC440" s="25"/>
      <c r="BD440" s="25"/>
      <c r="BE440" s="25"/>
      <c r="BF440" s="25"/>
      <c r="BG440" s="25"/>
      <c r="BH440" s="25"/>
      <c r="BI440" s="25"/>
      <c r="BJ440" s="25"/>
      <c r="BK440" s="25"/>
      <c r="BL440" s="25"/>
      <c r="BM440" s="25"/>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row>
    <row r="441" spans="1:162" hidden="1">
      <c r="A441" s="25"/>
      <c r="B441" s="25"/>
      <c r="C441" s="25"/>
      <c r="D441" s="25"/>
      <c r="E441" s="25"/>
      <c r="F441" s="25"/>
      <c r="G441" s="25"/>
      <c r="H441" s="25"/>
      <c r="I441" s="214"/>
      <c r="J441" s="25"/>
      <c r="K441" s="25"/>
      <c r="L441" s="25"/>
      <c r="M441" s="25"/>
      <c r="N441" s="25"/>
      <c r="O441" s="25"/>
      <c r="P441" s="25"/>
      <c r="Q441" s="25"/>
      <c r="AD441" s="25"/>
      <c r="AE441" s="301"/>
      <c r="AF441" s="301"/>
      <c r="AG441" s="301"/>
      <c r="AH441" s="301"/>
      <c r="AI441" s="301"/>
      <c r="AJ441" s="301"/>
      <c r="AK441" s="301"/>
      <c r="AL441" s="301"/>
      <c r="AM441" s="301"/>
      <c r="AN441" s="301"/>
      <c r="AO441" s="301"/>
      <c r="AP441" s="301"/>
      <c r="AQ441" s="301"/>
      <c r="AR441" s="301"/>
      <c r="AS441" s="301"/>
      <c r="AT441" s="301"/>
      <c r="AU441" s="301"/>
      <c r="AV441" s="301"/>
      <c r="AW441" s="301"/>
      <c r="AX441" s="301"/>
      <c r="AY441" s="301"/>
      <c r="AZ441" s="25"/>
      <c r="BA441" s="25"/>
      <c r="BB441" s="25"/>
      <c r="BC441" s="25"/>
      <c r="BD441" s="25"/>
      <c r="BE441" s="25"/>
      <c r="BF441" s="25"/>
      <c r="BG441" s="25"/>
      <c r="BH441" s="25"/>
      <c r="BI441" s="25"/>
      <c r="BJ441" s="25"/>
      <c r="BK441" s="25"/>
      <c r="BL441" s="25"/>
      <c r="BM441" s="25"/>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row>
    <row r="442" spans="1:162" hidden="1">
      <c r="A442" s="25"/>
      <c r="B442" s="25"/>
      <c r="C442" s="25"/>
      <c r="D442" s="25"/>
      <c r="E442" s="25"/>
      <c r="F442" s="25"/>
      <c r="G442" s="25"/>
      <c r="H442" s="25"/>
      <c r="I442" s="214"/>
      <c r="J442" s="25"/>
      <c r="K442" s="25"/>
      <c r="L442" s="25"/>
      <c r="M442" s="25"/>
      <c r="N442" s="25"/>
      <c r="O442" s="25"/>
      <c r="P442" s="25"/>
      <c r="Q442" s="25"/>
      <c r="AD442" s="25"/>
      <c r="AE442" s="301"/>
      <c r="AF442" s="301"/>
      <c r="AG442" s="301"/>
      <c r="AH442" s="301"/>
      <c r="AI442" s="301"/>
      <c r="AJ442" s="301"/>
      <c r="AK442" s="301"/>
      <c r="AL442" s="301"/>
      <c r="AM442" s="301"/>
      <c r="AN442" s="301"/>
      <c r="AO442" s="301"/>
      <c r="AP442" s="301"/>
      <c r="AQ442" s="301"/>
      <c r="AR442" s="301"/>
      <c r="AS442" s="301"/>
      <c r="AT442" s="301"/>
      <c r="AU442" s="301"/>
      <c r="AV442" s="301"/>
      <c r="AW442" s="301"/>
      <c r="AX442" s="301"/>
      <c r="AY442" s="301"/>
      <c r="AZ442" s="25"/>
      <c r="BA442" s="25"/>
      <c r="BB442" s="25"/>
      <c r="BC442" s="25"/>
      <c r="BD442" s="25"/>
      <c r="BE442" s="25"/>
      <c r="BF442" s="25"/>
      <c r="BG442" s="25"/>
      <c r="BH442" s="25"/>
      <c r="BI442" s="25"/>
      <c r="BJ442" s="25"/>
      <c r="BK442" s="25"/>
      <c r="BL442" s="25"/>
      <c r="BM442" s="25"/>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row>
    <row r="443" spans="1:162" hidden="1">
      <c r="A443" s="25"/>
      <c r="B443" s="25"/>
      <c r="C443" s="25"/>
      <c r="D443" s="25"/>
      <c r="E443" s="25"/>
      <c r="F443" s="25"/>
      <c r="G443" s="25"/>
      <c r="H443" s="25"/>
      <c r="I443" s="214"/>
      <c r="J443" s="25"/>
      <c r="K443" s="25"/>
      <c r="L443" s="25"/>
      <c r="M443" s="25"/>
      <c r="N443" s="25"/>
      <c r="O443" s="25"/>
      <c r="P443" s="25"/>
      <c r="Q443" s="25"/>
      <c r="AD443" s="25"/>
      <c r="AE443" s="301"/>
      <c r="AF443" s="301"/>
      <c r="AG443" s="301"/>
      <c r="AH443" s="301"/>
      <c r="AI443" s="301"/>
      <c r="AJ443" s="301"/>
      <c r="AK443" s="301"/>
      <c r="AL443" s="301"/>
      <c r="AM443" s="301"/>
      <c r="AN443" s="301"/>
      <c r="AO443" s="301"/>
      <c r="AP443" s="301"/>
      <c r="AQ443" s="301"/>
      <c r="AR443" s="301"/>
      <c r="AS443" s="301"/>
      <c r="AT443" s="301"/>
      <c r="AU443" s="301"/>
      <c r="AV443" s="301"/>
      <c r="AW443" s="301"/>
      <c r="AX443" s="301"/>
      <c r="AY443" s="301"/>
      <c r="AZ443" s="25"/>
      <c r="BA443" s="25"/>
      <c r="BB443" s="25"/>
      <c r="BC443" s="25"/>
      <c r="BD443" s="25"/>
      <c r="BE443" s="25"/>
      <c r="BF443" s="25"/>
      <c r="BG443" s="25"/>
      <c r="BH443" s="25"/>
      <c r="BI443" s="25"/>
      <c r="BJ443" s="25"/>
      <c r="BK443" s="25"/>
      <c r="BL443" s="25"/>
      <c r="BM443" s="25"/>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row>
    <row r="444" spans="1:162" hidden="1">
      <c r="A444" s="25"/>
      <c r="B444" s="25"/>
      <c r="C444" s="25"/>
      <c r="D444" s="25"/>
      <c r="E444" s="25"/>
      <c r="F444" s="25"/>
      <c r="G444" s="25"/>
      <c r="H444" s="25"/>
      <c r="I444" s="214"/>
      <c r="J444" s="25"/>
      <c r="K444" s="25"/>
      <c r="L444" s="25"/>
      <c r="M444" s="25"/>
      <c r="N444" s="25"/>
      <c r="O444" s="25"/>
      <c r="P444" s="25"/>
      <c r="Q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row>
    <row r="445" spans="1:162" hidden="1">
      <c r="A445" s="25"/>
      <c r="B445" s="25"/>
      <c r="C445" s="25"/>
      <c r="D445" s="25"/>
      <c r="E445" s="25"/>
      <c r="F445" s="25"/>
      <c r="G445" s="25"/>
      <c r="H445" s="25"/>
      <c r="I445" s="214"/>
      <c r="J445" s="25"/>
      <c r="K445" s="25"/>
      <c r="L445" s="25"/>
      <c r="M445" s="25"/>
      <c r="N445" s="25"/>
      <c r="O445" s="25"/>
      <c r="P445" s="25"/>
      <c r="Q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EF445" s="9"/>
      <c r="EG445" s="9"/>
      <c r="EH445" s="9"/>
      <c r="EI445" s="9"/>
      <c r="EJ445" s="9"/>
      <c r="EK445" s="9"/>
      <c r="EL445" s="9"/>
      <c r="EM445" s="9"/>
      <c r="EN445" s="9"/>
      <c r="EO445" s="9"/>
      <c r="EP445" s="9"/>
      <c r="EQ445" s="9"/>
      <c r="ER445" s="9"/>
      <c r="ES445" s="9"/>
      <c r="ET445" s="9"/>
      <c r="EU445" s="9"/>
      <c r="EV445" s="9"/>
      <c r="EW445" s="9"/>
      <c r="EX445" s="9"/>
      <c r="EY445" s="9"/>
      <c r="EZ445" s="9"/>
      <c r="FA445" s="9"/>
      <c r="FB445" s="9"/>
      <c r="FC445" s="9"/>
      <c r="FD445" s="9"/>
      <c r="FE445" s="9"/>
      <c r="FF445" s="9"/>
    </row>
    <row r="446" spans="1:162" hidden="1">
      <c r="A446" s="25"/>
      <c r="B446" s="25"/>
      <c r="C446" s="25"/>
      <c r="D446" s="25"/>
      <c r="E446" s="25"/>
      <c r="F446" s="25"/>
      <c r="G446" s="25"/>
      <c r="H446" s="25"/>
      <c r="I446" s="214"/>
      <c r="J446" s="25"/>
      <c r="K446" s="25"/>
      <c r="L446" s="25"/>
      <c r="M446" s="25"/>
      <c r="N446" s="25"/>
      <c r="O446" s="25"/>
      <c r="P446" s="25"/>
      <c r="Q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row>
    <row r="447" spans="1:162" hidden="1">
      <c r="A447" s="25"/>
      <c r="B447" s="25"/>
      <c r="C447" s="25"/>
      <c r="D447" s="25"/>
      <c r="E447" s="25"/>
      <c r="F447" s="25"/>
      <c r="G447" s="25"/>
      <c r="H447" s="25"/>
      <c r="I447" s="214"/>
      <c r="J447" s="25"/>
      <c r="K447" s="25"/>
      <c r="L447" s="25"/>
      <c r="M447" s="25"/>
      <c r="N447" s="25"/>
      <c r="O447" s="25"/>
      <c r="P447" s="25"/>
      <c r="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9"/>
      <c r="EW447" s="9"/>
      <c r="EX447" s="9"/>
      <c r="EY447" s="9"/>
      <c r="EZ447" s="9"/>
      <c r="FA447" s="9"/>
      <c r="FB447" s="9"/>
      <c r="FC447" s="9"/>
      <c r="FD447" s="9"/>
      <c r="FE447" s="9"/>
      <c r="FF447" s="9"/>
    </row>
    <row r="448" spans="1:162" hidden="1">
      <c r="A448" s="25"/>
      <c r="B448" s="25"/>
      <c r="C448" s="25"/>
      <c r="D448" s="25"/>
      <c r="E448" s="25"/>
      <c r="F448" s="25"/>
      <c r="G448" s="25"/>
      <c r="H448" s="25"/>
      <c r="I448" s="214"/>
      <c r="J448" s="25"/>
      <c r="K448" s="25"/>
      <c r="L448" s="25"/>
      <c r="M448" s="25"/>
      <c r="N448" s="25"/>
      <c r="O448" s="25"/>
      <c r="P448" s="25"/>
      <c r="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row>
    <row r="449" spans="1:162" hidden="1">
      <c r="A449" s="25"/>
      <c r="B449" s="25"/>
      <c r="C449" s="25"/>
      <c r="D449" s="25"/>
      <c r="E449" s="25"/>
      <c r="F449" s="25"/>
      <c r="G449" s="25"/>
      <c r="H449" s="25"/>
      <c r="I449" s="214"/>
      <c r="J449" s="25"/>
      <c r="K449" s="25"/>
      <c r="L449" s="25"/>
      <c r="M449" s="25"/>
      <c r="N449" s="25"/>
      <c r="O449" s="25"/>
      <c r="P449" s="25"/>
      <c r="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row>
    <row r="450" spans="1:162" hidden="1">
      <c r="A450" s="25"/>
      <c r="B450" s="25"/>
      <c r="C450" s="25"/>
      <c r="D450" s="25"/>
      <c r="E450" s="25"/>
      <c r="F450" s="25"/>
      <c r="G450" s="25"/>
      <c r="H450" s="25"/>
      <c r="I450" s="214"/>
      <c r="J450" s="25"/>
      <c r="K450" s="25"/>
      <c r="L450" s="25"/>
      <c r="M450" s="25"/>
      <c r="N450" s="25"/>
      <c r="O450" s="25"/>
      <c r="P450" s="25"/>
      <c r="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row>
    <row r="451" spans="1:162" hidden="1">
      <c r="A451" s="25"/>
      <c r="B451" s="25"/>
      <c r="C451" s="25"/>
      <c r="D451" s="25"/>
      <c r="E451" s="25"/>
      <c r="F451" s="25"/>
      <c r="G451" s="25"/>
      <c r="H451" s="25"/>
      <c r="I451" s="214"/>
      <c r="J451" s="25"/>
      <c r="K451" s="25"/>
      <c r="L451" s="25"/>
      <c r="M451" s="25"/>
      <c r="N451" s="25"/>
      <c r="O451" s="25"/>
      <c r="P451" s="25"/>
      <c r="Q451" s="25"/>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9"/>
      <c r="EW451" s="9"/>
      <c r="EX451" s="9"/>
      <c r="EY451" s="9"/>
      <c r="EZ451" s="9"/>
      <c r="FA451" s="9"/>
      <c r="FB451" s="9"/>
      <c r="FC451" s="9"/>
      <c r="FD451" s="9"/>
      <c r="FE451" s="9"/>
      <c r="FF451" s="9"/>
    </row>
    <row r="452" spans="1:162" hidden="1">
      <c r="A452" s="25"/>
      <c r="B452" s="25"/>
      <c r="C452" s="25"/>
      <c r="D452" s="25"/>
      <c r="E452" s="25"/>
      <c r="F452" s="25"/>
      <c r="G452" s="25"/>
      <c r="H452" s="25"/>
      <c r="I452" s="214"/>
      <c r="J452" s="25"/>
      <c r="K452" s="25"/>
      <c r="L452" s="25"/>
      <c r="M452" s="25"/>
      <c r="N452" s="25"/>
      <c r="O452" s="25"/>
      <c r="P452" s="25"/>
      <c r="Q452" s="25"/>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row>
    <row r="453" spans="1:162" hidden="1">
      <c r="A453" s="25"/>
      <c r="B453" s="25"/>
      <c r="C453" s="25"/>
      <c r="D453" s="25"/>
      <c r="E453" s="25"/>
      <c r="F453" s="25"/>
      <c r="G453" s="25"/>
      <c r="H453" s="25"/>
      <c r="I453" s="214"/>
      <c r="J453" s="25"/>
      <c r="K453" s="25"/>
      <c r="L453" s="25"/>
      <c r="M453" s="25"/>
      <c r="N453" s="25"/>
      <c r="O453" s="25"/>
      <c r="P453" s="25"/>
      <c r="Q453" s="25"/>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c r="DU453" s="9"/>
      <c r="DV453" s="9"/>
      <c r="DW453" s="9"/>
      <c r="DX453" s="9"/>
      <c r="DY453" s="9"/>
      <c r="DZ453" s="9"/>
      <c r="EA453" s="9"/>
      <c r="EB453" s="9"/>
      <c r="EC453" s="9"/>
      <c r="ED453" s="9"/>
      <c r="EE453" s="9"/>
      <c r="EF453" s="9"/>
      <c r="EG453" s="9"/>
      <c r="EH453" s="9"/>
      <c r="EI453" s="9"/>
      <c r="EJ453" s="9"/>
      <c r="EK453" s="9"/>
      <c r="EL453" s="9"/>
      <c r="EM453" s="9"/>
      <c r="EN453" s="9"/>
      <c r="EO453" s="9"/>
      <c r="EP453" s="9"/>
      <c r="EQ453" s="9"/>
      <c r="ER453" s="9"/>
      <c r="ES453" s="9"/>
      <c r="ET453" s="9"/>
      <c r="EU453" s="9"/>
      <c r="EV453" s="9"/>
      <c r="EW453" s="9"/>
      <c r="EX453" s="9"/>
      <c r="EY453" s="9"/>
      <c r="EZ453" s="9"/>
      <c r="FA453" s="9"/>
      <c r="FB453" s="9"/>
      <c r="FC453" s="9"/>
      <c r="FD453" s="9"/>
      <c r="FE453" s="9"/>
      <c r="FF453" s="9"/>
    </row>
    <row r="454" spans="1:162" hidden="1">
      <c r="A454" s="25"/>
      <c r="B454" s="25"/>
      <c r="C454" s="25"/>
      <c r="D454" s="25"/>
      <c r="E454" s="25"/>
      <c r="F454" s="25"/>
      <c r="G454" s="25"/>
      <c r="H454" s="25"/>
      <c r="I454" s="214"/>
      <c r="J454" s="25"/>
      <c r="K454" s="25"/>
      <c r="L454" s="25"/>
      <c r="M454" s="25"/>
      <c r="N454" s="25"/>
      <c r="O454" s="25"/>
      <c r="P454" s="25"/>
      <c r="Q454" s="25"/>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9"/>
      <c r="DZ454" s="9"/>
      <c r="EA454" s="9"/>
      <c r="EB454" s="9"/>
      <c r="EC454" s="9"/>
      <c r="ED454" s="9"/>
      <c r="EE454" s="9"/>
      <c r="EF454" s="9"/>
      <c r="EG454" s="9"/>
      <c r="EH454" s="9"/>
      <c r="EI454" s="9"/>
      <c r="EJ454" s="9"/>
      <c r="EK454" s="9"/>
      <c r="EL454" s="9"/>
      <c r="EM454" s="9"/>
      <c r="EN454" s="9"/>
      <c r="EO454" s="9"/>
      <c r="EP454" s="9"/>
      <c r="EQ454" s="9"/>
      <c r="ER454" s="9"/>
      <c r="ES454" s="9"/>
      <c r="ET454" s="9"/>
      <c r="EU454" s="9"/>
      <c r="EV454" s="9"/>
      <c r="EW454" s="9"/>
      <c r="EX454" s="9"/>
      <c r="EY454" s="9"/>
      <c r="EZ454" s="9"/>
      <c r="FA454" s="9"/>
      <c r="FB454" s="9"/>
      <c r="FC454" s="9"/>
      <c r="FD454" s="9"/>
      <c r="FE454" s="9"/>
      <c r="FF454" s="9"/>
    </row>
    <row r="455" spans="1:162" hidden="1">
      <c r="A455" s="25"/>
      <c r="B455" s="25"/>
      <c r="C455" s="25"/>
      <c r="D455" s="25"/>
      <c r="E455" s="25"/>
      <c r="F455" s="25"/>
      <c r="G455" s="25"/>
      <c r="H455" s="25"/>
      <c r="I455" s="214"/>
      <c r="J455" s="25"/>
      <c r="K455" s="25"/>
      <c r="L455" s="25"/>
      <c r="M455" s="25"/>
      <c r="N455" s="25"/>
      <c r="O455" s="25"/>
      <c r="P455" s="25"/>
      <c r="Q455" s="25"/>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9"/>
      <c r="DZ455" s="9"/>
      <c r="EA455" s="9"/>
      <c r="EB455" s="9"/>
      <c r="EC455" s="9"/>
      <c r="ED455" s="9"/>
      <c r="EE455" s="9"/>
      <c r="EF455" s="9"/>
      <c r="EG455" s="9"/>
      <c r="EH455" s="9"/>
      <c r="EI455" s="9"/>
      <c r="EJ455" s="9"/>
      <c r="EK455" s="9"/>
      <c r="EL455" s="9"/>
      <c r="EM455" s="9"/>
      <c r="EN455" s="9"/>
      <c r="EO455" s="9"/>
      <c r="EP455" s="9"/>
      <c r="EQ455" s="9"/>
      <c r="ER455" s="9"/>
      <c r="ES455" s="9"/>
      <c r="ET455" s="9"/>
      <c r="EU455" s="9"/>
      <c r="EV455" s="9"/>
      <c r="EW455" s="9"/>
      <c r="EX455" s="9"/>
      <c r="EY455" s="9"/>
      <c r="EZ455" s="9"/>
      <c r="FA455" s="9"/>
      <c r="FB455" s="9"/>
      <c r="FC455" s="9"/>
      <c r="FD455" s="9"/>
      <c r="FE455" s="9"/>
      <c r="FF455" s="9"/>
    </row>
    <row r="456" spans="1:162" hidden="1">
      <c r="A456" s="25"/>
      <c r="B456" s="25"/>
      <c r="C456" s="25"/>
      <c r="D456" s="25"/>
      <c r="E456" s="25"/>
      <c r="F456" s="25"/>
      <c r="G456" s="25"/>
      <c r="H456" s="25"/>
      <c r="I456" s="214"/>
      <c r="J456" s="25"/>
      <c r="K456" s="25"/>
      <c r="L456" s="25"/>
      <c r="M456" s="25"/>
      <c r="N456" s="25"/>
      <c r="O456" s="25"/>
      <c r="P456" s="25"/>
      <c r="Q456" s="25"/>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9"/>
      <c r="DZ456" s="9"/>
      <c r="EA456" s="9"/>
      <c r="EB456" s="9"/>
      <c r="EC456" s="9"/>
      <c r="ED456" s="9"/>
      <c r="EE456" s="9"/>
      <c r="EF456" s="9"/>
      <c r="EG456" s="9"/>
      <c r="EH456" s="9"/>
      <c r="EI456" s="9"/>
      <c r="EJ456" s="9"/>
      <c r="EK456" s="9"/>
      <c r="EL456" s="9"/>
      <c r="EM456" s="9"/>
      <c r="EN456" s="9"/>
      <c r="EO456" s="9"/>
      <c r="EP456" s="9"/>
      <c r="EQ456" s="9"/>
      <c r="ER456" s="9"/>
      <c r="ES456" s="9"/>
      <c r="ET456" s="9"/>
      <c r="EU456" s="9"/>
      <c r="EV456" s="9"/>
      <c r="EW456" s="9"/>
      <c r="EX456" s="9"/>
      <c r="EY456" s="9"/>
      <c r="EZ456" s="9"/>
      <c r="FA456" s="9"/>
      <c r="FB456" s="9"/>
      <c r="FC456" s="9"/>
      <c r="FD456" s="9"/>
      <c r="FE456" s="9"/>
      <c r="FF456" s="9"/>
    </row>
    <row r="457" spans="1:162" hidden="1">
      <c r="A457" s="25"/>
      <c r="B457" s="25"/>
      <c r="C457" s="25"/>
      <c r="D457" s="25"/>
      <c r="E457" s="25"/>
      <c r="F457" s="25"/>
      <c r="G457" s="25"/>
      <c r="H457" s="25"/>
      <c r="I457" s="214"/>
      <c r="J457" s="25"/>
      <c r="K457" s="25"/>
      <c r="L457" s="25"/>
      <c r="M457" s="25"/>
      <c r="N457" s="25"/>
      <c r="O457" s="25"/>
      <c r="P457" s="25"/>
      <c r="Q457" s="25"/>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9"/>
      <c r="DZ457" s="9"/>
      <c r="EA457" s="9"/>
      <c r="EB457" s="9"/>
      <c r="EC457" s="9"/>
      <c r="ED457" s="9"/>
      <c r="EE457" s="9"/>
      <c r="EF457" s="9"/>
      <c r="EG457" s="9"/>
      <c r="EH457" s="9"/>
      <c r="EI457" s="9"/>
      <c r="EJ457" s="9"/>
      <c r="EK457" s="9"/>
      <c r="EL457" s="9"/>
      <c r="EM457" s="9"/>
      <c r="EN457" s="9"/>
      <c r="EO457" s="9"/>
      <c r="EP457" s="9"/>
      <c r="EQ457" s="9"/>
      <c r="ER457" s="9"/>
      <c r="ES457" s="9"/>
      <c r="ET457" s="9"/>
      <c r="EU457" s="9"/>
      <c r="EV457" s="9"/>
      <c r="EW457" s="9"/>
      <c r="EX457" s="9"/>
      <c r="EY457" s="9"/>
      <c r="EZ457" s="9"/>
      <c r="FA457" s="9"/>
      <c r="FB457" s="9"/>
      <c r="FC457" s="9"/>
      <c r="FD457" s="9"/>
      <c r="FE457" s="9"/>
      <c r="FF457" s="9"/>
    </row>
    <row r="458" spans="1:162" hidden="1">
      <c r="A458" s="25"/>
      <c r="B458" s="25"/>
      <c r="C458" s="25"/>
      <c r="D458" s="25"/>
      <c r="E458" s="25"/>
      <c r="F458" s="25"/>
      <c r="G458" s="25"/>
      <c r="H458" s="25"/>
      <c r="I458" s="214"/>
      <c r="J458" s="25"/>
      <c r="K458" s="25"/>
      <c r="L458" s="25"/>
      <c r="M458" s="25"/>
      <c r="N458" s="25"/>
      <c r="O458" s="25"/>
      <c r="P458" s="25"/>
      <c r="Q458" s="25"/>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9"/>
      <c r="DZ458" s="9"/>
      <c r="EA458" s="9"/>
      <c r="EB458" s="9"/>
      <c r="EC458" s="9"/>
      <c r="ED458" s="9"/>
      <c r="EE458" s="9"/>
      <c r="EF458" s="9"/>
      <c r="EG458" s="9"/>
      <c r="EH458" s="9"/>
      <c r="EI458" s="9"/>
      <c r="EJ458" s="9"/>
      <c r="EK458" s="9"/>
      <c r="EL458" s="9"/>
      <c r="EM458" s="9"/>
      <c r="EN458" s="9"/>
      <c r="EO458" s="9"/>
      <c r="EP458" s="9"/>
      <c r="EQ458" s="9"/>
      <c r="ER458" s="9"/>
      <c r="ES458" s="9"/>
      <c r="ET458" s="9"/>
      <c r="EU458" s="9"/>
      <c r="EV458" s="9"/>
      <c r="EW458" s="9"/>
      <c r="EX458" s="9"/>
      <c r="EY458" s="9"/>
      <c r="EZ458" s="9"/>
      <c r="FA458" s="9"/>
      <c r="FB458" s="9"/>
      <c r="FC458" s="9"/>
      <c r="FD458" s="9"/>
      <c r="FE458" s="9"/>
      <c r="FF458" s="9"/>
    </row>
    <row r="459" spans="1:162" hidden="1">
      <c r="A459" s="25"/>
      <c r="B459" s="25"/>
      <c r="C459" s="25"/>
      <c r="D459" s="25"/>
      <c r="E459" s="25"/>
      <c r="F459" s="25"/>
      <c r="G459" s="25"/>
      <c r="H459" s="25"/>
      <c r="I459" s="214"/>
      <c r="J459" s="25"/>
      <c r="K459" s="25"/>
      <c r="L459" s="25"/>
      <c r="M459" s="25"/>
      <c r="N459" s="25"/>
      <c r="O459" s="25"/>
      <c r="P459" s="25"/>
      <c r="Q459" s="25"/>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c r="DU459" s="9"/>
      <c r="DV459" s="9"/>
      <c r="DW459" s="9"/>
      <c r="DX459" s="9"/>
      <c r="DY459" s="9"/>
      <c r="DZ459" s="9"/>
      <c r="EA459" s="9"/>
      <c r="EB459" s="9"/>
      <c r="EC459" s="9"/>
      <c r="ED459" s="9"/>
      <c r="EE459" s="9"/>
      <c r="EF459" s="9"/>
      <c r="EG459" s="9"/>
      <c r="EH459" s="9"/>
      <c r="EI459" s="9"/>
      <c r="EJ459" s="9"/>
      <c r="EK459" s="9"/>
      <c r="EL459" s="9"/>
      <c r="EM459" s="9"/>
      <c r="EN459" s="9"/>
      <c r="EO459" s="9"/>
      <c r="EP459" s="9"/>
      <c r="EQ459" s="9"/>
      <c r="ER459" s="9"/>
      <c r="ES459" s="9"/>
      <c r="ET459" s="9"/>
      <c r="EU459" s="9"/>
      <c r="EV459" s="9"/>
      <c r="EW459" s="9"/>
      <c r="EX459" s="9"/>
      <c r="EY459" s="9"/>
      <c r="EZ459" s="9"/>
      <c r="FA459" s="9"/>
      <c r="FB459" s="9"/>
      <c r="FC459" s="9"/>
      <c r="FD459" s="9"/>
      <c r="FE459" s="9"/>
      <c r="FF459" s="9"/>
    </row>
    <row r="460" spans="1:162" hidden="1">
      <c r="A460" s="25"/>
      <c r="B460" s="25"/>
      <c r="C460" s="25"/>
      <c r="D460" s="25"/>
      <c r="E460" s="25"/>
      <c r="F460" s="25"/>
      <c r="G460" s="25"/>
      <c r="H460" s="25"/>
      <c r="I460" s="214"/>
      <c r="J460" s="25"/>
      <c r="K460" s="25"/>
      <c r="L460" s="25"/>
      <c r="M460" s="25"/>
      <c r="N460" s="25"/>
      <c r="O460" s="25"/>
      <c r="P460" s="25"/>
      <c r="Q460" s="25"/>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9"/>
      <c r="DZ460" s="9"/>
      <c r="EA460" s="9"/>
      <c r="EB460" s="9"/>
      <c r="EC460" s="9"/>
      <c r="ED460" s="9"/>
      <c r="EE460" s="9"/>
      <c r="EF460" s="9"/>
      <c r="EG460" s="9"/>
      <c r="EH460" s="9"/>
      <c r="EI460" s="9"/>
      <c r="EJ460" s="9"/>
      <c r="EK460" s="9"/>
      <c r="EL460" s="9"/>
      <c r="EM460" s="9"/>
      <c r="EN460" s="9"/>
      <c r="EO460" s="9"/>
      <c r="EP460" s="9"/>
      <c r="EQ460" s="9"/>
      <c r="ER460" s="9"/>
      <c r="ES460" s="9"/>
      <c r="ET460" s="9"/>
      <c r="EU460" s="9"/>
      <c r="EV460" s="9"/>
      <c r="EW460" s="9"/>
      <c r="EX460" s="9"/>
      <c r="EY460" s="9"/>
      <c r="EZ460" s="9"/>
      <c r="FA460" s="9"/>
      <c r="FB460" s="9"/>
      <c r="FC460" s="9"/>
      <c r="FD460" s="9"/>
      <c r="FE460" s="9"/>
      <c r="FF460" s="9"/>
    </row>
    <row r="461" spans="1:162" hidden="1">
      <c r="A461" s="25"/>
      <c r="B461" s="25"/>
      <c r="C461" s="25"/>
      <c r="D461" s="25"/>
      <c r="E461" s="25"/>
      <c r="F461" s="25"/>
      <c r="G461" s="25"/>
      <c r="H461" s="25"/>
      <c r="I461" s="214"/>
      <c r="J461" s="25"/>
      <c r="K461" s="25"/>
      <c r="L461" s="25"/>
      <c r="M461" s="25"/>
      <c r="N461" s="25"/>
      <c r="O461" s="25"/>
      <c r="P461" s="25"/>
      <c r="Q461" s="25"/>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c r="DU461" s="9"/>
      <c r="DV461" s="9"/>
      <c r="DW461" s="9"/>
      <c r="DX461" s="9"/>
      <c r="DY461" s="9"/>
      <c r="DZ461" s="9"/>
      <c r="EA461" s="9"/>
      <c r="EB461" s="9"/>
      <c r="EC461" s="9"/>
      <c r="ED461" s="9"/>
      <c r="EE461" s="9"/>
      <c r="EF461" s="9"/>
      <c r="EG461" s="9"/>
      <c r="EH461" s="9"/>
      <c r="EI461" s="9"/>
      <c r="EJ461" s="9"/>
      <c r="EK461" s="9"/>
      <c r="EL461" s="9"/>
      <c r="EM461" s="9"/>
      <c r="EN461" s="9"/>
      <c r="EO461" s="9"/>
      <c r="EP461" s="9"/>
      <c r="EQ461" s="9"/>
      <c r="ER461" s="9"/>
      <c r="ES461" s="9"/>
      <c r="ET461" s="9"/>
      <c r="EU461" s="9"/>
      <c r="EV461" s="9"/>
      <c r="EW461" s="9"/>
      <c r="EX461" s="9"/>
      <c r="EY461" s="9"/>
      <c r="EZ461" s="9"/>
      <c r="FA461" s="9"/>
      <c r="FB461" s="9"/>
      <c r="FC461" s="9"/>
      <c r="FD461" s="9"/>
      <c r="FE461" s="9"/>
      <c r="FF461" s="9"/>
    </row>
    <row r="462" spans="1:162" hidden="1">
      <c r="A462" s="25"/>
      <c r="B462" s="25"/>
      <c r="C462" s="25"/>
      <c r="D462" s="25"/>
      <c r="E462" s="25"/>
      <c r="F462" s="25"/>
      <c r="G462" s="25"/>
      <c r="H462" s="25"/>
      <c r="I462" s="214"/>
      <c r="J462" s="25"/>
      <c r="K462" s="25"/>
      <c r="L462" s="25"/>
      <c r="M462" s="25"/>
      <c r="N462" s="25"/>
      <c r="O462" s="25"/>
      <c r="P462" s="25"/>
      <c r="Q462" s="25"/>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9"/>
      <c r="DZ462" s="9"/>
      <c r="EA462" s="9"/>
      <c r="EB462" s="9"/>
      <c r="EC462" s="9"/>
      <c r="ED462" s="9"/>
      <c r="EE462" s="9"/>
      <c r="EF462" s="9"/>
      <c r="EG462" s="9"/>
      <c r="EH462" s="9"/>
      <c r="EI462" s="9"/>
      <c r="EJ462" s="9"/>
      <c r="EK462" s="9"/>
      <c r="EL462" s="9"/>
      <c r="EM462" s="9"/>
      <c r="EN462" s="9"/>
      <c r="EO462" s="9"/>
      <c r="EP462" s="9"/>
      <c r="EQ462" s="9"/>
      <c r="ER462" s="9"/>
      <c r="ES462" s="9"/>
      <c r="ET462" s="9"/>
      <c r="EU462" s="9"/>
      <c r="EV462" s="9"/>
      <c r="EW462" s="9"/>
      <c r="EX462" s="9"/>
      <c r="EY462" s="9"/>
      <c r="EZ462" s="9"/>
      <c r="FA462" s="9"/>
      <c r="FB462" s="9"/>
      <c r="FC462" s="9"/>
      <c r="FD462" s="9"/>
      <c r="FE462" s="9"/>
      <c r="FF462" s="9"/>
    </row>
    <row r="463" spans="1:162" hidden="1">
      <c r="A463" s="25"/>
      <c r="B463" s="25"/>
      <c r="C463" s="25"/>
      <c r="D463" s="25"/>
      <c r="E463" s="25"/>
      <c r="F463" s="25"/>
      <c r="G463" s="25"/>
      <c r="H463" s="25"/>
      <c r="I463" s="214"/>
      <c r="J463" s="25"/>
      <c r="K463" s="25"/>
      <c r="L463" s="25"/>
      <c r="M463" s="25"/>
      <c r="N463" s="25"/>
      <c r="O463" s="25"/>
      <c r="P463" s="25"/>
      <c r="Q463" s="25"/>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c r="DU463" s="9"/>
      <c r="DV463" s="9"/>
      <c r="DW463" s="9"/>
      <c r="DX463" s="9"/>
      <c r="DY463" s="9"/>
      <c r="DZ463" s="9"/>
      <c r="EA463" s="9"/>
      <c r="EB463" s="9"/>
      <c r="EC463" s="9"/>
      <c r="ED463" s="9"/>
      <c r="EE463" s="9"/>
      <c r="EF463" s="9"/>
      <c r="EG463" s="9"/>
      <c r="EH463" s="9"/>
      <c r="EI463" s="9"/>
      <c r="EJ463" s="9"/>
      <c r="EK463" s="9"/>
      <c r="EL463" s="9"/>
      <c r="EM463" s="9"/>
      <c r="EN463" s="9"/>
      <c r="EO463" s="9"/>
      <c r="EP463" s="9"/>
      <c r="EQ463" s="9"/>
      <c r="ER463" s="9"/>
      <c r="ES463" s="9"/>
      <c r="ET463" s="9"/>
      <c r="EU463" s="9"/>
      <c r="EV463" s="9"/>
      <c r="EW463" s="9"/>
      <c r="EX463" s="9"/>
      <c r="EY463" s="9"/>
      <c r="EZ463" s="9"/>
      <c r="FA463" s="9"/>
      <c r="FB463" s="9"/>
      <c r="FC463" s="9"/>
      <c r="FD463" s="9"/>
      <c r="FE463" s="9"/>
      <c r="FF463" s="9"/>
    </row>
    <row r="464" spans="1:162" hidden="1">
      <c r="A464" s="25"/>
      <c r="B464" s="25"/>
      <c r="C464" s="25"/>
      <c r="D464" s="25"/>
      <c r="E464" s="25"/>
      <c r="F464" s="25"/>
      <c r="G464" s="25"/>
      <c r="H464" s="25"/>
      <c r="I464" s="214"/>
      <c r="J464" s="25"/>
      <c r="K464" s="25"/>
      <c r="L464" s="25"/>
      <c r="M464" s="25"/>
      <c r="N464" s="25"/>
      <c r="O464" s="25"/>
      <c r="P464" s="25"/>
      <c r="Q464" s="25"/>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9"/>
      <c r="DZ464" s="9"/>
      <c r="EA464" s="9"/>
      <c r="EB464" s="9"/>
      <c r="EC464" s="9"/>
      <c r="ED464" s="9"/>
      <c r="EE464" s="9"/>
      <c r="EF464" s="9"/>
      <c r="EG464" s="9"/>
      <c r="EH464" s="9"/>
      <c r="EI464" s="9"/>
      <c r="EJ464" s="9"/>
      <c r="EK464" s="9"/>
      <c r="EL464" s="9"/>
      <c r="EM464" s="9"/>
      <c r="EN464" s="9"/>
      <c r="EO464" s="9"/>
      <c r="EP464" s="9"/>
      <c r="EQ464" s="9"/>
      <c r="ER464" s="9"/>
      <c r="ES464" s="9"/>
      <c r="ET464" s="9"/>
      <c r="EU464" s="9"/>
      <c r="EV464" s="9"/>
      <c r="EW464" s="9"/>
      <c r="EX464" s="9"/>
      <c r="EY464" s="9"/>
      <c r="EZ464" s="9"/>
      <c r="FA464" s="9"/>
      <c r="FB464" s="9"/>
      <c r="FC464" s="9"/>
      <c r="FD464" s="9"/>
      <c r="FE464" s="9"/>
      <c r="FF464" s="9"/>
    </row>
    <row r="465" spans="1:162" hidden="1">
      <c r="A465" s="25"/>
      <c r="B465" s="25"/>
      <c r="C465" s="25"/>
      <c r="D465" s="25"/>
      <c r="E465" s="25"/>
      <c r="F465" s="25"/>
      <c r="G465" s="25"/>
      <c r="H465" s="25"/>
      <c r="I465" s="214"/>
      <c r="J465" s="25"/>
      <c r="K465" s="25"/>
      <c r="L465" s="25"/>
      <c r="M465" s="25"/>
      <c r="N465" s="25"/>
      <c r="O465" s="25"/>
      <c r="P465" s="25"/>
      <c r="Q465" s="25"/>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c r="DR465" s="9"/>
      <c r="DS465" s="9"/>
      <c r="DT465" s="9"/>
      <c r="DU465" s="9"/>
      <c r="DV465" s="9"/>
      <c r="DW465" s="9"/>
      <c r="DX465" s="9"/>
      <c r="DY465" s="9"/>
      <c r="DZ465" s="9"/>
      <c r="EA465" s="9"/>
      <c r="EB465" s="9"/>
      <c r="EC465" s="9"/>
      <c r="ED465" s="9"/>
      <c r="EE465" s="9"/>
      <c r="EF465" s="9"/>
      <c r="EG465" s="9"/>
      <c r="EH465" s="9"/>
      <c r="EI465" s="9"/>
      <c r="EJ465" s="9"/>
      <c r="EK465" s="9"/>
      <c r="EL465" s="9"/>
      <c r="EM465" s="9"/>
      <c r="EN465" s="9"/>
      <c r="EO465" s="9"/>
      <c r="EP465" s="9"/>
      <c r="EQ465" s="9"/>
      <c r="ER465" s="9"/>
      <c r="ES465" s="9"/>
      <c r="ET465" s="9"/>
      <c r="EU465" s="9"/>
      <c r="EV465" s="9"/>
      <c r="EW465" s="9"/>
      <c r="EX465" s="9"/>
      <c r="EY465" s="9"/>
      <c r="EZ465" s="9"/>
      <c r="FA465" s="9"/>
      <c r="FB465" s="9"/>
      <c r="FC465" s="9"/>
      <c r="FD465" s="9"/>
      <c r="FE465" s="9"/>
      <c r="FF465" s="9"/>
    </row>
    <row r="466" spans="1:162" hidden="1">
      <c r="A466" s="25"/>
      <c r="B466" s="25"/>
      <c r="C466" s="25"/>
      <c r="D466" s="25"/>
      <c r="E466" s="25"/>
      <c r="F466" s="25"/>
      <c r="G466" s="25"/>
      <c r="H466" s="25"/>
      <c r="I466" s="214"/>
      <c r="J466" s="25"/>
      <c r="K466" s="25"/>
      <c r="L466" s="25"/>
      <c r="M466" s="25"/>
      <c r="N466" s="25"/>
      <c r="O466" s="25"/>
      <c r="P466" s="25"/>
      <c r="Q466" s="25"/>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c r="DR466" s="9"/>
      <c r="DS466" s="9"/>
      <c r="DT466" s="9"/>
      <c r="DU466" s="9"/>
      <c r="DV466" s="9"/>
      <c r="DW466" s="9"/>
      <c r="DX466" s="9"/>
      <c r="DY466" s="9"/>
      <c r="DZ466" s="9"/>
      <c r="EA466" s="9"/>
      <c r="EB466" s="9"/>
      <c r="EC466" s="9"/>
      <c r="ED466" s="9"/>
      <c r="EE466" s="9"/>
      <c r="EF466" s="9"/>
      <c r="EG466" s="9"/>
      <c r="EH466" s="9"/>
      <c r="EI466" s="9"/>
      <c r="EJ466" s="9"/>
      <c r="EK466" s="9"/>
      <c r="EL466" s="9"/>
      <c r="EM466" s="9"/>
      <c r="EN466" s="9"/>
      <c r="EO466" s="9"/>
      <c r="EP466" s="9"/>
      <c r="EQ466" s="9"/>
      <c r="ER466" s="9"/>
      <c r="ES466" s="9"/>
      <c r="ET466" s="9"/>
      <c r="EU466" s="9"/>
      <c r="EV466" s="9"/>
      <c r="EW466" s="9"/>
      <c r="EX466" s="9"/>
      <c r="EY466" s="9"/>
      <c r="EZ466" s="9"/>
      <c r="FA466" s="9"/>
      <c r="FB466" s="9"/>
      <c r="FC466" s="9"/>
      <c r="FD466" s="9"/>
      <c r="FE466" s="9"/>
      <c r="FF466" s="9"/>
    </row>
    <row r="467" spans="1:162" hidden="1">
      <c r="A467" s="25"/>
      <c r="B467" s="25"/>
      <c r="C467" s="25"/>
      <c r="D467" s="25"/>
      <c r="E467" s="25"/>
      <c r="F467" s="25"/>
      <c r="G467" s="25"/>
      <c r="H467" s="25"/>
      <c r="I467" s="214"/>
      <c r="J467" s="25"/>
      <c r="K467" s="25"/>
      <c r="L467" s="25"/>
      <c r="M467" s="25"/>
      <c r="N467" s="25"/>
      <c r="O467" s="25"/>
      <c r="P467" s="25"/>
      <c r="Q467" s="25"/>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c r="DR467" s="9"/>
      <c r="DS467" s="9"/>
      <c r="DT467" s="9"/>
      <c r="DU467" s="9"/>
      <c r="DV467" s="9"/>
      <c r="DW467" s="9"/>
      <c r="DX467" s="9"/>
      <c r="DY467" s="9"/>
      <c r="DZ467" s="9"/>
      <c r="EA467" s="9"/>
      <c r="EB467" s="9"/>
      <c r="EC467" s="9"/>
      <c r="ED467" s="9"/>
      <c r="EE467" s="9"/>
      <c r="EF467" s="9"/>
      <c r="EG467" s="9"/>
      <c r="EH467" s="9"/>
      <c r="EI467" s="9"/>
      <c r="EJ467" s="9"/>
      <c r="EK467" s="9"/>
      <c r="EL467" s="9"/>
      <c r="EM467" s="9"/>
      <c r="EN467" s="9"/>
      <c r="EO467" s="9"/>
      <c r="EP467" s="9"/>
      <c r="EQ467" s="9"/>
      <c r="ER467" s="9"/>
      <c r="ES467" s="9"/>
      <c r="ET467" s="9"/>
      <c r="EU467" s="9"/>
      <c r="EV467" s="9"/>
      <c r="EW467" s="9"/>
      <c r="EX467" s="9"/>
      <c r="EY467" s="9"/>
      <c r="EZ467" s="9"/>
      <c r="FA467" s="9"/>
      <c r="FB467" s="9"/>
      <c r="FC467" s="9"/>
      <c r="FD467" s="9"/>
      <c r="FE467" s="9"/>
      <c r="FF467" s="9"/>
    </row>
    <row r="468" spans="1:162" hidden="1">
      <c r="A468" s="25"/>
      <c r="B468" s="25"/>
      <c r="C468" s="25"/>
      <c r="D468" s="25"/>
      <c r="E468" s="25"/>
      <c r="F468" s="25"/>
      <c r="G468" s="25"/>
      <c r="H468" s="25"/>
      <c r="I468" s="214"/>
      <c r="J468" s="25"/>
      <c r="K468" s="25"/>
      <c r="L468" s="25"/>
      <c r="M468" s="25"/>
      <c r="N468" s="25"/>
      <c r="O468" s="25"/>
      <c r="P468" s="25"/>
      <c r="Q468" s="25"/>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c r="DR468" s="9"/>
      <c r="DS468" s="9"/>
      <c r="DT468" s="9"/>
      <c r="DU468" s="9"/>
      <c r="DV468" s="9"/>
      <c r="DW468" s="9"/>
      <c r="DX468" s="9"/>
      <c r="DY468" s="9"/>
      <c r="DZ468" s="9"/>
      <c r="EA468" s="9"/>
      <c r="EB468" s="9"/>
      <c r="EC468" s="9"/>
      <c r="ED468" s="9"/>
      <c r="EE468" s="9"/>
      <c r="EF468" s="9"/>
      <c r="EG468" s="9"/>
      <c r="EH468" s="9"/>
      <c r="EI468" s="9"/>
      <c r="EJ468" s="9"/>
      <c r="EK468" s="9"/>
      <c r="EL468" s="9"/>
      <c r="EM468" s="9"/>
      <c r="EN468" s="9"/>
      <c r="EO468" s="9"/>
      <c r="EP468" s="9"/>
      <c r="EQ468" s="9"/>
      <c r="ER468" s="9"/>
      <c r="ES468" s="9"/>
      <c r="ET468" s="9"/>
      <c r="EU468" s="9"/>
      <c r="EV468" s="9"/>
      <c r="EW468" s="9"/>
      <c r="EX468" s="9"/>
      <c r="EY468" s="9"/>
      <c r="EZ468" s="9"/>
      <c r="FA468" s="9"/>
      <c r="FB468" s="9"/>
      <c r="FC468" s="9"/>
      <c r="FD468" s="9"/>
      <c r="FE468" s="9"/>
      <c r="FF468" s="9"/>
    </row>
    <row r="469" spans="1:162" hidden="1">
      <c r="A469" s="25"/>
      <c r="B469" s="25"/>
      <c r="C469" s="25"/>
      <c r="D469" s="25"/>
      <c r="E469" s="25"/>
      <c r="F469" s="25"/>
      <c r="G469" s="25"/>
      <c r="H469" s="25"/>
      <c r="I469" s="214"/>
      <c r="J469" s="25"/>
      <c r="K469" s="25"/>
      <c r="L469" s="25"/>
      <c r="M469" s="25"/>
      <c r="N469" s="25"/>
      <c r="O469" s="25"/>
      <c r="P469" s="25"/>
      <c r="Q469" s="25"/>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c r="DU469" s="9"/>
      <c r="DV469" s="9"/>
      <c r="DW469" s="9"/>
      <c r="DX469" s="9"/>
      <c r="DY469" s="9"/>
      <c r="DZ469" s="9"/>
      <c r="EA469" s="9"/>
      <c r="EB469" s="9"/>
      <c r="EC469" s="9"/>
      <c r="ED469" s="9"/>
      <c r="EE469" s="9"/>
      <c r="EF469" s="9"/>
      <c r="EG469" s="9"/>
      <c r="EH469" s="9"/>
      <c r="EI469" s="9"/>
      <c r="EJ469" s="9"/>
      <c r="EK469" s="9"/>
      <c r="EL469" s="9"/>
      <c r="EM469" s="9"/>
      <c r="EN469" s="9"/>
      <c r="EO469" s="9"/>
      <c r="EP469" s="9"/>
      <c r="EQ469" s="9"/>
      <c r="ER469" s="9"/>
      <c r="ES469" s="9"/>
      <c r="ET469" s="9"/>
      <c r="EU469" s="9"/>
      <c r="EV469" s="9"/>
      <c r="EW469" s="9"/>
      <c r="EX469" s="9"/>
      <c r="EY469" s="9"/>
      <c r="EZ469" s="9"/>
      <c r="FA469" s="9"/>
      <c r="FB469" s="9"/>
      <c r="FC469" s="9"/>
      <c r="FD469" s="9"/>
      <c r="FE469" s="9"/>
      <c r="FF469" s="9"/>
    </row>
    <row r="470" spans="1:162" hidden="1">
      <c r="A470" s="25"/>
      <c r="B470" s="25"/>
      <c r="C470" s="25"/>
      <c r="D470" s="25"/>
      <c r="E470" s="25"/>
      <c r="F470" s="25"/>
      <c r="G470" s="25"/>
      <c r="H470" s="25"/>
      <c r="I470" s="214"/>
      <c r="J470" s="25"/>
      <c r="K470" s="25"/>
      <c r="L470" s="25"/>
      <c r="M470" s="25"/>
      <c r="N470" s="25"/>
      <c r="O470" s="25"/>
      <c r="P470" s="25"/>
      <c r="Q470" s="25"/>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row>
    <row r="471" spans="1:162" hidden="1">
      <c r="A471" s="25"/>
      <c r="B471" s="25"/>
      <c r="C471" s="25"/>
      <c r="D471" s="25"/>
      <c r="E471" s="25"/>
      <c r="F471" s="25"/>
      <c r="G471" s="25"/>
      <c r="H471" s="25"/>
      <c r="I471" s="214"/>
      <c r="J471" s="25"/>
      <c r="K471" s="25"/>
      <c r="L471" s="25"/>
      <c r="M471" s="25"/>
      <c r="N471" s="25"/>
      <c r="O471" s="25"/>
      <c r="P471" s="25"/>
      <c r="Q471" s="25"/>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c r="DU471" s="9"/>
      <c r="DV471" s="9"/>
      <c r="DW471" s="9"/>
      <c r="DX471" s="9"/>
      <c r="DY471" s="9"/>
      <c r="DZ471" s="9"/>
      <c r="EA471" s="9"/>
      <c r="EB471" s="9"/>
      <c r="EC471" s="9"/>
      <c r="ED471" s="9"/>
      <c r="EE471" s="9"/>
      <c r="EF471" s="9"/>
      <c r="EG471" s="9"/>
      <c r="EH471" s="9"/>
      <c r="EI471" s="9"/>
      <c r="EJ471" s="9"/>
      <c r="EK471" s="9"/>
      <c r="EL471" s="9"/>
      <c r="EM471" s="9"/>
      <c r="EN471" s="9"/>
      <c r="EO471" s="9"/>
      <c r="EP471" s="9"/>
      <c r="EQ471" s="9"/>
      <c r="ER471" s="9"/>
      <c r="ES471" s="9"/>
      <c r="ET471" s="9"/>
      <c r="EU471" s="9"/>
      <c r="EV471" s="9"/>
      <c r="EW471" s="9"/>
      <c r="EX471" s="9"/>
      <c r="EY471" s="9"/>
      <c r="EZ471" s="9"/>
      <c r="FA471" s="9"/>
      <c r="FB471" s="9"/>
      <c r="FC471" s="9"/>
      <c r="FD471" s="9"/>
      <c r="FE471" s="9"/>
      <c r="FF471" s="9"/>
    </row>
    <row r="472" spans="1:162" hidden="1">
      <c r="A472" s="25"/>
      <c r="B472" s="25"/>
      <c r="C472" s="25"/>
      <c r="D472" s="25"/>
      <c r="E472" s="25"/>
      <c r="F472" s="25"/>
      <c r="G472" s="25"/>
      <c r="H472" s="25"/>
      <c r="I472" s="214"/>
      <c r="J472" s="25"/>
      <c r="K472" s="25"/>
      <c r="L472" s="25"/>
      <c r="M472" s="25"/>
      <c r="N472" s="25"/>
      <c r="O472" s="25"/>
      <c r="P472" s="25"/>
      <c r="Q472" s="25"/>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row>
    <row r="473" spans="1:162" hidden="1">
      <c r="A473" s="25"/>
      <c r="B473" s="25"/>
      <c r="C473" s="25"/>
      <c r="D473" s="25"/>
      <c r="E473" s="25"/>
      <c r="F473" s="25"/>
      <c r="G473" s="25"/>
      <c r="H473" s="25"/>
      <c r="I473" s="214"/>
      <c r="J473" s="25"/>
      <c r="K473" s="25"/>
      <c r="L473" s="25"/>
      <c r="M473" s="25"/>
      <c r="N473" s="25"/>
      <c r="O473" s="25"/>
      <c r="P473" s="25"/>
      <c r="Q473" s="25"/>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row>
    <row r="474" spans="1:162" hidden="1">
      <c r="A474" s="25"/>
      <c r="B474" s="25"/>
      <c r="C474" s="25"/>
      <c r="D474" s="25"/>
      <c r="E474" s="25"/>
      <c r="F474" s="25"/>
      <c r="G474" s="25"/>
      <c r="H474" s="25"/>
      <c r="I474" s="214"/>
      <c r="J474" s="25"/>
      <c r="K474" s="25"/>
      <c r="L474" s="25"/>
      <c r="M474" s="25"/>
      <c r="N474" s="25"/>
      <c r="O474" s="25"/>
      <c r="P474" s="25"/>
      <c r="Q474" s="25"/>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row>
    <row r="475" spans="1:162" hidden="1">
      <c r="A475" s="25"/>
      <c r="B475" s="25"/>
      <c r="C475" s="25"/>
      <c r="D475" s="25"/>
      <c r="E475" s="25"/>
      <c r="F475" s="25"/>
      <c r="G475" s="25"/>
      <c r="H475" s="25"/>
      <c r="I475" s="214"/>
      <c r="J475" s="25"/>
      <c r="K475" s="25"/>
      <c r="L475" s="25"/>
      <c r="M475" s="25"/>
      <c r="N475" s="25"/>
      <c r="O475" s="25"/>
      <c r="P475" s="25"/>
      <c r="Q475" s="25"/>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c r="DU475" s="9"/>
      <c r="DV475" s="9"/>
      <c r="DW475" s="9"/>
      <c r="DX475" s="9"/>
      <c r="DY475" s="9"/>
      <c r="DZ475" s="9"/>
      <c r="EA475" s="9"/>
      <c r="EB475" s="9"/>
      <c r="EC475" s="9"/>
      <c r="ED475" s="9"/>
      <c r="EE475" s="9"/>
      <c r="EF475" s="9"/>
      <c r="EG475" s="9"/>
      <c r="EH475" s="9"/>
      <c r="EI475" s="9"/>
      <c r="EJ475" s="9"/>
      <c r="EK475" s="9"/>
      <c r="EL475" s="9"/>
      <c r="EM475" s="9"/>
      <c r="EN475" s="9"/>
      <c r="EO475" s="9"/>
      <c r="EP475" s="9"/>
      <c r="EQ475" s="9"/>
      <c r="ER475" s="9"/>
      <c r="ES475" s="9"/>
      <c r="ET475" s="9"/>
      <c r="EU475" s="9"/>
      <c r="EV475" s="9"/>
      <c r="EW475" s="9"/>
      <c r="EX475" s="9"/>
      <c r="EY475" s="9"/>
      <c r="EZ475" s="9"/>
      <c r="FA475" s="9"/>
      <c r="FB475" s="9"/>
      <c r="FC475" s="9"/>
      <c r="FD475" s="9"/>
      <c r="FE475" s="9"/>
      <c r="FF475" s="9"/>
    </row>
    <row r="476" spans="1:162" hidden="1">
      <c r="A476" s="25"/>
      <c r="B476" s="25"/>
      <c r="C476" s="25"/>
      <c r="D476" s="25"/>
      <c r="E476" s="25"/>
      <c r="F476" s="25"/>
      <c r="G476" s="25"/>
      <c r="H476" s="25"/>
      <c r="I476" s="214"/>
      <c r="J476" s="25"/>
      <c r="K476" s="25"/>
      <c r="L476" s="25"/>
      <c r="M476" s="25"/>
      <c r="N476" s="25"/>
      <c r="O476" s="25"/>
      <c r="P476" s="25"/>
      <c r="Q476" s="25"/>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row>
    <row r="477" spans="1:162" hidden="1">
      <c r="A477" s="25"/>
      <c r="B477" s="25"/>
      <c r="C477" s="25"/>
      <c r="D477" s="25"/>
      <c r="E477" s="25"/>
      <c r="F477" s="25"/>
      <c r="G477" s="25"/>
      <c r="H477" s="25"/>
      <c r="I477" s="214"/>
      <c r="J477" s="25"/>
      <c r="K477" s="25"/>
      <c r="L477" s="25"/>
      <c r="M477" s="25"/>
      <c r="N477" s="25"/>
      <c r="O477" s="25"/>
      <c r="P477" s="25"/>
      <c r="Q477" s="25"/>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c r="DR477" s="9"/>
      <c r="DS477" s="9"/>
      <c r="DT477" s="9"/>
      <c r="DU477" s="9"/>
      <c r="DV477" s="9"/>
      <c r="DW477" s="9"/>
      <c r="DX477" s="9"/>
      <c r="DY477" s="9"/>
      <c r="DZ477" s="9"/>
      <c r="EA477" s="9"/>
      <c r="EB477" s="9"/>
      <c r="EC477" s="9"/>
      <c r="ED477" s="9"/>
      <c r="EE477" s="9"/>
      <c r="EF477" s="9"/>
      <c r="EG477" s="9"/>
      <c r="EH477" s="9"/>
      <c r="EI477" s="9"/>
      <c r="EJ477" s="9"/>
      <c r="EK477" s="9"/>
      <c r="EL477" s="9"/>
      <c r="EM477" s="9"/>
      <c r="EN477" s="9"/>
      <c r="EO477" s="9"/>
      <c r="EP477" s="9"/>
      <c r="EQ477" s="9"/>
      <c r="ER477" s="9"/>
      <c r="ES477" s="9"/>
      <c r="ET477" s="9"/>
      <c r="EU477" s="9"/>
      <c r="EV477" s="9"/>
      <c r="EW477" s="9"/>
      <c r="EX477" s="9"/>
      <c r="EY477" s="9"/>
      <c r="EZ477" s="9"/>
      <c r="FA477" s="9"/>
      <c r="FB477" s="9"/>
      <c r="FC477" s="9"/>
      <c r="FD477" s="9"/>
      <c r="FE477" s="9"/>
      <c r="FF477" s="9"/>
    </row>
    <row r="478" spans="1:162" hidden="1">
      <c r="A478" s="25"/>
      <c r="B478" s="25"/>
      <c r="C478" s="25"/>
      <c r="D478" s="25"/>
      <c r="E478" s="25"/>
      <c r="F478" s="25"/>
      <c r="G478" s="25"/>
      <c r="H478" s="25"/>
      <c r="I478" s="214"/>
      <c r="J478" s="25"/>
      <c r="K478" s="25"/>
      <c r="L478" s="25"/>
      <c r="M478" s="25"/>
      <c r="N478" s="25"/>
      <c r="O478" s="25"/>
      <c r="P478" s="25"/>
      <c r="Q478" s="25"/>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c r="DR478" s="9"/>
      <c r="DS478" s="9"/>
      <c r="DT478" s="9"/>
      <c r="DU478" s="9"/>
      <c r="DV478" s="9"/>
      <c r="DW478" s="9"/>
      <c r="DX478" s="9"/>
      <c r="DY478" s="9"/>
      <c r="DZ478" s="9"/>
      <c r="EA478" s="9"/>
      <c r="EB478" s="9"/>
      <c r="EC478" s="9"/>
      <c r="ED478" s="9"/>
      <c r="EE478" s="9"/>
      <c r="EF478" s="9"/>
      <c r="EG478" s="9"/>
      <c r="EH478" s="9"/>
      <c r="EI478" s="9"/>
      <c r="EJ478" s="9"/>
      <c r="EK478" s="9"/>
      <c r="EL478" s="9"/>
      <c r="EM478" s="9"/>
      <c r="EN478" s="9"/>
      <c r="EO478" s="9"/>
      <c r="EP478" s="9"/>
      <c r="EQ478" s="9"/>
      <c r="ER478" s="9"/>
      <c r="ES478" s="9"/>
      <c r="ET478" s="9"/>
      <c r="EU478" s="9"/>
      <c r="EV478" s="9"/>
      <c r="EW478" s="9"/>
      <c r="EX478" s="9"/>
      <c r="EY478" s="9"/>
      <c r="EZ478" s="9"/>
      <c r="FA478" s="9"/>
      <c r="FB478" s="9"/>
      <c r="FC478" s="9"/>
      <c r="FD478" s="9"/>
      <c r="FE478" s="9"/>
      <c r="FF478" s="9"/>
    </row>
    <row r="479" spans="1:162" hidden="1">
      <c r="A479" s="25"/>
      <c r="B479" s="25"/>
      <c r="C479" s="25"/>
      <c r="D479" s="25"/>
      <c r="E479" s="25"/>
      <c r="F479" s="25"/>
      <c r="G479" s="25"/>
      <c r="H479" s="25"/>
      <c r="I479" s="214"/>
      <c r="J479" s="25"/>
      <c r="K479" s="25"/>
      <c r="L479" s="25"/>
      <c r="M479" s="25"/>
      <c r="N479" s="25"/>
      <c r="O479" s="25"/>
      <c r="P479" s="25"/>
      <c r="Q479" s="25"/>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c r="DR479" s="9"/>
      <c r="DS479" s="9"/>
      <c r="DT479" s="9"/>
      <c r="DU479" s="9"/>
      <c r="DV479" s="9"/>
      <c r="DW479" s="9"/>
      <c r="DX479" s="9"/>
      <c r="DY479" s="9"/>
      <c r="DZ479" s="9"/>
      <c r="EA479" s="9"/>
      <c r="EB479" s="9"/>
      <c r="EC479" s="9"/>
      <c r="ED479" s="9"/>
      <c r="EE479" s="9"/>
      <c r="EF479" s="9"/>
      <c r="EG479" s="9"/>
      <c r="EH479" s="9"/>
      <c r="EI479" s="9"/>
      <c r="EJ479" s="9"/>
      <c r="EK479" s="9"/>
      <c r="EL479" s="9"/>
      <c r="EM479" s="9"/>
      <c r="EN479" s="9"/>
      <c r="EO479" s="9"/>
      <c r="EP479" s="9"/>
      <c r="EQ479" s="9"/>
      <c r="ER479" s="9"/>
      <c r="ES479" s="9"/>
      <c r="ET479" s="9"/>
      <c r="EU479" s="9"/>
      <c r="EV479" s="9"/>
      <c r="EW479" s="9"/>
      <c r="EX479" s="9"/>
      <c r="EY479" s="9"/>
      <c r="EZ479" s="9"/>
      <c r="FA479" s="9"/>
      <c r="FB479" s="9"/>
      <c r="FC479" s="9"/>
      <c r="FD479" s="9"/>
      <c r="FE479" s="9"/>
      <c r="FF479" s="9"/>
    </row>
    <row r="480" spans="1:162" hidden="1">
      <c r="A480" s="25"/>
      <c r="B480" s="25"/>
      <c r="C480" s="25"/>
      <c r="D480" s="25"/>
      <c r="E480" s="25"/>
      <c r="F480" s="25"/>
      <c r="G480" s="25"/>
      <c r="H480" s="25"/>
      <c r="I480" s="214"/>
      <c r="J480" s="25"/>
      <c r="K480" s="25"/>
      <c r="L480" s="25"/>
      <c r="M480" s="25"/>
      <c r="N480" s="25"/>
      <c r="O480" s="25"/>
      <c r="P480" s="25"/>
      <c r="Q480" s="25"/>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c r="DR480" s="9"/>
      <c r="DS480" s="9"/>
      <c r="DT480" s="9"/>
      <c r="DU480" s="9"/>
      <c r="DV480" s="9"/>
      <c r="DW480" s="9"/>
      <c r="DX480" s="9"/>
      <c r="DY480" s="9"/>
      <c r="DZ480" s="9"/>
      <c r="EA480" s="9"/>
      <c r="EB480" s="9"/>
      <c r="EC480" s="9"/>
      <c r="ED480" s="9"/>
      <c r="EE480" s="9"/>
      <c r="EF480" s="9"/>
      <c r="EG480" s="9"/>
      <c r="EH480" s="9"/>
      <c r="EI480" s="9"/>
      <c r="EJ480" s="9"/>
      <c r="EK480" s="9"/>
      <c r="EL480" s="9"/>
      <c r="EM480" s="9"/>
      <c r="EN480" s="9"/>
      <c r="EO480" s="9"/>
      <c r="EP480" s="9"/>
      <c r="EQ480" s="9"/>
      <c r="ER480" s="9"/>
      <c r="ES480" s="9"/>
      <c r="ET480" s="9"/>
      <c r="EU480" s="9"/>
      <c r="EV480" s="9"/>
      <c r="EW480" s="9"/>
      <c r="EX480" s="9"/>
      <c r="EY480" s="9"/>
      <c r="EZ480" s="9"/>
      <c r="FA480" s="9"/>
      <c r="FB480" s="9"/>
      <c r="FC480" s="9"/>
      <c r="FD480" s="9"/>
      <c r="FE480" s="9"/>
      <c r="FF480" s="9"/>
    </row>
    <row r="481" spans="1:162" hidden="1">
      <c r="A481" s="25"/>
      <c r="B481" s="25"/>
      <c r="C481" s="25"/>
      <c r="D481" s="25"/>
      <c r="E481" s="25"/>
      <c r="F481" s="25"/>
      <c r="G481" s="25"/>
      <c r="H481" s="25"/>
      <c r="I481" s="214"/>
      <c r="J481" s="25"/>
      <c r="K481" s="25"/>
      <c r="L481" s="25"/>
      <c r="M481" s="25"/>
      <c r="N481" s="25"/>
      <c r="O481" s="25"/>
      <c r="P481" s="25"/>
      <c r="Q481" s="25"/>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c r="DU481" s="9"/>
      <c r="DV481" s="9"/>
      <c r="DW481" s="9"/>
      <c r="DX481" s="9"/>
      <c r="DY481" s="9"/>
      <c r="DZ481" s="9"/>
      <c r="EA481" s="9"/>
      <c r="EB481" s="9"/>
      <c r="EC481" s="9"/>
      <c r="ED481" s="9"/>
      <c r="EE481" s="9"/>
      <c r="EF481" s="9"/>
      <c r="EG481" s="9"/>
      <c r="EH481" s="9"/>
      <c r="EI481" s="9"/>
      <c r="EJ481" s="9"/>
      <c r="EK481" s="9"/>
      <c r="EL481" s="9"/>
      <c r="EM481" s="9"/>
      <c r="EN481" s="9"/>
      <c r="EO481" s="9"/>
      <c r="EP481" s="9"/>
      <c r="EQ481" s="9"/>
      <c r="ER481" s="9"/>
      <c r="ES481" s="9"/>
      <c r="ET481" s="9"/>
      <c r="EU481" s="9"/>
      <c r="EV481" s="9"/>
      <c r="EW481" s="9"/>
      <c r="EX481" s="9"/>
      <c r="EY481" s="9"/>
      <c r="EZ481" s="9"/>
      <c r="FA481" s="9"/>
      <c r="FB481" s="9"/>
      <c r="FC481" s="9"/>
      <c r="FD481" s="9"/>
      <c r="FE481" s="9"/>
      <c r="FF481" s="9"/>
    </row>
    <row r="482" spans="1:162" hidden="1">
      <c r="A482" s="25"/>
      <c r="B482" s="25"/>
      <c r="C482" s="25"/>
      <c r="D482" s="25"/>
      <c r="E482" s="25"/>
      <c r="F482" s="25"/>
      <c r="G482" s="25"/>
      <c r="H482" s="25"/>
      <c r="I482" s="214"/>
      <c r="J482" s="25"/>
      <c r="K482" s="25"/>
      <c r="L482" s="25"/>
      <c r="M482" s="25"/>
      <c r="N482" s="25"/>
      <c r="O482" s="25"/>
      <c r="P482" s="25"/>
      <c r="Q482" s="25"/>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c r="EA482" s="9"/>
      <c r="EB482" s="9"/>
      <c r="EC482" s="9"/>
      <c r="ED482" s="9"/>
      <c r="EE482" s="9"/>
      <c r="EF482" s="9"/>
      <c r="EG482" s="9"/>
      <c r="EH482" s="9"/>
      <c r="EI482" s="9"/>
      <c r="EJ482" s="9"/>
      <c r="EK482" s="9"/>
      <c r="EL482" s="9"/>
      <c r="EM482" s="9"/>
      <c r="EN482" s="9"/>
      <c r="EO482" s="9"/>
      <c r="EP482" s="9"/>
      <c r="EQ482" s="9"/>
      <c r="ER482" s="9"/>
      <c r="ES482" s="9"/>
      <c r="ET482" s="9"/>
      <c r="EU482" s="9"/>
      <c r="EV482" s="9"/>
      <c r="EW482" s="9"/>
      <c r="EX482" s="9"/>
      <c r="EY482" s="9"/>
      <c r="EZ482" s="9"/>
      <c r="FA482" s="9"/>
      <c r="FB482" s="9"/>
      <c r="FC482" s="9"/>
      <c r="FD482" s="9"/>
      <c r="FE482" s="9"/>
      <c r="FF482" s="9"/>
    </row>
    <row r="483" spans="1:162" hidden="1">
      <c r="A483" s="25"/>
      <c r="B483" s="25"/>
      <c r="C483" s="25"/>
      <c r="D483" s="25"/>
      <c r="E483" s="25"/>
      <c r="F483" s="25"/>
      <c r="G483" s="25"/>
      <c r="H483" s="25"/>
      <c r="I483" s="214"/>
      <c r="J483" s="25"/>
      <c r="K483" s="25"/>
      <c r="L483" s="25"/>
      <c r="M483" s="25"/>
      <c r="N483" s="25"/>
      <c r="O483" s="25"/>
      <c r="P483" s="25"/>
      <c r="Q483" s="25"/>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c r="EA483" s="9"/>
      <c r="EB483" s="9"/>
      <c r="EC483" s="9"/>
      <c r="ED483" s="9"/>
      <c r="EE483" s="9"/>
      <c r="EF483" s="9"/>
      <c r="EG483" s="9"/>
      <c r="EH483" s="9"/>
      <c r="EI483" s="9"/>
      <c r="EJ483" s="9"/>
      <c r="EK483" s="9"/>
      <c r="EL483" s="9"/>
      <c r="EM483" s="9"/>
      <c r="EN483" s="9"/>
      <c r="EO483" s="9"/>
      <c r="EP483" s="9"/>
      <c r="EQ483" s="9"/>
      <c r="ER483" s="9"/>
      <c r="ES483" s="9"/>
      <c r="ET483" s="9"/>
      <c r="EU483" s="9"/>
      <c r="EV483" s="9"/>
      <c r="EW483" s="9"/>
      <c r="EX483" s="9"/>
      <c r="EY483" s="9"/>
      <c r="EZ483" s="9"/>
      <c r="FA483" s="9"/>
      <c r="FB483" s="9"/>
      <c r="FC483" s="9"/>
      <c r="FD483" s="9"/>
      <c r="FE483" s="9"/>
      <c r="FF483" s="9"/>
    </row>
    <row r="484" spans="1:162" hidden="1">
      <c r="A484" s="25"/>
      <c r="B484" s="25"/>
      <c r="C484" s="25"/>
      <c r="D484" s="25"/>
      <c r="E484" s="25"/>
      <c r="F484" s="25"/>
      <c r="G484" s="25"/>
      <c r="H484" s="25"/>
      <c r="I484" s="214"/>
      <c r="J484" s="25"/>
      <c r="K484" s="25"/>
      <c r="L484" s="25"/>
      <c r="M484" s="25"/>
      <c r="N484" s="25"/>
      <c r="O484" s="25"/>
      <c r="P484" s="25"/>
      <c r="Q484" s="25"/>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c r="EA484" s="9"/>
      <c r="EB484" s="9"/>
      <c r="EC484" s="9"/>
      <c r="ED484" s="9"/>
      <c r="EE484" s="9"/>
      <c r="EF484" s="9"/>
      <c r="EG484" s="9"/>
      <c r="EH484" s="9"/>
      <c r="EI484" s="9"/>
      <c r="EJ484" s="9"/>
      <c r="EK484" s="9"/>
      <c r="EL484" s="9"/>
      <c r="EM484" s="9"/>
      <c r="EN484" s="9"/>
      <c r="EO484" s="9"/>
      <c r="EP484" s="9"/>
      <c r="EQ484" s="9"/>
      <c r="ER484" s="9"/>
      <c r="ES484" s="9"/>
      <c r="ET484" s="9"/>
      <c r="EU484" s="9"/>
      <c r="EV484" s="9"/>
      <c r="EW484" s="9"/>
      <c r="EX484" s="9"/>
      <c r="EY484" s="9"/>
      <c r="EZ484" s="9"/>
      <c r="FA484" s="9"/>
      <c r="FB484" s="9"/>
      <c r="FC484" s="9"/>
      <c r="FD484" s="9"/>
      <c r="FE484" s="9"/>
      <c r="FF484" s="9"/>
    </row>
    <row r="485" spans="1:162" hidden="1">
      <c r="A485" s="25"/>
      <c r="B485" s="25"/>
      <c r="C485" s="25"/>
      <c r="D485" s="25"/>
      <c r="E485" s="25"/>
      <c r="F485" s="25"/>
      <c r="G485" s="25"/>
      <c r="H485" s="25"/>
      <c r="I485" s="214"/>
      <c r="J485" s="25"/>
      <c r="K485" s="25"/>
      <c r="L485" s="25"/>
      <c r="M485" s="25"/>
      <c r="N485" s="25"/>
      <c r="O485" s="25"/>
      <c r="P485" s="25"/>
      <c r="Q485" s="25"/>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c r="DR485" s="9"/>
      <c r="DS485" s="9"/>
      <c r="DT485" s="9"/>
      <c r="DU485" s="9"/>
      <c r="DV485" s="9"/>
      <c r="DW485" s="9"/>
      <c r="DX485" s="9"/>
      <c r="DY485" s="9"/>
      <c r="DZ485" s="9"/>
      <c r="EA485" s="9"/>
      <c r="EB485" s="9"/>
      <c r="EC485" s="9"/>
      <c r="ED485" s="9"/>
      <c r="EE485" s="9"/>
      <c r="EF485" s="9"/>
      <c r="EG485" s="9"/>
      <c r="EH485" s="9"/>
      <c r="EI485" s="9"/>
      <c r="EJ485" s="9"/>
      <c r="EK485" s="9"/>
      <c r="EL485" s="9"/>
      <c r="EM485" s="9"/>
      <c r="EN485" s="9"/>
      <c r="EO485" s="9"/>
      <c r="EP485" s="9"/>
      <c r="EQ485" s="9"/>
      <c r="ER485" s="9"/>
      <c r="ES485" s="9"/>
      <c r="ET485" s="9"/>
      <c r="EU485" s="9"/>
      <c r="EV485" s="9"/>
      <c r="EW485" s="9"/>
      <c r="EX485" s="9"/>
      <c r="EY485" s="9"/>
      <c r="EZ485" s="9"/>
      <c r="FA485" s="9"/>
      <c r="FB485" s="9"/>
      <c r="FC485" s="9"/>
      <c r="FD485" s="9"/>
      <c r="FE485" s="9"/>
      <c r="FF485" s="9"/>
    </row>
    <row r="486" spans="1:162" hidden="1">
      <c r="A486" s="25"/>
      <c r="B486" s="25"/>
      <c r="C486" s="25"/>
      <c r="D486" s="25"/>
      <c r="E486" s="25"/>
      <c r="F486" s="25"/>
      <c r="G486" s="25"/>
      <c r="H486" s="25"/>
      <c r="I486" s="214"/>
      <c r="J486" s="25"/>
      <c r="K486" s="25"/>
      <c r="L486" s="25"/>
      <c r="M486" s="25"/>
      <c r="N486" s="25"/>
      <c r="O486" s="25"/>
      <c r="P486" s="25"/>
      <c r="Q486" s="25"/>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c r="DR486" s="9"/>
      <c r="DS486" s="9"/>
      <c r="DT486" s="9"/>
      <c r="DU486" s="9"/>
      <c r="DV486" s="9"/>
      <c r="DW486" s="9"/>
      <c r="DX486" s="9"/>
      <c r="DY486" s="9"/>
      <c r="DZ486" s="9"/>
      <c r="EA486" s="9"/>
      <c r="EB486" s="9"/>
      <c r="EC486" s="9"/>
      <c r="ED486" s="9"/>
      <c r="EE486" s="9"/>
      <c r="EF486" s="9"/>
      <c r="EG486" s="9"/>
      <c r="EH486" s="9"/>
      <c r="EI486" s="9"/>
      <c r="EJ486" s="9"/>
      <c r="EK486" s="9"/>
      <c r="EL486" s="9"/>
      <c r="EM486" s="9"/>
      <c r="EN486" s="9"/>
      <c r="EO486" s="9"/>
      <c r="EP486" s="9"/>
      <c r="EQ486" s="9"/>
      <c r="ER486" s="9"/>
      <c r="ES486" s="9"/>
      <c r="ET486" s="9"/>
      <c r="EU486" s="9"/>
      <c r="EV486" s="9"/>
      <c r="EW486" s="9"/>
      <c r="EX486" s="9"/>
      <c r="EY486" s="9"/>
      <c r="EZ486" s="9"/>
      <c r="FA486" s="9"/>
      <c r="FB486" s="9"/>
      <c r="FC486" s="9"/>
      <c r="FD486" s="9"/>
      <c r="FE486" s="9"/>
      <c r="FF486" s="9"/>
    </row>
    <row r="487" spans="1:162" hidden="1">
      <c r="A487" s="25"/>
      <c r="B487" s="25"/>
      <c r="C487" s="25"/>
      <c r="D487" s="25"/>
      <c r="E487" s="25"/>
      <c r="F487" s="25"/>
      <c r="G487" s="25"/>
      <c r="H487" s="25"/>
      <c r="I487" s="214"/>
      <c r="J487" s="25"/>
      <c r="K487" s="25"/>
      <c r="L487" s="25"/>
      <c r="M487" s="25"/>
      <c r="N487" s="25"/>
      <c r="O487" s="25"/>
      <c r="P487" s="25"/>
      <c r="Q487" s="25"/>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c r="DR487" s="9"/>
      <c r="DS487" s="9"/>
      <c r="DT487" s="9"/>
      <c r="DU487" s="9"/>
      <c r="DV487" s="9"/>
      <c r="DW487" s="9"/>
      <c r="DX487" s="9"/>
      <c r="DY487" s="9"/>
      <c r="DZ487" s="9"/>
      <c r="EA487" s="9"/>
      <c r="EB487" s="9"/>
      <c r="EC487" s="9"/>
      <c r="ED487" s="9"/>
      <c r="EE487" s="9"/>
      <c r="EF487" s="9"/>
      <c r="EG487" s="9"/>
      <c r="EH487" s="9"/>
      <c r="EI487" s="9"/>
      <c r="EJ487" s="9"/>
      <c r="EK487" s="9"/>
      <c r="EL487" s="9"/>
      <c r="EM487" s="9"/>
      <c r="EN487" s="9"/>
      <c r="EO487" s="9"/>
      <c r="EP487" s="9"/>
      <c r="EQ487" s="9"/>
      <c r="ER487" s="9"/>
      <c r="ES487" s="9"/>
      <c r="ET487" s="9"/>
      <c r="EU487" s="9"/>
      <c r="EV487" s="9"/>
      <c r="EW487" s="9"/>
      <c r="EX487" s="9"/>
      <c r="EY487" s="9"/>
      <c r="EZ487" s="9"/>
      <c r="FA487" s="9"/>
      <c r="FB487" s="9"/>
      <c r="FC487" s="9"/>
      <c r="FD487" s="9"/>
      <c r="FE487" s="9"/>
      <c r="FF487" s="9"/>
    </row>
    <row r="488" spans="1:162" hidden="1">
      <c r="A488" s="25"/>
      <c r="B488" s="25"/>
      <c r="C488" s="25"/>
      <c r="D488" s="25"/>
      <c r="E488" s="25"/>
      <c r="F488" s="25"/>
      <c r="G488" s="25"/>
      <c r="H488" s="25"/>
      <c r="I488" s="214"/>
      <c r="J488" s="25"/>
      <c r="K488" s="25"/>
      <c r="L488" s="25"/>
      <c r="M488" s="25"/>
      <c r="N488" s="25"/>
      <c r="O488" s="25"/>
      <c r="P488" s="25"/>
      <c r="Q488" s="25"/>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c r="DR488" s="9"/>
      <c r="DS488" s="9"/>
      <c r="DT488" s="9"/>
      <c r="DU488" s="9"/>
      <c r="DV488" s="9"/>
      <c r="DW488" s="9"/>
      <c r="DX488" s="9"/>
      <c r="DY488" s="9"/>
      <c r="DZ488" s="9"/>
      <c r="EA488" s="9"/>
      <c r="EB488" s="9"/>
      <c r="EC488" s="9"/>
      <c r="ED488" s="9"/>
      <c r="EE488" s="9"/>
      <c r="EF488" s="9"/>
      <c r="EG488" s="9"/>
      <c r="EH488" s="9"/>
      <c r="EI488" s="9"/>
      <c r="EJ488" s="9"/>
      <c r="EK488" s="9"/>
      <c r="EL488" s="9"/>
      <c r="EM488" s="9"/>
      <c r="EN488" s="9"/>
      <c r="EO488" s="9"/>
      <c r="EP488" s="9"/>
      <c r="EQ488" s="9"/>
      <c r="ER488" s="9"/>
      <c r="ES488" s="9"/>
      <c r="ET488" s="9"/>
      <c r="EU488" s="9"/>
      <c r="EV488" s="9"/>
      <c r="EW488" s="9"/>
      <c r="EX488" s="9"/>
      <c r="EY488" s="9"/>
      <c r="EZ488" s="9"/>
      <c r="FA488" s="9"/>
      <c r="FB488" s="9"/>
      <c r="FC488" s="9"/>
      <c r="FD488" s="9"/>
      <c r="FE488" s="9"/>
      <c r="FF488" s="9"/>
    </row>
    <row r="489" spans="1:162" hidden="1">
      <c r="A489" s="25"/>
      <c r="B489" s="25"/>
      <c r="C489" s="25"/>
      <c r="D489" s="25"/>
      <c r="E489" s="25"/>
      <c r="F489" s="25"/>
      <c r="G489" s="25"/>
      <c r="H489" s="25"/>
      <c r="I489" s="214"/>
      <c r="J489" s="25"/>
      <c r="K489" s="25"/>
      <c r="L489" s="25"/>
      <c r="M489" s="25"/>
      <c r="N489" s="25"/>
      <c r="O489" s="25"/>
      <c r="P489" s="25"/>
      <c r="Q489" s="25"/>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c r="ES489" s="9"/>
      <c r="ET489" s="9"/>
      <c r="EU489" s="9"/>
      <c r="EV489" s="9"/>
      <c r="EW489" s="9"/>
      <c r="EX489" s="9"/>
      <c r="EY489" s="9"/>
      <c r="EZ489" s="9"/>
      <c r="FA489" s="9"/>
      <c r="FB489" s="9"/>
      <c r="FC489" s="9"/>
      <c r="FD489" s="9"/>
      <c r="FE489" s="9"/>
      <c r="FF489" s="9"/>
    </row>
    <row r="490" spans="1:162" hidden="1">
      <c r="A490" s="25"/>
      <c r="B490" s="25"/>
      <c r="C490" s="25"/>
      <c r="D490" s="25"/>
      <c r="E490" s="25"/>
      <c r="F490" s="25"/>
      <c r="G490" s="25"/>
      <c r="H490" s="25"/>
      <c r="I490" s="214"/>
      <c r="J490" s="25"/>
      <c r="K490" s="25"/>
      <c r="L490" s="25"/>
      <c r="M490" s="25"/>
      <c r="N490" s="25"/>
      <c r="O490" s="25"/>
      <c r="P490" s="25"/>
      <c r="Q490" s="25"/>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c r="DR490" s="9"/>
      <c r="DS490" s="9"/>
      <c r="DT490" s="9"/>
      <c r="DU490" s="9"/>
      <c r="DV490" s="9"/>
      <c r="DW490" s="9"/>
      <c r="DX490" s="9"/>
      <c r="DY490" s="9"/>
      <c r="DZ490" s="9"/>
      <c r="EA490" s="9"/>
      <c r="EB490" s="9"/>
      <c r="EC490" s="9"/>
      <c r="ED490" s="9"/>
      <c r="EE490" s="9"/>
      <c r="EF490" s="9"/>
      <c r="EG490" s="9"/>
      <c r="EH490" s="9"/>
      <c r="EI490" s="9"/>
      <c r="EJ490" s="9"/>
      <c r="EK490" s="9"/>
      <c r="EL490" s="9"/>
      <c r="EM490" s="9"/>
      <c r="EN490" s="9"/>
      <c r="EO490" s="9"/>
      <c r="EP490" s="9"/>
      <c r="EQ490" s="9"/>
      <c r="ER490" s="9"/>
      <c r="ES490" s="9"/>
      <c r="ET490" s="9"/>
      <c r="EU490" s="9"/>
      <c r="EV490" s="9"/>
      <c r="EW490" s="9"/>
      <c r="EX490" s="9"/>
      <c r="EY490" s="9"/>
      <c r="EZ490" s="9"/>
      <c r="FA490" s="9"/>
      <c r="FB490" s="9"/>
      <c r="FC490" s="9"/>
      <c r="FD490" s="9"/>
      <c r="FE490" s="9"/>
      <c r="FF490" s="9"/>
    </row>
    <row r="491" spans="1:162" hidden="1">
      <c r="A491" s="25"/>
      <c r="B491" s="25"/>
      <c r="C491" s="25"/>
      <c r="D491" s="25"/>
      <c r="E491" s="25"/>
      <c r="F491" s="25"/>
      <c r="G491" s="25"/>
      <c r="H491" s="25"/>
      <c r="I491" s="214"/>
      <c r="J491" s="25"/>
      <c r="K491" s="25"/>
      <c r="L491" s="25"/>
      <c r="M491" s="25"/>
      <c r="N491" s="25"/>
      <c r="O491" s="25"/>
      <c r="P491" s="25"/>
      <c r="Q491" s="25"/>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c r="DU491" s="9"/>
      <c r="DV491" s="9"/>
      <c r="DW491" s="9"/>
      <c r="DX491" s="9"/>
      <c r="DY491" s="9"/>
      <c r="DZ491" s="9"/>
      <c r="EA491" s="9"/>
      <c r="EB491" s="9"/>
      <c r="EC491" s="9"/>
      <c r="ED491" s="9"/>
      <c r="EE491" s="9"/>
      <c r="EF491" s="9"/>
      <c r="EG491" s="9"/>
      <c r="EH491" s="9"/>
      <c r="EI491" s="9"/>
      <c r="EJ491" s="9"/>
      <c r="EK491" s="9"/>
      <c r="EL491" s="9"/>
      <c r="EM491" s="9"/>
      <c r="EN491" s="9"/>
      <c r="EO491" s="9"/>
      <c r="EP491" s="9"/>
      <c r="EQ491" s="9"/>
      <c r="ER491" s="9"/>
      <c r="ES491" s="9"/>
      <c r="ET491" s="9"/>
      <c r="EU491" s="9"/>
      <c r="EV491" s="9"/>
      <c r="EW491" s="9"/>
      <c r="EX491" s="9"/>
      <c r="EY491" s="9"/>
      <c r="EZ491" s="9"/>
      <c r="FA491" s="9"/>
      <c r="FB491" s="9"/>
      <c r="FC491" s="9"/>
      <c r="FD491" s="9"/>
      <c r="FE491" s="9"/>
      <c r="FF491" s="9"/>
    </row>
    <row r="492" spans="1:162" hidden="1">
      <c r="A492" s="25"/>
      <c r="B492" s="25"/>
      <c r="C492" s="25"/>
      <c r="D492" s="25"/>
      <c r="E492" s="25"/>
      <c r="F492" s="25"/>
      <c r="G492" s="25"/>
      <c r="H492" s="25"/>
      <c r="I492" s="214"/>
      <c r="J492" s="25"/>
      <c r="K492" s="25"/>
      <c r="L492" s="25"/>
      <c r="M492" s="25"/>
      <c r="N492" s="25"/>
      <c r="O492" s="25"/>
      <c r="P492" s="25"/>
      <c r="Q492" s="25"/>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c r="DR492" s="9"/>
      <c r="DS492" s="9"/>
      <c r="DT492" s="9"/>
      <c r="DU492" s="9"/>
      <c r="DV492" s="9"/>
      <c r="DW492" s="9"/>
      <c r="DX492" s="9"/>
      <c r="DY492" s="9"/>
      <c r="DZ492" s="9"/>
      <c r="EA492" s="9"/>
      <c r="EB492" s="9"/>
      <c r="EC492" s="9"/>
      <c r="ED492" s="9"/>
      <c r="EE492" s="9"/>
      <c r="EF492" s="9"/>
      <c r="EG492" s="9"/>
      <c r="EH492" s="9"/>
      <c r="EI492" s="9"/>
      <c r="EJ492" s="9"/>
      <c r="EK492" s="9"/>
      <c r="EL492" s="9"/>
      <c r="EM492" s="9"/>
      <c r="EN492" s="9"/>
      <c r="EO492" s="9"/>
      <c r="EP492" s="9"/>
      <c r="EQ492" s="9"/>
      <c r="ER492" s="9"/>
      <c r="ES492" s="9"/>
      <c r="ET492" s="9"/>
      <c r="EU492" s="9"/>
      <c r="EV492" s="9"/>
      <c r="EW492" s="9"/>
      <c r="EX492" s="9"/>
      <c r="EY492" s="9"/>
      <c r="EZ492" s="9"/>
      <c r="FA492" s="9"/>
      <c r="FB492" s="9"/>
      <c r="FC492" s="9"/>
      <c r="FD492" s="9"/>
      <c r="FE492" s="9"/>
      <c r="FF492" s="9"/>
    </row>
    <row r="493" spans="1:162" hidden="1">
      <c r="A493" s="25"/>
      <c r="B493" s="25"/>
      <c r="C493" s="25"/>
      <c r="D493" s="25"/>
      <c r="E493" s="25"/>
      <c r="F493" s="25"/>
      <c r="G493" s="25"/>
      <c r="H493" s="25"/>
      <c r="I493" s="214"/>
      <c r="J493" s="25"/>
      <c r="K493" s="25"/>
      <c r="L493" s="25"/>
      <c r="M493" s="25"/>
      <c r="N493" s="25"/>
      <c r="O493" s="25"/>
      <c r="P493" s="25"/>
      <c r="Q493" s="25"/>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c r="DR493" s="9"/>
      <c r="DS493" s="9"/>
      <c r="DT493" s="9"/>
      <c r="DU493" s="9"/>
      <c r="DV493" s="9"/>
      <c r="DW493" s="9"/>
      <c r="DX493" s="9"/>
      <c r="DY493" s="9"/>
      <c r="DZ493" s="9"/>
      <c r="EA493" s="9"/>
      <c r="EB493" s="9"/>
      <c r="EC493" s="9"/>
      <c r="ED493" s="9"/>
      <c r="EE493" s="9"/>
      <c r="EF493" s="9"/>
      <c r="EG493" s="9"/>
      <c r="EH493" s="9"/>
      <c r="EI493" s="9"/>
      <c r="EJ493" s="9"/>
      <c r="EK493" s="9"/>
      <c r="EL493" s="9"/>
      <c r="EM493" s="9"/>
      <c r="EN493" s="9"/>
      <c r="EO493" s="9"/>
      <c r="EP493" s="9"/>
      <c r="EQ493" s="9"/>
      <c r="ER493" s="9"/>
      <c r="ES493" s="9"/>
      <c r="ET493" s="9"/>
      <c r="EU493" s="9"/>
      <c r="EV493" s="9"/>
      <c r="EW493" s="9"/>
      <c r="EX493" s="9"/>
      <c r="EY493" s="9"/>
      <c r="EZ493" s="9"/>
      <c r="FA493" s="9"/>
      <c r="FB493" s="9"/>
      <c r="FC493" s="9"/>
      <c r="FD493" s="9"/>
      <c r="FE493" s="9"/>
      <c r="FF493" s="9"/>
    </row>
    <row r="494" spans="1:162" hidden="1">
      <c r="A494" s="25"/>
      <c r="B494" s="25"/>
      <c r="C494" s="25"/>
      <c r="D494" s="25"/>
      <c r="E494" s="25"/>
      <c r="F494" s="25"/>
      <c r="G494" s="25"/>
      <c r="H494" s="25"/>
      <c r="I494" s="214"/>
      <c r="J494" s="25"/>
      <c r="K494" s="25"/>
      <c r="L494" s="25"/>
      <c r="M494" s="25"/>
      <c r="N494" s="25"/>
      <c r="O494" s="25"/>
      <c r="P494" s="25"/>
      <c r="Q494" s="25"/>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c r="DR494" s="9"/>
      <c r="DS494" s="9"/>
      <c r="DT494" s="9"/>
      <c r="DU494" s="9"/>
      <c r="DV494" s="9"/>
      <c r="DW494" s="9"/>
      <c r="DX494" s="9"/>
      <c r="DY494" s="9"/>
      <c r="DZ494" s="9"/>
      <c r="EA494" s="9"/>
      <c r="EB494" s="9"/>
      <c r="EC494" s="9"/>
      <c r="ED494" s="9"/>
      <c r="EE494" s="9"/>
      <c r="EF494" s="9"/>
      <c r="EG494" s="9"/>
      <c r="EH494" s="9"/>
      <c r="EI494" s="9"/>
      <c r="EJ494" s="9"/>
      <c r="EK494" s="9"/>
      <c r="EL494" s="9"/>
      <c r="EM494" s="9"/>
      <c r="EN494" s="9"/>
      <c r="EO494" s="9"/>
      <c r="EP494" s="9"/>
      <c r="EQ494" s="9"/>
      <c r="ER494" s="9"/>
      <c r="ES494" s="9"/>
      <c r="ET494" s="9"/>
      <c r="EU494" s="9"/>
      <c r="EV494" s="9"/>
      <c r="EW494" s="9"/>
      <c r="EX494" s="9"/>
      <c r="EY494" s="9"/>
      <c r="EZ494" s="9"/>
      <c r="FA494" s="9"/>
      <c r="FB494" s="9"/>
      <c r="FC494" s="9"/>
      <c r="FD494" s="9"/>
      <c r="FE494" s="9"/>
      <c r="FF494" s="9"/>
    </row>
    <row r="495" spans="1:162" hidden="1">
      <c r="A495" s="25"/>
      <c r="B495" s="25"/>
      <c r="C495" s="25"/>
      <c r="D495" s="25"/>
      <c r="E495" s="25"/>
      <c r="F495" s="25"/>
      <c r="G495" s="25"/>
      <c r="H495" s="25"/>
      <c r="I495" s="214"/>
      <c r="J495" s="25"/>
      <c r="K495" s="25"/>
      <c r="L495" s="25"/>
      <c r="M495" s="25"/>
      <c r="N495" s="25"/>
      <c r="O495" s="25"/>
      <c r="P495" s="25"/>
      <c r="Q495" s="25"/>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c r="DR495" s="9"/>
      <c r="DS495" s="9"/>
      <c r="DT495" s="9"/>
      <c r="DU495" s="9"/>
      <c r="DV495" s="9"/>
      <c r="DW495" s="9"/>
      <c r="DX495" s="9"/>
      <c r="DY495" s="9"/>
      <c r="DZ495" s="9"/>
      <c r="EA495" s="9"/>
      <c r="EB495" s="9"/>
      <c r="EC495" s="9"/>
      <c r="ED495" s="9"/>
      <c r="EE495" s="9"/>
      <c r="EF495" s="9"/>
      <c r="EG495" s="9"/>
      <c r="EH495" s="9"/>
      <c r="EI495" s="9"/>
      <c r="EJ495" s="9"/>
      <c r="EK495" s="9"/>
      <c r="EL495" s="9"/>
      <c r="EM495" s="9"/>
      <c r="EN495" s="9"/>
      <c r="EO495" s="9"/>
      <c r="EP495" s="9"/>
      <c r="EQ495" s="9"/>
      <c r="ER495" s="9"/>
      <c r="ES495" s="9"/>
      <c r="ET495" s="9"/>
      <c r="EU495" s="9"/>
      <c r="EV495" s="9"/>
      <c r="EW495" s="9"/>
      <c r="EX495" s="9"/>
      <c r="EY495" s="9"/>
      <c r="EZ495" s="9"/>
      <c r="FA495" s="9"/>
      <c r="FB495" s="9"/>
      <c r="FC495" s="9"/>
      <c r="FD495" s="9"/>
      <c r="FE495" s="9"/>
      <c r="FF495" s="9"/>
    </row>
    <row r="496" spans="1:162" hidden="1">
      <c r="A496" s="25"/>
      <c r="B496" s="25"/>
      <c r="C496" s="25"/>
      <c r="D496" s="25"/>
      <c r="E496" s="25"/>
      <c r="F496" s="25"/>
      <c r="G496" s="25"/>
      <c r="H496" s="25"/>
      <c r="I496" s="214"/>
      <c r="J496" s="25"/>
      <c r="K496" s="25"/>
      <c r="L496" s="25"/>
      <c r="M496" s="25"/>
      <c r="N496" s="25"/>
      <c r="O496" s="25"/>
      <c r="P496" s="25"/>
      <c r="Q496" s="25"/>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c r="DR496" s="9"/>
      <c r="DS496" s="9"/>
      <c r="DT496" s="9"/>
      <c r="DU496" s="9"/>
      <c r="DV496" s="9"/>
      <c r="DW496" s="9"/>
      <c r="DX496" s="9"/>
      <c r="DY496" s="9"/>
      <c r="DZ496" s="9"/>
      <c r="EA496" s="9"/>
      <c r="EB496" s="9"/>
      <c r="EC496" s="9"/>
      <c r="ED496" s="9"/>
      <c r="EE496" s="9"/>
      <c r="EF496" s="9"/>
      <c r="EG496" s="9"/>
      <c r="EH496" s="9"/>
      <c r="EI496" s="9"/>
      <c r="EJ496" s="9"/>
      <c r="EK496" s="9"/>
      <c r="EL496" s="9"/>
      <c r="EM496" s="9"/>
      <c r="EN496" s="9"/>
      <c r="EO496" s="9"/>
      <c r="EP496" s="9"/>
      <c r="EQ496" s="9"/>
      <c r="ER496" s="9"/>
      <c r="ES496" s="9"/>
      <c r="ET496" s="9"/>
      <c r="EU496" s="9"/>
      <c r="EV496" s="9"/>
      <c r="EW496" s="9"/>
      <c r="EX496" s="9"/>
      <c r="EY496" s="9"/>
      <c r="EZ496" s="9"/>
      <c r="FA496" s="9"/>
      <c r="FB496" s="9"/>
      <c r="FC496" s="9"/>
      <c r="FD496" s="9"/>
      <c r="FE496" s="9"/>
      <c r="FF496" s="9"/>
    </row>
    <row r="497" spans="1:162" hidden="1">
      <c r="A497" s="25"/>
      <c r="B497" s="25"/>
      <c r="C497" s="25"/>
      <c r="D497" s="25"/>
      <c r="E497" s="25"/>
      <c r="F497" s="25"/>
      <c r="G497" s="25"/>
      <c r="H497" s="25"/>
      <c r="I497" s="214"/>
      <c r="J497" s="25"/>
      <c r="K497" s="25"/>
      <c r="L497" s="25"/>
      <c r="M497" s="25"/>
      <c r="N497" s="25"/>
      <c r="O497" s="25"/>
      <c r="P497" s="25"/>
      <c r="Q497" s="25"/>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c r="DU497" s="9"/>
      <c r="DV497" s="9"/>
      <c r="DW497" s="9"/>
      <c r="DX497" s="9"/>
      <c r="DY497" s="9"/>
      <c r="DZ497" s="9"/>
      <c r="EA497" s="9"/>
      <c r="EB497" s="9"/>
      <c r="EC497" s="9"/>
      <c r="ED497" s="9"/>
      <c r="EE497" s="9"/>
      <c r="EF497" s="9"/>
      <c r="EG497" s="9"/>
      <c r="EH497" s="9"/>
      <c r="EI497" s="9"/>
      <c r="EJ497" s="9"/>
      <c r="EK497" s="9"/>
      <c r="EL497" s="9"/>
      <c r="EM497" s="9"/>
      <c r="EN497" s="9"/>
      <c r="EO497" s="9"/>
      <c r="EP497" s="9"/>
      <c r="EQ497" s="9"/>
      <c r="ER497" s="9"/>
      <c r="ES497" s="9"/>
      <c r="ET497" s="9"/>
      <c r="EU497" s="9"/>
      <c r="EV497" s="9"/>
      <c r="EW497" s="9"/>
      <c r="EX497" s="9"/>
      <c r="EY497" s="9"/>
      <c r="EZ497" s="9"/>
      <c r="FA497" s="9"/>
      <c r="FB497" s="9"/>
      <c r="FC497" s="9"/>
      <c r="FD497" s="9"/>
      <c r="FE497" s="9"/>
      <c r="FF497" s="9"/>
    </row>
    <row r="498" spans="1:162" hidden="1">
      <c r="A498" s="25"/>
      <c r="B498" s="25"/>
      <c r="C498" s="25"/>
      <c r="D498" s="25"/>
      <c r="E498" s="25"/>
      <c r="F498" s="25"/>
      <c r="G498" s="25"/>
      <c r="H498" s="25"/>
      <c r="I498" s="214"/>
      <c r="J498" s="25"/>
      <c r="K498" s="25"/>
      <c r="L498" s="25"/>
      <c r="M498" s="25"/>
      <c r="N498" s="25"/>
      <c r="O498" s="25"/>
      <c r="P498" s="25"/>
      <c r="Q498" s="25"/>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c r="DR498" s="9"/>
      <c r="DS498" s="9"/>
      <c r="DT498" s="9"/>
      <c r="DU498" s="9"/>
      <c r="DV498" s="9"/>
      <c r="DW498" s="9"/>
      <c r="DX498" s="9"/>
      <c r="DY498" s="9"/>
      <c r="DZ498" s="9"/>
      <c r="EA498" s="9"/>
      <c r="EB498" s="9"/>
      <c r="EC498" s="9"/>
      <c r="ED498" s="9"/>
      <c r="EE498" s="9"/>
      <c r="EF498" s="9"/>
      <c r="EG498" s="9"/>
      <c r="EH498" s="9"/>
      <c r="EI498" s="9"/>
      <c r="EJ498" s="9"/>
      <c r="EK498" s="9"/>
      <c r="EL498" s="9"/>
      <c r="EM498" s="9"/>
      <c r="EN498" s="9"/>
      <c r="EO498" s="9"/>
      <c r="EP498" s="9"/>
      <c r="EQ498" s="9"/>
      <c r="ER498" s="9"/>
      <c r="ES498" s="9"/>
      <c r="ET498" s="9"/>
      <c r="EU498" s="9"/>
      <c r="EV498" s="9"/>
      <c r="EW498" s="9"/>
      <c r="EX498" s="9"/>
      <c r="EY498" s="9"/>
      <c r="EZ498" s="9"/>
      <c r="FA498" s="9"/>
      <c r="FB498" s="9"/>
      <c r="FC498" s="9"/>
      <c r="FD498" s="9"/>
      <c r="FE498" s="9"/>
      <c r="FF498" s="9"/>
    </row>
    <row r="499" spans="1:162" hidden="1">
      <c r="A499" s="25"/>
      <c r="B499" s="25"/>
      <c r="C499" s="25"/>
      <c r="D499" s="25"/>
      <c r="E499" s="25"/>
      <c r="F499" s="25"/>
      <c r="G499" s="25"/>
      <c r="H499" s="25"/>
      <c r="I499" s="214"/>
      <c r="J499" s="25"/>
      <c r="K499" s="25"/>
      <c r="L499" s="25"/>
      <c r="M499" s="25"/>
      <c r="N499" s="25"/>
      <c r="O499" s="25"/>
      <c r="P499" s="25"/>
      <c r="Q499" s="25"/>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c r="DR499" s="9"/>
      <c r="DS499" s="9"/>
      <c r="DT499" s="9"/>
      <c r="DU499" s="9"/>
      <c r="DV499" s="9"/>
      <c r="DW499" s="9"/>
      <c r="DX499" s="9"/>
      <c r="DY499" s="9"/>
      <c r="DZ499" s="9"/>
      <c r="EA499" s="9"/>
      <c r="EB499" s="9"/>
      <c r="EC499" s="9"/>
      <c r="ED499" s="9"/>
      <c r="EE499" s="9"/>
      <c r="EF499" s="9"/>
      <c r="EG499" s="9"/>
      <c r="EH499" s="9"/>
      <c r="EI499" s="9"/>
      <c r="EJ499" s="9"/>
      <c r="EK499" s="9"/>
      <c r="EL499" s="9"/>
      <c r="EM499" s="9"/>
      <c r="EN499" s="9"/>
      <c r="EO499" s="9"/>
      <c r="EP499" s="9"/>
      <c r="EQ499" s="9"/>
      <c r="ER499" s="9"/>
      <c r="ES499" s="9"/>
      <c r="ET499" s="9"/>
      <c r="EU499" s="9"/>
      <c r="EV499" s="9"/>
      <c r="EW499" s="9"/>
      <c r="EX499" s="9"/>
      <c r="EY499" s="9"/>
      <c r="EZ499" s="9"/>
      <c r="FA499" s="9"/>
      <c r="FB499" s="9"/>
      <c r="FC499" s="9"/>
      <c r="FD499" s="9"/>
      <c r="FE499" s="9"/>
      <c r="FF499" s="9"/>
    </row>
    <row r="500" spans="1:162" hidden="1">
      <c r="A500" s="25"/>
      <c r="B500" s="25"/>
      <c r="C500" s="25"/>
      <c r="D500" s="25"/>
      <c r="E500" s="25"/>
      <c r="F500" s="25"/>
      <c r="G500" s="25"/>
      <c r="H500" s="25"/>
      <c r="I500" s="214"/>
      <c r="J500" s="25"/>
      <c r="K500" s="25"/>
      <c r="L500" s="25"/>
      <c r="M500" s="25"/>
      <c r="N500" s="25"/>
      <c r="O500" s="25"/>
      <c r="P500" s="25"/>
      <c r="Q500" s="25"/>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row>
    <row r="501" spans="1:162" hidden="1">
      <c r="A501" s="25"/>
      <c r="B501" s="25"/>
      <c r="C501" s="25"/>
      <c r="D501" s="25"/>
      <c r="E501" s="25"/>
      <c r="F501" s="25"/>
      <c r="G501" s="25"/>
      <c r="H501" s="25"/>
      <c r="I501" s="214"/>
      <c r="J501" s="25"/>
      <c r="K501" s="25"/>
      <c r="L501" s="25"/>
      <c r="M501" s="25"/>
      <c r="N501" s="25"/>
      <c r="O501" s="25"/>
      <c r="P501" s="25"/>
      <c r="Q501" s="25"/>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c r="ES501" s="9"/>
      <c r="ET501" s="9"/>
      <c r="EU501" s="9"/>
      <c r="EV501" s="9"/>
      <c r="EW501" s="9"/>
      <c r="EX501" s="9"/>
      <c r="EY501" s="9"/>
      <c r="EZ501" s="9"/>
      <c r="FA501" s="9"/>
      <c r="FB501" s="9"/>
      <c r="FC501" s="9"/>
      <c r="FD501" s="9"/>
      <c r="FE501" s="9"/>
      <c r="FF501" s="9"/>
    </row>
    <row r="502" spans="1:162" hidden="1">
      <c r="A502" s="25"/>
      <c r="B502" s="25"/>
      <c r="C502" s="25"/>
      <c r="D502" s="25"/>
      <c r="E502" s="25"/>
      <c r="F502" s="25"/>
      <c r="G502" s="25"/>
      <c r="H502" s="25"/>
      <c r="I502" s="214"/>
      <c r="J502" s="25"/>
      <c r="K502" s="25"/>
      <c r="L502" s="25"/>
      <c r="M502" s="25"/>
      <c r="N502" s="25"/>
      <c r="O502" s="25"/>
      <c r="P502" s="25"/>
      <c r="Q502" s="25"/>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row>
    <row r="503" spans="1:162" hidden="1">
      <c r="A503" s="25"/>
      <c r="B503" s="25"/>
      <c r="C503" s="25"/>
      <c r="D503" s="25"/>
      <c r="E503" s="25"/>
      <c r="F503" s="25"/>
      <c r="G503" s="25"/>
      <c r="H503" s="25"/>
      <c r="I503" s="214"/>
      <c r="J503" s="25"/>
      <c r="K503" s="25"/>
      <c r="L503" s="25"/>
      <c r="M503" s="25"/>
      <c r="N503" s="25"/>
      <c r="O503" s="25"/>
      <c r="P503" s="25"/>
      <c r="Q503" s="25"/>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c r="DU503" s="9"/>
      <c r="DV503" s="9"/>
      <c r="DW503" s="9"/>
      <c r="DX503" s="9"/>
      <c r="DY503" s="9"/>
      <c r="DZ503" s="9"/>
      <c r="EA503" s="9"/>
      <c r="EB503" s="9"/>
      <c r="EC503" s="9"/>
      <c r="ED503" s="9"/>
      <c r="EE503" s="9"/>
      <c r="EF503" s="9"/>
      <c r="EG503" s="9"/>
      <c r="EH503" s="9"/>
      <c r="EI503" s="9"/>
      <c r="EJ503" s="9"/>
      <c r="EK503" s="9"/>
      <c r="EL503" s="9"/>
      <c r="EM503" s="9"/>
      <c r="EN503" s="9"/>
      <c r="EO503" s="9"/>
      <c r="EP503" s="9"/>
      <c r="EQ503" s="9"/>
      <c r="ER503" s="9"/>
      <c r="ES503" s="9"/>
      <c r="ET503" s="9"/>
      <c r="EU503" s="9"/>
      <c r="EV503" s="9"/>
      <c r="EW503" s="9"/>
      <c r="EX503" s="9"/>
      <c r="EY503" s="9"/>
      <c r="EZ503" s="9"/>
      <c r="FA503" s="9"/>
      <c r="FB503" s="9"/>
      <c r="FC503" s="9"/>
      <c r="FD503" s="9"/>
      <c r="FE503" s="9"/>
      <c r="FF503" s="9"/>
    </row>
    <row r="504" spans="1:162" hidden="1">
      <c r="A504" s="25"/>
      <c r="B504" s="25"/>
      <c r="C504" s="25"/>
      <c r="D504" s="25"/>
      <c r="E504" s="25"/>
      <c r="F504" s="25"/>
      <c r="G504" s="25"/>
      <c r="H504" s="25"/>
      <c r="I504" s="214"/>
      <c r="J504" s="25"/>
      <c r="K504" s="25"/>
      <c r="L504" s="25"/>
      <c r="M504" s="25"/>
      <c r="N504" s="25"/>
      <c r="O504" s="25"/>
      <c r="P504" s="25"/>
      <c r="Q504" s="25"/>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c r="DR504" s="9"/>
      <c r="DS504" s="9"/>
      <c r="DT504" s="9"/>
      <c r="DU504" s="9"/>
      <c r="DV504" s="9"/>
      <c r="DW504" s="9"/>
      <c r="DX504" s="9"/>
      <c r="DY504" s="9"/>
      <c r="DZ504" s="9"/>
      <c r="EA504" s="9"/>
      <c r="EB504" s="9"/>
      <c r="EC504" s="9"/>
      <c r="ED504" s="9"/>
      <c r="EE504" s="9"/>
      <c r="EF504" s="9"/>
      <c r="EG504" s="9"/>
      <c r="EH504" s="9"/>
      <c r="EI504" s="9"/>
      <c r="EJ504" s="9"/>
      <c r="EK504" s="9"/>
      <c r="EL504" s="9"/>
      <c r="EM504" s="9"/>
      <c r="EN504" s="9"/>
      <c r="EO504" s="9"/>
      <c r="EP504" s="9"/>
      <c r="EQ504" s="9"/>
      <c r="ER504" s="9"/>
      <c r="ES504" s="9"/>
      <c r="ET504" s="9"/>
      <c r="EU504" s="9"/>
      <c r="EV504" s="9"/>
      <c r="EW504" s="9"/>
      <c r="EX504" s="9"/>
      <c r="EY504" s="9"/>
      <c r="EZ504" s="9"/>
      <c r="FA504" s="9"/>
      <c r="FB504" s="9"/>
      <c r="FC504" s="9"/>
      <c r="FD504" s="9"/>
      <c r="FE504" s="9"/>
      <c r="FF504" s="9"/>
    </row>
    <row r="505" spans="1:162" hidden="1">
      <c r="A505" s="25"/>
      <c r="B505" s="25"/>
      <c r="C505" s="25"/>
      <c r="D505" s="25"/>
      <c r="E505" s="25"/>
      <c r="F505" s="25"/>
      <c r="G505" s="25"/>
      <c r="H505" s="25"/>
      <c r="I505" s="214"/>
      <c r="J505" s="25"/>
      <c r="K505" s="25"/>
      <c r="L505" s="25"/>
      <c r="M505" s="25"/>
      <c r="N505" s="25"/>
      <c r="O505" s="25"/>
      <c r="P505" s="25"/>
      <c r="Q505" s="25"/>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c r="DR505" s="9"/>
      <c r="DS505" s="9"/>
      <c r="DT505" s="9"/>
      <c r="DU505" s="9"/>
      <c r="DV505" s="9"/>
      <c r="DW505" s="9"/>
      <c r="DX505" s="9"/>
      <c r="DY505" s="9"/>
      <c r="DZ505" s="9"/>
      <c r="EA505" s="9"/>
      <c r="EB505" s="9"/>
      <c r="EC505" s="9"/>
      <c r="ED505" s="9"/>
      <c r="EE505" s="9"/>
      <c r="EF505" s="9"/>
      <c r="EG505" s="9"/>
      <c r="EH505" s="9"/>
      <c r="EI505" s="9"/>
      <c r="EJ505" s="9"/>
      <c r="EK505" s="9"/>
      <c r="EL505" s="9"/>
      <c r="EM505" s="9"/>
      <c r="EN505" s="9"/>
      <c r="EO505" s="9"/>
      <c r="EP505" s="9"/>
      <c r="EQ505" s="9"/>
      <c r="ER505" s="9"/>
      <c r="ES505" s="9"/>
      <c r="ET505" s="9"/>
      <c r="EU505" s="9"/>
      <c r="EV505" s="9"/>
      <c r="EW505" s="9"/>
      <c r="EX505" s="9"/>
      <c r="EY505" s="9"/>
      <c r="EZ505" s="9"/>
      <c r="FA505" s="9"/>
      <c r="FB505" s="9"/>
      <c r="FC505" s="9"/>
      <c r="FD505" s="9"/>
      <c r="FE505" s="9"/>
      <c r="FF505" s="9"/>
    </row>
    <row r="506" spans="1:162" hidden="1">
      <c r="A506" s="25"/>
      <c r="B506" s="25"/>
      <c r="C506" s="25"/>
      <c r="D506" s="25"/>
      <c r="E506" s="25"/>
      <c r="F506" s="25"/>
      <c r="G506" s="25"/>
      <c r="H506" s="25"/>
      <c r="I506" s="214"/>
      <c r="J506" s="25"/>
      <c r="K506" s="25"/>
      <c r="L506" s="25"/>
      <c r="M506" s="25"/>
      <c r="N506" s="25"/>
      <c r="O506" s="25"/>
      <c r="P506" s="25"/>
      <c r="Q506" s="25"/>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c r="DR506" s="9"/>
      <c r="DS506" s="9"/>
      <c r="DT506" s="9"/>
      <c r="DU506" s="9"/>
      <c r="DV506" s="9"/>
      <c r="DW506" s="9"/>
      <c r="DX506" s="9"/>
      <c r="DY506" s="9"/>
      <c r="DZ506" s="9"/>
      <c r="EA506" s="9"/>
      <c r="EB506" s="9"/>
      <c r="EC506" s="9"/>
      <c r="ED506" s="9"/>
      <c r="EE506" s="9"/>
      <c r="EF506" s="9"/>
      <c r="EG506" s="9"/>
      <c r="EH506" s="9"/>
      <c r="EI506" s="9"/>
      <c r="EJ506" s="9"/>
      <c r="EK506" s="9"/>
      <c r="EL506" s="9"/>
      <c r="EM506" s="9"/>
      <c r="EN506" s="9"/>
      <c r="EO506" s="9"/>
      <c r="EP506" s="9"/>
      <c r="EQ506" s="9"/>
      <c r="ER506" s="9"/>
      <c r="ES506" s="9"/>
      <c r="ET506" s="9"/>
      <c r="EU506" s="9"/>
      <c r="EV506" s="9"/>
      <c r="EW506" s="9"/>
      <c r="EX506" s="9"/>
      <c r="EY506" s="9"/>
      <c r="EZ506" s="9"/>
      <c r="FA506" s="9"/>
      <c r="FB506" s="9"/>
      <c r="FC506" s="9"/>
      <c r="FD506" s="9"/>
      <c r="FE506" s="9"/>
      <c r="FF506" s="9"/>
    </row>
    <row r="507" spans="1:162" hidden="1">
      <c r="A507" s="25"/>
      <c r="B507" s="25"/>
      <c r="C507" s="25"/>
      <c r="D507" s="25"/>
      <c r="E507" s="25"/>
      <c r="F507" s="25"/>
      <c r="G507" s="25"/>
      <c r="H507" s="25"/>
      <c r="I507" s="214"/>
      <c r="J507" s="25"/>
      <c r="K507" s="25"/>
      <c r="L507" s="25"/>
      <c r="M507" s="25"/>
      <c r="N507" s="25"/>
      <c r="O507" s="25"/>
      <c r="P507" s="25"/>
      <c r="Q507" s="25"/>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row>
    <row r="508" spans="1:162" hidden="1">
      <c r="A508" s="25"/>
      <c r="B508" s="25"/>
      <c r="C508" s="25"/>
      <c r="D508" s="25"/>
      <c r="E508" s="25"/>
      <c r="F508" s="25"/>
      <c r="G508" s="25"/>
      <c r="H508" s="25"/>
      <c r="I508" s="214"/>
      <c r="J508" s="25"/>
      <c r="K508" s="25"/>
      <c r="L508" s="25"/>
      <c r="M508" s="25"/>
      <c r="N508" s="25"/>
      <c r="O508" s="25"/>
      <c r="P508" s="25"/>
      <c r="Q508" s="25"/>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c r="DR508" s="9"/>
      <c r="DS508" s="9"/>
      <c r="DT508" s="9"/>
      <c r="DU508" s="9"/>
      <c r="DV508" s="9"/>
      <c r="DW508" s="9"/>
      <c r="DX508" s="9"/>
      <c r="DY508" s="9"/>
      <c r="DZ508" s="9"/>
      <c r="EA508" s="9"/>
      <c r="EB508" s="9"/>
      <c r="EC508" s="9"/>
      <c r="ED508" s="9"/>
      <c r="EE508" s="9"/>
      <c r="EF508" s="9"/>
      <c r="EG508" s="9"/>
      <c r="EH508" s="9"/>
      <c r="EI508" s="9"/>
      <c r="EJ508" s="9"/>
      <c r="EK508" s="9"/>
      <c r="EL508" s="9"/>
      <c r="EM508" s="9"/>
      <c r="EN508" s="9"/>
      <c r="EO508" s="9"/>
      <c r="EP508" s="9"/>
      <c r="EQ508" s="9"/>
      <c r="ER508" s="9"/>
      <c r="ES508" s="9"/>
      <c r="ET508" s="9"/>
      <c r="EU508" s="9"/>
      <c r="EV508" s="9"/>
      <c r="EW508" s="9"/>
      <c r="EX508" s="9"/>
      <c r="EY508" s="9"/>
      <c r="EZ508" s="9"/>
      <c r="FA508" s="9"/>
      <c r="FB508" s="9"/>
      <c r="FC508" s="9"/>
      <c r="FD508" s="9"/>
      <c r="FE508" s="9"/>
      <c r="FF508" s="9"/>
    </row>
    <row r="509" spans="1:162" hidden="1">
      <c r="A509" s="25"/>
      <c r="B509" s="25"/>
      <c r="C509" s="25"/>
      <c r="D509" s="25"/>
      <c r="E509" s="25"/>
      <c r="F509" s="25"/>
      <c r="G509" s="25"/>
      <c r="H509" s="25"/>
      <c r="I509" s="214"/>
      <c r="J509" s="25"/>
      <c r="K509" s="25"/>
      <c r="L509" s="25"/>
      <c r="M509" s="25"/>
      <c r="N509" s="25"/>
      <c r="O509" s="25"/>
      <c r="P509" s="25"/>
      <c r="Q509" s="25"/>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c r="DR509" s="9"/>
      <c r="DS509" s="9"/>
      <c r="DT509" s="9"/>
      <c r="DU509" s="9"/>
      <c r="DV509" s="9"/>
      <c r="DW509" s="9"/>
      <c r="DX509" s="9"/>
      <c r="DY509" s="9"/>
      <c r="DZ509" s="9"/>
      <c r="EA509" s="9"/>
      <c r="EB509" s="9"/>
      <c r="EC509" s="9"/>
      <c r="ED509" s="9"/>
      <c r="EE509" s="9"/>
      <c r="EF509" s="9"/>
      <c r="EG509" s="9"/>
      <c r="EH509" s="9"/>
      <c r="EI509" s="9"/>
      <c r="EJ509" s="9"/>
      <c r="EK509" s="9"/>
      <c r="EL509" s="9"/>
      <c r="EM509" s="9"/>
      <c r="EN509" s="9"/>
      <c r="EO509" s="9"/>
      <c r="EP509" s="9"/>
      <c r="EQ509" s="9"/>
      <c r="ER509" s="9"/>
      <c r="ES509" s="9"/>
      <c r="ET509" s="9"/>
      <c r="EU509" s="9"/>
      <c r="EV509" s="9"/>
      <c r="EW509" s="9"/>
      <c r="EX509" s="9"/>
      <c r="EY509" s="9"/>
      <c r="EZ509" s="9"/>
      <c r="FA509" s="9"/>
      <c r="FB509" s="9"/>
      <c r="FC509" s="9"/>
      <c r="FD509" s="9"/>
      <c r="FE509" s="9"/>
      <c r="FF509" s="9"/>
    </row>
    <row r="510" spans="1:162" hidden="1">
      <c r="A510" s="25"/>
      <c r="B510" s="25"/>
      <c r="C510" s="25"/>
      <c r="D510" s="25"/>
      <c r="E510" s="25"/>
      <c r="F510" s="25"/>
      <c r="G510" s="25"/>
      <c r="H510" s="25"/>
      <c r="I510" s="214"/>
      <c r="J510" s="25"/>
      <c r="K510" s="25"/>
      <c r="L510" s="25"/>
      <c r="M510" s="25"/>
      <c r="N510" s="25"/>
      <c r="O510" s="25"/>
      <c r="P510" s="25"/>
      <c r="Q510" s="25"/>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c r="DR510" s="9"/>
      <c r="DS510" s="9"/>
      <c r="DT510" s="9"/>
      <c r="DU510" s="9"/>
      <c r="DV510" s="9"/>
      <c r="DW510" s="9"/>
      <c r="DX510" s="9"/>
      <c r="DY510" s="9"/>
      <c r="DZ510" s="9"/>
      <c r="EA510" s="9"/>
      <c r="EB510" s="9"/>
      <c r="EC510" s="9"/>
      <c r="ED510" s="9"/>
      <c r="EE510" s="9"/>
      <c r="EF510" s="9"/>
      <c r="EG510" s="9"/>
      <c r="EH510" s="9"/>
      <c r="EI510" s="9"/>
      <c r="EJ510" s="9"/>
      <c r="EK510" s="9"/>
      <c r="EL510" s="9"/>
      <c r="EM510" s="9"/>
      <c r="EN510" s="9"/>
      <c r="EO510" s="9"/>
      <c r="EP510" s="9"/>
      <c r="EQ510" s="9"/>
      <c r="ER510" s="9"/>
      <c r="ES510" s="9"/>
      <c r="ET510" s="9"/>
      <c r="EU510" s="9"/>
      <c r="EV510" s="9"/>
      <c r="EW510" s="9"/>
      <c r="EX510" s="9"/>
      <c r="EY510" s="9"/>
      <c r="EZ510" s="9"/>
      <c r="FA510" s="9"/>
      <c r="FB510" s="9"/>
      <c r="FC510" s="9"/>
      <c r="FD510" s="9"/>
      <c r="FE510" s="9"/>
      <c r="FF510" s="9"/>
    </row>
    <row r="511" spans="1:162" hidden="1">
      <c r="A511" s="25"/>
      <c r="B511" s="25"/>
      <c r="C511" s="25"/>
      <c r="D511" s="25"/>
      <c r="E511" s="25"/>
      <c r="F511" s="25"/>
      <c r="G511" s="25"/>
      <c r="H511" s="25"/>
      <c r="I511" s="214"/>
      <c r="J511" s="25"/>
      <c r="K511" s="25"/>
      <c r="L511" s="25"/>
      <c r="M511" s="25"/>
      <c r="N511" s="25"/>
      <c r="O511" s="25"/>
      <c r="P511" s="25"/>
      <c r="Q511" s="25"/>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c r="DU511" s="9"/>
      <c r="DV511" s="9"/>
      <c r="DW511" s="9"/>
      <c r="DX511" s="9"/>
      <c r="DY511" s="9"/>
      <c r="DZ511" s="9"/>
      <c r="EA511" s="9"/>
      <c r="EB511" s="9"/>
      <c r="EC511" s="9"/>
      <c r="ED511" s="9"/>
      <c r="EE511" s="9"/>
      <c r="EF511" s="9"/>
      <c r="EG511" s="9"/>
      <c r="EH511" s="9"/>
      <c r="EI511" s="9"/>
      <c r="EJ511" s="9"/>
      <c r="EK511" s="9"/>
      <c r="EL511" s="9"/>
      <c r="EM511" s="9"/>
      <c r="EN511" s="9"/>
      <c r="EO511" s="9"/>
      <c r="EP511" s="9"/>
      <c r="EQ511" s="9"/>
      <c r="ER511" s="9"/>
      <c r="ES511" s="9"/>
      <c r="ET511" s="9"/>
      <c r="EU511" s="9"/>
      <c r="EV511" s="9"/>
      <c r="EW511" s="9"/>
      <c r="EX511" s="9"/>
      <c r="EY511" s="9"/>
      <c r="EZ511" s="9"/>
      <c r="FA511" s="9"/>
      <c r="FB511" s="9"/>
      <c r="FC511" s="9"/>
      <c r="FD511" s="9"/>
      <c r="FE511" s="9"/>
      <c r="FF511" s="9"/>
    </row>
    <row r="512" spans="1:162" hidden="1">
      <c r="A512" s="25"/>
      <c r="B512" s="25"/>
      <c r="C512" s="25"/>
      <c r="D512" s="25"/>
      <c r="E512" s="25"/>
      <c r="F512" s="25"/>
      <c r="G512" s="25"/>
      <c r="H512" s="25"/>
      <c r="I512" s="214"/>
      <c r="J512" s="25"/>
      <c r="K512" s="25"/>
      <c r="L512" s="25"/>
      <c r="M512" s="25"/>
      <c r="N512" s="25"/>
      <c r="O512" s="25"/>
      <c r="P512" s="25"/>
      <c r="Q512" s="25"/>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c r="DR512" s="9"/>
      <c r="DS512" s="9"/>
      <c r="DT512" s="9"/>
      <c r="DU512" s="9"/>
      <c r="DV512" s="9"/>
      <c r="DW512" s="9"/>
      <c r="DX512" s="9"/>
      <c r="DY512" s="9"/>
      <c r="DZ512" s="9"/>
      <c r="EA512" s="9"/>
      <c r="EB512" s="9"/>
      <c r="EC512" s="9"/>
      <c r="ED512" s="9"/>
      <c r="EE512" s="9"/>
      <c r="EF512" s="9"/>
      <c r="EG512" s="9"/>
      <c r="EH512" s="9"/>
      <c r="EI512" s="9"/>
      <c r="EJ512" s="9"/>
      <c r="EK512" s="9"/>
      <c r="EL512" s="9"/>
      <c r="EM512" s="9"/>
      <c r="EN512" s="9"/>
      <c r="EO512" s="9"/>
      <c r="EP512" s="9"/>
      <c r="EQ512" s="9"/>
      <c r="ER512" s="9"/>
      <c r="ES512" s="9"/>
      <c r="ET512" s="9"/>
      <c r="EU512" s="9"/>
      <c r="EV512" s="9"/>
      <c r="EW512" s="9"/>
      <c r="EX512" s="9"/>
      <c r="EY512" s="9"/>
      <c r="EZ512" s="9"/>
      <c r="FA512" s="9"/>
      <c r="FB512" s="9"/>
      <c r="FC512" s="9"/>
      <c r="FD512" s="9"/>
      <c r="FE512" s="9"/>
      <c r="FF512" s="9"/>
    </row>
    <row r="513" spans="1:162" hidden="1">
      <c r="A513" s="25"/>
      <c r="B513" s="25"/>
      <c r="C513" s="25"/>
      <c r="D513" s="25"/>
      <c r="E513" s="25"/>
      <c r="F513" s="25"/>
      <c r="G513" s="25"/>
      <c r="H513" s="25"/>
      <c r="I513" s="214"/>
      <c r="J513" s="25"/>
      <c r="K513" s="25"/>
      <c r="L513" s="25"/>
      <c r="M513" s="25"/>
      <c r="N513" s="25"/>
      <c r="O513" s="25"/>
      <c r="P513" s="25"/>
      <c r="Q513" s="25"/>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c r="DR513" s="9"/>
      <c r="DS513" s="9"/>
      <c r="DT513" s="9"/>
      <c r="DU513" s="9"/>
      <c r="DV513" s="9"/>
      <c r="DW513" s="9"/>
      <c r="DX513" s="9"/>
      <c r="DY513" s="9"/>
      <c r="DZ513" s="9"/>
      <c r="EA513" s="9"/>
      <c r="EB513" s="9"/>
      <c r="EC513" s="9"/>
      <c r="ED513" s="9"/>
      <c r="EE513" s="9"/>
      <c r="EF513" s="9"/>
      <c r="EG513" s="9"/>
      <c r="EH513" s="9"/>
      <c r="EI513" s="9"/>
      <c r="EJ513" s="9"/>
      <c r="EK513" s="9"/>
      <c r="EL513" s="9"/>
      <c r="EM513" s="9"/>
      <c r="EN513" s="9"/>
      <c r="EO513" s="9"/>
      <c r="EP513" s="9"/>
      <c r="EQ513" s="9"/>
      <c r="ER513" s="9"/>
      <c r="ES513" s="9"/>
      <c r="ET513" s="9"/>
      <c r="EU513" s="9"/>
      <c r="EV513" s="9"/>
      <c r="EW513" s="9"/>
      <c r="EX513" s="9"/>
      <c r="EY513" s="9"/>
      <c r="EZ513" s="9"/>
      <c r="FA513" s="9"/>
      <c r="FB513" s="9"/>
      <c r="FC513" s="9"/>
      <c r="FD513" s="9"/>
      <c r="FE513" s="9"/>
      <c r="FF513" s="9"/>
    </row>
    <row r="514" spans="1:162" hidden="1">
      <c r="A514" s="25"/>
      <c r="B514" s="25"/>
      <c r="C514" s="25"/>
      <c r="D514" s="25"/>
      <c r="E514" s="25"/>
      <c r="F514" s="25"/>
      <c r="G514" s="25"/>
      <c r="H514" s="25"/>
      <c r="I514" s="214"/>
      <c r="J514" s="25"/>
      <c r="K514" s="25"/>
      <c r="L514" s="25"/>
      <c r="M514" s="25"/>
      <c r="N514" s="25"/>
      <c r="O514" s="25"/>
      <c r="P514" s="25"/>
      <c r="Q514" s="25"/>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c r="DR514" s="9"/>
      <c r="DS514" s="9"/>
      <c r="DT514" s="9"/>
      <c r="DU514" s="9"/>
      <c r="DV514" s="9"/>
      <c r="DW514" s="9"/>
      <c r="DX514" s="9"/>
      <c r="DY514" s="9"/>
      <c r="DZ514" s="9"/>
      <c r="EA514" s="9"/>
      <c r="EB514" s="9"/>
      <c r="EC514" s="9"/>
      <c r="ED514" s="9"/>
      <c r="EE514" s="9"/>
      <c r="EF514" s="9"/>
      <c r="EG514" s="9"/>
      <c r="EH514" s="9"/>
      <c r="EI514" s="9"/>
      <c r="EJ514" s="9"/>
      <c r="EK514" s="9"/>
      <c r="EL514" s="9"/>
      <c r="EM514" s="9"/>
      <c r="EN514" s="9"/>
      <c r="EO514" s="9"/>
      <c r="EP514" s="9"/>
      <c r="EQ514" s="9"/>
      <c r="ER514" s="9"/>
      <c r="ES514" s="9"/>
      <c r="ET514" s="9"/>
      <c r="EU514" s="9"/>
      <c r="EV514" s="9"/>
      <c r="EW514" s="9"/>
      <c r="EX514" s="9"/>
      <c r="EY514" s="9"/>
      <c r="EZ514" s="9"/>
      <c r="FA514" s="9"/>
      <c r="FB514" s="9"/>
      <c r="FC514" s="9"/>
      <c r="FD514" s="9"/>
      <c r="FE514" s="9"/>
      <c r="FF514" s="9"/>
    </row>
    <row r="515" spans="1:162" hidden="1">
      <c r="A515" s="25"/>
      <c r="B515" s="25"/>
      <c r="C515" s="25"/>
      <c r="D515" s="25"/>
      <c r="E515" s="25"/>
      <c r="F515" s="25"/>
      <c r="G515" s="25"/>
      <c r="H515" s="25"/>
      <c r="I515" s="214"/>
      <c r="J515" s="25"/>
      <c r="K515" s="25"/>
      <c r="L515" s="25"/>
      <c r="M515" s="25"/>
      <c r="N515" s="25"/>
      <c r="O515" s="25"/>
      <c r="P515" s="25"/>
      <c r="Q515" s="25"/>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c r="DR515" s="9"/>
      <c r="DS515" s="9"/>
      <c r="DT515" s="9"/>
      <c r="DU515" s="9"/>
      <c r="DV515" s="9"/>
      <c r="DW515" s="9"/>
      <c r="DX515" s="9"/>
      <c r="DY515" s="9"/>
      <c r="DZ515" s="9"/>
      <c r="EA515" s="9"/>
      <c r="EB515" s="9"/>
      <c r="EC515" s="9"/>
      <c r="ED515" s="9"/>
      <c r="EE515" s="9"/>
      <c r="EF515" s="9"/>
      <c r="EG515" s="9"/>
      <c r="EH515" s="9"/>
      <c r="EI515" s="9"/>
      <c r="EJ515" s="9"/>
      <c r="EK515" s="9"/>
      <c r="EL515" s="9"/>
      <c r="EM515" s="9"/>
      <c r="EN515" s="9"/>
      <c r="EO515" s="9"/>
      <c r="EP515" s="9"/>
      <c r="EQ515" s="9"/>
      <c r="ER515" s="9"/>
      <c r="ES515" s="9"/>
      <c r="ET515" s="9"/>
      <c r="EU515" s="9"/>
      <c r="EV515" s="9"/>
      <c r="EW515" s="9"/>
      <c r="EX515" s="9"/>
      <c r="EY515" s="9"/>
      <c r="EZ515" s="9"/>
      <c r="FA515" s="9"/>
      <c r="FB515" s="9"/>
      <c r="FC515" s="9"/>
      <c r="FD515" s="9"/>
      <c r="FE515" s="9"/>
      <c r="FF515" s="9"/>
    </row>
    <row r="516" spans="1:162" hidden="1">
      <c r="A516" s="25"/>
      <c r="B516" s="25"/>
      <c r="C516" s="25"/>
      <c r="D516" s="25"/>
      <c r="E516" s="25"/>
      <c r="F516" s="25"/>
      <c r="G516" s="25"/>
      <c r="H516" s="25"/>
      <c r="I516" s="214"/>
      <c r="J516" s="25"/>
      <c r="K516" s="25"/>
      <c r="L516" s="25"/>
      <c r="M516" s="25"/>
      <c r="N516" s="25"/>
      <c r="O516" s="25"/>
      <c r="P516" s="25"/>
      <c r="Q516" s="25"/>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c r="DR516" s="9"/>
      <c r="DS516" s="9"/>
      <c r="DT516" s="9"/>
      <c r="DU516" s="9"/>
      <c r="DV516" s="9"/>
      <c r="DW516" s="9"/>
      <c r="DX516" s="9"/>
      <c r="DY516" s="9"/>
      <c r="DZ516" s="9"/>
      <c r="EA516" s="9"/>
      <c r="EB516" s="9"/>
      <c r="EC516" s="9"/>
      <c r="ED516" s="9"/>
      <c r="EE516" s="9"/>
      <c r="EF516" s="9"/>
      <c r="EG516" s="9"/>
      <c r="EH516" s="9"/>
      <c r="EI516" s="9"/>
      <c r="EJ516" s="9"/>
      <c r="EK516" s="9"/>
      <c r="EL516" s="9"/>
      <c r="EM516" s="9"/>
      <c r="EN516" s="9"/>
      <c r="EO516" s="9"/>
      <c r="EP516" s="9"/>
      <c r="EQ516" s="9"/>
      <c r="ER516" s="9"/>
      <c r="ES516" s="9"/>
      <c r="ET516" s="9"/>
      <c r="EU516" s="9"/>
      <c r="EV516" s="9"/>
      <c r="EW516" s="9"/>
      <c r="EX516" s="9"/>
      <c r="EY516" s="9"/>
      <c r="EZ516" s="9"/>
      <c r="FA516" s="9"/>
      <c r="FB516" s="9"/>
      <c r="FC516" s="9"/>
      <c r="FD516" s="9"/>
      <c r="FE516" s="9"/>
      <c r="FF516" s="9"/>
    </row>
    <row r="517" spans="1:162" hidden="1">
      <c r="A517" s="25"/>
      <c r="B517" s="25"/>
      <c r="C517" s="25"/>
      <c r="D517" s="25"/>
      <c r="E517" s="25"/>
      <c r="F517" s="25"/>
      <c r="G517" s="25"/>
      <c r="H517" s="25"/>
      <c r="I517" s="214"/>
      <c r="J517" s="25"/>
      <c r="K517" s="25"/>
      <c r="L517" s="25"/>
      <c r="M517" s="25"/>
      <c r="N517" s="25"/>
      <c r="O517" s="25"/>
      <c r="P517" s="25"/>
      <c r="Q517" s="25"/>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c r="DR517" s="9"/>
      <c r="DS517" s="9"/>
      <c r="DT517" s="9"/>
      <c r="DU517" s="9"/>
      <c r="DV517" s="9"/>
      <c r="DW517" s="9"/>
      <c r="DX517" s="9"/>
      <c r="DY517" s="9"/>
      <c r="DZ517" s="9"/>
      <c r="EA517" s="9"/>
      <c r="EB517" s="9"/>
      <c r="EC517" s="9"/>
      <c r="ED517" s="9"/>
      <c r="EE517" s="9"/>
      <c r="EF517" s="9"/>
      <c r="EG517" s="9"/>
      <c r="EH517" s="9"/>
      <c r="EI517" s="9"/>
      <c r="EJ517" s="9"/>
      <c r="EK517" s="9"/>
      <c r="EL517" s="9"/>
      <c r="EM517" s="9"/>
      <c r="EN517" s="9"/>
      <c r="EO517" s="9"/>
      <c r="EP517" s="9"/>
      <c r="EQ517" s="9"/>
      <c r="ER517" s="9"/>
      <c r="ES517" s="9"/>
      <c r="ET517" s="9"/>
      <c r="EU517" s="9"/>
      <c r="EV517" s="9"/>
      <c r="EW517" s="9"/>
      <c r="EX517" s="9"/>
      <c r="EY517" s="9"/>
      <c r="EZ517" s="9"/>
      <c r="FA517" s="9"/>
      <c r="FB517" s="9"/>
      <c r="FC517" s="9"/>
      <c r="FD517" s="9"/>
      <c r="FE517" s="9"/>
      <c r="FF517" s="9"/>
    </row>
    <row r="518" spans="1:162" hidden="1">
      <c r="A518" s="25"/>
      <c r="B518" s="25"/>
      <c r="C518" s="25"/>
      <c r="D518" s="25"/>
      <c r="E518" s="25"/>
      <c r="F518" s="25"/>
      <c r="G518" s="25"/>
      <c r="H518" s="25"/>
      <c r="I518" s="214"/>
      <c r="J518" s="25"/>
      <c r="K518" s="25"/>
      <c r="L518" s="25"/>
      <c r="M518" s="25"/>
      <c r="N518" s="25"/>
      <c r="O518" s="25"/>
      <c r="P518" s="25"/>
      <c r="Q518" s="25"/>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c r="DR518" s="9"/>
      <c r="DS518" s="9"/>
      <c r="DT518" s="9"/>
      <c r="DU518" s="9"/>
      <c r="DV518" s="9"/>
      <c r="DW518" s="9"/>
      <c r="DX518" s="9"/>
      <c r="DY518" s="9"/>
      <c r="DZ518" s="9"/>
      <c r="EA518" s="9"/>
      <c r="EB518" s="9"/>
      <c r="EC518" s="9"/>
      <c r="ED518" s="9"/>
      <c r="EE518" s="9"/>
      <c r="EF518" s="9"/>
      <c r="EG518" s="9"/>
      <c r="EH518" s="9"/>
      <c r="EI518" s="9"/>
      <c r="EJ518" s="9"/>
      <c r="EK518" s="9"/>
      <c r="EL518" s="9"/>
      <c r="EM518" s="9"/>
      <c r="EN518" s="9"/>
      <c r="EO518" s="9"/>
      <c r="EP518" s="9"/>
      <c r="EQ518" s="9"/>
      <c r="ER518" s="9"/>
      <c r="ES518" s="9"/>
      <c r="ET518" s="9"/>
      <c r="EU518" s="9"/>
      <c r="EV518" s="9"/>
      <c r="EW518" s="9"/>
      <c r="EX518" s="9"/>
      <c r="EY518" s="9"/>
      <c r="EZ518" s="9"/>
      <c r="FA518" s="9"/>
      <c r="FB518" s="9"/>
      <c r="FC518" s="9"/>
      <c r="FD518" s="9"/>
      <c r="FE518" s="9"/>
      <c r="FF518" s="9"/>
    </row>
    <row r="519" spans="1:162" hidden="1">
      <c r="A519" s="25"/>
      <c r="B519" s="25"/>
      <c r="C519" s="25"/>
      <c r="D519" s="25"/>
      <c r="E519" s="25"/>
      <c r="F519" s="25"/>
      <c r="G519" s="25"/>
      <c r="H519" s="25"/>
      <c r="I519" s="214"/>
      <c r="J519" s="25"/>
      <c r="K519" s="25"/>
      <c r="L519" s="25"/>
      <c r="M519" s="25"/>
      <c r="N519" s="25"/>
      <c r="O519" s="25"/>
      <c r="P519" s="25"/>
      <c r="Q519" s="25"/>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c r="DR519" s="9"/>
      <c r="DS519" s="9"/>
      <c r="DT519" s="9"/>
      <c r="DU519" s="9"/>
      <c r="DV519" s="9"/>
      <c r="DW519" s="9"/>
      <c r="DX519" s="9"/>
      <c r="DY519" s="9"/>
      <c r="DZ519" s="9"/>
      <c r="EA519" s="9"/>
      <c r="EB519" s="9"/>
      <c r="EC519" s="9"/>
      <c r="ED519" s="9"/>
      <c r="EE519" s="9"/>
      <c r="EF519" s="9"/>
      <c r="EG519" s="9"/>
      <c r="EH519" s="9"/>
      <c r="EI519" s="9"/>
      <c r="EJ519" s="9"/>
      <c r="EK519" s="9"/>
      <c r="EL519" s="9"/>
      <c r="EM519" s="9"/>
      <c r="EN519" s="9"/>
      <c r="EO519" s="9"/>
      <c r="EP519" s="9"/>
      <c r="EQ519" s="9"/>
      <c r="ER519" s="9"/>
      <c r="ES519" s="9"/>
      <c r="ET519" s="9"/>
      <c r="EU519" s="9"/>
      <c r="EV519" s="9"/>
      <c r="EW519" s="9"/>
      <c r="EX519" s="9"/>
      <c r="EY519" s="9"/>
      <c r="EZ519" s="9"/>
      <c r="FA519" s="9"/>
      <c r="FB519" s="9"/>
      <c r="FC519" s="9"/>
      <c r="FD519" s="9"/>
      <c r="FE519" s="9"/>
      <c r="FF519" s="9"/>
    </row>
    <row r="520" spans="1:162" hidden="1">
      <c r="A520" s="25"/>
      <c r="B520" s="25"/>
      <c r="C520" s="25"/>
      <c r="D520" s="25"/>
      <c r="E520" s="25"/>
      <c r="F520" s="25"/>
      <c r="G520" s="25"/>
      <c r="H520" s="25"/>
      <c r="I520" s="214"/>
      <c r="J520" s="25"/>
      <c r="K520" s="25"/>
      <c r="L520" s="25"/>
      <c r="M520" s="25"/>
      <c r="N520" s="25"/>
      <c r="O520" s="25"/>
      <c r="P520" s="25"/>
      <c r="Q520" s="25"/>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c r="DR520" s="9"/>
      <c r="DS520" s="9"/>
      <c r="DT520" s="9"/>
      <c r="DU520" s="9"/>
      <c r="DV520" s="9"/>
      <c r="DW520" s="9"/>
      <c r="DX520" s="9"/>
      <c r="DY520" s="9"/>
      <c r="DZ520" s="9"/>
      <c r="EA520" s="9"/>
      <c r="EB520" s="9"/>
      <c r="EC520" s="9"/>
      <c r="ED520" s="9"/>
      <c r="EE520" s="9"/>
      <c r="EF520" s="9"/>
      <c r="EG520" s="9"/>
      <c r="EH520" s="9"/>
      <c r="EI520" s="9"/>
      <c r="EJ520" s="9"/>
      <c r="EK520" s="9"/>
      <c r="EL520" s="9"/>
      <c r="EM520" s="9"/>
      <c r="EN520" s="9"/>
      <c r="EO520" s="9"/>
      <c r="EP520" s="9"/>
      <c r="EQ520" s="9"/>
      <c r="ER520" s="9"/>
      <c r="ES520" s="9"/>
      <c r="ET520" s="9"/>
      <c r="EU520" s="9"/>
      <c r="EV520" s="9"/>
      <c r="EW520" s="9"/>
      <c r="EX520" s="9"/>
      <c r="EY520" s="9"/>
      <c r="EZ520" s="9"/>
      <c r="FA520" s="9"/>
      <c r="FB520" s="9"/>
      <c r="FC520" s="9"/>
      <c r="FD520" s="9"/>
      <c r="FE520" s="9"/>
      <c r="FF520" s="9"/>
    </row>
    <row r="521" spans="1:162" hidden="1">
      <c r="A521" s="25"/>
      <c r="B521" s="25"/>
      <c r="C521" s="25"/>
      <c r="D521" s="25"/>
      <c r="E521" s="25"/>
      <c r="F521" s="25"/>
      <c r="G521" s="25"/>
      <c r="H521" s="25"/>
      <c r="I521" s="214"/>
      <c r="J521" s="25"/>
      <c r="K521" s="25"/>
      <c r="L521" s="25"/>
      <c r="M521" s="25"/>
      <c r="N521" s="25"/>
      <c r="O521" s="25"/>
      <c r="P521" s="25"/>
      <c r="Q521" s="25"/>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c r="DR521" s="9"/>
      <c r="DS521" s="9"/>
      <c r="DT521" s="9"/>
      <c r="DU521" s="9"/>
      <c r="DV521" s="9"/>
      <c r="DW521" s="9"/>
      <c r="DX521" s="9"/>
      <c r="DY521" s="9"/>
      <c r="DZ521" s="9"/>
      <c r="EA521" s="9"/>
      <c r="EB521" s="9"/>
      <c r="EC521" s="9"/>
      <c r="ED521" s="9"/>
      <c r="EE521" s="9"/>
      <c r="EF521" s="9"/>
      <c r="EG521" s="9"/>
      <c r="EH521" s="9"/>
      <c r="EI521" s="9"/>
      <c r="EJ521" s="9"/>
      <c r="EK521" s="9"/>
      <c r="EL521" s="9"/>
      <c r="EM521" s="9"/>
      <c r="EN521" s="9"/>
      <c r="EO521" s="9"/>
      <c r="EP521" s="9"/>
      <c r="EQ521" s="9"/>
      <c r="ER521" s="9"/>
      <c r="ES521" s="9"/>
      <c r="ET521" s="9"/>
      <c r="EU521" s="9"/>
      <c r="EV521" s="9"/>
      <c r="EW521" s="9"/>
      <c r="EX521" s="9"/>
      <c r="EY521" s="9"/>
      <c r="EZ521" s="9"/>
      <c r="FA521" s="9"/>
      <c r="FB521" s="9"/>
      <c r="FC521" s="9"/>
      <c r="FD521" s="9"/>
      <c r="FE521" s="9"/>
      <c r="FF521" s="9"/>
    </row>
    <row r="522" spans="1:162" hidden="1">
      <c r="A522" s="25"/>
      <c r="B522" s="25"/>
      <c r="C522" s="25"/>
      <c r="D522" s="25"/>
      <c r="E522" s="25"/>
      <c r="F522" s="25"/>
      <c r="G522" s="25"/>
      <c r="H522" s="25"/>
      <c r="I522" s="214"/>
      <c r="J522" s="25"/>
      <c r="K522" s="25"/>
      <c r="L522" s="25"/>
      <c r="M522" s="25"/>
      <c r="N522" s="25"/>
      <c r="O522" s="25"/>
      <c r="P522" s="25"/>
      <c r="Q522" s="25"/>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c r="EN522" s="9"/>
      <c r="EO522" s="9"/>
      <c r="EP522" s="9"/>
      <c r="EQ522" s="9"/>
      <c r="ER522" s="9"/>
      <c r="ES522" s="9"/>
      <c r="ET522" s="9"/>
      <c r="EU522" s="9"/>
      <c r="EV522" s="9"/>
      <c r="EW522" s="9"/>
      <c r="EX522" s="9"/>
      <c r="EY522" s="9"/>
      <c r="EZ522" s="9"/>
      <c r="FA522" s="9"/>
      <c r="FB522" s="9"/>
      <c r="FC522" s="9"/>
      <c r="FD522" s="9"/>
      <c r="FE522" s="9"/>
      <c r="FF522" s="9"/>
    </row>
    <row r="523" spans="1:162" hidden="1">
      <c r="A523" s="25"/>
      <c r="B523" s="25"/>
      <c r="C523" s="25"/>
      <c r="D523" s="25"/>
      <c r="E523" s="25"/>
      <c r="F523" s="25"/>
      <c r="G523" s="25"/>
      <c r="H523" s="25"/>
      <c r="I523" s="214"/>
      <c r="J523" s="25"/>
      <c r="K523" s="25"/>
      <c r="L523" s="25"/>
      <c r="M523" s="25"/>
      <c r="N523" s="25"/>
      <c r="O523" s="25"/>
      <c r="P523" s="25"/>
      <c r="Q523" s="25"/>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c r="DR523" s="9"/>
      <c r="DS523" s="9"/>
      <c r="DT523" s="9"/>
      <c r="DU523" s="9"/>
      <c r="DV523" s="9"/>
      <c r="DW523" s="9"/>
      <c r="DX523" s="9"/>
      <c r="DY523" s="9"/>
      <c r="DZ523" s="9"/>
      <c r="EA523" s="9"/>
      <c r="EB523" s="9"/>
      <c r="EC523" s="9"/>
      <c r="ED523" s="9"/>
      <c r="EE523" s="9"/>
      <c r="EF523" s="9"/>
      <c r="EG523" s="9"/>
      <c r="EH523" s="9"/>
      <c r="EI523" s="9"/>
      <c r="EJ523" s="9"/>
      <c r="EK523" s="9"/>
      <c r="EL523" s="9"/>
      <c r="EM523" s="9"/>
      <c r="EN523" s="9"/>
      <c r="EO523" s="9"/>
      <c r="EP523" s="9"/>
      <c r="EQ523" s="9"/>
      <c r="ER523" s="9"/>
      <c r="ES523" s="9"/>
      <c r="ET523" s="9"/>
      <c r="EU523" s="9"/>
      <c r="EV523" s="9"/>
      <c r="EW523" s="9"/>
      <c r="EX523" s="9"/>
      <c r="EY523" s="9"/>
      <c r="EZ523" s="9"/>
      <c r="FA523" s="9"/>
      <c r="FB523" s="9"/>
      <c r="FC523" s="9"/>
      <c r="FD523" s="9"/>
      <c r="FE523" s="9"/>
      <c r="FF523" s="9"/>
    </row>
    <row r="524" spans="1:162" hidden="1">
      <c r="A524" s="25"/>
      <c r="B524" s="25"/>
      <c r="C524" s="25"/>
      <c r="D524" s="25"/>
      <c r="E524" s="25"/>
      <c r="F524" s="25"/>
      <c r="G524" s="25"/>
      <c r="H524" s="25"/>
      <c r="I524" s="214"/>
      <c r="J524" s="25"/>
      <c r="K524" s="25"/>
      <c r="L524" s="25"/>
      <c r="M524" s="25"/>
      <c r="N524" s="25"/>
      <c r="O524" s="25"/>
      <c r="P524" s="25"/>
      <c r="Q524" s="25"/>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c r="DR524" s="9"/>
      <c r="DS524" s="9"/>
      <c r="DT524" s="9"/>
      <c r="DU524" s="9"/>
      <c r="DV524" s="9"/>
      <c r="DW524" s="9"/>
      <c r="DX524" s="9"/>
      <c r="DY524" s="9"/>
      <c r="DZ524" s="9"/>
      <c r="EA524" s="9"/>
      <c r="EB524" s="9"/>
      <c r="EC524" s="9"/>
      <c r="ED524" s="9"/>
      <c r="EE524" s="9"/>
      <c r="EF524" s="9"/>
      <c r="EG524" s="9"/>
      <c r="EH524" s="9"/>
      <c r="EI524" s="9"/>
      <c r="EJ524" s="9"/>
      <c r="EK524" s="9"/>
      <c r="EL524" s="9"/>
      <c r="EM524" s="9"/>
      <c r="EN524" s="9"/>
      <c r="EO524" s="9"/>
      <c r="EP524" s="9"/>
      <c r="EQ524" s="9"/>
      <c r="ER524" s="9"/>
      <c r="ES524" s="9"/>
      <c r="ET524" s="9"/>
      <c r="EU524" s="9"/>
      <c r="EV524" s="9"/>
      <c r="EW524" s="9"/>
      <c r="EX524" s="9"/>
      <c r="EY524" s="9"/>
      <c r="EZ524" s="9"/>
      <c r="FA524" s="9"/>
      <c r="FB524" s="9"/>
      <c r="FC524" s="9"/>
      <c r="FD524" s="9"/>
      <c r="FE524" s="9"/>
      <c r="FF524" s="9"/>
    </row>
    <row r="525" spans="1:162" hidden="1">
      <c r="A525" s="25"/>
      <c r="B525" s="25"/>
      <c r="C525" s="25"/>
      <c r="D525" s="25"/>
      <c r="E525" s="25"/>
      <c r="F525" s="25"/>
      <c r="G525" s="25"/>
      <c r="H525" s="25"/>
      <c r="I525" s="214"/>
      <c r="J525" s="25"/>
      <c r="K525" s="25"/>
      <c r="L525" s="25"/>
      <c r="M525" s="25"/>
      <c r="N525" s="25"/>
      <c r="O525" s="25"/>
      <c r="P525" s="25"/>
      <c r="Q525" s="25"/>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c r="DR525" s="9"/>
      <c r="DS525" s="9"/>
      <c r="DT525" s="9"/>
      <c r="DU525" s="9"/>
      <c r="DV525" s="9"/>
      <c r="DW525" s="9"/>
      <c r="DX525" s="9"/>
      <c r="DY525" s="9"/>
      <c r="DZ525" s="9"/>
      <c r="EA525" s="9"/>
      <c r="EB525" s="9"/>
      <c r="EC525" s="9"/>
      <c r="ED525" s="9"/>
      <c r="EE525" s="9"/>
      <c r="EF525" s="9"/>
      <c r="EG525" s="9"/>
      <c r="EH525" s="9"/>
      <c r="EI525" s="9"/>
      <c r="EJ525" s="9"/>
      <c r="EK525" s="9"/>
      <c r="EL525" s="9"/>
      <c r="EM525" s="9"/>
      <c r="EN525" s="9"/>
      <c r="EO525" s="9"/>
      <c r="EP525" s="9"/>
      <c r="EQ525" s="9"/>
      <c r="ER525" s="9"/>
      <c r="ES525" s="9"/>
      <c r="ET525" s="9"/>
      <c r="EU525" s="9"/>
      <c r="EV525" s="9"/>
      <c r="EW525" s="9"/>
      <c r="EX525" s="9"/>
      <c r="EY525" s="9"/>
      <c r="EZ525" s="9"/>
      <c r="FA525" s="9"/>
      <c r="FB525" s="9"/>
      <c r="FC525" s="9"/>
      <c r="FD525" s="9"/>
      <c r="FE525" s="9"/>
      <c r="FF525" s="9"/>
    </row>
    <row r="526" spans="1:162" hidden="1">
      <c r="A526" s="25"/>
      <c r="B526" s="25"/>
      <c r="C526" s="25"/>
      <c r="D526" s="25"/>
      <c r="E526" s="25"/>
      <c r="F526" s="25"/>
      <c r="G526" s="25"/>
      <c r="H526" s="25"/>
      <c r="I526" s="214"/>
      <c r="J526" s="25"/>
      <c r="K526" s="25"/>
      <c r="L526" s="25"/>
      <c r="M526" s="25"/>
      <c r="N526" s="25"/>
      <c r="O526" s="25"/>
      <c r="P526" s="25"/>
      <c r="Q526" s="25"/>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c r="DR526" s="9"/>
      <c r="DS526" s="9"/>
      <c r="DT526" s="9"/>
      <c r="DU526" s="9"/>
      <c r="DV526" s="9"/>
      <c r="DW526" s="9"/>
      <c r="DX526" s="9"/>
      <c r="DY526" s="9"/>
      <c r="DZ526" s="9"/>
      <c r="EA526" s="9"/>
      <c r="EB526" s="9"/>
      <c r="EC526" s="9"/>
      <c r="ED526" s="9"/>
      <c r="EE526" s="9"/>
      <c r="EF526" s="9"/>
      <c r="EG526" s="9"/>
      <c r="EH526" s="9"/>
      <c r="EI526" s="9"/>
      <c r="EJ526" s="9"/>
      <c r="EK526" s="9"/>
      <c r="EL526" s="9"/>
      <c r="EM526" s="9"/>
      <c r="EN526" s="9"/>
      <c r="EO526" s="9"/>
      <c r="EP526" s="9"/>
      <c r="EQ526" s="9"/>
      <c r="ER526" s="9"/>
      <c r="ES526" s="9"/>
      <c r="ET526" s="9"/>
      <c r="EU526" s="9"/>
      <c r="EV526" s="9"/>
      <c r="EW526" s="9"/>
      <c r="EX526" s="9"/>
      <c r="EY526" s="9"/>
      <c r="EZ526" s="9"/>
      <c r="FA526" s="9"/>
      <c r="FB526" s="9"/>
      <c r="FC526" s="9"/>
      <c r="FD526" s="9"/>
      <c r="FE526" s="9"/>
      <c r="FF526" s="9"/>
    </row>
    <row r="527" spans="1:162" hidden="1">
      <c r="A527" s="25"/>
      <c r="B527" s="25"/>
      <c r="C527" s="25"/>
      <c r="D527" s="25"/>
      <c r="E527" s="25"/>
      <c r="F527" s="25"/>
      <c r="G527" s="25"/>
      <c r="H527" s="25"/>
      <c r="I527" s="214"/>
      <c r="J527" s="25"/>
      <c r="K527" s="25"/>
      <c r="L527" s="25"/>
      <c r="M527" s="25"/>
      <c r="N527" s="25"/>
      <c r="O527" s="25"/>
      <c r="P527" s="25"/>
      <c r="Q527" s="25"/>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c r="DR527" s="9"/>
      <c r="DS527" s="9"/>
      <c r="DT527" s="9"/>
      <c r="DU527" s="9"/>
      <c r="DV527" s="9"/>
      <c r="DW527" s="9"/>
      <c r="DX527" s="9"/>
      <c r="DY527" s="9"/>
      <c r="DZ527" s="9"/>
      <c r="EA527" s="9"/>
      <c r="EB527" s="9"/>
      <c r="EC527" s="9"/>
      <c r="ED527" s="9"/>
      <c r="EE527" s="9"/>
      <c r="EF527" s="9"/>
      <c r="EG527" s="9"/>
      <c r="EH527" s="9"/>
      <c r="EI527" s="9"/>
      <c r="EJ527" s="9"/>
      <c r="EK527" s="9"/>
      <c r="EL527" s="9"/>
      <c r="EM527" s="9"/>
      <c r="EN527" s="9"/>
      <c r="EO527" s="9"/>
      <c r="EP527" s="9"/>
      <c r="EQ527" s="9"/>
      <c r="ER527" s="9"/>
      <c r="ES527" s="9"/>
      <c r="ET527" s="9"/>
      <c r="EU527" s="9"/>
      <c r="EV527" s="9"/>
      <c r="EW527" s="9"/>
      <c r="EX527" s="9"/>
      <c r="EY527" s="9"/>
      <c r="EZ527" s="9"/>
      <c r="FA527" s="9"/>
      <c r="FB527" s="9"/>
      <c r="FC527" s="9"/>
      <c r="FD527" s="9"/>
      <c r="FE527" s="9"/>
      <c r="FF527" s="9"/>
    </row>
    <row r="528" spans="1:162" hidden="1">
      <c r="A528" s="25"/>
      <c r="B528" s="25"/>
      <c r="C528" s="25"/>
      <c r="D528" s="25"/>
      <c r="E528" s="25"/>
      <c r="F528" s="25"/>
      <c r="G528" s="25"/>
      <c r="H528" s="25"/>
      <c r="I528" s="214"/>
      <c r="J528" s="25"/>
      <c r="K528" s="25"/>
      <c r="L528" s="25"/>
      <c r="M528" s="25"/>
      <c r="N528" s="25"/>
      <c r="O528" s="25"/>
      <c r="P528" s="25"/>
      <c r="Q528" s="25"/>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c r="DR528" s="9"/>
      <c r="DS528" s="9"/>
      <c r="DT528" s="9"/>
      <c r="DU528" s="9"/>
      <c r="DV528" s="9"/>
      <c r="DW528" s="9"/>
      <c r="DX528" s="9"/>
      <c r="DY528" s="9"/>
      <c r="DZ528" s="9"/>
      <c r="EA528" s="9"/>
      <c r="EB528" s="9"/>
      <c r="EC528" s="9"/>
      <c r="ED528" s="9"/>
      <c r="EE528" s="9"/>
      <c r="EF528" s="9"/>
      <c r="EG528" s="9"/>
      <c r="EH528" s="9"/>
      <c r="EI528" s="9"/>
      <c r="EJ528" s="9"/>
      <c r="EK528" s="9"/>
      <c r="EL528" s="9"/>
      <c r="EM528" s="9"/>
      <c r="EN528" s="9"/>
      <c r="EO528" s="9"/>
      <c r="EP528" s="9"/>
      <c r="EQ528" s="9"/>
      <c r="ER528" s="9"/>
      <c r="ES528" s="9"/>
      <c r="ET528" s="9"/>
      <c r="EU528" s="9"/>
      <c r="EV528" s="9"/>
      <c r="EW528" s="9"/>
      <c r="EX528" s="9"/>
      <c r="EY528" s="9"/>
      <c r="EZ528" s="9"/>
      <c r="FA528" s="9"/>
      <c r="FB528" s="9"/>
      <c r="FC528" s="9"/>
      <c r="FD528" s="9"/>
      <c r="FE528" s="9"/>
      <c r="FF528" s="9"/>
    </row>
    <row r="529" spans="1:162" hidden="1">
      <c r="A529" s="25"/>
      <c r="B529" s="25"/>
      <c r="C529" s="25"/>
      <c r="D529" s="25"/>
      <c r="E529" s="25"/>
      <c r="F529" s="25"/>
      <c r="G529" s="25"/>
      <c r="H529" s="25"/>
      <c r="I529" s="214"/>
      <c r="J529" s="25"/>
      <c r="K529" s="25"/>
      <c r="L529" s="25"/>
      <c r="M529" s="25"/>
      <c r="N529" s="25"/>
      <c r="O529" s="25"/>
      <c r="P529" s="25"/>
      <c r="Q529" s="25"/>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c r="DR529" s="9"/>
      <c r="DS529" s="9"/>
      <c r="DT529" s="9"/>
      <c r="DU529" s="9"/>
      <c r="DV529" s="9"/>
      <c r="DW529" s="9"/>
      <c r="DX529" s="9"/>
      <c r="DY529" s="9"/>
      <c r="DZ529" s="9"/>
      <c r="EA529" s="9"/>
      <c r="EB529" s="9"/>
      <c r="EC529" s="9"/>
      <c r="ED529" s="9"/>
      <c r="EE529" s="9"/>
      <c r="EF529" s="9"/>
      <c r="EG529" s="9"/>
      <c r="EH529" s="9"/>
      <c r="EI529" s="9"/>
      <c r="EJ529" s="9"/>
      <c r="EK529" s="9"/>
      <c r="EL529" s="9"/>
      <c r="EM529" s="9"/>
      <c r="EN529" s="9"/>
      <c r="EO529" s="9"/>
      <c r="EP529" s="9"/>
      <c r="EQ529" s="9"/>
      <c r="ER529" s="9"/>
      <c r="ES529" s="9"/>
      <c r="ET529" s="9"/>
      <c r="EU529" s="9"/>
      <c r="EV529" s="9"/>
      <c r="EW529" s="9"/>
      <c r="EX529" s="9"/>
      <c r="EY529" s="9"/>
      <c r="EZ529" s="9"/>
      <c r="FA529" s="9"/>
      <c r="FB529" s="9"/>
      <c r="FC529" s="9"/>
      <c r="FD529" s="9"/>
      <c r="FE529" s="9"/>
      <c r="FF529" s="9"/>
    </row>
    <row r="530" spans="1:162" hidden="1">
      <c r="A530" s="25"/>
      <c r="B530" s="25"/>
      <c r="C530" s="25"/>
      <c r="D530" s="25"/>
      <c r="E530" s="25"/>
      <c r="F530" s="25"/>
      <c r="G530" s="25"/>
      <c r="H530" s="25"/>
      <c r="I530" s="214"/>
      <c r="J530" s="25"/>
      <c r="K530" s="25"/>
      <c r="L530" s="25"/>
      <c r="M530" s="25"/>
      <c r="N530" s="25"/>
      <c r="O530" s="25"/>
      <c r="P530" s="25"/>
      <c r="Q530" s="25"/>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c r="DR530" s="9"/>
      <c r="DS530" s="9"/>
      <c r="DT530" s="9"/>
      <c r="DU530" s="9"/>
      <c r="DV530" s="9"/>
      <c r="DW530" s="9"/>
      <c r="DX530" s="9"/>
      <c r="DY530" s="9"/>
      <c r="DZ530" s="9"/>
      <c r="EA530" s="9"/>
      <c r="EB530" s="9"/>
      <c r="EC530" s="9"/>
      <c r="ED530" s="9"/>
      <c r="EE530" s="9"/>
      <c r="EF530" s="9"/>
      <c r="EG530" s="9"/>
      <c r="EH530" s="9"/>
      <c r="EI530" s="9"/>
      <c r="EJ530" s="9"/>
      <c r="EK530" s="9"/>
      <c r="EL530" s="9"/>
      <c r="EM530" s="9"/>
      <c r="EN530" s="9"/>
      <c r="EO530" s="9"/>
      <c r="EP530" s="9"/>
      <c r="EQ530" s="9"/>
      <c r="ER530" s="9"/>
      <c r="ES530" s="9"/>
      <c r="ET530" s="9"/>
      <c r="EU530" s="9"/>
      <c r="EV530" s="9"/>
      <c r="EW530" s="9"/>
      <c r="EX530" s="9"/>
      <c r="EY530" s="9"/>
      <c r="EZ530" s="9"/>
      <c r="FA530" s="9"/>
      <c r="FB530" s="9"/>
      <c r="FC530" s="9"/>
      <c r="FD530" s="9"/>
      <c r="FE530" s="9"/>
      <c r="FF530" s="9"/>
    </row>
    <row r="531" spans="1:162" hidden="1">
      <c r="A531" s="25"/>
      <c r="B531" s="25"/>
      <c r="C531" s="25"/>
      <c r="D531" s="25"/>
      <c r="E531" s="25"/>
      <c r="F531" s="25"/>
      <c r="G531" s="25"/>
      <c r="H531" s="25"/>
      <c r="I531" s="214"/>
      <c r="J531" s="25"/>
      <c r="K531" s="25"/>
      <c r="L531" s="25"/>
      <c r="M531" s="25"/>
      <c r="N531" s="25"/>
      <c r="O531" s="25"/>
      <c r="P531" s="25"/>
      <c r="Q531" s="25"/>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row>
    <row r="532" spans="1:162" hidden="1">
      <c r="A532" s="25"/>
      <c r="B532" s="25"/>
      <c r="C532" s="25"/>
      <c r="D532" s="25"/>
      <c r="E532" s="25"/>
      <c r="F532" s="25"/>
      <c r="G532" s="25"/>
      <c r="H532" s="25"/>
      <c r="I532" s="214"/>
      <c r="J532" s="25"/>
      <c r="K532" s="25"/>
      <c r="L532" s="25"/>
      <c r="M532" s="25"/>
      <c r="N532" s="25"/>
      <c r="O532" s="25"/>
      <c r="P532" s="25"/>
      <c r="Q532" s="25"/>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c r="DR532" s="9"/>
      <c r="DS532" s="9"/>
      <c r="DT532" s="9"/>
      <c r="DU532" s="9"/>
      <c r="DV532" s="9"/>
      <c r="DW532" s="9"/>
      <c r="DX532" s="9"/>
      <c r="DY532" s="9"/>
      <c r="DZ532" s="9"/>
      <c r="EA532" s="9"/>
      <c r="EB532" s="9"/>
      <c r="EC532" s="9"/>
      <c r="ED532" s="9"/>
      <c r="EE532" s="9"/>
      <c r="EF532" s="9"/>
      <c r="EG532" s="9"/>
      <c r="EH532" s="9"/>
      <c r="EI532" s="9"/>
      <c r="EJ532" s="9"/>
      <c r="EK532" s="9"/>
      <c r="EL532" s="9"/>
      <c r="EM532" s="9"/>
      <c r="EN532" s="9"/>
      <c r="EO532" s="9"/>
      <c r="EP532" s="9"/>
      <c r="EQ532" s="9"/>
      <c r="ER532" s="9"/>
      <c r="ES532" s="9"/>
      <c r="ET532" s="9"/>
      <c r="EU532" s="9"/>
      <c r="EV532" s="9"/>
      <c r="EW532" s="9"/>
      <c r="EX532" s="9"/>
      <c r="EY532" s="9"/>
      <c r="EZ532" s="9"/>
      <c r="FA532" s="9"/>
      <c r="FB532" s="9"/>
      <c r="FC532" s="9"/>
      <c r="FD532" s="9"/>
      <c r="FE532" s="9"/>
      <c r="FF532" s="9"/>
    </row>
    <row r="533" spans="1:162" hidden="1">
      <c r="A533" s="25"/>
      <c r="B533" s="25"/>
      <c r="C533" s="25"/>
      <c r="D533" s="25"/>
      <c r="E533" s="25"/>
      <c r="F533" s="25"/>
      <c r="G533" s="25"/>
      <c r="H533" s="25"/>
      <c r="I533" s="214"/>
      <c r="J533" s="25"/>
      <c r="K533" s="25"/>
      <c r="L533" s="25"/>
      <c r="M533" s="25"/>
      <c r="N533" s="25"/>
      <c r="O533" s="25"/>
      <c r="P533" s="25"/>
      <c r="Q533" s="25"/>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c r="DR533" s="9"/>
      <c r="DS533" s="9"/>
      <c r="DT533" s="9"/>
      <c r="DU533" s="9"/>
      <c r="DV533" s="9"/>
      <c r="DW533" s="9"/>
      <c r="DX533" s="9"/>
      <c r="DY533" s="9"/>
      <c r="DZ533" s="9"/>
      <c r="EA533" s="9"/>
      <c r="EB533" s="9"/>
      <c r="EC533" s="9"/>
      <c r="ED533" s="9"/>
      <c r="EE533" s="9"/>
      <c r="EF533" s="9"/>
      <c r="EG533" s="9"/>
      <c r="EH533" s="9"/>
      <c r="EI533" s="9"/>
      <c r="EJ533" s="9"/>
      <c r="EK533" s="9"/>
      <c r="EL533" s="9"/>
      <c r="EM533" s="9"/>
      <c r="EN533" s="9"/>
      <c r="EO533" s="9"/>
      <c r="EP533" s="9"/>
      <c r="EQ533" s="9"/>
      <c r="ER533" s="9"/>
      <c r="ES533" s="9"/>
      <c r="ET533" s="9"/>
      <c r="EU533" s="9"/>
      <c r="EV533" s="9"/>
      <c r="EW533" s="9"/>
      <c r="EX533" s="9"/>
      <c r="EY533" s="9"/>
      <c r="EZ533" s="9"/>
      <c r="FA533" s="9"/>
      <c r="FB533" s="9"/>
      <c r="FC533" s="9"/>
      <c r="FD533" s="9"/>
      <c r="FE533" s="9"/>
      <c r="FF533" s="9"/>
    </row>
    <row r="534" spans="1:162" hidden="1">
      <c r="A534" s="25"/>
      <c r="B534" s="25"/>
      <c r="C534" s="25"/>
      <c r="D534" s="25"/>
      <c r="E534" s="25"/>
      <c r="F534" s="25"/>
      <c r="G534" s="25"/>
      <c r="H534" s="25"/>
      <c r="I534" s="214"/>
      <c r="J534" s="25"/>
      <c r="K534" s="25"/>
      <c r="L534" s="25"/>
      <c r="M534" s="25"/>
      <c r="N534" s="25"/>
      <c r="O534" s="25"/>
      <c r="P534" s="25"/>
      <c r="Q534" s="25"/>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row>
    <row r="535" spans="1:162" hidden="1">
      <c r="A535" s="25"/>
      <c r="B535" s="25"/>
      <c r="C535" s="25"/>
      <c r="D535" s="25"/>
      <c r="E535" s="25"/>
      <c r="F535" s="25"/>
      <c r="G535" s="25"/>
      <c r="H535" s="25"/>
      <c r="I535" s="214"/>
      <c r="J535" s="25"/>
      <c r="K535" s="25"/>
      <c r="L535" s="25"/>
      <c r="M535" s="25"/>
      <c r="N535" s="25"/>
      <c r="O535" s="25"/>
      <c r="P535" s="25"/>
      <c r="Q535" s="25"/>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c r="DR535" s="9"/>
      <c r="DS535" s="9"/>
      <c r="DT535" s="9"/>
      <c r="DU535" s="9"/>
      <c r="DV535" s="9"/>
      <c r="DW535" s="9"/>
      <c r="DX535" s="9"/>
      <c r="DY535" s="9"/>
      <c r="DZ535" s="9"/>
      <c r="EA535" s="9"/>
      <c r="EB535" s="9"/>
      <c r="EC535" s="9"/>
      <c r="ED535" s="9"/>
      <c r="EE535" s="9"/>
      <c r="EF535" s="9"/>
      <c r="EG535" s="9"/>
      <c r="EH535" s="9"/>
      <c r="EI535" s="9"/>
      <c r="EJ535" s="9"/>
      <c r="EK535" s="9"/>
      <c r="EL535" s="9"/>
      <c r="EM535" s="9"/>
      <c r="EN535" s="9"/>
      <c r="EO535" s="9"/>
      <c r="EP535" s="9"/>
      <c r="EQ535" s="9"/>
      <c r="ER535" s="9"/>
      <c r="ES535" s="9"/>
      <c r="ET535" s="9"/>
      <c r="EU535" s="9"/>
      <c r="EV535" s="9"/>
      <c r="EW535" s="9"/>
      <c r="EX535" s="9"/>
      <c r="EY535" s="9"/>
      <c r="EZ535" s="9"/>
      <c r="FA535" s="9"/>
      <c r="FB535" s="9"/>
      <c r="FC535" s="9"/>
      <c r="FD535" s="9"/>
      <c r="FE535" s="9"/>
      <c r="FF535" s="9"/>
    </row>
    <row r="536" spans="1:162" hidden="1">
      <c r="A536" s="25"/>
      <c r="B536" s="25"/>
      <c r="C536" s="25"/>
      <c r="D536" s="25"/>
      <c r="E536" s="25"/>
      <c r="F536" s="25"/>
      <c r="G536" s="25"/>
      <c r="H536" s="25"/>
      <c r="I536" s="214"/>
      <c r="J536" s="25"/>
      <c r="K536" s="25"/>
      <c r="L536" s="25"/>
      <c r="M536" s="25"/>
      <c r="N536" s="25"/>
      <c r="O536" s="25"/>
      <c r="P536" s="25"/>
      <c r="Q536" s="25"/>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c r="DR536" s="9"/>
      <c r="DS536" s="9"/>
      <c r="DT536" s="9"/>
      <c r="DU536" s="9"/>
      <c r="DV536" s="9"/>
      <c r="DW536" s="9"/>
      <c r="DX536" s="9"/>
      <c r="DY536" s="9"/>
      <c r="DZ536" s="9"/>
      <c r="EA536" s="9"/>
      <c r="EB536" s="9"/>
      <c r="EC536" s="9"/>
      <c r="ED536" s="9"/>
      <c r="EE536" s="9"/>
      <c r="EF536" s="9"/>
      <c r="EG536" s="9"/>
      <c r="EH536" s="9"/>
      <c r="EI536" s="9"/>
      <c r="EJ536" s="9"/>
      <c r="EK536" s="9"/>
      <c r="EL536" s="9"/>
      <c r="EM536" s="9"/>
      <c r="EN536" s="9"/>
      <c r="EO536" s="9"/>
      <c r="EP536" s="9"/>
      <c r="EQ536" s="9"/>
      <c r="ER536" s="9"/>
      <c r="ES536" s="9"/>
      <c r="ET536" s="9"/>
      <c r="EU536" s="9"/>
      <c r="EV536" s="9"/>
      <c r="EW536" s="9"/>
      <c r="EX536" s="9"/>
      <c r="EY536" s="9"/>
      <c r="EZ536" s="9"/>
      <c r="FA536" s="9"/>
      <c r="FB536" s="9"/>
      <c r="FC536" s="9"/>
      <c r="FD536" s="9"/>
      <c r="FE536" s="9"/>
      <c r="FF536" s="9"/>
    </row>
    <row r="537" spans="1:162" hidden="1">
      <c r="A537" s="25"/>
      <c r="B537" s="25"/>
      <c r="C537" s="25"/>
      <c r="D537" s="25"/>
      <c r="E537" s="25"/>
      <c r="F537" s="25"/>
      <c r="G537" s="25"/>
      <c r="H537" s="25"/>
      <c r="I537" s="214"/>
      <c r="J537" s="25"/>
      <c r="K537" s="25"/>
      <c r="L537" s="25"/>
      <c r="M537" s="25"/>
      <c r="N537" s="25"/>
      <c r="O537" s="25"/>
      <c r="P537" s="25"/>
      <c r="Q537" s="25"/>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c r="DR537" s="9"/>
      <c r="DS537" s="9"/>
      <c r="DT537" s="9"/>
      <c r="DU537" s="9"/>
      <c r="DV537" s="9"/>
      <c r="DW537" s="9"/>
      <c r="DX537" s="9"/>
      <c r="DY537" s="9"/>
      <c r="DZ537" s="9"/>
      <c r="EA537" s="9"/>
      <c r="EB537" s="9"/>
      <c r="EC537" s="9"/>
      <c r="ED537" s="9"/>
      <c r="EE537" s="9"/>
      <c r="EF537" s="9"/>
      <c r="EG537" s="9"/>
      <c r="EH537" s="9"/>
      <c r="EI537" s="9"/>
      <c r="EJ537" s="9"/>
      <c r="EK537" s="9"/>
      <c r="EL537" s="9"/>
      <c r="EM537" s="9"/>
      <c r="EN537" s="9"/>
      <c r="EO537" s="9"/>
      <c r="EP537" s="9"/>
      <c r="EQ537" s="9"/>
      <c r="ER537" s="9"/>
      <c r="ES537" s="9"/>
      <c r="ET537" s="9"/>
      <c r="EU537" s="9"/>
      <c r="EV537" s="9"/>
      <c r="EW537" s="9"/>
      <c r="EX537" s="9"/>
      <c r="EY537" s="9"/>
      <c r="EZ537" s="9"/>
      <c r="FA537" s="9"/>
      <c r="FB537" s="9"/>
      <c r="FC537" s="9"/>
      <c r="FD537" s="9"/>
      <c r="FE537" s="9"/>
      <c r="FF537" s="9"/>
    </row>
    <row r="538" spans="1:162" hidden="1">
      <c r="A538" s="25"/>
      <c r="B538" s="25"/>
      <c r="C538" s="25"/>
      <c r="D538" s="25"/>
      <c r="E538" s="25"/>
      <c r="F538" s="25"/>
      <c r="G538" s="25"/>
      <c r="H538" s="25"/>
      <c r="I538" s="214"/>
      <c r="J538" s="25"/>
      <c r="K538" s="25"/>
      <c r="L538" s="25"/>
      <c r="M538" s="25"/>
      <c r="N538" s="25"/>
      <c r="O538" s="25"/>
      <c r="P538" s="25"/>
      <c r="Q538" s="25"/>
      <c r="R538" s="9"/>
      <c r="S538" s="9"/>
      <c r="T538" s="9"/>
      <c r="U538" s="9"/>
      <c r="V538" s="9"/>
      <c r="W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c r="DR538" s="9"/>
      <c r="DS538" s="9"/>
      <c r="DT538" s="9"/>
      <c r="DU538" s="9"/>
      <c r="DV538" s="9"/>
      <c r="DW538" s="9"/>
      <c r="DX538" s="9"/>
      <c r="DY538" s="9"/>
      <c r="DZ538" s="9"/>
      <c r="EA538" s="9"/>
      <c r="EB538" s="9"/>
      <c r="EC538" s="9"/>
      <c r="ED538" s="9"/>
      <c r="EE538" s="9"/>
      <c r="EF538" s="9"/>
      <c r="EG538" s="9"/>
      <c r="EH538" s="9"/>
      <c r="EI538" s="9"/>
      <c r="EJ538" s="9"/>
      <c r="EK538" s="9"/>
      <c r="EL538" s="9"/>
      <c r="EM538" s="9"/>
      <c r="EN538" s="9"/>
      <c r="EO538" s="9"/>
      <c r="EP538" s="9"/>
      <c r="EQ538" s="9"/>
      <c r="ER538" s="9"/>
      <c r="ES538" s="9"/>
      <c r="ET538" s="9"/>
      <c r="EU538" s="9"/>
      <c r="EV538" s="9"/>
      <c r="EW538" s="9"/>
      <c r="EX538" s="9"/>
      <c r="EY538" s="9"/>
      <c r="EZ538" s="9"/>
      <c r="FA538" s="9"/>
      <c r="FB538" s="9"/>
      <c r="FC538" s="9"/>
      <c r="FD538" s="9"/>
      <c r="FE538" s="9"/>
      <c r="FF538" s="9"/>
    </row>
    <row r="539" spans="1:162" hidden="1">
      <c r="A539" s="25"/>
      <c r="B539" s="25"/>
      <c r="C539" s="25"/>
      <c r="D539" s="25"/>
      <c r="E539" s="25"/>
      <c r="F539" s="25"/>
      <c r="G539" s="25"/>
      <c r="H539" s="25"/>
      <c r="I539" s="214"/>
      <c r="J539" s="25"/>
      <c r="K539" s="25"/>
      <c r="L539" s="25"/>
      <c r="M539" s="25"/>
      <c r="N539" s="25"/>
      <c r="O539" s="25"/>
      <c r="P539" s="25"/>
      <c r="Q539" s="25"/>
      <c r="R539" s="9"/>
      <c r="S539" s="9"/>
      <c r="T539" s="9"/>
      <c r="U539" s="9"/>
      <c r="V539" s="9"/>
      <c r="W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c r="DR539" s="9"/>
      <c r="DS539" s="9"/>
      <c r="DT539" s="9"/>
      <c r="DU539" s="9"/>
      <c r="DV539" s="9"/>
      <c r="DW539" s="9"/>
      <c r="DX539" s="9"/>
      <c r="DY539" s="9"/>
      <c r="DZ539" s="9"/>
      <c r="EA539" s="9"/>
      <c r="EB539" s="9"/>
      <c r="EC539" s="9"/>
      <c r="ED539" s="9"/>
      <c r="EE539" s="9"/>
      <c r="EF539" s="9"/>
      <c r="EG539" s="9"/>
      <c r="EH539" s="9"/>
      <c r="EI539" s="9"/>
      <c r="EJ539" s="9"/>
      <c r="EK539" s="9"/>
      <c r="EL539" s="9"/>
      <c r="EM539" s="9"/>
      <c r="EN539" s="9"/>
      <c r="EO539" s="9"/>
      <c r="EP539" s="9"/>
      <c r="EQ539" s="9"/>
      <c r="ER539" s="9"/>
      <c r="ES539" s="9"/>
      <c r="ET539" s="9"/>
      <c r="EU539" s="9"/>
      <c r="EV539" s="9"/>
      <c r="EW539" s="9"/>
      <c r="EX539" s="9"/>
      <c r="EY539" s="9"/>
      <c r="EZ539" s="9"/>
      <c r="FA539" s="9"/>
      <c r="FB539" s="9"/>
      <c r="FC539" s="9"/>
      <c r="FD539" s="9"/>
      <c r="FE539" s="9"/>
      <c r="FF539" s="9"/>
    </row>
    <row r="540" spans="1:162" hidden="1">
      <c r="A540" s="25"/>
      <c r="B540" s="25"/>
      <c r="C540" s="25"/>
      <c r="D540" s="25"/>
      <c r="E540" s="25"/>
      <c r="F540" s="25"/>
      <c r="G540" s="25"/>
      <c r="H540" s="25"/>
      <c r="I540" s="214"/>
      <c r="J540" s="25"/>
      <c r="K540" s="25"/>
      <c r="L540" s="25"/>
      <c r="M540" s="25"/>
      <c r="N540" s="25"/>
      <c r="O540" s="25"/>
      <c r="P540" s="25"/>
      <c r="Q540" s="25"/>
      <c r="R540" s="9"/>
      <c r="S540" s="9"/>
      <c r="T540" s="9"/>
      <c r="U540" s="9"/>
      <c r="V540" s="9"/>
      <c r="W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c r="DR540" s="9"/>
      <c r="DS540" s="9"/>
      <c r="DT540" s="9"/>
      <c r="DU540" s="9"/>
      <c r="DV540" s="9"/>
      <c r="DW540" s="9"/>
      <c r="DX540" s="9"/>
      <c r="DY540" s="9"/>
      <c r="DZ540" s="9"/>
      <c r="EA540" s="9"/>
      <c r="EB540" s="9"/>
      <c r="EC540" s="9"/>
      <c r="ED540" s="9"/>
      <c r="EE540" s="9"/>
      <c r="EF540" s="9"/>
      <c r="EG540" s="9"/>
      <c r="EH540" s="9"/>
      <c r="EI540" s="9"/>
      <c r="EJ540" s="9"/>
      <c r="EK540" s="9"/>
      <c r="EL540" s="9"/>
      <c r="EM540" s="9"/>
      <c r="EN540" s="9"/>
      <c r="EO540" s="9"/>
      <c r="EP540" s="9"/>
      <c r="EQ540" s="9"/>
      <c r="ER540" s="9"/>
      <c r="ES540" s="9"/>
      <c r="ET540" s="9"/>
      <c r="EU540" s="9"/>
      <c r="EV540" s="9"/>
      <c r="EW540" s="9"/>
      <c r="EX540" s="9"/>
      <c r="EY540" s="9"/>
      <c r="EZ540" s="9"/>
      <c r="FA540" s="9"/>
      <c r="FB540" s="9"/>
      <c r="FC540" s="9"/>
      <c r="FD540" s="9"/>
      <c r="FE540" s="9"/>
      <c r="FF540" s="9"/>
    </row>
    <row r="541" spans="1:162" hidden="1">
      <c r="A541" s="25"/>
      <c r="B541" s="25"/>
      <c r="C541" s="25"/>
      <c r="D541" s="25"/>
      <c r="E541" s="25"/>
      <c r="F541" s="25"/>
      <c r="G541" s="25"/>
      <c r="H541" s="25"/>
      <c r="I541" s="214"/>
      <c r="J541" s="25"/>
      <c r="K541" s="25"/>
      <c r="L541" s="25"/>
      <c r="M541" s="25"/>
      <c r="N541" s="25"/>
      <c r="O541" s="25"/>
      <c r="P541" s="25"/>
      <c r="Q541" s="25"/>
      <c r="R541" s="9"/>
      <c r="S541" s="9"/>
      <c r="T541" s="9"/>
      <c r="U541" s="9"/>
      <c r="V541" s="9"/>
      <c r="W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c r="DR541" s="9"/>
      <c r="DS541" s="9"/>
      <c r="DT541" s="9"/>
      <c r="DU541" s="9"/>
      <c r="DV541" s="9"/>
      <c r="DW541" s="9"/>
      <c r="DX541" s="9"/>
      <c r="DY541" s="9"/>
      <c r="DZ541" s="9"/>
      <c r="EA541" s="9"/>
      <c r="EB541" s="9"/>
      <c r="EC541" s="9"/>
      <c r="ED541" s="9"/>
      <c r="EE541" s="9"/>
      <c r="EF541" s="9"/>
      <c r="EG541" s="9"/>
      <c r="EH541" s="9"/>
      <c r="EI541" s="9"/>
      <c r="EJ541" s="9"/>
      <c r="EK541" s="9"/>
      <c r="EL541" s="9"/>
      <c r="EM541" s="9"/>
      <c r="EN541" s="9"/>
      <c r="EO541" s="9"/>
      <c r="EP541" s="9"/>
      <c r="EQ541" s="9"/>
      <c r="ER541" s="9"/>
      <c r="ES541" s="9"/>
      <c r="ET541" s="9"/>
      <c r="EU541" s="9"/>
      <c r="EV541" s="9"/>
      <c r="EW541" s="9"/>
      <c r="EX541" s="9"/>
      <c r="EY541" s="9"/>
      <c r="EZ541" s="9"/>
      <c r="FA541" s="9"/>
      <c r="FB541" s="9"/>
      <c r="FC541" s="9"/>
      <c r="FD541" s="9"/>
      <c r="FE541" s="9"/>
      <c r="FF541" s="9"/>
    </row>
    <row r="542" spans="1:162" hidden="1">
      <c r="A542" s="25"/>
      <c r="B542" s="25"/>
      <c r="C542" s="25"/>
      <c r="D542" s="25"/>
      <c r="E542" s="25"/>
      <c r="F542" s="25"/>
      <c r="G542" s="25"/>
      <c r="H542" s="25"/>
      <c r="I542" s="214"/>
      <c r="J542" s="25"/>
      <c r="K542" s="25"/>
      <c r="L542" s="25"/>
      <c r="M542" s="25"/>
      <c r="N542" s="25"/>
      <c r="O542" s="25"/>
      <c r="P542" s="25"/>
      <c r="Q542" s="25"/>
      <c r="R542" s="9"/>
      <c r="S542" s="9"/>
      <c r="T542" s="9"/>
      <c r="U542" s="9"/>
      <c r="V542" s="9"/>
      <c r="W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c r="DR542" s="9"/>
      <c r="DS542" s="9"/>
      <c r="DT542" s="9"/>
      <c r="DU542" s="9"/>
      <c r="DV542" s="9"/>
      <c r="DW542" s="9"/>
      <c r="DX542" s="9"/>
      <c r="DY542" s="9"/>
      <c r="DZ542" s="9"/>
      <c r="EA542" s="9"/>
      <c r="EB542" s="9"/>
      <c r="EC542" s="9"/>
      <c r="ED542" s="9"/>
      <c r="EE542" s="9"/>
      <c r="EF542" s="9"/>
      <c r="EG542" s="9"/>
      <c r="EH542" s="9"/>
      <c r="EI542" s="9"/>
      <c r="EJ542" s="9"/>
      <c r="EK542" s="9"/>
      <c r="EL542" s="9"/>
      <c r="EM542" s="9"/>
      <c r="EN542" s="9"/>
      <c r="EO542" s="9"/>
      <c r="EP542" s="9"/>
      <c r="EQ542" s="9"/>
      <c r="ER542" s="9"/>
      <c r="ES542" s="9"/>
      <c r="ET542" s="9"/>
      <c r="EU542" s="9"/>
      <c r="EV542" s="9"/>
      <c r="EW542" s="9"/>
      <c r="EX542" s="9"/>
      <c r="EY542" s="9"/>
      <c r="EZ542" s="9"/>
      <c r="FA542" s="9"/>
      <c r="FB542" s="9"/>
      <c r="FC542" s="9"/>
      <c r="FD542" s="9"/>
      <c r="FE542" s="9"/>
      <c r="FF542" s="9"/>
    </row>
    <row r="543" spans="1:162" hidden="1">
      <c r="A543" s="25"/>
      <c r="B543" s="25"/>
      <c r="C543" s="25"/>
      <c r="D543" s="25"/>
      <c r="E543" s="25"/>
      <c r="F543" s="25"/>
      <c r="G543" s="25"/>
      <c r="H543" s="25"/>
      <c r="I543" s="214"/>
      <c r="J543" s="25"/>
      <c r="K543" s="25"/>
      <c r="L543" s="25"/>
      <c r="M543" s="25"/>
      <c r="N543" s="25"/>
      <c r="O543" s="25"/>
      <c r="P543" s="25"/>
      <c r="Q543" s="25"/>
      <c r="R543" s="9"/>
      <c r="S543" s="9"/>
      <c r="T543" s="9"/>
      <c r="U543" s="9"/>
      <c r="V543" s="9"/>
      <c r="W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c r="DR543" s="9"/>
      <c r="DS543" s="9"/>
      <c r="DT543" s="9"/>
      <c r="DU543" s="9"/>
      <c r="DV543" s="9"/>
      <c r="DW543" s="9"/>
      <c r="DX543" s="9"/>
      <c r="DY543" s="9"/>
      <c r="DZ543" s="9"/>
      <c r="EA543" s="9"/>
      <c r="EB543" s="9"/>
      <c r="EC543" s="9"/>
      <c r="ED543" s="9"/>
      <c r="EE543" s="9"/>
      <c r="EF543" s="9"/>
      <c r="EG543" s="9"/>
      <c r="EH543" s="9"/>
      <c r="EI543" s="9"/>
      <c r="EJ543" s="9"/>
      <c r="EK543" s="9"/>
      <c r="EL543" s="9"/>
      <c r="EM543" s="9"/>
      <c r="EN543" s="9"/>
      <c r="EO543" s="9"/>
      <c r="EP543" s="9"/>
      <c r="EQ543" s="9"/>
      <c r="ER543" s="9"/>
      <c r="ES543" s="9"/>
      <c r="ET543" s="9"/>
      <c r="EU543" s="9"/>
      <c r="EV543" s="9"/>
      <c r="EW543" s="9"/>
      <c r="EX543" s="9"/>
      <c r="EY543" s="9"/>
      <c r="EZ543" s="9"/>
      <c r="FA543" s="9"/>
      <c r="FB543" s="9"/>
      <c r="FC543" s="9"/>
      <c r="FD543" s="9"/>
      <c r="FE543" s="9"/>
      <c r="FF543" s="9"/>
    </row>
    <row r="544" spans="1:162" hidden="1">
      <c r="A544" s="25"/>
      <c r="B544" s="25"/>
      <c r="C544" s="25"/>
      <c r="D544" s="25"/>
      <c r="E544" s="25"/>
      <c r="F544" s="25"/>
      <c r="G544" s="25"/>
      <c r="H544" s="25"/>
      <c r="I544" s="214"/>
      <c r="J544" s="25"/>
      <c r="K544" s="25"/>
      <c r="L544" s="25"/>
      <c r="M544" s="25"/>
      <c r="N544" s="25"/>
      <c r="O544" s="25"/>
      <c r="P544" s="25"/>
      <c r="Q544" s="25"/>
      <c r="R544" s="9"/>
      <c r="S544" s="9"/>
      <c r="T544" s="9"/>
      <c r="U544" s="9"/>
      <c r="V544" s="9"/>
      <c r="W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c r="DR544" s="9"/>
      <c r="DS544" s="9"/>
      <c r="DT544" s="9"/>
      <c r="DU544" s="9"/>
      <c r="DV544" s="9"/>
      <c r="DW544" s="9"/>
      <c r="DX544" s="9"/>
      <c r="DY544" s="9"/>
      <c r="DZ544" s="9"/>
      <c r="EA544" s="9"/>
      <c r="EB544" s="9"/>
      <c r="EC544" s="9"/>
      <c r="ED544" s="9"/>
      <c r="EE544" s="9"/>
      <c r="EF544" s="9"/>
      <c r="EG544" s="9"/>
      <c r="EH544" s="9"/>
      <c r="EI544" s="9"/>
      <c r="EJ544" s="9"/>
      <c r="EK544" s="9"/>
      <c r="EL544" s="9"/>
      <c r="EM544" s="9"/>
      <c r="EN544" s="9"/>
      <c r="EO544" s="9"/>
      <c r="EP544" s="9"/>
      <c r="EQ544" s="9"/>
      <c r="ER544" s="9"/>
      <c r="ES544" s="9"/>
      <c r="ET544" s="9"/>
      <c r="EU544" s="9"/>
      <c r="EV544" s="9"/>
      <c r="EW544" s="9"/>
      <c r="EX544" s="9"/>
      <c r="EY544" s="9"/>
      <c r="EZ544" s="9"/>
      <c r="FA544" s="9"/>
      <c r="FB544" s="9"/>
      <c r="FC544" s="9"/>
      <c r="FD544" s="9"/>
      <c r="FE544" s="9"/>
      <c r="FF544" s="9"/>
    </row>
    <row r="545" spans="1:162" hidden="1">
      <c r="A545" s="25"/>
      <c r="B545" s="25"/>
      <c r="C545" s="25"/>
      <c r="D545" s="25"/>
      <c r="E545" s="25"/>
      <c r="F545" s="25"/>
      <c r="G545" s="25"/>
      <c r="H545" s="25"/>
      <c r="I545" s="214"/>
      <c r="J545" s="25"/>
      <c r="K545" s="25"/>
      <c r="L545" s="25"/>
      <c r="M545" s="25"/>
      <c r="N545" s="25"/>
      <c r="O545" s="25"/>
      <c r="P545" s="25"/>
      <c r="Q545" s="25"/>
      <c r="R545" s="9"/>
      <c r="S545" s="9"/>
      <c r="T545" s="9"/>
      <c r="U545" s="9"/>
      <c r="V545" s="9"/>
      <c r="W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c r="DR545" s="9"/>
      <c r="DS545" s="9"/>
      <c r="DT545" s="9"/>
      <c r="DU545" s="9"/>
      <c r="DV545" s="9"/>
      <c r="DW545" s="9"/>
      <c r="DX545" s="9"/>
      <c r="DY545" s="9"/>
      <c r="DZ545" s="9"/>
      <c r="EA545" s="9"/>
      <c r="EB545" s="9"/>
      <c r="EC545" s="9"/>
      <c r="ED545" s="9"/>
      <c r="EE545" s="9"/>
      <c r="EF545" s="9"/>
      <c r="EG545" s="9"/>
      <c r="EH545" s="9"/>
      <c r="EI545" s="9"/>
      <c r="EJ545" s="9"/>
      <c r="EK545" s="9"/>
      <c r="EL545" s="9"/>
      <c r="EM545" s="9"/>
      <c r="EN545" s="9"/>
      <c r="EO545" s="9"/>
      <c r="EP545" s="9"/>
      <c r="EQ545" s="9"/>
      <c r="ER545" s="9"/>
      <c r="ES545" s="9"/>
      <c r="ET545" s="9"/>
      <c r="EU545" s="9"/>
      <c r="EV545" s="9"/>
      <c r="EW545" s="9"/>
      <c r="EX545" s="9"/>
      <c r="EY545" s="9"/>
      <c r="EZ545" s="9"/>
      <c r="FA545" s="9"/>
      <c r="FB545" s="9"/>
      <c r="FC545" s="9"/>
      <c r="FD545" s="9"/>
      <c r="FE545" s="9"/>
      <c r="FF545" s="9"/>
    </row>
    <row r="546" spans="1:162" hidden="1">
      <c r="A546" s="25"/>
      <c r="B546" s="25"/>
      <c r="C546" s="25"/>
      <c r="D546" s="25"/>
      <c r="E546" s="25"/>
      <c r="F546" s="25"/>
      <c r="G546" s="25"/>
      <c r="H546" s="25"/>
      <c r="I546" s="214"/>
      <c r="J546" s="25"/>
      <c r="K546" s="25"/>
      <c r="L546" s="25"/>
      <c r="M546" s="25"/>
      <c r="N546" s="25"/>
      <c r="O546" s="25"/>
      <c r="P546" s="25"/>
      <c r="Q546" s="25"/>
      <c r="R546" s="9"/>
      <c r="S546" s="9"/>
      <c r="T546" s="9"/>
      <c r="U546" s="9"/>
      <c r="V546" s="9"/>
      <c r="W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c r="DR546" s="9"/>
      <c r="DS546" s="9"/>
      <c r="DT546" s="9"/>
      <c r="DU546" s="9"/>
      <c r="DV546" s="9"/>
      <c r="DW546" s="9"/>
      <c r="DX546" s="9"/>
      <c r="DY546" s="9"/>
      <c r="DZ546" s="9"/>
      <c r="EA546" s="9"/>
      <c r="EB546" s="9"/>
      <c r="EC546" s="9"/>
      <c r="ED546" s="9"/>
      <c r="EE546" s="9"/>
      <c r="EF546" s="9"/>
      <c r="EG546" s="9"/>
      <c r="EH546" s="9"/>
      <c r="EI546" s="9"/>
      <c r="EJ546" s="9"/>
      <c r="EK546" s="9"/>
      <c r="EL546" s="9"/>
      <c r="EM546" s="9"/>
      <c r="EN546" s="9"/>
      <c r="EO546" s="9"/>
      <c r="EP546" s="9"/>
      <c r="EQ546" s="9"/>
      <c r="ER546" s="9"/>
      <c r="ES546" s="9"/>
      <c r="ET546" s="9"/>
      <c r="EU546" s="9"/>
      <c r="EV546" s="9"/>
      <c r="EW546" s="9"/>
      <c r="EX546" s="9"/>
      <c r="EY546" s="9"/>
      <c r="EZ546" s="9"/>
      <c r="FA546" s="9"/>
      <c r="FB546" s="9"/>
      <c r="FC546" s="9"/>
      <c r="FD546" s="9"/>
      <c r="FE546" s="9"/>
      <c r="FF546" s="9"/>
    </row>
    <row r="547" spans="1:162" hidden="1">
      <c r="A547" s="25"/>
      <c r="B547" s="25"/>
      <c r="C547" s="25"/>
      <c r="D547" s="25"/>
      <c r="E547" s="25"/>
      <c r="F547" s="25"/>
      <c r="G547" s="25"/>
      <c r="H547" s="25"/>
      <c r="I547" s="214"/>
      <c r="J547" s="25"/>
      <c r="K547" s="25"/>
      <c r="L547" s="25"/>
      <c r="M547" s="25"/>
      <c r="N547" s="25"/>
      <c r="O547" s="25"/>
      <c r="P547" s="25"/>
      <c r="Q547" s="25"/>
      <c r="R547" s="9"/>
      <c r="S547" s="9"/>
      <c r="T547" s="9"/>
      <c r="U547" s="9"/>
      <c r="V547" s="9"/>
      <c r="W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c r="DR547" s="9"/>
      <c r="DS547" s="9"/>
      <c r="DT547" s="9"/>
      <c r="DU547" s="9"/>
      <c r="DV547" s="9"/>
      <c r="DW547" s="9"/>
      <c r="DX547" s="9"/>
      <c r="DY547" s="9"/>
      <c r="DZ547" s="9"/>
      <c r="EA547" s="9"/>
      <c r="EB547" s="9"/>
      <c r="EC547" s="9"/>
      <c r="ED547" s="9"/>
      <c r="EE547" s="9"/>
      <c r="EF547" s="9"/>
      <c r="EG547" s="9"/>
      <c r="EH547" s="9"/>
      <c r="EI547" s="9"/>
      <c r="EJ547" s="9"/>
      <c r="EK547" s="9"/>
      <c r="EL547" s="9"/>
      <c r="EM547" s="9"/>
      <c r="EN547" s="9"/>
      <c r="EO547" s="9"/>
      <c r="EP547" s="9"/>
      <c r="EQ547" s="9"/>
      <c r="ER547" s="9"/>
      <c r="ES547" s="9"/>
      <c r="ET547" s="9"/>
      <c r="EU547" s="9"/>
      <c r="EV547" s="9"/>
      <c r="EW547" s="9"/>
      <c r="EX547" s="9"/>
      <c r="EY547" s="9"/>
      <c r="EZ547" s="9"/>
      <c r="FA547" s="9"/>
      <c r="FB547" s="9"/>
      <c r="FC547" s="9"/>
      <c r="FD547" s="9"/>
      <c r="FE547" s="9"/>
      <c r="FF547" s="9"/>
    </row>
    <row r="548" spans="1:162" hidden="1">
      <c r="A548" s="25"/>
      <c r="B548" s="25"/>
      <c r="C548" s="25"/>
      <c r="D548" s="25"/>
      <c r="E548" s="25"/>
      <c r="F548" s="25"/>
      <c r="G548" s="25"/>
      <c r="H548" s="25"/>
      <c r="I548" s="214"/>
      <c r="J548" s="25"/>
      <c r="K548" s="25"/>
      <c r="L548" s="25"/>
      <c r="M548" s="25"/>
      <c r="N548" s="25"/>
      <c r="O548" s="25"/>
      <c r="P548" s="25"/>
      <c r="Q548" s="25"/>
      <c r="R548" s="9"/>
      <c r="S548" s="9"/>
      <c r="T548" s="9"/>
      <c r="U548" s="9"/>
      <c r="V548" s="9"/>
      <c r="W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c r="DR548" s="9"/>
      <c r="DS548" s="9"/>
      <c r="DT548" s="9"/>
      <c r="DU548" s="9"/>
      <c r="DV548" s="9"/>
      <c r="DW548" s="9"/>
      <c r="DX548" s="9"/>
      <c r="DY548" s="9"/>
      <c r="DZ548" s="9"/>
      <c r="EA548" s="9"/>
      <c r="EB548" s="9"/>
      <c r="EC548" s="9"/>
      <c r="ED548" s="9"/>
      <c r="EE548" s="9"/>
      <c r="EF548" s="9"/>
      <c r="EG548" s="9"/>
      <c r="EH548" s="9"/>
      <c r="EI548" s="9"/>
      <c r="EJ548" s="9"/>
      <c r="EK548" s="9"/>
      <c r="EL548" s="9"/>
      <c r="EM548" s="9"/>
      <c r="EN548" s="9"/>
      <c r="EO548" s="9"/>
      <c r="EP548" s="9"/>
      <c r="EQ548" s="9"/>
      <c r="ER548" s="9"/>
      <c r="ES548" s="9"/>
      <c r="ET548" s="9"/>
      <c r="EU548" s="9"/>
      <c r="EV548" s="9"/>
      <c r="EW548" s="9"/>
      <c r="EX548" s="9"/>
      <c r="EY548" s="9"/>
      <c r="EZ548" s="9"/>
      <c r="FA548" s="9"/>
      <c r="FB548" s="9"/>
      <c r="FC548" s="9"/>
      <c r="FD548" s="9"/>
      <c r="FE548" s="9"/>
      <c r="FF548" s="9"/>
    </row>
    <row r="549" spans="1:162" hidden="1">
      <c r="A549" s="25"/>
      <c r="B549" s="25"/>
      <c r="C549" s="25"/>
      <c r="D549" s="25"/>
      <c r="E549" s="25"/>
      <c r="F549" s="25"/>
      <c r="G549" s="25"/>
      <c r="H549" s="25"/>
      <c r="I549" s="214"/>
      <c r="J549" s="25"/>
      <c r="K549" s="25"/>
      <c r="L549" s="25"/>
      <c r="M549" s="25"/>
      <c r="N549" s="25"/>
      <c r="O549" s="25"/>
      <c r="P549" s="25"/>
      <c r="Q549" s="25"/>
      <c r="R549" s="9"/>
      <c r="S549" s="9"/>
      <c r="T549" s="9"/>
      <c r="U549" s="9"/>
      <c r="V549" s="9"/>
      <c r="W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c r="DR549" s="9"/>
      <c r="DS549" s="9"/>
      <c r="DT549" s="9"/>
      <c r="DU549" s="9"/>
      <c r="DV549" s="9"/>
      <c r="DW549" s="9"/>
      <c r="DX549" s="9"/>
      <c r="DY549" s="9"/>
      <c r="DZ549" s="9"/>
      <c r="EA549" s="9"/>
      <c r="EB549" s="9"/>
      <c r="EC549" s="9"/>
      <c r="ED549" s="9"/>
      <c r="EE549" s="9"/>
      <c r="EF549" s="9"/>
      <c r="EG549" s="9"/>
      <c r="EH549" s="9"/>
      <c r="EI549" s="9"/>
      <c r="EJ549" s="9"/>
      <c r="EK549" s="9"/>
      <c r="EL549" s="9"/>
      <c r="EM549" s="9"/>
      <c r="EN549" s="9"/>
      <c r="EO549" s="9"/>
      <c r="EP549" s="9"/>
      <c r="EQ549" s="9"/>
      <c r="ER549" s="9"/>
      <c r="ES549" s="9"/>
      <c r="ET549" s="9"/>
      <c r="EU549" s="9"/>
      <c r="EV549" s="9"/>
      <c r="EW549" s="9"/>
      <c r="EX549" s="9"/>
      <c r="EY549" s="9"/>
      <c r="EZ549" s="9"/>
      <c r="FA549" s="9"/>
      <c r="FB549" s="9"/>
      <c r="FC549" s="9"/>
      <c r="FD549" s="9"/>
      <c r="FE549" s="9"/>
      <c r="FF549" s="9"/>
    </row>
    <row r="550" spans="1:162" hidden="1">
      <c r="A550" s="25"/>
      <c r="B550" s="25"/>
      <c r="C550" s="25"/>
      <c r="D550" s="25"/>
      <c r="E550" s="25"/>
      <c r="F550" s="25"/>
      <c r="G550" s="25"/>
      <c r="H550" s="25"/>
      <c r="I550" s="214"/>
      <c r="J550" s="25"/>
      <c r="K550" s="25"/>
      <c r="L550" s="25"/>
      <c r="M550" s="25"/>
      <c r="N550" s="25"/>
      <c r="O550" s="25"/>
      <c r="P550" s="25"/>
      <c r="Q550" s="25"/>
      <c r="R550" s="9"/>
      <c r="S550" s="9"/>
      <c r="T550" s="9"/>
      <c r="U550" s="9"/>
      <c r="V550" s="9"/>
      <c r="W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c r="DR550" s="9"/>
      <c r="DS550" s="9"/>
      <c r="DT550" s="9"/>
      <c r="DU550" s="9"/>
      <c r="DV550" s="9"/>
      <c r="DW550" s="9"/>
      <c r="DX550" s="9"/>
      <c r="DY550" s="9"/>
      <c r="DZ550" s="9"/>
      <c r="EA550" s="9"/>
      <c r="EB550" s="9"/>
      <c r="EC550" s="9"/>
      <c r="ED550" s="9"/>
      <c r="EE550" s="9"/>
      <c r="EF550" s="9"/>
      <c r="EG550" s="9"/>
      <c r="EH550" s="9"/>
      <c r="EI550" s="9"/>
      <c r="EJ550" s="9"/>
      <c r="EK550" s="9"/>
      <c r="EL550" s="9"/>
      <c r="EM550" s="9"/>
      <c r="EN550" s="9"/>
      <c r="EO550" s="9"/>
      <c r="EP550" s="9"/>
      <c r="EQ550" s="9"/>
      <c r="ER550" s="9"/>
      <c r="ES550" s="9"/>
      <c r="ET550" s="9"/>
      <c r="EU550" s="9"/>
      <c r="EV550" s="9"/>
      <c r="EW550" s="9"/>
      <c r="EX550" s="9"/>
      <c r="EY550" s="9"/>
      <c r="EZ550" s="9"/>
      <c r="FA550" s="9"/>
      <c r="FB550" s="9"/>
      <c r="FC550" s="9"/>
      <c r="FD550" s="9"/>
      <c r="FE550" s="9"/>
      <c r="FF550" s="9"/>
    </row>
    <row r="551" spans="1:162" hidden="1">
      <c r="A551" s="25"/>
      <c r="B551" s="25"/>
      <c r="C551" s="25"/>
      <c r="D551" s="25"/>
      <c r="E551" s="25"/>
      <c r="F551" s="25"/>
      <c r="G551" s="25"/>
      <c r="H551" s="25"/>
      <c r="I551" s="214"/>
      <c r="J551" s="25"/>
      <c r="K551" s="25"/>
      <c r="L551" s="25"/>
      <c r="M551" s="25"/>
      <c r="N551" s="25"/>
      <c r="O551" s="25"/>
      <c r="P551" s="25"/>
      <c r="Q551" s="25"/>
      <c r="R551" s="9"/>
      <c r="S551" s="9"/>
      <c r="T551" s="9"/>
      <c r="U551" s="9"/>
      <c r="V551" s="9"/>
      <c r="W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c r="DR551" s="9"/>
      <c r="DS551" s="9"/>
      <c r="DT551" s="9"/>
      <c r="DU551" s="9"/>
      <c r="DV551" s="9"/>
      <c r="DW551" s="9"/>
      <c r="DX551" s="9"/>
      <c r="DY551" s="9"/>
      <c r="DZ551" s="9"/>
      <c r="EA551" s="9"/>
      <c r="EB551" s="9"/>
      <c r="EC551" s="9"/>
      <c r="ED551" s="9"/>
      <c r="EE551" s="9"/>
      <c r="EF551" s="9"/>
      <c r="EG551" s="9"/>
      <c r="EH551" s="9"/>
      <c r="EI551" s="9"/>
      <c r="EJ551" s="9"/>
      <c r="EK551" s="9"/>
      <c r="EL551" s="9"/>
      <c r="EM551" s="9"/>
      <c r="EN551" s="9"/>
      <c r="EO551" s="9"/>
      <c r="EP551" s="9"/>
      <c r="EQ551" s="9"/>
      <c r="ER551" s="9"/>
      <c r="ES551" s="9"/>
      <c r="ET551" s="9"/>
      <c r="EU551" s="9"/>
      <c r="EV551" s="9"/>
      <c r="EW551" s="9"/>
      <c r="EX551" s="9"/>
      <c r="EY551" s="9"/>
      <c r="EZ551" s="9"/>
      <c r="FA551" s="9"/>
      <c r="FB551" s="9"/>
      <c r="FC551" s="9"/>
      <c r="FD551" s="9"/>
      <c r="FE551" s="9"/>
      <c r="FF551" s="9"/>
    </row>
    <row r="552" spans="1:162" hidden="1">
      <c r="A552" s="25"/>
      <c r="B552" s="25"/>
      <c r="C552" s="25"/>
      <c r="D552" s="25"/>
      <c r="E552" s="25"/>
      <c r="F552" s="25"/>
      <c r="G552" s="25"/>
      <c r="H552" s="25"/>
      <c r="I552" s="214"/>
      <c r="J552" s="25"/>
      <c r="K552" s="25"/>
      <c r="L552" s="25"/>
      <c r="M552" s="25"/>
      <c r="N552" s="25"/>
      <c r="O552" s="25"/>
      <c r="P552" s="25"/>
      <c r="Q552" s="25"/>
      <c r="R552" s="25"/>
      <c r="S552" s="25"/>
      <c r="T552" s="25"/>
      <c r="U552" s="25"/>
      <c r="V552" s="25"/>
      <c r="W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c r="BM552" s="25"/>
      <c r="BN552" s="25"/>
      <c r="BO552" s="25"/>
      <c r="BP552" s="25"/>
      <c r="BQ552" s="25"/>
      <c r="BR552" s="25"/>
      <c r="BS552" s="25"/>
      <c r="BT552" s="25"/>
      <c r="BU552" s="25"/>
      <c r="BV552" s="25"/>
      <c r="BW552" s="25"/>
      <c r="BX552" s="25"/>
      <c r="BY552" s="25"/>
      <c r="BZ552" s="25"/>
      <c r="CA552" s="25"/>
      <c r="CB552" s="25"/>
      <c r="CC552" s="25"/>
      <c r="CD552" s="25"/>
      <c r="CE552" s="25"/>
      <c r="CF552" s="25"/>
      <c r="CG552" s="25"/>
      <c r="CH552" s="25"/>
      <c r="CI552" s="25"/>
      <c r="CJ552" s="25"/>
      <c r="CK552" s="25"/>
      <c r="CL552" s="25"/>
      <c r="CM552" s="25"/>
      <c r="CN552" s="25"/>
      <c r="CO552" s="25"/>
      <c r="CP552" s="25"/>
      <c r="CQ552" s="25"/>
      <c r="CR552" s="25"/>
      <c r="CS552" s="25"/>
      <c r="CT552" s="25"/>
      <c r="CU552" s="25"/>
      <c r="CV552" s="25"/>
      <c r="CW552" s="25"/>
      <c r="CX552" s="25"/>
      <c r="CY552" s="25"/>
      <c r="CZ552" s="25"/>
      <c r="DA552" s="25"/>
      <c r="DB552" s="25"/>
      <c r="DC552" s="25"/>
      <c r="DD552" s="25"/>
    </row>
    <row r="553" spans="1:162" hidden="1">
      <c r="A553" s="25"/>
      <c r="B553" s="25"/>
      <c r="C553" s="25"/>
      <c r="D553" s="25"/>
      <c r="E553" s="25"/>
      <c r="F553" s="25"/>
      <c r="G553" s="25"/>
      <c r="H553" s="25"/>
      <c r="I553" s="214"/>
      <c r="J553" s="25"/>
      <c r="K553" s="25"/>
      <c r="L553" s="25"/>
      <c r="M553" s="25"/>
      <c r="N553" s="25"/>
      <c r="O553" s="25"/>
      <c r="P553" s="25"/>
      <c r="Q553" s="25"/>
      <c r="R553" s="25"/>
      <c r="S553" s="25"/>
      <c r="T553" s="25"/>
      <c r="U553" s="25"/>
      <c r="V553" s="25"/>
      <c r="W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25"/>
      <c r="BJ553" s="25"/>
      <c r="BK553" s="25"/>
      <c r="BL553" s="25"/>
      <c r="BM553" s="25"/>
      <c r="BN553" s="25"/>
      <c r="BO553" s="25"/>
      <c r="BP553" s="25"/>
      <c r="BQ553" s="25"/>
      <c r="BR553" s="25"/>
      <c r="BS553" s="25"/>
      <c r="BT553" s="25"/>
      <c r="BU553" s="25"/>
      <c r="BV553" s="25"/>
      <c r="BW553" s="25"/>
      <c r="BX553" s="25"/>
      <c r="BY553" s="25"/>
      <c r="BZ553" s="25"/>
      <c r="CA553" s="25"/>
      <c r="CB553" s="25"/>
      <c r="CC553" s="25"/>
      <c r="CD553" s="25"/>
      <c r="CE553" s="25"/>
      <c r="CF553" s="25"/>
      <c r="CG553" s="25"/>
      <c r="CH553" s="25"/>
      <c r="CI553" s="25"/>
      <c r="CJ553" s="25"/>
      <c r="CK553" s="25"/>
      <c r="CL553" s="25"/>
      <c r="CM553" s="25"/>
      <c r="CN553" s="25"/>
      <c r="CO553" s="25"/>
      <c r="CP553" s="25"/>
      <c r="CQ553" s="25"/>
      <c r="CR553" s="25"/>
      <c r="CS553" s="25"/>
      <c r="CT553" s="25"/>
      <c r="CU553" s="25"/>
      <c r="CV553" s="25"/>
      <c r="CW553" s="25"/>
      <c r="CX553" s="25"/>
      <c r="CY553" s="25"/>
      <c r="CZ553" s="25"/>
      <c r="DA553" s="25"/>
      <c r="DB553" s="25"/>
      <c r="DC553" s="25"/>
      <c r="DD553" s="25"/>
    </row>
    <row r="554" spans="1:162" hidden="1">
      <c r="A554" s="25"/>
      <c r="B554" s="25"/>
      <c r="C554" s="25"/>
      <c r="D554" s="25"/>
      <c r="E554" s="25"/>
      <c r="F554" s="25"/>
      <c r="G554" s="25"/>
      <c r="H554" s="25"/>
      <c r="I554" s="214"/>
      <c r="J554" s="25"/>
      <c r="K554" s="25"/>
      <c r="L554" s="25"/>
      <c r="M554" s="25"/>
      <c r="N554" s="25"/>
      <c r="O554" s="25"/>
      <c r="P554" s="25"/>
      <c r="Q554" s="25"/>
      <c r="R554" s="25"/>
      <c r="S554" s="25"/>
      <c r="T554" s="25"/>
      <c r="U554" s="25"/>
      <c r="V554" s="25"/>
      <c r="W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25"/>
      <c r="BJ554" s="25"/>
      <c r="BK554" s="25"/>
      <c r="BL554" s="25"/>
      <c r="BM554" s="25"/>
      <c r="BN554" s="25"/>
      <c r="BO554" s="25"/>
      <c r="BP554" s="25"/>
      <c r="BQ554" s="25"/>
      <c r="BR554" s="25"/>
      <c r="BS554" s="25"/>
      <c r="BT554" s="25"/>
      <c r="BU554" s="25"/>
      <c r="BV554" s="25"/>
      <c r="BW554" s="25"/>
      <c r="BX554" s="25"/>
      <c r="BY554" s="25"/>
      <c r="BZ554" s="25"/>
      <c r="CA554" s="25"/>
      <c r="CB554" s="25"/>
      <c r="CC554" s="25"/>
      <c r="CD554" s="25"/>
      <c r="CE554" s="25"/>
      <c r="CF554" s="25"/>
      <c r="CG554" s="25"/>
      <c r="CH554" s="25"/>
      <c r="CI554" s="25"/>
      <c r="CJ554" s="25"/>
      <c r="CK554" s="25"/>
      <c r="CL554" s="25"/>
      <c r="CM554" s="25"/>
      <c r="CN554" s="25"/>
      <c r="CO554" s="25"/>
      <c r="CP554" s="25"/>
      <c r="CQ554" s="25"/>
      <c r="CR554" s="25"/>
      <c r="CS554" s="25"/>
      <c r="CT554" s="25"/>
      <c r="CU554" s="25"/>
      <c r="CV554" s="25"/>
      <c r="CW554" s="25"/>
      <c r="CX554" s="25"/>
      <c r="CY554" s="25"/>
      <c r="CZ554" s="25"/>
      <c r="DA554" s="25"/>
      <c r="DB554" s="25"/>
      <c r="DC554" s="25"/>
      <c r="DD554" s="25"/>
    </row>
    <row r="555" spans="1:162" hidden="1">
      <c r="A555" s="25"/>
      <c r="B555" s="25"/>
      <c r="C555" s="25"/>
      <c r="D555" s="25"/>
      <c r="E555" s="25"/>
      <c r="F555" s="25"/>
      <c r="G555" s="25"/>
      <c r="H555" s="25"/>
      <c r="I555" s="214"/>
      <c r="J555" s="25"/>
      <c r="K555" s="25"/>
      <c r="L555" s="25"/>
      <c r="M555" s="25"/>
      <c r="N555" s="25"/>
      <c r="O555" s="25"/>
      <c r="P555" s="25"/>
      <c r="Q555" s="25"/>
      <c r="R555" s="25"/>
      <c r="S555" s="25"/>
      <c r="T555" s="25"/>
      <c r="U555" s="25"/>
      <c r="V555" s="25"/>
      <c r="W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row>
    <row r="556" spans="1:162" hidden="1">
      <c r="A556" s="25"/>
      <c r="B556" s="25"/>
      <c r="C556" s="25"/>
      <c r="D556" s="25"/>
      <c r="E556" s="25"/>
      <c r="F556" s="25"/>
      <c r="G556" s="25"/>
      <c r="H556" s="25"/>
      <c r="I556" s="214"/>
      <c r="J556" s="25"/>
      <c r="K556" s="25"/>
      <c r="L556" s="25"/>
      <c r="M556" s="25"/>
      <c r="N556" s="25"/>
      <c r="O556" s="25"/>
      <c r="P556" s="25"/>
      <c r="Q556" s="25"/>
      <c r="R556" s="25"/>
      <c r="S556" s="25"/>
      <c r="T556" s="25"/>
      <c r="U556" s="25"/>
      <c r="V556" s="25"/>
      <c r="W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row>
    <row r="557" spans="1:162" hidden="1">
      <c r="A557" s="25"/>
      <c r="B557" s="25"/>
      <c r="C557" s="25"/>
      <c r="D557" s="25"/>
      <c r="E557" s="25"/>
      <c r="F557" s="25"/>
      <c r="G557" s="25"/>
      <c r="H557" s="25"/>
      <c r="I557" s="214"/>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c r="CC557" s="25"/>
      <c r="CD557" s="25"/>
      <c r="CE557" s="25"/>
      <c r="CF557" s="25"/>
      <c r="CG557" s="25"/>
      <c r="CH557" s="25"/>
      <c r="CI557" s="25"/>
      <c r="CJ557" s="25"/>
      <c r="CK557" s="25"/>
      <c r="CL557" s="25"/>
      <c r="CM557" s="25"/>
      <c r="CN557" s="25"/>
      <c r="CO557" s="25"/>
      <c r="CP557" s="25"/>
      <c r="CQ557" s="25"/>
      <c r="CR557" s="25"/>
      <c r="CS557" s="25"/>
      <c r="CT557" s="25"/>
      <c r="CU557" s="25"/>
      <c r="CV557" s="25"/>
      <c r="CW557" s="25"/>
      <c r="CX557" s="25"/>
      <c r="CY557" s="25"/>
      <c r="CZ557" s="25"/>
      <c r="DA557" s="25"/>
      <c r="DB557" s="25"/>
      <c r="DC557" s="25"/>
      <c r="DD557" s="25"/>
    </row>
    <row r="558" spans="1:162" hidden="1">
      <c r="A558" s="25"/>
      <c r="B558" s="25"/>
      <c r="C558" s="25"/>
      <c r="D558" s="25"/>
      <c r="E558" s="25"/>
      <c r="F558" s="25"/>
      <c r="G558" s="25"/>
      <c r="H558" s="25"/>
      <c r="I558" s="214"/>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c r="CC558" s="25"/>
      <c r="CD558" s="25"/>
      <c r="CE558" s="25"/>
      <c r="CF558" s="25"/>
      <c r="CG558" s="25"/>
      <c r="CH558" s="25"/>
      <c r="CI558" s="25"/>
      <c r="CJ558" s="25"/>
      <c r="CK558" s="25"/>
      <c r="CL558" s="25"/>
      <c r="CM558" s="25"/>
      <c r="CN558" s="25"/>
      <c r="CO558" s="25"/>
      <c r="CP558" s="25"/>
      <c r="CQ558" s="25"/>
      <c r="CR558" s="25"/>
      <c r="CS558" s="25"/>
      <c r="CT558" s="25"/>
      <c r="CU558" s="25"/>
      <c r="CV558" s="25"/>
      <c r="CW558" s="25"/>
      <c r="CX558" s="25"/>
      <c r="CY558" s="25"/>
      <c r="CZ558" s="25"/>
      <c r="DA558" s="25"/>
      <c r="DB558" s="25"/>
      <c r="DC558" s="25"/>
      <c r="DD558" s="25"/>
    </row>
    <row r="559" spans="1:162" hidden="1">
      <c r="A559" s="25"/>
      <c r="B559" s="25"/>
      <c r="C559" s="25"/>
      <c r="D559" s="25"/>
      <c r="E559" s="25"/>
      <c r="F559" s="25"/>
      <c r="G559" s="25"/>
      <c r="H559" s="25"/>
      <c r="I559" s="214"/>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c r="CC559" s="25"/>
      <c r="CD559" s="25"/>
      <c r="CE559" s="25"/>
      <c r="CF559" s="25"/>
      <c r="CG559" s="25"/>
      <c r="CH559" s="25"/>
      <c r="CI559" s="25"/>
      <c r="CJ559" s="25"/>
      <c r="CK559" s="25"/>
      <c r="CL559" s="25"/>
      <c r="CM559" s="25"/>
      <c r="CN559" s="25"/>
      <c r="CO559" s="25"/>
      <c r="CP559" s="25"/>
      <c r="CQ559" s="25"/>
      <c r="CR559" s="25"/>
      <c r="CS559" s="25"/>
      <c r="CT559" s="25"/>
      <c r="CU559" s="25"/>
      <c r="CV559" s="25"/>
      <c r="CW559" s="25"/>
      <c r="CX559" s="25"/>
      <c r="CY559" s="25"/>
      <c r="CZ559" s="25"/>
      <c r="DA559" s="25"/>
      <c r="DB559" s="25"/>
      <c r="DC559" s="25"/>
      <c r="DD559" s="25"/>
    </row>
    <row r="560" spans="1:162" hidden="1">
      <c r="A560" s="25"/>
      <c r="B560" s="25"/>
      <c r="C560" s="25"/>
      <c r="D560" s="25"/>
      <c r="E560" s="25"/>
      <c r="F560" s="25"/>
      <c r="G560" s="25"/>
      <c r="H560" s="25"/>
      <c r="I560" s="214"/>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c r="BP560" s="25"/>
      <c r="BQ560" s="25"/>
      <c r="BR560" s="25"/>
      <c r="BS560" s="25"/>
      <c r="BT560" s="25"/>
      <c r="BU560" s="25"/>
      <c r="BV560" s="25"/>
      <c r="BW560" s="25"/>
      <c r="BX560" s="25"/>
      <c r="BY560" s="25"/>
      <c r="BZ560" s="25"/>
      <c r="CA560" s="25"/>
      <c r="CB560" s="25"/>
      <c r="CC560" s="25"/>
      <c r="CD560" s="25"/>
      <c r="CE560" s="25"/>
      <c r="CF560" s="25"/>
      <c r="CG560" s="25"/>
      <c r="CH560" s="25"/>
      <c r="CI560" s="25"/>
      <c r="CJ560" s="25"/>
      <c r="CK560" s="25"/>
      <c r="CL560" s="25"/>
      <c r="CM560" s="25"/>
      <c r="CN560" s="25"/>
      <c r="CO560" s="25"/>
      <c r="CP560" s="25"/>
      <c r="CQ560" s="25"/>
      <c r="CR560" s="25"/>
      <c r="CS560" s="25"/>
      <c r="CT560" s="25"/>
      <c r="CU560" s="25"/>
      <c r="CV560" s="25"/>
      <c r="CW560" s="25"/>
      <c r="CX560" s="25"/>
      <c r="CY560" s="25"/>
      <c r="CZ560" s="25"/>
      <c r="DA560" s="25"/>
      <c r="DB560" s="25"/>
      <c r="DC560" s="25"/>
      <c r="DD560" s="25"/>
    </row>
    <row r="561" spans="1:108" hidden="1">
      <c r="A561" s="25"/>
      <c r="B561" s="25"/>
      <c r="C561" s="25"/>
      <c r="D561" s="25"/>
      <c r="E561" s="25"/>
      <c r="F561" s="25"/>
      <c r="G561" s="25"/>
      <c r="H561" s="25"/>
      <c r="I561" s="214"/>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c r="BM561" s="25"/>
      <c r="BN561" s="25"/>
      <c r="BO561" s="25"/>
      <c r="BP561" s="25"/>
      <c r="BQ561" s="25"/>
      <c r="BR561" s="25"/>
      <c r="BS561" s="25"/>
      <c r="BT561" s="25"/>
      <c r="BU561" s="25"/>
      <c r="BV561" s="25"/>
      <c r="BW561" s="25"/>
      <c r="BX561" s="25"/>
      <c r="BY561" s="25"/>
      <c r="BZ561" s="25"/>
      <c r="CA561" s="25"/>
      <c r="CB561" s="25"/>
      <c r="CC561" s="25"/>
      <c r="CD561" s="25"/>
      <c r="CE561" s="25"/>
      <c r="CF561" s="25"/>
      <c r="CG561" s="25"/>
      <c r="CH561" s="25"/>
      <c r="CI561" s="25"/>
      <c r="CJ561" s="25"/>
      <c r="CK561" s="25"/>
      <c r="CL561" s="25"/>
      <c r="CM561" s="25"/>
      <c r="CN561" s="25"/>
      <c r="CO561" s="25"/>
      <c r="CP561" s="25"/>
      <c r="CQ561" s="25"/>
      <c r="CR561" s="25"/>
      <c r="CS561" s="25"/>
      <c r="CT561" s="25"/>
      <c r="CU561" s="25"/>
      <c r="CV561" s="25"/>
      <c r="CW561" s="25"/>
      <c r="CX561" s="25"/>
      <c r="CY561" s="25"/>
      <c r="CZ561" s="25"/>
      <c r="DA561" s="25"/>
      <c r="DB561" s="25"/>
      <c r="DC561" s="25"/>
      <c r="DD561" s="25"/>
    </row>
    <row r="562" spans="1:108" hidden="1">
      <c r="A562" s="25"/>
      <c r="B562" s="25"/>
      <c r="C562" s="25"/>
      <c r="D562" s="25"/>
      <c r="E562" s="25"/>
      <c r="F562" s="25"/>
      <c r="G562" s="25"/>
      <c r="H562" s="25"/>
      <c r="I562" s="214"/>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c r="BM562" s="25"/>
      <c r="BN562" s="25"/>
      <c r="BO562" s="25"/>
      <c r="BP562" s="25"/>
      <c r="BQ562" s="25"/>
      <c r="BR562" s="25"/>
      <c r="BS562" s="25"/>
      <c r="BT562" s="25"/>
      <c r="BU562" s="25"/>
      <c r="BV562" s="25"/>
      <c r="BW562" s="25"/>
      <c r="BX562" s="25"/>
      <c r="BY562" s="25"/>
      <c r="BZ562" s="25"/>
      <c r="CA562" s="25"/>
      <c r="CB562" s="25"/>
      <c r="CC562" s="25"/>
      <c r="CD562" s="25"/>
      <c r="CE562" s="25"/>
      <c r="CF562" s="25"/>
      <c r="CG562" s="25"/>
      <c r="CH562" s="25"/>
      <c r="CI562" s="25"/>
      <c r="CJ562" s="25"/>
      <c r="CK562" s="25"/>
      <c r="CL562" s="25"/>
      <c r="CM562" s="25"/>
      <c r="CN562" s="25"/>
      <c r="CO562" s="25"/>
      <c r="CP562" s="25"/>
      <c r="CQ562" s="25"/>
      <c r="CR562" s="25"/>
      <c r="CS562" s="25"/>
      <c r="CT562" s="25"/>
      <c r="CU562" s="25"/>
      <c r="CV562" s="25"/>
      <c r="CW562" s="25"/>
      <c r="CX562" s="25"/>
      <c r="CY562" s="25"/>
      <c r="CZ562" s="25"/>
      <c r="DA562" s="25"/>
      <c r="DB562" s="25"/>
      <c r="DC562" s="25"/>
      <c r="DD562" s="25"/>
    </row>
    <row r="563" spans="1:108" hidden="1">
      <c r="A563" s="25"/>
      <c r="B563" s="25"/>
      <c r="C563" s="25"/>
      <c r="D563" s="25"/>
      <c r="E563" s="25"/>
      <c r="F563" s="25"/>
      <c r="G563" s="25"/>
      <c r="H563" s="25"/>
      <c r="I563" s="214"/>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c r="BM563" s="25"/>
      <c r="BN563" s="25"/>
      <c r="BO563" s="25"/>
      <c r="BP563" s="25"/>
      <c r="BQ563" s="25"/>
      <c r="BR563" s="25"/>
      <c r="BS563" s="25"/>
      <c r="BT563" s="25"/>
      <c r="BU563" s="25"/>
      <c r="BV563" s="25"/>
      <c r="BW563" s="25"/>
      <c r="BX563" s="25"/>
      <c r="BY563" s="25"/>
      <c r="BZ563" s="25"/>
      <c r="CA563" s="25"/>
      <c r="CB563" s="25"/>
      <c r="CC563" s="25"/>
      <c r="CD563" s="25"/>
      <c r="CE563" s="25"/>
      <c r="CF563" s="25"/>
      <c r="CG563" s="25"/>
      <c r="CH563" s="25"/>
      <c r="CI563" s="25"/>
      <c r="CJ563" s="25"/>
      <c r="CK563" s="25"/>
      <c r="CL563" s="25"/>
      <c r="CM563" s="25"/>
      <c r="CN563" s="25"/>
      <c r="CO563" s="25"/>
      <c r="CP563" s="25"/>
      <c r="CQ563" s="25"/>
      <c r="CR563" s="25"/>
      <c r="CS563" s="25"/>
      <c r="CT563" s="25"/>
      <c r="CU563" s="25"/>
      <c r="CV563" s="25"/>
      <c r="CW563" s="25"/>
      <c r="CX563" s="25"/>
      <c r="CY563" s="25"/>
      <c r="CZ563" s="25"/>
      <c r="DA563" s="25"/>
      <c r="DB563" s="25"/>
      <c r="DC563" s="25"/>
      <c r="DD563" s="25"/>
    </row>
    <row r="564" spans="1:108" hidden="1">
      <c r="A564" s="25"/>
      <c r="B564" s="25"/>
      <c r="C564" s="25"/>
      <c r="D564" s="25"/>
      <c r="E564" s="25"/>
      <c r="F564" s="25"/>
      <c r="G564" s="25"/>
      <c r="H564" s="25"/>
      <c r="I564" s="214"/>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c r="CC564" s="25"/>
      <c r="CD564" s="25"/>
      <c r="CE564" s="25"/>
      <c r="CF564" s="25"/>
      <c r="CG564" s="25"/>
      <c r="CH564" s="25"/>
      <c r="CI564" s="25"/>
      <c r="CJ564" s="25"/>
      <c r="CK564" s="25"/>
      <c r="CL564" s="25"/>
      <c r="CM564" s="25"/>
      <c r="CN564" s="25"/>
      <c r="CO564" s="25"/>
      <c r="CP564" s="25"/>
      <c r="CQ564" s="25"/>
      <c r="CR564" s="25"/>
      <c r="CS564" s="25"/>
      <c r="CT564" s="25"/>
      <c r="CU564" s="25"/>
      <c r="CV564" s="25"/>
      <c r="CW564" s="25"/>
      <c r="CX564" s="25"/>
      <c r="CY564" s="25"/>
      <c r="CZ564" s="25"/>
      <c r="DA564" s="25"/>
      <c r="DB564" s="25"/>
      <c r="DC564" s="25"/>
      <c r="DD564" s="25"/>
    </row>
    <row r="565" spans="1:108" hidden="1">
      <c r="A565" s="25"/>
      <c r="B565" s="25"/>
      <c r="C565" s="25"/>
      <c r="D565" s="25"/>
      <c r="E565" s="25"/>
      <c r="F565" s="25"/>
      <c r="G565" s="25"/>
      <c r="H565" s="25"/>
      <c r="I565" s="214"/>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25"/>
      <c r="BM565" s="25"/>
      <c r="BN565" s="25"/>
      <c r="BO565" s="25"/>
      <c r="BP565" s="25"/>
      <c r="BQ565" s="25"/>
      <c r="BR565" s="25"/>
      <c r="BS565" s="25"/>
      <c r="BT565" s="25"/>
      <c r="BU565" s="25"/>
      <c r="BV565" s="25"/>
      <c r="BW565" s="25"/>
      <c r="BX565" s="25"/>
      <c r="BY565" s="25"/>
      <c r="BZ565" s="25"/>
      <c r="CA565" s="25"/>
      <c r="CB565" s="25"/>
      <c r="CC565" s="25"/>
      <c r="CD565" s="25"/>
      <c r="CE565" s="25"/>
      <c r="CF565" s="25"/>
      <c r="CG565" s="25"/>
      <c r="CH565" s="25"/>
      <c r="CI565" s="25"/>
      <c r="CJ565" s="25"/>
      <c r="CK565" s="25"/>
      <c r="CL565" s="25"/>
      <c r="CM565" s="25"/>
      <c r="CN565" s="25"/>
      <c r="CO565" s="25"/>
      <c r="CP565" s="25"/>
      <c r="CQ565" s="25"/>
      <c r="CR565" s="25"/>
      <c r="CS565" s="25"/>
      <c r="CT565" s="25"/>
      <c r="CU565" s="25"/>
      <c r="CV565" s="25"/>
      <c r="CW565" s="25"/>
      <c r="CX565" s="25"/>
      <c r="CY565" s="25"/>
      <c r="CZ565" s="25"/>
      <c r="DA565" s="25"/>
      <c r="DB565" s="25"/>
      <c r="DC565" s="25"/>
      <c r="DD565" s="25"/>
    </row>
    <row r="566" spans="1:108" hidden="1">
      <c r="A566" s="25"/>
      <c r="B566" s="25"/>
      <c r="C566" s="25"/>
      <c r="D566" s="25"/>
      <c r="E566" s="25"/>
      <c r="F566" s="25"/>
      <c r="G566" s="25"/>
      <c r="H566" s="25"/>
      <c r="I566" s="214"/>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c r="BH566" s="25"/>
      <c r="BI566" s="25"/>
      <c r="BJ566" s="25"/>
      <c r="BK566" s="25"/>
      <c r="BL566" s="25"/>
      <c r="BM566" s="25"/>
      <c r="BN566" s="25"/>
      <c r="BO566" s="25"/>
      <c r="BP566" s="25"/>
      <c r="BQ566" s="25"/>
      <c r="BR566" s="25"/>
      <c r="BS566" s="25"/>
      <c r="BT566" s="25"/>
      <c r="BU566" s="25"/>
      <c r="BV566" s="25"/>
      <c r="BW566" s="25"/>
      <c r="BX566" s="25"/>
      <c r="BY566" s="25"/>
      <c r="BZ566" s="25"/>
      <c r="CA566" s="25"/>
      <c r="CB566" s="25"/>
      <c r="CC566" s="25"/>
      <c r="CD566" s="25"/>
      <c r="CE566" s="25"/>
      <c r="CF566" s="25"/>
      <c r="CG566" s="25"/>
      <c r="CH566" s="25"/>
      <c r="CI566" s="25"/>
      <c r="CJ566" s="25"/>
      <c r="CK566" s="25"/>
      <c r="CL566" s="25"/>
      <c r="CM566" s="25"/>
      <c r="CN566" s="25"/>
      <c r="CO566" s="25"/>
      <c r="CP566" s="25"/>
      <c r="CQ566" s="25"/>
      <c r="CR566" s="25"/>
      <c r="CS566" s="25"/>
      <c r="CT566" s="25"/>
      <c r="CU566" s="25"/>
      <c r="CV566" s="25"/>
      <c r="CW566" s="25"/>
      <c r="CX566" s="25"/>
      <c r="CY566" s="25"/>
      <c r="CZ566" s="25"/>
      <c r="DA566" s="25"/>
      <c r="DB566" s="25"/>
      <c r="DC566" s="25"/>
      <c r="DD566" s="25"/>
    </row>
    <row r="567" spans="1:108" hidden="1">
      <c r="A567" s="25"/>
      <c r="B567" s="25"/>
      <c r="C567" s="25"/>
      <c r="D567" s="25"/>
      <c r="E567" s="25"/>
      <c r="F567" s="25"/>
      <c r="G567" s="25"/>
      <c r="H567" s="25"/>
      <c r="I567" s="214"/>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c r="BM567" s="25"/>
      <c r="BN567" s="25"/>
      <c r="BO567" s="25"/>
      <c r="BP567" s="25"/>
      <c r="BQ567" s="25"/>
      <c r="BR567" s="25"/>
      <c r="BS567" s="25"/>
      <c r="BT567" s="25"/>
      <c r="BU567" s="25"/>
      <c r="BV567" s="25"/>
      <c r="BW567" s="25"/>
      <c r="BX567" s="25"/>
      <c r="BY567" s="25"/>
      <c r="BZ567" s="25"/>
      <c r="CA567" s="25"/>
      <c r="CB567" s="25"/>
      <c r="CC567" s="25"/>
      <c r="CD567" s="25"/>
      <c r="CE567" s="25"/>
      <c r="CF567" s="25"/>
      <c r="CG567" s="25"/>
      <c r="CH567" s="25"/>
      <c r="CI567" s="25"/>
      <c r="CJ567" s="25"/>
      <c r="CK567" s="25"/>
      <c r="CL567" s="25"/>
      <c r="CM567" s="25"/>
      <c r="CN567" s="25"/>
      <c r="CO567" s="25"/>
      <c r="CP567" s="25"/>
      <c r="CQ567" s="25"/>
      <c r="CR567" s="25"/>
      <c r="CS567" s="25"/>
      <c r="CT567" s="25"/>
      <c r="CU567" s="25"/>
      <c r="CV567" s="25"/>
      <c r="CW567" s="25"/>
      <c r="CX567" s="25"/>
      <c r="CY567" s="25"/>
      <c r="CZ567" s="25"/>
      <c r="DA567" s="25"/>
      <c r="DB567" s="25"/>
      <c r="DC567" s="25"/>
      <c r="DD567" s="25"/>
    </row>
    <row r="568" spans="1:108" hidden="1">
      <c r="A568" s="25"/>
      <c r="B568" s="25"/>
      <c r="C568" s="25"/>
      <c r="D568" s="25"/>
      <c r="E568" s="25"/>
      <c r="F568" s="25"/>
      <c r="G568" s="25"/>
      <c r="H568" s="25"/>
      <c r="I568" s="214"/>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25"/>
      <c r="BL568" s="25"/>
      <c r="BM568" s="25"/>
      <c r="BN568" s="25"/>
      <c r="BO568" s="25"/>
      <c r="BP568" s="25"/>
      <c r="BQ568" s="25"/>
      <c r="BR568" s="25"/>
      <c r="BS568" s="25"/>
      <c r="BT568" s="25"/>
      <c r="BU568" s="25"/>
      <c r="BV568" s="25"/>
      <c r="BW568" s="25"/>
      <c r="BX568" s="25"/>
      <c r="BY568" s="25"/>
      <c r="BZ568" s="25"/>
      <c r="CA568" s="25"/>
      <c r="CB568" s="25"/>
      <c r="CC568" s="25"/>
      <c r="CD568" s="25"/>
      <c r="CE568" s="25"/>
      <c r="CF568" s="25"/>
      <c r="CG568" s="25"/>
      <c r="CH568" s="25"/>
      <c r="CI568" s="25"/>
      <c r="CJ568" s="25"/>
      <c r="CK568" s="25"/>
      <c r="CL568" s="25"/>
      <c r="CM568" s="25"/>
      <c r="CN568" s="25"/>
      <c r="CO568" s="25"/>
      <c r="CP568" s="25"/>
      <c r="CQ568" s="25"/>
      <c r="CR568" s="25"/>
      <c r="CS568" s="25"/>
      <c r="CT568" s="25"/>
      <c r="CU568" s="25"/>
      <c r="CV568" s="25"/>
      <c r="CW568" s="25"/>
      <c r="CX568" s="25"/>
      <c r="CY568" s="25"/>
      <c r="CZ568" s="25"/>
      <c r="DA568" s="25"/>
      <c r="DB568" s="25"/>
      <c r="DC568" s="25"/>
      <c r="DD568" s="25"/>
    </row>
    <row r="569" spans="1:108" hidden="1">
      <c r="A569" s="25"/>
      <c r="B569" s="25"/>
      <c r="C569" s="25"/>
      <c r="D569" s="25"/>
      <c r="E569" s="25"/>
      <c r="F569" s="25"/>
      <c r="G569" s="25"/>
      <c r="H569" s="25"/>
      <c r="I569" s="214"/>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25"/>
      <c r="BL569" s="25"/>
      <c r="BM569" s="25"/>
      <c r="BN569" s="25"/>
      <c r="BO569" s="25"/>
      <c r="BP569" s="25"/>
      <c r="BQ569" s="25"/>
      <c r="BR569" s="25"/>
      <c r="BS569" s="25"/>
      <c r="BT569" s="25"/>
      <c r="BU569" s="25"/>
      <c r="BV569" s="25"/>
      <c r="BW569" s="25"/>
      <c r="BX569" s="25"/>
      <c r="BY569" s="25"/>
      <c r="BZ569" s="25"/>
      <c r="CA569" s="25"/>
      <c r="CB569" s="25"/>
      <c r="CC569" s="25"/>
      <c r="CD569" s="25"/>
      <c r="CE569" s="25"/>
      <c r="CF569" s="25"/>
      <c r="CG569" s="25"/>
      <c r="CH569" s="25"/>
      <c r="CI569" s="25"/>
      <c r="CJ569" s="25"/>
      <c r="CK569" s="25"/>
      <c r="CL569" s="25"/>
      <c r="CM569" s="25"/>
      <c r="CN569" s="25"/>
      <c r="CO569" s="25"/>
      <c r="CP569" s="25"/>
      <c r="CQ569" s="25"/>
      <c r="CR569" s="25"/>
      <c r="CS569" s="25"/>
      <c r="CT569" s="25"/>
      <c r="CU569" s="25"/>
      <c r="CV569" s="25"/>
      <c r="CW569" s="25"/>
      <c r="CX569" s="25"/>
      <c r="CY569" s="25"/>
      <c r="CZ569" s="25"/>
      <c r="DA569" s="25"/>
      <c r="DB569" s="25"/>
      <c r="DC569" s="25"/>
      <c r="DD569" s="25"/>
    </row>
    <row r="570" spans="1:108" hidden="1">
      <c r="A570" s="25"/>
      <c r="B570" s="25"/>
      <c r="C570" s="25"/>
      <c r="D570" s="25"/>
      <c r="E570" s="25"/>
      <c r="F570" s="25"/>
      <c r="G570" s="25"/>
      <c r="H570" s="25"/>
      <c r="I570" s="214"/>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25"/>
      <c r="BJ570" s="25"/>
      <c r="BK570" s="25"/>
      <c r="BL570" s="25"/>
      <c r="BM570" s="25"/>
      <c r="BN570" s="25"/>
      <c r="BO570" s="25"/>
      <c r="BP570" s="25"/>
      <c r="BQ570" s="25"/>
      <c r="BR570" s="25"/>
      <c r="BS570" s="25"/>
      <c r="BT570" s="25"/>
      <c r="BU570" s="25"/>
      <c r="BV570" s="25"/>
      <c r="BW570" s="25"/>
      <c r="BX570" s="25"/>
      <c r="BY570" s="25"/>
      <c r="BZ570" s="25"/>
      <c r="CA570" s="25"/>
      <c r="CB570" s="25"/>
      <c r="CC570" s="25"/>
      <c r="CD570" s="25"/>
      <c r="CE570" s="25"/>
      <c r="CF570" s="25"/>
      <c r="CG570" s="25"/>
      <c r="CH570" s="25"/>
      <c r="CI570" s="25"/>
      <c r="CJ570" s="25"/>
      <c r="CK570" s="25"/>
      <c r="CL570" s="25"/>
      <c r="CM570" s="25"/>
      <c r="CN570" s="25"/>
      <c r="CO570" s="25"/>
      <c r="CP570" s="25"/>
      <c r="CQ570" s="25"/>
      <c r="CR570" s="25"/>
      <c r="CS570" s="25"/>
      <c r="CT570" s="25"/>
      <c r="CU570" s="25"/>
      <c r="CV570" s="25"/>
      <c r="CW570" s="25"/>
      <c r="CX570" s="25"/>
      <c r="CY570" s="25"/>
      <c r="CZ570" s="25"/>
      <c r="DA570" s="25"/>
      <c r="DB570" s="25"/>
      <c r="DC570" s="25"/>
      <c r="DD570" s="25"/>
    </row>
    <row r="571" spans="1:108" hidden="1">
      <c r="A571" s="25"/>
      <c r="B571" s="25"/>
      <c r="C571" s="25"/>
      <c r="D571" s="25"/>
      <c r="E571" s="25"/>
      <c r="F571" s="25"/>
      <c r="G571" s="25"/>
      <c r="H571" s="25"/>
      <c r="I571" s="214"/>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25"/>
      <c r="BJ571" s="25"/>
      <c r="BK571" s="25"/>
      <c r="BL571" s="25"/>
      <c r="BM571" s="25"/>
      <c r="BN571" s="25"/>
      <c r="BO571" s="25"/>
      <c r="BP571" s="25"/>
      <c r="BQ571" s="25"/>
      <c r="BR571" s="25"/>
      <c r="BS571" s="25"/>
      <c r="BT571" s="25"/>
      <c r="BU571" s="25"/>
      <c r="BV571" s="25"/>
      <c r="BW571" s="25"/>
      <c r="BX571" s="25"/>
      <c r="BY571" s="25"/>
      <c r="BZ571" s="25"/>
      <c r="CA571" s="25"/>
      <c r="CB571" s="25"/>
      <c r="CC571" s="25"/>
      <c r="CD571" s="25"/>
      <c r="CE571" s="25"/>
      <c r="CF571" s="25"/>
      <c r="CG571" s="25"/>
      <c r="CH571" s="25"/>
      <c r="CI571" s="25"/>
      <c r="CJ571" s="25"/>
      <c r="CK571" s="25"/>
      <c r="CL571" s="25"/>
      <c r="CM571" s="25"/>
      <c r="CN571" s="25"/>
      <c r="CO571" s="25"/>
      <c r="CP571" s="25"/>
      <c r="CQ571" s="25"/>
      <c r="CR571" s="25"/>
      <c r="CS571" s="25"/>
      <c r="CT571" s="25"/>
      <c r="CU571" s="25"/>
      <c r="CV571" s="25"/>
      <c r="CW571" s="25"/>
      <c r="CX571" s="25"/>
      <c r="CY571" s="25"/>
      <c r="CZ571" s="25"/>
      <c r="DA571" s="25"/>
      <c r="DB571" s="25"/>
      <c r="DC571" s="25"/>
      <c r="DD571" s="25"/>
    </row>
    <row r="572" spans="1:108" hidden="1">
      <c r="A572" s="25"/>
      <c r="B572" s="25"/>
      <c r="C572" s="25"/>
      <c r="D572" s="25"/>
      <c r="E572" s="25"/>
      <c r="F572" s="25"/>
      <c r="G572" s="25"/>
      <c r="H572" s="25"/>
      <c r="I572" s="214"/>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c r="BH572" s="25"/>
      <c r="BI572" s="25"/>
      <c r="BJ572" s="25"/>
      <c r="BK572" s="25"/>
      <c r="BL572" s="25"/>
      <c r="BM572" s="25"/>
      <c r="BN572" s="25"/>
      <c r="BO572" s="25"/>
      <c r="BP572" s="25"/>
      <c r="BQ572" s="25"/>
      <c r="BR572" s="25"/>
      <c r="BS572" s="25"/>
      <c r="BT572" s="25"/>
      <c r="BU572" s="25"/>
      <c r="BV572" s="25"/>
      <c r="BW572" s="25"/>
      <c r="BX572" s="25"/>
      <c r="BY572" s="25"/>
      <c r="BZ572" s="25"/>
      <c r="CA572" s="25"/>
      <c r="CB572" s="25"/>
      <c r="CC572" s="25"/>
      <c r="CD572" s="25"/>
      <c r="CE572" s="25"/>
      <c r="CF572" s="25"/>
      <c r="CG572" s="25"/>
      <c r="CH572" s="25"/>
      <c r="CI572" s="25"/>
      <c r="CJ572" s="25"/>
      <c r="CK572" s="25"/>
      <c r="CL572" s="25"/>
      <c r="CM572" s="25"/>
      <c r="CN572" s="25"/>
      <c r="CO572" s="25"/>
      <c r="CP572" s="25"/>
      <c r="CQ572" s="25"/>
      <c r="CR572" s="25"/>
      <c r="CS572" s="25"/>
      <c r="CT572" s="25"/>
      <c r="CU572" s="25"/>
      <c r="CV572" s="25"/>
      <c r="CW572" s="25"/>
      <c r="CX572" s="25"/>
      <c r="CY572" s="25"/>
      <c r="CZ572" s="25"/>
      <c r="DA572" s="25"/>
      <c r="DB572" s="25"/>
      <c r="DC572" s="25"/>
      <c r="DD572" s="25"/>
    </row>
    <row r="573" spans="1:108" hidden="1">
      <c r="A573" s="25"/>
      <c r="B573" s="25"/>
      <c r="C573" s="25"/>
      <c r="D573" s="25"/>
      <c r="E573" s="25"/>
      <c r="F573" s="25"/>
      <c r="G573" s="25"/>
      <c r="H573" s="25"/>
      <c r="I573" s="214"/>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25"/>
      <c r="BJ573" s="25"/>
      <c r="BK573" s="25"/>
      <c r="BL573" s="25"/>
      <c r="BM573" s="25"/>
      <c r="BN573" s="25"/>
      <c r="BO573" s="25"/>
      <c r="BP573" s="25"/>
      <c r="BQ573" s="25"/>
      <c r="BR573" s="25"/>
      <c r="BS573" s="25"/>
      <c r="BT573" s="25"/>
      <c r="BU573" s="25"/>
      <c r="BV573" s="25"/>
      <c r="BW573" s="25"/>
      <c r="BX573" s="25"/>
      <c r="BY573" s="25"/>
      <c r="BZ573" s="25"/>
      <c r="CA573" s="25"/>
      <c r="CB573" s="25"/>
      <c r="CC573" s="25"/>
      <c r="CD573" s="25"/>
      <c r="CE573" s="25"/>
      <c r="CF573" s="25"/>
      <c r="CG573" s="25"/>
      <c r="CH573" s="25"/>
      <c r="CI573" s="25"/>
      <c r="CJ573" s="25"/>
      <c r="CK573" s="25"/>
      <c r="CL573" s="25"/>
      <c r="CM573" s="25"/>
      <c r="CN573" s="25"/>
      <c r="CO573" s="25"/>
      <c r="CP573" s="25"/>
      <c r="CQ573" s="25"/>
      <c r="CR573" s="25"/>
      <c r="CS573" s="25"/>
      <c r="CT573" s="25"/>
      <c r="CU573" s="25"/>
      <c r="CV573" s="25"/>
      <c r="CW573" s="25"/>
      <c r="CX573" s="25"/>
      <c r="CY573" s="25"/>
      <c r="CZ573" s="25"/>
      <c r="DA573" s="25"/>
      <c r="DB573" s="25"/>
      <c r="DC573" s="25"/>
      <c r="DD573" s="25"/>
    </row>
    <row r="574" spans="1:108" hidden="1">
      <c r="A574" s="25"/>
      <c r="B574" s="25"/>
      <c r="C574" s="25"/>
      <c r="D574" s="25"/>
      <c r="E574" s="25"/>
      <c r="F574" s="25"/>
      <c r="G574" s="25"/>
      <c r="H574" s="25"/>
      <c r="I574" s="214"/>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5"/>
      <c r="BL574" s="25"/>
      <c r="BM574" s="25"/>
      <c r="BN574" s="25"/>
      <c r="BO574" s="25"/>
      <c r="BP574" s="25"/>
      <c r="BQ574" s="25"/>
      <c r="BR574" s="25"/>
      <c r="BS574" s="25"/>
      <c r="BT574" s="25"/>
      <c r="BU574" s="25"/>
      <c r="BV574" s="25"/>
      <c r="BW574" s="25"/>
      <c r="BX574" s="25"/>
      <c r="BY574" s="25"/>
      <c r="BZ574" s="25"/>
      <c r="CA574" s="25"/>
      <c r="CB574" s="25"/>
      <c r="CC574" s="25"/>
      <c r="CD574" s="25"/>
      <c r="CE574" s="25"/>
      <c r="CF574" s="25"/>
      <c r="CG574" s="25"/>
      <c r="CH574" s="25"/>
      <c r="CI574" s="25"/>
      <c r="CJ574" s="25"/>
      <c r="CK574" s="25"/>
      <c r="CL574" s="25"/>
      <c r="CM574" s="25"/>
      <c r="CN574" s="25"/>
      <c r="CO574" s="25"/>
      <c r="CP574" s="25"/>
      <c r="CQ574" s="25"/>
      <c r="CR574" s="25"/>
      <c r="CS574" s="25"/>
      <c r="CT574" s="25"/>
      <c r="CU574" s="25"/>
      <c r="CV574" s="25"/>
      <c r="CW574" s="25"/>
      <c r="CX574" s="25"/>
      <c r="CY574" s="25"/>
      <c r="CZ574" s="25"/>
      <c r="DA574" s="25"/>
      <c r="DB574" s="25"/>
      <c r="DC574" s="25"/>
      <c r="DD574" s="25"/>
    </row>
    <row r="575" spans="1:108" hidden="1">
      <c r="A575" s="25"/>
      <c r="B575" s="25"/>
      <c r="C575" s="25"/>
      <c r="D575" s="25"/>
      <c r="E575" s="25"/>
      <c r="F575" s="25"/>
      <c r="G575" s="25"/>
      <c r="H575" s="25"/>
      <c r="I575" s="214"/>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25"/>
      <c r="BJ575" s="25"/>
      <c r="BK575" s="25"/>
      <c r="BL575" s="25"/>
      <c r="BM575" s="25"/>
      <c r="BN575" s="25"/>
      <c r="BO575" s="25"/>
      <c r="BP575" s="25"/>
      <c r="BQ575" s="25"/>
      <c r="BR575" s="25"/>
      <c r="BS575" s="25"/>
      <c r="BT575" s="25"/>
      <c r="BU575" s="25"/>
      <c r="BV575" s="25"/>
      <c r="BW575" s="25"/>
      <c r="BX575" s="25"/>
      <c r="BY575" s="25"/>
      <c r="BZ575" s="25"/>
      <c r="CA575" s="25"/>
      <c r="CB575" s="25"/>
      <c r="CC575" s="25"/>
      <c r="CD575" s="25"/>
      <c r="CE575" s="25"/>
      <c r="CF575" s="25"/>
      <c r="CG575" s="25"/>
      <c r="CH575" s="25"/>
      <c r="CI575" s="25"/>
      <c r="CJ575" s="25"/>
      <c r="CK575" s="25"/>
      <c r="CL575" s="25"/>
      <c r="CM575" s="25"/>
      <c r="CN575" s="25"/>
      <c r="CO575" s="25"/>
      <c r="CP575" s="25"/>
      <c r="CQ575" s="25"/>
      <c r="CR575" s="25"/>
      <c r="CS575" s="25"/>
      <c r="CT575" s="25"/>
      <c r="CU575" s="25"/>
      <c r="CV575" s="25"/>
      <c r="CW575" s="25"/>
      <c r="CX575" s="25"/>
      <c r="CY575" s="25"/>
      <c r="CZ575" s="25"/>
      <c r="DA575" s="25"/>
      <c r="DB575" s="25"/>
      <c r="DC575" s="25"/>
      <c r="DD575" s="25"/>
    </row>
    <row r="576" spans="1:108" hidden="1">
      <c r="A576" s="25"/>
      <c r="B576" s="25"/>
      <c r="C576" s="25"/>
      <c r="D576" s="25"/>
      <c r="E576" s="25"/>
      <c r="F576" s="25"/>
      <c r="G576" s="25"/>
      <c r="H576" s="25"/>
      <c r="I576" s="214"/>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25"/>
      <c r="BJ576" s="25"/>
      <c r="BK576" s="25"/>
      <c r="BL576" s="25"/>
      <c r="BM576" s="25"/>
      <c r="BN576" s="25"/>
      <c r="BO576" s="25"/>
      <c r="BP576" s="25"/>
      <c r="BQ576" s="25"/>
      <c r="BR576" s="25"/>
      <c r="BS576" s="25"/>
      <c r="BT576" s="25"/>
      <c r="BU576" s="25"/>
      <c r="BV576" s="25"/>
      <c r="BW576" s="25"/>
      <c r="BX576" s="25"/>
      <c r="BY576" s="25"/>
      <c r="BZ576" s="25"/>
      <c r="CA576" s="25"/>
      <c r="CB576" s="25"/>
      <c r="CC576" s="25"/>
      <c r="CD576" s="25"/>
      <c r="CE576" s="25"/>
      <c r="CF576" s="25"/>
      <c r="CG576" s="25"/>
      <c r="CH576" s="25"/>
      <c r="CI576" s="25"/>
      <c r="CJ576" s="25"/>
      <c r="CK576" s="25"/>
      <c r="CL576" s="25"/>
      <c r="CM576" s="25"/>
      <c r="CN576" s="25"/>
      <c r="CO576" s="25"/>
      <c r="CP576" s="25"/>
      <c r="CQ576" s="25"/>
      <c r="CR576" s="25"/>
      <c r="CS576" s="25"/>
      <c r="CT576" s="25"/>
      <c r="CU576" s="25"/>
      <c r="CV576" s="25"/>
      <c r="CW576" s="25"/>
      <c r="CX576" s="25"/>
      <c r="CY576" s="25"/>
      <c r="CZ576" s="25"/>
      <c r="DA576" s="25"/>
      <c r="DB576" s="25"/>
      <c r="DC576" s="25"/>
      <c r="DD576" s="25"/>
    </row>
    <row r="577" spans="1:108" hidden="1">
      <c r="A577" s="25"/>
      <c r="B577" s="25"/>
      <c r="C577" s="25"/>
      <c r="D577" s="25"/>
      <c r="E577" s="25"/>
      <c r="F577" s="25"/>
      <c r="G577" s="25"/>
      <c r="H577" s="25"/>
      <c r="I577" s="214"/>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25"/>
      <c r="BJ577" s="25"/>
      <c r="BK577" s="25"/>
      <c r="BL577" s="25"/>
      <c r="BM577" s="25"/>
      <c r="BN577" s="25"/>
      <c r="BO577" s="25"/>
      <c r="BP577" s="25"/>
      <c r="BQ577" s="25"/>
      <c r="BR577" s="25"/>
      <c r="BS577" s="25"/>
      <c r="BT577" s="25"/>
      <c r="BU577" s="25"/>
      <c r="BV577" s="25"/>
      <c r="BW577" s="25"/>
      <c r="BX577" s="25"/>
      <c r="BY577" s="25"/>
      <c r="BZ577" s="25"/>
      <c r="CA577" s="25"/>
      <c r="CB577" s="25"/>
      <c r="CC577" s="25"/>
      <c r="CD577" s="25"/>
      <c r="CE577" s="25"/>
      <c r="CF577" s="25"/>
      <c r="CG577" s="25"/>
      <c r="CH577" s="25"/>
      <c r="CI577" s="25"/>
      <c r="CJ577" s="25"/>
      <c r="CK577" s="25"/>
      <c r="CL577" s="25"/>
      <c r="CM577" s="25"/>
      <c r="CN577" s="25"/>
      <c r="CO577" s="25"/>
      <c r="CP577" s="25"/>
      <c r="CQ577" s="25"/>
      <c r="CR577" s="25"/>
      <c r="CS577" s="25"/>
      <c r="CT577" s="25"/>
      <c r="CU577" s="25"/>
      <c r="CV577" s="25"/>
      <c r="CW577" s="25"/>
      <c r="CX577" s="25"/>
      <c r="CY577" s="25"/>
      <c r="CZ577" s="25"/>
      <c r="DA577" s="25"/>
      <c r="DB577" s="25"/>
      <c r="DC577" s="25"/>
      <c r="DD577" s="25"/>
    </row>
    <row r="578" spans="1:108" hidden="1">
      <c r="A578" s="25"/>
      <c r="B578" s="25"/>
      <c r="C578" s="25"/>
      <c r="D578" s="25"/>
      <c r="E578" s="25"/>
      <c r="F578" s="25"/>
      <c r="G578" s="25"/>
      <c r="H578" s="25"/>
      <c r="I578" s="214"/>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25"/>
      <c r="BM578" s="25"/>
      <c r="BN578" s="25"/>
      <c r="BO578" s="25"/>
      <c r="BP578" s="25"/>
      <c r="BQ578" s="25"/>
      <c r="BR578" s="25"/>
      <c r="BS578" s="25"/>
      <c r="BT578" s="25"/>
      <c r="BU578" s="25"/>
      <c r="BV578" s="25"/>
      <c r="BW578" s="25"/>
      <c r="BX578" s="25"/>
      <c r="BY578" s="25"/>
      <c r="BZ578" s="25"/>
      <c r="CA578" s="25"/>
      <c r="CB578" s="25"/>
      <c r="CC578" s="25"/>
      <c r="CD578" s="25"/>
      <c r="CE578" s="25"/>
      <c r="CF578" s="25"/>
      <c r="CG578" s="25"/>
      <c r="CH578" s="25"/>
      <c r="CI578" s="25"/>
      <c r="CJ578" s="25"/>
      <c r="CK578" s="25"/>
      <c r="CL578" s="25"/>
      <c r="CM578" s="25"/>
      <c r="CN578" s="25"/>
      <c r="CO578" s="25"/>
      <c r="CP578" s="25"/>
      <c r="CQ578" s="25"/>
      <c r="CR578" s="25"/>
      <c r="CS578" s="25"/>
      <c r="CT578" s="25"/>
      <c r="CU578" s="25"/>
      <c r="CV578" s="25"/>
      <c r="CW578" s="25"/>
      <c r="CX578" s="25"/>
      <c r="CY578" s="25"/>
      <c r="CZ578" s="25"/>
      <c r="DA578" s="25"/>
      <c r="DB578" s="25"/>
      <c r="DC578" s="25"/>
      <c r="DD578" s="25"/>
    </row>
    <row r="579" spans="1:108" hidden="1">
      <c r="A579" s="25"/>
      <c r="B579" s="25"/>
      <c r="C579" s="25"/>
      <c r="D579" s="25"/>
      <c r="E579" s="25"/>
      <c r="F579" s="25"/>
      <c r="G579" s="25"/>
      <c r="H579" s="25"/>
      <c r="I579" s="214"/>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25"/>
      <c r="BJ579" s="25"/>
      <c r="BK579" s="25"/>
      <c r="BL579" s="25"/>
      <c r="BM579" s="25"/>
      <c r="BN579" s="25"/>
      <c r="BO579" s="25"/>
      <c r="BP579" s="25"/>
      <c r="BQ579" s="25"/>
      <c r="BR579" s="25"/>
      <c r="BS579" s="25"/>
      <c r="BT579" s="25"/>
      <c r="BU579" s="25"/>
      <c r="BV579" s="25"/>
      <c r="BW579" s="25"/>
      <c r="BX579" s="25"/>
      <c r="BY579" s="25"/>
      <c r="BZ579" s="25"/>
      <c r="CA579" s="25"/>
      <c r="CB579" s="25"/>
      <c r="CC579" s="25"/>
      <c r="CD579" s="25"/>
      <c r="CE579" s="25"/>
      <c r="CF579" s="25"/>
      <c r="CG579" s="25"/>
      <c r="CH579" s="25"/>
      <c r="CI579" s="25"/>
      <c r="CJ579" s="25"/>
      <c r="CK579" s="25"/>
      <c r="CL579" s="25"/>
      <c r="CM579" s="25"/>
      <c r="CN579" s="25"/>
      <c r="CO579" s="25"/>
      <c r="CP579" s="25"/>
      <c r="CQ579" s="25"/>
      <c r="CR579" s="25"/>
      <c r="CS579" s="25"/>
      <c r="CT579" s="25"/>
      <c r="CU579" s="25"/>
      <c r="CV579" s="25"/>
      <c r="CW579" s="25"/>
      <c r="CX579" s="25"/>
      <c r="CY579" s="25"/>
      <c r="CZ579" s="25"/>
      <c r="DA579" s="25"/>
      <c r="DB579" s="25"/>
      <c r="DC579" s="25"/>
      <c r="DD579" s="25"/>
    </row>
    <row r="580" spans="1:108" hidden="1">
      <c r="A580" s="25"/>
      <c r="B580" s="25"/>
      <c r="C580" s="25"/>
      <c r="D580" s="25"/>
      <c r="E580" s="25"/>
      <c r="F580" s="25"/>
      <c r="G580" s="25"/>
      <c r="H580" s="25"/>
      <c r="I580" s="214"/>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25"/>
      <c r="CD580" s="25"/>
      <c r="CE580" s="25"/>
      <c r="CF580" s="25"/>
      <c r="CG580" s="25"/>
      <c r="CH580" s="25"/>
      <c r="CI580" s="25"/>
      <c r="CJ580" s="25"/>
      <c r="CK580" s="25"/>
      <c r="CL580" s="25"/>
      <c r="CM580" s="25"/>
      <c r="CN580" s="25"/>
      <c r="CO580" s="25"/>
      <c r="CP580" s="25"/>
      <c r="CQ580" s="25"/>
      <c r="CR580" s="25"/>
      <c r="CS580" s="25"/>
      <c r="CT580" s="25"/>
      <c r="CU580" s="25"/>
      <c r="CV580" s="25"/>
      <c r="CW580" s="25"/>
      <c r="CX580" s="25"/>
      <c r="CY580" s="25"/>
      <c r="CZ580" s="25"/>
      <c r="DA580" s="25"/>
      <c r="DB580" s="25"/>
      <c r="DC580" s="25"/>
      <c r="DD580" s="25"/>
    </row>
    <row r="581" spans="1:108" hidden="1">
      <c r="A581" s="25"/>
      <c r="B581" s="25"/>
      <c r="C581" s="25"/>
      <c r="D581" s="25"/>
      <c r="E581" s="25"/>
      <c r="F581" s="25"/>
      <c r="G581" s="25"/>
      <c r="H581" s="25"/>
      <c r="I581" s="214"/>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c r="BM581" s="25"/>
      <c r="BN581" s="25"/>
      <c r="BO581" s="25"/>
      <c r="BP581" s="25"/>
      <c r="BQ581" s="25"/>
      <c r="BR581" s="25"/>
      <c r="BS581" s="25"/>
      <c r="BT581" s="25"/>
      <c r="BU581" s="25"/>
      <c r="BV581" s="25"/>
      <c r="BW581" s="25"/>
      <c r="BX581" s="25"/>
      <c r="BY581" s="25"/>
      <c r="BZ581" s="25"/>
      <c r="CA581" s="25"/>
      <c r="CB581" s="25"/>
      <c r="CC581" s="25"/>
      <c r="CD581" s="25"/>
      <c r="CE581" s="25"/>
      <c r="CF581" s="25"/>
      <c r="CG581" s="25"/>
      <c r="CH581" s="25"/>
      <c r="CI581" s="25"/>
      <c r="CJ581" s="25"/>
      <c r="CK581" s="25"/>
      <c r="CL581" s="25"/>
      <c r="CM581" s="25"/>
      <c r="CN581" s="25"/>
      <c r="CO581" s="25"/>
      <c r="CP581" s="25"/>
      <c r="CQ581" s="25"/>
      <c r="CR581" s="25"/>
      <c r="CS581" s="25"/>
      <c r="CT581" s="25"/>
      <c r="CU581" s="25"/>
      <c r="CV581" s="25"/>
      <c r="CW581" s="25"/>
      <c r="CX581" s="25"/>
      <c r="CY581" s="25"/>
      <c r="CZ581" s="25"/>
      <c r="DA581" s="25"/>
      <c r="DB581" s="25"/>
      <c r="DC581" s="25"/>
      <c r="DD581" s="25"/>
    </row>
    <row r="582" spans="1:108" hidden="1">
      <c r="A582" s="25"/>
      <c r="B582" s="25"/>
      <c r="C582" s="25"/>
      <c r="D582" s="25"/>
      <c r="E582" s="25"/>
      <c r="F582" s="25"/>
      <c r="G582" s="25"/>
      <c r="H582" s="25"/>
      <c r="I582" s="214"/>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5"/>
      <c r="BL582" s="25"/>
      <c r="BM582" s="25"/>
      <c r="BN582" s="25"/>
      <c r="BO582" s="25"/>
      <c r="BP582" s="25"/>
      <c r="BQ582" s="25"/>
      <c r="BR582" s="25"/>
      <c r="BS582" s="25"/>
      <c r="BT582" s="25"/>
      <c r="BU582" s="25"/>
      <c r="BV582" s="25"/>
      <c r="BW582" s="25"/>
      <c r="BX582" s="25"/>
      <c r="BY582" s="25"/>
      <c r="BZ582" s="25"/>
      <c r="CA582" s="25"/>
      <c r="CB582" s="25"/>
      <c r="CC582" s="25"/>
      <c r="CD582" s="25"/>
      <c r="CE582" s="25"/>
      <c r="CF582" s="25"/>
      <c r="CG582" s="25"/>
      <c r="CH582" s="25"/>
      <c r="CI582" s="25"/>
      <c r="CJ582" s="25"/>
      <c r="CK582" s="25"/>
      <c r="CL582" s="25"/>
      <c r="CM582" s="25"/>
      <c r="CN582" s="25"/>
      <c r="CO582" s="25"/>
      <c r="CP582" s="25"/>
      <c r="CQ582" s="25"/>
      <c r="CR582" s="25"/>
      <c r="CS582" s="25"/>
      <c r="CT582" s="25"/>
      <c r="CU582" s="25"/>
      <c r="CV582" s="25"/>
      <c r="CW582" s="25"/>
      <c r="CX582" s="25"/>
      <c r="CY582" s="25"/>
      <c r="CZ582" s="25"/>
      <c r="DA582" s="25"/>
      <c r="DB582" s="25"/>
      <c r="DC582" s="25"/>
      <c r="DD582" s="25"/>
    </row>
    <row r="583" spans="1:108" hidden="1">
      <c r="A583" s="25"/>
      <c r="B583" s="25"/>
      <c r="C583" s="25"/>
      <c r="D583" s="25"/>
      <c r="E583" s="25"/>
      <c r="F583" s="25"/>
      <c r="G583" s="25"/>
      <c r="H583" s="25"/>
      <c r="I583" s="214"/>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25"/>
      <c r="CD583" s="25"/>
      <c r="CE583" s="25"/>
      <c r="CF583" s="25"/>
      <c r="CG583" s="25"/>
      <c r="CH583" s="25"/>
      <c r="CI583" s="25"/>
      <c r="CJ583" s="25"/>
      <c r="CK583" s="25"/>
      <c r="CL583" s="25"/>
      <c r="CM583" s="25"/>
      <c r="CN583" s="25"/>
      <c r="CO583" s="25"/>
      <c r="CP583" s="25"/>
      <c r="CQ583" s="25"/>
      <c r="CR583" s="25"/>
      <c r="CS583" s="25"/>
      <c r="CT583" s="25"/>
      <c r="CU583" s="25"/>
      <c r="CV583" s="25"/>
      <c r="CW583" s="25"/>
      <c r="CX583" s="25"/>
      <c r="CY583" s="25"/>
      <c r="CZ583" s="25"/>
      <c r="DA583" s="25"/>
      <c r="DB583" s="25"/>
      <c r="DC583" s="25"/>
      <c r="DD583" s="25"/>
    </row>
    <row r="584" spans="1:108" hidden="1">
      <c r="A584" s="25"/>
      <c r="B584" s="25"/>
      <c r="C584" s="25"/>
      <c r="D584" s="25"/>
      <c r="E584" s="25"/>
      <c r="F584" s="25"/>
      <c r="G584" s="25"/>
      <c r="H584" s="25"/>
      <c r="I584" s="214"/>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25"/>
      <c r="BJ584" s="25"/>
      <c r="BK584" s="25"/>
      <c r="BL584" s="25"/>
      <c r="BM584" s="25"/>
      <c r="BN584" s="25"/>
      <c r="BO584" s="25"/>
      <c r="BP584" s="25"/>
      <c r="BQ584" s="25"/>
      <c r="BR584" s="25"/>
      <c r="BS584" s="25"/>
      <c r="BT584" s="25"/>
      <c r="BU584" s="25"/>
      <c r="BV584" s="25"/>
      <c r="BW584" s="25"/>
      <c r="BX584" s="25"/>
      <c r="BY584" s="25"/>
      <c r="BZ584" s="25"/>
      <c r="CA584" s="25"/>
      <c r="CB584" s="25"/>
      <c r="CC584" s="25"/>
      <c r="CD584" s="25"/>
      <c r="CE584" s="25"/>
      <c r="CF584" s="25"/>
      <c r="CG584" s="25"/>
      <c r="CH584" s="25"/>
      <c r="CI584" s="25"/>
      <c r="CJ584" s="25"/>
      <c r="CK584" s="25"/>
      <c r="CL584" s="25"/>
      <c r="CM584" s="25"/>
      <c r="CN584" s="25"/>
      <c r="CO584" s="25"/>
      <c r="CP584" s="25"/>
      <c r="CQ584" s="25"/>
      <c r="CR584" s="25"/>
      <c r="CS584" s="25"/>
      <c r="CT584" s="25"/>
      <c r="CU584" s="25"/>
      <c r="CV584" s="25"/>
      <c r="CW584" s="25"/>
      <c r="CX584" s="25"/>
      <c r="CY584" s="25"/>
      <c r="CZ584" s="25"/>
      <c r="DA584" s="25"/>
      <c r="DB584" s="25"/>
      <c r="DC584" s="25"/>
      <c r="DD584" s="25"/>
    </row>
    <row r="585" spans="1:108" hidden="1">
      <c r="A585" s="25"/>
      <c r="B585" s="25"/>
      <c r="C585" s="25"/>
      <c r="D585" s="25"/>
      <c r="E585" s="25"/>
      <c r="F585" s="25"/>
      <c r="G585" s="25"/>
      <c r="H585" s="25"/>
      <c r="I585" s="214"/>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25"/>
      <c r="BM585" s="25"/>
      <c r="BN585" s="25"/>
      <c r="BO585" s="25"/>
      <c r="BP585" s="25"/>
      <c r="BQ585" s="25"/>
      <c r="BR585" s="25"/>
      <c r="BS585" s="25"/>
      <c r="BT585" s="25"/>
      <c r="BU585" s="25"/>
      <c r="BV585" s="25"/>
      <c r="BW585" s="25"/>
      <c r="BX585" s="25"/>
      <c r="BY585" s="25"/>
      <c r="BZ585" s="25"/>
      <c r="CA585" s="25"/>
      <c r="CB585" s="25"/>
      <c r="CC585" s="25"/>
      <c r="CD585" s="25"/>
      <c r="CE585" s="25"/>
      <c r="CF585" s="25"/>
      <c r="CG585" s="25"/>
      <c r="CH585" s="25"/>
      <c r="CI585" s="25"/>
      <c r="CJ585" s="25"/>
      <c r="CK585" s="25"/>
      <c r="CL585" s="25"/>
      <c r="CM585" s="25"/>
      <c r="CN585" s="25"/>
      <c r="CO585" s="25"/>
      <c r="CP585" s="25"/>
      <c r="CQ585" s="25"/>
      <c r="CR585" s="25"/>
      <c r="CS585" s="25"/>
      <c r="CT585" s="25"/>
      <c r="CU585" s="25"/>
      <c r="CV585" s="25"/>
      <c r="CW585" s="25"/>
      <c r="CX585" s="25"/>
      <c r="CY585" s="25"/>
      <c r="CZ585" s="25"/>
      <c r="DA585" s="25"/>
      <c r="DB585" s="25"/>
      <c r="DC585" s="25"/>
      <c r="DD585" s="25"/>
    </row>
    <row r="586" spans="1:108" hidden="1">
      <c r="A586" s="25"/>
      <c r="B586" s="25"/>
      <c r="C586" s="25"/>
      <c r="D586" s="25"/>
      <c r="E586" s="25"/>
      <c r="F586" s="25"/>
      <c r="G586" s="25"/>
      <c r="H586" s="25"/>
      <c r="I586" s="214"/>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25"/>
      <c r="BJ586" s="25"/>
      <c r="BK586" s="25"/>
      <c r="BL586" s="25"/>
      <c r="BM586" s="25"/>
      <c r="BN586" s="25"/>
      <c r="BO586" s="25"/>
      <c r="BP586" s="25"/>
      <c r="BQ586" s="25"/>
      <c r="BR586" s="25"/>
      <c r="BS586" s="25"/>
      <c r="BT586" s="25"/>
      <c r="BU586" s="25"/>
      <c r="BV586" s="25"/>
      <c r="BW586" s="25"/>
      <c r="BX586" s="25"/>
      <c r="BY586" s="25"/>
      <c r="BZ586" s="25"/>
      <c r="CA586" s="25"/>
      <c r="CB586" s="25"/>
      <c r="CC586" s="25"/>
      <c r="CD586" s="25"/>
      <c r="CE586" s="25"/>
      <c r="CF586" s="25"/>
      <c r="CG586" s="25"/>
      <c r="CH586" s="25"/>
      <c r="CI586" s="25"/>
      <c r="CJ586" s="25"/>
      <c r="CK586" s="25"/>
      <c r="CL586" s="25"/>
      <c r="CM586" s="25"/>
      <c r="CN586" s="25"/>
      <c r="CO586" s="25"/>
      <c r="CP586" s="25"/>
      <c r="CQ586" s="25"/>
      <c r="CR586" s="25"/>
      <c r="CS586" s="25"/>
      <c r="CT586" s="25"/>
      <c r="CU586" s="25"/>
      <c r="CV586" s="25"/>
      <c r="CW586" s="25"/>
      <c r="CX586" s="25"/>
      <c r="CY586" s="25"/>
      <c r="CZ586" s="25"/>
      <c r="DA586" s="25"/>
      <c r="DB586" s="25"/>
      <c r="DC586" s="25"/>
      <c r="DD586" s="25"/>
    </row>
    <row r="587" spans="1:108" hidden="1">
      <c r="A587" s="25"/>
      <c r="B587" s="25"/>
      <c r="C587" s="25"/>
      <c r="D587" s="25"/>
      <c r="E587" s="25"/>
      <c r="F587" s="25"/>
      <c r="G587" s="25"/>
      <c r="H587" s="25"/>
      <c r="I587" s="214"/>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25"/>
      <c r="BJ587" s="25"/>
      <c r="BK587" s="25"/>
      <c r="BL587" s="25"/>
      <c r="BM587" s="25"/>
      <c r="BN587" s="25"/>
      <c r="BO587" s="25"/>
      <c r="BP587" s="25"/>
      <c r="BQ587" s="25"/>
      <c r="BR587" s="25"/>
      <c r="BS587" s="25"/>
      <c r="BT587" s="25"/>
      <c r="BU587" s="25"/>
      <c r="BV587" s="25"/>
      <c r="BW587" s="25"/>
      <c r="BX587" s="25"/>
      <c r="BY587" s="25"/>
      <c r="BZ587" s="25"/>
      <c r="CA587" s="25"/>
      <c r="CB587" s="25"/>
      <c r="CC587" s="25"/>
      <c r="CD587" s="25"/>
      <c r="CE587" s="25"/>
      <c r="CF587" s="25"/>
      <c r="CG587" s="25"/>
      <c r="CH587" s="25"/>
      <c r="CI587" s="25"/>
      <c r="CJ587" s="25"/>
      <c r="CK587" s="25"/>
      <c r="CL587" s="25"/>
      <c r="CM587" s="25"/>
      <c r="CN587" s="25"/>
      <c r="CO587" s="25"/>
      <c r="CP587" s="25"/>
      <c r="CQ587" s="25"/>
      <c r="CR587" s="25"/>
      <c r="CS587" s="25"/>
      <c r="CT587" s="25"/>
      <c r="CU587" s="25"/>
      <c r="CV587" s="25"/>
      <c r="CW587" s="25"/>
      <c r="CX587" s="25"/>
      <c r="CY587" s="25"/>
      <c r="CZ587" s="25"/>
      <c r="DA587" s="25"/>
      <c r="DB587" s="25"/>
      <c r="DC587" s="25"/>
      <c r="DD587" s="25"/>
    </row>
    <row r="588" spans="1:108" hidden="1">
      <c r="A588" s="25"/>
      <c r="B588" s="25"/>
      <c r="C588" s="25"/>
      <c r="D588" s="25"/>
      <c r="E588" s="25"/>
      <c r="F588" s="25"/>
      <c r="G588" s="25"/>
      <c r="H588" s="25"/>
      <c r="I588" s="214"/>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25"/>
      <c r="BJ588" s="25"/>
      <c r="BK588" s="25"/>
      <c r="BL588" s="25"/>
      <c r="BM588" s="25"/>
      <c r="BN588" s="25"/>
      <c r="BO588" s="25"/>
      <c r="BP588" s="25"/>
      <c r="BQ588" s="25"/>
      <c r="BR588" s="25"/>
      <c r="BS588" s="25"/>
      <c r="BT588" s="25"/>
      <c r="BU588" s="25"/>
      <c r="BV588" s="25"/>
      <c r="BW588" s="25"/>
      <c r="BX588" s="25"/>
      <c r="BY588" s="25"/>
      <c r="BZ588" s="25"/>
      <c r="CA588" s="25"/>
      <c r="CB588" s="25"/>
      <c r="CC588" s="25"/>
      <c r="CD588" s="25"/>
      <c r="CE588" s="25"/>
      <c r="CF588" s="25"/>
      <c r="CG588" s="25"/>
      <c r="CH588" s="25"/>
      <c r="CI588" s="25"/>
      <c r="CJ588" s="25"/>
      <c r="CK588" s="25"/>
      <c r="CL588" s="25"/>
      <c r="CM588" s="25"/>
      <c r="CN588" s="25"/>
      <c r="CO588" s="25"/>
      <c r="CP588" s="25"/>
      <c r="CQ588" s="25"/>
      <c r="CR588" s="25"/>
      <c r="CS588" s="25"/>
      <c r="CT588" s="25"/>
      <c r="CU588" s="25"/>
      <c r="CV588" s="25"/>
      <c r="CW588" s="25"/>
      <c r="CX588" s="25"/>
      <c r="CY588" s="25"/>
      <c r="CZ588" s="25"/>
      <c r="DA588" s="25"/>
      <c r="DB588" s="25"/>
      <c r="DC588" s="25"/>
      <c r="DD588" s="25"/>
    </row>
    <row r="589" spans="1:108" hidden="1">
      <c r="A589" s="25"/>
      <c r="B589" s="25"/>
      <c r="C589" s="25"/>
      <c r="D589" s="25"/>
      <c r="E589" s="25"/>
      <c r="F589" s="25"/>
      <c r="G589" s="25"/>
      <c r="H589" s="25"/>
      <c r="I589" s="214"/>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25"/>
      <c r="BJ589" s="25"/>
      <c r="BK589" s="25"/>
      <c r="BL589" s="25"/>
      <c r="BM589" s="25"/>
      <c r="BN589" s="25"/>
      <c r="BO589" s="25"/>
      <c r="BP589" s="25"/>
      <c r="BQ589" s="25"/>
      <c r="BR589" s="25"/>
      <c r="BS589" s="25"/>
      <c r="BT589" s="25"/>
      <c r="BU589" s="25"/>
      <c r="BV589" s="25"/>
      <c r="BW589" s="25"/>
      <c r="BX589" s="25"/>
      <c r="BY589" s="25"/>
      <c r="BZ589" s="25"/>
      <c r="CA589" s="25"/>
      <c r="CB589" s="25"/>
      <c r="CC589" s="25"/>
      <c r="CD589" s="25"/>
      <c r="CE589" s="25"/>
      <c r="CF589" s="25"/>
      <c r="CG589" s="25"/>
      <c r="CH589" s="25"/>
      <c r="CI589" s="25"/>
      <c r="CJ589" s="25"/>
      <c r="CK589" s="25"/>
      <c r="CL589" s="25"/>
      <c r="CM589" s="25"/>
      <c r="CN589" s="25"/>
      <c r="CO589" s="25"/>
      <c r="CP589" s="25"/>
      <c r="CQ589" s="25"/>
      <c r="CR589" s="25"/>
      <c r="CS589" s="25"/>
      <c r="CT589" s="25"/>
      <c r="CU589" s="25"/>
      <c r="CV589" s="25"/>
      <c r="CW589" s="25"/>
      <c r="CX589" s="25"/>
      <c r="CY589" s="25"/>
      <c r="CZ589" s="25"/>
      <c r="DA589" s="25"/>
      <c r="DB589" s="25"/>
      <c r="DC589" s="25"/>
      <c r="DD589" s="25"/>
    </row>
    <row r="590" spans="1:108" hidden="1">
      <c r="A590" s="25"/>
      <c r="B590" s="25"/>
      <c r="C590" s="25"/>
      <c r="D590" s="25"/>
      <c r="E590" s="25"/>
      <c r="F590" s="25"/>
      <c r="G590" s="25"/>
      <c r="H590" s="25"/>
      <c r="I590" s="214"/>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25"/>
      <c r="BM590" s="25"/>
      <c r="BN590" s="25"/>
      <c r="BO590" s="25"/>
      <c r="BP590" s="25"/>
      <c r="BQ590" s="25"/>
      <c r="BR590" s="25"/>
      <c r="BS590" s="25"/>
      <c r="BT590" s="25"/>
      <c r="BU590" s="25"/>
      <c r="BV590" s="25"/>
      <c r="BW590" s="25"/>
      <c r="BX590" s="25"/>
      <c r="BY590" s="25"/>
      <c r="BZ590" s="25"/>
      <c r="CA590" s="25"/>
      <c r="CB590" s="25"/>
      <c r="CC590" s="25"/>
      <c r="CD590" s="25"/>
      <c r="CE590" s="25"/>
      <c r="CF590" s="25"/>
      <c r="CG590" s="25"/>
      <c r="CH590" s="25"/>
      <c r="CI590" s="25"/>
      <c r="CJ590" s="25"/>
      <c r="CK590" s="25"/>
      <c r="CL590" s="25"/>
      <c r="CM590" s="25"/>
      <c r="CN590" s="25"/>
      <c r="CO590" s="25"/>
      <c r="CP590" s="25"/>
      <c r="CQ590" s="25"/>
      <c r="CR590" s="25"/>
      <c r="CS590" s="25"/>
      <c r="CT590" s="25"/>
      <c r="CU590" s="25"/>
      <c r="CV590" s="25"/>
      <c r="CW590" s="25"/>
      <c r="CX590" s="25"/>
      <c r="CY590" s="25"/>
      <c r="CZ590" s="25"/>
      <c r="DA590" s="25"/>
      <c r="DB590" s="25"/>
      <c r="DC590" s="25"/>
      <c r="DD590" s="25"/>
    </row>
    <row r="591" spans="1:108" hidden="1">
      <c r="A591" s="25"/>
      <c r="B591" s="25"/>
      <c r="C591" s="25"/>
      <c r="D591" s="25"/>
      <c r="E591" s="25"/>
      <c r="F591" s="25"/>
      <c r="G591" s="25"/>
      <c r="H591" s="25"/>
      <c r="I591" s="214"/>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25"/>
      <c r="BJ591" s="25"/>
      <c r="BK591" s="25"/>
      <c r="BL591" s="25"/>
      <c r="BM591" s="25"/>
      <c r="BN591" s="25"/>
      <c r="BO591" s="25"/>
      <c r="BP591" s="25"/>
      <c r="BQ591" s="25"/>
      <c r="BR591" s="25"/>
      <c r="BS591" s="25"/>
      <c r="BT591" s="25"/>
      <c r="BU591" s="25"/>
      <c r="BV591" s="25"/>
      <c r="BW591" s="25"/>
      <c r="BX591" s="25"/>
      <c r="BY591" s="25"/>
      <c r="BZ591" s="25"/>
      <c r="CA591" s="25"/>
      <c r="CB591" s="25"/>
      <c r="CC591" s="25"/>
      <c r="CD591" s="25"/>
      <c r="CE591" s="25"/>
      <c r="CF591" s="25"/>
      <c r="CG591" s="25"/>
      <c r="CH591" s="25"/>
      <c r="CI591" s="25"/>
      <c r="CJ591" s="25"/>
      <c r="CK591" s="25"/>
      <c r="CL591" s="25"/>
      <c r="CM591" s="25"/>
      <c r="CN591" s="25"/>
      <c r="CO591" s="25"/>
      <c r="CP591" s="25"/>
      <c r="CQ591" s="25"/>
      <c r="CR591" s="25"/>
      <c r="CS591" s="25"/>
      <c r="CT591" s="25"/>
      <c r="CU591" s="25"/>
      <c r="CV591" s="25"/>
      <c r="CW591" s="25"/>
      <c r="CX591" s="25"/>
      <c r="CY591" s="25"/>
      <c r="CZ591" s="25"/>
      <c r="DA591" s="25"/>
      <c r="DB591" s="25"/>
      <c r="DC591" s="25"/>
      <c r="DD591" s="25"/>
    </row>
    <row r="592" spans="1:108" hidden="1">
      <c r="A592" s="25"/>
      <c r="B592" s="25"/>
      <c r="C592" s="25"/>
      <c r="D592" s="25"/>
      <c r="E592" s="25"/>
      <c r="F592" s="25"/>
      <c r="G592" s="25"/>
      <c r="H592" s="25"/>
      <c r="I592" s="214"/>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c r="BH592" s="25"/>
      <c r="BI592" s="25"/>
      <c r="BJ592" s="25"/>
      <c r="BK592" s="25"/>
      <c r="BL592" s="25"/>
      <c r="BM592" s="25"/>
      <c r="BN592" s="25"/>
      <c r="BO592" s="25"/>
      <c r="BP592" s="25"/>
      <c r="BQ592" s="25"/>
      <c r="BR592" s="25"/>
      <c r="BS592" s="25"/>
      <c r="BT592" s="25"/>
      <c r="BU592" s="25"/>
      <c r="BV592" s="25"/>
      <c r="BW592" s="25"/>
      <c r="BX592" s="25"/>
      <c r="BY592" s="25"/>
      <c r="BZ592" s="25"/>
      <c r="CA592" s="25"/>
      <c r="CB592" s="25"/>
      <c r="CC592" s="25"/>
      <c r="CD592" s="25"/>
      <c r="CE592" s="25"/>
      <c r="CF592" s="25"/>
      <c r="CG592" s="25"/>
      <c r="CH592" s="25"/>
      <c r="CI592" s="25"/>
      <c r="CJ592" s="25"/>
      <c r="CK592" s="25"/>
      <c r="CL592" s="25"/>
      <c r="CM592" s="25"/>
      <c r="CN592" s="25"/>
      <c r="CO592" s="25"/>
      <c r="CP592" s="25"/>
      <c r="CQ592" s="25"/>
      <c r="CR592" s="25"/>
      <c r="CS592" s="25"/>
      <c r="CT592" s="25"/>
      <c r="CU592" s="25"/>
      <c r="CV592" s="25"/>
      <c r="CW592" s="25"/>
      <c r="CX592" s="25"/>
      <c r="CY592" s="25"/>
      <c r="CZ592" s="25"/>
      <c r="DA592" s="25"/>
      <c r="DB592" s="25"/>
      <c r="DC592" s="25"/>
      <c r="DD592" s="25"/>
    </row>
    <row r="593" spans="1:108" hidden="1">
      <c r="A593" s="25"/>
      <c r="B593" s="25"/>
      <c r="C593" s="25"/>
      <c r="D593" s="25"/>
      <c r="E593" s="25"/>
      <c r="F593" s="25"/>
      <c r="G593" s="25"/>
      <c r="H593" s="25"/>
      <c r="I593" s="214"/>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c r="BG593" s="25"/>
      <c r="BH593" s="25"/>
      <c r="BI593" s="25"/>
      <c r="BJ593" s="25"/>
      <c r="BK593" s="25"/>
      <c r="BL593" s="25"/>
      <c r="BM593" s="25"/>
      <c r="BN593" s="25"/>
      <c r="BO593" s="25"/>
      <c r="BP593" s="25"/>
      <c r="BQ593" s="25"/>
      <c r="BR593" s="25"/>
      <c r="BS593" s="25"/>
      <c r="BT593" s="25"/>
      <c r="BU593" s="25"/>
      <c r="BV593" s="25"/>
      <c r="BW593" s="25"/>
      <c r="BX593" s="25"/>
      <c r="BY593" s="25"/>
      <c r="BZ593" s="25"/>
      <c r="CA593" s="25"/>
      <c r="CB593" s="25"/>
      <c r="CC593" s="25"/>
      <c r="CD593" s="25"/>
      <c r="CE593" s="25"/>
      <c r="CF593" s="25"/>
      <c r="CG593" s="25"/>
      <c r="CH593" s="25"/>
      <c r="CI593" s="25"/>
      <c r="CJ593" s="25"/>
      <c r="CK593" s="25"/>
      <c r="CL593" s="25"/>
      <c r="CM593" s="25"/>
      <c r="CN593" s="25"/>
      <c r="CO593" s="25"/>
      <c r="CP593" s="25"/>
      <c r="CQ593" s="25"/>
      <c r="CR593" s="25"/>
      <c r="CS593" s="25"/>
      <c r="CT593" s="25"/>
      <c r="CU593" s="25"/>
      <c r="CV593" s="25"/>
      <c r="CW593" s="25"/>
      <c r="CX593" s="25"/>
      <c r="CY593" s="25"/>
      <c r="CZ593" s="25"/>
      <c r="DA593" s="25"/>
      <c r="DB593" s="25"/>
      <c r="DC593" s="25"/>
      <c r="DD593" s="25"/>
    </row>
    <row r="594" spans="1:108" hidden="1">
      <c r="A594" s="25"/>
      <c r="B594" s="25"/>
      <c r="C594" s="25"/>
      <c r="D594" s="25"/>
      <c r="E594" s="25"/>
      <c r="F594" s="25"/>
      <c r="G594" s="25"/>
      <c r="H594" s="25"/>
      <c r="I594" s="214"/>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25"/>
      <c r="BJ594" s="25"/>
      <c r="BK594" s="25"/>
      <c r="BL594" s="25"/>
      <c r="BM594" s="25"/>
      <c r="BN594" s="25"/>
      <c r="BO594" s="25"/>
      <c r="BP594" s="25"/>
      <c r="BQ594" s="25"/>
      <c r="BR594" s="25"/>
      <c r="BS594" s="25"/>
      <c r="BT594" s="25"/>
      <c r="BU594" s="25"/>
      <c r="BV594" s="25"/>
      <c r="BW594" s="25"/>
      <c r="BX594" s="25"/>
      <c r="BY594" s="25"/>
      <c r="BZ594" s="25"/>
      <c r="CA594" s="25"/>
      <c r="CB594" s="25"/>
      <c r="CC594" s="25"/>
      <c r="CD594" s="25"/>
      <c r="CE594" s="25"/>
      <c r="CF594" s="25"/>
      <c r="CG594" s="25"/>
      <c r="CH594" s="25"/>
      <c r="CI594" s="25"/>
      <c r="CJ594" s="25"/>
      <c r="CK594" s="25"/>
      <c r="CL594" s="25"/>
      <c r="CM594" s="25"/>
      <c r="CN594" s="25"/>
      <c r="CO594" s="25"/>
      <c r="CP594" s="25"/>
      <c r="CQ594" s="25"/>
      <c r="CR594" s="25"/>
      <c r="CS594" s="25"/>
      <c r="CT594" s="25"/>
      <c r="CU594" s="25"/>
      <c r="CV594" s="25"/>
      <c r="CW594" s="25"/>
      <c r="CX594" s="25"/>
      <c r="CY594" s="25"/>
      <c r="CZ594" s="25"/>
      <c r="DA594" s="25"/>
      <c r="DB594" s="25"/>
      <c r="DC594" s="25"/>
      <c r="DD594" s="25"/>
    </row>
    <row r="595" spans="1:108" hidden="1">
      <c r="A595" s="25"/>
      <c r="B595" s="25"/>
      <c r="C595" s="25"/>
      <c r="D595" s="25"/>
      <c r="E595" s="25"/>
      <c r="F595" s="25"/>
      <c r="G595" s="25"/>
      <c r="H595" s="25"/>
      <c r="I595" s="214"/>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25"/>
      <c r="BJ595" s="25"/>
      <c r="BK595" s="25"/>
      <c r="BL595" s="25"/>
      <c r="BM595" s="25"/>
      <c r="BN595" s="25"/>
      <c r="BO595" s="25"/>
      <c r="BP595" s="25"/>
      <c r="BQ595" s="25"/>
      <c r="BR595" s="25"/>
      <c r="BS595" s="25"/>
      <c r="BT595" s="25"/>
      <c r="BU595" s="25"/>
      <c r="BV595" s="25"/>
      <c r="BW595" s="25"/>
      <c r="BX595" s="25"/>
      <c r="BY595" s="25"/>
      <c r="BZ595" s="25"/>
      <c r="CA595" s="25"/>
      <c r="CB595" s="25"/>
      <c r="CC595" s="25"/>
      <c r="CD595" s="25"/>
      <c r="CE595" s="25"/>
      <c r="CF595" s="25"/>
      <c r="CG595" s="25"/>
      <c r="CH595" s="25"/>
      <c r="CI595" s="25"/>
      <c r="CJ595" s="25"/>
      <c r="CK595" s="25"/>
      <c r="CL595" s="25"/>
      <c r="CM595" s="25"/>
      <c r="CN595" s="25"/>
      <c r="CO595" s="25"/>
      <c r="CP595" s="25"/>
      <c r="CQ595" s="25"/>
      <c r="CR595" s="25"/>
      <c r="CS595" s="25"/>
      <c r="CT595" s="25"/>
      <c r="CU595" s="25"/>
      <c r="CV595" s="25"/>
      <c r="CW595" s="25"/>
      <c r="CX595" s="25"/>
      <c r="CY595" s="25"/>
      <c r="CZ595" s="25"/>
      <c r="DA595" s="25"/>
      <c r="DB595" s="25"/>
      <c r="DC595" s="25"/>
      <c r="DD595" s="25"/>
    </row>
    <row r="596" spans="1:108" hidden="1">
      <c r="A596" s="25"/>
      <c r="B596" s="25"/>
      <c r="C596" s="25"/>
      <c r="D596" s="25"/>
      <c r="E596" s="25"/>
      <c r="F596" s="25"/>
      <c r="G596" s="25"/>
      <c r="H596" s="25"/>
      <c r="I596" s="214"/>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c r="BM596" s="25"/>
      <c r="BN596" s="25"/>
      <c r="BO596" s="25"/>
      <c r="BP596" s="25"/>
      <c r="BQ596" s="25"/>
      <c r="BR596" s="25"/>
      <c r="BS596" s="25"/>
      <c r="BT596" s="25"/>
      <c r="BU596" s="25"/>
      <c r="BV596" s="25"/>
      <c r="BW596" s="25"/>
      <c r="BX596" s="25"/>
      <c r="BY596" s="25"/>
      <c r="BZ596" s="25"/>
      <c r="CA596" s="25"/>
      <c r="CB596" s="25"/>
      <c r="CC596" s="25"/>
      <c r="CD596" s="25"/>
      <c r="CE596" s="25"/>
      <c r="CF596" s="25"/>
      <c r="CG596" s="25"/>
      <c r="CH596" s="25"/>
      <c r="CI596" s="25"/>
      <c r="CJ596" s="25"/>
      <c r="CK596" s="25"/>
      <c r="CL596" s="25"/>
      <c r="CM596" s="25"/>
      <c r="CN596" s="25"/>
      <c r="CO596" s="25"/>
      <c r="CP596" s="25"/>
      <c r="CQ596" s="25"/>
      <c r="CR596" s="25"/>
      <c r="CS596" s="25"/>
      <c r="CT596" s="25"/>
      <c r="CU596" s="25"/>
      <c r="CV596" s="25"/>
      <c r="CW596" s="25"/>
      <c r="CX596" s="25"/>
      <c r="CY596" s="25"/>
      <c r="CZ596" s="25"/>
      <c r="DA596" s="25"/>
      <c r="DB596" s="25"/>
      <c r="DC596" s="25"/>
      <c r="DD596" s="25"/>
    </row>
    <row r="597" spans="1:108" hidden="1">
      <c r="A597" s="25"/>
      <c r="B597" s="25"/>
      <c r="C597" s="25"/>
      <c r="D597" s="25"/>
      <c r="E597" s="25"/>
      <c r="F597" s="25"/>
      <c r="G597" s="25"/>
      <c r="H597" s="25"/>
      <c r="I597" s="214"/>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25"/>
      <c r="BJ597" s="25"/>
      <c r="BK597" s="25"/>
      <c r="BL597" s="25"/>
      <c r="BM597" s="25"/>
      <c r="BN597" s="25"/>
      <c r="BO597" s="25"/>
      <c r="BP597" s="25"/>
      <c r="BQ597" s="25"/>
      <c r="BR597" s="25"/>
      <c r="BS597" s="25"/>
      <c r="BT597" s="25"/>
      <c r="BU597" s="25"/>
      <c r="BV597" s="25"/>
      <c r="BW597" s="25"/>
      <c r="BX597" s="25"/>
      <c r="BY597" s="25"/>
      <c r="BZ597" s="25"/>
      <c r="CA597" s="25"/>
      <c r="CB597" s="25"/>
      <c r="CC597" s="25"/>
      <c r="CD597" s="25"/>
      <c r="CE597" s="25"/>
      <c r="CF597" s="25"/>
      <c r="CG597" s="25"/>
      <c r="CH597" s="25"/>
      <c r="CI597" s="25"/>
      <c r="CJ597" s="25"/>
      <c r="CK597" s="25"/>
      <c r="CL597" s="25"/>
      <c r="CM597" s="25"/>
      <c r="CN597" s="25"/>
      <c r="CO597" s="25"/>
      <c r="CP597" s="25"/>
      <c r="CQ597" s="25"/>
      <c r="CR597" s="25"/>
      <c r="CS597" s="25"/>
      <c r="CT597" s="25"/>
      <c r="CU597" s="25"/>
      <c r="CV597" s="25"/>
      <c r="CW597" s="25"/>
      <c r="CX597" s="25"/>
      <c r="CY597" s="25"/>
      <c r="CZ597" s="25"/>
      <c r="DA597" s="25"/>
      <c r="DB597" s="25"/>
      <c r="DC597" s="25"/>
      <c r="DD597" s="25"/>
    </row>
    <row r="598" spans="1:108" hidden="1">
      <c r="A598" s="25"/>
      <c r="B598" s="25"/>
      <c r="C598" s="25"/>
      <c r="D598" s="25"/>
      <c r="E598" s="25"/>
      <c r="F598" s="25"/>
      <c r="G598" s="25"/>
      <c r="H598" s="25"/>
      <c r="I598" s="214"/>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c r="BM598" s="25"/>
      <c r="BN598" s="25"/>
      <c r="BO598" s="25"/>
      <c r="BP598" s="25"/>
      <c r="BQ598" s="25"/>
      <c r="BR598" s="25"/>
      <c r="BS598" s="25"/>
      <c r="BT598" s="25"/>
      <c r="BU598" s="25"/>
      <c r="BV598" s="25"/>
      <c r="BW598" s="25"/>
      <c r="BX598" s="25"/>
      <c r="BY598" s="25"/>
      <c r="BZ598" s="25"/>
      <c r="CA598" s="25"/>
      <c r="CB598" s="25"/>
      <c r="CC598" s="25"/>
      <c r="CD598" s="25"/>
      <c r="CE598" s="25"/>
      <c r="CF598" s="25"/>
      <c r="CG598" s="25"/>
      <c r="CH598" s="25"/>
      <c r="CI598" s="25"/>
      <c r="CJ598" s="25"/>
      <c r="CK598" s="25"/>
      <c r="CL598" s="25"/>
      <c r="CM598" s="25"/>
      <c r="CN598" s="25"/>
      <c r="CO598" s="25"/>
      <c r="CP598" s="25"/>
      <c r="CQ598" s="25"/>
      <c r="CR598" s="25"/>
      <c r="CS598" s="25"/>
      <c r="CT598" s="25"/>
      <c r="CU598" s="25"/>
      <c r="CV598" s="25"/>
      <c r="CW598" s="25"/>
      <c r="CX598" s="25"/>
      <c r="CY598" s="25"/>
      <c r="CZ598" s="25"/>
      <c r="DA598" s="25"/>
      <c r="DB598" s="25"/>
      <c r="DC598" s="25"/>
      <c r="DD598" s="25"/>
    </row>
    <row r="599" spans="1:108" hidden="1">
      <c r="A599" s="25"/>
      <c r="B599" s="25"/>
      <c r="C599" s="25"/>
      <c r="D599" s="25"/>
      <c r="E599" s="25"/>
      <c r="F599" s="25"/>
      <c r="G599" s="25"/>
      <c r="H599" s="25"/>
      <c r="I599" s="214"/>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c r="BG599" s="25"/>
      <c r="BH599" s="25"/>
      <c r="BI599" s="25"/>
      <c r="BJ599" s="25"/>
      <c r="BK599" s="25"/>
      <c r="BL599" s="25"/>
      <c r="BM599" s="25"/>
      <c r="BN599" s="25"/>
      <c r="BO599" s="25"/>
      <c r="BP599" s="25"/>
      <c r="BQ599" s="25"/>
      <c r="BR599" s="25"/>
      <c r="BS599" s="25"/>
      <c r="BT599" s="25"/>
      <c r="BU599" s="25"/>
      <c r="BV599" s="25"/>
      <c r="BW599" s="25"/>
      <c r="BX599" s="25"/>
      <c r="BY599" s="25"/>
      <c r="BZ599" s="25"/>
      <c r="CA599" s="25"/>
      <c r="CB599" s="25"/>
      <c r="CC599" s="25"/>
      <c r="CD599" s="25"/>
      <c r="CE599" s="25"/>
      <c r="CF599" s="25"/>
      <c r="CG599" s="25"/>
      <c r="CH599" s="25"/>
      <c r="CI599" s="25"/>
      <c r="CJ599" s="25"/>
      <c r="CK599" s="25"/>
      <c r="CL599" s="25"/>
      <c r="CM599" s="25"/>
      <c r="CN599" s="25"/>
      <c r="CO599" s="25"/>
      <c r="CP599" s="25"/>
      <c r="CQ599" s="25"/>
      <c r="CR599" s="25"/>
      <c r="CS599" s="25"/>
      <c r="CT599" s="25"/>
      <c r="CU599" s="25"/>
      <c r="CV599" s="25"/>
      <c r="CW599" s="25"/>
      <c r="CX599" s="25"/>
      <c r="CY599" s="25"/>
      <c r="CZ599" s="25"/>
      <c r="DA599" s="25"/>
      <c r="DB599" s="25"/>
      <c r="DC599" s="25"/>
      <c r="DD599" s="25"/>
    </row>
    <row r="600" spans="1:108" hidden="1">
      <c r="A600" s="25"/>
      <c r="B600" s="25"/>
      <c r="C600" s="25"/>
      <c r="D600" s="25"/>
      <c r="E600" s="25"/>
      <c r="F600" s="25"/>
      <c r="G600" s="25"/>
      <c r="H600" s="25"/>
      <c r="I600" s="214"/>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25"/>
      <c r="BJ600" s="25"/>
      <c r="BK600" s="25"/>
      <c r="BL600" s="25"/>
      <c r="BM600" s="25"/>
      <c r="BN600" s="25"/>
      <c r="BO600" s="25"/>
      <c r="BP600" s="25"/>
      <c r="BQ600" s="25"/>
      <c r="BR600" s="25"/>
      <c r="BS600" s="25"/>
      <c r="BT600" s="25"/>
      <c r="BU600" s="25"/>
      <c r="BV600" s="25"/>
      <c r="BW600" s="25"/>
      <c r="BX600" s="25"/>
      <c r="BY600" s="25"/>
      <c r="BZ600" s="25"/>
      <c r="CA600" s="25"/>
      <c r="CB600" s="25"/>
      <c r="CC600" s="25"/>
      <c r="CD600" s="25"/>
      <c r="CE600" s="25"/>
      <c r="CF600" s="25"/>
      <c r="CG600" s="25"/>
      <c r="CH600" s="25"/>
      <c r="CI600" s="25"/>
      <c r="CJ600" s="25"/>
      <c r="CK600" s="25"/>
      <c r="CL600" s="25"/>
      <c r="CM600" s="25"/>
      <c r="CN600" s="25"/>
      <c r="CO600" s="25"/>
      <c r="CP600" s="25"/>
      <c r="CQ600" s="25"/>
      <c r="CR600" s="25"/>
      <c r="CS600" s="25"/>
      <c r="CT600" s="25"/>
      <c r="CU600" s="25"/>
      <c r="CV600" s="25"/>
      <c r="CW600" s="25"/>
      <c r="CX600" s="25"/>
      <c r="CY600" s="25"/>
      <c r="CZ600" s="25"/>
      <c r="DA600" s="25"/>
      <c r="DB600" s="25"/>
      <c r="DC600" s="25"/>
      <c r="DD600" s="25"/>
    </row>
    <row r="601" spans="1:108" hidden="1">
      <c r="A601" s="25"/>
      <c r="B601" s="25"/>
      <c r="C601" s="25"/>
      <c r="D601" s="25"/>
      <c r="E601" s="25"/>
      <c r="F601" s="25"/>
      <c r="G601" s="25"/>
      <c r="H601" s="25"/>
      <c r="I601" s="214"/>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25"/>
      <c r="BM601" s="25"/>
      <c r="BN601" s="25"/>
      <c r="BO601" s="25"/>
      <c r="BP601" s="25"/>
      <c r="BQ601" s="25"/>
      <c r="BR601" s="25"/>
      <c r="BS601" s="25"/>
      <c r="BT601" s="25"/>
      <c r="BU601" s="25"/>
      <c r="BV601" s="25"/>
      <c r="BW601" s="25"/>
      <c r="BX601" s="25"/>
      <c r="BY601" s="25"/>
      <c r="BZ601" s="25"/>
      <c r="CA601" s="25"/>
      <c r="CB601" s="25"/>
      <c r="CC601" s="25"/>
      <c r="CD601" s="25"/>
      <c r="CE601" s="25"/>
      <c r="CF601" s="25"/>
      <c r="CG601" s="25"/>
      <c r="CH601" s="25"/>
      <c r="CI601" s="25"/>
      <c r="CJ601" s="25"/>
      <c r="CK601" s="25"/>
      <c r="CL601" s="25"/>
      <c r="CM601" s="25"/>
      <c r="CN601" s="25"/>
      <c r="CO601" s="25"/>
      <c r="CP601" s="25"/>
      <c r="CQ601" s="25"/>
      <c r="CR601" s="25"/>
      <c r="CS601" s="25"/>
      <c r="CT601" s="25"/>
      <c r="CU601" s="25"/>
      <c r="CV601" s="25"/>
      <c r="CW601" s="25"/>
      <c r="CX601" s="25"/>
      <c r="CY601" s="25"/>
      <c r="CZ601" s="25"/>
      <c r="DA601" s="25"/>
      <c r="DB601" s="25"/>
      <c r="DC601" s="25"/>
      <c r="DD601" s="25"/>
    </row>
    <row r="602" spans="1:108" hidden="1">
      <c r="A602" s="25"/>
      <c r="B602" s="25"/>
      <c r="C602" s="25"/>
      <c r="D602" s="25"/>
      <c r="E602" s="25"/>
      <c r="F602" s="25"/>
      <c r="G602" s="25"/>
      <c r="H602" s="25"/>
      <c r="I602" s="214"/>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c r="BG602" s="25"/>
      <c r="BH602" s="25"/>
      <c r="BI602" s="25"/>
      <c r="BJ602" s="25"/>
      <c r="BK602" s="25"/>
      <c r="BL602" s="25"/>
      <c r="BM602" s="25"/>
      <c r="BN602" s="25"/>
      <c r="BO602" s="25"/>
      <c r="BP602" s="25"/>
      <c r="BQ602" s="25"/>
      <c r="BR602" s="25"/>
      <c r="BS602" s="25"/>
      <c r="BT602" s="25"/>
      <c r="BU602" s="25"/>
      <c r="BV602" s="25"/>
      <c r="BW602" s="25"/>
      <c r="BX602" s="25"/>
      <c r="BY602" s="25"/>
      <c r="BZ602" s="25"/>
      <c r="CA602" s="25"/>
      <c r="CB602" s="25"/>
      <c r="CC602" s="25"/>
      <c r="CD602" s="25"/>
      <c r="CE602" s="25"/>
      <c r="CF602" s="25"/>
      <c r="CG602" s="25"/>
      <c r="CH602" s="25"/>
      <c r="CI602" s="25"/>
      <c r="CJ602" s="25"/>
      <c r="CK602" s="25"/>
      <c r="CL602" s="25"/>
      <c r="CM602" s="25"/>
      <c r="CN602" s="25"/>
      <c r="CO602" s="25"/>
      <c r="CP602" s="25"/>
      <c r="CQ602" s="25"/>
      <c r="CR602" s="25"/>
      <c r="CS602" s="25"/>
      <c r="CT602" s="25"/>
      <c r="CU602" s="25"/>
      <c r="CV602" s="25"/>
      <c r="CW602" s="25"/>
      <c r="CX602" s="25"/>
      <c r="CY602" s="25"/>
      <c r="CZ602" s="25"/>
      <c r="DA602" s="25"/>
      <c r="DB602" s="25"/>
      <c r="DC602" s="25"/>
      <c r="DD602" s="25"/>
    </row>
    <row r="603" spans="1:108" hidden="1">
      <c r="A603" s="25"/>
      <c r="B603" s="25"/>
      <c r="C603" s="25"/>
      <c r="D603" s="25"/>
      <c r="E603" s="25"/>
      <c r="F603" s="25"/>
      <c r="G603" s="25"/>
      <c r="H603" s="25"/>
      <c r="I603" s="214"/>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25"/>
      <c r="BJ603" s="25"/>
      <c r="BK603" s="25"/>
      <c r="BL603" s="25"/>
      <c r="BM603" s="25"/>
      <c r="BN603" s="25"/>
      <c r="BO603" s="25"/>
      <c r="BP603" s="25"/>
      <c r="BQ603" s="25"/>
      <c r="BR603" s="25"/>
      <c r="BS603" s="25"/>
      <c r="BT603" s="25"/>
      <c r="BU603" s="25"/>
      <c r="BV603" s="25"/>
      <c r="BW603" s="25"/>
      <c r="BX603" s="25"/>
      <c r="BY603" s="25"/>
      <c r="BZ603" s="25"/>
      <c r="CA603" s="25"/>
      <c r="CB603" s="25"/>
      <c r="CC603" s="25"/>
      <c r="CD603" s="25"/>
      <c r="CE603" s="25"/>
      <c r="CF603" s="25"/>
      <c r="CG603" s="25"/>
      <c r="CH603" s="25"/>
      <c r="CI603" s="25"/>
      <c r="CJ603" s="25"/>
      <c r="CK603" s="25"/>
      <c r="CL603" s="25"/>
      <c r="CM603" s="25"/>
      <c r="CN603" s="25"/>
      <c r="CO603" s="25"/>
      <c r="CP603" s="25"/>
      <c r="CQ603" s="25"/>
      <c r="CR603" s="25"/>
      <c r="CS603" s="25"/>
      <c r="CT603" s="25"/>
      <c r="CU603" s="25"/>
      <c r="CV603" s="25"/>
      <c r="CW603" s="25"/>
      <c r="CX603" s="25"/>
      <c r="CY603" s="25"/>
      <c r="CZ603" s="25"/>
      <c r="DA603" s="25"/>
      <c r="DB603" s="25"/>
      <c r="DC603" s="25"/>
      <c r="DD603" s="25"/>
    </row>
    <row r="604" spans="1:108" hidden="1">
      <c r="A604" s="25"/>
      <c r="B604" s="25"/>
      <c r="C604" s="25"/>
      <c r="D604" s="25"/>
      <c r="E604" s="25"/>
      <c r="F604" s="25"/>
      <c r="G604" s="25"/>
      <c r="H604" s="25"/>
      <c r="I604" s="214"/>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5"/>
      <c r="BL604" s="25"/>
      <c r="BM604" s="25"/>
      <c r="BN604" s="25"/>
      <c r="BO604" s="25"/>
      <c r="BP604" s="25"/>
      <c r="BQ604" s="25"/>
      <c r="BR604" s="25"/>
      <c r="BS604" s="25"/>
      <c r="BT604" s="25"/>
      <c r="BU604" s="25"/>
      <c r="BV604" s="25"/>
      <c r="BW604" s="25"/>
      <c r="BX604" s="25"/>
      <c r="BY604" s="25"/>
      <c r="BZ604" s="25"/>
      <c r="CA604" s="25"/>
      <c r="CB604" s="25"/>
      <c r="CC604" s="25"/>
      <c r="CD604" s="25"/>
      <c r="CE604" s="25"/>
      <c r="CF604" s="25"/>
      <c r="CG604" s="25"/>
      <c r="CH604" s="25"/>
      <c r="CI604" s="25"/>
      <c r="CJ604" s="25"/>
      <c r="CK604" s="25"/>
      <c r="CL604" s="25"/>
      <c r="CM604" s="25"/>
      <c r="CN604" s="25"/>
      <c r="CO604" s="25"/>
      <c r="CP604" s="25"/>
      <c r="CQ604" s="25"/>
      <c r="CR604" s="25"/>
      <c r="CS604" s="25"/>
      <c r="CT604" s="25"/>
      <c r="CU604" s="25"/>
      <c r="CV604" s="25"/>
      <c r="CW604" s="25"/>
      <c r="CX604" s="25"/>
      <c r="CY604" s="25"/>
      <c r="CZ604" s="25"/>
      <c r="DA604" s="25"/>
      <c r="DB604" s="25"/>
      <c r="DC604" s="25"/>
      <c r="DD604" s="25"/>
    </row>
    <row r="605" spans="1:108" hidden="1">
      <c r="A605" s="25"/>
      <c r="B605" s="25"/>
      <c r="C605" s="25"/>
      <c r="D605" s="25"/>
      <c r="E605" s="25"/>
      <c r="F605" s="25"/>
      <c r="G605" s="25"/>
      <c r="H605" s="25"/>
      <c r="I605" s="214"/>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25"/>
      <c r="BJ605" s="25"/>
      <c r="BK605" s="25"/>
      <c r="BL605" s="25"/>
      <c r="BM605" s="25"/>
      <c r="BN605" s="25"/>
      <c r="BO605" s="25"/>
      <c r="BP605" s="25"/>
      <c r="BQ605" s="25"/>
      <c r="BR605" s="25"/>
      <c r="BS605" s="25"/>
      <c r="BT605" s="25"/>
      <c r="BU605" s="25"/>
      <c r="BV605" s="25"/>
      <c r="BW605" s="25"/>
      <c r="BX605" s="25"/>
      <c r="BY605" s="25"/>
      <c r="BZ605" s="25"/>
      <c r="CA605" s="25"/>
      <c r="CB605" s="25"/>
      <c r="CC605" s="25"/>
      <c r="CD605" s="25"/>
      <c r="CE605" s="25"/>
      <c r="CF605" s="25"/>
      <c r="CG605" s="25"/>
      <c r="CH605" s="25"/>
      <c r="CI605" s="25"/>
      <c r="CJ605" s="25"/>
      <c r="CK605" s="25"/>
      <c r="CL605" s="25"/>
      <c r="CM605" s="25"/>
      <c r="CN605" s="25"/>
      <c r="CO605" s="25"/>
      <c r="CP605" s="25"/>
      <c r="CQ605" s="25"/>
      <c r="CR605" s="25"/>
      <c r="CS605" s="25"/>
      <c r="CT605" s="25"/>
      <c r="CU605" s="25"/>
      <c r="CV605" s="25"/>
      <c r="CW605" s="25"/>
      <c r="CX605" s="25"/>
      <c r="CY605" s="25"/>
      <c r="CZ605" s="25"/>
      <c r="DA605" s="25"/>
      <c r="DB605" s="25"/>
      <c r="DC605" s="25"/>
      <c r="DD605" s="25"/>
    </row>
    <row r="606" spans="1:108" hidden="1">
      <c r="A606" s="25"/>
      <c r="B606" s="25"/>
      <c r="C606" s="25"/>
      <c r="D606" s="25"/>
      <c r="E606" s="25"/>
      <c r="F606" s="25"/>
      <c r="G606" s="25"/>
      <c r="H606" s="25"/>
      <c r="I606" s="214"/>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row>
    <row r="607" spans="1:108" hidden="1">
      <c r="A607" s="25"/>
      <c r="B607" s="25"/>
      <c r="C607" s="25"/>
      <c r="D607" s="25"/>
      <c r="E607" s="25"/>
      <c r="F607" s="25"/>
      <c r="G607" s="25"/>
      <c r="H607" s="25"/>
      <c r="I607" s="214"/>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row>
    <row r="608" spans="1:108" hidden="1">
      <c r="A608" s="25"/>
      <c r="B608" s="25"/>
      <c r="C608" s="25"/>
      <c r="D608" s="25"/>
      <c r="E608" s="25"/>
      <c r="F608" s="25"/>
      <c r="G608" s="25"/>
      <c r="H608" s="25"/>
      <c r="I608" s="214"/>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c r="BG608" s="25"/>
      <c r="BH608" s="25"/>
      <c r="BI608" s="25"/>
      <c r="BJ608" s="25"/>
      <c r="BK608" s="25"/>
      <c r="BL608" s="25"/>
      <c r="BM608" s="25"/>
      <c r="BN608" s="25"/>
      <c r="BO608" s="25"/>
      <c r="BP608" s="25"/>
      <c r="BQ608" s="25"/>
      <c r="BR608" s="25"/>
      <c r="BS608" s="25"/>
      <c r="BT608" s="25"/>
      <c r="BU608" s="25"/>
      <c r="BV608" s="25"/>
      <c r="BW608" s="25"/>
      <c r="BX608" s="25"/>
      <c r="BY608" s="25"/>
      <c r="BZ608" s="25"/>
      <c r="CA608" s="25"/>
      <c r="CB608" s="25"/>
      <c r="CC608" s="25"/>
      <c r="CD608" s="25"/>
      <c r="CE608" s="25"/>
      <c r="CF608" s="25"/>
      <c r="CG608" s="25"/>
      <c r="CH608" s="25"/>
      <c r="CI608" s="25"/>
      <c r="CJ608" s="25"/>
      <c r="CK608" s="25"/>
      <c r="CL608" s="25"/>
      <c r="CM608" s="25"/>
      <c r="CN608" s="25"/>
      <c r="CO608" s="25"/>
      <c r="CP608" s="25"/>
      <c r="CQ608" s="25"/>
      <c r="CR608" s="25"/>
      <c r="CS608" s="25"/>
      <c r="CT608" s="25"/>
      <c r="CU608" s="25"/>
      <c r="CV608" s="25"/>
      <c r="CW608" s="25"/>
      <c r="CX608" s="25"/>
      <c r="CY608" s="25"/>
      <c r="CZ608" s="25"/>
      <c r="DA608" s="25"/>
      <c r="DB608" s="25"/>
      <c r="DC608" s="25"/>
      <c r="DD608" s="25"/>
    </row>
    <row r="609" spans="1:108" hidden="1">
      <c r="A609" s="25"/>
      <c r="B609" s="25"/>
      <c r="C609" s="25"/>
      <c r="D609" s="25"/>
      <c r="E609" s="25"/>
      <c r="F609" s="25"/>
      <c r="G609" s="25"/>
      <c r="H609" s="25"/>
      <c r="I609" s="214"/>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c r="BG609" s="25"/>
      <c r="BH609" s="25"/>
      <c r="BI609" s="25"/>
      <c r="BJ609" s="25"/>
      <c r="BK609" s="25"/>
      <c r="BL609" s="25"/>
      <c r="BM609" s="25"/>
      <c r="BN609" s="25"/>
      <c r="BO609" s="25"/>
      <c r="BP609" s="25"/>
      <c r="BQ609" s="25"/>
      <c r="BR609" s="25"/>
      <c r="BS609" s="25"/>
      <c r="BT609" s="25"/>
      <c r="BU609" s="25"/>
      <c r="BV609" s="25"/>
      <c r="BW609" s="25"/>
      <c r="BX609" s="25"/>
      <c r="BY609" s="25"/>
      <c r="BZ609" s="25"/>
      <c r="CA609" s="25"/>
      <c r="CB609" s="25"/>
      <c r="CC609" s="25"/>
      <c r="CD609" s="25"/>
      <c r="CE609" s="25"/>
      <c r="CF609" s="25"/>
      <c r="CG609" s="25"/>
      <c r="CH609" s="25"/>
      <c r="CI609" s="25"/>
      <c r="CJ609" s="25"/>
      <c r="CK609" s="25"/>
      <c r="CL609" s="25"/>
      <c r="CM609" s="25"/>
      <c r="CN609" s="25"/>
      <c r="CO609" s="25"/>
      <c r="CP609" s="25"/>
      <c r="CQ609" s="25"/>
      <c r="CR609" s="25"/>
      <c r="CS609" s="25"/>
      <c r="CT609" s="25"/>
      <c r="CU609" s="25"/>
      <c r="CV609" s="25"/>
      <c r="CW609" s="25"/>
      <c r="CX609" s="25"/>
      <c r="CY609" s="25"/>
      <c r="CZ609" s="25"/>
      <c r="DA609" s="25"/>
      <c r="DB609" s="25"/>
      <c r="DC609" s="25"/>
      <c r="DD609" s="25"/>
    </row>
    <row r="610" spans="1:108" hidden="1">
      <c r="A610" s="25"/>
      <c r="B610" s="25"/>
      <c r="C610" s="25"/>
      <c r="D610" s="25"/>
      <c r="E610" s="25"/>
      <c r="F610" s="25"/>
      <c r="G610" s="25"/>
      <c r="H610" s="25"/>
      <c r="I610" s="214"/>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25"/>
      <c r="BJ610" s="25"/>
      <c r="BK610" s="25"/>
      <c r="BL610" s="25"/>
      <c r="BM610" s="25"/>
      <c r="BN610" s="25"/>
      <c r="BO610" s="25"/>
      <c r="BP610" s="25"/>
      <c r="BQ610" s="25"/>
      <c r="BR610" s="25"/>
      <c r="BS610" s="25"/>
      <c r="BT610" s="25"/>
      <c r="BU610" s="25"/>
      <c r="BV610" s="25"/>
      <c r="BW610" s="25"/>
      <c r="BX610" s="25"/>
      <c r="BY610" s="25"/>
      <c r="BZ610" s="25"/>
      <c r="CA610" s="25"/>
      <c r="CB610" s="25"/>
      <c r="CC610" s="25"/>
      <c r="CD610" s="25"/>
      <c r="CE610" s="25"/>
      <c r="CF610" s="25"/>
      <c r="CG610" s="25"/>
      <c r="CH610" s="25"/>
      <c r="CI610" s="25"/>
      <c r="CJ610" s="25"/>
      <c r="CK610" s="25"/>
      <c r="CL610" s="25"/>
      <c r="CM610" s="25"/>
      <c r="CN610" s="25"/>
      <c r="CO610" s="25"/>
      <c r="CP610" s="25"/>
      <c r="CQ610" s="25"/>
      <c r="CR610" s="25"/>
      <c r="CS610" s="25"/>
      <c r="CT610" s="25"/>
      <c r="CU610" s="25"/>
      <c r="CV610" s="25"/>
      <c r="CW610" s="25"/>
      <c r="CX610" s="25"/>
      <c r="CY610" s="25"/>
      <c r="CZ610" s="25"/>
      <c r="DA610" s="25"/>
      <c r="DB610" s="25"/>
      <c r="DC610" s="25"/>
      <c r="DD610" s="25"/>
    </row>
    <row r="611" spans="1:108" hidden="1">
      <c r="A611" s="25"/>
      <c r="B611" s="25"/>
      <c r="C611" s="25"/>
      <c r="D611" s="25"/>
      <c r="E611" s="25"/>
      <c r="F611" s="25"/>
      <c r="G611" s="25"/>
      <c r="H611" s="25"/>
      <c r="I611" s="214"/>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25"/>
      <c r="BJ611" s="25"/>
      <c r="BK611" s="25"/>
      <c r="BL611" s="25"/>
      <c r="BM611" s="25"/>
      <c r="BN611" s="25"/>
      <c r="BO611" s="25"/>
      <c r="BP611" s="25"/>
      <c r="BQ611" s="25"/>
      <c r="BR611" s="25"/>
      <c r="BS611" s="25"/>
      <c r="BT611" s="25"/>
      <c r="BU611" s="25"/>
      <c r="BV611" s="25"/>
      <c r="BW611" s="25"/>
      <c r="BX611" s="25"/>
      <c r="BY611" s="25"/>
      <c r="BZ611" s="25"/>
      <c r="CA611" s="25"/>
      <c r="CB611" s="25"/>
      <c r="CC611" s="25"/>
      <c r="CD611" s="25"/>
      <c r="CE611" s="25"/>
      <c r="CF611" s="25"/>
      <c r="CG611" s="25"/>
      <c r="CH611" s="25"/>
      <c r="CI611" s="25"/>
      <c r="CJ611" s="25"/>
      <c r="CK611" s="25"/>
      <c r="CL611" s="25"/>
      <c r="CM611" s="25"/>
      <c r="CN611" s="25"/>
      <c r="CO611" s="25"/>
      <c r="CP611" s="25"/>
      <c r="CQ611" s="25"/>
      <c r="CR611" s="25"/>
      <c r="CS611" s="25"/>
      <c r="CT611" s="25"/>
      <c r="CU611" s="25"/>
      <c r="CV611" s="25"/>
      <c r="CW611" s="25"/>
      <c r="CX611" s="25"/>
      <c r="CY611" s="25"/>
      <c r="CZ611" s="25"/>
      <c r="DA611" s="25"/>
      <c r="DB611" s="25"/>
      <c r="DC611" s="25"/>
      <c r="DD611" s="25"/>
    </row>
    <row r="612" spans="1:108" hidden="1">
      <c r="A612" s="25"/>
      <c r="B612" s="25"/>
      <c r="C612" s="25"/>
      <c r="D612" s="25"/>
      <c r="E612" s="25"/>
      <c r="F612" s="25"/>
      <c r="G612" s="25"/>
      <c r="H612" s="25"/>
      <c r="I612" s="214"/>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c r="BG612" s="25"/>
      <c r="BH612" s="25"/>
      <c r="BI612" s="25"/>
      <c r="BJ612" s="25"/>
      <c r="BK612" s="25"/>
      <c r="BL612" s="25"/>
      <c r="BM612" s="25"/>
      <c r="BN612" s="25"/>
      <c r="BO612" s="25"/>
      <c r="BP612" s="25"/>
      <c r="BQ612" s="25"/>
      <c r="BR612" s="25"/>
      <c r="BS612" s="25"/>
      <c r="BT612" s="25"/>
      <c r="BU612" s="25"/>
      <c r="BV612" s="25"/>
      <c r="BW612" s="25"/>
      <c r="BX612" s="25"/>
      <c r="BY612" s="25"/>
      <c r="BZ612" s="25"/>
      <c r="CA612" s="25"/>
      <c r="CB612" s="25"/>
      <c r="CC612" s="25"/>
      <c r="CD612" s="25"/>
      <c r="CE612" s="25"/>
      <c r="CF612" s="25"/>
      <c r="CG612" s="25"/>
      <c r="CH612" s="25"/>
      <c r="CI612" s="25"/>
      <c r="CJ612" s="25"/>
      <c r="CK612" s="25"/>
      <c r="CL612" s="25"/>
      <c r="CM612" s="25"/>
      <c r="CN612" s="25"/>
      <c r="CO612" s="25"/>
      <c r="CP612" s="25"/>
      <c r="CQ612" s="25"/>
      <c r="CR612" s="25"/>
      <c r="CS612" s="25"/>
      <c r="CT612" s="25"/>
      <c r="CU612" s="25"/>
      <c r="CV612" s="25"/>
      <c r="CW612" s="25"/>
      <c r="CX612" s="25"/>
      <c r="CY612" s="25"/>
      <c r="CZ612" s="25"/>
      <c r="DA612" s="25"/>
      <c r="DB612" s="25"/>
      <c r="DC612" s="25"/>
      <c r="DD612" s="25"/>
    </row>
    <row r="613" spans="1:108" hidden="1">
      <c r="A613" s="25"/>
      <c r="B613" s="25"/>
      <c r="C613" s="25"/>
      <c r="D613" s="25"/>
      <c r="E613" s="25"/>
      <c r="F613" s="25"/>
      <c r="G613" s="25"/>
      <c r="H613" s="25"/>
      <c r="I613" s="214"/>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25"/>
      <c r="BJ613" s="25"/>
      <c r="BK613" s="25"/>
      <c r="BL613" s="25"/>
      <c r="BM613" s="25"/>
      <c r="BN613" s="25"/>
      <c r="BO613" s="25"/>
      <c r="BP613" s="25"/>
      <c r="BQ613" s="25"/>
      <c r="BR613" s="25"/>
      <c r="BS613" s="25"/>
      <c r="BT613" s="25"/>
      <c r="BU613" s="25"/>
      <c r="BV613" s="25"/>
      <c r="BW613" s="25"/>
      <c r="BX613" s="25"/>
      <c r="BY613" s="25"/>
      <c r="BZ613" s="25"/>
      <c r="CA613" s="25"/>
      <c r="CB613" s="25"/>
      <c r="CC613" s="25"/>
      <c r="CD613" s="25"/>
      <c r="CE613" s="25"/>
      <c r="CF613" s="25"/>
      <c r="CG613" s="25"/>
      <c r="CH613" s="25"/>
      <c r="CI613" s="25"/>
      <c r="CJ613" s="25"/>
      <c r="CK613" s="25"/>
      <c r="CL613" s="25"/>
      <c r="CM613" s="25"/>
      <c r="CN613" s="25"/>
      <c r="CO613" s="25"/>
      <c r="CP613" s="25"/>
      <c r="CQ613" s="25"/>
      <c r="CR613" s="25"/>
      <c r="CS613" s="25"/>
      <c r="CT613" s="25"/>
      <c r="CU613" s="25"/>
      <c r="CV613" s="25"/>
      <c r="CW613" s="25"/>
      <c r="CX613" s="25"/>
      <c r="CY613" s="25"/>
      <c r="CZ613" s="25"/>
      <c r="DA613" s="25"/>
      <c r="DB613" s="25"/>
      <c r="DC613" s="25"/>
      <c r="DD613" s="25"/>
    </row>
    <row r="614" spans="1:108" hidden="1">
      <c r="A614" s="25"/>
      <c r="B614" s="25"/>
      <c r="C614" s="25"/>
      <c r="D614" s="25"/>
      <c r="E614" s="25"/>
      <c r="F614" s="25"/>
      <c r="G614" s="25"/>
      <c r="H614" s="25"/>
      <c r="I614" s="214"/>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c r="BM614" s="25"/>
      <c r="BN614" s="25"/>
      <c r="BO614" s="25"/>
      <c r="BP614" s="25"/>
      <c r="BQ614" s="25"/>
      <c r="BR614" s="25"/>
      <c r="BS614" s="25"/>
      <c r="BT614" s="25"/>
      <c r="BU614" s="25"/>
      <c r="BV614" s="25"/>
      <c r="BW614" s="25"/>
      <c r="BX614" s="25"/>
      <c r="BY614" s="25"/>
      <c r="BZ614" s="25"/>
      <c r="CA614" s="25"/>
      <c r="CB614" s="25"/>
      <c r="CC614" s="25"/>
      <c r="CD614" s="25"/>
      <c r="CE614" s="25"/>
      <c r="CF614" s="25"/>
      <c r="CG614" s="25"/>
      <c r="CH614" s="25"/>
      <c r="CI614" s="25"/>
      <c r="CJ614" s="25"/>
      <c r="CK614" s="25"/>
      <c r="CL614" s="25"/>
      <c r="CM614" s="25"/>
      <c r="CN614" s="25"/>
      <c r="CO614" s="25"/>
      <c r="CP614" s="25"/>
      <c r="CQ614" s="25"/>
      <c r="CR614" s="25"/>
      <c r="CS614" s="25"/>
      <c r="CT614" s="25"/>
      <c r="CU614" s="25"/>
      <c r="CV614" s="25"/>
      <c r="CW614" s="25"/>
      <c r="CX614" s="25"/>
      <c r="CY614" s="25"/>
      <c r="CZ614" s="25"/>
      <c r="DA614" s="25"/>
      <c r="DB614" s="25"/>
      <c r="DC614" s="25"/>
      <c r="DD614" s="25"/>
    </row>
    <row r="615" spans="1:108" hidden="1">
      <c r="A615" s="25"/>
      <c r="B615" s="25"/>
      <c r="C615" s="25"/>
      <c r="D615" s="25"/>
      <c r="E615" s="25"/>
      <c r="F615" s="25"/>
      <c r="G615" s="25"/>
      <c r="H615" s="25"/>
      <c r="I615" s="214"/>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25"/>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row>
    <row r="616" spans="1:108" hidden="1">
      <c r="A616" s="25"/>
      <c r="B616" s="25"/>
      <c r="C616" s="25"/>
      <c r="D616" s="25"/>
      <c r="E616" s="25"/>
      <c r="F616" s="25"/>
      <c r="G616" s="25"/>
      <c r="H616" s="25"/>
      <c r="I616" s="214"/>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row>
    <row r="617" spans="1:108" hidden="1">
      <c r="A617" s="25"/>
      <c r="B617" s="25"/>
      <c r="C617" s="25"/>
      <c r="D617" s="25"/>
      <c r="E617" s="25"/>
      <c r="F617" s="25"/>
      <c r="G617" s="25"/>
      <c r="H617" s="25"/>
      <c r="I617" s="214"/>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25"/>
      <c r="BR617" s="25"/>
      <c r="BS617" s="25"/>
      <c r="BT617" s="25"/>
      <c r="BU617" s="25"/>
      <c r="BV617" s="25"/>
      <c r="BW617" s="25"/>
      <c r="BX617" s="25"/>
      <c r="BY617" s="25"/>
      <c r="BZ617" s="25"/>
      <c r="CA617" s="25"/>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row>
    <row r="618" spans="1:108" hidden="1">
      <c r="A618" s="25"/>
      <c r="B618" s="25"/>
      <c r="C618" s="25"/>
      <c r="D618" s="25"/>
      <c r="E618" s="25"/>
      <c r="F618" s="25"/>
      <c r="G618" s="25"/>
      <c r="H618" s="25"/>
      <c r="I618" s="214"/>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2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row>
    <row r="619" spans="1:108" hidden="1">
      <c r="A619" s="25"/>
      <c r="B619" s="25"/>
      <c r="C619" s="25"/>
      <c r="D619" s="25"/>
      <c r="E619" s="25"/>
      <c r="F619" s="25"/>
      <c r="G619" s="25"/>
      <c r="H619" s="25"/>
      <c r="I619" s="214"/>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25"/>
      <c r="CD619" s="25"/>
      <c r="CE619" s="25"/>
      <c r="CF619" s="25"/>
      <c r="CG619" s="25"/>
      <c r="CH619" s="25"/>
      <c r="CI619" s="25"/>
      <c r="CJ619" s="25"/>
      <c r="CK619" s="25"/>
      <c r="CL619" s="25"/>
      <c r="CM619" s="25"/>
      <c r="CN619" s="25"/>
      <c r="CO619" s="25"/>
      <c r="CP619" s="25"/>
      <c r="CQ619" s="25"/>
      <c r="CR619" s="25"/>
      <c r="CS619" s="25"/>
      <c r="CT619" s="25"/>
      <c r="CU619" s="25"/>
      <c r="CV619" s="25"/>
      <c r="CW619" s="25"/>
      <c r="CX619" s="25"/>
      <c r="CY619" s="25"/>
      <c r="CZ619" s="25"/>
      <c r="DA619" s="25"/>
      <c r="DB619" s="25"/>
      <c r="DC619" s="25"/>
      <c r="DD619" s="25"/>
    </row>
    <row r="620" spans="1:108" hidden="1">
      <c r="A620" s="25"/>
      <c r="B620" s="25"/>
      <c r="C620" s="25"/>
      <c r="D620" s="25"/>
      <c r="E620" s="25"/>
      <c r="F620" s="25"/>
      <c r="G620" s="25"/>
      <c r="H620" s="25"/>
      <c r="I620" s="214"/>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25"/>
      <c r="BJ620" s="25"/>
      <c r="BK620" s="25"/>
      <c r="BL620" s="25"/>
      <c r="BM620" s="25"/>
      <c r="BN620" s="25"/>
      <c r="BO620" s="25"/>
      <c r="BP620" s="25"/>
      <c r="BQ620" s="25"/>
      <c r="BR620" s="25"/>
      <c r="BS620" s="25"/>
      <c r="BT620" s="25"/>
      <c r="BU620" s="25"/>
      <c r="BV620" s="25"/>
      <c r="BW620" s="25"/>
      <c r="BX620" s="25"/>
      <c r="BY620" s="25"/>
      <c r="BZ620" s="25"/>
      <c r="CA620" s="25"/>
      <c r="CB620" s="25"/>
      <c r="CC620" s="25"/>
      <c r="CD620" s="25"/>
      <c r="CE620" s="25"/>
      <c r="CF620" s="25"/>
      <c r="CG620" s="25"/>
      <c r="CH620" s="25"/>
      <c r="CI620" s="25"/>
      <c r="CJ620" s="25"/>
      <c r="CK620" s="25"/>
      <c r="CL620" s="25"/>
      <c r="CM620" s="25"/>
      <c r="CN620" s="25"/>
      <c r="CO620" s="25"/>
      <c r="CP620" s="25"/>
      <c r="CQ620" s="25"/>
      <c r="CR620" s="25"/>
      <c r="CS620" s="25"/>
      <c r="CT620" s="25"/>
      <c r="CU620" s="25"/>
      <c r="CV620" s="25"/>
      <c r="CW620" s="25"/>
      <c r="CX620" s="25"/>
      <c r="CY620" s="25"/>
      <c r="CZ620" s="25"/>
      <c r="DA620" s="25"/>
      <c r="DB620" s="25"/>
      <c r="DC620" s="25"/>
      <c r="DD620" s="25"/>
    </row>
    <row r="621" spans="1:108" hidden="1">
      <c r="A621" s="25"/>
      <c r="B621" s="25"/>
      <c r="C621" s="25"/>
      <c r="D621" s="25"/>
      <c r="E621" s="25"/>
      <c r="F621" s="25"/>
      <c r="G621" s="25"/>
      <c r="H621" s="25"/>
      <c r="I621" s="214"/>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25"/>
      <c r="BJ621" s="25"/>
      <c r="BK621" s="25"/>
      <c r="BL621" s="25"/>
      <c r="BM621" s="25"/>
      <c r="BN621" s="25"/>
      <c r="BO621" s="25"/>
      <c r="BP621" s="25"/>
      <c r="BQ621" s="25"/>
      <c r="BR621" s="25"/>
      <c r="BS621" s="25"/>
      <c r="BT621" s="25"/>
      <c r="BU621" s="25"/>
      <c r="BV621" s="25"/>
      <c r="BW621" s="25"/>
      <c r="BX621" s="25"/>
      <c r="BY621" s="25"/>
      <c r="BZ621" s="25"/>
      <c r="CA621" s="25"/>
      <c r="CB621" s="25"/>
      <c r="CC621" s="25"/>
      <c r="CD621" s="25"/>
      <c r="CE621" s="25"/>
      <c r="CF621" s="25"/>
      <c r="CG621" s="25"/>
      <c r="CH621" s="25"/>
      <c r="CI621" s="25"/>
      <c r="CJ621" s="25"/>
      <c r="CK621" s="25"/>
      <c r="CL621" s="25"/>
      <c r="CM621" s="25"/>
      <c r="CN621" s="25"/>
      <c r="CO621" s="25"/>
      <c r="CP621" s="25"/>
      <c r="CQ621" s="25"/>
      <c r="CR621" s="25"/>
      <c r="CS621" s="25"/>
      <c r="CT621" s="25"/>
      <c r="CU621" s="25"/>
      <c r="CV621" s="25"/>
      <c r="CW621" s="25"/>
      <c r="CX621" s="25"/>
      <c r="CY621" s="25"/>
      <c r="CZ621" s="25"/>
      <c r="DA621" s="25"/>
      <c r="DB621" s="25"/>
      <c r="DC621" s="25"/>
      <c r="DD621" s="25"/>
    </row>
    <row r="622" spans="1:108" hidden="1">
      <c r="A622" s="25"/>
      <c r="B622" s="25"/>
      <c r="C622" s="25"/>
      <c r="D622" s="25"/>
      <c r="E622" s="25"/>
      <c r="F622" s="25"/>
      <c r="G622" s="25"/>
      <c r="H622" s="25"/>
      <c r="I622" s="214"/>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25"/>
      <c r="BJ622" s="25"/>
      <c r="BK622" s="25"/>
      <c r="BL622" s="25"/>
      <c r="BM622" s="25"/>
      <c r="BN622" s="25"/>
      <c r="BO622" s="25"/>
      <c r="BP622" s="25"/>
      <c r="BQ622" s="25"/>
      <c r="BR622" s="25"/>
      <c r="BS622" s="25"/>
      <c r="BT622" s="25"/>
      <c r="BU622" s="25"/>
      <c r="BV622" s="25"/>
      <c r="BW622" s="25"/>
      <c r="BX622" s="25"/>
      <c r="BY622" s="25"/>
      <c r="BZ622" s="25"/>
      <c r="CA622" s="25"/>
      <c r="CB622" s="25"/>
      <c r="CC622" s="25"/>
      <c r="CD622" s="25"/>
      <c r="CE622" s="25"/>
      <c r="CF622" s="25"/>
      <c r="CG622" s="25"/>
      <c r="CH622" s="25"/>
      <c r="CI622" s="25"/>
      <c r="CJ622" s="25"/>
      <c r="CK622" s="25"/>
      <c r="CL622" s="25"/>
      <c r="CM622" s="25"/>
      <c r="CN622" s="25"/>
      <c r="CO622" s="25"/>
      <c r="CP622" s="25"/>
      <c r="CQ622" s="25"/>
      <c r="CR622" s="25"/>
      <c r="CS622" s="25"/>
      <c r="CT622" s="25"/>
      <c r="CU622" s="25"/>
      <c r="CV622" s="25"/>
      <c r="CW622" s="25"/>
      <c r="CX622" s="25"/>
      <c r="CY622" s="25"/>
      <c r="CZ622" s="25"/>
      <c r="DA622" s="25"/>
      <c r="DB622" s="25"/>
      <c r="DC622" s="25"/>
      <c r="DD622" s="25"/>
    </row>
    <row r="623" spans="1:108" hidden="1">
      <c r="A623" s="25"/>
      <c r="B623" s="25"/>
      <c r="C623" s="25"/>
      <c r="D623" s="25"/>
      <c r="E623" s="25"/>
      <c r="F623" s="25"/>
      <c r="G623" s="25"/>
      <c r="H623" s="25"/>
      <c r="I623" s="214"/>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c r="CC623" s="25"/>
      <c r="CD623" s="25"/>
      <c r="CE623" s="25"/>
      <c r="CF623" s="25"/>
      <c r="CG623" s="25"/>
      <c r="CH623" s="25"/>
      <c r="CI623" s="25"/>
      <c r="CJ623" s="25"/>
      <c r="CK623" s="25"/>
      <c r="CL623" s="25"/>
      <c r="CM623" s="25"/>
      <c r="CN623" s="25"/>
      <c r="CO623" s="25"/>
      <c r="CP623" s="25"/>
      <c r="CQ623" s="25"/>
      <c r="CR623" s="25"/>
      <c r="CS623" s="25"/>
      <c r="CT623" s="25"/>
      <c r="CU623" s="25"/>
      <c r="CV623" s="25"/>
      <c r="CW623" s="25"/>
      <c r="CX623" s="25"/>
      <c r="CY623" s="25"/>
      <c r="CZ623" s="25"/>
      <c r="DA623" s="25"/>
      <c r="DB623" s="25"/>
      <c r="DC623" s="25"/>
      <c r="DD623" s="25"/>
    </row>
    <row r="624" spans="1:108" hidden="1">
      <c r="A624" s="25"/>
      <c r="B624" s="25"/>
      <c r="C624" s="25"/>
      <c r="D624" s="25"/>
      <c r="E624" s="25"/>
      <c r="F624" s="25"/>
      <c r="G624" s="25"/>
      <c r="H624" s="25"/>
      <c r="I624" s="214"/>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c r="CC624" s="25"/>
      <c r="CD624" s="25"/>
      <c r="CE624" s="25"/>
      <c r="CF624" s="25"/>
      <c r="CG624" s="25"/>
      <c r="CH624" s="25"/>
      <c r="CI624" s="25"/>
      <c r="CJ624" s="25"/>
      <c r="CK624" s="25"/>
      <c r="CL624" s="25"/>
      <c r="CM624" s="25"/>
      <c r="CN624" s="25"/>
      <c r="CO624" s="25"/>
      <c r="CP624" s="25"/>
      <c r="CQ624" s="25"/>
      <c r="CR624" s="25"/>
      <c r="CS624" s="25"/>
      <c r="CT624" s="25"/>
      <c r="CU624" s="25"/>
      <c r="CV624" s="25"/>
      <c r="CW624" s="25"/>
      <c r="CX624" s="25"/>
      <c r="CY624" s="25"/>
      <c r="CZ624" s="25"/>
      <c r="DA624" s="25"/>
      <c r="DB624" s="25"/>
      <c r="DC624" s="25"/>
      <c r="DD624" s="25"/>
    </row>
    <row r="625" spans="1:108" hidden="1">
      <c r="A625" s="25"/>
      <c r="B625" s="25"/>
      <c r="C625" s="25"/>
      <c r="D625" s="25"/>
      <c r="E625" s="25"/>
      <c r="F625" s="25"/>
      <c r="G625" s="25"/>
      <c r="H625" s="25"/>
      <c r="I625" s="214"/>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c r="CC625" s="25"/>
      <c r="CD625" s="25"/>
      <c r="CE625" s="25"/>
      <c r="CF625" s="25"/>
      <c r="CG625" s="25"/>
      <c r="CH625" s="25"/>
      <c r="CI625" s="25"/>
      <c r="CJ625" s="25"/>
      <c r="CK625" s="25"/>
      <c r="CL625" s="25"/>
      <c r="CM625" s="25"/>
      <c r="CN625" s="25"/>
      <c r="CO625" s="25"/>
      <c r="CP625" s="25"/>
      <c r="CQ625" s="25"/>
      <c r="CR625" s="25"/>
      <c r="CS625" s="25"/>
      <c r="CT625" s="25"/>
      <c r="CU625" s="25"/>
      <c r="CV625" s="25"/>
      <c r="CW625" s="25"/>
      <c r="CX625" s="25"/>
      <c r="CY625" s="25"/>
      <c r="CZ625" s="25"/>
      <c r="DA625" s="25"/>
      <c r="DB625" s="25"/>
      <c r="DC625" s="25"/>
      <c r="DD625" s="25"/>
    </row>
    <row r="626" spans="1:108" hidden="1">
      <c r="A626" s="25"/>
      <c r="B626" s="25"/>
      <c r="C626" s="25"/>
      <c r="D626" s="25"/>
      <c r="E626" s="25"/>
      <c r="F626" s="25"/>
      <c r="G626" s="25"/>
      <c r="H626" s="25"/>
      <c r="I626" s="214"/>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c r="CC626" s="25"/>
      <c r="CD626" s="25"/>
      <c r="CE626" s="25"/>
      <c r="CF626" s="25"/>
      <c r="CG626" s="25"/>
      <c r="CH626" s="25"/>
      <c r="CI626" s="25"/>
      <c r="CJ626" s="25"/>
      <c r="CK626" s="25"/>
      <c r="CL626" s="25"/>
      <c r="CM626" s="25"/>
      <c r="CN626" s="25"/>
      <c r="CO626" s="25"/>
      <c r="CP626" s="25"/>
      <c r="CQ626" s="25"/>
      <c r="CR626" s="25"/>
      <c r="CS626" s="25"/>
      <c r="CT626" s="25"/>
      <c r="CU626" s="25"/>
      <c r="CV626" s="25"/>
      <c r="CW626" s="25"/>
      <c r="CX626" s="25"/>
      <c r="CY626" s="25"/>
      <c r="CZ626" s="25"/>
      <c r="DA626" s="25"/>
      <c r="DB626" s="25"/>
      <c r="DC626" s="25"/>
      <c r="DD626" s="25"/>
    </row>
    <row r="627" spans="1:108" hidden="1">
      <c r="A627" s="25"/>
      <c r="B627" s="25"/>
      <c r="C627" s="25"/>
      <c r="D627" s="25"/>
      <c r="E627" s="25"/>
      <c r="F627" s="25"/>
      <c r="G627" s="25"/>
      <c r="H627" s="25"/>
      <c r="I627" s="214"/>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25"/>
      <c r="BJ627" s="25"/>
      <c r="BK627" s="25"/>
      <c r="BL627" s="25"/>
      <c r="BM627" s="25"/>
      <c r="BN627" s="25"/>
      <c r="BO627" s="25"/>
      <c r="BP627" s="25"/>
      <c r="BQ627" s="25"/>
      <c r="BR627" s="25"/>
      <c r="BS627" s="25"/>
      <c r="BT627" s="25"/>
      <c r="BU627" s="25"/>
      <c r="BV627" s="25"/>
      <c r="BW627" s="25"/>
      <c r="BX627" s="25"/>
      <c r="BY627" s="25"/>
      <c r="BZ627" s="25"/>
      <c r="CA627" s="25"/>
      <c r="CB627" s="25"/>
      <c r="CC627" s="25"/>
      <c r="CD627" s="25"/>
      <c r="CE627" s="25"/>
      <c r="CF627" s="25"/>
      <c r="CG627" s="25"/>
      <c r="CH627" s="25"/>
      <c r="CI627" s="25"/>
      <c r="CJ627" s="25"/>
      <c r="CK627" s="25"/>
      <c r="CL627" s="25"/>
      <c r="CM627" s="25"/>
      <c r="CN627" s="25"/>
      <c r="CO627" s="25"/>
      <c r="CP627" s="25"/>
      <c r="CQ627" s="25"/>
      <c r="CR627" s="25"/>
      <c r="CS627" s="25"/>
      <c r="CT627" s="25"/>
      <c r="CU627" s="25"/>
      <c r="CV627" s="25"/>
      <c r="CW627" s="25"/>
      <c r="CX627" s="25"/>
      <c r="CY627" s="25"/>
      <c r="CZ627" s="25"/>
      <c r="DA627" s="25"/>
      <c r="DB627" s="25"/>
      <c r="DC627" s="25"/>
      <c r="DD627" s="25"/>
    </row>
    <row r="628" spans="1:108" hidden="1">
      <c r="A628" s="25"/>
      <c r="B628" s="25"/>
      <c r="C628" s="25"/>
      <c r="D628" s="25"/>
      <c r="E628" s="25"/>
      <c r="F628" s="25"/>
      <c r="G628" s="25"/>
      <c r="H628" s="25"/>
      <c r="I628" s="214"/>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c r="CC628" s="25"/>
      <c r="CD628" s="25"/>
      <c r="CE628" s="25"/>
      <c r="CF628" s="25"/>
      <c r="CG628" s="25"/>
      <c r="CH628" s="25"/>
      <c r="CI628" s="25"/>
      <c r="CJ628" s="25"/>
      <c r="CK628" s="25"/>
      <c r="CL628" s="25"/>
      <c r="CM628" s="25"/>
      <c r="CN628" s="25"/>
      <c r="CO628" s="25"/>
      <c r="CP628" s="25"/>
      <c r="CQ628" s="25"/>
      <c r="CR628" s="25"/>
      <c r="CS628" s="25"/>
      <c r="CT628" s="25"/>
      <c r="CU628" s="25"/>
      <c r="CV628" s="25"/>
      <c r="CW628" s="25"/>
      <c r="CX628" s="25"/>
      <c r="CY628" s="25"/>
      <c r="CZ628" s="25"/>
      <c r="DA628" s="25"/>
      <c r="DB628" s="25"/>
      <c r="DC628" s="25"/>
      <c r="DD628" s="25"/>
    </row>
    <row r="629" spans="1:108" hidden="1">
      <c r="A629" s="25"/>
      <c r="B629" s="25"/>
      <c r="C629" s="25"/>
      <c r="D629" s="25"/>
      <c r="E629" s="25"/>
      <c r="F629" s="25"/>
      <c r="G629" s="25"/>
      <c r="H629" s="25"/>
      <c r="I629" s="214"/>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25"/>
      <c r="BJ629" s="25"/>
      <c r="BK629" s="25"/>
      <c r="BL629" s="25"/>
      <c r="BM629" s="25"/>
      <c r="BN629" s="25"/>
      <c r="BO629" s="25"/>
      <c r="BP629" s="25"/>
      <c r="BQ629" s="25"/>
      <c r="BR629" s="25"/>
      <c r="BS629" s="25"/>
      <c r="BT629" s="25"/>
      <c r="BU629" s="25"/>
      <c r="BV629" s="25"/>
      <c r="BW629" s="25"/>
      <c r="BX629" s="25"/>
      <c r="BY629" s="25"/>
      <c r="BZ629" s="25"/>
      <c r="CA629" s="25"/>
      <c r="CB629" s="25"/>
      <c r="CC629" s="25"/>
      <c r="CD629" s="25"/>
      <c r="CE629" s="25"/>
      <c r="CF629" s="25"/>
      <c r="CG629" s="25"/>
      <c r="CH629" s="25"/>
      <c r="CI629" s="25"/>
      <c r="CJ629" s="25"/>
      <c r="CK629" s="25"/>
      <c r="CL629" s="25"/>
      <c r="CM629" s="25"/>
      <c r="CN629" s="25"/>
      <c r="CO629" s="25"/>
      <c r="CP629" s="25"/>
      <c r="CQ629" s="25"/>
      <c r="CR629" s="25"/>
      <c r="CS629" s="25"/>
      <c r="CT629" s="25"/>
      <c r="CU629" s="25"/>
      <c r="CV629" s="25"/>
      <c r="CW629" s="25"/>
      <c r="CX629" s="25"/>
      <c r="CY629" s="25"/>
      <c r="CZ629" s="25"/>
      <c r="DA629" s="25"/>
      <c r="DB629" s="25"/>
      <c r="DC629" s="25"/>
      <c r="DD629" s="25"/>
    </row>
    <row r="630" spans="1:108" hidden="1">
      <c r="A630" s="25"/>
      <c r="B630" s="25"/>
      <c r="C630" s="25"/>
      <c r="D630" s="25"/>
      <c r="E630" s="25"/>
      <c r="F630" s="25"/>
      <c r="G630" s="25"/>
      <c r="H630" s="25"/>
      <c r="I630" s="214"/>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c r="CC630" s="25"/>
      <c r="CD630" s="25"/>
      <c r="CE630" s="25"/>
      <c r="CF630" s="25"/>
      <c r="CG630" s="25"/>
      <c r="CH630" s="25"/>
      <c r="CI630" s="25"/>
      <c r="CJ630" s="25"/>
      <c r="CK630" s="25"/>
      <c r="CL630" s="25"/>
      <c r="CM630" s="25"/>
      <c r="CN630" s="25"/>
      <c r="CO630" s="25"/>
      <c r="CP630" s="25"/>
      <c r="CQ630" s="25"/>
      <c r="CR630" s="25"/>
      <c r="CS630" s="25"/>
      <c r="CT630" s="25"/>
      <c r="CU630" s="25"/>
      <c r="CV630" s="25"/>
      <c r="CW630" s="25"/>
      <c r="CX630" s="25"/>
      <c r="CY630" s="25"/>
      <c r="CZ630" s="25"/>
      <c r="DA630" s="25"/>
      <c r="DB630" s="25"/>
      <c r="DC630" s="25"/>
      <c r="DD630" s="25"/>
    </row>
    <row r="631" spans="1:108" hidden="1">
      <c r="A631" s="25"/>
      <c r="B631" s="25"/>
      <c r="C631" s="25"/>
      <c r="D631" s="25"/>
      <c r="E631" s="25"/>
      <c r="F631" s="25"/>
      <c r="G631" s="25"/>
      <c r="H631" s="25"/>
      <c r="I631" s="214"/>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25"/>
      <c r="BJ631" s="25"/>
      <c r="BK631" s="25"/>
      <c r="BL631" s="25"/>
      <c r="BM631" s="25"/>
      <c r="BN631" s="25"/>
      <c r="BO631" s="25"/>
      <c r="BP631" s="25"/>
      <c r="BQ631" s="25"/>
      <c r="BR631" s="25"/>
      <c r="BS631" s="25"/>
      <c r="BT631" s="25"/>
      <c r="BU631" s="25"/>
      <c r="BV631" s="25"/>
      <c r="BW631" s="25"/>
      <c r="BX631" s="25"/>
      <c r="BY631" s="25"/>
      <c r="BZ631" s="25"/>
      <c r="CA631" s="25"/>
      <c r="CB631" s="25"/>
      <c r="CC631" s="25"/>
      <c r="CD631" s="25"/>
      <c r="CE631" s="25"/>
      <c r="CF631" s="25"/>
      <c r="CG631" s="25"/>
      <c r="CH631" s="25"/>
      <c r="CI631" s="25"/>
      <c r="CJ631" s="25"/>
      <c r="CK631" s="25"/>
      <c r="CL631" s="25"/>
      <c r="CM631" s="25"/>
      <c r="CN631" s="25"/>
      <c r="CO631" s="25"/>
      <c r="CP631" s="25"/>
      <c r="CQ631" s="25"/>
      <c r="CR631" s="25"/>
      <c r="CS631" s="25"/>
      <c r="CT631" s="25"/>
      <c r="CU631" s="25"/>
      <c r="CV631" s="25"/>
      <c r="CW631" s="25"/>
      <c r="CX631" s="25"/>
      <c r="CY631" s="25"/>
      <c r="CZ631" s="25"/>
      <c r="DA631" s="25"/>
      <c r="DB631" s="25"/>
      <c r="DC631" s="25"/>
      <c r="DD631" s="25"/>
    </row>
    <row r="632" spans="1:108" hidden="1">
      <c r="A632" s="25"/>
      <c r="B632" s="25"/>
      <c r="C632" s="25"/>
      <c r="D632" s="25"/>
      <c r="E632" s="25"/>
      <c r="F632" s="25"/>
      <c r="G632" s="25"/>
      <c r="H632" s="25"/>
      <c r="I632" s="214"/>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c r="CC632" s="25"/>
      <c r="CD632" s="25"/>
      <c r="CE632" s="25"/>
      <c r="CF632" s="25"/>
      <c r="CG632" s="25"/>
      <c r="CH632" s="25"/>
      <c r="CI632" s="25"/>
      <c r="CJ632" s="25"/>
      <c r="CK632" s="25"/>
      <c r="CL632" s="25"/>
      <c r="CM632" s="25"/>
      <c r="CN632" s="25"/>
      <c r="CO632" s="25"/>
      <c r="CP632" s="25"/>
      <c r="CQ632" s="25"/>
      <c r="CR632" s="25"/>
      <c r="CS632" s="25"/>
      <c r="CT632" s="25"/>
      <c r="CU632" s="25"/>
      <c r="CV632" s="25"/>
      <c r="CW632" s="25"/>
      <c r="CX632" s="25"/>
      <c r="CY632" s="25"/>
      <c r="CZ632" s="25"/>
      <c r="DA632" s="25"/>
      <c r="DB632" s="25"/>
      <c r="DC632" s="25"/>
      <c r="DD632" s="25"/>
    </row>
    <row r="633" spans="1:108" hidden="1">
      <c r="A633" s="25"/>
      <c r="B633" s="25"/>
      <c r="C633" s="25"/>
      <c r="D633" s="25"/>
      <c r="E633" s="25"/>
      <c r="F633" s="25"/>
      <c r="G633" s="25"/>
      <c r="H633" s="25"/>
      <c r="I633" s="214"/>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5"/>
      <c r="BL633" s="25"/>
      <c r="BM633" s="25"/>
      <c r="BN633" s="25"/>
      <c r="BO633" s="25"/>
      <c r="BP633" s="25"/>
      <c r="BQ633" s="25"/>
      <c r="BR633" s="25"/>
      <c r="BS633" s="25"/>
      <c r="BT633" s="25"/>
      <c r="BU633" s="25"/>
      <c r="BV633" s="25"/>
      <c r="BW633" s="25"/>
      <c r="BX633" s="25"/>
      <c r="BY633" s="25"/>
      <c r="BZ633" s="25"/>
      <c r="CA633" s="25"/>
      <c r="CB633" s="25"/>
      <c r="CC633" s="25"/>
      <c r="CD633" s="25"/>
      <c r="CE633" s="25"/>
      <c r="CF633" s="25"/>
      <c r="CG633" s="25"/>
      <c r="CH633" s="25"/>
      <c r="CI633" s="25"/>
      <c r="CJ633" s="25"/>
      <c r="CK633" s="25"/>
      <c r="CL633" s="25"/>
      <c r="CM633" s="25"/>
      <c r="CN633" s="25"/>
      <c r="CO633" s="25"/>
      <c r="CP633" s="25"/>
      <c r="CQ633" s="25"/>
      <c r="CR633" s="25"/>
      <c r="CS633" s="25"/>
      <c r="CT633" s="25"/>
      <c r="CU633" s="25"/>
      <c r="CV633" s="25"/>
      <c r="CW633" s="25"/>
      <c r="CX633" s="25"/>
      <c r="CY633" s="25"/>
      <c r="CZ633" s="25"/>
      <c r="DA633" s="25"/>
      <c r="DB633" s="25"/>
      <c r="DC633" s="25"/>
      <c r="DD633" s="25"/>
    </row>
    <row r="634" spans="1:108" hidden="1">
      <c r="A634" s="25"/>
      <c r="B634" s="25"/>
      <c r="C634" s="25"/>
      <c r="D634" s="25"/>
      <c r="E634" s="25"/>
      <c r="F634" s="25"/>
      <c r="G634" s="25"/>
      <c r="H634" s="25"/>
      <c r="I634" s="214"/>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5"/>
      <c r="BL634" s="25"/>
      <c r="BM634" s="25"/>
      <c r="BN634" s="25"/>
      <c r="BO634" s="25"/>
      <c r="BP634" s="25"/>
      <c r="BQ634" s="25"/>
      <c r="BR634" s="25"/>
      <c r="BS634" s="25"/>
      <c r="BT634" s="25"/>
      <c r="BU634" s="25"/>
      <c r="BV634" s="25"/>
      <c r="BW634" s="25"/>
      <c r="BX634" s="25"/>
      <c r="BY634" s="25"/>
      <c r="BZ634" s="25"/>
      <c r="CA634" s="25"/>
      <c r="CB634" s="25"/>
      <c r="CC634" s="25"/>
      <c r="CD634" s="25"/>
      <c r="CE634" s="25"/>
      <c r="CF634" s="25"/>
      <c r="CG634" s="25"/>
      <c r="CH634" s="25"/>
      <c r="CI634" s="25"/>
      <c r="CJ634" s="25"/>
      <c r="CK634" s="25"/>
      <c r="CL634" s="25"/>
      <c r="CM634" s="25"/>
      <c r="CN634" s="25"/>
      <c r="CO634" s="25"/>
      <c r="CP634" s="25"/>
      <c r="CQ634" s="25"/>
      <c r="CR634" s="25"/>
      <c r="CS634" s="25"/>
      <c r="CT634" s="25"/>
      <c r="CU634" s="25"/>
      <c r="CV634" s="25"/>
      <c r="CW634" s="25"/>
      <c r="CX634" s="25"/>
      <c r="CY634" s="25"/>
      <c r="CZ634" s="25"/>
      <c r="DA634" s="25"/>
      <c r="DB634" s="25"/>
      <c r="DC634" s="25"/>
      <c r="DD634" s="25"/>
    </row>
    <row r="635" spans="1:108" hidden="1">
      <c r="A635" s="25"/>
      <c r="B635" s="25"/>
      <c r="C635" s="25"/>
      <c r="D635" s="25"/>
      <c r="E635" s="25"/>
      <c r="F635" s="25"/>
      <c r="G635" s="25"/>
      <c r="H635" s="25"/>
      <c r="I635" s="214"/>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25"/>
      <c r="BJ635" s="25"/>
      <c r="BK635" s="25"/>
      <c r="BL635" s="25"/>
      <c r="BM635" s="25"/>
      <c r="BN635" s="25"/>
      <c r="BO635" s="25"/>
      <c r="BP635" s="25"/>
      <c r="BQ635" s="25"/>
      <c r="BR635" s="25"/>
      <c r="BS635" s="25"/>
      <c r="BT635" s="25"/>
      <c r="BU635" s="25"/>
      <c r="BV635" s="25"/>
      <c r="BW635" s="25"/>
      <c r="BX635" s="25"/>
      <c r="BY635" s="25"/>
      <c r="BZ635" s="25"/>
      <c r="CA635" s="25"/>
      <c r="CB635" s="25"/>
      <c r="CC635" s="25"/>
      <c r="CD635" s="25"/>
      <c r="CE635" s="25"/>
      <c r="CF635" s="25"/>
      <c r="CG635" s="25"/>
      <c r="CH635" s="25"/>
      <c r="CI635" s="25"/>
      <c r="CJ635" s="25"/>
      <c r="CK635" s="25"/>
      <c r="CL635" s="25"/>
      <c r="CM635" s="25"/>
      <c r="CN635" s="25"/>
      <c r="CO635" s="25"/>
      <c r="CP635" s="25"/>
      <c r="CQ635" s="25"/>
      <c r="CR635" s="25"/>
      <c r="CS635" s="25"/>
      <c r="CT635" s="25"/>
      <c r="CU635" s="25"/>
      <c r="CV635" s="25"/>
      <c r="CW635" s="25"/>
      <c r="CX635" s="25"/>
      <c r="CY635" s="25"/>
      <c r="CZ635" s="25"/>
      <c r="DA635" s="25"/>
      <c r="DB635" s="25"/>
      <c r="DC635" s="25"/>
      <c r="DD635" s="25"/>
    </row>
    <row r="636" spans="1:108" hidden="1">
      <c r="A636" s="25"/>
      <c r="B636" s="25"/>
      <c r="C636" s="25"/>
      <c r="D636" s="25"/>
      <c r="E636" s="25"/>
      <c r="F636" s="25"/>
      <c r="G636" s="25"/>
      <c r="H636" s="25"/>
      <c r="I636" s="214"/>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25"/>
      <c r="BM636" s="25"/>
      <c r="BN636" s="25"/>
      <c r="BO636" s="25"/>
      <c r="BP636" s="25"/>
      <c r="BQ636" s="25"/>
      <c r="BR636" s="25"/>
      <c r="BS636" s="25"/>
      <c r="BT636" s="25"/>
      <c r="BU636" s="25"/>
      <c r="BV636" s="25"/>
      <c r="BW636" s="25"/>
      <c r="BX636" s="25"/>
      <c r="BY636" s="25"/>
      <c r="BZ636" s="25"/>
      <c r="CA636" s="25"/>
      <c r="CB636" s="25"/>
      <c r="CC636" s="25"/>
      <c r="CD636" s="25"/>
      <c r="CE636" s="25"/>
      <c r="CF636" s="25"/>
      <c r="CG636" s="25"/>
      <c r="CH636" s="25"/>
      <c r="CI636" s="25"/>
      <c r="CJ636" s="25"/>
      <c r="CK636" s="25"/>
      <c r="CL636" s="25"/>
      <c r="CM636" s="25"/>
      <c r="CN636" s="25"/>
      <c r="CO636" s="25"/>
      <c r="CP636" s="25"/>
      <c r="CQ636" s="25"/>
      <c r="CR636" s="25"/>
      <c r="CS636" s="25"/>
      <c r="CT636" s="25"/>
      <c r="CU636" s="25"/>
      <c r="CV636" s="25"/>
      <c r="CW636" s="25"/>
      <c r="CX636" s="25"/>
      <c r="CY636" s="25"/>
      <c r="CZ636" s="25"/>
      <c r="DA636" s="25"/>
      <c r="DB636" s="25"/>
      <c r="DC636" s="25"/>
      <c r="DD636" s="25"/>
    </row>
    <row r="637" spans="1:108" hidden="1">
      <c r="A637" s="25"/>
      <c r="B637" s="25"/>
      <c r="C637" s="25"/>
      <c r="D637" s="25"/>
      <c r="E637" s="25"/>
      <c r="F637" s="25"/>
      <c r="G637" s="25"/>
      <c r="H637" s="25"/>
      <c r="I637" s="214"/>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25"/>
      <c r="BJ637" s="25"/>
      <c r="BK637" s="25"/>
      <c r="BL637" s="25"/>
      <c r="BM637" s="25"/>
      <c r="BN637" s="25"/>
      <c r="BO637" s="25"/>
      <c r="BP637" s="25"/>
      <c r="BQ637" s="25"/>
      <c r="BR637" s="25"/>
      <c r="BS637" s="25"/>
      <c r="BT637" s="25"/>
      <c r="BU637" s="25"/>
      <c r="BV637" s="25"/>
      <c r="BW637" s="25"/>
      <c r="BX637" s="25"/>
      <c r="BY637" s="25"/>
      <c r="BZ637" s="25"/>
      <c r="CA637" s="25"/>
      <c r="CB637" s="25"/>
      <c r="CC637" s="25"/>
      <c r="CD637" s="25"/>
      <c r="CE637" s="25"/>
      <c r="CF637" s="25"/>
      <c r="CG637" s="25"/>
      <c r="CH637" s="25"/>
      <c r="CI637" s="25"/>
      <c r="CJ637" s="25"/>
      <c r="CK637" s="25"/>
      <c r="CL637" s="25"/>
      <c r="CM637" s="25"/>
      <c r="CN637" s="25"/>
      <c r="CO637" s="25"/>
      <c r="CP637" s="25"/>
      <c r="CQ637" s="25"/>
      <c r="CR637" s="25"/>
      <c r="CS637" s="25"/>
      <c r="CT637" s="25"/>
      <c r="CU637" s="25"/>
      <c r="CV637" s="25"/>
      <c r="CW637" s="25"/>
      <c r="CX637" s="25"/>
      <c r="CY637" s="25"/>
      <c r="CZ637" s="25"/>
      <c r="DA637" s="25"/>
      <c r="DB637" s="25"/>
      <c r="DC637" s="25"/>
      <c r="DD637" s="25"/>
    </row>
    <row r="638" spans="1:108" hidden="1">
      <c r="A638" s="25"/>
      <c r="B638" s="25"/>
      <c r="C638" s="25"/>
      <c r="D638" s="25"/>
      <c r="E638" s="25"/>
      <c r="F638" s="25"/>
      <c r="G638" s="25"/>
      <c r="H638" s="25"/>
      <c r="I638" s="214"/>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25"/>
      <c r="BJ638" s="25"/>
      <c r="BK638" s="25"/>
      <c r="BL638" s="25"/>
      <c r="BM638" s="25"/>
      <c r="BN638" s="25"/>
      <c r="BO638" s="25"/>
      <c r="BP638" s="25"/>
      <c r="BQ638" s="25"/>
      <c r="BR638" s="25"/>
      <c r="BS638" s="25"/>
      <c r="BT638" s="25"/>
      <c r="BU638" s="25"/>
      <c r="BV638" s="25"/>
      <c r="BW638" s="25"/>
      <c r="BX638" s="25"/>
      <c r="BY638" s="25"/>
      <c r="BZ638" s="25"/>
      <c r="CA638" s="25"/>
      <c r="CB638" s="25"/>
      <c r="CC638" s="25"/>
      <c r="CD638" s="25"/>
      <c r="CE638" s="25"/>
      <c r="CF638" s="25"/>
      <c r="CG638" s="25"/>
      <c r="CH638" s="25"/>
      <c r="CI638" s="25"/>
      <c r="CJ638" s="25"/>
      <c r="CK638" s="25"/>
      <c r="CL638" s="25"/>
      <c r="CM638" s="25"/>
      <c r="CN638" s="25"/>
      <c r="CO638" s="25"/>
      <c r="CP638" s="25"/>
      <c r="CQ638" s="25"/>
      <c r="CR638" s="25"/>
      <c r="CS638" s="25"/>
      <c r="CT638" s="25"/>
      <c r="CU638" s="25"/>
      <c r="CV638" s="25"/>
      <c r="CW638" s="25"/>
      <c r="CX638" s="25"/>
      <c r="CY638" s="25"/>
      <c r="CZ638" s="25"/>
      <c r="DA638" s="25"/>
      <c r="DB638" s="25"/>
      <c r="DC638" s="25"/>
      <c r="DD638" s="25"/>
    </row>
    <row r="639" spans="1:108" hidden="1">
      <c r="A639" s="25"/>
      <c r="B639" s="25"/>
      <c r="C639" s="25"/>
      <c r="D639" s="25"/>
      <c r="E639" s="25"/>
      <c r="F639" s="25"/>
      <c r="G639" s="25"/>
      <c r="H639" s="25"/>
      <c r="I639" s="214"/>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25"/>
      <c r="BJ639" s="25"/>
      <c r="BK639" s="25"/>
      <c r="BL639" s="25"/>
      <c r="BM639" s="25"/>
      <c r="BN639" s="25"/>
      <c r="BO639" s="25"/>
      <c r="BP639" s="25"/>
      <c r="BQ639" s="25"/>
      <c r="BR639" s="25"/>
      <c r="BS639" s="25"/>
      <c r="BT639" s="25"/>
      <c r="BU639" s="25"/>
      <c r="BV639" s="25"/>
      <c r="BW639" s="25"/>
      <c r="BX639" s="25"/>
      <c r="BY639" s="25"/>
      <c r="BZ639" s="25"/>
      <c r="CA639" s="25"/>
      <c r="CB639" s="25"/>
      <c r="CC639" s="25"/>
      <c r="CD639" s="25"/>
      <c r="CE639" s="25"/>
      <c r="CF639" s="25"/>
      <c r="CG639" s="25"/>
      <c r="CH639" s="25"/>
      <c r="CI639" s="25"/>
      <c r="CJ639" s="25"/>
      <c r="CK639" s="25"/>
      <c r="CL639" s="25"/>
      <c r="CM639" s="25"/>
      <c r="CN639" s="25"/>
      <c r="CO639" s="25"/>
      <c r="CP639" s="25"/>
      <c r="CQ639" s="25"/>
      <c r="CR639" s="25"/>
      <c r="CS639" s="25"/>
      <c r="CT639" s="25"/>
      <c r="CU639" s="25"/>
      <c r="CV639" s="25"/>
      <c r="CW639" s="25"/>
      <c r="CX639" s="25"/>
      <c r="CY639" s="25"/>
      <c r="CZ639" s="25"/>
      <c r="DA639" s="25"/>
      <c r="DB639" s="25"/>
      <c r="DC639" s="25"/>
      <c r="DD639" s="25"/>
    </row>
    <row r="640" spans="1:108" hidden="1">
      <c r="A640" s="25"/>
      <c r="B640" s="25"/>
      <c r="C640" s="25"/>
      <c r="D640" s="25"/>
      <c r="E640" s="25"/>
      <c r="F640" s="25"/>
      <c r="G640" s="25"/>
      <c r="H640" s="25"/>
      <c r="I640" s="214"/>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25"/>
      <c r="BJ640" s="25"/>
      <c r="BK640" s="25"/>
      <c r="BL640" s="25"/>
      <c r="BM640" s="25"/>
      <c r="BN640" s="25"/>
      <c r="BO640" s="25"/>
      <c r="BP640" s="25"/>
      <c r="BQ640" s="25"/>
      <c r="BR640" s="25"/>
      <c r="BS640" s="25"/>
      <c r="BT640" s="25"/>
      <c r="BU640" s="25"/>
      <c r="BV640" s="25"/>
      <c r="BW640" s="25"/>
      <c r="BX640" s="25"/>
      <c r="BY640" s="25"/>
      <c r="BZ640" s="25"/>
      <c r="CA640" s="25"/>
      <c r="CB640" s="25"/>
      <c r="CC640" s="25"/>
      <c r="CD640" s="25"/>
      <c r="CE640" s="25"/>
      <c r="CF640" s="25"/>
      <c r="CG640" s="25"/>
      <c r="CH640" s="25"/>
      <c r="CI640" s="25"/>
      <c r="CJ640" s="25"/>
      <c r="CK640" s="25"/>
      <c r="CL640" s="25"/>
      <c r="CM640" s="25"/>
      <c r="CN640" s="25"/>
      <c r="CO640" s="25"/>
      <c r="CP640" s="25"/>
      <c r="CQ640" s="25"/>
      <c r="CR640" s="25"/>
      <c r="CS640" s="25"/>
      <c r="CT640" s="25"/>
      <c r="CU640" s="25"/>
      <c r="CV640" s="25"/>
      <c r="CW640" s="25"/>
      <c r="CX640" s="25"/>
      <c r="CY640" s="25"/>
      <c r="CZ640" s="25"/>
      <c r="DA640" s="25"/>
      <c r="DB640" s="25"/>
      <c r="DC640" s="25"/>
      <c r="DD640" s="25"/>
    </row>
    <row r="641" spans="1:108" hidden="1">
      <c r="A641" s="25"/>
      <c r="B641" s="25"/>
      <c r="C641" s="25"/>
      <c r="D641" s="25"/>
      <c r="E641" s="25"/>
      <c r="F641" s="25"/>
      <c r="G641" s="25"/>
      <c r="H641" s="25"/>
      <c r="I641" s="214"/>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c r="BM641" s="25"/>
      <c r="BN641" s="25"/>
      <c r="BO641" s="25"/>
      <c r="BP641" s="25"/>
      <c r="BQ641" s="25"/>
      <c r="BR641" s="25"/>
      <c r="BS641" s="25"/>
      <c r="BT641" s="25"/>
      <c r="BU641" s="25"/>
      <c r="BV641" s="25"/>
      <c r="BW641" s="25"/>
      <c r="BX641" s="25"/>
      <c r="BY641" s="25"/>
      <c r="BZ641" s="25"/>
      <c r="CA641" s="25"/>
      <c r="CB641" s="25"/>
      <c r="CC641" s="25"/>
      <c r="CD641" s="25"/>
      <c r="CE641" s="25"/>
      <c r="CF641" s="25"/>
      <c r="CG641" s="25"/>
      <c r="CH641" s="25"/>
      <c r="CI641" s="25"/>
      <c r="CJ641" s="25"/>
      <c r="CK641" s="25"/>
      <c r="CL641" s="25"/>
      <c r="CM641" s="25"/>
      <c r="CN641" s="25"/>
      <c r="CO641" s="25"/>
      <c r="CP641" s="25"/>
      <c r="CQ641" s="25"/>
      <c r="CR641" s="25"/>
      <c r="CS641" s="25"/>
      <c r="CT641" s="25"/>
      <c r="CU641" s="25"/>
      <c r="CV641" s="25"/>
      <c r="CW641" s="25"/>
      <c r="CX641" s="25"/>
      <c r="CY641" s="25"/>
      <c r="CZ641" s="25"/>
      <c r="DA641" s="25"/>
      <c r="DB641" s="25"/>
      <c r="DC641" s="25"/>
      <c r="DD641" s="25"/>
    </row>
    <row r="642" spans="1:108" hidden="1">
      <c r="A642" s="25"/>
      <c r="B642" s="25"/>
      <c r="C642" s="25"/>
      <c r="D642" s="25"/>
      <c r="E642" s="25"/>
      <c r="F642" s="25"/>
      <c r="G642" s="25"/>
      <c r="H642" s="25"/>
      <c r="I642" s="214"/>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c r="BM642" s="25"/>
      <c r="BN642" s="25"/>
      <c r="BO642" s="25"/>
      <c r="BP642" s="25"/>
      <c r="BQ642" s="25"/>
      <c r="BR642" s="25"/>
      <c r="BS642" s="25"/>
      <c r="BT642" s="25"/>
      <c r="BU642" s="25"/>
      <c r="BV642" s="25"/>
      <c r="BW642" s="25"/>
      <c r="BX642" s="25"/>
      <c r="BY642" s="25"/>
      <c r="BZ642" s="25"/>
      <c r="CA642" s="25"/>
      <c r="CB642" s="25"/>
      <c r="CC642" s="25"/>
      <c r="CD642" s="25"/>
      <c r="CE642" s="25"/>
      <c r="CF642" s="25"/>
      <c r="CG642" s="25"/>
      <c r="CH642" s="25"/>
      <c r="CI642" s="25"/>
      <c r="CJ642" s="25"/>
      <c r="CK642" s="25"/>
      <c r="CL642" s="25"/>
      <c r="CM642" s="25"/>
      <c r="CN642" s="25"/>
      <c r="CO642" s="25"/>
      <c r="CP642" s="25"/>
      <c r="CQ642" s="25"/>
      <c r="CR642" s="25"/>
      <c r="CS642" s="25"/>
      <c r="CT642" s="25"/>
      <c r="CU642" s="25"/>
      <c r="CV642" s="25"/>
      <c r="CW642" s="25"/>
      <c r="CX642" s="25"/>
      <c r="CY642" s="25"/>
      <c r="CZ642" s="25"/>
      <c r="DA642" s="25"/>
      <c r="DB642" s="25"/>
      <c r="DC642" s="25"/>
      <c r="DD642" s="25"/>
    </row>
    <row r="643" spans="1:108" hidden="1">
      <c r="A643" s="25"/>
      <c r="B643" s="25"/>
      <c r="C643" s="25"/>
      <c r="D643" s="25"/>
      <c r="E643" s="25"/>
      <c r="F643" s="25"/>
      <c r="G643" s="25"/>
      <c r="H643" s="25"/>
      <c r="I643" s="214"/>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c r="BM643" s="25"/>
      <c r="BN643" s="25"/>
      <c r="BO643" s="25"/>
      <c r="BP643" s="25"/>
      <c r="BQ643" s="25"/>
      <c r="BR643" s="25"/>
      <c r="BS643" s="25"/>
      <c r="BT643" s="25"/>
      <c r="BU643" s="25"/>
      <c r="BV643" s="25"/>
      <c r="BW643" s="25"/>
      <c r="BX643" s="25"/>
      <c r="BY643" s="25"/>
      <c r="BZ643" s="25"/>
      <c r="CA643" s="25"/>
      <c r="CB643" s="25"/>
      <c r="CC643" s="25"/>
      <c r="CD643" s="25"/>
      <c r="CE643" s="25"/>
      <c r="CF643" s="25"/>
      <c r="CG643" s="25"/>
      <c r="CH643" s="25"/>
      <c r="CI643" s="25"/>
      <c r="CJ643" s="25"/>
      <c r="CK643" s="25"/>
      <c r="CL643" s="25"/>
      <c r="CM643" s="25"/>
      <c r="CN643" s="25"/>
      <c r="CO643" s="25"/>
      <c r="CP643" s="25"/>
      <c r="CQ643" s="25"/>
      <c r="CR643" s="25"/>
      <c r="CS643" s="25"/>
      <c r="CT643" s="25"/>
      <c r="CU643" s="25"/>
      <c r="CV643" s="25"/>
      <c r="CW643" s="25"/>
      <c r="CX643" s="25"/>
      <c r="CY643" s="25"/>
      <c r="CZ643" s="25"/>
      <c r="DA643" s="25"/>
      <c r="DB643" s="25"/>
      <c r="DC643" s="25"/>
      <c r="DD643" s="25"/>
    </row>
    <row r="644" spans="1:108" hidden="1">
      <c r="A644" s="25"/>
      <c r="B644" s="25"/>
      <c r="C644" s="25"/>
      <c r="D644" s="25"/>
      <c r="E644" s="25"/>
      <c r="F644" s="25"/>
      <c r="G644" s="25"/>
      <c r="H644" s="25"/>
      <c r="I644" s="214"/>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25"/>
      <c r="BJ644" s="25"/>
      <c r="BK644" s="25"/>
      <c r="BL644" s="25"/>
      <c r="BM644" s="25"/>
      <c r="BN644" s="25"/>
      <c r="BO644" s="25"/>
      <c r="BP644" s="25"/>
      <c r="BQ644" s="25"/>
      <c r="BR644" s="25"/>
      <c r="BS644" s="25"/>
      <c r="BT644" s="25"/>
      <c r="BU644" s="25"/>
      <c r="BV644" s="25"/>
      <c r="BW644" s="25"/>
      <c r="BX644" s="25"/>
      <c r="BY644" s="25"/>
      <c r="BZ644" s="25"/>
      <c r="CA644" s="25"/>
      <c r="CB644" s="25"/>
      <c r="CC644" s="25"/>
      <c r="CD644" s="25"/>
      <c r="CE644" s="25"/>
      <c r="CF644" s="25"/>
      <c r="CG644" s="25"/>
      <c r="CH644" s="25"/>
      <c r="CI644" s="25"/>
      <c r="CJ644" s="25"/>
      <c r="CK644" s="25"/>
      <c r="CL644" s="25"/>
      <c r="CM644" s="25"/>
      <c r="CN644" s="25"/>
      <c r="CO644" s="25"/>
      <c r="CP644" s="25"/>
      <c r="CQ644" s="25"/>
      <c r="CR644" s="25"/>
      <c r="CS644" s="25"/>
      <c r="CT644" s="25"/>
      <c r="CU644" s="25"/>
      <c r="CV644" s="25"/>
      <c r="CW644" s="25"/>
      <c r="CX644" s="25"/>
      <c r="CY644" s="25"/>
      <c r="CZ644" s="25"/>
      <c r="DA644" s="25"/>
      <c r="DB644" s="25"/>
      <c r="DC644" s="25"/>
      <c r="DD644" s="25"/>
    </row>
    <row r="645" spans="1:108" hidden="1">
      <c r="A645" s="25"/>
      <c r="B645" s="25"/>
      <c r="C645" s="25"/>
      <c r="D645" s="25"/>
      <c r="E645" s="25"/>
      <c r="F645" s="25"/>
      <c r="G645" s="25"/>
      <c r="H645" s="25"/>
      <c r="I645" s="214"/>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25"/>
      <c r="BJ645" s="25"/>
      <c r="BK645" s="25"/>
      <c r="BL645" s="25"/>
      <c r="BM645" s="25"/>
      <c r="BN645" s="25"/>
      <c r="BO645" s="25"/>
      <c r="BP645" s="25"/>
      <c r="BQ645" s="25"/>
      <c r="BR645" s="25"/>
      <c r="BS645" s="25"/>
      <c r="BT645" s="25"/>
      <c r="BU645" s="25"/>
      <c r="BV645" s="25"/>
      <c r="BW645" s="25"/>
      <c r="BX645" s="25"/>
      <c r="BY645" s="25"/>
      <c r="BZ645" s="25"/>
      <c r="CA645" s="25"/>
      <c r="CB645" s="25"/>
      <c r="CC645" s="25"/>
      <c r="CD645" s="25"/>
      <c r="CE645" s="25"/>
      <c r="CF645" s="25"/>
      <c r="CG645" s="25"/>
      <c r="CH645" s="25"/>
      <c r="CI645" s="25"/>
      <c r="CJ645" s="25"/>
      <c r="CK645" s="25"/>
      <c r="CL645" s="25"/>
      <c r="CM645" s="25"/>
      <c r="CN645" s="25"/>
      <c r="CO645" s="25"/>
      <c r="CP645" s="25"/>
      <c r="CQ645" s="25"/>
      <c r="CR645" s="25"/>
      <c r="CS645" s="25"/>
      <c r="CT645" s="25"/>
      <c r="CU645" s="25"/>
      <c r="CV645" s="25"/>
      <c r="CW645" s="25"/>
      <c r="CX645" s="25"/>
      <c r="CY645" s="25"/>
      <c r="CZ645" s="25"/>
      <c r="DA645" s="25"/>
      <c r="DB645" s="25"/>
      <c r="DC645" s="25"/>
      <c r="DD645" s="25"/>
    </row>
    <row r="646" spans="1:108" hidden="1">
      <c r="A646" s="25"/>
      <c r="B646" s="25"/>
      <c r="C646" s="25"/>
      <c r="D646" s="25"/>
      <c r="E646" s="25"/>
      <c r="F646" s="25"/>
      <c r="G646" s="25"/>
      <c r="H646" s="25"/>
      <c r="I646" s="214"/>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25"/>
      <c r="BJ646" s="25"/>
      <c r="BK646" s="25"/>
      <c r="BL646" s="25"/>
      <c r="BM646" s="25"/>
      <c r="BN646" s="25"/>
      <c r="BO646" s="25"/>
      <c r="BP646" s="25"/>
      <c r="BQ646" s="25"/>
      <c r="BR646" s="25"/>
      <c r="BS646" s="25"/>
      <c r="BT646" s="25"/>
      <c r="BU646" s="25"/>
      <c r="BV646" s="25"/>
      <c r="BW646" s="25"/>
      <c r="BX646" s="25"/>
      <c r="BY646" s="25"/>
      <c r="BZ646" s="25"/>
      <c r="CA646" s="25"/>
      <c r="CB646" s="25"/>
      <c r="CC646" s="25"/>
      <c r="CD646" s="25"/>
      <c r="CE646" s="25"/>
      <c r="CF646" s="25"/>
      <c r="CG646" s="25"/>
      <c r="CH646" s="25"/>
      <c r="CI646" s="25"/>
      <c r="CJ646" s="25"/>
      <c r="CK646" s="25"/>
      <c r="CL646" s="25"/>
      <c r="CM646" s="25"/>
      <c r="CN646" s="25"/>
      <c r="CO646" s="25"/>
      <c r="CP646" s="25"/>
      <c r="CQ646" s="25"/>
      <c r="CR646" s="25"/>
      <c r="CS646" s="25"/>
      <c r="CT646" s="25"/>
      <c r="CU646" s="25"/>
      <c r="CV646" s="25"/>
      <c r="CW646" s="25"/>
      <c r="CX646" s="25"/>
      <c r="CY646" s="25"/>
      <c r="CZ646" s="25"/>
      <c r="DA646" s="25"/>
      <c r="DB646" s="25"/>
      <c r="DC646" s="25"/>
      <c r="DD646" s="25"/>
    </row>
    <row r="647" spans="1:108" hidden="1">
      <c r="A647" s="25"/>
      <c r="B647" s="25"/>
      <c r="C647" s="25"/>
      <c r="D647" s="25"/>
      <c r="E647" s="25"/>
      <c r="F647" s="25"/>
      <c r="G647" s="25"/>
      <c r="H647" s="25"/>
      <c r="I647" s="214"/>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25"/>
      <c r="BJ647" s="25"/>
      <c r="BK647" s="25"/>
      <c r="BL647" s="25"/>
      <c r="BM647" s="25"/>
      <c r="BN647" s="25"/>
      <c r="BO647" s="25"/>
      <c r="BP647" s="25"/>
      <c r="BQ647" s="25"/>
      <c r="BR647" s="25"/>
      <c r="BS647" s="25"/>
      <c r="BT647" s="25"/>
      <c r="BU647" s="25"/>
      <c r="BV647" s="25"/>
      <c r="BW647" s="25"/>
      <c r="BX647" s="25"/>
      <c r="BY647" s="25"/>
      <c r="BZ647" s="25"/>
      <c r="CA647" s="25"/>
      <c r="CB647" s="25"/>
      <c r="CC647" s="25"/>
      <c r="CD647" s="25"/>
      <c r="CE647" s="25"/>
      <c r="CF647" s="25"/>
      <c r="CG647" s="25"/>
      <c r="CH647" s="25"/>
      <c r="CI647" s="25"/>
      <c r="CJ647" s="25"/>
      <c r="CK647" s="25"/>
      <c r="CL647" s="25"/>
      <c r="CM647" s="25"/>
      <c r="CN647" s="25"/>
      <c r="CO647" s="25"/>
      <c r="CP647" s="25"/>
      <c r="CQ647" s="25"/>
      <c r="CR647" s="25"/>
      <c r="CS647" s="25"/>
      <c r="CT647" s="25"/>
      <c r="CU647" s="25"/>
      <c r="CV647" s="25"/>
      <c r="CW647" s="25"/>
      <c r="CX647" s="25"/>
      <c r="CY647" s="25"/>
      <c r="CZ647" s="25"/>
      <c r="DA647" s="25"/>
      <c r="DB647" s="25"/>
      <c r="DC647" s="25"/>
      <c r="DD647" s="25"/>
    </row>
    <row r="648" spans="1:108" hidden="1">
      <c r="A648" s="25"/>
      <c r="B648" s="25"/>
      <c r="C648" s="25"/>
      <c r="D648" s="25"/>
      <c r="E648" s="25"/>
      <c r="F648" s="25"/>
      <c r="G648" s="25"/>
      <c r="H648" s="25"/>
      <c r="I648" s="214"/>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25"/>
      <c r="BJ648" s="25"/>
      <c r="BK648" s="25"/>
      <c r="BL648" s="25"/>
      <c r="BM648" s="25"/>
      <c r="BN648" s="25"/>
      <c r="BO648" s="25"/>
      <c r="BP648" s="25"/>
      <c r="BQ648" s="25"/>
      <c r="BR648" s="25"/>
      <c r="BS648" s="25"/>
      <c r="BT648" s="25"/>
      <c r="BU648" s="25"/>
      <c r="BV648" s="25"/>
      <c r="BW648" s="25"/>
      <c r="BX648" s="25"/>
      <c r="BY648" s="25"/>
      <c r="BZ648" s="25"/>
      <c r="CA648" s="25"/>
      <c r="CB648" s="25"/>
      <c r="CC648" s="25"/>
      <c r="CD648" s="25"/>
      <c r="CE648" s="25"/>
      <c r="CF648" s="25"/>
      <c r="CG648" s="25"/>
      <c r="CH648" s="25"/>
      <c r="CI648" s="25"/>
      <c r="CJ648" s="25"/>
      <c r="CK648" s="25"/>
      <c r="CL648" s="25"/>
      <c r="CM648" s="25"/>
      <c r="CN648" s="25"/>
      <c r="CO648" s="25"/>
      <c r="CP648" s="25"/>
      <c r="CQ648" s="25"/>
      <c r="CR648" s="25"/>
      <c r="CS648" s="25"/>
      <c r="CT648" s="25"/>
      <c r="CU648" s="25"/>
      <c r="CV648" s="25"/>
      <c r="CW648" s="25"/>
      <c r="CX648" s="25"/>
      <c r="CY648" s="25"/>
      <c r="CZ648" s="25"/>
      <c r="DA648" s="25"/>
      <c r="DB648" s="25"/>
      <c r="DC648" s="25"/>
      <c r="DD648" s="25"/>
    </row>
    <row r="649" spans="1:108" hidden="1">
      <c r="A649" s="25"/>
      <c r="B649" s="25"/>
      <c r="C649" s="25"/>
      <c r="D649" s="25"/>
      <c r="E649" s="25"/>
      <c r="F649" s="25"/>
      <c r="G649" s="25"/>
      <c r="H649" s="25"/>
      <c r="I649" s="214"/>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c r="BM649" s="25"/>
      <c r="BN649" s="25"/>
      <c r="BO649" s="25"/>
      <c r="BP649" s="25"/>
      <c r="BQ649" s="25"/>
      <c r="BR649" s="25"/>
      <c r="BS649" s="25"/>
      <c r="BT649" s="25"/>
      <c r="BU649" s="25"/>
      <c r="BV649" s="25"/>
      <c r="BW649" s="25"/>
      <c r="BX649" s="25"/>
      <c r="BY649" s="25"/>
      <c r="BZ649" s="25"/>
      <c r="CA649" s="25"/>
      <c r="CB649" s="25"/>
      <c r="CC649" s="25"/>
      <c r="CD649" s="25"/>
      <c r="CE649" s="25"/>
      <c r="CF649" s="25"/>
      <c r="CG649" s="25"/>
      <c r="CH649" s="25"/>
      <c r="CI649" s="25"/>
      <c r="CJ649" s="25"/>
      <c r="CK649" s="25"/>
      <c r="CL649" s="25"/>
      <c r="CM649" s="25"/>
      <c r="CN649" s="25"/>
      <c r="CO649" s="25"/>
      <c r="CP649" s="25"/>
      <c r="CQ649" s="25"/>
      <c r="CR649" s="25"/>
      <c r="CS649" s="25"/>
      <c r="CT649" s="25"/>
      <c r="CU649" s="25"/>
      <c r="CV649" s="25"/>
      <c r="CW649" s="25"/>
      <c r="CX649" s="25"/>
      <c r="CY649" s="25"/>
      <c r="CZ649" s="25"/>
      <c r="DA649" s="25"/>
      <c r="DB649" s="25"/>
      <c r="DC649" s="25"/>
      <c r="DD649" s="25"/>
    </row>
    <row r="650" spans="1:108" hidden="1">
      <c r="A650" s="25"/>
      <c r="B650" s="25"/>
      <c r="C650" s="25"/>
      <c r="D650" s="25"/>
      <c r="E650" s="25"/>
      <c r="F650" s="25"/>
      <c r="G650" s="25"/>
      <c r="H650" s="25"/>
      <c r="I650" s="214"/>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c r="BM650" s="25"/>
      <c r="BN650" s="25"/>
      <c r="BO650" s="25"/>
      <c r="BP650" s="25"/>
      <c r="BQ650" s="25"/>
      <c r="BR650" s="25"/>
      <c r="BS650" s="25"/>
      <c r="BT650" s="25"/>
      <c r="BU650" s="25"/>
      <c r="BV650" s="25"/>
      <c r="BW650" s="25"/>
      <c r="BX650" s="25"/>
      <c r="BY650" s="25"/>
      <c r="BZ650" s="25"/>
      <c r="CA650" s="25"/>
      <c r="CB650" s="25"/>
      <c r="CC650" s="25"/>
      <c r="CD650" s="25"/>
      <c r="CE650" s="25"/>
      <c r="CF650" s="25"/>
      <c r="CG650" s="25"/>
      <c r="CH650" s="25"/>
      <c r="CI650" s="25"/>
      <c r="CJ650" s="25"/>
      <c r="CK650" s="25"/>
      <c r="CL650" s="25"/>
      <c r="CM650" s="25"/>
      <c r="CN650" s="25"/>
      <c r="CO650" s="25"/>
      <c r="CP650" s="25"/>
      <c r="CQ650" s="25"/>
      <c r="CR650" s="25"/>
      <c r="CS650" s="25"/>
      <c r="CT650" s="25"/>
      <c r="CU650" s="25"/>
      <c r="CV650" s="25"/>
      <c r="CW650" s="25"/>
      <c r="CX650" s="25"/>
      <c r="CY650" s="25"/>
      <c r="CZ650" s="25"/>
      <c r="DA650" s="25"/>
      <c r="DB650" s="25"/>
      <c r="DC650" s="25"/>
      <c r="DD650" s="25"/>
    </row>
    <row r="651" spans="1:108" hidden="1">
      <c r="A651" s="25"/>
      <c r="B651" s="25"/>
      <c r="C651" s="25"/>
      <c r="D651" s="25"/>
      <c r="E651" s="25"/>
      <c r="F651" s="25"/>
      <c r="G651" s="25"/>
      <c r="H651" s="25"/>
      <c r="I651" s="214"/>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c r="CC651" s="25"/>
      <c r="CD651" s="25"/>
      <c r="CE651" s="25"/>
      <c r="CF651" s="25"/>
      <c r="CG651" s="25"/>
      <c r="CH651" s="25"/>
      <c r="CI651" s="25"/>
      <c r="CJ651" s="25"/>
      <c r="CK651" s="25"/>
      <c r="CL651" s="25"/>
      <c r="CM651" s="25"/>
      <c r="CN651" s="25"/>
      <c r="CO651" s="25"/>
      <c r="CP651" s="25"/>
      <c r="CQ651" s="25"/>
      <c r="CR651" s="25"/>
      <c r="CS651" s="25"/>
      <c r="CT651" s="25"/>
      <c r="CU651" s="25"/>
      <c r="CV651" s="25"/>
      <c r="CW651" s="25"/>
      <c r="CX651" s="25"/>
      <c r="CY651" s="25"/>
      <c r="CZ651" s="25"/>
      <c r="DA651" s="25"/>
      <c r="DB651" s="25"/>
      <c r="DC651" s="25"/>
      <c r="DD651" s="25"/>
    </row>
    <row r="652" spans="1:108" hidden="1">
      <c r="A652" s="25"/>
      <c r="B652" s="25"/>
      <c r="C652" s="25"/>
      <c r="D652" s="25"/>
      <c r="E652" s="25"/>
      <c r="F652" s="25"/>
      <c r="G652" s="25"/>
      <c r="H652" s="25"/>
      <c r="I652" s="214"/>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25"/>
      <c r="CD652" s="25"/>
      <c r="CE652" s="25"/>
      <c r="CF652" s="25"/>
      <c r="CG652" s="25"/>
      <c r="CH652" s="25"/>
      <c r="CI652" s="25"/>
      <c r="CJ652" s="25"/>
      <c r="CK652" s="25"/>
      <c r="CL652" s="25"/>
      <c r="CM652" s="25"/>
      <c r="CN652" s="25"/>
      <c r="CO652" s="25"/>
      <c r="CP652" s="25"/>
      <c r="CQ652" s="25"/>
      <c r="CR652" s="25"/>
      <c r="CS652" s="25"/>
      <c r="CT652" s="25"/>
      <c r="CU652" s="25"/>
      <c r="CV652" s="25"/>
      <c r="CW652" s="25"/>
      <c r="CX652" s="25"/>
      <c r="CY652" s="25"/>
      <c r="CZ652" s="25"/>
      <c r="DA652" s="25"/>
      <c r="DB652" s="25"/>
      <c r="DC652" s="25"/>
      <c r="DD652" s="25"/>
    </row>
    <row r="653" spans="1:108" hidden="1">
      <c r="A653" s="25"/>
      <c r="B653" s="25"/>
      <c r="C653" s="25"/>
      <c r="D653" s="25"/>
      <c r="E653" s="25"/>
      <c r="F653" s="25"/>
      <c r="G653" s="25"/>
      <c r="H653" s="25"/>
      <c r="I653" s="214"/>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c r="BM653" s="25"/>
      <c r="BN653" s="25"/>
      <c r="BO653" s="25"/>
      <c r="BP653" s="25"/>
      <c r="BQ653" s="25"/>
      <c r="BR653" s="25"/>
      <c r="BS653" s="25"/>
      <c r="BT653" s="25"/>
      <c r="BU653" s="25"/>
      <c r="BV653" s="25"/>
      <c r="BW653" s="25"/>
      <c r="BX653" s="25"/>
      <c r="BY653" s="25"/>
      <c r="BZ653" s="25"/>
      <c r="CA653" s="25"/>
      <c r="CB653" s="25"/>
      <c r="CC653" s="25"/>
      <c r="CD653" s="25"/>
      <c r="CE653" s="25"/>
      <c r="CF653" s="25"/>
      <c r="CG653" s="25"/>
      <c r="CH653" s="25"/>
      <c r="CI653" s="25"/>
      <c r="CJ653" s="25"/>
      <c r="CK653" s="25"/>
      <c r="CL653" s="25"/>
      <c r="CM653" s="25"/>
      <c r="CN653" s="25"/>
      <c r="CO653" s="25"/>
      <c r="CP653" s="25"/>
      <c r="CQ653" s="25"/>
      <c r="CR653" s="25"/>
      <c r="CS653" s="25"/>
      <c r="CT653" s="25"/>
      <c r="CU653" s="25"/>
      <c r="CV653" s="25"/>
      <c r="CW653" s="25"/>
      <c r="CX653" s="25"/>
      <c r="CY653" s="25"/>
      <c r="CZ653" s="25"/>
      <c r="DA653" s="25"/>
      <c r="DB653" s="25"/>
      <c r="DC653" s="25"/>
      <c r="DD653" s="25"/>
    </row>
    <row r="654" spans="1:108" hidden="1">
      <c r="A654" s="25"/>
      <c r="B654" s="25"/>
      <c r="C654" s="25"/>
      <c r="D654" s="25"/>
      <c r="E654" s="25"/>
      <c r="F654" s="25"/>
      <c r="G654" s="25"/>
      <c r="H654" s="25"/>
      <c r="I654" s="214"/>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25"/>
      <c r="BJ654" s="25"/>
      <c r="BK654" s="25"/>
      <c r="BL654" s="25"/>
      <c r="BM654" s="25"/>
      <c r="BN654" s="25"/>
      <c r="BO654" s="25"/>
      <c r="BP654" s="25"/>
      <c r="BQ654" s="25"/>
      <c r="BR654" s="25"/>
      <c r="BS654" s="25"/>
      <c r="BT654" s="25"/>
      <c r="BU654" s="25"/>
      <c r="BV654" s="25"/>
      <c r="BW654" s="25"/>
      <c r="BX654" s="25"/>
      <c r="BY654" s="25"/>
      <c r="BZ654" s="25"/>
      <c r="CA654" s="25"/>
      <c r="CB654" s="25"/>
      <c r="CC654" s="25"/>
      <c r="CD654" s="25"/>
      <c r="CE654" s="25"/>
      <c r="CF654" s="25"/>
      <c r="CG654" s="25"/>
      <c r="CH654" s="25"/>
      <c r="CI654" s="25"/>
      <c r="CJ654" s="25"/>
      <c r="CK654" s="25"/>
      <c r="CL654" s="25"/>
      <c r="CM654" s="25"/>
      <c r="CN654" s="25"/>
      <c r="CO654" s="25"/>
      <c r="CP654" s="25"/>
      <c r="CQ654" s="25"/>
      <c r="CR654" s="25"/>
      <c r="CS654" s="25"/>
      <c r="CT654" s="25"/>
      <c r="CU654" s="25"/>
      <c r="CV654" s="25"/>
      <c r="CW654" s="25"/>
      <c r="CX654" s="25"/>
      <c r="CY654" s="25"/>
      <c r="CZ654" s="25"/>
      <c r="DA654" s="25"/>
      <c r="DB654" s="25"/>
      <c r="DC654" s="25"/>
      <c r="DD654" s="25"/>
    </row>
    <row r="655" spans="1:108" hidden="1">
      <c r="A655" s="25"/>
      <c r="B655" s="25"/>
      <c r="C655" s="25"/>
      <c r="D655" s="25"/>
      <c r="E655" s="25"/>
      <c r="F655" s="25"/>
      <c r="G655" s="25"/>
      <c r="H655" s="25"/>
      <c r="I655" s="214"/>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25"/>
      <c r="CD655" s="25"/>
      <c r="CE655" s="25"/>
      <c r="CF655" s="25"/>
      <c r="CG655" s="25"/>
      <c r="CH655" s="25"/>
      <c r="CI655" s="25"/>
      <c r="CJ655" s="25"/>
      <c r="CK655" s="25"/>
      <c r="CL655" s="25"/>
      <c r="CM655" s="25"/>
      <c r="CN655" s="25"/>
      <c r="CO655" s="25"/>
      <c r="CP655" s="25"/>
      <c r="CQ655" s="25"/>
      <c r="CR655" s="25"/>
      <c r="CS655" s="25"/>
      <c r="CT655" s="25"/>
      <c r="CU655" s="25"/>
      <c r="CV655" s="25"/>
      <c r="CW655" s="25"/>
      <c r="CX655" s="25"/>
      <c r="CY655" s="25"/>
      <c r="CZ655" s="25"/>
      <c r="DA655" s="25"/>
      <c r="DB655" s="25"/>
      <c r="DC655" s="25"/>
      <c r="DD655" s="25"/>
    </row>
    <row r="656" spans="1:108" hidden="1">
      <c r="A656" s="25"/>
      <c r="B656" s="25"/>
      <c r="C656" s="25"/>
      <c r="D656" s="25"/>
      <c r="E656" s="25"/>
      <c r="F656" s="25"/>
      <c r="G656" s="25"/>
      <c r="H656" s="25"/>
      <c r="I656" s="214"/>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c r="BM656" s="25"/>
      <c r="BN656" s="25"/>
      <c r="BO656" s="25"/>
      <c r="BP656" s="25"/>
      <c r="BQ656" s="25"/>
      <c r="BR656" s="25"/>
      <c r="BS656" s="25"/>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row>
    <row r="657" spans="1:108" hidden="1">
      <c r="A657" s="25"/>
      <c r="B657" s="25"/>
      <c r="C657" s="25"/>
      <c r="D657" s="25"/>
      <c r="E657" s="25"/>
      <c r="F657" s="25"/>
      <c r="G657" s="25"/>
      <c r="H657" s="25"/>
      <c r="I657" s="214"/>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c r="BM657" s="25"/>
      <c r="BN657" s="25"/>
      <c r="BO657" s="25"/>
      <c r="BP657" s="25"/>
      <c r="BQ657" s="25"/>
      <c r="BR657" s="25"/>
      <c r="BS657" s="25"/>
      <c r="BT657" s="25"/>
      <c r="BU657" s="25"/>
      <c r="BV657" s="25"/>
      <c r="BW657" s="25"/>
      <c r="BX657" s="25"/>
      <c r="BY657" s="25"/>
      <c r="BZ657" s="25"/>
      <c r="CA657" s="25"/>
      <c r="CB657" s="25"/>
      <c r="CC657" s="25"/>
      <c r="CD657" s="25"/>
      <c r="CE657" s="25"/>
      <c r="CF657" s="25"/>
      <c r="CG657" s="25"/>
      <c r="CH657" s="25"/>
      <c r="CI657" s="25"/>
      <c r="CJ657" s="25"/>
      <c r="CK657" s="25"/>
      <c r="CL657" s="25"/>
      <c r="CM657" s="25"/>
      <c r="CN657" s="25"/>
      <c r="CO657" s="25"/>
      <c r="CP657" s="25"/>
      <c r="CQ657" s="25"/>
      <c r="CR657" s="25"/>
      <c r="CS657" s="25"/>
      <c r="CT657" s="25"/>
      <c r="CU657" s="25"/>
      <c r="CV657" s="25"/>
      <c r="CW657" s="25"/>
      <c r="CX657" s="25"/>
      <c r="CY657" s="25"/>
      <c r="CZ657" s="25"/>
      <c r="DA657" s="25"/>
      <c r="DB657" s="25"/>
      <c r="DC657" s="25"/>
      <c r="DD657" s="25"/>
    </row>
    <row r="658" spans="1:108" hidden="1">
      <c r="A658" s="25"/>
      <c r="B658" s="25"/>
      <c r="C658" s="25"/>
      <c r="D658" s="25"/>
      <c r="E658" s="25"/>
      <c r="F658" s="25"/>
      <c r="G658" s="25"/>
      <c r="H658" s="25"/>
      <c r="I658" s="214"/>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c r="BM658" s="25"/>
      <c r="BN658" s="25"/>
      <c r="BO658" s="25"/>
      <c r="BP658" s="25"/>
      <c r="BQ658" s="25"/>
      <c r="BR658" s="25"/>
      <c r="BS658" s="25"/>
      <c r="BT658" s="25"/>
      <c r="BU658" s="25"/>
      <c r="BV658" s="25"/>
      <c r="BW658" s="25"/>
      <c r="BX658" s="25"/>
      <c r="BY658" s="25"/>
      <c r="BZ658" s="25"/>
      <c r="CA658" s="25"/>
      <c r="CB658" s="25"/>
      <c r="CC658" s="25"/>
      <c r="CD658" s="25"/>
      <c r="CE658" s="25"/>
      <c r="CF658" s="25"/>
      <c r="CG658" s="25"/>
      <c r="CH658" s="25"/>
      <c r="CI658" s="25"/>
      <c r="CJ658" s="25"/>
      <c r="CK658" s="25"/>
      <c r="CL658" s="25"/>
      <c r="CM658" s="25"/>
      <c r="CN658" s="25"/>
      <c r="CO658" s="25"/>
      <c r="CP658" s="25"/>
      <c r="CQ658" s="25"/>
      <c r="CR658" s="25"/>
      <c r="CS658" s="25"/>
      <c r="CT658" s="25"/>
      <c r="CU658" s="25"/>
      <c r="CV658" s="25"/>
      <c r="CW658" s="25"/>
      <c r="CX658" s="25"/>
      <c r="CY658" s="25"/>
      <c r="CZ658" s="25"/>
      <c r="DA658" s="25"/>
      <c r="DB658" s="25"/>
      <c r="DC658" s="25"/>
      <c r="DD658" s="25"/>
    </row>
    <row r="659" spans="1:108" hidden="1">
      <c r="A659" s="25"/>
      <c r="B659" s="25"/>
      <c r="C659" s="25"/>
      <c r="D659" s="25"/>
      <c r="E659" s="25"/>
      <c r="F659" s="25"/>
      <c r="G659" s="25"/>
      <c r="H659" s="25"/>
      <c r="I659" s="214"/>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c r="BM659" s="25"/>
      <c r="BN659" s="25"/>
      <c r="BO659" s="25"/>
      <c r="BP659" s="25"/>
      <c r="BQ659" s="25"/>
      <c r="BR659" s="25"/>
      <c r="BS659" s="25"/>
      <c r="BT659" s="25"/>
      <c r="BU659" s="25"/>
      <c r="BV659" s="25"/>
      <c r="BW659" s="25"/>
      <c r="BX659" s="25"/>
      <c r="BY659" s="25"/>
      <c r="BZ659" s="25"/>
      <c r="CA659" s="25"/>
      <c r="CB659" s="25"/>
      <c r="CC659" s="25"/>
      <c r="CD659" s="25"/>
      <c r="CE659" s="25"/>
      <c r="CF659" s="25"/>
      <c r="CG659" s="25"/>
      <c r="CH659" s="25"/>
      <c r="CI659" s="25"/>
      <c r="CJ659" s="25"/>
      <c r="CK659" s="25"/>
      <c r="CL659" s="25"/>
      <c r="CM659" s="25"/>
      <c r="CN659" s="25"/>
      <c r="CO659" s="25"/>
      <c r="CP659" s="25"/>
      <c r="CQ659" s="25"/>
      <c r="CR659" s="25"/>
      <c r="CS659" s="25"/>
      <c r="CT659" s="25"/>
      <c r="CU659" s="25"/>
      <c r="CV659" s="25"/>
      <c r="CW659" s="25"/>
      <c r="CX659" s="25"/>
      <c r="CY659" s="25"/>
      <c r="CZ659" s="25"/>
      <c r="DA659" s="25"/>
      <c r="DB659" s="25"/>
      <c r="DC659" s="25"/>
      <c r="DD659" s="25"/>
    </row>
    <row r="660" spans="1:108" hidden="1">
      <c r="A660" s="25"/>
      <c r="B660" s="25"/>
      <c r="C660" s="25"/>
      <c r="D660" s="25"/>
      <c r="E660" s="25"/>
      <c r="F660" s="25"/>
      <c r="G660" s="25"/>
      <c r="H660" s="25"/>
      <c r="I660" s="214"/>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c r="BM660" s="25"/>
      <c r="BN660" s="25"/>
      <c r="BO660" s="25"/>
      <c r="BP660" s="25"/>
      <c r="BQ660" s="25"/>
      <c r="BR660" s="25"/>
      <c r="BS660" s="25"/>
      <c r="BT660" s="25"/>
      <c r="BU660" s="25"/>
      <c r="BV660" s="25"/>
      <c r="BW660" s="25"/>
      <c r="BX660" s="25"/>
      <c r="BY660" s="25"/>
      <c r="BZ660" s="25"/>
      <c r="CA660" s="25"/>
      <c r="CB660" s="25"/>
      <c r="CC660" s="25"/>
      <c r="CD660" s="25"/>
      <c r="CE660" s="25"/>
      <c r="CF660" s="25"/>
      <c r="CG660" s="25"/>
      <c r="CH660" s="25"/>
      <c r="CI660" s="25"/>
      <c r="CJ660" s="25"/>
      <c r="CK660" s="25"/>
      <c r="CL660" s="25"/>
      <c r="CM660" s="25"/>
      <c r="CN660" s="25"/>
      <c r="CO660" s="25"/>
      <c r="CP660" s="25"/>
      <c r="CQ660" s="25"/>
      <c r="CR660" s="25"/>
      <c r="CS660" s="25"/>
      <c r="CT660" s="25"/>
      <c r="CU660" s="25"/>
      <c r="CV660" s="25"/>
      <c r="CW660" s="25"/>
      <c r="CX660" s="25"/>
      <c r="CY660" s="25"/>
      <c r="CZ660" s="25"/>
      <c r="DA660" s="25"/>
      <c r="DB660" s="25"/>
      <c r="DC660" s="25"/>
      <c r="DD660" s="25"/>
    </row>
    <row r="661" spans="1:108" hidden="1">
      <c r="A661" s="25"/>
      <c r="B661" s="25"/>
      <c r="C661" s="25"/>
      <c r="D661" s="25"/>
      <c r="E661" s="25"/>
      <c r="F661" s="25"/>
      <c r="G661" s="25"/>
      <c r="H661" s="25"/>
      <c r="I661" s="214"/>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c r="BM661" s="25"/>
      <c r="BN661" s="25"/>
      <c r="BO661" s="25"/>
      <c r="BP661" s="25"/>
      <c r="BQ661" s="25"/>
      <c r="BR661" s="25"/>
      <c r="BS661" s="25"/>
      <c r="BT661" s="25"/>
      <c r="BU661" s="25"/>
      <c r="BV661" s="25"/>
      <c r="BW661" s="25"/>
      <c r="BX661" s="25"/>
      <c r="BY661" s="25"/>
      <c r="BZ661" s="25"/>
      <c r="CA661" s="25"/>
      <c r="CB661" s="25"/>
      <c r="CC661" s="25"/>
      <c r="CD661" s="25"/>
      <c r="CE661" s="25"/>
      <c r="CF661" s="25"/>
      <c r="CG661" s="25"/>
      <c r="CH661" s="25"/>
      <c r="CI661" s="25"/>
      <c r="CJ661" s="25"/>
      <c r="CK661" s="25"/>
      <c r="CL661" s="25"/>
      <c r="CM661" s="25"/>
      <c r="CN661" s="25"/>
      <c r="CO661" s="25"/>
      <c r="CP661" s="25"/>
      <c r="CQ661" s="25"/>
      <c r="CR661" s="25"/>
      <c r="CS661" s="25"/>
      <c r="CT661" s="25"/>
      <c r="CU661" s="25"/>
      <c r="CV661" s="25"/>
      <c r="CW661" s="25"/>
      <c r="CX661" s="25"/>
      <c r="CY661" s="25"/>
      <c r="CZ661" s="25"/>
      <c r="DA661" s="25"/>
      <c r="DB661" s="25"/>
      <c r="DC661" s="25"/>
      <c r="DD661" s="25"/>
    </row>
    <row r="662" spans="1:108" hidden="1">
      <c r="A662" s="25"/>
      <c r="B662" s="25"/>
      <c r="C662" s="25"/>
      <c r="D662" s="25"/>
      <c r="E662" s="25"/>
      <c r="F662" s="25"/>
      <c r="G662" s="25"/>
      <c r="H662" s="25"/>
      <c r="I662" s="214"/>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c r="BM662" s="25"/>
      <c r="BN662" s="25"/>
      <c r="BO662" s="25"/>
      <c r="BP662" s="25"/>
      <c r="BQ662" s="25"/>
      <c r="BR662" s="25"/>
      <c r="BS662" s="25"/>
      <c r="BT662" s="25"/>
      <c r="BU662" s="25"/>
      <c r="BV662" s="25"/>
      <c r="BW662" s="25"/>
      <c r="BX662" s="25"/>
      <c r="BY662" s="25"/>
      <c r="BZ662" s="25"/>
      <c r="CA662" s="25"/>
      <c r="CB662" s="25"/>
      <c r="CC662" s="25"/>
      <c r="CD662" s="25"/>
      <c r="CE662" s="25"/>
      <c r="CF662" s="25"/>
      <c r="CG662" s="25"/>
      <c r="CH662" s="25"/>
      <c r="CI662" s="25"/>
      <c r="CJ662" s="25"/>
      <c r="CK662" s="25"/>
      <c r="CL662" s="25"/>
      <c r="CM662" s="25"/>
      <c r="CN662" s="25"/>
      <c r="CO662" s="25"/>
      <c r="CP662" s="25"/>
      <c r="CQ662" s="25"/>
      <c r="CR662" s="25"/>
      <c r="CS662" s="25"/>
      <c r="CT662" s="25"/>
      <c r="CU662" s="25"/>
      <c r="CV662" s="25"/>
      <c r="CW662" s="25"/>
      <c r="CX662" s="25"/>
      <c r="CY662" s="25"/>
      <c r="CZ662" s="25"/>
      <c r="DA662" s="25"/>
      <c r="DB662" s="25"/>
      <c r="DC662" s="25"/>
      <c r="DD662" s="25"/>
    </row>
    <row r="663" spans="1:108" hidden="1">
      <c r="A663" s="25"/>
      <c r="B663" s="25"/>
      <c r="C663" s="25"/>
      <c r="D663" s="25"/>
      <c r="E663" s="25"/>
      <c r="F663" s="25"/>
      <c r="G663" s="25"/>
      <c r="H663" s="25"/>
      <c r="I663" s="214"/>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c r="BM663" s="25"/>
      <c r="BN663" s="25"/>
      <c r="BO663" s="25"/>
      <c r="BP663" s="25"/>
      <c r="BQ663" s="25"/>
      <c r="BR663" s="25"/>
      <c r="BS663" s="25"/>
      <c r="BT663" s="25"/>
      <c r="BU663" s="25"/>
      <c r="BV663" s="25"/>
      <c r="BW663" s="25"/>
      <c r="BX663" s="25"/>
      <c r="BY663" s="25"/>
      <c r="BZ663" s="25"/>
      <c r="CA663" s="25"/>
      <c r="CB663" s="25"/>
      <c r="CC663" s="25"/>
      <c r="CD663" s="25"/>
      <c r="CE663" s="25"/>
      <c r="CF663" s="25"/>
      <c r="CG663" s="25"/>
      <c r="CH663" s="25"/>
      <c r="CI663" s="25"/>
      <c r="CJ663" s="25"/>
      <c r="CK663" s="25"/>
      <c r="CL663" s="25"/>
      <c r="CM663" s="25"/>
      <c r="CN663" s="25"/>
      <c r="CO663" s="25"/>
      <c r="CP663" s="25"/>
      <c r="CQ663" s="25"/>
      <c r="CR663" s="25"/>
      <c r="CS663" s="25"/>
      <c r="CT663" s="25"/>
      <c r="CU663" s="25"/>
      <c r="CV663" s="25"/>
      <c r="CW663" s="25"/>
      <c r="CX663" s="25"/>
      <c r="CY663" s="25"/>
      <c r="CZ663" s="25"/>
      <c r="DA663" s="25"/>
      <c r="DB663" s="25"/>
      <c r="DC663" s="25"/>
      <c r="DD663" s="25"/>
    </row>
    <row r="664" spans="1:108" hidden="1">
      <c r="A664" s="25"/>
      <c r="B664" s="25"/>
      <c r="C664" s="25"/>
      <c r="D664" s="25"/>
      <c r="E664" s="25"/>
      <c r="F664" s="25"/>
      <c r="G664" s="25"/>
      <c r="H664" s="25"/>
      <c r="I664" s="214"/>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c r="BM664" s="25"/>
      <c r="BN664" s="25"/>
      <c r="BO664" s="25"/>
      <c r="BP664" s="25"/>
      <c r="BQ664" s="25"/>
      <c r="BR664" s="25"/>
      <c r="BS664" s="25"/>
      <c r="BT664" s="25"/>
      <c r="BU664" s="25"/>
      <c r="BV664" s="25"/>
      <c r="BW664" s="25"/>
      <c r="BX664" s="25"/>
      <c r="BY664" s="25"/>
      <c r="BZ664" s="25"/>
      <c r="CA664" s="25"/>
      <c r="CB664" s="25"/>
      <c r="CC664" s="25"/>
      <c r="CD664" s="25"/>
      <c r="CE664" s="25"/>
      <c r="CF664" s="25"/>
      <c r="CG664" s="25"/>
      <c r="CH664" s="25"/>
      <c r="CI664" s="25"/>
      <c r="CJ664" s="25"/>
      <c r="CK664" s="25"/>
      <c r="CL664" s="25"/>
      <c r="CM664" s="25"/>
      <c r="CN664" s="25"/>
      <c r="CO664" s="25"/>
      <c r="CP664" s="25"/>
      <c r="CQ664" s="25"/>
      <c r="CR664" s="25"/>
      <c r="CS664" s="25"/>
      <c r="CT664" s="25"/>
      <c r="CU664" s="25"/>
      <c r="CV664" s="25"/>
      <c r="CW664" s="25"/>
      <c r="CX664" s="25"/>
      <c r="CY664" s="25"/>
      <c r="CZ664" s="25"/>
      <c r="DA664" s="25"/>
      <c r="DB664" s="25"/>
      <c r="DC664" s="25"/>
      <c r="DD664" s="25"/>
    </row>
    <row r="665" spans="1:108" hidden="1">
      <c r="A665" s="25"/>
      <c r="B665" s="25"/>
      <c r="C665" s="25"/>
      <c r="D665" s="25"/>
      <c r="E665" s="25"/>
      <c r="F665" s="25"/>
      <c r="G665" s="25"/>
      <c r="H665" s="25"/>
      <c r="I665" s="214"/>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25"/>
      <c r="BJ665" s="25"/>
      <c r="BK665" s="25"/>
      <c r="BL665" s="25"/>
      <c r="BM665" s="25"/>
      <c r="BN665" s="25"/>
      <c r="BO665" s="25"/>
      <c r="BP665" s="25"/>
      <c r="BQ665" s="25"/>
      <c r="BR665" s="25"/>
      <c r="BS665" s="25"/>
      <c r="BT665" s="25"/>
      <c r="BU665" s="25"/>
      <c r="BV665" s="25"/>
      <c r="BW665" s="25"/>
      <c r="BX665" s="25"/>
      <c r="BY665" s="25"/>
      <c r="BZ665" s="25"/>
      <c r="CA665" s="25"/>
      <c r="CB665" s="25"/>
      <c r="CC665" s="25"/>
      <c r="CD665" s="25"/>
      <c r="CE665" s="25"/>
      <c r="CF665" s="25"/>
      <c r="CG665" s="25"/>
      <c r="CH665" s="25"/>
      <c r="CI665" s="25"/>
      <c r="CJ665" s="25"/>
      <c r="CK665" s="25"/>
      <c r="CL665" s="25"/>
      <c r="CM665" s="25"/>
      <c r="CN665" s="25"/>
      <c r="CO665" s="25"/>
      <c r="CP665" s="25"/>
      <c r="CQ665" s="25"/>
      <c r="CR665" s="25"/>
      <c r="CS665" s="25"/>
      <c r="CT665" s="25"/>
      <c r="CU665" s="25"/>
      <c r="CV665" s="25"/>
      <c r="CW665" s="25"/>
      <c r="CX665" s="25"/>
      <c r="CY665" s="25"/>
      <c r="CZ665" s="25"/>
      <c r="DA665" s="25"/>
      <c r="DB665" s="25"/>
      <c r="DC665" s="25"/>
      <c r="DD665" s="25"/>
    </row>
    <row r="666" spans="1:108" hidden="1">
      <c r="A666" s="25"/>
      <c r="B666" s="25"/>
      <c r="C666" s="25"/>
      <c r="D666" s="25"/>
      <c r="E666" s="25"/>
      <c r="F666" s="25"/>
      <c r="G666" s="25"/>
      <c r="H666" s="25"/>
      <c r="I666" s="214"/>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25"/>
      <c r="BJ666" s="25"/>
      <c r="BK666" s="25"/>
      <c r="BL666" s="25"/>
      <c r="BM666" s="25"/>
      <c r="BN666" s="25"/>
      <c r="BO666" s="25"/>
      <c r="BP666" s="2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25"/>
      <c r="CO666" s="25"/>
      <c r="CP666" s="25"/>
      <c r="CQ666" s="25"/>
      <c r="CR666" s="25"/>
      <c r="CS666" s="25"/>
      <c r="CT666" s="25"/>
      <c r="CU666" s="25"/>
      <c r="CV666" s="25"/>
      <c r="CW666" s="25"/>
      <c r="CX666" s="25"/>
      <c r="CY666" s="25"/>
      <c r="CZ666" s="25"/>
      <c r="DA666" s="25"/>
      <c r="DB666" s="25"/>
      <c r="DC666" s="25"/>
      <c r="DD666" s="25"/>
    </row>
    <row r="667" spans="1:108" hidden="1">
      <c r="A667" s="25"/>
      <c r="B667" s="25"/>
      <c r="C667" s="25"/>
      <c r="D667" s="25"/>
      <c r="E667" s="25"/>
      <c r="F667" s="25"/>
      <c r="G667" s="25"/>
      <c r="H667" s="25"/>
      <c r="I667" s="214"/>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25"/>
      <c r="BJ667" s="25"/>
      <c r="BK667" s="25"/>
      <c r="BL667" s="25"/>
      <c r="BM667" s="25"/>
      <c r="BN667" s="25"/>
      <c r="BO667" s="25"/>
      <c r="BP667" s="25"/>
      <c r="BQ667" s="25"/>
      <c r="BR667" s="25"/>
      <c r="BS667" s="25"/>
      <c r="BT667" s="25"/>
      <c r="BU667" s="25"/>
      <c r="BV667" s="25"/>
      <c r="BW667" s="25"/>
      <c r="BX667" s="25"/>
      <c r="BY667" s="25"/>
      <c r="BZ667" s="25"/>
      <c r="CA667" s="25"/>
      <c r="CB667" s="25"/>
      <c r="CC667" s="25"/>
      <c r="CD667" s="25"/>
      <c r="CE667" s="25"/>
      <c r="CF667" s="25"/>
      <c r="CG667" s="25"/>
      <c r="CH667" s="25"/>
      <c r="CI667" s="25"/>
      <c r="CJ667" s="25"/>
      <c r="CK667" s="25"/>
      <c r="CL667" s="25"/>
      <c r="CM667" s="25"/>
      <c r="CN667" s="25"/>
      <c r="CO667" s="25"/>
      <c r="CP667" s="25"/>
      <c r="CQ667" s="25"/>
      <c r="CR667" s="25"/>
      <c r="CS667" s="25"/>
      <c r="CT667" s="25"/>
      <c r="CU667" s="25"/>
      <c r="CV667" s="25"/>
      <c r="CW667" s="25"/>
      <c r="CX667" s="25"/>
      <c r="CY667" s="25"/>
      <c r="CZ667" s="25"/>
      <c r="DA667" s="25"/>
      <c r="DB667" s="25"/>
      <c r="DC667" s="25"/>
      <c r="DD667" s="25"/>
    </row>
    <row r="668" spans="1:108" hidden="1">
      <c r="A668" s="25"/>
      <c r="B668" s="25"/>
      <c r="C668" s="25"/>
      <c r="D668" s="25"/>
      <c r="E668" s="25"/>
      <c r="F668" s="25"/>
      <c r="G668" s="25"/>
      <c r="H668" s="25"/>
      <c r="I668" s="214"/>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25"/>
      <c r="BJ668" s="25"/>
      <c r="BK668" s="25"/>
      <c r="BL668" s="25"/>
      <c r="BM668" s="25"/>
      <c r="BN668" s="25"/>
      <c r="BO668" s="25"/>
      <c r="BP668" s="25"/>
      <c r="BQ668" s="25"/>
      <c r="BR668" s="25"/>
      <c r="BS668" s="25"/>
      <c r="BT668" s="25"/>
      <c r="BU668" s="25"/>
      <c r="BV668" s="25"/>
      <c r="BW668" s="25"/>
      <c r="BX668" s="25"/>
      <c r="BY668" s="25"/>
      <c r="BZ668" s="25"/>
      <c r="CA668" s="25"/>
      <c r="CB668" s="25"/>
      <c r="CC668" s="25"/>
      <c r="CD668" s="25"/>
      <c r="CE668" s="25"/>
      <c r="CF668" s="25"/>
      <c r="CG668" s="25"/>
      <c r="CH668" s="25"/>
      <c r="CI668" s="25"/>
      <c r="CJ668" s="25"/>
      <c r="CK668" s="25"/>
      <c r="CL668" s="25"/>
      <c r="CM668" s="25"/>
      <c r="CN668" s="25"/>
      <c r="CO668" s="25"/>
      <c r="CP668" s="25"/>
      <c r="CQ668" s="25"/>
      <c r="CR668" s="25"/>
      <c r="CS668" s="25"/>
      <c r="CT668" s="25"/>
      <c r="CU668" s="25"/>
      <c r="CV668" s="25"/>
      <c r="CW668" s="25"/>
      <c r="CX668" s="25"/>
      <c r="CY668" s="25"/>
      <c r="CZ668" s="25"/>
      <c r="DA668" s="25"/>
      <c r="DB668" s="25"/>
      <c r="DC668" s="25"/>
      <c r="DD668" s="25"/>
    </row>
    <row r="669" spans="1:108" hidden="1">
      <c r="A669" s="25"/>
      <c r="B669" s="25"/>
      <c r="C669" s="25"/>
      <c r="D669" s="25"/>
      <c r="E669" s="25"/>
      <c r="F669" s="25"/>
      <c r="G669" s="25"/>
      <c r="H669" s="25"/>
      <c r="I669" s="214"/>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25"/>
      <c r="BJ669" s="25"/>
      <c r="BK669" s="25"/>
      <c r="BL669" s="25"/>
      <c r="BM669" s="25"/>
      <c r="BN669" s="25"/>
      <c r="BO669" s="25"/>
      <c r="BP669" s="25"/>
      <c r="BQ669" s="25"/>
      <c r="BR669" s="25"/>
      <c r="BS669" s="25"/>
      <c r="BT669" s="25"/>
      <c r="BU669" s="25"/>
      <c r="BV669" s="25"/>
      <c r="BW669" s="25"/>
      <c r="BX669" s="25"/>
      <c r="BY669" s="25"/>
      <c r="BZ669" s="25"/>
      <c r="CA669" s="25"/>
      <c r="CB669" s="25"/>
      <c r="CC669" s="25"/>
      <c r="CD669" s="25"/>
      <c r="CE669" s="25"/>
      <c r="CF669" s="25"/>
      <c r="CG669" s="25"/>
      <c r="CH669" s="25"/>
      <c r="CI669" s="25"/>
      <c r="CJ669" s="25"/>
      <c r="CK669" s="25"/>
      <c r="CL669" s="25"/>
      <c r="CM669" s="25"/>
      <c r="CN669" s="25"/>
      <c r="CO669" s="25"/>
      <c r="CP669" s="25"/>
      <c r="CQ669" s="25"/>
      <c r="CR669" s="25"/>
      <c r="CS669" s="25"/>
      <c r="CT669" s="25"/>
      <c r="CU669" s="25"/>
      <c r="CV669" s="25"/>
      <c r="CW669" s="25"/>
      <c r="CX669" s="25"/>
      <c r="CY669" s="25"/>
      <c r="CZ669" s="25"/>
      <c r="DA669" s="25"/>
      <c r="DB669" s="25"/>
      <c r="DC669" s="25"/>
      <c r="DD669" s="25"/>
    </row>
    <row r="670" spans="1:108" hidden="1">
      <c r="A670" s="25"/>
      <c r="B670" s="25"/>
      <c r="C670" s="25"/>
      <c r="D670" s="25"/>
      <c r="E670" s="25"/>
      <c r="F670" s="25"/>
      <c r="G670" s="25"/>
      <c r="H670" s="25"/>
      <c r="I670" s="214"/>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25"/>
      <c r="BJ670" s="25"/>
      <c r="BK670" s="25"/>
      <c r="BL670" s="25"/>
      <c r="BM670" s="25"/>
      <c r="BN670" s="25"/>
      <c r="BO670" s="25"/>
      <c r="BP670" s="25"/>
      <c r="BQ670" s="25"/>
      <c r="BR670" s="25"/>
      <c r="BS670" s="25"/>
      <c r="BT670" s="25"/>
      <c r="BU670" s="25"/>
      <c r="BV670" s="25"/>
      <c r="BW670" s="25"/>
      <c r="BX670" s="25"/>
      <c r="BY670" s="25"/>
      <c r="BZ670" s="25"/>
      <c r="CA670" s="25"/>
      <c r="CB670" s="25"/>
      <c r="CC670" s="25"/>
      <c r="CD670" s="25"/>
      <c r="CE670" s="25"/>
      <c r="CF670" s="25"/>
      <c r="CG670" s="25"/>
      <c r="CH670" s="25"/>
      <c r="CI670" s="25"/>
      <c r="CJ670" s="25"/>
      <c r="CK670" s="25"/>
      <c r="CL670" s="25"/>
      <c r="CM670" s="25"/>
      <c r="CN670" s="25"/>
      <c r="CO670" s="25"/>
      <c r="CP670" s="25"/>
      <c r="CQ670" s="25"/>
      <c r="CR670" s="25"/>
      <c r="CS670" s="25"/>
      <c r="CT670" s="25"/>
      <c r="CU670" s="25"/>
      <c r="CV670" s="25"/>
      <c r="CW670" s="25"/>
      <c r="CX670" s="25"/>
      <c r="CY670" s="25"/>
      <c r="CZ670" s="25"/>
      <c r="DA670" s="25"/>
      <c r="DB670" s="25"/>
      <c r="DC670" s="25"/>
      <c r="DD670" s="25"/>
    </row>
    <row r="671" spans="1:108" hidden="1">
      <c r="A671" s="25"/>
      <c r="B671" s="25"/>
      <c r="C671" s="25"/>
      <c r="D671" s="25"/>
      <c r="E671" s="25"/>
      <c r="F671" s="25"/>
      <c r="G671" s="25"/>
      <c r="H671" s="25"/>
      <c r="I671" s="214"/>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25"/>
      <c r="BJ671" s="25"/>
      <c r="BK671" s="25"/>
      <c r="BL671" s="25"/>
      <c r="BM671" s="25"/>
      <c r="BN671" s="25"/>
      <c r="BO671" s="25"/>
      <c r="BP671" s="25"/>
      <c r="BQ671" s="25"/>
      <c r="BR671" s="25"/>
      <c r="BS671" s="25"/>
      <c r="BT671" s="25"/>
      <c r="BU671" s="25"/>
      <c r="BV671" s="25"/>
      <c r="BW671" s="25"/>
      <c r="BX671" s="25"/>
      <c r="BY671" s="25"/>
      <c r="BZ671" s="25"/>
      <c r="CA671" s="25"/>
      <c r="CB671" s="25"/>
      <c r="CC671" s="25"/>
      <c r="CD671" s="25"/>
      <c r="CE671" s="25"/>
      <c r="CF671" s="25"/>
      <c r="CG671" s="25"/>
      <c r="CH671" s="25"/>
      <c r="CI671" s="25"/>
      <c r="CJ671" s="25"/>
      <c r="CK671" s="25"/>
      <c r="CL671" s="25"/>
      <c r="CM671" s="25"/>
      <c r="CN671" s="25"/>
      <c r="CO671" s="25"/>
      <c r="CP671" s="25"/>
      <c r="CQ671" s="25"/>
      <c r="CR671" s="25"/>
      <c r="CS671" s="25"/>
      <c r="CT671" s="25"/>
      <c r="CU671" s="25"/>
      <c r="CV671" s="25"/>
      <c r="CW671" s="25"/>
      <c r="CX671" s="25"/>
      <c r="CY671" s="25"/>
      <c r="CZ671" s="25"/>
      <c r="DA671" s="25"/>
      <c r="DB671" s="25"/>
      <c r="DC671" s="25"/>
      <c r="DD671" s="25"/>
    </row>
    <row r="672" spans="1:108" hidden="1">
      <c r="A672" s="25"/>
      <c r="B672" s="25"/>
      <c r="C672" s="25"/>
      <c r="D672" s="25"/>
      <c r="E672" s="25"/>
      <c r="F672" s="25"/>
      <c r="G672" s="25"/>
      <c r="H672" s="25"/>
      <c r="I672" s="214"/>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25"/>
      <c r="BJ672" s="25"/>
      <c r="BK672" s="25"/>
      <c r="BL672" s="25"/>
      <c r="BM672" s="25"/>
      <c r="BN672" s="25"/>
      <c r="BO672" s="25"/>
      <c r="BP672" s="25"/>
      <c r="BQ672" s="25"/>
      <c r="BR672" s="25"/>
      <c r="BS672" s="25"/>
      <c r="BT672" s="25"/>
      <c r="BU672" s="25"/>
      <c r="BV672" s="25"/>
      <c r="BW672" s="25"/>
      <c r="BX672" s="25"/>
      <c r="BY672" s="25"/>
      <c r="BZ672" s="25"/>
      <c r="CA672" s="25"/>
      <c r="CB672" s="25"/>
      <c r="CC672" s="25"/>
      <c r="CD672" s="25"/>
      <c r="CE672" s="25"/>
      <c r="CF672" s="25"/>
      <c r="CG672" s="25"/>
      <c r="CH672" s="25"/>
      <c r="CI672" s="25"/>
      <c r="CJ672" s="25"/>
      <c r="CK672" s="25"/>
      <c r="CL672" s="25"/>
      <c r="CM672" s="25"/>
      <c r="CN672" s="25"/>
      <c r="CO672" s="25"/>
      <c r="CP672" s="25"/>
      <c r="CQ672" s="25"/>
      <c r="CR672" s="25"/>
      <c r="CS672" s="25"/>
      <c r="CT672" s="25"/>
      <c r="CU672" s="25"/>
      <c r="CV672" s="25"/>
      <c r="CW672" s="25"/>
      <c r="CX672" s="25"/>
      <c r="CY672" s="25"/>
      <c r="CZ672" s="25"/>
      <c r="DA672" s="25"/>
      <c r="DB672" s="25"/>
      <c r="DC672" s="25"/>
      <c r="DD672" s="25"/>
    </row>
    <row r="673" spans="1:108" hidden="1">
      <c r="A673" s="25"/>
      <c r="B673" s="25"/>
      <c r="C673" s="25"/>
      <c r="D673" s="25"/>
      <c r="E673" s="25"/>
      <c r="F673" s="25"/>
      <c r="G673" s="25"/>
      <c r="H673" s="25"/>
      <c r="I673" s="214"/>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25"/>
      <c r="BJ673" s="25"/>
      <c r="BK673" s="25"/>
      <c r="BL673" s="25"/>
      <c r="BM673" s="25"/>
      <c r="BN673" s="25"/>
      <c r="BO673" s="25"/>
      <c r="BP673" s="25"/>
      <c r="BQ673" s="25"/>
      <c r="BR673" s="25"/>
      <c r="BS673" s="25"/>
      <c r="BT673" s="25"/>
      <c r="BU673" s="25"/>
      <c r="BV673" s="25"/>
      <c r="BW673" s="25"/>
      <c r="BX673" s="25"/>
      <c r="BY673" s="25"/>
      <c r="BZ673" s="25"/>
      <c r="CA673" s="25"/>
      <c r="CB673" s="25"/>
      <c r="CC673" s="25"/>
      <c r="CD673" s="25"/>
      <c r="CE673" s="25"/>
      <c r="CF673" s="25"/>
      <c r="CG673" s="25"/>
      <c r="CH673" s="25"/>
      <c r="CI673" s="25"/>
      <c r="CJ673" s="25"/>
      <c r="CK673" s="25"/>
      <c r="CL673" s="25"/>
      <c r="CM673" s="25"/>
      <c r="CN673" s="25"/>
      <c r="CO673" s="25"/>
      <c r="CP673" s="25"/>
      <c r="CQ673" s="25"/>
      <c r="CR673" s="25"/>
      <c r="CS673" s="25"/>
      <c r="CT673" s="25"/>
      <c r="CU673" s="25"/>
      <c r="CV673" s="25"/>
      <c r="CW673" s="25"/>
      <c r="CX673" s="25"/>
      <c r="CY673" s="25"/>
      <c r="CZ673" s="25"/>
      <c r="DA673" s="25"/>
      <c r="DB673" s="25"/>
      <c r="DC673" s="25"/>
      <c r="DD673" s="25"/>
    </row>
    <row r="674" spans="1:108" hidden="1">
      <c r="A674" s="25"/>
      <c r="B674" s="25"/>
      <c r="C674" s="25"/>
      <c r="D674" s="25"/>
      <c r="E674" s="25"/>
      <c r="F674" s="25"/>
      <c r="G674" s="25"/>
      <c r="H674" s="25"/>
      <c r="I674" s="214"/>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c r="BM674" s="25"/>
      <c r="BN674" s="25"/>
      <c r="BO674" s="25"/>
      <c r="BP674" s="25"/>
      <c r="BQ674" s="25"/>
      <c r="BR674" s="25"/>
      <c r="BS674" s="25"/>
      <c r="BT674" s="25"/>
      <c r="BU674" s="25"/>
      <c r="BV674" s="25"/>
      <c r="BW674" s="25"/>
      <c r="BX674" s="25"/>
      <c r="BY674" s="25"/>
      <c r="BZ674" s="25"/>
      <c r="CA674" s="25"/>
      <c r="CB674" s="25"/>
      <c r="CC674" s="25"/>
      <c r="CD674" s="25"/>
      <c r="CE674" s="25"/>
      <c r="CF674" s="25"/>
      <c r="CG674" s="25"/>
      <c r="CH674" s="25"/>
      <c r="CI674" s="25"/>
      <c r="CJ674" s="25"/>
      <c r="CK674" s="25"/>
      <c r="CL674" s="25"/>
      <c r="CM674" s="25"/>
      <c r="CN674" s="25"/>
      <c r="CO674" s="25"/>
      <c r="CP674" s="25"/>
      <c r="CQ674" s="25"/>
      <c r="CR674" s="25"/>
      <c r="CS674" s="25"/>
      <c r="CT674" s="25"/>
      <c r="CU674" s="25"/>
      <c r="CV674" s="25"/>
      <c r="CW674" s="25"/>
      <c r="CX674" s="25"/>
      <c r="CY674" s="25"/>
      <c r="CZ674" s="25"/>
      <c r="DA674" s="25"/>
      <c r="DB674" s="25"/>
      <c r="DC674" s="25"/>
      <c r="DD674" s="25"/>
    </row>
    <row r="675" spans="1:108" hidden="1">
      <c r="A675" s="25"/>
      <c r="B675" s="25"/>
      <c r="C675" s="25"/>
      <c r="D675" s="25"/>
      <c r="E675" s="25"/>
      <c r="F675" s="25"/>
      <c r="G675" s="25"/>
      <c r="H675" s="25"/>
      <c r="I675" s="214"/>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c r="BM675" s="25"/>
      <c r="BN675" s="25"/>
      <c r="BO675" s="25"/>
      <c r="BP675" s="25"/>
      <c r="BQ675" s="25"/>
      <c r="BR675" s="25"/>
      <c r="BS675" s="25"/>
      <c r="BT675" s="25"/>
      <c r="BU675" s="25"/>
      <c r="BV675" s="25"/>
      <c r="BW675" s="25"/>
      <c r="BX675" s="25"/>
      <c r="BY675" s="25"/>
      <c r="BZ675" s="25"/>
      <c r="CA675" s="25"/>
      <c r="CB675" s="25"/>
      <c r="CC675" s="25"/>
      <c r="CD675" s="25"/>
      <c r="CE675" s="25"/>
      <c r="CF675" s="25"/>
      <c r="CG675" s="25"/>
      <c r="CH675" s="25"/>
      <c r="CI675" s="25"/>
      <c r="CJ675" s="25"/>
      <c r="CK675" s="25"/>
      <c r="CL675" s="25"/>
      <c r="CM675" s="25"/>
      <c r="CN675" s="25"/>
      <c r="CO675" s="25"/>
      <c r="CP675" s="25"/>
      <c r="CQ675" s="25"/>
      <c r="CR675" s="25"/>
      <c r="CS675" s="25"/>
      <c r="CT675" s="25"/>
      <c r="CU675" s="25"/>
      <c r="CV675" s="25"/>
      <c r="CW675" s="25"/>
      <c r="CX675" s="25"/>
      <c r="CY675" s="25"/>
      <c r="CZ675" s="25"/>
      <c r="DA675" s="25"/>
      <c r="DB675" s="25"/>
      <c r="DC675" s="25"/>
      <c r="DD675" s="25"/>
    </row>
    <row r="676" spans="1:108" hidden="1">
      <c r="A676" s="25"/>
      <c r="B676" s="25"/>
      <c r="C676" s="25"/>
      <c r="D676" s="25"/>
      <c r="E676" s="25"/>
      <c r="F676" s="25"/>
      <c r="G676" s="25"/>
      <c r="H676" s="25"/>
      <c r="I676" s="214"/>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c r="BM676" s="25"/>
      <c r="BN676" s="25"/>
      <c r="BO676" s="25"/>
      <c r="BP676" s="25"/>
      <c r="BQ676" s="25"/>
      <c r="BR676" s="25"/>
      <c r="BS676" s="25"/>
      <c r="BT676" s="25"/>
      <c r="BU676" s="25"/>
      <c r="BV676" s="25"/>
      <c r="BW676" s="25"/>
      <c r="BX676" s="25"/>
      <c r="BY676" s="25"/>
      <c r="BZ676" s="25"/>
      <c r="CA676" s="25"/>
      <c r="CB676" s="25"/>
      <c r="CC676" s="25"/>
      <c r="CD676" s="25"/>
      <c r="CE676" s="25"/>
      <c r="CF676" s="25"/>
      <c r="CG676" s="25"/>
      <c r="CH676" s="25"/>
      <c r="CI676" s="25"/>
      <c r="CJ676" s="25"/>
      <c r="CK676" s="25"/>
      <c r="CL676" s="25"/>
      <c r="CM676" s="25"/>
      <c r="CN676" s="25"/>
      <c r="CO676" s="25"/>
      <c r="CP676" s="25"/>
      <c r="CQ676" s="25"/>
      <c r="CR676" s="25"/>
      <c r="CS676" s="25"/>
      <c r="CT676" s="25"/>
      <c r="CU676" s="25"/>
      <c r="CV676" s="25"/>
      <c r="CW676" s="25"/>
      <c r="CX676" s="25"/>
      <c r="CY676" s="25"/>
      <c r="CZ676" s="25"/>
      <c r="DA676" s="25"/>
      <c r="DB676" s="25"/>
      <c r="DC676" s="25"/>
      <c r="DD676" s="25"/>
    </row>
    <row r="677" spans="1:108" hidden="1">
      <c r="A677" s="25"/>
      <c r="B677" s="25"/>
      <c r="C677" s="25"/>
      <c r="D677" s="25"/>
      <c r="E677" s="25"/>
      <c r="F677" s="25"/>
      <c r="G677" s="25"/>
      <c r="H677" s="25"/>
      <c r="I677" s="214"/>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25"/>
      <c r="BJ677" s="25"/>
      <c r="BK677" s="25"/>
      <c r="BL677" s="25"/>
      <c r="BM677" s="25"/>
      <c r="BN677" s="25"/>
      <c r="BO677" s="25"/>
      <c r="BP677" s="25"/>
      <c r="BQ677" s="25"/>
      <c r="BR677" s="25"/>
      <c r="BS677" s="25"/>
      <c r="BT677" s="25"/>
      <c r="BU677" s="25"/>
      <c r="BV677" s="25"/>
      <c r="BW677" s="25"/>
      <c r="BX677" s="25"/>
      <c r="BY677" s="25"/>
      <c r="BZ677" s="25"/>
      <c r="CA677" s="25"/>
      <c r="CB677" s="25"/>
      <c r="CC677" s="25"/>
      <c r="CD677" s="25"/>
      <c r="CE677" s="25"/>
      <c r="CF677" s="25"/>
      <c r="CG677" s="25"/>
      <c r="CH677" s="25"/>
      <c r="CI677" s="25"/>
      <c r="CJ677" s="25"/>
      <c r="CK677" s="25"/>
      <c r="CL677" s="25"/>
      <c r="CM677" s="25"/>
      <c r="CN677" s="25"/>
      <c r="CO677" s="25"/>
      <c r="CP677" s="25"/>
      <c r="CQ677" s="25"/>
      <c r="CR677" s="25"/>
      <c r="CS677" s="25"/>
      <c r="CT677" s="25"/>
      <c r="CU677" s="25"/>
      <c r="CV677" s="25"/>
      <c r="CW677" s="25"/>
      <c r="CX677" s="25"/>
      <c r="CY677" s="25"/>
      <c r="CZ677" s="25"/>
      <c r="DA677" s="25"/>
      <c r="DB677" s="25"/>
      <c r="DC677" s="25"/>
      <c r="DD677" s="25"/>
    </row>
    <row r="678" spans="1:108" hidden="1">
      <c r="A678" s="25"/>
      <c r="B678" s="25"/>
      <c r="C678" s="25"/>
      <c r="D678" s="25"/>
      <c r="E678" s="25"/>
      <c r="F678" s="25"/>
      <c r="G678" s="25"/>
      <c r="H678" s="25"/>
      <c r="I678" s="214"/>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c r="BM678" s="25"/>
      <c r="BN678" s="25"/>
      <c r="BO678" s="25"/>
      <c r="BP678" s="25"/>
      <c r="BQ678" s="25"/>
      <c r="BR678" s="25"/>
      <c r="BS678" s="25"/>
      <c r="BT678" s="25"/>
      <c r="BU678" s="25"/>
      <c r="BV678" s="25"/>
      <c r="BW678" s="25"/>
      <c r="BX678" s="25"/>
      <c r="BY678" s="25"/>
      <c r="BZ678" s="25"/>
      <c r="CA678" s="25"/>
      <c r="CB678" s="25"/>
      <c r="CC678" s="25"/>
      <c r="CD678" s="25"/>
      <c r="CE678" s="25"/>
      <c r="CF678" s="25"/>
      <c r="CG678" s="25"/>
      <c r="CH678" s="25"/>
      <c r="CI678" s="25"/>
      <c r="CJ678" s="25"/>
      <c r="CK678" s="25"/>
      <c r="CL678" s="25"/>
      <c r="CM678" s="25"/>
      <c r="CN678" s="25"/>
      <c r="CO678" s="25"/>
      <c r="CP678" s="25"/>
      <c r="CQ678" s="25"/>
      <c r="CR678" s="25"/>
      <c r="CS678" s="25"/>
      <c r="CT678" s="25"/>
      <c r="CU678" s="25"/>
      <c r="CV678" s="25"/>
      <c r="CW678" s="25"/>
      <c r="CX678" s="25"/>
      <c r="CY678" s="25"/>
      <c r="CZ678" s="25"/>
      <c r="DA678" s="25"/>
      <c r="DB678" s="25"/>
      <c r="DC678" s="25"/>
      <c r="DD678" s="25"/>
    </row>
    <row r="679" spans="1:108" hidden="1">
      <c r="A679" s="25"/>
      <c r="B679" s="25"/>
      <c r="C679" s="25"/>
      <c r="D679" s="25"/>
      <c r="E679" s="25"/>
      <c r="F679" s="25"/>
      <c r="G679" s="25"/>
      <c r="H679" s="25"/>
      <c r="I679" s="214"/>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25"/>
      <c r="BJ679" s="25"/>
      <c r="BK679" s="25"/>
      <c r="BL679" s="25"/>
      <c r="BM679" s="25"/>
      <c r="BN679" s="25"/>
      <c r="BO679" s="25"/>
      <c r="BP679" s="25"/>
      <c r="BQ679" s="25"/>
      <c r="BR679" s="25"/>
      <c r="BS679" s="25"/>
      <c r="BT679" s="25"/>
      <c r="BU679" s="25"/>
      <c r="BV679" s="25"/>
      <c r="BW679" s="25"/>
      <c r="BX679" s="25"/>
      <c r="BY679" s="25"/>
      <c r="BZ679" s="25"/>
      <c r="CA679" s="25"/>
      <c r="CB679" s="25"/>
      <c r="CC679" s="25"/>
      <c r="CD679" s="25"/>
      <c r="CE679" s="25"/>
      <c r="CF679" s="25"/>
      <c r="CG679" s="25"/>
      <c r="CH679" s="25"/>
      <c r="CI679" s="25"/>
      <c r="CJ679" s="25"/>
      <c r="CK679" s="25"/>
      <c r="CL679" s="25"/>
      <c r="CM679" s="25"/>
      <c r="CN679" s="25"/>
      <c r="CO679" s="25"/>
      <c r="CP679" s="25"/>
      <c r="CQ679" s="25"/>
      <c r="CR679" s="25"/>
      <c r="CS679" s="25"/>
      <c r="CT679" s="25"/>
      <c r="CU679" s="25"/>
      <c r="CV679" s="25"/>
      <c r="CW679" s="25"/>
      <c r="CX679" s="25"/>
      <c r="CY679" s="25"/>
      <c r="CZ679" s="25"/>
      <c r="DA679" s="25"/>
      <c r="DB679" s="25"/>
      <c r="DC679" s="25"/>
      <c r="DD679" s="25"/>
    </row>
    <row r="680" spans="1:108" hidden="1">
      <c r="A680" s="25"/>
      <c r="B680" s="25"/>
      <c r="C680" s="25"/>
      <c r="D680" s="25"/>
      <c r="E680" s="25"/>
      <c r="F680" s="25"/>
      <c r="G680" s="25"/>
      <c r="H680" s="25"/>
      <c r="I680" s="214"/>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25"/>
      <c r="BJ680" s="25"/>
      <c r="BK680" s="25"/>
      <c r="BL680" s="25"/>
      <c r="BM680" s="25"/>
      <c r="BN680" s="25"/>
      <c r="BO680" s="25"/>
      <c r="BP680" s="25"/>
      <c r="BQ680" s="25"/>
      <c r="BR680" s="25"/>
      <c r="BS680" s="25"/>
      <c r="BT680" s="25"/>
      <c r="BU680" s="25"/>
      <c r="BV680" s="25"/>
      <c r="BW680" s="25"/>
      <c r="BX680" s="25"/>
      <c r="BY680" s="25"/>
      <c r="BZ680" s="25"/>
      <c r="CA680" s="25"/>
      <c r="CB680" s="25"/>
      <c r="CC680" s="25"/>
      <c r="CD680" s="25"/>
      <c r="CE680" s="25"/>
      <c r="CF680" s="25"/>
      <c r="CG680" s="25"/>
      <c r="CH680" s="25"/>
      <c r="CI680" s="25"/>
      <c r="CJ680" s="25"/>
      <c r="CK680" s="25"/>
      <c r="CL680" s="25"/>
      <c r="CM680" s="25"/>
      <c r="CN680" s="25"/>
      <c r="CO680" s="25"/>
      <c r="CP680" s="25"/>
      <c r="CQ680" s="25"/>
      <c r="CR680" s="25"/>
      <c r="CS680" s="25"/>
      <c r="CT680" s="25"/>
      <c r="CU680" s="25"/>
      <c r="CV680" s="25"/>
      <c r="CW680" s="25"/>
      <c r="CX680" s="25"/>
      <c r="CY680" s="25"/>
      <c r="CZ680" s="25"/>
      <c r="DA680" s="25"/>
      <c r="DB680" s="25"/>
      <c r="DC680" s="25"/>
      <c r="DD680" s="25"/>
    </row>
    <row r="681" spans="1:108" hidden="1">
      <c r="A681" s="25"/>
      <c r="B681" s="25"/>
      <c r="C681" s="25"/>
      <c r="D681" s="25"/>
      <c r="E681" s="25"/>
      <c r="F681" s="25"/>
      <c r="G681" s="25"/>
      <c r="H681" s="25"/>
      <c r="I681" s="214"/>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25"/>
      <c r="BJ681" s="25"/>
      <c r="BK681" s="25"/>
      <c r="BL681" s="25"/>
      <c r="BM681" s="25"/>
      <c r="BN681" s="25"/>
      <c r="BO681" s="25"/>
      <c r="BP681" s="25"/>
      <c r="BQ681" s="25"/>
      <c r="BR681" s="25"/>
      <c r="BS681" s="25"/>
      <c r="BT681" s="25"/>
      <c r="BU681" s="25"/>
      <c r="BV681" s="25"/>
      <c r="BW681" s="25"/>
      <c r="BX681" s="25"/>
      <c r="BY681" s="25"/>
      <c r="BZ681" s="25"/>
      <c r="CA681" s="25"/>
      <c r="CB681" s="25"/>
      <c r="CC681" s="25"/>
      <c r="CD681" s="25"/>
      <c r="CE681" s="25"/>
      <c r="CF681" s="25"/>
      <c r="CG681" s="25"/>
      <c r="CH681" s="25"/>
      <c r="CI681" s="25"/>
      <c r="CJ681" s="25"/>
      <c r="CK681" s="25"/>
      <c r="CL681" s="25"/>
      <c r="CM681" s="25"/>
      <c r="CN681" s="25"/>
      <c r="CO681" s="25"/>
      <c r="CP681" s="25"/>
      <c r="CQ681" s="25"/>
      <c r="CR681" s="25"/>
      <c r="CS681" s="25"/>
      <c r="CT681" s="25"/>
      <c r="CU681" s="25"/>
      <c r="CV681" s="25"/>
      <c r="CW681" s="25"/>
      <c r="CX681" s="25"/>
      <c r="CY681" s="25"/>
      <c r="CZ681" s="25"/>
      <c r="DA681" s="25"/>
      <c r="DB681" s="25"/>
      <c r="DC681" s="25"/>
      <c r="DD681" s="25"/>
    </row>
    <row r="682" spans="1:108" hidden="1">
      <c r="A682" s="25"/>
      <c r="B682" s="25"/>
      <c r="C682" s="25"/>
      <c r="D682" s="25"/>
      <c r="E682" s="25"/>
      <c r="F682" s="25"/>
      <c r="G682" s="25"/>
      <c r="H682" s="25"/>
      <c r="I682" s="214"/>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25"/>
      <c r="BJ682" s="25"/>
      <c r="BK682" s="25"/>
      <c r="BL682" s="25"/>
      <c r="BM682" s="25"/>
      <c r="BN682" s="25"/>
      <c r="BO682" s="25"/>
      <c r="BP682" s="25"/>
      <c r="BQ682" s="25"/>
      <c r="BR682" s="25"/>
      <c r="BS682" s="25"/>
      <c r="BT682" s="25"/>
      <c r="BU682" s="25"/>
      <c r="BV682" s="25"/>
      <c r="BW682" s="25"/>
      <c r="BX682" s="25"/>
      <c r="BY682" s="25"/>
      <c r="BZ682" s="25"/>
      <c r="CA682" s="25"/>
      <c r="CB682" s="25"/>
      <c r="CC682" s="25"/>
      <c r="CD682" s="25"/>
      <c r="CE682" s="25"/>
      <c r="CF682" s="25"/>
      <c r="CG682" s="25"/>
      <c r="CH682" s="25"/>
      <c r="CI682" s="25"/>
      <c r="CJ682" s="25"/>
      <c r="CK682" s="25"/>
      <c r="CL682" s="25"/>
      <c r="CM682" s="25"/>
      <c r="CN682" s="25"/>
      <c r="CO682" s="25"/>
      <c r="CP682" s="25"/>
      <c r="CQ682" s="25"/>
      <c r="CR682" s="25"/>
      <c r="CS682" s="25"/>
      <c r="CT682" s="25"/>
      <c r="CU682" s="25"/>
      <c r="CV682" s="25"/>
      <c r="CW682" s="25"/>
      <c r="CX682" s="25"/>
      <c r="CY682" s="25"/>
      <c r="CZ682" s="25"/>
      <c r="DA682" s="25"/>
      <c r="DB682" s="25"/>
      <c r="DC682" s="25"/>
      <c r="DD682" s="25"/>
    </row>
    <row r="683" spans="1:108" hidden="1">
      <c r="A683" s="25"/>
      <c r="B683" s="25"/>
      <c r="C683" s="25"/>
      <c r="D683" s="25"/>
      <c r="E683" s="25"/>
      <c r="F683" s="25"/>
      <c r="G683" s="25"/>
      <c r="H683" s="25"/>
      <c r="I683" s="214"/>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25"/>
      <c r="BJ683" s="25"/>
      <c r="BK683" s="25"/>
      <c r="BL683" s="25"/>
      <c r="BM683" s="25"/>
      <c r="BN683" s="25"/>
      <c r="BO683" s="25"/>
      <c r="BP683" s="25"/>
      <c r="BQ683" s="25"/>
      <c r="BR683" s="25"/>
      <c r="BS683" s="25"/>
      <c r="BT683" s="25"/>
      <c r="BU683" s="25"/>
      <c r="BV683" s="25"/>
      <c r="BW683" s="25"/>
      <c r="BX683" s="25"/>
      <c r="BY683" s="25"/>
      <c r="BZ683" s="25"/>
      <c r="CA683" s="25"/>
      <c r="CB683" s="25"/>
      <c r="CC683" s="25"/>
      <c r="CD683" s="25"/>
      <c r="CE683" s="25"/>
      <c r="CF683" s="25"/>
      <c r="CG683" s="25"/>
      <c r="CH683" s="25"/>
      <c r="CI683" s="25"/>
      <c r="CJ683" s="25"/>
      <c r="CK683" s="25"/>
      <c r="CL683" s="25"/>
      <c r="CM683" s="25"/>
      <c r="CN683" s="25"/>
      <c r="CO683" s="25"/>
      <c r="CP683" s="25"/>
      <c r="CQ683" s="25"/>
      <c r="CR683" s="25"/>
      <c r="CS683" s="25"/>
      <c r="CT683" s="25"/>
      <c r="CU683" s="25"/>
      <c r="CV683" s="25"/>
      <c r="CW683" s="25"/>
      <c r="CX683" s="25"/>
      <c r="CY683" s="25"/>
      <c r="CZ683" s="25"/>
      <c r="DA683" s="25"/>
      <c r="DB683" s="25"/>
      <c r="DC683" s="25"/>
      <c r="DD683" s="25"/>
    </row>
    <row r="684" spans="1:108" hidden="1">
      <c r="A684" s="25"/>
      <c r="B684" s="25"/>
      <c r="C684" s="25"/>
      <c r="D684" s="25"/>
      <c r="E684" s="25"/>
      <c r="F684" s="25"/>
      <c r="G684" s="25"/>
      <c r="H684" s="25"/>
      <c r="I684" s="214"/>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5"/>
      <c r="CB684" s="25"/>
      <c r="CC684" s="25"/>
      <c r="CD684" s="25"/>
      <c r="CE684" s="25"/>
      <c r="CF684" s="25"/>
      <c r="CG684" s="25"/>
      <c r="CH684" s="25"/>
      <c r="CI684" s="25"/>
      <c r="CJ684" s="25"/>
      <c r="CK684" s="25"/>
      <c r="CL684" s="25"/>
      <c r="CM684" s="25"/>
      <c r="CN684" s="25"/>
      <c r="CO684" s="25"/>
      <c r="CP684" s="25"/>
      <c r="CQ684" s="25"/>
      <c r="CR684" s="25"/>
      <c r="CS684" s="25"/>
      <c r="CT684" s="25"/>
      <c r="CU684" s="25"/>
      <c r="CV684" s="25"/>
      <c r="CW684" s="25"/>
      <c r="CX684" s="25"/>
      <c r="CY684" s="25"/>
      <c r="CZ684" s="25"/>
      <c r="DA684" s="25"/>
      <c r="DB684" s="25"/>
      <c r="DC684" s="25"/>
      <c r="DD684" s="25"/>
    </row>
    <row r="685" spans="1:108" hidden="1">
      <c r="A685" s="25"/>
      <c r="B685" s="25"/>
      <c r="C685" s="25"/>
      <c r="D685" s="25"/>
      <c r="E685" s="25"/>
      <c r="F685" s="25"/>
      <c r="G685" s="25"/>
      <c r="H685" s="25"/>
      <c r="I685" s="214"/>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25"/>
      <c r="BJ685" s="25"/>
      <c r="BK685" s="25"/>
      <c r="BL685" s="25"/>
      <c r="BM685" s="25"/>
      <c r="BN685" s="25"/>
      <c r="BO685" s="25"/>
      <c r="BP685" s="25"/>
      <c r="BQ685" s="25"/>
      <c r="BR685" s="25"/>
      <c r="BS685" s="25"/>
      <c r="BT685" s="25"/>
      <c r="BU685" s="25"/>
      <c r="BV685" s="25"/>
      <c r="BW685" s="25"/>
      <c r="BX685" s="25"/>
      <c r="BY685" s="25"/>
      <c r="BZ685" s="25"/>
      <c r="CA685" s="25"/>
      <c r="CB685" s="25"/>
      <c r="CC685" s="25"/>
      <c r="CD685" s="25"/>
      <c r="CE685" s="25"/>
      <c r="CF685" s="25"/>
      <c r="CG685" s="25"/>
      <c r="CH685" s="25"/>
      <c r="CI685" s="25"/>
      <c r="CJ685" s="25"/>
      <c r="CK685" s="25"/>
      <c r="CL685" s="25"/>
      <c r="CM685" s="25"/>
      <c r="CN685" s="25"/>
      <c r="CO685" s="25"/>
      <c r="CP685" s="25"/>
      <c r="CQ685" s="25"/>
      <c r="CR685" s="25"/>
      <c r="CS685" s="25"/>
      <c r="CT685" s="25"/>
      <c r="CU685" s="25"/>
      <c r="CV685" s="25"/>
      <c r="CW685" s="25"/>
      <c r="CX685" s="25"/>
      <c r="CY685" s="25"/>
      <c r="CZ685" s="25"/>
      <c r="DA685" s="25"/>
      <c r="DB685" s="25"/>
      <c r="DC685" s="25"/>
      <c r="DD685" s="25"/>
    </row>
    <row r="686" spans="1:108" hidden="1">
      <c r="A686" s="25"/>
      <c r="B686" s="25"/>
      <c r="C686" s="25"/>
      <c r="D686" s="25"/>
      <c r="E686" s="25"/>
      <c r="F686" s="25"/>
      <c r="G686" s="25"/>
      <c r="H686" s="25"/>
      <c r="I686" s="214"/>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25"/>
      <c r="BJ686" s="25"/>
      <c r="BK686" s="25"/>
      <c r="BL686" s="25"/>
      <c r="BM686" s="25"/>
      <c r="BN686" s="25"/>
      <c r="BO686" s="25"/>
      <c r="BP686" s="25"/>
      <c r="BQ686" s="25"/>
      <c r="BR686" s="25"/>
      <c r="BS686" s="25"/>
      <c r="BT686" s="25"/>
      <c r="BU686" s="25"/>
      <c r="BV686" s="25"/>
      <c r="BW686" s="25"/>
      <c r="BX686" s="25"/>
      <c r="BY686" s="25"/>
      <c r="BZ686" s="25"/>
      <c r="CA686" s="25"/>
      <c r="CB686" s="25"/>
      <c r="CC686" s="25"/>
      <c r="CD686" s="25"/>
      <c r="CE686" s="25"/>
      <c r="CF686" s="25"/>
      <c r="CG686" s="25"/>
      <c r="CH686" s="25"/>
      <c r="CI686" s="25"/>
      <c r="CJ686" s="25"/>
      <c r="CK686" s="25"/>
      <c r="CL686" s="25"/>
      <c r="CM686" s="25"/>
      <c r="CN686" s="25"/>
      <c r="CO686" s="25"/>
      <c r="CP686" s="25"/>
      <c r="CQ686" s="25"/>
      <c r="CR686" s="25"/>
      <c r="CS686" s="25"/>
      <c r="CT686" s="25"/>
      <c r="CU686" s="25"/>
      <c r="CV686" s="25"/>
      <c r="CW686" s="25"/>
      <c r="CX686" s="25"/>
      <c r="CY686" s="25"/>
      <c r="CZ686" s="25"/>
      <c r="DA686" s="25"/>
      <c r="DB686" s="25"/>
      <c r="DC686" s="25"/>
      <c r="DD686" s="25"/>
    </row>
    <row r="687" spans="1:108" hidden="1">
      <c r="A687" s="25"/>
      <c r="B687" s="25"/>
      <c r="C687" s="25"/>
      <c r="D687" s="25"/>
      <c r="E687" s="25"/>
      <c r="F687" s="25"/>
      <c r="G687" s="25"/>
      <c r="H687" s="25"/>
      <c r="I687" s="214"/>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25"/>
      <c r="BJ687" s="25"/>
      <c r="BK687" s="25"/>
      <c r="BL687" s="25"/>
      <c r="BM687" s="25"/>
      <c r="BN687" s="25"/>
      <c r="BO687" s="25"/>
      <c r="BP687" s="25"/>
      <c r="BQ687" s="25"/>
      <c r="BR687" s="25"/>
      <c r="BS687" s="25"/>
      <c r="BT687" s="25"/>
      <c r="BU687" s="25"/>
      <c r="BV687" s="25"/>
      <c r="BW687" s="25"/>
      <c r="BX687" s="25"/>
      <c r="BY687" s="25"/>
      <c r="BZ687" s="25"/>
      <c r="CA687" s="25"/>
      <c r="CB687" s="25"/>
      <c r="CC687" s="25"/>
      <c r="CD687" s="25"/>
      <c r="CE687" s="25"/>
      <c r="CF687" s="25"/>
      <c r="CG687" s="25"/>
      <c r="CH687" s="25"/>
      <c r="CI687" s="25"/>
      <c r="CJ687" s="25"/>
      <c r="CK687" s="25"/>
      <c r="CL687" s="25"/>
      <c r="CM687" s="25"/>
      <c r="CN687" s="25"/>
      <c r="CO687" s="25"/>
      <c r="CP687" s="25"/>
      <c r="CQ687" s="25"/>
      <c r="CR687" s="25"/>
      <c r="CS687" s="25"/>
      <c r="CT687" s="25"/>
      <c r="CU687" s="25"/>
      <c r="CV687" s="25"/>
      <c r="CW687" s="25"/>
      <c r="CX687" s="25"/>
      <c r="CY687" s="25"/>
      <c r="CZ687" s="25"/>
      <c r="DA687" s="25"/>
      <c r="DB687" s="25"/>
      <c r="DC687" s="25"/>
      <c r="DD687" s="25"/>
    </row>
    <row r="688" spans="1:108" hidden="1">
      <c r="A688" s="25"/>
      <c r="B688" s="25"/>
      <c r="C688" s="25"/>
      <c r="D688" s="25"/>
      <c r="E688" s="25"/>
      <c r="F688" s="25"/>
      <c r="G688" s="25"/>
      <c r="H688" s="25"/>
      <c r="I688" s="214"/>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25"/>
      <c r="CD688" s="25"/>
      <c r="CE688" s="25"/>
      <c r="CF688" s="25"/>
      <c r="CG688" s="25"/>
      <c r="CH688" s="25"/>
      <c r="CI688" s="25"/>
      <c r="CJ688" s="25"/>
      <c r="CK688" s="25"/>
      <c r="CL688" s="25"/>
      <c r="CM688" s="25"/>
      <c r="CN688" s="25"/>
      <c r="CO688" s="25"/>
      <c r="CP688" s="25"/>
      <c r="CQ688" s="25"/>
      <c r="CR688" s="25"/>
      <c r="CS688" s="25"/>
      <c r="CT688" s="25"/>
      <c r="CU688" s="25"/>
      <c r="CV688" s="25"/>
      <c r="CW688" s="25"/>
      <c r="CX688" s="25"/>
      <c r="CY688" s="25"/>
      <c r="CZ688" s="25"/>
      <c r="DA688" s="25"/>
      <c r="DB688" s="25"/>
      <c r="DC688" s="25"/>
      <c r="DD688" s="25"/>
    </row>
    <row r="689" spans="1:108" hidden="1">
      <c r="A689" s="25"/>
      <c r="B689" s="25"/>
      <c r="C689" s="25"/>
      <c r="D689" s="25"/>
      <c r="E689" s="25"/>
      <c r="F689" s="25"/>
      <c r="G689" s="25"/>
      <c r="H689" s="25"/>
      <c r="I689" s="214"/>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25"/>
      <c r="BJ689" s="25"/>
      <c r="BK689" s="25"/>
      <c r="BL689" s="25"/>
      <c r="BM689" s="25"/>
      <c r="BN689" s="25"/>
      <c r="BO689" s="25"/>
      <c r="BP689" s="25"/>
      <c r="BQ689" s="25"/>
      <c r="BR689" s="25"/>
      <c r="BS689" s="25"/>
      <c r="BT689" s="25"/>
      <c r="BU689" s="25"/>
      <c r="BV689" s="25"/>
      <c r="BW689" s="25"/>
      <c r="BX689" s="25"/>
      <c r="BY689" s="25"/>
      <c r="BZ689" s="25"/>
      <c r="CA689" s="25"/>
      <c r="CB689" s="25"/>
      <c r="CC689" s="25"/>
      <c r="CD689" s="25"/>
      <c r="CE689" s="25"/>
      <c r="CF689" s="25"/>
      <c r="CG689" s="25"/>
      <c r="CH689" s="25"/>
      <c r="CI689" s="25"/>
      <c r="CJ689" s="25"/>
      <c r="CK689" s="25"/>
      <c r="CL689" s="25"/>
      <c r="CM689" s="25"/>
      <c r="CN689" s="25"/>
      <c r="CO689" s="25"/>
      <c r="CP689" s="25"/>
      <c r="CQ689" s="25"/>
      <c r="CR689" s="25"/>
      <c r="CS689" s="25"/>
      <c r="CT689" s="25"/>
      <c r="CU689" s="25"/>
      <c r="CV689" s="25"/>
      <c r="CW689" s="25"/>
      <c r="CX689" s="25"/>
      <c r="CY689" s="25"/>
      <c r="CZ689" s="25"/>
      <c r="DA689" s="25"/>
      <c r="DB689" s="25"/>
      <c r="DC689" s="25"/>
      <c r="DD689" s="25"/>
    </row>
    <row r="690" spans="1:108" hidden="1">
      <c r="A690" s="25"/>
      <c r="B690" s="25"/>
      <c r="C690" s="25"/>
      <c r="D690" s="25"/>
      <c r="E690" s="25"/>
      <c r="F690" s="25"/>
      <c r="G690" s="25"/>
      <c r="H690" s="25"/>
      <c r="I690" s="214"/>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25"/>
      <c r="BJ690" s="25"/>
      <c r="BK690" s="25"/>
      <c r="BL690" s="25"/>
      <c r="BM690" s="25"/>
      <c r="BN690" s="25"/>
      <c r="BO690" s="25"/>
      <c r="BP690" s="25"/>
      <c r="BQ690" s="25"/>
      <c r="BR690" s="25"/>
      <c r="BS690" s="25"/>
      <c r="BT690" s="25"/>
      <c r="BU690" s="25"/>
      <c r="BV690" s="25"/>
      <c r="BW690" s="25"/>
      <c r="BX690" s="25"/>
      <c r="BY690" s="25"/>
      <c r="BZ690" s="25"/>
      <c r="CA690" s="25"/>
      <c r="CB690" s="25"/>
      <c r="CC690" s="25"/>
      <c r="CD690" s="25"/>
      <c r="CE690" s="25"/>
      <c r="CF690" s="25"/>
      <c r="CG690" s="25"/>
      <c r="CH690" s="25"/>
      <c r="CI690" s="25"/>
      <c r="CJ690" s="25"/>
      <c r="CK690" s="25"/>
      <c r="CL690" s="25"/>
      <c r="CM690" s="25"/>
      <c r="CN690" s="25"/>
      <c r="CO690" s="25"/>
      <c r="CP690" s="25"/>
      <c r="CQ690" s="25"/>
      <c r="CR690" s="25"/>
      <c r="CS690" s="25"/>
      <c r="CT690" s="25"/>
      <c r="CU690" s="25"/>
      <c r="CV690" s="25"/>
      <c r="CW690" s="25"/>
      <c r="CX690" s="25"/>
      <c r="CY690" s="25"/>
      <c r="CZ690" s="25"/>
      <c r="DA690" s="25"/>
      <c r="DB690" s="25"/>
      <c r="DC690" s="25"/>
      <c r="DD690" s="25"/>
    </row>
    <row r="691" spans="1:108" hidden="1">
      <c r="A691" s="25"/>
      <c r="B691" s="25"/>
      <c r="C691" s="25"/>
      <c r="D691" s="25"/>
      <c r="E691" s="25"/>
      <c r="F691" s="25"/>
      <c r="G691" s="25"/>
      <c r="H691" s="25"/>
      <c r="I691" s="214"/>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25"/>
      <c r="CD691" s="25"/>
      <c r="CE691" s="25"/>
      <c r="CF691" s="25"/>
      <c r="CG691" s="25"/>
      <c r="CH691" s="25"/>
      <c r="CI691" s="25"/>
      <c r="CJ691" s="25"/>
      <c r="CK691" s="25"/>
      <c r="CL691" s="25"/>
      <c r="CM691" s="25"/>
      <c r="CN691" s="25"/>
      <c r="CO691" s="25"/>
      <c r="CP691" s="25"/>
      <c r="CQ691" s="25"/>
      <c r="CR691" s="25"/>
      <c r="CS691" s="25"/>
      <c r="CT691" s="25"/>
      <c r="CU691" s="25"/>
      <c r="CV691" s="25"/>
      <c r="CW691" s="25"/>
      <c r="CX691" s="25"/>
      <c r="CY691" s="25"/>
      <c r="CZ691" s="25"/>
      <c r="DA691" s="25"/>
      <c r="DB691" s="25"/>
      <c r="DC691" s="25"/>
      <c r="DD691" s="25"/>
    </row>
    <row r="692" spans="1:108" hidden="1">
      <c r="A692" s="25"/>
      <c r="B692" s="25"/>
      <c r="C692" s="25"/>
      <c r="D692" s="25"/>
      <c r="E692" s="25"/>
      <c r="F692" s="25"/>
      <c r="G692" s="25"/>
      <c r="H692" s="25"/>
      <c r="I692" s="214"/>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c r="CC692" s="25"/>
      <c r="CD692" s="25"/>
      <c r="CE692" s="25"/>
      <c r="CF692" s="25"/>
      <c r="CG692" s="25"/>
      <c r="CH692" s="25"/>
      <c r="CI692" s="25"/>
      <c r="CJ692" s="25"/>
      <c r="CK692" s="25"/>
      <c r="CL692" s="25"/>
      <c r="CM692" s="25"/>
      <c r="CN692" s="25"/>
      <c r="CO692" s="25"/>
      <c r="CP692" s="25"/>
      <c r="CQ692" s="25"/>
      <c r="CR692" s="25"/>
      <c r="CS692" s="25"/>
      <c r="CT692" s="25"/>
      <c r="CU692" s="25"/>
      <c r="CV692" s="25"/>
      <c r="CW692" s="25"/>
      <c r="CX692" s="25"/>
      <c r="CY692" s="25"/>
      <c r="CZ692" s="25"/>
      <c r="DA692" s="25"/>
      <c r="DB692" s="25"/>
      <c r="DC692" s="25"/>
      <c r="DD692" s="25"/>
    </row>
    <row r="693" spans="1:108" hidden="1">
      <c r="A693" s="25"/>
      <c r="B693" s="25"/>
      <c r="C693" s="25"/>
      <c r="D693" s="25"/>
      <c r="E693" s="25"/>
      <c r="F693" s="25"/>
      <c r="G693" s="25"/>
      <c r="H693" s="25"/>
      <c r="I693" s="214"/>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c r="CC693" s="25"/>
      <c r="CD693" s="25"/>
      <c r="CE693" s="25"/>
      <c r="CF693" s="25"/>
      <c r="CG693" s="25"/>
      <c r="CH693" s="25"/>
      <c r="CI693" s="25"/>
      <c r="CJ693" s="25"/>
      <c r="CK693" s="25"/>
      <c r="CL693" s="25"/>
      <c r="CM693" s="25"/>
      <c r="CN693" s="25"/>
      <c r="CO693" s="25"/>
      <c r="CP693" s="25"/>
      <c r="CQ693" s="25"/>
      <c r="CR693" s="25"/>
      <c r="CS693" s="25"/>
      <c r="CT693" s="25"/>
      <c r="CU693" s="25"/>
      <c r="CV693" s="25"/>
      <c r="CW693" s="25"/>
      <c r="CX693" s="25"/>
      <c r="CY693" s="25"/>
      <c r="CZ693" s="25"/>
      <c r="DA693" s="25"/>
      <c r="DB693" s="25"/>
      <c r="DC693" s="25"/>
      <c r="DD693" s="25"/>
    </row>
    <row r="694" spans="1:108" hidden="1">
      <c r="A694" s="25"/>
      <c r="B694" s="25"/>
      <c r="C694" s="25"/>
      <c r="D694" s="25"/>
      <c r="E694" s="25"/>
      <c r="F694" s="25"/>
      <c r="G694" s="25"/>
      <c r="H694" s="25"/>
      <c r="I694" s="214"/>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c r="CC694" s="25"/>
      <c r="CD694" s="25"/>
      <c r="CE694" s="25"/>
      <c r="CF694" s="25"/>
      <c r="CG694" s="25"/>
      <c r="CH694" s="25"/>
      <c r="CI694" s="25"/>
      <c r="CJ694" s="25"/>
      <c r="CK694" s="25"/>
      <c r="CL694" s="25"/>
      <c r="CM694" s="25"/>
      <c r="CN694" s="25"/>
      <c r="CO694" s="25"/>
      <c r="CP694" s="25"/>
      <c r="CQ694" s="25"/>
      <c r="CR694" s="25"/>
      <c r="CS694" s="25"/>
      <c r="CT694" s="25"/>
      <c r="CU694" s="25"/>
      <c r="CV694" s="25"/>
      <c r="CW694" s="25"/>
      <c r="CX694" s="25"/>
      <c r="CY694" s="25"/>
      <c r="CZ694" s="25"/>
      <c r="DA694" s="25"/>
      <c r="DB694" s="25"/>
      <c r="DC694" s="25"/>
      <c r="DD694" s="25"/>
    </row>
    <row r="695" spans="1:108" hidden="1">
      <c r="A695" s="25"/>
      <c r="B695" s="25"/>
      <c r="C695" s="25"/>
      <c r="D695" s="25"/>
      <c r="E695" s="25"/>
      <c r="F695" s="25"/>
      <c r="G695" s="25"/>
      <c r="H695" s="25"/>
      <c r="I695" s="214"/>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c r="CC695" s="25"/>
      <c r="CD695" s="25"/>
      <c r="CE695" s="25"/>
      <c r="CF695" s="25"/>
      <c r="CG695" s="25"/>
      <c r="CH695" s="25"/>
      <c r="CI695" s="25"/>
      <c r="CJ695" s="25"/>
      <c r="CK695" s="25"/>
      <c r="CL695" s="25"/>
      <c r="CM695" s="25"/>
      <c r="CN695" s="25"/>
      <c r="CO695" s="25"/>
      <c r="CP695" s="25"/>
      <c r="CQ695" s="25"/>
      <c r="CR695" s="25"/>
      <c r="CS695" s="25"/>
      <c r="CT695" s="25"/>
      <c r="CU695" s="25"/>
      <c r="CV695" s="25"/>
      <c r="CW695" s="25"/>
      <c r="CX695" s="25"/>
      <c r="CY695" s="25"/>
      <c r="CZ695" s="25"/>
      <c r="DA695" s="25"/>
      <c r="DB695" s="25"/>
      <c r="DC695" s="25"/>
      <c r="DD695" s="25"/>
    </row>
    <row r="696" spans="1:108" hidden="1">
      <c r="A696" s="25"/>
      <c r="B696" s="25"/>
      <c r="C696" s="25"/>
      <c r="D696" s="25"/>
      <c r="E696" s="25"/>
      <c r="F696" s="25"/>
      <c r="G696" s="25"/>
      <c r="H696" s="25"/>
      <c r="I696" s="214"/>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25"/>
      <c r="CD696" s="25"/>
      <c r="CE696" s="25"/>
      <c r="CF696" s="25"/>
      <c r="CG696" s="25"/>
      <c r="CH696" s="25"/>
      <c r="CI696" s="25"/>
      <c r="CJ696" s="25"/>
      <c r="CK696" s="25"/>
      <c r="CL696" s="25"/>
      <c r="CM696" s="25"/>
      <c r="CN696" s="25"/>
      <c r="CO696" s="25"/>
      <c r="CP696" s="25"/>
      <c r="CQ696" s="25"/>
      <c r="CR696" s="25"/>
      <c r="CS696" s="25"/>
      <c r="CT696" s="25"/>
      <c r="CU696" s="25"/>
      <c r="CV696" s="25"/>
      <c r="CW696" s="25"/>
      <c r="CX696" s="25"/>
      <c r="CY696" s="25"/>
      <c r="CZ696" s="25"/>
      <c r="DA696" s="25"/>
      <c r="DB696" s="25"/>
      <c r="DC696" s="25"/>
      <c r="DD696" s="25"/>
    </row>
    <row r="697" spans="1:108" hidden="1">
      <c r="A697" s="25"/>
      <c r="B697" s="25"/>
      <c r="C697" s="25"/>
      <c r="D697" s="25"/>
      <c r="E697" s="25"/>
      <c r="F697" s="25"/>
      <c r="G697" s="25"/>
      <c r="H697" s="25"/>
      <c r="I697" s="214"/>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25"/>
      <c r="BJ697" s="25"/>
      <c r="BK697" s="25"/>
      <c r="BL697" s="25"/>
      <c r="BM697" s="25"/>
      <c r="BN697" s="25"/>
      <c r="BO697" s="25"/>
      <c r="BP697" s="25"/>
      <c r="BQ697" s="25"/>
      <c r="BR697" s="25"/>
      <c r="BS697" s="25"/>
      <c r="BT697" s="25"/>
      <c r="BU697" s="25"/>
      <c r="BV697" s="25"/>
      <c r="BW697" s="25"/>
      <c r="BX697" s="25"/>
      <c r="BY697" s="25"/>
      <c r="BZ697" s="25"/>
      <c r="CA697" s="25"/>
      <c r="CB697" s="25"/>
      <c r="CC697" s="25"/>
      <c r="CD697" s="25"/>
      <c r="CE697" s="25"/>
      <c r="CF697" s="25"/>
      <c r="CG697" s="25"/>
      <c r="CH697" s="25"/>
      <c r="CI697" s="25"/>
      <c r="CJ697" s="25"/>
      <c r="CK697" s="25"/>
      <c r="CL697" s="25"/>
      <c r="CM697" s="25"/>
      <c r="CN697" s="25"/>
      <c r="CO697" s="25"/>
      <c r="CP697" s="25"/>
      <c r="CQ697" s="25"/>
      <c r="CR697" s="25"/>
      <c r="CS697" s="25"/>
      <c r="CT697" s="25"/>
      <c r="CU697" s="25"/>
      <c r="CV697" s="25"/>
      <c r="CW697" s="25"/>
      <c r="CX697" s="25"/>
      <c r="CY697" s="25"/>
      <c r="CZ697" s="25"/>
      <c r="DA697" s="25"/>
      <c r="DB697" s="25"/>
      <c r="DC697" s="25"/>
      <c r="DD697" s="25"/>
    </row>
    <row r="698" spans="1:108" hidden="1">
      <c r="A698" s="25"/>
      <c r="B698" s="25"/>
      <c r="C698" s="25"/>
      <c r="D698" s="25"/>
      <c r="E698" s="25"/>
      <c r="F698" s="25"/>
      <c r="G698" s="25"/>
      <c r="H698" s="25"/>
      <c r="I698" s="214"/>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row>
    <row r="699" spans="1:108" hidden="1">
      <c r="A699" s="25"/>
      <c r="B699" s="25"/>
      <c r="C699" s="25"/>
      <c r="D699" s="25"/>
      <c r="E699" s="25"/>
      <c r="F699" s="25"/>
      <c r="G699" s="25"/>
      <c r="H699" s="25"/>
      <c r="I699" s="214"/>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25"/>
      <c r="CD699" s="25"/>
      <c r="CE699" s="25"/>
      <c r="CF699" s="25"/>
      <c r="CG699" s="25"/>
      <c r="CH699" s="25"/>
      <c r="CI699" s="25"/>
      <c r="CJ699" s="25"/>
      <c r="CK699" s="25"/>
      <c r="CL699" s="25"/>
      <c r="CM699" s="25"/>
      <c r="CN699" s="25"/>
      <c r="CO699" s="25"/>
      <c r="CP699" s="25"/>
      <c r="CQ699" s="25"/>
      <c r="CR699" s="25"/>
      <c r="CS699" s="25"/>
      <c r="CT699" s="25"/>
      <c r="CU699" s="25"/>
      <c r="CV699" s="25"/>
      <c r="CW699" s="25"/>
      <c r="CX699" s="25"/>
      <c r="CY699" s="25"/>
      <c r="CZ699" s="25"/>
      <c r="DA699" s="25"/>
      <c r="DB699" s="25"/>
      <c r="DC699" s="25"/>
      <c r="DD699" s="25"/>
    </row>
    <row r="700" spans="1:108" hidden="1">
      <c r="A700" s="25"/>
      <c r="B700" s="25"/>
      <c r="C700" s="25"/>
      <c r="D700" s="25"/>
      <c r="E700" s="25"/>
      <c r="F700" s="25"/>
      <c r="G700" s="25"/>
      <c r="H700" s="25"/>
      <c r="I700" s="214"/>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c r="BM700" s="25"/>
      <c r="BN700" s="25"/>
      <c r="BO700" s="25"/>
      <c r="BP700" s="25"/>
      <c r="BQ700" s="25"/>
      <c r="BR700" s="25"/>
      <c r="BS700" s="25"/>
      <c r="BT700" s="25"/>
      <c r="BU700" s="25"/>
      <c r="BV700" s="25"/>
      <c r="BW700" s="25"/>
      <c r="BX700" s="25"/>
      <c r="BY700" s="25"/>
      <c r="BZ700" s="25"/>
      <c r="CA700" s="25"/>
      <c r="CB700" s="25"/>
      <c r="CC700" s="25"/>
      <c r="CD700" s="25"/>
      <c r="CE700" s="25"/>
      <c r="CF700" s="25"/>
      <c r="CG700" s="25"/>
      <c r="CH700" s="25"/>
      <c r="CI700" s="25"/>
      <c r="CJ700" s="25"/>
      <c r="CK700" s="25"/>
      <c r="CL700" s="25"/>
      <c r="CM700" s="25"/>
      <c r="CN700" s="25"/>
      <c r="CO700" s="25"/>
      <c r="CP700" s="25"/>
      <c r="CQ700" s="25"/>
      <c r="CR700" s="25"/>
      <c r="CS700" s="25"/>
      <c r="CT700" s="25"/>
      <c r="CU700" s="25"/>
      <c r="CV700" s="25"/>
      <c r="CW700" s="25"/>
      <c r="CX700" s="25"/>
      <c r="CY700" s="25"/>
      <c r="CZ700" s="25"/>
      <c r="DA700" s="25"/>
      <c r="DB700" s="25"/>
      <c r="DC700" s="25"/>
      <c r="DD700" s="25"/>
    </row>
    <row r="701" spans="1:108" hidden="1">
      <c r="A701" s="25"/>
      <c r="B701" s="25"/>
      <c r="C701" s="25"/>
      <c r="D701" s="25"/>
      <c r="E701" s="25"/>
      <c r="F701" s="25"/>
      <c r="G701" s="25"/>
      <c r="H701" s="25"/>
      <c r="I701" s="214"/>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c r="BM701" s="25"/>
      <c r="BN701" s="25"/>
      <c r="BO701" s="25"/>
      <c r="BP701" s="25"/>
      <c r="BQ701" s="25"/>
      <c r="BR701" s="25"/>
      <c r="BS701" s="25"/>
      <c r="BT701" s="25"/>
      <c r="BU701" s="25"/>
      <c r="BV701" s="25"/>
      <c r="BW701" s="25"/>
      <c r="BX701" s="25"/>
      <c r="BY701" s="25"/>
      <c r="BZ701" s="25"/>
      <c r="CA701" s="25"/>
      <c r="CB701" s="25"/>
      <c r="CC701" s="25"/>
      <c r="CD701" s="25"/>
      <c r="CE701" s="25"/>
      <c r="CF701" s="25"/>
      <c r="CG701" s="25"/>
      <c r="CH701" s="25"/>
      <c r="CI701" s="25"/>
      <c r="CJ701" s="25"/>
      <c r="CK701" s="25"/>
      <c r="CL701" s="25"/>
      <c r="CM701" s="25"/>
      <c r="CN701" s="25"/>
      <c r="CO701" s="25"/>
      <c r="CP701" s="25"/>
      <c r="CQ701" s="25"/>
      <c r="CR701" s="25"/>
      <c r="CS701" s="25"/>
      <c r="CT701" s="25"/>
      <c r="CU701" s="25"/>
      <c r="CV701" s="25"/>
      <c r="CW701" s="25"/>
      <c r="CX701" s="25"/>
      <c r="CY701" s="25"/>
      <c r="CZ701" s="25"/>
      <c r="DA701" s="25"/>
      <c r="DB701" s="25"/>
      <c r="DC701" s="25"/>
      <c r="DD701" s="25"/>
    </row>
    <row r="702" spans="1:108" hidden="1">
      <c r="A702" s="25"/>
      <c r="B702" s="25"/>
      <c r="C702" s="25"/>
      <c r="D702" s="25"/>
      <c r="E702" s="25"/>
      <c r="F702" s="25"/>
      <c r="G702" s="25"/>
      <c r="H702" s="25"/>
      <c r="I702" s="214"/>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c r="BM702" s="25"/>
      <c r="BN702" s="25"/>
      <c r="BO702" s="25"/>
      <c r="BP702" s="25"/>
      <c r="BQ702" s="25"/>
      <c r="BR702" s="25"/>
      <c r="BS702" s="25"/>
      <c r="BT702" s="25"/>
      <c r="BU702" s="25"/>
      <c r="BV702" s="25"/>
      <c r="BW702" s="25"/>
      <c r="BX702" s="25"/>
      <c r="BY702" s="25"/>
      <c r="BZ702" s="25"/>
      <c r="CA702" s="25"/>
      <c r="CB702" s="25"/>
      <c r="CC702" s="25"/>
      <c r="CD702" s="25"/>
      <c r="CE702" s="25"/>
      <c r="CF702" s="25"/>
      <c r="CG702" s="25"/>
      <c r="CH702" s="25"/>
      <c r="CI702" s="25"/>
      <c r="CJ702" s="25"/>
      <c r="CK702" s="25"/>
      <c r="CL702" s="25"/>
      <c r="CM702" s="25"/>
      <c r="CN702" s="25"/>
      <c r="CO702" s="25"/>
      <c r="CP702" s="25"/>
      <c r="CQ702" s="25"/>
      <c r="CR702" s="25"/>
      <c r="CS702" s="25"/>
      <c r="CT702" s="25"/>
      <c r="CU702" s="25"/>
      <c r="CV702" s="25"/>
      <c r="CW702" s="25"/>
      <c r="CX702" s="25"/>
      <c r="CY702" s="25"/>
      <c r="CZ702" s="25"/>
      <c r="DA702" s="25"/>
      <c r="DB702" s="25"/>
      <c r="DC702" s="25"/>
      <c r="DD702" s="25"/>
    </row>
    <row r="703" spans="1:108" hidden="1">
      <c r="A703" s="25"/>
      <c r="B703" s="25"/>
      <c r="C703" s="25"/>
      <c r="D703" s="25"/>
      <c r="E703" s="25"/>
      <c r="F703" s="25"/>
      <c r="G703" s="25"/>
      <c r="H703" s="25"/>
      <c r="I703" s="214"/>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c r="BM703" s="25"/>
      <c r="BN703" s="25"/>
      <c r="BO703" s="25"/>
      <c r="BP703" s="25"/>
      <c r="BQ703" s="25"/>
      <c r="BR703" s="25"/>
      <c r="BS703" s="25"/>
      <c r="BT703" s="25"/>
      <c r="BU703" s="25"/>
      <c r="BV703" s="25"/>
      <c r="BW703" s="25"/>
      <c r="BX703" s="25"/>
      <c r="BY703" s="25"/>
      <c r="BZ703" s="25"/>
      <c r="CA703" s="25"/>
      <c r="CB703" s="25"/>
      <c r="CC703" s="25"/>
      <c r="CD703" s="25"/>
      <c r="CE703" s="25"/>
      <c r="CF703" s="25"/>
      <c r="CG703" s="25"/>
      <c r="CH703" s="25"/>
      <c r="CI703" s="25"/>
      <c r="CJ703" s="25"/>
      <c r="CK703" s="25"/>
      <c r="CL703" s="25"/>
      <c r="CM703" s="25"/>
      <c r="CN703" s="25"/>
      <c r="CO703" s="25"/>
      <c r="CP703" s="25"/>
      <c r="CQ703" s="25"/>
      <c r="CR703" s="25"/>
      <c r="CS703" s="25"/>
      <c r="CT703" s="25"/>
      <c r="CU703" s="25"/>
      <c r="CV703" s="25"/>
      <c r="CW703" s="25"/>
      <c r="CX703" s="25"/>
      <c r="CY703" s="25"/>
      <c r="CZ703" s="25"/>
      <c r="DA703" s="25"/>
      <c r="DB703" s="25"/>
      <c r="DC703" s="25"/>
      <c r="DD703" s="25"/>
    </row>
    <row r="704" spans="1:108" hidden="1">
      <c r="A704" s="25"/>
      <c r="B704" s="25"/>
      <c r="C704" s="25"/>
      <c r="D704" s="25"/>
      <c r="E704" s="25"/>
      <c r="F704" s="25"/>
      <c r="G704" s="25"/>
      <c r="H704" s="25"/>
      <c r="I704" s="214"/>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c r="BM704" s="25"/>
      <c r="BN704" s="25"/>
      <c r="BO704" s="25"/>
      <c r="BP704" s="25"/>
      <c r="BQ704" s="25"/>
      <c r="BR704" s="25"/>
      <c r="BS704" s="25"/>
      <c r="BT704" s="25"/>
      <c r="BU704" s="25"/>
      <c r="BV704" s="25"/>
      <c r="BW704" s="25"/>
      <c r="BX704" s="25"/>
      <c r="BY704" s="25"/>
      <c r="BZ704" s="25"/>
      <c r="CA704" s="25"/>
      <c r="CB704" s="25"/>
      <c r="CC704" s="25"/>
      <c r="CD704" s="25"/>
      <c r="CE704" s="25"/>
      <c r="CF704" s="25"/>
      <c r="CG704" s="25"/>
      <c r="CH704" s="25"/>
      <c r="CI704" s="25"/>
      <c r="CJ704" s="25"/>
      <c r="CK704" s="25"/>
      <c r="CL704" s="25"/>
      <c r="CM704" s="25"/>
      <c r="CN704" s="25"/>
      <c r="CO704" s="25"/>
      <c r="CP704" s="25"/>
      <c r="CQ704" s="25"/>
      <c r="CR704" s="25"/>
      <c r="CS704" s="25"/>
      <c r="CT704" s="25"/>
      <c r="CU704" s="25"/>
      <c r="CV704" s="25"/>
      <c r="CW704" s="25"/>
      <c r="CX704" s="25"/>
      <c r="CY704" s="25"/>
      <c r="CZ704" s="25"/>
      <c r="DA704" s="25"/>
      <c r="DB704" s="25"/>
      <c r="DC704" s="25"/>
      <c r="DD704" s="25"/>
    </row>
    <row r="705" spans="1:108" hidden="1">
      <c r="A705" s="25"/>
      <c r="B705" s="25"/>
      <c r="C705" s="25"/>
      <c r="D705" s="25"/>
      <c r="E705" s="25"/>
      <c r="F705" s="25"/>
      <c r="G705" s="25"/>
      <c r="H705" s="25"/>
      <c r="I705" s="214"/>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c r="BM705" s="25"/>
      <c r="BN705" s="25"/>
      <c r="BO705" s="25"/>
      <c r="BP705" s="25"/>
      <c r="BQ705" s="25"/>
      <c r="BR705" s="25"/>
      <c r="BS705" s="25"/>
      <c r="BT705" s="25"/>
      <c r="BU705" s="25"/>
      <c r="BV705" s="25"/>
      <c r="BW705" s="25"/>
      <c r="BX705" s="25"/>
      <c r="BY705" s="25"/>
      <c r="BZ705" s="25"/>
      <c r="CA705" s="25"/>
      <c r="CB705" s="25"/>
      <c r="CC705" s="25"/>
      <c r="CD705" s="25"/>
      <c r="CE705" s="25"/>
      <c r="CF705" s="25"/>
      <c r="CG705" s="25"/>
      <c r="CH705" s="25"/>
      <c r="CI705" s="25"/>
      <c r="CJ705" s="25"/>
      <c r="CK705" s="25"/>
      <c r="CL705" s="25"/>
      <c r="CM705" s="25"/>
      <c r="CN705" s="25"/>
      <c r="CO705" s="25"/>
      <c r="CP705" s="25"/>
      <c r="CQ705" s="25"/>
      <c r="CR705" s="25"/>
      <c r="CS705" s="25"/>
      <c r="CT705" s="25"/>
      <c r="CU705" s="25"/>
      <c r="CV705" s="25"/>
      <c r="CW705" s="25"/>
      <c r="CX705" s="25"/>
      <c r="CY705" s="25"/>
      <c r="CZ705" s="25"/>
      <c r="DA705" s="25"/>
      <c r="DB705" s="25"/>
      <c r="DC705" s="25"/>
      <c r="DD705" s="25"/>
    </row>
    <row r="706" spans="1:108" hidden="1">
      <c r="A706" s="25"/>
      <c r="B706" s="25"/>
      <c r="C706" s="25"/>
      <c r="D706" s="25"/>
      <c r="E706" s="25"/>
      <c r="F706" s="25"/>
      <c r="G706" s="25"/>
      <c r="H706" s="25"/>
      <c r="I706" s="214"/>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c r="BM706" s="25"/>
      <c r="BN706" s="25"/>
      <c r="BO706" s="25"/>
      <c r="BP706" s="25"/>
      <c r="BQ706" s="25"/>
      <c r="BR706" s="25"/>
      <c r="BS706" s="25"/>
      <c r="BT706" s="25"/>
      <c r="BU706" s="25"/>
      <c r="BV706" s="25"/>
      <c r="BW706" s="25"/>
      <c r="BX706" s="25"/>
      <c r="BY706" s="25"/>
      <c r="BZ706" s="25"/>
      <c r="CA706" s="25"/>
      <c r="CB706" s="25"/>
      <c r="CC706" s="25"/>
      <c r="CD706" s="25"/>
      <c r="CE706" s="25"/>
      <c r="CF706" s="25"/>
      <c r="CG706" s="25"/>
      <c r="CH706" s="25"/>
      <c r="CI706" s="25"/>
      <c r="CJ706" s="25"/>
      <c r="CK706" s="25"/>
      <c r="CL706" s="25"/>
      <c r="CM706" s="25"/>
      <c r="CN706" s="25"/>
      <c r="CO706" s="25"/>
      <c r="CP706" s="25"/>
      <c r="CQ706" s="25"/>
      <c r="CR706" s="25"/>
      <c r="CS706" s="25"/>
      <c r="CT706" s="25"/>
      <c r="CU706" s="25"/>
      <c r="CV706" s="25"/>
      <c r="CW706" s="25"/>
      <c r="CX706" s="25"/>
      <c r="CY706" s="25"/>
      <c r="CZ706" s="25"/>
      <c r="DA706" s="25"/>
      <c r="DB706" s="25"/>
      <c r="DC706" s="25"/>
      <c r="DD706" s="25"/>
    </row>
    <row r="707" spans="1:108" hidden="1">
      <c r="A707" s="25"/>
      <c r="B707" s="25"/>
      <c r="C707" s="25"/>
      <c r="D707" s="25"/>
      <c r="E707" s="25"/>
      <c r="F707" s="25"/>
      <c r="G707" s="25"/>
      <c r="H707" s="25"/>
      <c r="I707" s="214"/>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5"/>
      <c r="BL707" s="25"/>
      <c r="BM707" s="25"/>
      <c r="BN707" s="25"/>
      <c r="BO707" s="25"/>
      <c r="BP707" s="25"/>
      <c r="BQ707" s="25"/>
      <c r="BR707" s="25"/>
      <c r="BS707" s="25"/>
      <c r="BT707" s="25"/>
      <c r="BU707" s="25"/>
      <c r="BV707" s="25"/>
      <c r="BW707" s="25"/>
      <c r="BX707" s="25"/>
      <c r="BY707" s="25"/>
      <c r="BZ707" s="25"/>
      <c r="CA707" s="25"/>
      <c r="CB707" s="25"/>
      <c r="CC707" s="25"/>
      <c r="CD707" s="25"/>
      <c r="CE707" s="25"/>
      <c r="CF707" s="25"/>
      <c r="CG707" s="25"/>
      <c r="CH707" s="25"/>
      <c r="CI707" s="25"/>
      <c r="CJ707" s="25"/>
      <c r="CK707" s="25"/>
      <c r="CL707" s="25"/>
      <c r="CM707" s="25"/>
      <c r="CN707" s="25"/>
      <c r="CO707" s="25"/>
      <c r="CP707" s="25"/>
      <c r="CQ707" s="25"/>
      <c r="CR707" s="25"/>
      <c r="CS707" s="25"/>
      <c r="CT707" s="25"/>
      <c r="CU707" s="25"/>
      <c r="CV707" s="25"/>
      <c r="CW707" s="25"/>
      <c r="CX707" s="25"/>
      <c r="CY707" s="25"/>
      <c r="CZ707" s="25"/>
      <c r="DA707" s="25"/>
      <c r="DB707" s="25"/>
      <c r="DC707" s="25"/>
      <c r="DD707" s="25"/>
    </row>
    <row r="708" spans="1:108" hidden="1">
      <c r="A708" s="25"/>
      <c r="B708" s="25"/>
      <c r="C708" s="25"/>
      <c r="D708" s="25"/>
      <c r="E708" s="25"/>
      <c r="F708" s="25"/>
      <c r="G708" s="25"/>
      <c r="H708" s="25"/>
      <c r="I708" s="214"/>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25"/>
      <c r="BJ708" s="25"/>
      <c r="BK708" s="25"/>
      <c r="BL708" s="25"/>
      <c r="BM708" s="25"/>
      <c r="BN708" s="25"/>
      <c r="BO708" s="25"/>
      <c r="BP708" s="25"/>
      <c r="BQ708" s="25"/>
      <c r="BR708" s="25"/>
      <c r="BS708" s="25"/>
      <c r="BT708" s="25"/>
      <c r="BU708" s="25"/>
      <c r="BV708" s="25"/>
      <c r="BW708" s="25"/>
      <c r="BX708" s="25"/>
      <c r="BY708" s="25"/>
      <c r="BZ708" s="25"/>
      <c r="CA708" s="25"/>
      <c r="CB708" s="25"/>
      <c r="CC708" s="25"/>
      <c r="CD708" s="25"/>
      <c r="CE708" s="25"/>
      <c r="CF708" s="25"/>
      <c r="CG708" s="25"/>
      <c r="CH708" s="25"/>
      <c r="CI708" s="25"/>
      <c r="CJ708" s="25"/>
      <c r="CK708" s="25"/>
      <c r="CL708" s="25"/>
      <c r="CM708" s="25"/>
      <c r="CN708" s="25"/>
      <c r="CO708" s="25"/>
      <c r="CP708" s="25"/>
      <c r="CQ708" s="25"/>
      <c r="CR708" s="25"/>
      <c r="CS708" s="25"/>
      <c r="CT708" s="25"/>
      <c r="CU708" s="25"/>
      <c r="CV708" s="25"/>
      <c r="CW708" s="25"/>
      <c r="CX708" s="25"/>
      <c r="CY708" s="25"/>
      <c r="CZ708" s="25"/>
      <c r="DA708" s="25"/>
      <c r="DB708" s="25"/>
      <c r="DC708" s="25"/>
      <c r="DD708" s="25"/>
    </row>
    <row r="709" spans="1:108" hidden="1">
      <c r="A709" s="25"/>
      <c r="B709" s="25"/>
      <c r="C709" s="25"/>
      <c r="D709" s="25"/>
      <c r="E709" s="25"/>
      <c r="F709" s="25"/>
      <c r="G709" s="25"/>
      <c r="H709" s="25"/>
      <c r="I709" s="214"/>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c r="BM709" s="25"/>
      <c r="BN709" s="25"/>
      <c r="BO709" s="25"/>
      <c r="BP709" s="25"/>
      <c r="BQ709" s="25"/>
      <c r="BR709" s="25"/>
      <c r="BS709" s="25"/>
      <c r="BT709" s="25"/>
      <c r="BU709" s="25"/>
      <c r="BV709" s="25"/>
      <c r="BW709" s="25"/>
      <c r="BX709" s="25"/>
      <c r="BY709" s="25"/>
      <c r="BZ709" s="25"/>
      <c r="CA709" s="25"/>
      <c r="CB709" s="25"/>
      <c r="CC709" s="25"/>
      <c r="CD709" s="25"/>
      <c r="CE709" s="25"/>
      <c r="CF709" s="25"/>
      <c r="CG709" s="25"/>
      <c r="CH709" s="25"/>
      <c r="CI709" s="25"/>
      <c r="CJ709" s="25"/>
      <c r="CK709" s="25"/>
      <c r="CL709" s="25"/>
      <c r="CM709" s="25"/>
      <c r="CN709" s="25"/>
      <c r="CO709" s="25"/>
      <c r="CP709" s="25"/>
      <c r="CQ709" s="25"/>
      <c r="CR709" s="25"/>
      <c r="CS709" s="25"/>
      <c r="CT709" s="25"/>
      <c r="CU709" s="25"/>
      <c r="CV709" s="25"/>
      <c r="CW709" s="25"/>
      <c r="CX709" s="25"/>
      <c r="CY709" s="25"/>
      <c r="CZ709" s="25"/>
      <c r="DA709" s="25"/>
      <c r="DB709" s="25"/>
      <c r="DC709" s="25"/>
      <c r="DD709" s="25"/>
    </row>
    <row r="710" spans="1:108" hidden="1">
      <c r="A710" s="25"/>
      <c r="B710" s="25"/>
      <c r="C710" s="25"/>
      <c r="D710" s="25"/>
      <c r="E710" s="25"/>
      <c r="F710" s="25"/>
      <c r="G710" s="25"/>
      <c r="H710" s="25"/>
      <c r="I710" s="214"/>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c r="BM710" s="25"/>
      <c r="BN710" s="25"/>
      <c r="BO710" s="25"/>
      <c r="BP710" s="25"/>
      <c r="BQ710" s="25"/>
      <c r="BR710" s="25"/>
      <c r="BS710" s="25"/>
      <c r="BT710" s="25"/>
      <c r="BU710" s="25"/>
      <c r="BV710" s="25"/>
      <c r="BW710" s="25"/>
      <c r="BX710" s="25"/>
      <c r="BY710" s="25"/>
      <c r="BZ710" s="25"/>
      <c r="CA710" s="25"/>
      <c r="CB710" s="25"/>
      <c r="CC710" s="25"/>
      <c r="CD710" s="25"/>
      <c r="CE710" s="25"/>
      <c r="CF710" s="25"/>
      <c r="CG710" s="25"/>
      <c r="CH710" s="25"/>
      <c r="CI710" s="25"/>
      <c r="CJ710" s="25"/>
      <c r="CK710" s="25"/>
      <c r="CL710" s="25"/>
      <c r="CM710" s="25"/>
      <c r="CN710" s="25"/>
      <c r="CO710" s="25"/>
      <c r="CP710" s="25"/>
      <c r="CQ710" s="25"/>
      <c r="CR710" s="25"/>
      <c r="CS710" s="25"/>
      <c r="CT710" s="25"/>
      <c r="CU710" s="25"/>
      <c r="CV710" s="25"/>
      <c r="CW710" s="25"/>
      <c r="CX710" s="25"/>
      <c r="CY710" s="25"/>
      <c r="CZ710" s="25"/>
      <c r="DA710" s="25"/>
      <c r="DB710" s="25"/>
      <c r="DC710" s="25"/>
      <c r="DD710" s="25"/>
    </row>
    <row r="711" spans="1:108" hidden="1">
      <c r="A711" s="25"/>
      <c r="B711" s="25"/>
      <c r="C711" s="25"/>
      <c r="D711" s="25"/>
      <c r="E711" s="25"/>
      <c r="F711" s="25"/>
      <c r="G711" s="25"/>
      <c r="H711" s="25"/>
      <c r="I711" s="214"/>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c r="BM711" s="25"/>
      <c r="BN711" s="25"/>
      <c r="BO711" s="25"/>
      <c r="BP711" s="25"/>
      <c r="BQ711" s="25"/>
      <c r="BR711" s="25"/>
      <c r="BS711" s="25"/>
      <c r="BT711" s="25"/>
      <c r="BU711" s="25"/>
      <c r="BV711" s="25"/>
      <c r="BW711" s="25"/>
      <c r="BX711" s="25"/>
      <c r="BY711" s="25"/>
      <c r="BZ711" s="25"/>
      <c r="CA711" s="25"/>
      <c r="CB711" s="25"/>
      <c r="CC711" s="25"/>
      <c r="CD711" s="25"/>
      <c r="CE711" s="25"/>
      <c r="CF711" s="25"/>
      <c r="CG711" s="25"/>
      <c r="CH711" s="25"/>
      <c r="CI711" s="25"/>
      <c r="CJ711" s="25"/>
      <c r="CK711" s="25"/>
      <c r="CL711" s="25"/>
      <c r="CM711" s="25"/>
      <c r="CN711" s="25"/>
      <c r="CO711" s="25"/>
      <c r="CP711" s="25"/>
      <c r="CQ711" s="25"/>
      <c r="CR711" s="25"/>
      <c r="CS711" s="25"/>
      <c r="CT711" s="25"/>
      <c r="CU711" s="25"/>
      <c r="CV711" s="25"/>
      <c r="CW711" s="25"/>
      <c r="CX711" s="25"/>
      <c r="CY711" s="25"/>
      <c r="CZ711" s="25"/>
      <c r="DA711" s="25"/>
      <c r="DB711" s="25"/>
      <c r="DC711" s="25"/>
      <c r="DD711" s="25"/>
    </row>
    <row r="712" spans="1:108" hidden="1">
      <c r="A712" s="25"/>
      <c r="B712" s="25"/>
      <c r="C712" s="25"/>
      <c r="D712" s="25"/>
      <c r="E712" s="25"/>
      <c r="F712" s="25"/>
      <c r="G712" s="25"/>
      <c r="H712" s="25"/>
      <c r="I712" s="214"/>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c r="BM712" s="25"/>
      <c r="BN712" s="25"/>
      <c r="BO712" s="25"/>
      <c r="BP712" s="25"/>
      <c r="BQ712" s="25"/>
      <c r="BR712" s="25"/>
      <c r="BS712" s="25"/>
      <c r="BT712" s="25"/>
      <c r="BU712" s="25"/>
      <c r="BV712" s="25"/>
      <c r="BW712" s="25"/>
      <c r="BX712" s="25"/>
      <c r="BY712" s="25"/>
      <c r="BZ712" s="25"/>
      <c r="CA712" s="25"/>
      <c r="CB712" s="25"/>
      <c r="CC712" s="25"/>
      <c r="CD712" s="25"/>
      <c r="CE712" s="25"/>
      <c r="CF712" s="25"/>
      <c r="CG712" s="25"/>
      <c r="CH712" s="25"/>
      <c r="CI712" s="25"/>
      <c r="CJ712" s="25"/>
      <c r="CK712" s="25"/>
      <c r="CL712" s="25"/>
      <c r="CM712" s="25"/>
      <c r="CN712" s="25"/>
      <c r="CO712" s="25"/>
      <c r="CP712" s="25"/>
      <c r="CQ712" s="25"/>
      <c r="CR712" s="25"/>
      <c r="CS712" s="25"/>
      <c r="CT712" s="25"/>
      <c r="CU712" s="25"/>
      <c r="CV712" s="25"/>
      <c r="CW712" s="25"/>
      <c r="CX712" s="25"/>
      <c r="CY712" s="25"/>
      <c r="CZ712" s="25"/>
      <c r="DA712" s="25"/>
      <c r="DB712" s="25"/>
      <c r="DC712" s="25"/>
      <c r="DD712" s="25"/>
    </row>
    <row r="713" spans="1:108" hidden="1">
      <c r="A713" s="25"/>
      <c r="B713" s="25"/>
      <c r="C713" s="25"/>
      <c r="D713" s="25"/>
      <c r="E713" s="25"/>
      <c r="F713" s="25"/>
      <c r="G713" s="25"/>
      <c r="H713" s="25"/>
      <c r="I713" s="214"/>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25"/>
      <c r="BJ713" s="25"/>
      <c r="BK713" s="25"/>
      <c r="BL713" s="25"/>
      <c r="BM713" s="25"/>
      <c r="BN713" s="25"/>
      <c r="BO713" s="25"/>
      <c r="BP713" s="25"/>
      <c r="BQ713" s="25"/>
      <c r="BR713" s="25"/>
      <c r="BS713" s="25"/>
      <c r="BT713" s="25"/>
      <c r="BU713" s="25"/>
      <c r="BV713" s="25"/>
      <c r="BW713" s="25"/>
      <c r="BX713" s="25"/>
      <c r="BY713" s="25"/>
      <c r="BZ713" s="25"/>
      <c r="CA713" s="25"/>
      <c r="CB713" s="25"/>
      <c r="CC713" s="25"/>
      <c r="CD713" s="25"/>
      <c r="CE713" s="25"/>
      <c r="CF713" s="25"/>
      <c r="CG713" s="25"/>
      <c r="CH713" s="25"/>
      <c r="CI713" s="25"/>
      <c r="CJ713" s="25"/>
      <c r="CK713" s="25"/>
      <c r="CL713" s="25"/>
      <c r="CM713" s="25"/>
      <c r="CN713" s="25"/>
      <c r="CO713" s="25"/>
      <c r="CP713" s="25"/>
      <c r="CQ713" s="25"/>
      <c r="CR713" s="25"/>
      <c r="CS713" s="25"/>
      <c r="CT713" s="25"/>
      <c r="CU713" s="25"/>
      <c r="CV713" s="25"/>
      <c r="CW713" s="25"/>
      <c r="CX713" s="25"/>
      <c r="CY713" s="25"/>
      <c r="CZ713" s="25"/>
      <c r="DA713" s="25"/>
      <c r="DB713" s="25"/>
      <c r="DC713" s="25"/>
      <c r="DD713" s="25"/>
    </row>
    <row r="714" spans="1:108" hidden="1">
      <c r="A714" s="25"/>
      <c r="B714" s="25"/>
      <c r="C714" s="25"/>
      <c r="D714" s="25"/>
      <c r="E714" s="25"/>
      <c r="F714" s="25"/>
      <c r="G714" s="25"/>
      <c r="H714" s="25"/>
      <c r="I714" s="214"/>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25"/>
      <c r="BJ714" s="25"/>
      <c r="BK714" s="25"/>
      <c r="BL714" s="25"/>
      <c r="BM714" s="25"/>
      <c r="BN714" s="25"/>
      <c r="BO714" s="25"/>
      <c r="BP714" s="25"/>
      <c r="BQ714" s="25"/>
      <c r="BR714" s="25"/>
      <c r="BS714" s="25"/>
      <c r="BT714" s="25"/>
      <c r="BU714" s="25"/>
      <c r="BV714" s="25"/>
      <c r="BW714" s="25"/>
      <c r="BX714" s="25"/>
      <c r="BY714" s="25"/>
      <c r="BZ714" s="25"/>
      <c r="CA714" s="25"/>
      <c r="CB714" s="25"/>
      <c r="CC714" s="25"/>
      <c r="CD714" s="25"/>
      <c r="CE714" s="25"/>
      <c r="CF714" s="25"/>
      <c r="CG714" s="25"/>
      <c r="CH714" s="25"/>
      <c r="CI714" s="25"/>
      <c r="CJ714" s="25"/>
      <c r="CK714" s="25"/>
      <c r="CL714" s="25"/>
      <c r="CM714" s="25"/>
      <c r="CN714" s="25"/>
      <c r="CO714" s="25"/>
      <c r="CP714" s="25"/>
      <c r="CQ714" s="25"/>
      <c r="CR714" s="25"/>
      <c r="CS714" s="25"/>
      <c r="CT714" s="25"/>
      <c r="CU714" s="25"/>
      <c r="CV714" s="25"/>
      <c r="CW714" s="25"/>
      <c r="CX714" s="25"/>
      <c r="CY714" s="25"/>
      <c r="CZ714" s="25"/>
      <c r="DA714" s="25"/>
      <c r="DB714" s="25"/>
      <c r="DC714" s="25"/>
      <c r="DD714" s="25"/>
    </row>
    <row r="715" spans="1:108" hidden="1">
      <c r="A715" s="25"/>
      <c r="B715" s="25"/>
      <c r="C715" s="25"/>
      <c r="D715" s="25"/>
      <c r="E715" s="25"/>
      <c r="F715" s="25"/>
      <c r="G715" s="25"/>
      <c r="H715" s="25"/>
      <c r="I715" s="214"/>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25"/>
      <c r="BJ715" s="25"/>
      <c r="BK715" s="25"/>
      <c r="BL715" s="25"/>
      <c r="BM715" s="25"/>
      <c r="BN715" s="25"/>
      <c r="BO715" s="25"/>
      <c r="BP715" s="25"/>
      <c r="BQ715" s="25"/>
      <c r="BR715" s="25"/>
      <c r="BS715" s="25"/>
      <c r="BT715" s="25"/>
      <c r="BU715" s="25"/>
      <c r="BV715" s="25"/>
      <c r="BW715" s="25"/>
      <c r="BX715" s="25"/>
      <c r="BY715" s="25"/>
      <c r="BZ715" s="25"/>
      <c r="CA715" s="25"/>
      <c r="CB715" s="25"/>
      <c r="CC715" s="25"/>
      <c r="CD715" s="25"/>
      <c r="CE715" s="25"/>
      <c r="CF715" s="25"/>
      <c r="CG715" s="25"/>
      <c r="CH715" s="25"/>
      <c r="CI715" s="25"/>
      <c r="CJ715" s="25"/>
      <c r="CK715" s="25"/>
      <c r="CL715" s="25"/>
      <c r="CM715" s="25"/>
      <c r="CN715" s="25"/>
      <c r="CO715" s="25"/>
      <c r="CP715" s="25"/>
      <c r="CQ715" s="25"/>
      <c r="CR715" s="25"/>
      <c r="CS715" s="25"/>
      <c r="CT715" s="25"/>
      <c r="CU715" s="25"/>
      <c r="CV715" s="25"/>
      <c r="CW715" s="25"/>
      <c r="CX715" s="25"/>
      <c r="CY715" s="25"/>
      <c r="CZ715" s="25"/>
      <c r="DA715" s="25"/>
      <c r="DB715" s="25"/>
      <c r="DC715" s="25"/>
      <c r="DD715" s="25"/>
    </row>
    <row r="716" spans="1:108" hidden="1">
      <c r="A716" s="25"/>
      <c r="B716" s="25"/>
      <c r="C716" s="25"/>
      <c r="D716" s="25"/>
      <c r="E716" s="25"/>
      <c r="F716" s="25"/>
      <c r="G716" s="25"/>
      <c r="H716" s="25"/>
      <c r="I716" s="214"/>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25"/>
      <c r="BJ716" s="25"/>
      <c r="BK716" s="25"/>
      <c r="BL716" s="25"/>
      <c r="BM716" s="25"/>
      <c r="BN716" s="25"/>
      <c r="BO716" s="25"/>
      <c r="BP716" s="25"/>
      <c r="BQ716" s="25"/>
      <c r="BR716" s="25"/>
      <c r="BS716" s="25"/>
      <c r="BT716" s="25"/>
      <c r="BU716" s="25"/>
      <c r="BV716" s="25"/>
      <c r="BW716" s="25"/>
      <c r="BX716" s="25"/>
      <c r="BY716" s="25"/>
      <c r="BZ716" s="25"/>
      <c r="CA716" s="25"/>
      <c r="CB716" s="25"/>
      <c r="CC716" s="25"/>
      <c r="CD716" s="25"/>
      <c r="CE716" s="25"/>
      <c r="CF716" s="25"/>
      <c r="CG716" s="25"/>
      <c r="CH716" s="25"/>
      <c r="CI716" s="25"/>
      <c r="CJ716" s="25"/>
      <c r="CK716" s="25"/>
      <c r="CL716" s="25"/>
      <c r="CM716" s="25"/>
      <c r="CN716" s="25"/>
      <c r="CO716" s="25"/>
      <c r="CP716" s="25"/>
      <c r="CQ716" s="25"/>
      <c r="CR716" s="25"/>
      <c r="CS716" s="25"/>
      <c r="CT716" s="25"/>
      <c r="CU716" s="25"/>
      <c r="CV716" s="25"/>
      <c r="CW716" s="25"/>
      <c r="CX716" s="25"/>
      <c r="CY716" s="25"/>
      <c r="CZ716" s="25"/>
      <c r="DA716" s="25"/>
      <c r="DB716" s="25"/>
      <c r="DC716" s="25"/>
      <c r="DD716" s="25"/>
    </row>
    <row r="717" spans="1:108" hidden="1">
      <c r="A717" s="25"/>
      <c r="B717" s="25"/>
      <c r="C717" s="25"/>
      <c r="D717" s="25"/>
      <c r="E717" s="25"/>
      <c r="F717" s="25"/>
      <c r="G717" s="25"/>
      <c r="H717" s="25"/>
      <c r="I717" s="214"/>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c r="BM717" s="25"/>
      <c r="BN717" s="25"/>
      <c r="BO717" s="25"/>
      <c r="BP717" s="25"/>
      <c r="BQ717" s="25"/>
      <c r="BR717" s="25"/>
      <c r="BS717" s="25"/>
      <c r="BT717" s="25"/>
      <c r="BU717" s="25"/>
      <c r="BV717" s="25"/>
      <c r="BW717" s="25"/>
      <c r="BX717" s="25"/>
      <c r="BY717" s="25"/>
      <c r="BZ717" s="25"/>
      <c r="CA717" s="25"/>
      <c r="CB717" s="25"/>
      <c r="CC717" s="25"/>
      <c r="CD717" s="25"/>
      <c r="CE717" s="25"/>
      <c r="CF717" s="25"/>
      <c r="CG717" s="25"/>
      <c r="CH717" s="25"/>
      <c r="CI717" s="25"/>
      <c r="CJ717" s="25"/>
      <c r="CK717" s="25"/>
      <c r="CL717" s="25"/>
      <c r="CM717" s="25"/>
      <c r="CN717" s="25"/>
      <c r="CO717" s="25"/>
      <c r="CP717" s="25"/>
      <c r="CQ717" s="25"/>
      <c r="CR717" s="25"/>
      <c r="CS717" s="25"/>
      <c r="CT717" s="25"/>
      <c r="CU717" s="25"/>
      <c r="CV717" s="25"/>
      <c r="CW717" s="25"/>
      <c r="CX717" s="25"/>
      <c r="CY717" s="25"/>
      <c r="CZ717" s="25"/>
      <c r="DA717" s="25"/>
      <c r="DB717" s="25"/>
      <c r="DC717" s="25"/>
      <c r="DD717" s="25"/>
    </row>
    <row r="718" spans="1:108" hidden="1">
      <c r="A718" s="25"/>
      <c r="B718" s="25"/>
      <c r="C718" s="25"/>
      <c r="D718" s="25"/>
      <c r="E718" s="25"/>
      <c r="F718" s="25"/>
      <c r="G718" s="25"/>
      <c r="H718" s="25"/>
      <c r="I718" s="214"/>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c r="BM718" s="25"/>
      <c r="BN718" s="25"/>
      <c r="BO718" s="25"/>
      <c r="BP718" s="25"/>
      <c r="BQ718" s="25"/>
      <c r="BR718" s="25"/>
      <c r="BS718" s="25"/>
      <c r="BT718" s="25"/>
      <c r="BU718" s="25"/>
      <c r="BV718" s="25"/>
      <c r="BW718" s="25"/>
      <c r="BX718" s="25"/>
      <c r="BY718" s="25"/>
      <c r="BZ718" s="25"/>
      <c r="CA718" s="25"/>
      <c r="CB718" s="25"/>
      <c r="CC718" s="25"/>
      <c r="CD718" s="25"/>
      <c r="CE718" s="25"/>
      <c r="CF718" s="25"/>
      <c r="CG718" s="25"/>
      <c r="CH718" s="25"/>
      <c r="CI718" s="25"/>
      <c r="CJ718" s="25"/>
      <c r="CK718" s="25"/>
      <c r="CL718" s="25"/>
      <c r="CM718" s="25"/>
      <c r="CN718" s="25"/>
      <c r="CO718" s="25"/>
      <c r="CP718" s="25"/>
      <c r="CQ718" s="25"/>
      <c r="CR718" s="25"/>
      <c r="CS718" s="25"/>
      <c r="CT718" s="25"/>
      <c r="CU718" s="25"/>
      <c r="CV718" s="25"/>
      <c r="CW718" s="25"/>
      <c r="CX718" s="25"/>
      <c r="CY718" s="25"/>
      <c r="CZ718" s="25"/>
      <c r="DA718" s="25"/>
      <c r="DB718" s="25"/>
      <c r="DC718" s="25"/>
      <c r="DD718" s="25"/>
    </row>
    <row r="719" spans="1:108" hidden="1">
      <c r="A719" s="25"/>
      <c r="B719" s="25"/>
      <c r="C719" s="25"/>
      <c r="D719" s="25"/>
      <c r="E719" s="25"/>
      <c r="F719" s="25"/>
      <c r="G719" s="25"/>
      <c r="H719" s="25"/>
      <c r="I719" s="214"/>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25"/>
      <c r="BJ719" s="25"/>
      <c r="BK719" s="25"/>
      <c r="BL719" s="25"/>
      <c r="BM719" s="25"/>
      <c r="BN719" s="25"/>
      <c r="BO719" s="25"/>
      <c r="BP719" s="25"/>
      <c r="BQ719" s="25"/>
      <c r="BR719" s="25"/>
      <c r="BS719" s="25"/>
      <c r="BT719" s="25"/>
      <c r="BU719" s="25"/>
      <c r="BV719" s="25"/>
      <c r="BW719" s="25"/>
      <c r="BX719" s="25"/>
      <c r="BY719" s="25"/>
      <c r="BZ719" s="25"/>
      <c r="CA719" s="25"/>
      <c r="CB719" s="25"/>
      <c r="CC719" s="25"/>
      <c r="CD719" s="25"/>
      <c r="CE719" s="25"/>
      <c r="CF719" s="25"/>
      <c r="CG719" s="25"/>
      <c r="CH719" s="25"/>
      <c r="CI719" s="25"/>
      <c r="CJ719" s="25"/>
      <c r="CK719" s="25"/>
      <c r="CL719" s="25"/>
      <c r="CM719" s="25"/>
      <c r="CN719" s="25"/>
      <c r="CO719" s="25"/>
      <c r="CP719" s="25"/>
      <c r="CQ719" s="25"/>
      <c r="CR719" s="25"/>
      <c r="CS719" s="25"/>
      <c r="CT719" s="25"/>
      <c r="CU719" s="25"/>
      <c r="CV719" s="25"/>
      <c r="CW719" s="25"/>
      <c r="CX719" s="25"/>
      <c r="CY719" s="25"/>
      <c r="CZ719" s="25"/>
      <c r="DA719" s="25"/>
      <c r="DB719" s="25"/>
      <c r="DC719" s="25"/>
      <c r="DD719" s="25"/>
    </row>
    <row r="720" spans="1:108" hidden="1">
      <c r="A720" s="25"/>
      <c r="B720" s="25"/>
      <c r="C720" s="25"/>
      <c r="D720" s="25"/>
      <c r="E720" s="25"/>
      <c r="F720" s="25"/>
      <c r="G720" s="25"/>
      <c r="H720" s="25"/>
      <c r="I720" s="214"/>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25"/>
      <c r="BJ720" s="25"/>
      <c r="BK720" s="25"/>
      <c r="BL720" s="25"/>
      <c r="BM720" s="25"/>
      <c r="BN720" s="25"/>
      <c r="BO720" s="25"/>
      <c r="BP720" s="25"/>
      <c r="BQ720" s="25"/>
      <c r="BR720" s="25"/>
      <c r="BS720" s="25"/>
      <c r="BT720" s="25"/>
      <c r="BU720" s="25"/>
      <c r="BV720" s="25"/>
      <c r="BW720" s="25"/>
      <c r="BX720" s="25"/>
      <c r="BY720" s="25"/>
      <c r="BZ720" s="25"/>
      <c r="CA720" s="25"/>
      <c r="CB720" s="25"/>
      <c r="CC720" s="25"/>
      <c r="CD720" s="25"/>
      <c r="CE720" s="25"/>
      <c r="CF720" s="25"/>
      <c r="CG720" s="25"/>
      <c r="CH720" s="25"/>
      <c r="CI720" s="25"/>
      <c r="CJ720" s="25"/>
      <c r="CK720" s="25"/>
      <c r="CL720" s="25"/>
      <c r="CM720" s="25"/>
      <c r="CN720" s="25"/>
      <c r="CO720" s="25"/>
      <c r="CP720" s="25"/>
      <c r="CQ720" s="25"/>
      <c r="CR720" s="25"/>
      <c r="CS720" s="25"/>
      <c r="CT720" s="25"/>
      <c r="CU720" s="25"/>
      <c r="CV720" s="25"/>
      <c r="CW720" s="25"/>
      <c r="CX720" s="25"/>
      <c r="CY720" s="25"/>
      <c r="CZ720" s="25"/>
      <c r="DA720" s="25"/>
      <c r="DB720" s="25"/>
      <c r="DC720" s="25"/>
      <c r="DD720" s="25"/>
    </row>
    <row r="721" spans="1:108" hidden="1">
      <c r="A721" s="25"/>
      <c r="B721" s="25"/>
      <c r="C721" s="25"/>
      <c r="D721" s="25"/>
      <c r="E721" s="25"/>
      <c r="F721" s="25"/>
      <c r="G721" s="25"/>
      <c r="H721" s="25"/>
      <c r="I721" s="214"/>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c r="BM721" s="25"/>
      <c r="BN721" s="25"/>
      <c r="BO721" s="25"/>
      <c r="BP721" s="25"/>
      <c r="BQ721" s="25"/>
      <c r="BR721" s="25"/>
      <c r="BS721" s="25"/>
      <c r="BT721" s="25"/>
      <c r="BU721" s="25"/>
      <c r="BV721" s="25"/>
      <c r="BW721" s="25"/>
      <c r="BX721" s="25"/>
      <c r="BY721" s="25"/>
      <c r="BZ721" s="25"/>
      <c r="CA721" s="25"/>
      <c r="CB721" s="25"/>
      <c r="CC721" s="25"/>
      <c r="CD721" s="25"/>
      <c r="CE721" s="25"/>
      <c r="CF721" s="25"/>
      <c r="CG721" s="25"/>
      <c r="CH721" s="25"/>
      <c r="CI721" s="25"/>
      <c r="CJ721" s="25"/>
      <c r="CK721" s="25"/>
      <c r="CL721" s="25"/>
      <c r="CM721" s="25"/>
      <c r="CN721" s="25"/>
      <c r="CO721" s="25"/>
      <c r="CP721" s="25"/>
      <c r="CQ721" s="25"/>
      <c r="CR721" s="25"/>
      <c r="CS721" s="25"/>
      <c r="CT721" s="25"/>
      <c r="CU721" s="25"/>
      <c r="CV721" s="25"/>
      <c r="CW721" s="25"/>
      <c r="CX721" s="25"/>
      <c r="CY721" s="25"/>
      <c r="CZ721" s="25"/>
      <c r="DA721" s="25"/>
      <c r="DB721" s="25"/>
      <c r="DC721" s="25"/>
      <c r="DD721" s="25"/>
    </row>
    <row r="722" spans="1:108" hidden="1">
      <c r="A722" s="25"/>
      <c r="B722" s="25"/>
      <c r="C722" s="25"/>
      <c r="D722" s="25"/>
      <c r="E722" s="25"/>
      <c r="F722" s="25"/>
      <c r="G722" s="25"/>
      <c r="H722" s="25"/>
      <c r="I722" s="214"/>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c r="BM722" s="25"/>
      <c r="BN722" s="25"/>
      <c r="BO722" s="25"/>
      <c r="BP722" s="25"/>
      <c r="BQ722" s="25"/>
      <c r="BR722" s="25"/>
      <c r="BS722" s="25"/>
      <c r="BT722" s="25"/>
      <c r="BU722" s="25"/>
      <c r="BV722" s="25"/>
      <c r="BW722" s="25"/>
      <c r="BX722" s="25"/>
      <c r="BY722" s="25"/>
      <c r="BZ722" s="25"/>
      <c r="CA722" s="25"/>
      <c r="CB722" s="25"/>
      <c r="CC722" s="25"/>
      <c r="CD722" s="25"/>
      <c r="CE722" s="25"/>
      <c r="CF722" s="25"/>
      <c r="CG722" s="25"/>
      <c r="CH722" s="25"/>
      <c r="CI722" s="25"/>
      <c r="CJ722" s="25"/>
      <c r="CK722" s="25"/>
      <c r="CL722" s="25"/>
      <c r="CM722" s="25"/>
      <c r="CN722" s="25"/>
      <c r="CO722" s="25"/>
      <c r="CP722" s="25"/>
      <c r="CQ722" s="25"/>
      <c r="CR722" s="25"/>
      <c r="CS722" s="25"/>
      <c r="CT722" s="25"/>
      <c r="CU722" s="25"/>
      <c r="CV722" s="25"/>
      <c r="CW722" s="25"/>
      <c r="CX722" s="25"/>
      <c r="CY722" s="25"/>
      <c r="CZ722" s="25"/>
      <c r="DA722" s="25"/>
      <c r="DB722" s="25"/>
      <c r="DC722" s="25"/>
      <c r="DD722" s="25"/>
    </row>
    <row r="723" spans="1:108" hidden="1">
      <c r="A723" s="25"/>
      <c r="B723" s="25"/>
      <c r="C723" s="25"/>
      <c r="D723" s="25"/>
      <c r="E723" s="25"/>
      <c r="F723" s="25"/>
      <c r="G723" s="25"/>
      <c r="H723" s="25"/>
      <c r="I723" s="214"/>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25"/>
      <c r="BJ723" s="25"/>
      <c r="BK723" s="25"/>
      <c r="BL723" s="25"/>
      <c r="BM723" s="25"/>
      <c r="BN723" s="25"/>
      <c r="BO723" s="25"/>
      <c r="BP723" s="25"/>
      <c r="BQ723" s="25"/>
      <c r="BR723" s="25"/>
      <c r="BS723" s="25"/>
      <c r="BT723" s="25"/>
      <c r="BU723" s="25"/>
      <c r="BV723" s="25"/>
      <c r="BW723" s="25"/>
      <c r="BX723" s="25"/>
      <c r="BY723" s="25"/>
      <c r="BZ723" s="25"/>
      <c r="CA723" s="25"/>
      <c r="CB723" s="25"/>
      <c r="CC723" s="25"/>
      <c r="CD723" s="25"/>
      <c r="CE723" s="25"/>
      <c r="CF723" s="25"/>
      <c r="CG723" s="25"/>
      <c r="CH723" s="25"/>
      <c r="CI723" s="25"/>
      <c r="CJ723" s="25"/>
      <c r="CK723" s="25"/>
      <c r="CL723" s="25"/>
      <c r="CM723" s="25"/>
      <c r="CN723" s="25"/>
      <c r="CO723" s="25"/>
      <c r="CP723" s="25"/>
      <c r="CQ723" s="25"/>
      <c r="CR723" s="25"/>
      <c r="CS723" s="25"/>
      <c r="CT723" s="25"/>
      <c r="CU723" s="25"/>
      <c r="CV723" s="25"/>
      <c r="CW723" s="25"/>
      <c r="CX723" s="25"/>
      <c r="CY723" s="25"/>
      <c r="CZ723" s="25"/>
      <c r="DA723" s="25"/>
      <c r="DB723" s="25"/>
      <c r="DC723" s="25"/>
      <c r="DD723" s="25"/>
    </row>
    <row r="724" spans="1:108" hidden="1">
      <c r="A724" s="25"/>
      <c r="B724" s="25"/>
      <c r="C724" s="25"/>
      <c r="D724" s="25"/>
      <c r="E724" s="25"/>
      <c r="F724" s="25"/>
      <c r="G724" s="25"/>
      <c r="H724" s="25"/>
      <c r="I724" s="214"/>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25"/>
      <c r="CD724" s="25"/>
      <c r="CE724" s="25"/>
      <c r="CF724" s="25"/>
      <c r="CG724" s="25"/>
      <c r="CH724" s="25"/>
      <c r="CI724" s="25"/>
      <c r="CJ724" s="25"/>
      <c r="CK724" s="25"/>
      <c r="CL724" s="25"/>
      <c r="CM724" s="25"/>
      <c r="CN724" s="25"/>
      <c r="CO724" s="25"/>
      <c r="CP724" s="25"/>
      <c r="CQ724" s="25"/>
      <c r="CR724" s="25"/>
      <c r="CS724" s="25"/>
      <c r="CT724" s="25"/>
      <c r="CU724" s="25"/>
      <c r="CV724" s="25"/>
      <c r="CW724" s="25"/>
      <c r="CX724" s="25"/>
      <c r="CY724" s="25"/>
      <c r="CZ724" s="25"/>
      <c r="DA724" s="25"/>
      <c r="DB724" s="25"/>
      <c r="DC724" s="25"/>
      <c r="DD724" s="25"/>
    </row>
    <row r="725" spans="1:108" hidden="1">
      <c r="A725" s="25"/>
      <c r="B725" s="25"/>
      <c r="C725" s="25"/>
      <c r="D725" s="25"/>
      <c r="E725" s="25"/>
      <c r="F725" s="25"/>
      <c r="G725" s="25"/>
      <c r="H725" s="25"/>
      <c r="I725" s="214"/>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c r="CB725" s="25"/>
      <c r="CC725" s="25"/>
      <c r="CD725" s="25"/>
      <c r="CE725" s="25"/>
      <c r="CF725" s="25"/>
      <c r="CG725" s="25"/>
      <c r="CH725" s="25"/>
      <c r="CI725" s="25"/>
      <c r="CJ725" s="25"/>
      <c r="CK725" s="25"/>
      <c r="CL725" s="25"/>
      <c r="CM725" s="25"/>
      <c r="CN725" s="25"/>
      <c r="CO725" s="25"/>
      <c r="CP725" s="25"/>
      <c r="CQ725" s="25"/>
      <c r="CR725" s="25"/>
      <c r="CS725" s="25"/>
      <c r="CT725" s="25"/>
      <c r="CU725" s="25"/>
      <c r="CV725" s="25"/>
      <c r="CW725" s="25"/>
      <c r="CX725" s="25"/>
      <c r="CY725" s="25"/>
      <c r="CZ725" s="25"/>
      <c r="DA725" s="25"/>
      <c r="DB725" s="25"/>
      <c r="DC725" s="25"/>
      <c r="DD725" s="25"/>
    </row>
    <row r="726" spans="1:108" hidden="1">
      <c r="A726" s="25"/>
      <c r="B726" s="25"/>
      <c r="C726" s="25"/>
      <c r="D726" s="25"/>
      <c r="E726" s="25"/>
      <c r="F726" s="25"/>
      <c r="G726" s="25"/>
      <c r="H726" s="25"/>
      <c r="I726" s="214"/>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c r="CB726" s="25"/>
      <c r="CC726" s="25"/>
      <c r="CD726" s="25"/>
      <c r="CE726" s="25"/>
      <c r="CF726" s="25"/>
      <c r="CG726" s="25"/>
      <c r="CH726" s="25"/>
      <c r="CI726" s="25"/>
      <c r="CJ726" s="25"/>
      <c r="CK726" s="25"/>
      <c r="CL726" s="25"/>
      <c r="CM726" s="25"/>
      <c r="CN726" s="25"/>
      <c r="CO726" s="25"/>
      <c r="CP726" s="25"/>
      <c r="CQ726" s="25"/>
      <c r="CR726" s="25"/>
      <c r="CS726" s="25"/>
      <c r="CT726" s="25"/>
      <c r="CU726" s="25"/>
      <c r="CV726" s="25"/>
      <c r="CW726" s="25"/>
      <c r="CX726" s="25"/>
      <c r="CY726" s="25"/>
      <c r="CZ726" s="25"/>
      <c r="DA726" s="25"/>
      <c r="DB726" s="25"/>
      <c r="DC726" s="25"/>
      <c r="DD726" s="25"/>
    </row>
    <row r="727" spans="1:108" hidden="1">
      <c r="A727" s="25"/>
      <c r="B727" s="25"/>
      <c r="C727" s="25"/>
      <c r="D727" s="25"/>
      <c r="E727" s="25"/>
      <c r="F727" s="25"/>
      <c r="G727" s="25"/>
      <c r="H727" s="25"/>
      <c r="I727" s="214"/>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25"/>
      <c r="CD727" s="25"/>
      <c r="CE727" s="25"/>
      <c r="CF727" s="25"/>
      <c r="CG727" s="25"/>
      <c r="CH727" s="25"/>
      <c r="CI727" s="25"/>
      <c r="CJ727" s="25"/>
      <c r="CK727" s="25"/>
      <c r="CL727" s="25"/>
      <c r="CM727" s="25"/>
      <c r="CN727" s="25"/>
      <c r="CO727" s="25"/>
      <c r="CP727" s="25"/>
      <c r="CQ727" s="25"/>
      <c r="CR727" s="25"/>
      <c r="CS727" s="25"/>
      <c r="CT727" s="25"/>
      <c r="CU727" s="25"/>
      <c r="CV727" s="25"/>
      <c r="CW727" s="25"/>
      <c r="CX727" s="25"/>
      <c r="CY727" s="25"/>
      <c r="CZ727" s="25"/>
      <c r="DA727" s="25"/>
      <c r="DB727" s="25"/>
      <c r="DC727" s="25"/>
      <c r="DD727" s="25"/>
    </row>
    <row r="728" spans="1:108" hidden="1">
      <c r="A728" s="25"/>
      <c r="B728" s="25"/>
      <c r="C728" s="25"/>
      <c r="D728" s="25"/>
      <c r="E728" s="25"/>
      <c r="F728" s="25"/>
      <c r="G728" s="25"/>
      <c r="H728" s="25"/>
      <c r="I728" s="214"/>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c r="CB728" s="25"/>
      <c r="CC728" s="25"/>
      <c r="CD728" s="25"/>
      <c r="CE728" s="25"/>
      <c r="CF728" s="25"/>
      <c r="CG728" s="25"/>
      <c r="CH728" s="25"/>
      <c r="CI728" s="25"/>
      <c r="CJ728" s="25"/>
      <c r="CK728" s="25"/>
      <c r="CL728" s="25"/>
      <c r="CM728" s="25"/>
      <c r="CN728" s="25"/>
      <c r="CO728" s="25"/>
      <c r="CP728" s="25"/>
      <c r="CQ728" s="25"/>
      <c r="CR728" s="25"/>
      <c r="CS728" s="25"/>
      <c r="CT728" s="25"/>
      <c r="CU728" s="25"/>
      <c r="CV728" s="25"/>
      <c r="CW728" s="25"/>
      <c r="CX728" s="25"/>
      <c r="CY728" s="25"/>
      <c r="CZ728" s="25"/>
      <c r="DA728" s="25"/>
      <c r="DB728" s="25"/>
      <c r="DC728" s="25"/>
      <c r="DD728" s="25"/>
    </row>
    <row r="729" spans="1:108" hidden="1">
      <c r="A729" s="25"/>
      <c r="B729" s="25"/>
      <c r="C729" s="25"/>
      <c r="D729" s="25"/>
      <c r="E729" s="25"/>
      <c r="F729" s="25"/>
      <c r="G729" s="25"/>
      <c r="H729" s="25"/>
      <c r="I729" s="214"/>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c r="CB729" s="25"/>
      <c r="CC729" s="25"/>
      <c r="CD729" s="25"/>
      <c r="CE729" s="25"/>
      <c r="CF729" s="25"/>
      <c r="CG729" s="25"/>
      <c r="CH729" s="25"/>
      <c r="CI729" s="25"/>
      <c r="CJ729" s="25"/>
      <c r="CK729" s="25"/>
      <c r="CL729" s="25"/>
      <c r="CM729" s="25"/>
      <c r="CN729" s="25"/>
      <c r="CO729" s="25"/>
      <c r="CP729" s="25"/>
      <c r="CQ729" s="25"/>
      <c r="CR729" s="25"/>
      <c r="CS729" s="25"/>
      <c r="CT729" s="25"/>
      <c r="CU729" s="25"/>
      <c r="CV729" s="25"/>
      <c r="CW729" s="25"/>
      <c r="CX729" s="25"/>
      <c r="CY729" s="25"/>
      <c r="CZ729" s="25"/>
      <c r="DA729" s="25"/>
      <c r="DB729" s="25"/>
      <c r="DC729" s="25"/>
      <c r="DD729" s="25"/>
    </row>
    <row r="730" spans="1:108" hidden="1">
      <c r="A730" s="25"/>
      <c r="B730" s="25"/>
      <c r="C730" s="25"/>
      <c r="D730" s="25"/>
      <c r="E730" s="25"/>
      <c r="F730" s="25"/>
      <c r="G730" s="25"/>
      <c r="H730" s="25"/>
      <c r="I730" s="214"/>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c r="CB730" s="25"/>
      <c r="CC730" s="25"/>
      <c r="CD730" s="25"/>
      <c r="CE730" s="25"/>
      <c r="CF730" s="25"/>
      <c r="CG730" s="25"/>
      <c r="CH730" s="25"/>
      <c r="CI730" s="25"/>
      <c r="CJ730" s="25"/>
      <c r="CK730" s="25"/>
      <c r="CL730" s="25"/>
      <c r="CM730" s="25"/>
      <c r="CN730" s="25"/>
      <c r="CO730" s="25"/>
      <c r="CP730" s="25"/>
      <c r="CQ730" s="25"/>
      <c r="CR730" s="25"/>
      <c r="CS730" s="25"/>
      <c r="CT730" s="25"/>
      <c r="CU730" s="25"/>
      <c r="CV730" s="25"/>
      <c r="CW730" s="25"/>
      <c r="CX730" s="25"/>
      <c r="CY730" s="25"/>
      <c r="CZ730" s="25"/>
      <c r="DA730" s="25"/>
      <c r="DB730" s="25"/>
      <c r="DC730" s="25"/>
      <c r="DD730" s="25"/>
    </row>
    <row r="731" spans="1:108" hidden="1">
      <c r="A731" s="25"/>
      <c r="B731" s="25"/>
      <c r="C731" s="25"/>
      <c r="D731" s="25"/>
      <c r="E731" s="25"/>
      <c r="F731" s="25"/>
      <c r="G731" s="25"/>
      <c r="H731" s="25"/>
      <c r="I731" s="214"/>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c r="CB731" s="25"/>
      <c r="CC731" s="25"/>
      <c r="CD731" s="25"/>
      <c r="CE731" s="25"/>
      <c r="CF731" s="25"/>
      <c r="CG731" s="25"/>
      <c r="CH731" s="25"/>
      <c r="CI731" s="25"/>
      <c r="CJ731" s="25"/>
      <c r="CK731" s="25"/>
      <c r="CL731" s="25"/>
      <c r="CM731" s="25"/>
      <c r="CN731" s="25"/>
      <c r="CO731" s="25"/>
      <c r="CP731" s="25"/>
      <c r="CQ731" s="25"/>
      <c r="CR731" s="25"/>
      <c r="CS731" s="25"/>
      <c r="CT731" s="25"/>
      <c r="CU731" s="25"/>
      <c r="CV731" s="25"/>
      <c r="CW731" s="25"/>
      <c r="CX731" s="25"/>
      <c r="CY731" s="25"/>
      <c r="CZ731" s="25"/>
      <c r="DA731" s="25"/>
      <c r="DB731" s="25"/>
      <c r="DC731" s="25"/>
      <c r="DD731" s="25"/>
    </row>
    <row r="732" spans="1:108" hidden="1">
      <c r="A732" s="25"/>
      <c r="B732" s="25"/>
      <c r="C732" s="25"/>
      <c r="D732" s="25"/>
      <c r="E732" s="25"/>
      <c r="F732" s="25"/>
      <c r="G732" s="25"/>
      <c r="H732" s="25"/>
      <c r="I732" s="214"/>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c r="CB732" s="25"/>
      <c r="CC732" s="25"/>
      <c r="CD732" s="25"/>
      <c r="CE732" s="25"/>
      <c r="CF732" s="25"/>
      <c r="CG732" s="25"/>
      <c r="CH732" s="25"/>
      <c r="CI732" s="25"/>
      <c r="CJ732" s="25"/>
      <c r="CK732" s="25"/>
      <c r="CL732" s="25"/>
      <c r="CM732" s="25"/>
      <c r="CN732" s="25"/>
      <c r="CO732" s="25"/>
      <c r="CP732" s="25"/>
      <c r="CQ732" s="25"/>
      <c r="CR732" s="25"/>
      <c r="CS732" s="25"/>
      <c r="CT732" s="25"/>
      <c r="CU732" s="25"/>
      <c r="CV732" s="25"/>
      <c r="CW732" s="25"/>
      <c r="CX732" s="25"/>
      <c r="CY732" s="25"/>
      <c r="CZ732" s="25"/>
      <c r="DA732" s="25"/>
      <c r="DB732" s="25"/>
      <c r="DC732" s="25"/>
      <c r="DD732" s="25"/>
    </row>
    <row r="733" spans="1:108" hidden="1">
      <c r="A733" s="25"/>
      <c r="B733" s="25"/>
      <c r="C733" s="25"/>
      <c r="D733" s="25"/>
      <c r="E733" s="25"/>
      <c r="F733" s="25"/>
      <c r="G733" s="25"/>
      <c r="H733" s="25"/>
      <c r="I733" s="214"/>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c r="CB733" s="25"/>
      <c r="CC733" s="25"/>
      <c r="CD733" s="25"/>
      <c r="CE733" s="25"/>
      <c r="CF733" s="25"/>
      <c r="CG733" s="25"/>
      <c r="CH733" s="25"/>
      <c r="CI733" s="25"/>
      <c r="CJ733" s="25"/>
      <c r="CK733" s="25"/>
      <c r="CL733" s="25"/>
      <c r="CM733" s="25"/>
      <c r="CN733" s="25"/>
      <c r="CO733" s="25"/>
      <c r="CP733" s="25"/>
      <c r="CQ733" s="25"/>
      <c r="CR733" s="25"/>
      <c r="CS733" s="25"/>
      <c r="CT733" s="25"/>
      <c r="CU733" s="25"/>
      <c r="CV733" s="25"/>
      <c r="CW733" s="25"/>
      <c r="CX733" s="25"/>
      <c r="CY733" s="25"/>
      <c r="CZ733" s="25"/>
      <c r="DA733" s="25"/>
      <c r="DB733" s="25"/>
      <c r="DC733" s="25"/>
      <c r="DD733" s="25"/>
    </row>
    <row r="734" spans="1:108" hidden="1">
      <c r="A734" s="25"/>
      <c r="B734" s="25"/>
      <c r="C734" s="25"/>
      <c r="D734" s="25"/>
      <c r="E734" s="25"/>
      <c r="F734" s="25"/>
      <c r="G734" s="25"/>
      <c r="H734" s="25"/>
      <c r="I734" s="214"/>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c r="CB734" s="25"/>
      <c r="CC734" s="25"/>
      <c r="CD734" s="25"/>
      <c r="CE734" s="25"/>
      <c r="CF734" s="25"/>
      <c r="CG734" s="25"/>
      <c r="CH734" s="25"/>
      <c r="CI734" s="25"/>
      <c r="CJ734" s="25"/>
      <c r="CK734" s="25"/>
      <c r="CL734" s="25"/>
      <c r="CM734" s="25"/>
      <c r="CN734" s="25"/>
      <c r="CO734" s="25"/>
      <c r="CP734" s="25"/>
      <c r="CQ734" s="25"/>
      <c r="CR734" s="25"/>
      <c r="CS734" s="25"/>
      <c r="CT734" s="25"/>
      <c r="CU734" s="25"/>
      <c r="CV734" s="25"/>
      <c r="CW734" s="25"/>
      <c r="CX734" s="25"/>
      <c r="CY734" s="25"/>
      <c r="CZ734" s="25"/>
      <c r="DA734" s="25"/>
      <c r="DB734" s="25"/>
      <c r="DC734" s="25"/>
      <c r="DD734" s="25"/>
    </row>
    <row r="735" spans="1:108" hidden="1">
      <c r="A735" s="25"/>
      <c r="B735" s="25"/>
      <c r="C735" s="25"/>
      <c r="D735" s="25"/>
      <c r="E735" s="25"/>
      <c r="F735" s="25"/>
      <c r="G735" s="25"/>
      <c r="H735" s="25"/>
      <c r="I735" s="214"/>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c r="BM735" s="25"/>
      <c r="BN735" s="25"/>
      <c r="BO735" s="25"/>
      <c r="BP735" s="25"/>
      <c r="BQ735" s="25"/>
      <c r="BR735" s="25"/>
      <c r="BS735" s="25"/>
      <c r="BT735" s="25"/>
      <c r="BU735" s="25"/>
      <c r="BV735" s="25"/>
      <c r="BW735" s="25"/>
      <c r="BX735" s="25"/>
      <c r="BY735" s="25"/>
      <c r="BZ735" s="25"/>
      <c r="CA735" s="25"/>
      <c r="CB735" s="25"/>
      <c r="CC735" s="25"/>
      <c r="CD735" s="25"/>
      <c r="CE735" s="25"/>
      <c r="CF735" s="25"/>
      <c r="CG735" s="25"/>
      <c r="CH735" s="25"/>
      <c r="CI735" s="25"/>
      <c r="CJ735" s="25"/>
      <c r="CK735" s="25"/>
      <c r="CL735" s="25"/>
      <c r="CM735" s="25"/>
      <c r="CN735" s="25"/>
      <c r="CO735" s="25"/>
      <c r="CP735" s="25"/>
      <c r="CQ735" s="25"/>
      <c r="CR735" s="25"/>
      <c r="CS735" s="25"/>
      <c r="CT735" s="25"/>
      <c r="CU735" s="25"/>
      <c r="CV735" s="25"/>
      <c r="CW735" s="25"/>
      <c r="CX735" s="25"/>
      <c r="CY735" s="25"/>
      <c r="CZ735" s="25"/>
      <c r="DA735" s="25"/>
      <c r="DB735" s="25"/>
      <c r="DC735" s="25"/>
      <c r="DD735" s="25"/>
    </row>
    <row r="736" spans="1:108" hidden="1">
      <c r="A736" s="25"/>
      <c r="B736" s="25"/>
      <c r="C736" s="25"/>
      <c r="D736" s="25"/>
      <c r="E736" s="25"/>
      <c r="F736" s="25"/>
      <c r="G736" s="25"/>
      <c r="H736" s="25"/>
      <c r="I736" s="214"/>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c r="BM736" s="25"/>
      <c r="BN736" s="25"/>
      <c r="BO736" s="25"/>
      <c r="BP736" s="25"/>
      <c r="BQ736" s="25"/>
      <c r="BR736" s="25"/>
      <c r="BS736" s="25"/>
      <c r="BT736" s="25"/>
      <c r="BU736" s="25"/>
      <c r="BV736" s="25"/>
      <c r="BW736" s="25"/>
      <c r="BX736" s="25"/>
      <c r="BY736" s="25"/>
      <c r="BZ736" s="25"/>
      <c r="CA736" s="25"/>
      <c r="CB736" s="25"/>
      <c r="CC736" s="25"/>
      <c r="CD736" s="25"/>
      <c r="CE736" s="25"/>
      <c r="CF736" s="25"/>
      <c r="CG736" s="25"/>
      <c r="CH736" s="25"/>
      <c r="CI736" s="25"/>
      <c r="CJ736" s="25"/>
      <c r="CK736" s="25"/>
      <c r="CL736" s="25"/>
      <c r="CM736" s="25"/>
      <c r="CN736" s="25"/>
      <c r="CO736" s="25"/>
      <c r="CP736" s="25"/>
      <c r="CQ736" s="25"/>
      <c r="CR736" s="25"/>
      <c r="CS736" s="25"/>
      <c r="CT736" s="25"/>
      <c r="CU736" s="25"/>
      <c r="CV736" s="25"/>
      <c r="CW736" s="25"/>
      <c r="CX736" s="25"/>
      <c r="CY736" s="25"/>
      <c r="CZ736" s="25"/>
      <c r="DA736" s="25"/>
      <c r="DB736" s="25"/>
      <c r="DC736" s="25"/>
      <c r="DD736" s="25"/>
    </row>
    <row r="737" spans="1:108" hidden="1">
      <c r="A737" s="25"/>
      <c r="B737" s="25"/>
      <c r="C737" s="25"/>
      <c r="D737" s="25"/>
      <c r="E737" s="25"/>
      <c r="F737" s="25"/>
      <c r="G737" s="25"/>
      <c r="H737" s="25"/>
      <c r="I737" s="214"/>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c r="BM737" s="25"/>
      <c r="BN737" s="25"/>
      <c r="BO737" s="25"/>
      <c r="BP737" s="25"/>
      <c r="BQ737" s="25"/>
      <c r="BR737" s="25"/>
      <c r="BS737" s="25"/>
      <c r="BT737" s="25"/>
      <c r="BU737" s="25"/>
      <c r="BV737" s="25"/>
      <c r="BW737" s="25"/>
      <c r="BX737" s="25"/>
      <c r="BY737" s="25"/>
      <c r="BZ737" s="25"/>
      <c r="CA737" s="25"/>
      <c r="CB737" s="25"/>
      <c r="CC737" s="25"/>
      <c r="CD737" s="25"/>
      <c r="CE737" s="25"/>
      <c r="CF737" s="25"/>
      <c r="CG737" s="25"/>
      <c r="CH737" s="25"/>
      <c r="CI737" s="25"/>
      <c r="CJ737" s="25"/>
      <c r="CK737" s="25"/>
      <c r="CL737" s="25"/>
      <c r="CM737" s="25"/>
      <c r="CN737" s="25"/>
      <c r="CO737" s="25"/>
      <c r="CP737" s="25"/>
      <c r="CQ737" s="25"/>
      <c r="CR737" s="25"/>
      <c r="CS737" s="25"/>
      <c r="CT737" s="25"/>
      <c r="CU737" s="25"/>
      <c r="CV737" s="25"/>
      <c r="CW737" s="25"/>
      <c r="CX737" s="25"/>
      <c r="CY737" s="25"/>
      <c r="CZ737" s="25"/>
      <c r="DA737" s="25"/>
      <c r="DB737" s="25"/>
      <c r="DC737" s="25"/>
      <c r="DD737" s="25"/>
    </row>
    <row r="738" spans="1:108" hidden="1">
      <c r="A738" s="25"/>
      <c r="B738" s="25"/>
      <c r="C738" s="25"/>
      <c r="D738" s="25"/>
      <c r="E738" s="25"/>
      <c r="F738" s="25"/>
      <c r="G738" s="25"/>
      <c r="H738" s="25"/>
      <c r="I738" s="214"/>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c r="BM738" s="25"/>
      <c r="BN738" s="25"/>
      <c r="BO738" s="25"/>
      <c r="BP738" s="25"/>
      <c r="BQ738" s="25"/>
      <c r="BR738" s="25"/>
      <c r="BS738" s="25"/>
      <c r="BT738" s="25"/>
      <c r="BU738" s="25"/>
      <c r="BV738" s="25"/>
      <c r="BW738" s="25"/>
      <c r="BX738" s="25"/>
      <c r="BY738" s="25"/>
      <c r="BZ738" s="25"/>
      <c r="CA738" s="25"/>
      <c r="CB738" s="25"/>
      <c r="CC738" s="25"/>
      <c r="CD738" s="25"/>
      <c r="CE738" s="25"/>
      <c r="CF738" s="25"/>
      <c r="CG738" s="25"/>
      <c r="CH738" s="25"/>
      <c r="CI738" s="25"/>
      <c r="CJ738" s="25"/>
      <c r="CK738" s="25"/>
      <c r="CL738" s="25"/>
      <c r="CM738" s="25"/>
      <c r="CN738" s="25"/>
      <c r="CO738" s="25"/>
      <c r="CP738" s="25"/>
      <c r="CQ738" s="25"/>
      <c r="CR738" s="25"/>
      <c r="CS738" s="25"/>
      <c r="CT738" s="25"/>
      <c r="CU738" s="25"/>
      <c r="CV738" s="25"/>
      <c r="CW738" s="25"/>
      <c r="CX738" s="25"/>
      <c r="CY738" s="25"/>
      <c r="CZ738" s="25"/>
      <c r="DA738" s="25"/>
      <c r="DB738" s="25"/>
      <c r="DC738" s="25"/>
      <c r="DD738" s="25"/>
    </row>
    <row r="739" spans="1:108" hidden="1">
      <c r="A739" s="25"/>
      <c r="B739" s="25"/>
      <c r="C739" s="25"/>
      <c r="D739" s="25"/>
      <c r="E739" s="25"/>
      <c r="F739" s="25"/>
      <c r="G739" s="25"/>
      <c r="H739" s="25"/>
      <c r="I739" s="214"/>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c r="BM739" s="25"/>
      <c r="BN739" s="25"/>
      <c r="BO739" s="25"/>
      <c r="BP739" s="25"/>
      <c r="BQ739" s="25"/>
      <c r="BR739" s="25"/>
      <c r="BS739" s="25"/>
      <c r="BT739" s="25"/>
      <c r="BU739" s="25"/>
      <c r="BV739" s="25"/>
      <c r="BW739" s="25"/>
      <c r="BX739" s="25"/>
      <c r="BY739" s="25"/>
      <c r="BZ739" s="25"/>
      <c r="CA739" s="25"/>
      <c r="CB739" s="25"/>
      <c r="CC739" s="25"/>
      <c r="CD739" s="25"/>
      <c r="CE739" s="25"/>
      <c r="CF739" s="25"/>
      <c r="CG739" s="25"/>
      <c r="CH739" s="25"/>
      <c r="CI739" s="25"/>
      <c r="CJ739" s="25"/>
      <c r="CK739" s="25"/>
      <c r="CL739" s="25"/>
      <c r="CM739" s="25"/>
      <c r="CN739" s="25"/>
      <c r="CO739" s="25"/>
      <c r="CP739" s="25"/>
      <c r="CQ739" s="25"/>
      <c r="CR739" s="25"/>
      <c r="CS739" s="25"/>
      <c r="CT739" s="25"/>
      <c r="CU739" s="25"/>
      <c r="CV739" s="25"/>
      <c r="CW739" s="25"/>
      <c r="CX739" s="25"/>
      <c r="CY739" s="25"/>
      <c r="CZ739" s="25"/>
      <c r="DA739" s="25"/>
      <c r="DB739" s="25"/>
      <c r="DC739" s="25"/>
      <c r="DD739" s="25"/>
    </row>
    <row r="740" spans="1:108" hidden="1">
      <c r="A740" s="25"/>
      <c r="B740" s="25"/>
      <c r="C740" s="25"/>
      <c r="D740" s="25"/>
      <c r="E740" s="25"/>
      <c r="F740" s="25"/>
      <c r="G740" s="25"/>
      <c r="H740" s="25"/>
      <c r="I740" s="214"/>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25"/>
      <c r="BJ740" s="25"/>
      <c r="BK740" s="25"/>
      <c r="BL740" s="25"/>
      <c r="BM740" s="25"/>
      <c r="BN740" s="25"/>
      <c r="BO740" s="25"/>
      <c r="BP740" s="25"/>
      <c r="BQ740" s="25"/>
      <c r="BR740" s="25"/>
      <c r="BS740" s="25"/>
      <c r="BT740" s="25"/>
      <c r="BU740" s="25"/>
      <c r="BV740" s="25"/>
      <c r="BW740" s="25"/>
      <c r="BX740" s="25"/>
      <c r="BY740" s="25"/>
      <c r="BZ740" s="25"/>
      <c r="CA740" s="25"/>
      <c r="CB740" s="25"/>
      <c r="CC740" s="25"/>
      <c r="CD740" s="25"/>
      <c r="CE740" s="25"/>
      <c r="CF740" s="25"/>
      <c r="CG740" s="25"/>
      <c r="CH740" s="25"/>
      <c r="CI740" s="25"/>
      <c r="CJ740" s="25"/>
      <c r="CK740" s="25"/>
      <c r="CL740" s="25"/>
      <c r="CM740" s="25"/>
      <c r="CN740" s="25"/>
      <c r="CO740" s="25"/>
      <c r="CP740" s="25"/>
      <c r="CQ740" s="25"/>
      <c r="CR740" s="25"/>
      <c r="CS740" s="25"/>
      <c r="CT740" s="25"/>
      <c r="CU740" s="25"/>
      <c r="CV740" s="25"/>
      <c r="CW740" s="25"/>
      <c r="CX740" s="25"/>
      <c r="CY740" s="25"/>
      <c r="CZ740" s="25"/>
      <c r="DA740" s="25"/>
      <c r="DB740" s="25"/>
      <c r="DC740" s="25"/>
      <c r="DD740" s="25"/>
    </row>
    <row r="741" spans="1:108" hidden="1">
      <c r="A741" s="25"/>
      <c r="B741" s="25"/>
      <c r="C741" s="25"/>
      <c r="D741" s="25"/>
      <c r="E741" s="25"/>
      <c r="F741" s="25"/>
      <c r="G741" s="25"/>
      <c r="H741" s="25"/>
      <c r="I741" s="214"/>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25"/>
      <c r="BJ741" s="25"/>
      <c r="BK741" s="25"/>
      <c r="BL741" s="25"/>
      <c r="BM741" s="25"/>
      <c r="BN741" s="25"/>
      <c r="BO741" s="25"/>
      <c r="BP741" s="25"/>
      <c r="BQ741" s="25"/>
      <c r="BR741" s="25"/>
      <c r="BS741" s="25"/>
      <c r="BT741" s="25"/>
      <c r="BU741" s="25"/>
      <c r="BV741" s="25"/>
      <c r="BW741" s="25"/>
      <c r="BX741" s="25"/>
      <c r="BY741" s="25"/>
      <c r="BZ741" s="25"/>
      <c r="CA741" s="25"/>
      <c r="CB741" s="25"/>
      <c r="CC741" s="25"/>
      <c r="CD741" s="25"/>
      <c r="CE741" s="25"/>
      <c r="CF741" s="25"/>
      <c r="CG741" s="25"/>
      <c r="CH741" s="25"/>
      <c r="CI741" s="25"/>
      <c r="CJ741" s="25"/>
      <c r="CK741" s="25"/>
      <c r="CL741" s="25"/>
      <c r="CM741" s="25"/>
      <c r="CN741" s="25"/>
      <c r="CO741" s="25"/>
      <c r="CP741" s="25"/>
      <c r="CQ741" s="25"/>
      <c r="CR741" s="25"/>
      <c r="CS741" s="25"/>
      <c r="CT741" s="25"/>
      <c r="CU741" s="25"/>
      <c r="CV741" s="25"/>
      <c r="CW741" s="25"/>
      <c r="CX741" s="25"/>
      <c r="CY741" s="25"/>
      <c r="CZ741" s="25"/>
      <c r="DA741" s="25"/>
      <c r="DB741" s="25"/>
      <c r="DC741" s="25"/>
      <c r="DD741" s="25"/>
    </row>
    <row r="742" spans="1:108" hidden="1">
      <c r="A742" s="25"/>
      <c r="B742" s="25"/>
      <c r="C742" s="25"/>
      <c r="D742" s="25"/>
      <c r="E742" s="25"/>
      <c r="F742" s="25"/>
      <c r="G742" s="25"/>
      <c r="H742" s="25"/>
      <c r="I742" s="214"/>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25"/>
      <c r="BJ742" s="25"/>
      <c r="BK742" s="25"/>
      <c r="BL742" s="25"/>
      <c r="BM742" s="25"/>
      <c r="BN742" s="25"/>
      <c r="BO742" s="25"/>
      <c r="BP742" s="25"/>
      <c r="BQ742" s="25"/>
      <c r="BR742" s="25"/>
      <c r="BS742" s="25"/>
      <c r="BT742" s="25"/>
      <c r="BU742" s="25"/>
      <c r="BV742" s="25"/>
      <c r="BW742" s="25"/>
      <c r="BX742" s="25"/>
      <c r="BY742" s="25"/>
      <c r="BZ742" s="25"/>
      <c r="CA742" s="25"/>
      <c r="CB742" s="25"/>
      <c r="CC742" s="25"/>
      <c r="CD742" s="25"/>
      <c r="CE742" s="25"/>
      <c r="CF742" s="25"/>
      <c r="CG742" s="25"/>
      <c r="CH742" s="25"/>
      <c r="CI742" s="25"/>
      <c r="CJ742" s="25"/>
      <c r="CK742" s="25"/>
      <c r="CL742" s="25"/>
      <c r="CM742" s="25"/>
      <c r="CN742" s="25"/>
      <c r="CO742" s="25"/>
      <c r="CP742" s="25"/>
      <c r="CQ742" s="25"/>
      <c r="CR742" s="25"/>
      <c r="CS742" s="25"/>
      <c r="CT742" s="25"/>
      <c r="CU742" s="25"/>
      <c r="CV742" s="25"/>
      <c r="CW742" s="25"/>
      <c r="CX742" s="25"/>
      <c r="CY742" s="25"/>
      <c r="CZ742" s="25"/>
      <c r="DA742" s="25"/>
      <c r="DB742" s="25"/>
      <c r="DC742" s="25"/>
      <c r="DD742" s="25"/>
    </row>
    <row r="743" spans="1:108" hidden="1">
      <c r="A743" s="25"/>
      <c r="B743" s="25"/>
      <c r="C743" s="25"/>
      <c r="D743" s="25"/>
      <c r="E743" s="25"/>
      <c r="F743" s="25"/>
      <c r="G743" s="25"/>
      <c r="H743" s="25"/>
      <c r="I743" s="214"/>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25"/>
      <c r="BJ743" s="25"/>
      <c r="BK743" s="25"/>
      <c r="BL743" s="25"/>
      <c r="BM743" s="25"/>
      <c r="BN743" s="25"/>
      <c r="BO743" s="25"/>
      <c r="BP743" s="25"/>
      <c r="BQ743" s="25"/>
      <c r="BR743" s="25"/>
      <c r="BS743" s="25"/>
      <c r="BT743" s="25"/>
      <c r="BU743" s="25"/>
      <c r="BV743" s="25"/>
      <c r="BW743" s="25"/>
      <c r="BX743" s="25"/>
      <c r="BY743" s="25"/>
      <c r="BZ743" s="25"/>
      <c r="CA743" s="25"/>
      <c r="CB743" s="25"/>
      <c r="CC743" s="25"/>
      <c r="CD743" s="25"/>
      <c r="CE743" s="25"/>
      <c r="CF743" s="25"/>
      <c r="CG743" s="25"/>
      <c r="CH743" s="25"/>
      <c r="CI743" s="25"/>
      <c r="CJ743" s="25"/>
      <c r="CK743" s="25"/>
      <c r="CL743" s="25"/>
      <c r="CM743" s="25"/>
      <c r="CN743" s="25"/>
      <c r="CO743" s="25"/>
      <c r="CP743" s="25"/>
      <c r="CQ743" s="25"/>
      <c r="CR743" s="25"/>
      <c r="CS743" s="25"/>
      <c r="CT743" s="25"/>
      <c r="CU743" s="25"/>
      <c r="CV743" s="25"/>
      <c r="CW743" s="25"/>
      <c r="CX743" s="25"/>
      <c r="CY743" s="25"/>
      <c r="CZ743" s="25"/>
      <c r="DA743" s="25"/>
      <c r="DB743" s="25"/>
      <c r="DC743" s="25"/>
      <c r="DD743" s="25"/>
    </row>
    <row r="744" spans="1:108" hidden="1">
      <c r="A744" s="25"/>
      <c r="B744" s="25"/>
      <c r="C744" s="25"/>
      <c r="D744" s="25"/>
      <c r="E744" s="25"/>
      <c r="F744" s="25"/>
      <c r="G744" s="25"/>
      <c r="H744" s="25"/>
      <c r="I744" s="214"/>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25"/>
      <c r="BJ744" s="25"/>
      <c r="BK744" s="25"/>
      <c r="BL744" s="25"/>
      <c r="BM744" s="25"/>
      <c r="BN744" s="25"/>
      <c r="BO744" s="25"/>
      <c r="BP744" s="25"/>
      <c r="BQ744" s="25"/>
      <c r="BR744" s="25"/>
      <c r="BS744" s="25"/>
      <c r="BT744" s="25"/>
      <c r="BU744" s="25"/>
      <c r="BV744" s="25"/>
      <c r="BW744" s="25"/>
      <c r="BX744" s="25"/>
      <c r="BY744" s="25"/>
      <c r="BZ744" s="25"/>
      <c r="CA744" s="25"/>
      <c r="CB744" s="25"/>
      <c r="CC744" s="25"/>
      <c r="CD744" s="25"/>
      <c r="CE744" s="25"/>
      <c r="CF744" s="25"/>
      <c r="CG744" s="25"/>
      <c r="CH744" s="25"/>
      <c r="CI744" s="25"/>
      <c r="CJ744" s="25"/>
      <c r="CK744" s="25"/>
      <c r="CL744" s="25"/>
      <c r="CM744" s="25"/>
      <c r="CN744" s="25"/>
      <c r="CO744" s="25"/>
      <c r="CP744" s="25"/>
      <c r="CQ744" s="25"/>
      <c r="CR744" s="25"/>
      <c r="CS744" s="25"/>
      <c r="CT744" s="25"/>
      <c r="CU744" s="25"/>
      <c r="CV744" s="25"/>
      <c r="CW744" s="25"/>
      <c r="CX744" s="25"/>
      <c r="CY744" s="25"/>
      <c r="CZ744" s="25"/>
      <c r="DA744" s="25"/>
      <c r="DB744" s="25"/>
      <c r="DC744" s="25"/>
      <c r="DD744" s="25"/>
    </row>
    <row r="745" spans="1:108" hidden="1">
      <c r="A745" s="25"/>
      <c r="B745" s="25"/>
      <c r="C745" s="25"/>
      <c r="D745" s="25"/>
      <c r="E745" s="25"/>
      <c r="F745" s="25"/>
      <c r="G745" s="25"/>
      <c r="H745" s="25"/>
      <c r="I745" s="214"/>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25"/>
      <c r="BJ745" s="25"/>
      <c r="BK745" s="25"/>
      <c r="BL745" s="25"/>
      <c r="BM745" s="25"/>
      <c r="BN745" s="25"/>
      <c r="BO745" s="25"/>
      <c r="BP745" s="25"/>
      <c r="BQ745" s="25"/>
      <c r="BR745" s="25"/>
      <c r="BS745" s="25"/>
      <c r="BT745" s="25"/>
      <c r="BU745" s="25"/>
      <c r="BV745" s="25"/>
      <c r="BW745" s="25"/>
      <c r="BX745" s="25"/>
      <c r="BY745" s="25"/>
      <c r="BZ745" s="25"/>
      <c r="CA745" s="25"/>
      <c r="CB745" s="25"/>
      <c r="CC745" s="25"/>
      <c r="CD745" s="25"/>
      <c r="CE745" s="25"/>
      <c r="CF745" s="25"/>
      <c r="CG745" s="25"/>
      <c r="CH745" s="25"/>
      <c r="CI745" s="25"/>
      <c r="CJ745" s="25"/>
      <c r="CK745" s="25"/>
      <c r="CL745" s="25"/>
      <c r="CM745" s="25"/>
      <c r="CN745" s="25"/>
      <c r="CO745" s="25"/>
      <c r="CP745" s="25"/>
      <c r="CQ745" s="25"/>
      <c r="CR745" s="25"/>
      <c r="CS745" s="25"/>
      <c r="CT745" s="25"/>
      <c r="CU745" s="25"/>
      <c r="CV745" s="25"/>
      <c r="CW745" s="25"/>
      <c r="CX745" s="25"/>
      <c r="CY745" s="25"/>
      <c r="CZ745" s="25"/>
      <c r="DA745" s="25"/>
      <c r="DB745" s="25"/>
      <c r="DC745" s="25"/>
      <c r="DD745" s="25"/>
    </row>
    <row r="746" spans="1:108" hidden="1">
      <c r="A746" s="25"/>
      <c r="B746" s="25"/>
      <c r="C746" s="25"/>
      <c r="D746" s="25"/>
      <c r="E746" s="25"/>
      <c r="F746" s="25"/>
      <c r="G746" s="25"/>
      <c r="H746" s="25"/>
      <c r="I746" s="214"/>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25"/>
      <c r="BJ746" s="25"/>
      <c r="BK746" s="25"/>
      <c r="BL746" s="25"/>
      <c r="BM746" s="25"/>
      <c r="BN746" s="25"/>
      <c r="BO746" s="25"/>
      <c r="BP746" s="25"/>
      <c r="BQ746" s="25"/>
      <c r="BR746" s="25"/>
      <c r="BS746" s="25"/>
      <c r="BT746" s="25"/>
      <c r="BU746" s="25"/>
      <c r="BV746" s="25"/>
      <c r="BW746" s="25"/>
      <c r="BX746" s="25"/>
      <c r="BY746" s="25"/>
      <c r="BZ746" s="25"/>
      <c r="CA746" s="25"/>
      <c r="CB746" s="25"/>
      <c r="CC746" s="25"/>
      <c r="CD746" s="25"/>
      <c r="CE746" s="25"/>
      <c r="CF746" s="25"/>
      <c r="CG746" s="25"/>
      <c r="CH746" s="25"/>
      <c r="CI746" s="25"/>
      <c r="CJ746" s="25"/>
      <c r="CK746" s="25"/>
      <c r="CL746" s="25"/>
      <c r="CM746" s="25"/>
      <c r="CN746" s="25"/>
      <c r="CO746" s="25"/>
      <c r="CP746" s="25"/>
      <c r="CQ746" s="25"/>
      <c r="CR746" s="25"/>
      <c r="CS746" s="25"/>
      <c r="CT746" s="25"/>
      <c r="CU746" s="25"/>
      <c r="CV746" s="25"/>
      <c r="CW746" s="25"/>
      <c r="CX746" s="25"/>
      <c r="CY746" s="25"/>
      <c r="CZ746" s="25"/>
      <c r="DA746" s="25"/>
      <c r="DB746" s="25"/>
      <c r="DC746" s="25"/>
      <c r="DD746" s="25"/>
    </row>
    <row r="747" spans="1:108" hidden="1">
      <c r="A747" s="25"/>
      <c r="B747" s="25"/>
      <c r="C747" s="25"/>
      <c r="D747" s="25"/>
      <c r="E747" s="25"/>
      <c r="F747" s="25"/>
      <c r="G747" s="25"/>
      <c r="H747" s="25"/>
      <c r="I747" s="214"/>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c r="BM747" s="25"/>
      <c r="BN747" s="25"/>
      <c r="BO747" s="25"/>
      <c r="BP747" s="25"/>
      <c r="BQ747" s="25"/>
      <c r="BR747" s="25"/>
      <c r="BS747" s="25"/>
      <c r="BT747" s="25"/>
      <c r="BU747" s="25"/>
      <c r="BV747" s="25"/>
      <c r="BW747" s="25"/>
      <c r="BX747" s="25"/>
      <c r="BY747" s="25"/>
      <c r="BZ747" s="25"/>
      <c r="CA747" s="25"/>
      <c r="CB747" s="25"/>
      <c r="CC747" s="25"/>
      <c r="CD747" s="25"/>
      <c r="CE747" s="25"/>
      <c r="CF747" s="25"/>
      <c r="CG747" s="25"/>
      <c r="CH747" s="25"/>
      <c r="CI747" s="25"/>
      <c r="CJ747" s="25"/>
      <c r="CK747" s="25"/>
      <c r="CL747" s="25"/>
      <c r="CM747" s="25"/>
      <c r="CN747" s="25"/>
      <c r="CO747" s="25"/>
      <c r="CP747" s="25"/>
      <c r="CQ747" s="25"/>
      <c r="CR747" s="25"/>
      <c r="CS747" s="25"/>
      <c r="CT747" s="25"/>
      <c r="CU747" s="25"/>
      <c r="CV747" s="25"/>
      <c r="CW747" s="25"/>
      <c r="CX747" s="25"/>
      <c r="CY747" s="25"/>
      <c r="CZ747" s="25"/>
      <c r="DA747" s="25"/>
      <c r="DB747" s="25"/>
      <c r="DC747" s="25"/>
      <c r="DD747" s="25"/>
    </row>
    <row r="748" spans="1:108" hidden="1">
      <c r="A748" s="25"/>
      <c r="B748" s="25"/>
      <c r="C748" s="25"/>
      <c r="D748" s="25"/>
      <c r="E748" s="25"/>
      <c r="F748" s="25"/>
      <c r="G748" s="25"/>
      <c r="H748" s="25"/>
      <c r="I748" s="214"/>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c r="BM748" s="25"/>
      <c r="BN748" s="25"/>
      <c r="BO748" s="25"/>
      <c r="BP748" s="25"/>
      <c r="BQ748" s="25"/>
      <c r="BR748" s="25"/>
      <c r="BS748" s="25"/>
      <c r="BT748" s="25"/>
      <c r="BU748" s="25"/>
      <c r="BV748" s="25"/>
      <c r="BW748" s="25"/>
      <c r="BX748" s="25"/>
      <c r="BY748" s="25"/>
      <c r="BZ748" s="25"/>
      <c r="CA748" s="25"/>
      <c r="CB748" s="25"/>
      <c r="CC748" s="25"/>
      <c r="CD748" s="25"/>
      <c r="CE748" s="25"/>
      <c r="CF748" s="25"/>
      <c r="CG748" s="25"/>
      <c r="CH748" s="25"/>
      <c r="CI748" s="25"/>
      <c r="CJ748" s="25"/>
      <c r="CK748" s="25"/>
      <c r="CL748" s="25"/>
      <c r="CM748" s="25"/>
      <c r="CN748" s="25"/>
      <c r="CO748" s="25"/>
      <c r="CP748" s="25"/>
      <c r="CQ748" s="25"/>
      <c r="CR748" s="25"/>
      <c r="CS748" s="25"/>
      <c r="CT748" s="25"/>
      <c r="CU748" s="25"/>
      <c r="CV748" s="25"/>
      <c r="CW748" s="25"/>
      <c r="CX748" s="25"/>
      <c r="CY748" s="25"/>
      <c r="CZ748" s="25"/>
      <c r="DA748" s="25"/>
      <c r="DB748" s="25"/>
      <c r="DC748" s="25"/>
      <c r="DD748" s="25"/>
    </row>
    <row r="749" spans="1:108" hidden="1">
      <c r="A749" s="25"/>
      <c r="B749" s="25"/>
      <c r="C749" s="25"/>
      <c r="D749" s="25"/>
      <c r="E749" s="25"/>
      <c r="F749" s="25"/>
      <c r="G749" s="25"/>
      <c r="H749" s="25"/>
      <c r="I749" s="214"/>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c r="BM749" s="25"/>
      <c r="BN749" s="25"/>
      <c r="BO749" s="25"/>
      <c r="BP749" s="25"/>
      <c r="BQ749" s="25"/>
      <c r="BR749" s="25"/>
      <c r="BS749" s="25"/>
      <c r="BT749" s="25"/>
      <c r="BU749" s="25"/>
      <c r="BV749" s="25"/>
      <c r="BW749" s="25"/>
      <c r="BX749" s="25"/>
      <c r="BY749" s="25"/>
      <c r="BZ749" s="25"/>
      <c r="CA749" s="25"/>
      <c r="CB749" s="25"/>
      <c r="CC749" s="25"/>
      <c r="CD749" s="25"/>
      <c r="CE749" s="25"/>
      <c r="CF749" s="25"/>
      <c r="CG749" s="25"/>
      <c r="CH749" s="25"/>
      <c r="CI749" s="25"/>
      <c r="CJ749" s="25"/>
      <c r="CK749" s="25"/>
      <c r="CL749" s="25"/>
      <c r="CM749" s="25"/>
      <c r="CN749" s="25"/>
      <c r="CO749" s="25"/>
      <c r="CP749" s="25"/>
      <c r="CQ749" s="25"/>
      <c r="CR749" s="25"/>
      <c r="CS749" s="25"/>
      <c r="CT749" s="25"/>
      <c r="CU749" s="25"/>
      <c r="CV749" s="25"/>
      <c r="CW749" s="25"/>
      <c r="CX749" s="25"/>
      <c r="CY749" s="25"/>
      <c r="CZ749" s="25"/>
      <c r="DA749" s="25"/>
      <c r="DB749" s="25"/>
      <c r="DC749" s="25"/>
      <c r="DD749" s="25"/>
    </row>
    <row r="750" spans="1:108" hidden="1">
      <c r="A750" s="25"/>
      <c r="B750" s="25"/>
      <c r="C750" s="25"/>
      <c r="D750" s="25"/>
      <c r="E750" s="25"/>
      <c r="F750" s="25"/>
      <c r="G750" s="25"/>
      <c r="H750" s="25"/>
      <c r="I750" s="214"/>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c r="BM750" s="25"/>
      <c r="BN750" s="25"/>
      <c r="BO750" s="25"/>
      <c r="BP750" s="25"/>
      <c r="BQ750" s="25"/>
      <c r="BR750" s="25"/>
      <c r="BS750" s="25"/>
      <c r="BT750" s="25"/>
      <c r="BU750" s="25"/>
      <c r="BV750" s="25"/>
      <c r="BW750" s="25"/>
      <c r="BX750" s="25"/>
      <c r="BY750" s="25"/>
      <c r="BZ750" s="25"/>
      <c r="CA750" s="25"/>
      <c r="CB750" s="25"/>
      <c r="CC750" s="25"/>
      <c r="CD750" s="25"/>
      <c r="CE750" s="25"/>
      <c r="CF750" s="25"/>
      <c r="CG750" s="25"/>
      <c r="CH750" s="25"/>
      <c r="CI750" s="25"/>
      <c r="CJ750" s="25"/>
      <c r="CK750" s="25"/>
      <c r="CL750" s="25"/>
      <c r="CM750" s="25"/>
      <c r="CN750" s="25"/>
      <c r="CO750" s="25"/>
      <c r="CP750" s="25"/>
      <c r="CQ750" s="25"/>
      <c r="CR750" s="25"/>
      <c r="CS750" s="25"/>
      <c r="CT750" s="25"/>
      <c r="CU750" s="25"/>
      <c r="CV750" s="25"/>
      <c r="CW750" s="25"/>
      <c r="CX750" s="25"/>
      <c r="CY750" s="25"/>
      <c r="CZ750" s="25"/>
      <c r="DA750" s="25"/>
      <c r="DB750" s="25"/>
      <c r="DC750" s="25"/>
      <c r="DD750" s="25"/>
    </row>
    <row r="751" spans="1:108" hidden="1">
      <c r="A751" s="25"/>
      <c r="B751" s="25"/>
      <c r="C751" s="25"/>
      <c r="D751" s="25"/>
      <c r="E751" s="25"/>
      <c r="F751" s="25"/>
      <c r="G751" s="25"/>
      <c r="H751" s="25"/>
      <c r="I751" s="214"/>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M751" s="25"/>
      <c r="BN751" s="25"/>
      <c r="BO751" s="25"/>
      <c r="BP751" s="25"/>
      <c r="BQ751" s="25"/>
      <c r="BR751" s="25"/>
      <c r="BS751" s="25"/>
      <c r="BT751" s="25"/>
      <c r="BU751" s="25"/>
      <c r="BV751" s="25"/>
      <c r="BW751" s="25"/>
      <c r="BX751" s="25"/>
      <c r="BY751" s="25"/>
      <c r="BZ751" s="25"/>
      <c r="CA751" s="25"/>
      <c r="CB751" s="25"/>
      <c r="CC751" s="25"/>
      <c r="CD751" s="25"/>
      <c r="CE751" s="25"/>
      <c r="CF751" s="25"/>
      <c r="CG751" s="25"/>
      <c r="CH751" s="25"/>
      <c r="CI751" s="25"/>
      <c r="CJ751" s="25"/>
      <c r="CK751" s="25"/>
      <c r="CL751" s="25"/>
      <c r="CM751" s="25"/>
      <c r="CN751" s="25"/>
      <c r="CO751" s="25"/>
      <c r="CP751" s="25"/>
      <c r="CQ751" s="25"/>
      <c r="CR751" s="25"/>
      <c r="CS751" s="25"/>
      <c r="CT751" s="25"/>
      <c r="CU751" s="25"/>
      <c r="CV751" s="25"/>
      <c r="CW751" s="25"/>
      <c r="CX751" s="25"/>
      <c r="CY751" s="25"/>
      <c r="CZ751" s="25"/>
      <c r="DA751" s="25"/>
      <c r="DB751" s="25"/>
      <c r="DC751" s="25"/>
      <c r="DD751" s="25"/>
    </row>
    <row r="752" spans="1:108" hidden="1">
      <c r="A752" s="25"/>
      <c r="B752" s="25"/>
      <c r="C752" s="25"/>
      <c r="D752" s="25"/>
      <c r="E752" s="25"/>
      <c r="F752" s="25"/>
      <c r="G752" s="25"/>
      <c r="H752" s="25"/>
      <c r="I752" s="214"/>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M752" s="25"/>
      <c r="BN752" s="25"/>
      <c r="BO752" s="25"/>
      <c r="BP752" s="25"/>
      <c r="BQ752" s="25"/>
      <c r="BR752" s="25"/>
      <c r="BS752" s="25"/>
      <c r="BT752" s="25"/>
      <c r="BU752" s="25"/>
      <c r="BV752" s="25"/>
      <c r="BW752" s="25"/>
      <c r="BX752" s="25"/>
      <c r="BY752" s="25"/>
      <c r="BZ752" s="25"/>
      <c r="CA752" s="25"/>
      <c r="CB752" s="25"/>
      <c r="CC752" s="25"/>
      <c r="CD752" s="25"/>
      <c r="CE752" s="25"/>
      <c r="CF752" s="25"/>
      <c r="CG752" s="25"/>
      <c r="CH752" s="25"/>
      <c r="CI752" s="25"/>
      <c r="CJ752" s="25"/>
      <c r="CK752" s="25"/>
      <c r="CL752" s="25"/>
      <c r="CM752" s="25"/>
      <c r="CN752" s="25"/>
      <c r="CO752" s="25"/>
      <c r="CP752" s="25"/>
      <c r="CQ752" s="25"/>
      <c r="CR752" s="25"/>
      <c r="CS752" s="25"/>
      <c r="CT752" s="25"/>
      <c r="CU752" s="25"/>
      <c r="CV752" s="25"/>
      <c r="CW752" s="25"/>
      <c r="CX752" s="25"/>
      <c r="CY752" s="25"/>
      <c r="CZ752" s="25"/>
      <c r="DA752" s="25"/>
      <c r="DB752" s="25"/>
      <c r="DC752" s="25"/>
      <c r="DD752" s="25"/>
    </row>
    <row r="753" spans="1:108" hidden="1">
      <c r="A753" s="25"/>
      <c r="B753" s="25"/>
      <c r="C753" s="25"/>
      <c r="D753" s="25"/>
      <c r="E753" s="25"/>
      <c r="F753" s="25"/>
      <c r="G753" s="25"/>
      <c r="H753" s="25"/>
      <c r="I753" s="214"/>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c r="BM753" s="25"/>
      <c r="BN753" s="25"/>
      <c r="BO753" s="25"/>
      <c r="BP753" s="25"/>
      <c r="BQ753" s="25"/>
      <c r="BR753" s="25"/>
      <c r="BS753" s="25"/>
      <c r="BT753" s="25"/>
      <c r="BU753" s="25"/>
      <c r="BV753" s="25"/>
      <c r="BW753" s="25"/>
      <c r="BX753" s="25"/>
      <c r="BY753" s="25"/>
      <c r="BZ753" s="25"/>
      <c r="CA753" s="25"/>
      <c r="CB753" s="25"/>
      <c r="CC753" s="25"/>
      <c r="CD753" s="25"/>
      <c r="CE753" s="25"/>
      <c r="CF753" s="25"/>
      <c r="CG753" s="25"/>
      <c r="CH753" s="25"/>
      <c r="CI753" s="25"/>
      <c r="CJ753" s="25"/>
      <c r="CK753" s="25"/>
      <c r="CL753" s="25"/>
      <c r="CM753" s="25"/>
      <c r="CN753" s="25"/>
      <c r="CO753" s="25"/>
      <c r="CP753" s="25"/>
      <c r="CQ753" s="25"/>
      <c r="CR753" s="25"/>
      <c r="CS753" s="25"/>
      <c r="CT753" s="25"/>
      <c r="CU753" s="25"/>
      <c r="CV753" s="25"/>
      <c r="CW753" s="25"/>
      <c r="CX753" s="25"/>
      <c r="CY753" s="25"/>
      <c r="CZ753" s="25"/>
      <c r="DA753" s="25"/>
      <c r="DB753" s="25"/>
      <c r="DC753" s="25"/>
      <c r="DD753" s="25"/>
    </row>
    <row r="754" spans="1:108" hidden="1">
      <c r="A754" s="25"/>
      <c r="B754" s="25"/>
      <c r="C754" s="25"/>
      <c r="D754" s="25"/>
      <c r="E754" s="25"/>
      <c r="F754" s="25"/>
      <c r="G754" s="25"/>
      <c r="H754" s="25"/>
      <c r="I754" s="214"/>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c r="BM754" s="25"/>
      <c r="BN754" s="25"/>
      <c r="BO754" s="25"/>
      <c r="BP754" s="25"/>
      <c r="BQ754" s="25"/>
      <c r="BR754" s="25"/>
      <c r="BS754" s="25"/>
      <c r="BT754" s="25"/>
      <c r="BU754" s="25"/>
      <c r="BV754" s="25"/>
      <c r="BW754" s="25"/>
      <c r="BX754" s="25"/>
      <c r="BY754" s="25"/>
      <c r="BZ754" s="25"/>
      <c r="CA754" s="25"/>
      <c r="CB754" s="25"/>
      <c r="CC754" s="25"/>
      <c r="CD754" s="25"/>
      <c r="CE754" s="25"/>
      <c r="CF754" s="25"/>
      <c r="CG754" s="25"/>
      <c r="CH754" s="25"/>
      <c r="CI754" s="25"/>
      <c r="CJ754" s="25"/>
      <c r="CK754" s="25"/>
      <c r="CL754" s="25"/>
      <c r="CM754" s="25"/>
      <c r="CN754" s="25"/>
      <c r="CO754" s="25"/>
      <c r="CP754" s="25"/>
      <c r="CQ754" s="25"/>
      <c r="CR754" s="25"/>
      <c r="CS754" s="25"/>
      <c r="CT754" s="25"/>
      <c r="CU754" s="25"/>
      <c r="CV754" s="25"/>
      <c r="CW754" s="25"/>
      <c r="CX754" s="25"/>
      <c r="CY754" s="25"/>
      <c r="CZ754" s="25"/>
      <c r="DA754" s="25"/>
      <c r="DB754" s="25"/>
      <c r="DC754" s="25"/>
      <c r="DD754" s="25"/>
    </row>
    <row r="755" spans="1:108" hidden="1">
      <c r="A755" s="25"/>
      <c r="B755" s="25"/>
      <c r="C755" s="25"/>
      <c r="D755" s="25"/>
      <c r="E755" s="25"/>
      <c r="F755" s="25"/>
      <c r="G755" s="25"/>
      <c r="H755" s="25"/>
      <c r="I755" s="214"/>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c r="BM755" s="25"/>
      <c r="BN755" s="25"/>
      <c r="BO755" s="25"/>
      <c r="BP755" s="25"/>
      <c r="BQ755" s="25"/>
      <c r="BR755" s="25"/>
      <c r="BS755" s="25"/>
      <c r="BT755" s="25"/>
      <c r="BU755" s="25"/>
      <c r="BV755" s="25"/>
      <c r="BW755" s="25"/>
      <c r="BX755" s="25"/>
      <c r="BY755" s="25"/>
      <c r="BZ755" s="25"/>
      <c r="CA755" s="25"/>
      <c r="CB755" s="25"/>
      <c r="CC755" s="25"/>
      <c r="CD755" s="25"/>
      <c r="CE755" s="25"/>
      <c r="CF755" s="25"/>
      <c r="CG755" s="25"/>
      <c r="CH755" s="25"/>
      <c r="CI755" s="25"/>
      <c r="CJ755" s="25"/>
      <c r="CK755" s="25"/>
      <c r="CL755" s="25"/>
      <c r="CM755" s="25"/>
      <c r="CN755" s="25"/>
      <c r="CO755" s="25"/>
      <c r="CP755" s="25"/>
      <c r="CQ755" s="25"/>
      <c r="CR755" s="25"/>
      <c r="CS755" s="25"/>
      <c r="CT755" s="25"/>
      <c r="CU755" s="25"/>
      <c r="CV755" s="25"/>
      <c r="CW755" s="25"/>
      <c r="CX755" s="25"/>
      <c r="CY755" s="25"/>
      <c r="CZ755" s="25"/>
      <c r="DA755" s="25"/>
      <c r="DB755" s="25"/>
      <c r="DC755" s="25"/>
      <c r="DD755" s="25"/>
    </row>
    <row r="756" spans="1:108" hidden="1">
      <c r="A756" s="25"/>
      <c r="B756" s="25"/>
      <c r="C756" s="25"/>
      <c r="D756" s="25"/>
      <c r="E756" s="25"/>
      <c r="F756" s="25"/>
      <c r="G756" s="25"/>
      <c r="H756" s="25"/>
      <c r="I756" s="214"/>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5"/>
      <c r="BL756" s="25"/>
      <c r="BM756" s="25"/>
      <c r="BN756" s="25"/>
      <c r="BO756" s="25"/>
      <c r="BP756" s="25"/>
      <c r="BQ756" s="25"/>
      <c r="BR756" s="25"/>
      <c r="BS756" s="25"/>
      <c r="BT756" s="25"/>
      <c r="BU756" s="25"/>
      <c r="BV756" s="25"/>
      <c r="BW756" s="25"/>
      <c r="BX756" s="25"/>
      <c r="BY756" s="25"/>
      <c r="BZ756" s="25"/>
      <c r="CA756" s="25"/>
      <c r="CB756" s="25"/>
      <c r="CC756" s="25"/>
      <c r="CD756" s="25"/>
      <c r="CE756" s="25"/>
      <c r="CF756" s="25"/>
      <c r="CG756" s="25"/>
      <c r="CH756" s="25"/>
      <c r="CI756" s="25"/>
      <c r="CJ756" s="25"/>
      <c r="CK756" s="25"/>
      <c r="CL756" s="25"/>
      <c r="CM756" s="25"/>
      <c r="CN756" s="25"/>
      <c r="CO756" s="25"/>
      <c r="CP756" s="25"/>
      <c r="CQ756" s="25"/>
      <c r="CR756" s="25"/>
      <c r="CS756" s="25"/>
      <c r="CT756" s="25"/>
      <c r="CU756" s="25"/>
      <c r="CV756" s="25"/>
      <c r="CW756" s="25"/>
      <c r="CX756" s="25"/>
      <c r="CY756" s="25"/>
      <c r="CZ756" s="25"/>
      <c r="DA756" s="25"/>
      <c r="DB756" s="25"/>
      <c r="DC756" s="25"/>
      <c r="DD756" s="25"/>
    </row>
    <row r="757" spans="1:108" hidden="1">
      <c r="A757" s="25"/>
      <c r="B757" s="25"/>
      <c r="C757" s="25"/>
      <c r="D757" s="25"/>
      <c r="E757" s="25"/>
      <c r="F757" s="25"/>
      <c r="G757" s="25"/>
      <c r="H757" s="25"/>
      <c r="I757" s="214"/>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c r="BM757" s="25"/>
      <c r="BN757" s="25"/>
      <c r="BO757" s="25"/>
      <c r="BP757" s="25"/>
      <c r="BQ757" s="25"/>
      <c r="BR757" s="25"/>
      <c r="BS757" s="25"/>
      <c r="BT757" s="25"/>
      <c r="BU757" s="25"/>
      <c r="BV757" s="25"/>
      <c r="BW757" s="25"/>
      <c r="BX757" s="25"/>
      <c r="BY757" s="25"/>
      <c r="BZ757" s="25"/>
      <c r="CA757" s="25"/>
      <c r="CB757" s="25"/>
      <c r="CC757" s="25"/>
      <c r="CD757" s="25"/>
      <c r="CE757" s="25"/>
      <c r="CF757" s="25"/>
      <c r="CG757" s="25"/>
      <c r="CH757" s="25"/>
      <c r="CI757" s="25"/>
      <c r="CJ757" s="25"/>
      <c r="CK757" s="25"/>
      <c r="CL757" s="25"/>
      <c r="CM757" s="25"/>
      <c r="CN757" s="25"/>
      <c r="CO757" s="25"/>
      <c r="CP757" s="25"/>
      <c r="CQ757" s="25"/>
      <c r="CR757" s="25"/>
      <c r="CS757" s="25"/>
      <c r="CT757" s="25"/>
      <c r="CU757" s="25"/>
      <c r="CV757" s="25"/>
      <c r="CW757" s="25"/>
      <c r="CX757" s="25"/>
      <c r="CY757" s="25"/>
      <c r="CZ757" s="25"/>
      <c r="DA757" s="25"/>
      <c r="DB757" s="25"/>
      <c r="DC757" s="25"/>
      <c r="DD757" s="25"/>
    </row>
    <row r="758" spans="1:108" hidden="1">
      <c r="A758" s="25"/>
      <c r="B758" s="25"/>
      <c r="C758" s="25"/>
      <c r="D758" s="25"/>
      <c r="E758" s="25"/>
      <c r="F758" s="25"/>
      <c r="G758" s="25"/>
      <c r="H758" s="25"/>
      <c r="I758" s="214"/>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25"/>
      <c r="BJ758" s="25"/>
      <c r="BK758" s="25"/>
      <c r="BL758" s="25"/>
      <c r="BM758" s="25"/>
      <c r="BN758" s="25"/>
      <c r="BO758" s="25"/>
      <c r="BP758" s="25"/>
      <c r="BQ758" s="25"/>
      <c r="BR758" s="25"/>
      <c r="BS758" s="25"/>
      <c r="BT758" s="25"/>
      <c r="BU758" s="25"/>
      <c r="BV758" s="25"/>
      <c r="BW758" s="25"/>
      <c r="BX758" s="25"/>
      <c r="BY758" s="25"/>
      <c r="BZ758" s="25"/>
      <c r="CA758" s="25"/>
      <c r="CB758" s="25"/>
      <c r="CC758" s="25"/>
      <c r="CD758" s="25"/>
      <c r="CE758" s="25"/>
      <c r="CF758" s="25"/>
      <c r="CG758" s="25"/>
      <c r="CH758" s="25"/>
      <c r="CI758" s="25"/>
      <c r="CJ758" s="25"/>
      <c r="CK758" s="25"/>
      <c r="CL758" s="25"/>
      <c r="CM758" s="25"/>
      <c r="CN758" s="25"/>
      <c r="CO758" s="25"/>
      <c r="CP758" s="25"/>
      <c r="CQ758" s="25"/>
      <c r="CR758" s="25"/>
      <c r="CS758" s="25"/>
      <c r="CT758" s="25"/>
      <c r="CU758" s="25"/>
      <c r="CV758" s="25"/>
      <c r="CW758" s="25"/>
      <c r="CX758" s="25"/>
      <c r="CY758" s="25"/>
      <c r="CZ758" s="25"/>
      <c r="DA758" s="25"/>
      <c r="DB758" s="25"/>
      <c r="DC758" s="25"/>
      <c r="DD758" s="25"/>
    </row>
    <row r="759" spans="1:108" hidden="1">
      <c r="A759" s="25"/>
      <c r="B759" s="25"/>
      <c r="C759" s="25"/>
      <c r="D759" s="25"/>
      <c r="E759" s="25"/>
      <c r="F759" s="25"/>
      <c r="G759" s="25"/>
      <c r="H759" s="25"/>
      <c r="I759" s="214"/>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row>
    <row r="760" spans="1:108" hidden="1">
      <c r="A760" s="25"/>
      <c r="B760" s="25"/>
      <c r="C760" s="25"/>
      <c r="D760" s="25"/>
      <c r="E760" s="25"/>
      <c r="F760" s="25"/>
      <c r="G760" s="25"/>
      <c r="H760" s="25"/>
      <c r="I760" s="214"/>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25"/>
      <c r="CD760" s="25"/>
      <c r="CE760" s="25"/>
      <c r="CF760" s="25"/>
      <c r="CG760" s="25"/>
      <c r="CH760" s="25"/>
      <c r="CI760" s="25"/>
      <c r="CJ760" s="25"/>
      <c r="CK760" s="25"/>
      <c r="CL760" s="25"/>
      <c r="CM760" s="25"/>
      <c r="CN760" s="25"/>
      <c r="CO760" s="25"/>
      <c r="CP760" s="25"/>
      <c r="CQ760" s="25"/>
      <c r="CR760" s="25"/>
      <c r="CS760" s="25"/>
      <c r="CT760" s="25"/>
      <c r="CU760" s="25"/>
      <c r="CV760" s="25"/>
      <c r="CW760" s="25"/>
      <c r="CX760" s="25"/>
      <c r="CY760" s="25"/>
      <c r="CZ760" s="25"/>
      <c r="DA760" s="25"/>
      <c r="DB760" s="25"/>
      <c r="DC760" s="25"/>
      <c r="DD760" s="25"/>
    </row>
    <row r="761" spans="1:108" hidden="1">
      <c r="A761" s="25"/>
      <c r="B761" s="25"/>
      <c r="C761" s="25"/>
      <c r="D761" s="25"/>
      <c r="E761" s="25"/>
      <c r="F761" s="25"/>
      <c r="G761" s="25"/>
      <c r="H761" s="25"/>
      <c r="I761" s="214"/>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c r="CC761" s="25"/>
      <c r="CD761" s="25"/>
      <c r="CE761" s="25"/>
      <c r="CF761" s="25"/>
      <c r="CG761" s="25"/>
      <c r="CH761" s="25"/>
      <c r="CI761" s="25"/>
      <c r="CJ761" s="25"/>
      <c r="CK761" s="25"/>
      <c r="CL761" s="25"/>
      <c r="CM761" s="25"/>
      <c r="CN761" s="25"/>
      <c r="CO761" s="25"/>
      <c r="CP761" s="25"/>
      <c r="CQ761" s="25"/>
      <c r="CR761" s="25"/>
      <c r="CS761" s="25"/>
      <c r="CT761" s="25"/>
      <c r="CU761" s="25"/>
      <c r="CV761" s="25"/>
      <c r="CW761" s="25"/>
      <c r="CX761" s="25"/>
      <c r="CY761" s="25"/>
      <c r="CZ761" s="25"/>
      <c r="DA761" s="25"/>
      <c r="DB761" s="25"/>
      <c r="DC761" s="25"/>
      <c r="DD761" s="25"/>
    </row>
    <row r="762" spans="1:108" hidden="1">
      <c r="A762" s="25"/>
      <c r="B762" s="25"/>
      <c r="C762" s="25"/>
      <c r="D762" s="25"/>
      <c r="E762" s="25"/>
      <c r="F762" s="25"/>
      <c r="G762" s="25"/>
      <c r="H762" s="25"/>
      <c r="I762" s="214"/>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c r="CC762" s="25"/>
      <c r="CD762" s="25"/>
      <c r="CE762" s="25"/>
      <c r="CF762" s="25"/>
      <c r="CG762" s="25"/>
      <c r="CH762" s="25"/>
      <c r="CI762" s="25"/>
      <c r="CJ762" s="25"/>
      <c r="CK762" s="25"/>
      <c r="CL762" s="25"/>
      <c r="CM762" s="25"/>
      <c r="CN762" s="25"/>
      <c r="CO762" s="25"/>
      <c r="CP762" s="25"/>
      <c r="CQ762" s="25"/>
      <c r="CR762" s="25"/>
      <c r="CS762" s="25"/>
      <c r="CT762" s="25"/>
      <c r="CU762" s="25"/>
      <c r="CV762" s="25"/>
      <c r="CW762" s="25"/>
      <c r="CX762" s="25"/>
      <c r="CY762" s="25"/>
      <c r="CZ762" s="25"/>
      <c r="DA762" s="25"/>
      <c r="DB762" s="25"/>
      <c r="DC762" s="25"/>
      <c r="DD762" s="25"/>
    </row>
    <row r="763" spans="1:108" hidden="1">
      <c r="A763" s="25"/>
      <c r="B763" s="25"/>
      <c r="C763" s="25"/>
      <c r="D763" s="25"/>
      <c r="E763" s="25"/>
      <c r="F763" s="25"/>
      <c r="G763" s="25"/>
      <c r="H763" s="25"/>
      <c r="I763" s="214"/>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25"/>
      <c r="CD763" s="25"/>
      <c r="CE763" s="25"/>
      <c r="CF763" s="25"/>
      <c r="CG763" s="25"/>
      <c r="CH763" s="25"/>
      <c r="CI763" s="25"/>
      <c r="CJ763" s="25"/>
      <c r="CK763" s="25"/>
      <c r="CL763" s="25"/>
      <c r="CM763" s="25"/>
      <c r="CN763" s="25"/>
      <c r="CO763" s="25"/>
      <c r="CP763" s="25"/>
      <c r="CQ763" s="25"/>
      <c r="CR763" s="25"/>
      <c r="CS763" s="25"/>
      <c r="CT763" s="25"/>
      <c r="CU763" s="25"/>
      <c r="CV763" s="25"/>
      <c r="CW763" s="25"/>
      <c r="CX763" s="25"/>
      <c r="CY763" s="25"/>
      <c r="CZ763" s="25"/>
      <c r="DA763" s="25"/>
      <c r="DB763" s="25"/>
      <c r="DC763" s="25"/>
      <c r="DD763" s="25"/>
    </row>
    <row r="764" spans="1:108" hidden="1">
      <c r="A764" s="25"/>
      <c r="B764" s="25"/>
      <c r="C764" s="25"/>
      <c r="D764" s="25"/>
      <c r="E764" s="25"/>
      <c r="F764" s="25"/>
      <c r="G764" s="25"/>
      <c r="H764" s="25"/>
      <c r="I764" s="214"/>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c r="CC764" s="25"/>
      <c r="CD764" s="25"/>
      <c r="CE764" s="25"/>
      <c r="CF764" s="25"/>
      <c r="CG764" s="25"/>
      <c r="CH764" s="25"/>
      <c r="CI764" s="25"/>
      <c r="CJ764" s="25"/>
      <c r="CK764" s="25"/>
      <c r="CL764" s="25"/>
      <c r="CM764" s="25"/>
      <c r="CN764" s="25"/>
      <c r="CO764" s="25"/>
      <c r="CP764" s="25"/>
      <c r="CQ764" s="25"/>
      <c r="CR764" s="25"/>
      <c r="CS764" s="25"/>
      <c r="CT764" s="25"/>
      <c r="CU764" s="25"/>
      <c r="CV764" s="25"/>
      <c r="CW764" s="25"/>
      <c r="CX764" s="25"/>
      <c r="CY764" s="25"/>
      <c r="CZ764" s="25"/>
      <c r="DA764" s="25"/>
      <c r="DB764" s="25"/>
      <c r="DC764" s="25"/>
      <c r="DD764" s="25"/>
    </row>
    <row r="765" spans="1:108" hidden="1">
      <c r="A765" s="25"/>
      <c r="B765" s="25"/>
      <c r="C765" s="25"/>
      <c r="D765" s="25"/>
      <c r="E765" s="25"/>
      <c r="F765" s="25"/>
      <c r="G765" s="25"/>
      <c r="H765" s="25"/>
      <c r="I765" s="214"/>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25"/>
      <c r="BJ765" s="25"/>
      <c r="BK765" s="25"/>
      <c r="BL765" s="25"/>
      <c r="BM765" s="25"/>
      <c r="BN765" s="25"/>
      <c r="BO765" s="25"/>
      <c r="BP765" s="25"/>
      <c r="BQ765" s="25"/>
      <c r="BR765" s="25"/>
      <c r="BS765" s="25"/>
      <c r="BT765" s="25"/>
      <c r="BU765" s="25"/>
      <c r="BV765" s="25"/>
      <c r="BW765" s="25"/>
      <c r="BX765" s="25"/>
      <c r="BY765" s="25"/>
      <c r="BZ765" s="25"/>
      <c r="CA765" s="25"/>
      <c r="CB765" s="25"/>
      <c r="CC765" s="25"/>
      <c r="CD765" s="25"/>
      <c r="CE765" s="25"/>
      <c r="CF765" s="25"/>
      <c r="CG765" s="25"/>
      <c r="CH765" s="25"/>
      <c r="CI765" s="25"/>
      <c r="CJ765" s="25"/>
      <c r="CK765" s="25"/>
      <c r="CL765" s="25"/>
      <c r="CM765" s="25"/>
      <c r="CN765" s="25"/>
      <c r="CO765" s="25"/>
      <c r="CP765" s="25"/>
      <c r="CQ765" s="25"/>
      <c r="CR765" s="25"/>
      <c r="CS765" s="25"/>
      <c r="CT765" s="25"/>
      <c r="CU765" s="25"/>
      <c r="CV765" s="25"/>
      <c r="CW765" s="25"/>
      <c r="CX765" s="25"/>
      <c r="CY765" s="25"/>
      <c r="CZ765" s="25"/>
      <c r="DA765" s="25"/>
      <c r="DB765" s="25"/>
      <c r="DC765" s="25"/>
      <c r="DD765" s="25"/>
    </row>
    <row r="766" spans="1:108" hidden="1">
      <c r="A766" s="25"/>
      <c r="B766" s="25"/>
      <c r="C766" s="25"/>
      <c r="D766" s="25"/>
      <c r="E766" s="25"/>
      <c r="F766" s="25"/>
      <c r="G766" s="25"/>
      <c r="H766" s="25"/>
      <c r="I766" s="214"/>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c r="CB766" s="25"/>
      <c r="CC766" s="25"/>
      <c r="CD766" s="25"/>
      <c r="CE766" s="25"/>
      <c r="CF766" s="25"/>
      <c r="CG766" s="25"/>
      <c r="CH766" s="25"/>
      <c r="CI766" s="25"/>
      <c r="CJ766" s="25"/>
      <c r="CK766" s="25"/>
      <c r="CL766" s="25"/>
      <c r="CM766" s="25"/>
      <c r="CN766" s="25"/>
      <c r="CO766" s="25"/>
      <c r="CP766" s="25"/>
      <c r="CQ766" s="25"/>
      <c r="CR766" s="25"/>
      <c r="CS766" s="25"/>
      <c r="CT766" s="25"/>
      <c r="CU766" s="25"/>
      <c r="CV766" s="25"/>
      <c r="CW766" s="25"/>
      <c r="CX766" s="25"/>
      <c r="CY766" s="25"/>
      <c r="CZ766" s="25"/>
      <c r="DA766" s="25"/>
      <c r="DB766" s="25"/>
      <c r="DC766" s="25"/>
      <c r="DD766" s="25"/>
    </row>
    <row r="767" spans="1:108" hidden="1">
      <c r="A767" s="25"/>
      <c r="B767" s="25"/>
      <c r="C767" s="25"/>
      <c r="D767" s="25"/>
      <c r="E767" s="25"/>
      <c r="F767" s="25"/>
      <c r="G767" s="25"/>
      <c r="H767" s="25"/>
      <c r="I767" s="214"/>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c r="BM767" s="25"/>
      <c r="BN767" s="25"/>
      <c r="BO767" s="25"/>
      <c r="BP767" s="25"/>
      <c r="BQ767" s="25"/>
      <c r="BR767" s="25"/>
      <c r="BS767" s="25"/>
      <c r="BT767" s="25"/>
      <c r="BU767" s="25"/>
      <c r="BV767" s="25"/>
      <c r="BW767" s="25"/>
      <c r="BX767" s="25"/>
      <c r="BY767" s="25"/>
      <c r="BZ767" s="25"/>
      <c r="CA767" s="25"/>
      <c r="CB767" s="25"/>
      <c r="CC767" s="25"/>
      <c r="CD767" s="25"/>
      <c r="CE767" s="25"/>
      <c r="CF767" s="25"/>
      <c r="CG767" s="25"/>
      <c r="CH767" s="25"/>
      <c r="CI767" s="25"/>
      <c r="CJ767" s="25"/>
      <c r="CK767" s="25"/>
      <c r="CL767" s="25"/>
      <c r="CM767" s="25"/>
      <c r="CN767" s="25"/>
      <c r="CO767" s="25"/>
      <c r="CP767" s="25"/>
      <c r="CQ767" s="25"/>
      <c r="CR767" s="25"/>
      <c r="CS767" s="25"/>
      <c r="CT767" s="25"/>
      <c r="CU767" s="25"/>
      <c r="CV767" s="25"/>
      <c r="CW767" s="25"/>
      <c r="CX767" s="25"/>
      <c r="CY767" s="25"/>
      <c r="CZ767" s="25"/>
      <c r="DA767" s="25"/>
      <c r="DB767" s="25"/>
      <c r="DC767" s="25"/>
      <c r="DD767" s="25"/>
    </row>
    <row r="768" spans="1:108" hidden="1">
      <c r="A768" s="25"/>
      <c r="B768" s="25"/>
      <c r="C768" s="25"/>
      <c r="D768" s="25"/>
      <c r="E768" s="25"/>
      <c r="F768" s="25"/>
      <c r="G768" s="25"/>
      <c r="H768" s="25"/>
      <c r="I768" s="214"/>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25"/>
      <c r="BJ768" s="25"/>
      <c r="BK768" s="25"/>
      <c r="BL768" s="25"/>
      <c r="BM768" s="25"/>
      <c r="BN768" s="25"/>
      <c r="BO768" s="25"/>
      <c r="BP768" s="25"/>
      <c r="BQ768" s="25"/>
      <c r="BR768" s="25"/>
      <c r="BS768" s="25"/>
      <c r="BT768" s="25"/>
      <c r="BU768" s="25"/>
      <c r="BV768" s="25"/>
      <c r="BW768" s="25"/>
      <c r="BX768" s="25"/>
      <c r="BY768" s="25"/>
      <c r="BZ768" s="25"/>
      <c r="CA768" s="25"/>
      <c r="CB768" s="25"/>
      <c r="CC768" s="25"/>
      <c r="CD768" s="25"/>
      <c r="CE768" s="25"/>
      <c r="CF768" s="25"/>
      <c r="CG768" s="25"/>
      <c r="CH768" s="25"/>
      <c r="CI768" s="25"/>
      <c r="CJ768" s="25"/>
      <c r="CK768" s="25"/>
      <c r="CL768" s="25"/>
      <c r="CM768" s="25"/>
      <c r="CN768" s="25"/>
      <c r="CO768" s="25"/>
      <c r="CP768" s="25"/>
      <c r="CQ768" s="25"/>
      <c r="CR768" s="25"/>
      <c r="CS768" s="25"/>
      <c r="CT768" s="25"/>
      <c r="CU768" s="25"/>
      <c r="CV768" s="25"/>
      <c r="CW768" s="25"/>
      <c r="CX768" s="25"/>
      <c r="CY768" s="25"/>
      <c r="CZ768" s="25"/>
      <c r="DA768" s="25"/>
      <c r="DB768" s="25"/>
      <c r="DC768" s="25"/>
      <c r="DD768" s="25"/>
    </row>
    <row r="769" spans="1:108" hidden="1">
      <c r="A769" s="25"/>
      <c r="B769" s="25"/>
      <c r="C769" s="25"/>
      <c r="D769" s="25"/>
      <c r="E769" s="25"/>
      <c r="F769" s="25"/>
      <c r="G769" s="25"/>
      <c r="H769" s="25"/>
      <c r="I769" s="214"/>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25"/>
      <c r="BJ769" s="25"/>
      <c r="BK769" s="25"/>
      <c r="BL769" s="25"/>
      <c r="BM769" s="25"/>
      <c r="BN769" s="25"/>
      <c r="BO769" s="25"/>
      <c r="BP769" s="25"/>
      <c r="BQ769" s="25"/>
      <c r="BR769" s="25"/>
      <c r="BS769" s="25"/>
      <c r="BT769" s="25"/>
      <c r="BU769" s="25"/>
      <c r="BV769" s="25"/>
      <c r="BW769" s="25"/>
      <c r="BX769" s="25"/>
      <c r="BY769" s="25"/>
      <c r="BZ769" s="25"/>
      <c r="CA769" s="25"/>
      <c r="CB769" s="25"/>
      <c r="CC769" s="25"/>
      <c r="CD769" s="25"/>
      <c r="CE769" s="25"/>
      <c r="CF769" s="25"/>
      <c r="CG769" s="25"/>
      <c r="CH769" s="25"/>
      <c r="CI769" s="25"/>
      <c r="CJ769" s="25"/>
      <c r="CK769" s="25"/>
      <c r="CL769" s="25"/>
      <c r="CM769" s="25"/>
      <c r="CN769" s="25"/>
      <c r="CO769" s="25"/>
      <c r="CP769" s="25"/>
      <c r="CQ769" s="25"/>
      <c r="CR769" s="25"/>
      <c r="CS769" s="25"/>
      <c r="CT769" s="25"/>
      <c r="CU769" s="25"/>
      <c r="CV769" s="25"/>
      <c r="CW769" s="25"/>
      <c r="CX769" s="25"/>
      <c r="CY769" s="25"/>
      <c r="CZ769" s="25"/>
      <c r="DA769" s="25"/>
      <c r="DB769" s="25"/>
      <c r="DC769" s="25"/>
      <c r="DD769" s="25"/>
    </row>
    <row r="770" spans="1:108" hidden="1">
      <c r="A770" s="25"/>
      <c r="B770" s="25"/>
      <c r="C770" s="25"/>
      <c r="D770" s="25"/>
      <c r="E770" s="25"/>
      <c r="F770" s="25"/>
      <c r="G770" s="25"/>
      <c r="H770" s="25"/>
      <c r="I770" s="214"/>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25"/>
      <c r="BJ770" s="25"/>
      <c r="BK770" s="25"/>
      <c r="BL770" s="25"/>
      <c r="BM770" s="25"/>
      <c r="BN770" s="25"/>
      <c r="BO770" s="25"/>
      <c r="BP770" s="25"/>
      <c r="BQ770" s="25"/>
      <c r="BR770" s="25"/>
      <c r="BS770" s="25"/>
      <c r="BT770" s="25"/>
      <c r="BU770" s="25"/>
      <c r="BV770" s="25"/>
      <c r="BW770" s="25"/>
      <c r="BX770" s="25"/>
      <c r="BY770" s="25"/>
      <c r="BZ770" s="25"/>
      <c r="CA770" s="25"/>
      <c r="CB770" s="25"/>
      <c r="CC770" s="25"/>
      <c r="CD770" s="25"/>
      <c r="CE770" s="25"/>
      <c r="CF770" s="25"/>
      <c r="CG770" s="25"/>
      <c r="CH770" s="25"/>
      <c r="CI770" s="25"/>
      <c r="CJ770" s="25"/>
      <c r="CK770" s="25"/>
      <c r="CL770" s="25"/>
      <c r="CM770" s="25"/>
      <c r="CN770" s="25"/>
      <c r="CO770" s="25"/>
      <c r="CP770" s="25"/>
      <c r="CQ770" s="25"/>
      <c r="CR770" s="25"/>
      <c r="CS770" s="25"/>
      <c r="CT770" s="25"/>
      <c r="CU770" s="25"/>
      <c r="CV770" s="25"/>
      <c r="CW770" s="25"/>
      <c r="CX770" s="25"/>
      <c r="CY770" s="25"/>
      <c r="CZ770" s="25"/>
      <c r="DA770" s="25"/>
      <c r="DB770" s="25"/>
      <c r="DC770" s="25"/>
      <c r="DD770" s="25"/>
    </row>
    <row r="771" spans="1:108" hidden="1">
      <c r="A771" s="25"/>
      <c r="B771" s="25"/>
      <c r="C771" s="25"/>
      <c r="D771" s="25"/>
      <c r="E771" s="25"/>
      <c r="F771" s="25"/>
      <c r="G771" s="25"/>
      <c r="H771" s="25"/>
      <c r="I771" s="214"/>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c r="BN771" s="25"/>
      <c r="BO771" s="25"/>
      <c r="BP771" s="25"/>
      <c r="BQ771" s="25"/>
      <c r="BR771" s="25"/>
      <c r="BS771" s="25"/>
      <c r="BT771" s="25"/>
      <c r="BU771" s="25"/>
      <c r="BV771" s="25"/>
      <c r="BW771" s="25"/>
      <c r="BX771" s="25"/>
      <c r="BY771" s="25"/>
      <c r="BZ771" s="25"/>
      <c r="CA771" s="25"/>
      <c r="CB771" s="25"/>
      <c r="CC771" s="25"/>
      <c r="CD771" s="25"/>
      <c r="CE771" s="25"/>
      <c r="CF771" s="25"/>
      <c r="CG771" s="25"/>
      <c r="CH771" s="25"/>
      <c r="CI771" s="25"/>
      <c r="CJ771" s="25"/>
      <c r="CK771" s="25"/>
      <c r="CL771" s="25"/>
      <c r="CM771" s="25"/>
      <c r="CN771" s="25"/>
      <c r="CO771" s="25"/>
      <c r="CP771" s="25"/>
      <c r="CQ771" s="25"/>
      <c r="CR771" s="25"/>
      <c r="CS771" s="25"/>
      <c r="CT771" s="25"/>
      <c r="CU771" s="25"/>
      <c r="CV771" s="25"/>
      <c r="CW771" s="25"/>
      <c r="CX771" s="25"/>
      <c r="CY771" s="25"/>
      <c r="CZ771" s="25"/>
      <c r="DA771" s="25"/>
      <c r="DB771" s="25"/>
      <c r="DC771" s="25"/>
      <c r="DD771" s="25"/>
    </row>
    <row r="772" spans="1:108" hidden="1">
      <c r="A772" s="25"/>
      <c r="B772" s="25"/>
      <c r="C772" s="25"/>
      <c r="D772" s="25"/>
      <c r="E772" s="25"/>
      <c r="F772" s="25"/>
      <c r="G772" s="25"/>
      <c r="H772" s="25"/>
      <c r="I772" s="214"/>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c r="BN772" s="25"/>
      <c r="BO772" s="25"/>
      <c r="BP772" s="25"/>
      <c r="BQ772" s="25"/>
      <c r="BR772" s="25"/>
      <c r="BS772" s="25"/>
      <c r="BT772" s="25"/>
      <c r="BU772" s="25"/>
      <c r="BV772" s="25"/>
      <c r="BW772" s="25"/>
      <c r="BX772" s="25"/>
      <c r="BY772" s="25"/>
      <c r="BZ772" s="25"/>
      <c r="CA772" s="25"/>
      <c r="CB772" s="25"/>
      <c r="CC772" s="25"/>
      <c r="CD772" s="25"/>
      <c r="CE772" s="25"/>
      <c r="CF772" s="25"/>
      <c r="CG772" s="25"/>
      <c r="CH772" s="25"/>
      <c r="CI772" s="25"/>
      <c r="CJ772" s="25"/>
      <c r="CK772" s="25"/>
      <c r="CL772" s="25"/>
      <c r="CM772" s="25"/>
      <c r="CN772" s="25"/>
      <c r="CO772" s="25"/>
      <c r="CP772" s="25"/>
      <c r="CQ772" s="25"/>
      <c r="CR772" s="25"/>
      <c r="CS772" s="25"/>
      <c r="CT772" s="25"/>
      <c r="CU772" s="25"/>
      <c r="CV772" s="25"/>
      <c r="CW772" s="25"/>
      <c r="CX772" s="25"/>
      <c r="CY772" s="25"/>
      <c r="CZ772" s="25"/>
      <c r="DA772" s="25"/>
      <c r="DB772" s="25"/>
      <c r="DC772" s="25"/>
      <c r="DD772" s="25"/>
    </row>
    <row r="773" spans="1:108" hidden="1">
      <c r="A773" s="25"/>
      <c r="B773" s="25"/>
      <c r="C773" s="25"/>
      <c r="D773" s="25"/>
      <c r="E773" s="25"/>
      <c r="F773" s="25"/>
      <c r="G773" s="25"/>
      <c r="H773" s="25"/>
      <c r="I773" s="214"/>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c r="BN773" s="25"/>
      <c r="BO773" s="25"/>
      <c r="BP773" s="25"/>
      <c r="BQ773" s="25"/>
      <c r="BR773" s="25"/>
      <c r="BS773" s="25"/>
      <c r="BT773" s="25"/>
      <c r="BU773" s="25"/>
      <c r="BV773" s="25"/>
      <c r="BW773" s="25"/>
      <c r="BX773" s="25"/>
      <c r="BY773" s="25"/>
      <c r="BZ773" s="25"/>
      <c r="CA773" s="25"/>
      <c r="CB773" s="25"/>
      <c r="CC773" s="25"/>
      <c r="CD773" s="25"/>
      <c r="CE773" s="25"/>
      <c r="CF773" s="25"/>
      <c r="CG773" s="25"/>
      <c r="CH773" s="25"/>
      <c r="CI773" s="25"/>
      <c r="CJ773" s="25"/>
      <c r="CK773" s="25"/>
      <c r="CL773" s="25"/>
      <c r="CM773" s="25"/>
      <c r="CN773" s="25"/>
      <c r="CO773" s="25"/>
      <c r="CP773" s="25"/>
      <c r="CQ773" s="25"/>
      <c r="CR773" s="25"/>
      <c r="CS773" s="25"/>
      <c r="CT773" s="25"/>
      <c r="CU773" s="25"/>
      <c r="CV773" s="25"/>
      <c r="CW773" s="25"/>
      <c r="CX773" s="25"/>
      <c r="CY773" s="25"/>
      <c r="CZ773" s="25"/>
      <c r="DA773" s="25"/>
      <c r="DB773" s="25"/>
      <c r="DC773" s="25"/>
      <c r="DD773" s="25"/>
    </row>
    <row r="774" spans="1:108" hidden="1">
      <c r="A774" s="25"/>
      <c r="B774" s="25"/>
      <c r="C774" s="25"/>
      <c r="D774" s="25"/>
      <c r="E774" s="25"/>
      <c r="F774" s="25"/>
      <c r="G774" s="25"/>
      <c r="H774" s="25"/>
      <c r="I774" s="214"/>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25"/>
      <c r="BJ774" s="25"/>
      <c r="BK774" s="25"/>
      <c r="BL774" s="25"/>
      <c r="BM774" s="25"/>
      <c r="BN774" s="25"/>
      <c r="BO774" s="25"/>
      <c r="BP774" s="25"/>
      <c r="BQ774" s="25"/>
      <c r="BR774" s="25"/>
      <c r="BS774" s="25"/>
      <c r="BT774" s="25"/>
      <c r="BU774" s="25"/>
      <c r="BV774" s="25"/>
      <c r="BW774" s="25"/>
      <c r="BX774" s="25"/>
      <c r="BY774" s="25"/>
      <c r="BZ774" s="25"/>
      <c r="CA774" s="25"/>
      <c r="CB774" s="25"/>
      <c r="CC774" s="25"/>
      <c r="CD774" s="25"/>
      <c r="CE774" s="25"/>
      <c r="CF774" s="25"/>
      <c r="CG774" s="25"/>
      <c r="CH774" s="25"/>
      <c r="CI774" s="25"/>
      <c r="CJ774" s="25"/>
      <c r="CK774" s="25"/>
      <c r="CL774" s="25"/>
      <c r="CM774" s="25"/>
      <c r="CN774" s="25"/>
      <c r="CO774" s="25"/>
      <c r="CP774" s="25"/>
      <c r="CQ774" s="25"/>
      <c r="CR774" s="25"/>
      <c r="CS774" s="25"/>
      <c r="CT774" s="25"/>
      <c r="CU774" s="25"/>
      <c r="CV774" s="25"/>
      <c r="CW774" s="25"/>
      <c r="CX774" s="25"/>
      <c r="CY774" s="25"/>
      <c r="CZ774" s="25"/>
      <c r="DA774" s="25"/>
      <c r="DB774" s="25"/>
      <c r="DC774" s="25"/>
      <c r="DD774" s="25"/>
    </row>
    <row r="775" spans="1:108" hidden="1">
      <c r="A775" s="25"/>
      <c r="B775" s="25"/>
      <c r="C775" s="25"/>
      <c r="D775" s="25"/>
      <c r="E775" s="25"/>
      <c r="F775" s="25"/>
      <c r="G775" s="25"/>
      <c r="H775" s="25"/>
      <c r="I775" s="214"/>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c r="BM775" s="25"/>
      <c r="BN775" s="25"/>
      <c r="BO775" s="25"/>
      <c r="BP775" s="25"/>
      <c r="BQ775" s="25"/>
      <c r="BR775" s="25"/>
      <c r="BS775" s="25"/>
      <c r="BT775" s="25"/>
      <c r="BU775" s="25"/>
      <c r="BV775" s="25"/>
      <c r="BW775" s="25"/>
      <c r="BX775" s="25"/>
      <c r="BY775" s="25"/>
      <c r="BZ775" s="25"/>
      <c r="CA775" s="25"/>
      <c r="CB775" s="25"/>
      <c r="CC775" s="25"/>
      <c r="CD775" s="25"/>
      <c r="CE775" s="25"/>
      <c r="CF775" s="25"/>
      <c r="CG775" s="25"/>
      <c r="CH775" s="25"/>
      <c r="CI775" s="25"/>
      <c r="CJ775" s="25"/>
      <c r="CK775" s="25"/>
      <c r="CL775" s="25"/>
      <c r="CM775" s="25"/>
      <c r="CN775" s="25"/>
      <c r="CO775" s="25"/>
      <c r="CP775" s="25"/>
      <c r="CQ775" s="25"/>
      <c r="CR775" s="25"/>
      <c r="CS775" s="25"/>
      <c r="CT775" s="25"/>
      <c r="CU775" s="25"/>
      <c r="CV775" s="25"/>
      <c r="CW775" s="25"/>
      <c r="CX775" s="25"/>
      <c r="CY775" s="25"/>
      <c r="CZ775" s="25"/>
      <c r="DA775" s="25"/>
      <c r="DB775" s="25"/>
      <c r="DC775" s="25"/>
      <c r="DD775" s="25"/>
    </row>
    <row r="776" spans="1:108" hidden="1">
      <c r="A776" s="25"/>
      <c r="B776" s="25"/>
      <c r="C776" s="25"/>
      <c r="D776" s="25"/>
      <c r="E776" s="25"/>
      <c r="F776" s="25"/>
      <c r="G776" s="25"/>
      <c r="H776" s="25"/>
      <c r="I776" s="214"/>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c r="BM776" s="25"/>
      <c r="BN776" s="25"/>
      <c r="BO776" s="25"/>
      <c r="BP776" s="25"/>
      <c r="BQ776" s="25"/>
      <c r="BR776" s="25"/>
      <c r="BS776" s="25"/>
      <c r="BT776" s="25"/>
      <c r="BU776" s="25"/>
      <c r="BV776" s="25"/>
      <c r="BW776" s="25"/>
      <c r="BX776" s="25"/>
      <c r="BY776" s="25"/>
      <c r="BZ776" s="25"/>
      <c r="CA776" s="25"/>
      <c r="CB776" s="25"/>
      <c r="CC776" s="25"/>
      <c r="CD776" s="25"/>
      <c r="CE776" s="25"/>
      <c r="CF776" s="25"/>
      <c r="CG776" s="25"/>
      <c r="CH776" s="25"/>
      <c r="CI776" s="25"/>
      <c r="CJ776" s="25"/>
      <c r="CK776" s="25"/>
      <c r="CL776" s="25"/>
      <c r="CM776" s="25"/>
      <c r="CN776" s="25"/>
      <c r="CO776" s="25"/>
      <c r="CP776" s="25"/>
      <c r="CQ776" s="25"/>
      <c r="CR776" s="25"/>
      <c r="CS776" s="25"/>
      <c r="CT776" s="25"/>
      <c r="CU776" s="25"/>
      <c r="CV776" s="25"/>
      <c r="CW776" s="25"/>
      <c r="CX776" s="25"/>
      <c r="CY776" s="25"/>
      <c r="CZ776" s="25"/>
      <c r="DA776" s="25"/>
      <c r="DB776" s="25"/>
      <c r="DC776" s="25"/>
      <c r="DD776" s="25"/>
    </row>
    <row r="777" spans="1:108" hidden="1">
      <c r="A777" s="25"/>
      <c r="B777" s="25"/>
      <c r="C777" s="25"/>
      <c r="D777" s="25"/>
      <c r="E777" s="25"/>
      <c r="F777" s="25"/>
      <c r="G777" s="25"/>
      <c r="H777" s="25"/>
      <c r="I777" s="214"/>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c r="BM777" s="25"/>
      <c r="BN777" s="25"/>
      <c r="BO777" s="25"/>
      <c r="BP777" s="25"/>
      <c r="BQ777" s="25"/>
      <c r="BR777" s="25"/>
      <c r="BS777" s="25"/>
      <c r="BT777" s="25"/>
      <c r="BU777" s="25"/>
      <c r="BV777" s="25"/>
      <c r="BW777" s="25"/>
      <c r="BX777" s="25"/>
      <c r="BY777" s="25"/>
      <c r="BZ777" s="25"/>
      <c r="CA777" s="25"/>
      <c r="CB777" s="25"/>
      <c r="CC777" s="25"/>
      <c r="CD777" s="25"/>
      <c r="CE777" s="25"/>
      <c r="CF777" s="25"/>
      <c r="CG777" s="25"/>
      <c r="CH777" s="25"/>
      <c r="CI777" s="25"/>
      <c r="CJ777" s="25"/>
      <c r="CK777" s="25"/>
      <c r="CL777" s="25"/>
      <c r="CM777" s="25"/>
      <c r="CN777" s="25"/>
      <c r="CO777" s="25"/>
      <c r="CP777" s="25"/>
      <c r="CQ777" s="25"/>
      <c r="CR777" s="25"/>
      <c r="CS777" s="25"/>
      <c r="CT777" s="25"/>
      <c r="CU777" s="25"/>
      <c r="CV777" s="25"/>
      <c r="CW777" s="25"/>
      <c r="CX777" s="25"/>
      <c r="CY777" s="25"/>
      <c r="CZ777" s="25"/>
      <c r="DA777" s="25"/>
      <c r="DB777" s="25"/>
      <c r="DC777" s="25"/>
      <c r="DD777" s="25"/>
    </row>
    <row r="778" spans="1:108" hidden="1">
      <c r="A778" s="25"/>
      <c r="B778" s="25"/>
      <c r="C778" s="25"/>
      <c r="D778" s="25"/>
      <c r="E778" s="25"/>
      <c r="F778" s="25"/>
      <c r="G778" s="25"/>
      <c r="H778" s="25"/>
      <c r="I778" s="214"/>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c r="BM778" s="25"/>
      <c r="BN778" s="25"/>
      <c r="BO778" s="25"/>
      <c r="BP778" s="25"/>
      <c r="BQ778" s="25"/>
      <c r="BR778" s="25"/>
      <c r="BS778" s="25"/>
      <c r="BT778" s="25"/>
      <c r="BU778" s="25"/>
      <c r="BV778" s="25"/>
      <c r="BW778" s="25"/>
      <c r="BX778" s="25"/>
      <c r="BY778" s="25"/>
      <c r="BZ778" s="25"/>
      <c r="CA778" s="25"/>
      <c r="CB778" s="25"/>
      <c r="CC778" s="25"/>
      <c r="CD778" s="25"/>
      <c r="CE778" s="25"/>
      <c r="CF778" s="25"/>
      <c r="CG778" s="25"/>
      <c r="CH778" s="25"/>
      <c r="CI778" s="25"/>
      <c r="CJ778" s="25"/>
      <c r="CK778" s="25"/>
      <c r="CL778" s="25"/>
      <c r="CM778" s="25"/>
      <c r="CN778" s="25"/>
      <c r="CO778" s="25"/>
      <c r="CP778" s="25"/>
      <c r="CQ778" s="25"/>
      <c r="CR778" s="25"/>
      <c r="CS778" s="25"/>
      <c r="CT778" s="25"/>
      <c r="CU778" s="25"/>
      <c r="CV778" s="25"/>
      <c r="CW778" s="25"/>
      <c r="CX778" s="25"/>
      <c r="CY778" s="25"/>
      <c r="CZ778" s="25"/>
      <c r="DA778" s="25"/>
      <c r="DB778" s="25"/>
      <c r="DC778" s="25"/>
      <c r="DD778" s="25"/>
    </row>
    <row r="779" spans="1:108" hidden="1">
      <c r="A779" s="25"/>
      <c r="B779" s="25"/>
      <c r="C779" s="25"/>
      <c r="D779" s="25"/>
      <c r="E779" s="25"/>
      <c r="F779" s="25"/>
      <c r="G779" s="25"/>
      <c r="H779" s="25"/>
      <c r="I779" s="214"/>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c r="BM779" s="25"/>
      <c r="BN779" s="25"/>
      <c r="BO779" s="25"/>
      <c r="BP779" s="25"/>
      <c r="BQ779" s="25"/>
      <c r="BR779" s="25"/>
      <c r="BS779" s="25"/>
      <c r="BT779" s="25"/>
      <c r="BU779" s="25"/>
      <c r="BV779" s="25"/>
      <c r="BW779" s="25"/>
      <c r="BX779" s="25"/>
      <c r="BY779" s="25"/>
      <c r="BZ779" s="25"/>
      <c r="CA779" s="25"/>
      <c r="CB779" s="25"/>
      <c r="CC779" s="25"/>
      <c r="CD779" s="25"/>
      <c r="CE779" s="25"/>
      <c r="CF779" s="25"/>
      <c r="CG779" s="25"/>
      <c r="CH779" s="25"/>
      <c r="CI779" s="25"/>
      <c r="CJ779" s="25"/>
      <c r="CK779" s="25"/>
      <c r="CL779" s="25"/>
      <c r="CM779" s="25"/>
      <c r="CN779" s="25"/>
      <c r="CO779" s="25"/>
      <c r="CP779" s="25"/>
      <c r="CQ779" s="25"/>
      <c r="CR779" s="25"/>
      <c r="CS779" s="25"/>
      <c r="CT779" s="25"/>
      <c r="CU779" s="25"/>
      <c r="CV779" s="25"/>
      <c r="CW779" s="25"/>
      <c r="CX779" s="25"/>
      <c r="CY779" s="25"/>
      <c r="CZ779" s="25"/>
      <c r="DA779" s="25"/>
      <c r="DB779" s="25"/>
      <c r="DC779" s="25"/>
      <c r="DD779" s="25"/>
    </row>
    <row r="780" spans="1:108" hidden="1">
      <c r="A780" s="25"/>
      <c r="B780" s="25"/>
      <c r="C780" s="25"/>
      <c r="D780" s="25"/>
      <c r="E780" s="25"/>
      <c r="F780" s="25"/>
      <c r="G780" s="25"/>
      <c r="H780" s="25"/>
      <c r="I780" s="214"/>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c r="BM780" s="25"/>
      <c r="BN780" s="25"/>
      <c r="BO780" s="25"/>
      <c r="BP780" s="25"/>
      <c r="BQ780" s="25"/>
      <c r="BR780" s="25"/>
      <c r="BS780" s="25"/>
      <c r="BT780" s="25"/>
      <c r="BU780" s="25"/>
      <c r="BV780" s="25"/>
      <c r="BW780" s="25"/>
      <c r="BX780" s="25"/>
      <c r="BY780" s="25"/>
      <c r="BZ780" s="25"/>
      <c r="CA780" s="25"/>
      <c r="CB780" s="25"/>
      <c r="CC780" s="25"/>
      <c r="CD780" s="25"/>
      <c r="CE780" s="25"/>
      <c r="CF780" s="25"/>
      <c r="CG780" s="25"/>
      <c r="CH780" s="25"/>
      <c r="CI780" s="25"/>
      <c r="CJ780" s="25"/>
      <c r="CK780" s="25"/>
      <c r="CL780" s="25"/>
      <c r="CM780" s="25"/>
      <c r="CN780" s="25"/>
      <c r="CO780" s="25"/>
      <c r="CP780" s="25"/>
      <c r="CQ780" s="25"/>
      <c r="CR780" s="25"/>
      <c r="CS780" s="25"/>
      <c r="CT780" s="25"/>
      <c r="CU780" s="25"/>
      <c r="CV780" s="25"/>
      <c r="CW780" s="25"/>
      <c r="CX780" s="25"/>
      <c r="CY780" s="25"/>
      <c r="CZ780" s="25"/>
      <c r="DA780" s="25"/>
      <c r="DB780" s="25"/>
      <c r="DC780" s="25"/>
      <c r="DD780" s="25"/>
    </row>
    <row r="781" spans="1:108" hidden="1">
      <c r="A781" s="25"/>
      <c r="B781" s="25"/>
      <c r="C781" s="25"/>
      <c r="D781" s="25"/>
      <c r="E781" s="25"/>
      <c r="F781" s="25"/>
      <c r="G781" s="25"/>
      <c r="H781" s="25"/>
      <c r="I781" s="214"/>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c r="BM781" s="25"/>
      <c r="BN781" s="25"/>
      <c r="BO781" s="25"/>
      <c r="BP781" s="25"/>
      <c r="BQ781" s="25"/>
      <c r="BR781" s="25"/>
      <c r="BS781" s="25"/>
      <c r="BT781" s="25"/>
      <c r="BU781" s="25"/>
      <c r="BV781" s="25"/>
      <c r="BW781" s="25"/>
      <c r="BX781" s="25"/>
      <c r="BY781" s="25"/>
      <c r="BZ781" s="25"/>
      <c r="CA781" s="25"/>
      <c r="CB781" s="25"/>
      <c r="CC781" s="25"/>
      <c r="CD781" s="25"/>
      <c r="CE781" s="25"/>
      <c r="CF781" s="25"/>
      <c r="CG781" s="25"/>
      <c r="CH781" s="25"/>
      <c r="CI781" s="25"/>
      <c r="CJ781" s="25"/>
      <c r="CK781" s="25"/>
      <c r="CL781" s="25"/>
      <c r="CM781" s="25"/>
      <c r="CN781" s="25"/>
      <c r="CO781" s="25"/>
      <c r="CP781" s="25"/>
      <c r="CQ781" s="25"/>
      <c r="CR781" s="25"/>
      <c r="CS781" s="25"/>
      <c r="CT781" s="25"/>
      <c r="CU781" s="25"/>
      <c r="CV781" s="25"/>
      <c r="CW781" s="25"/>
      <c r="CX781" s="25"/>
      <c r="CY781" s="25"/>
      <c r="CZ781" s="25"/>
      <c r="DA781" s="25"/>
      <c r="DB781" s="25"/>
      <c r="DC781" s="25"/>
      <c r="DD781" s="25"/>
    </row>
    <row r="782" spans="1:108" hidden="1">
      <c r="A782" s="25"/>
      <c r="B782" s="25"/>
      <c r="C782" s="25"/>
      <c r="D782" s="25"/>
      <c r="E782" s="25"/>
      <c r="F782" s="25"/>
      <c r="G782" s="25"/>
      <c r="H782" s="25"/>
      <c r="I782" s="214"/>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c r="BM782" s="25"/>
      <c r="BN782" s="25"/>
      <c r="BO782" s="25"/>
      <c r="BP782" s="25"/>
      <c r="BQ782" s="25"/>
      <c r="BR782" s="25"/>
      <c r="BS782" s="25"/>
      <c r="BT782" s="25"/>
      <c r="BU782" s="25"/>
      <c r="BV782" s="25"/>
      <c r="BW782" s="25"/>
      <c r="BX782" s="25"/>
      <c r="BY782" s="25"/>
      <c r="BZ782" s="25"/>
      <c r="CA782" s="25"/>
      <c r="CB782" s="25"/>
      <c r="CC782" s="25"/>
      <c r="CD782" s="25"/>
      <c r="CE782" s="25"/>
      <c r="CF782" s="25"/>
      <c r="CG782" s="25"/>
      <c r="CH782" s="25"/>
      <c r="CI782" s="25"/>
      <c r="CJ782" s="25"/>
      <c r="CK782" s="25"/>
      <c r="CL782" s="25"/>
      <c r="CM782" s="25"/>
      <c r="CN782" s="25"/>
      <c r="CO782" s="25"/>
      <c r="CP782" s="25"/>
      <c r="CQ782" s="25"/>
      <c r="CR782" s="25"/>
      <c r="CS782" s="25"/>
      <c r="CT782" s="25"/>
      <c r="CU782" s="25"/>
      <c r="CV782" s="25"/>
      <c r="CW782" s="25"/>
      <c r="CX782" s="25"/>
      <c r="CY782" s="25"/>
      <c r="CZ782" s="25"/>
      <c r="DA782" s="25"/>
      <c r="DB782" s="25"/>
      <c r="DC782" s="25"/>
      <c r="DD782" s="25"/>
    </row>
    <row r="783" spans="1:108" hidden="1">
      <c r="A783" s="25"/>
      <c r="B783" s="25"/>
      <c r="C783" s="25"/>
      <c r="D783" s="25"/>
      <c r="E783" s="25"/>
      <c r="F783" s="25"/>
      <c r="G783" s="25"/>
      <c r="H783" s="25"/>
      <c r="I783" s="214"/>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c r="BM783" s="25"/>
      <c r="BN783" s="25"/>
      <c r="BO783" s="25"/>
      <c r="BP783" s="25"/>
      <c r="BQ783" s="25"/>
      <c r="BR783" s="25"/>
      <c r="BS783" s="25"/>
      <c r="BT783" s="25"/>
      <c r="BU783" s="25"/>
      <c r="BV783" s="25"/>
      <c r="BW783" s="25"/>
      <c r="BX783" s="25"/>
      <c r="BY783" s="25"/>
      <c r="BZ783" s="25"/>
      <c r="CA783" s="25"/>
      <c r="CB783" s="25"/>
      <c r="CC783" s="25"/>
      <c r="CD783" s="25"/>
      <c r="CE783" s="25"/>
      <c r="CF783" s="25"/>
      <c r="CG783" s="25"/>
      <c r="CH783" s="25"/>
      <c r="CI783" s="25"/>
      <c r="CJ783" s="25"/>
      <c r="CK783" s="25"/>
      <c r="CL783" s="25"/>
      <c r="CM783" s="25"/>
      <c r="CN783" s="25"/>
      <c r="CO783" s="25"/>
      <c r="CP783" s="25"/>
      <c r="CQ783" s="25"/>
      <c r="CR783" s="25"/>
      <c r="CS783" s="25"/>
      <c r="CT783" s="25"/>
      <c r="CU783" s="25"/>
      <c r="CV783" s="25"/>
      <c r="CW783" s="25"/>
      <c r="CX783" s="25"/>
      <c r="CY783" s="25"/>
      <c r="CZ783" s="25"/>
      <c r="DA783" s="25"/>
      <c r="DB783" s="25"/>
      <c r="DC783" s="25"/>
      <c r="DD783" s="25"/>
    </row>
    <row r="784" spans="1:108" hidden="1">
      <c r="A784" s="25"/>
      <c r="B784" s="25"/>
      <c r="C784" s="25"/>
      <c r="D784" s="25"/>
      <c r="E784" s="25"/>
      <c r="F784" s="25"/>
      <c r="G784" s="25"/>
      <c r="H784" s="25"/>
      <c r="I784" s="214"/>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c r="BM784" s="25"/>
      <c r="BN784" s="25"/>
      <c r="BO784" s="25"/>
      <c r="BP784" s="25"/>
      <c r="BQ784" s="25"/>
      <c r="BR784" s="25"/>
      <c r="BS784" s="25"/>
      <c r="BT784" s="25"/>
      <c r="BU784" s="25"/>
      <c r="BV784" s="25"/>
      <c r="BW784" s="25"/>
      <c r="BX784" s="25"/>
      <c r="BY784" s="25"/>
      <c r="BZ784" s="25"/>
      <c r="CA784" s="25"/>
      <c r="CB784" s="25"/>
      <c r="CC784" s="25"/>
      <c r="CD784" s="25"/>
      <c r="CE784" s="25"/>
      <c r="CF784" s="25"/>
      <c r="CG784" s="25"/>
      <c r="CH784" s="25"/>
      <c r="CI784" s="25"/>
      <c r="CJ784" s="25"/>
      <c r="CK784" s="25"/>
      <c r="CL784" s="25"/>
      <c r="CM784" s="25"/>
      <c r="CN784" s="25"/>
      <c r="CO784" s="25"/>
      <c r="CP784" s="25"/>
      <c r="CQ784" s="25"/>
      <c r="CR784" s="25"/>
      <c r="CS784" s="25"/>
      <c r="CT784" s="25"/>
      <c r="CU784" s="25"/>
      <c r="CV784" s="25"/>
      <c r="CW784" s="25"/>
      <c r="CX784" s="25"/>
      <c r="CY784" s="25"/>
      <c r="CZ784" s="25"/>
      <c r="DA784" s="25"/>
      <c r="DB784" s="25"/>
      <c r="DC784" s="25"/>
      <c r="DD784" s="25"/>
    </row>
    <row r="785" spans="1:108" hidden="1">
      <c r="A785" s="25"/>
      <c r="B785" s="25"/>
      <c r="C785" s="25"/>
      <c r="D785" s="25"/>
      <c r="E785" s="25"/>
      <c r="F785" s="25"/>
      <c r="G785" s="25"/>
      <c r="H785" s="25"/>
      <c r="I785" s="214"/>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c r="BM785" s="25"/>
      <c r="BN785" s="25"/>
      <c r="BO785" s="25"/>
      <c r="BP785" s="25"/>
      <c r="BQ785" s="25"/>
      <c r="BR785" s="25"/>
      <c r="BS785" s="25"/>
      <c r="BT785" s="25"/>
      <c r="BU785" s="25"/>
      <c r="BV785" s="25"/>
      <c r="BW785" s="25"/>
      <c r="BX785" s="25"/>
      <c r="BY785" s="25"/>
      <c r="BZ785" s="25"/>
      <c r="CA785" s="25"/>
      <c r="CB785" s="25"/>
      <c r="CC785" s="25"/>
      <c r="CD785" s="25"/>
      <c r="CE785" s="25"/>
      <c r="CF785" s="25"/>
      <c r="CG785" s="25"/>
      <c r="CH785" s="25"/>
      <c r="CI785" s="25"/>
      <c r="CJ785" s="25"/>
      <c r="CK785" s="25"/>
      <c r="CL785" s="25"/>
      <c r="CM785" s="25"/>
      <c r="CN785" s="25"/>
      <c r="CO785" s="25"/>
      <c r="CP785" s="25"/>
      <c r="CQ785" s="25"/>
      <c r="CR785" s="25"/>
      <c r="CS785" s="25"/>
      <c r="CT785" s="25"/>
      <c r="CU785" s="25"/>
      <c r="CV785" s="25"/>
      <c r="CW785" s="25"/>
      <c r="CX785" s="25"/>
      <c r="CY785" s="25"/>
      <c r="CZ785" s="25"/>
      <c r="DA785" s="25"/>
      <c r="DB785" s="25"/>
      <c r="DC785" s="25"/>
      <c r="DD785" s="25"/>
    </row>
    <row r="786" spans="1:108" hidden="1">
      <c r="A786" s="25"/>
      <c r="B786" s="25"/>
      <c r="C786" s="25"/>
      <c r="D786" s="25"/>
      <c r="E786" s="25"/>
      <c r="F786" s="25"/>
      <c r="G786" s="25"/>
      <c r="H786" s="25"/>
      <c r="I786" s="214"/>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c r="BM786" s="25"/>
      <c r="BN786" s="25"/>
      <c r="BO786" s="25"/>
      <c r="BP786" s="25"/>
      <c r="BQ786" s="25"/>
      <c r="BR786" s="25"/>
      <c r="BS786" s="25"/>
      <c r="BT786" s="25"/>
      <c r="BU786" s="25"/>
      <c r="BV786" s="25"/>
      <c r="BW786" s="25"/>
      <c r="BX786" s="25"/>
      <c r="BY786" s="25"/>
      <c r="BZ786" s="25"/>
      <c r="CA786" s="25"/>
      <c r="CB786" s="25"/>
      <c r="CC786" s="25"/>
      <c r="CD786" s="25"/>
      <c r="CE786" s="25"/>
      <c r="CF786" s="25"/>
      <c r="CG786" s="25"/>
      <c r="CH786" s="25"/>
      <c r="CI786" s="25"/>
      <c r="CJ786" s="25"/>
      <c r="CK786" s="25"/>
      <c r="CL786" s="25"/>
      <c r="CM786" s="25"/>
      <c r="CN786" s="25"/>
      <c r="CO786" s="25"/>
      <c r="CP786" s="25"/>
      <c r="CQ786" s="25"/>
      <c r="CR786" s="25"/>
      <c r="CS786" s="25"/>
      <c r="CT786" s="25"/>
      <c r="CU786" s="25"/>
      <c r="CV786" s="25"/>
      <c r="CW786" s="25"/>
      <c r="CX786" s="25"/>
      <c r="CY786" s="25"/>
      <c r="CZ786" s="25"/>
      <c r="DA786" s="25"/>
      <c r="DB786" s="25"/>
      <c r="DC786" s="25"/>
      <c r="DD786" s="25"/>
    </row>
    <row r="787" spans="1:108" hidden="1">
      <c r="A787" s="25"/>
      <c r="B787" s="25"/>
      <c r="C787" s="25"/>
      <c r="D787" s="25"/>
      <c r="E787" s="25"/>
      <c r="F787" s="25"/>
      <c r="G787" s="25"/>
      <c r="H787" s="25"/>
      <c r="I787" s="214"/>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c r="BM787" s="25"/>
      <c r="BN787" s="25"/>
      <c r="BO787" s="25"/>
      <c r="BP787" s="25"/>
      <c r="BQ787" s="25"/>
      <c r="BR787" s="25"/>
      <c r="BS787" s="25"/>
      <c r="BT787" s="25"/>
      <c r="BU787" s="25"/>
      <c r="BV787" s="25"/>
      <c r="BW787" s="25"/>
      <c r="BX787" s="25"/>
      <c r="BY787" s="25"/>
      <c r="BZ787" s="25"/>
      <c r="CA787" s="25"/>
      <c r="CB787" s="25"/>
      <c r="CC787" s="25"/>
      <c r="CD787" s="25"/>
      <c r="CE787" s="25"/>
      <c r="CF787" s="25"/>
      <c r="CG787" s="25"/>
      <c r="CH787" s="25"/>
      <c r="CI787" s="25"/>
      <c r="CJ787" s="25"/>
      <c r="CK787" s="25"/>
      <c r="CL787" s="25"/>
      <c r="CM787" s="25"/>
      <c r="CN787" s="25"/>
      <c r="CO787" s="25"/>
      <c r="CP787" s="25"/>
      <c r="CQ787" s="25"/>
      <c r="CR787" s="25"/>
      <c r="CS787" s="25"/>
      <c r="CT787" s="25"/>
      <c r="CU787" s="25"/>
      <c r="CV787" s="25"/>
      <c r="CW787" s="25"/>
      <c r="CX787" s="25"/>
      <c r="CY787" s="25"/>
      <c r="CZ787" s="25"/>
      <c r="DA787" s="25"/>
      <c r="DB787" s="25"/>
      <c r="DC787" s="25"/>
      <c r="DD787" s="25"/>
    </row>
    <row r="788" spans="1:108" hidden="1">
      <c r="A788" s="25"/>
      <c r="B788" s="25"/>
      <c r="C788" s="25"/>
      <c r="D788" s="25"/>
      <c r="E788" s="25"/>
      <c r="F788" s="25"/>
      <c r="G788" s="25"/>
      <c r="H788" s="25"/>
      <c r="I788" s="214"/>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c r="BM788" s="25"/>
      <c r="BN788" s="25"/>
      <c r="BO788" s="25"/>
      <c r="BP788" s="25"/>
      <c r="BQ788" s="25"/>
      <c r="BR788" s="25"/>
      <c r="BS788" s="25"/>
      <c r="BT788" s="25"/>
      <c r="BU788" s="25"/>
      <c r="BV788" s="25"/>
      <c r="BW788" s="25"/>
      <c r="BX788" s="25"/>
      <c r="BY788" s="25"/>
      <c r="BZ788" s="25"/>
      <c r="CA788" s="25"/>
      <c r="CB788" s="25"/>
      <c r="CC788" s="25"/>
      <c r="CD788" s="25"/>
      <c r="CE788" s="25"/>
      <c r="CF788" s="25"/>
      <c r="CG788" s="25"/>
      <c r="CH788" s="25"/>
      <c r="CI788" s="25"/>
      <c r="CJ788" s="25"/>
      <c r="CK788" s="25"/>
      <c r="CL788" s="25"/>
      <c r="CM788" s="25"/>
      <c r="CN788" s="25"/>
      <c r="CO788" s="25"/>
      <c r="CP788" s="25"/>
      <c r="CQ788" s="25"/>
      <c r="CR788" s="25"/>
      <c r="CS788" s="25"/>
      <c r="CT788" s="25"/>
      <c r="CU788" s="25"/>
      <c r="CV788" s="25"/>
      <c r="CW788" s="25"/>
      <c r="CX788" s="25"/>
      <c r="CY788" s="25"/>
      <c r="CZ788" s="25"/>
      <c r="DA788" s="25"/>
      <c r="DB788" s="25"/>
      <c r="DC788" s="25"/>
      <c r="DD788" s="25"/>
    </row>
    <row r="789" spans="1:108" hidden="1">
      <c r="A789" s="25"/>
      <c r="B789" s="25"/>
      <c r="C789" s="25"/>
      <c r="D789" s="25"/>
      <c r="E789" s="25"/>
      <c r="F789" s="25"/>
      <c r="G789" s="25"/>
      <c r="H789" s="25"/>
      <c r="I789" s="214"/>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25"/>
      <c r="BJ789" s="25"/>
      <c r="BK789" s="25"/>
      <c r="BL789" s="25"/>
      <c r="BM789" s="25"/>
      <c r="BN789" s="25"/>
      <c r="BO789" s="25"/>
      <c r="BP789" s="25"/>
      <c r="BQ789" s="25"/>
      <c r="BR789" s="25"/>
      <c r="BS789" s="25"/>
      <c r="BT789" s="25"/>
      <c r="BU789" s="25"/>
      <c r="BV789" s="25"/>
      <c r="BW789" s="25"/>
      <c r="BX789" s="25"/>
      <c r="BY789" s="25"/>
      <c r="BZ789" s="25"/>
      <c r="CA789" s="25"/>
      <c r="CB789" s="25"/>
      <c r="CC789" s="25"/>
      <c r="CD789" s="25"/>
      <c r="CE789" s="25"/>
      <c r="CF789" s="25"/>
      <c r="CG789" s="25"/>
      <c r="CH789" s="25"/>
      <c r="CI789" s="25"/>
      <c r="CJ789" s="25"/>
      <c r="CK789" s="25"/>
      <c r="CL789" s="25"/>
      <c r="CM789" s="25"/>
      <c r="CN789" s="25"/>
      <c r="CO789" s="25"/>
      <c r="CP789" s="25"/>
      <c r="CQ789" s="25"/>
      <c r="CR789" s="25"/>
      <c r="CS789" s="25"/>
      <c r="CT789" s="25"/>
      <c r="CU789" s="25"/>
      <c r="CV789" s="25"/>
      <c r="CW789" s="25"/>
      <c r="CX789" s="25"/>
      <c r="CY789" s="25"/>
      <c r="CZ789" s="25"/>
      <c r="DA789" s="25"/>
      <c r="DB789" s="25"/>
      <c r="DC789" s="25"/>
      <c r="DD789" s="25"/>
    </row>
    <row r="790" spans="1:108" hidden="1">
      <c r="A790" s="25"/>
      <c r="B790" s="25"/>
      <c r="C790" s="25"/>
      <c r="D790" s="25"/>
      <c r="E790" s="25"/>
      <c r="F790" s="25"/>
      <c r="G790" s="25"/>
      <c r="H790" s="25"/>
      <c r="I790" s="214"/>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c r="BM790" s="25"/>
      <c r="BN790" s="25"/>
      <c r="BO790" s="25"/>
      <c r="BP790" s="25"/>
      <c r="BQ790" s="25"/>
      <c r="BR790" s="25"/>
      <c r="BS790" s="25"/>
      <c r="BT790" s="25"/>
      <c r="BU790" s="25"/>
      <c r="BV790" s="25"/>
      <c r="BW790" s="25"/>
      <c r="BX790" s="25"/>
      <c r="BY790" s="25"/>
      <c r="BZ790" s="25"/>
      <c r="CA790" s="25"/>
      <c r="CB790" s="25"/>
      <c r="CC790" s="25"/>
      <c r="CD790" s="25"/>
      <c r="CE790" s="25"/>
      <c r="CF790" s="25"/>
      <c r="CG790" s="25"/>
      <c r="CH790" s="25"/>
      <c r="CI790" s="25"/>
      <c r="CJ790" s="25"/>
      <c r="CK790" s="25"/>
      <c r="CL790" s="25"/>
      <c r="CM790" s="25"/>
      <c r="CN790" s="25"/>
      <c r="CO790" s="25"/>
      <c r="CP790" s="25"/>
      <c r="CQ790" s="25"/>
      <c r="CR790" s="25"/>
      <c r="CS790" s="25"/>
      <c r="CT790" s="25"/>
      <c r="CU790" s="25"/>
      <c r="CV790" s="25"/>
      <c r="CW790" s="25"/>
      <c r="CX790" s="25"/>
      <c r="CY790" s="25"/>
      <c r="CZ790" s="25"/>
      <c r="DA790" s="25"/>
      <c r="DB790" s="25"/>
      <c r="DC790" s="25"/>
      <c r="DD790" s="25"/>
    </row>
    <row r="791" spans="1:108" hidden="1">
      <c r="A791" s="25"/>
      <c r="B791" s="25"/>
      <c r="C791" s="25"/>
      <c r="D791" s="25"/>
      <c r="E791" s="25"/>
      <c r="F791" s="25"/>
      <c r="G791" s="25"/>
      <c r="H791" s="25"/>
      <c r="I791" s="214"/>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25"/>
      <c r="BJ791" s="25"/>
      <c r="BK791" s="25"/>
      <c r="BL791" s="25"/>
      <c r="BM791" s="25"/>
      <c r="BN791" s="25"/>
      <c r="BO791" s="25"/>
      <c r="BP791" s="25"/>
      <c r="BQ791" s="25"/>
      <c r="BR791" s="25"/>
      <c r="BS791" s="25"/>
      <c r="BT791" s="25"/>
      <c r="BU791" s="25"/>
      <c r="BV791" s="25"/>
      <c r="BW791" s="25"/>
      <c r="BX791" s="25"/>
      <c r="BY791" s="25"/>
      <c r="BZ791" s="25"/>
      <c r="CA791" s="25"/>
      <c r="CB791" s="25"/>
      <c r="CC791" s="25"/>
      <c r="CD791" s="25"/>
      <c r="CE791" s="25"/>
      <c r="CF791" s="25"/>
      <c r="CG791" s="25"/>
      <c r="CH791" s="25"/>
      <c r="CI791" s="25"/>
      <c r="CJ791" s="25"/>
      <c r="CK791" s="25"/>
      <c r="CL791" s="25"/>
      <c r="CM791" s="25"/>
      <c r="CN791" s="25"/>
      <c r="CO791" s="25"/>
      <c r="CP791" s="25"/>
      <c r="CQ791" s="25"/>
      <c r="CR791" s="25"/>
      <c r="CS791" s="25"/>
      <c r="CT791" s="25"/>
      <c r="CU791" s="25"/>
      <c r="CV791" s="25"/>
      <c r="CW791" s="25"/>
      <c r="CX791" s="25"/>
      <c r="CY791" s="25"/>
      <c r="CZ791" s="25"/>
      <c r="DA791" s="25"/>
      <c r="DB791" s="25"/>
      <c r="DC791" s="25"/>
      <c r="DD791" s="25"/>
    </row>
    <row r="792" spans="1:108" hidden="1">
      <c r="A792" s="25"/>
      <c r="B792" s="25"/>
      <c r="C792" s="25"/>
      <c r="D792" s="25"/>
      <c r="E792" s="25"/>
      <c r="F792" s="25"/>
      <c r="G792" s="25"/>
      <c r="H792" s="25"/>
      <c r="I792" s="214"/>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c r="BM792" s="25"/>
      <c r="BN792" s="25"/>
      <c r="BO792" s="25"/>
      <c r="BP792" s="25"/>
      <c r="BQ792" s="25"/>
      <c r="BR792" s="25"/>
      <c r="BS792" s="25"/>
      <c r="BT792" s="25"/>
      <c r="BU792" s="25"/>
      <c r="BV792" s="25"/>
      <c r="BW792" s="25"/>
      <c r="BX792" s="25"/>
      <c r="BY792" s="25"/>
      <c r="BZ792" s="25"/>
      <c r="CA792" s="25"/>
      <c r="CB792" s="25"/>
      <c r="CC792" s="25"/>
      <c r="CD792" s="25"/>
      <c r="CE792" s="25"/>
      <c r="CF792" s="25"/>
      <c r="CG792" s="25"/>
      <c r="CH792" s="25"/>
      <c r="CI792" s="25"/>
      <c r="CJ792" s="25"/>
      <c r="CK792" s="25"/>
      <c r="CL792" s="25"/>
      <c r="CM792" s="25"/>
      <c r="CN792" s="25"/>
      <c r="CO792" s="25"/>
      <c r="CP792" s="25"/>
      <c r="CQ792" s="25"/>
      <c r="CR792" s="25"/>
      <c r="CS792" s="25"/>
      <c r="CT792" s="25"/>
      <c r="CU792" s="25"/>
      <c r="CV792" s="25"/>
      <c r="CW792" s="25"/>
      <c r="CX792" s="25"/>
      <c r="CY792" s="25"/>
      <c r="CZ792" s="25"/>
      <c r="DA792" s="25"/>
      <c r="DB792" s="25"/>
      <c r="DC792" s="25"/>
      <c r="DD792" s="25"/>
    </row>
    <row r="793" spans="1:108" hidden="1">
      <c r="A793" s="25"/>
      <c r="B793" s="25"/>
      <c r="C793" s="25"/>
      <c r="D793" s="25"/>
      <c r="E793" s="25"/>
      <c r="F793" s="25"/>
      <c r="G793" s="25"/>
      <c r="H793" s="25"/>
      <c r="I793" s="214"/>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c r="BM793" s="25"/>
      <c r="BN793" s="25"/>
      <c r="BO793" s="25"/>
      <c r="BP793" s="25"/>
      <c r="BQ793" s="25"/>
      <c r="BR793" s="25"/>
      <c r="BS793" s="25"/>
      <c r="BT793" s="25"/>
      <c r="BU793" s="25"/>
      <c r="BV793" s="25"/>
      <c r="BW793" s="25"/>
      <c r="BX793" s="25"/>
      <c r="BY793" s="25"/>
      <c r="BZ793" s="25"/>
      <c r="CA793" s="25"/>
      <c r="CB793" s="25"/>
      <c r="CC793" s="25"/>
      <c r="CD793" s="25"/>
      <c r="CE793" s="25"/>
      <c r="CF793" s="25"/>
      <c r="CG793" s="25"/>
      <c r="CH793" s="25"/>
      <c r="CI793" s="25"/>
      <c r="CJ793" s="25"/>
      <c r="CK793" s="25"/>
      <c r="CL793" s="25"/>
      <c r="CM793" s="25"/>
      <c r="CN793" s="25"/>
      <c r="CO793" s="25"/>
      <c r="CP793" s="25"/>
      <c r="CQ793" s="25"/>
      <c r="CR793" s="25"/>
      <c r="CS793" s="25"/>
      <c r="CT793" s="25"/>
      <c r="CU793" s="25"/>
      <c r="CV793" s="25"/>
      <c r="CW793" s="25"/>
      <c r="CX793" s="25"/>
      <c r="CY793" s="25"/>
      <c r="CZ793" s="25"/>
      <c r="DA793" s="25"/>
      <c r="DB793" s="25"/>
      <c r="DC793" s="25"/>
      <c r="DD793" s="25"/>
    </row>
    <row r="794" spans="1:108" hidden="1">
      <c r="A794" s="25"/>
      <c r="B794" s="25"/>
      <c r="C794" s="25"/>
      <c r="D794" s="25"/>
      <c r="E794" s="25"/>
      <c r="F794" s="25"/>
      <c r="G794" s="25"/>
      <c r="H794" s="25"/>
      <c r="I794" s="214"/>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c r="CB794" s="25"/>
      <c r="CC794" s="25"/>
      <c r="CD794" s="25"/>
      <c r="CE794" s="25"/>
      <c r="CF794" s="25"/>
      <c r="CG794" s="25"/>
      <c r="CH794" s="25"/>
      <c r="CI794" s="25"/>
      <c r="CJ794" s="25"/>
      <c r="CK794" s="25"/>
      <c r="CL794" s="25"/>
      <c r="CM794" s="25"/>
      <c r="CN794" s="25"/>
      <c r="CO794" s="25"/>
      <c r="CP794" s="25"/>
      <c r="CQ794" s="25"/>
      <c r="CR794" s="25"/>
      <c r="CS794" s="25"/>
      <c r="CT794" s="25"/>
      <c r="CU794" s="25"/>
      <c r="CV794" s="25"/>
      <c r="CW794" s="25"/>
      <c r="CX794" s="25"/>
      <c r="CY794" s="25"/>
      <c r="CZ794" s="25"/>
      <c r="DA794" s="25"/>
      <c r="DB794" s="25"/>
      <c r="DC794" s="25"/>
      <c r="DD794" s="25"/>
    </row>
    <row r="795" spans="1:108" hidden="1">
      <c r="A795" s="25"/>
      <c r="B795" s="25"/>
      <c r="C795" s="25"/>
      <c r="D795" s="25"/>
      <c r="E795" s="25"/>
      <c r="F795" s="25"/>
      <c r="G795" s="25"/>
      <c r="H795" s="25"/>
      <c r="I795" s="214"/>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c r="CB795" s="25"/>
      <c r="CC795" s="25"/>
      <c r="CD795" s="25"/>
      <c r="CE795" s="25"/>
      <c r="CF795" s="25"/>
      <c r="CG795" s="25"/>
      <c r="CH795" s="25"/>
      <c r="CI795" s="25"/>
      <c r="CJ795" s="25"/>
      <c r="CK795" s="25"/>
      <c r="CL795" s="25"/>
      <c r="CM795" s="25"/>
      <c r="CN795" s="25"/>
      <c r="CO795" s="25"/>
      <c r="CP795" s="25"/>
      <c r="CQ795" s="25"/>
      <c r="CR795" s="25"/>
      <c r="CS795" s="25"/>
      <c r="CT795" s="25"/>
      <c r="CU795" s="25"/>
      <c r="CV795" s="25"/>
      <c r="CW795" s="25"/>
      <c r="CX795" s="25"/>
      <c r="CY795" s="25"/>
      <c r="CZ795" s="25"/>
      <c r="DA795" s="25"/>
      <c r="DB795" s="25"/>
      <c r="DC795" s="25"/>
      <c r="DD795" s="25"/>
    </row>
    <row r="796" spans="1:108" hidden="1">
      <c r="A796" s="25"/>
      <c r="B796" s="25"/>
      <c r="C796" s="25"/>
      <c r="D796" s="25"/>
      <c r="E796" s="25"/>
      <c r="F796" s="25"/>
      <c r="G796" s="25"/>
      <c r="H796" s="25"/>
      <c r="I796" s="214"/>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25"/>
      <c r="CD796" s="25"/>
      <c r="CE796" s="25"/>
      <c r="CF796" s="25"/>
      <c r="CG796" s="25"/>
      <c r="CH796" s="25"/>
      <c r="CI796" s="25"/>
      <c r="CJ796" s="25"/>
      <c r="CK796" s="25"/>
      <c r="CL796" s="25"/>
      <c r="CM796" s="25"/>
      <c r="CN796" s="25"/>
      <c r="CO796" s="25"/>
      <c r="CP796" s="25"/>
      <c r="CQ796" s="25"/>
      <c r="CR796" s="25"/>
      <c r="CS796" s="25"/>
      <c r="CT796" s="25"/>
      <c r="CU796" s="25"/>
      <c r="CV796" s="25"/>
      <c r="CW796" s="25"/>
      <c r="CX796" s="25"/>
      <c r="CY796" s="25"/>
      <c r="CZ796" s="25"/>
      <c r="DA796" s="25"/>
      <c r="DB796" s="25"/>
      <c r="DC796" s="25"/>
      <c r="DD796" s="25"/>
    </row>
    <row r="797" spans="1:108" hidden="1">
      <c r="A797" s="25"/>
      <c r="B797" s="25"/>
      <c r="C797" s="25"/>
      <c r="D797" s="25"/>
      <c r="E797" s="25"/>
      <c r="F797" s="25"/>
      <c r="G797" s="25"/>
      <c r="H797" s="25"/>
      <c r="I797" s="214"/>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c r="CB797" s="25"/>
      <c r="CC797" s="25"/>
      <c r="CD797" s="25"/>
      <c r="CE797" s="25"/>
      <c r="CF797" s="25"/>
      <c r="CG797" s="25"/>
      <c r="CH797" s="25"/>
      <c r="CI797" s="25"/>
      <c r="CJ797" s="25"/>
      <c r="CK797" s="25"/>
      <c r="CL797" s="25"/>
      <c r="CM797" s="25"/>
      <c r="CN797" s="25"/>
      <c r="CO797" s="25"/>
      <c r="CP797" s="25"/>
      <c r="CQ797" s="25"/>
      <c r="CR797" s="25"/>
      <c r="CS797" s="25"/>
      <c r="CT797" s="25"/>
      <c r="CU797" s="25"/>
      <c r="CV797" s="25"/>
      <c r="CW797" s="25"/>
      <c r="CX797" s="25"/>
      <c r="CY797" s="25"/>
      <c r="CZ797" s="25"/>
      <c r="DA797" s="25"/>
      <c r="DB797" s="25"/>
      <c r="DC797" s="25"/>
      <c r="DD797" s="25"/>
    </row>
    <row r="798" spans="1:108" hidden="1">
      <c r="A798" s="25"/>
      <c r="B798" s="25"/>
      <c r="C798" s="25"/>
      <c r="D798" s="25"/>
      <c r="E798" s="25"/>
      <c r="F798" s="25"/>
      <c r="G798" s="25"/>
      <c r="H798" s="25"/>
      <c r="I798" s="214"/>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row>
    <row r="799" spans="1:108" hidden="1">
      <c r="A799" s="25"/>
      <c r="B799" s="25"/>
      <c r="C799" s="25"/>
      <c r="D799" s="25"/>
      <c r="E799" s="25"/>
      <c r="F799" s="25"/>
      <c r="G799" s="25"/>
      <c r="H799" s="25"/>
      <c r="I799" s="214"/>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25"/>
      <c r="CD799" s="25"/>
      <c r="CE799" s="25"/>
      <c r="CF799" s="25"/>
      <c r="CG799" s="25"/>
      <c r="CH799" s="25"/>
      <c r="CI799" s="25"/>
      <c r="CJ799" s="25"/>
      <c r="CK799" s="25"/>
      <c r="CL799" s="25"/>
      <c r="CM799" s="25"/>
      <c r="CN799" s="25"/>
      <c r="CO799" s="25"/>
      <c r="CP799" s="25"/>
      <c r="CQ799" s="25"/>
      <c r="CR799" s="25"/>
      <c r="CS799" s="25"/>
      <c r="CT799" s="25"/>
      <c r="CU799" s="25"/>
      <c r="CV799" s="25"/>
      <c r="CW799" s="25"/>
      <c r="CX799" s="25"/>
      <c r="CY799" s="25"/>
      <c r="CZ799" s="25"/>
      <c r="DA799" s="25"/>
      <c r="DB799" s="25"/>
      <c r="DC799" s="25"/>
      <c r="DD799" s="25"/>
    </row>
    <row r="800" spans="1:108" hidden="1">
      <c r="A800" s="25"/>
      <c r="B800" s="25"/>
      <c r="C800" s="25"/>
      <c r="D800" s="25"/>
      <c r="E800" s="25"/>
      <c r="F800" s="25"/>
      <c r="G800" s="25"/>
      <c r="H800" s="25"/>
      <c r="I800" s="214"/>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c r="CB800" s="25"/>
      <c r="CC800" s="25"/>
      <c r="CD800" s="25"/>
      <c r="CE800" s="25"/>
      <c r="CF800" s="25"/>
      <c r="CG800" s="25"/>
      <c r="CH800" s="25"/>
      <c r="CI800" s="25"/>
      <c r="CJ800" s="25"/>
      <c r="CK800" s="25"/>
      <c r="CL800" s="25"/>
      <c r="CM800" s="25"/>
      <c r="CN800" s="25"/>
      <c r="CO800" s="25"/>
      <c r="CP800" s="25"/>
      <c r="CQ800" s="25"/>
      <c r="CR800" s="25"/>
      <c r="CS800" s="25"/>
      <c r="CT800" s="25"/>
      <c r="CU800" s="25"/>
      <c r="CV800" s="25"/>
      <c r="CW800" s="25"/>
      <c r="CX800" s="25"/>
      <c r="CY800" s="25"/>
      <c r="CZ800" s="25"/>
      <c r="DA800" s="25"/>
      <c r="DB800" s="25"/>
      <c r="DC800" s="25"/>
      <c r="DD800" s="25"/>
    </row>
    <row r="801" spans="1:108" hidden="1">
      <c r="A801" s="25"/>
      <c r="B801" s="25"/>
      <c r="C801" s="25"/>
      <c r="D801" s="25"/>
      <c r="E801" s="25"/>
      <c r="F801" s="25"/>
      <c r="G801" s="25"/>
      <c r="H801" s="25"/>
      <c r="I801" s="214"/>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c r="CC801" s="25"/>
      <c r="CD801" s="25"/>
      <c r="CE801" s="25"/>
      <c r="CF801" s="25"/>
      <c r="CG801" s="25"/>
      <c r="CH801" s="25"/>
      <c r="CI801" s="25"/>
      <c r="CJ801" s="25"/>
      <c r="CK801" s="25"/>
      <c r="CL801" s="25"/>
      <c r="CM801" s="25"/>
      <c r="CN801" s="25"/>
      <c r="CO801" s="25"/>
      <c r="CP801" s="25"/>
      <c r="CQ801" s="25"/>
      <c r="CR801" s="25"/>
      <c r="CS801" s="25"/>
      <c r="CT801" s="25"/>
      <c r="CU801" s="25"/>
      <c r="CV801" s="25"/>
      <c r="CW801" s="25"/>
      <c r="CX801" s="25"/>
      <c r="CY801" s="25"/>
      <c r="CZ801" s="25"/>
      <c r="DA801" s="25"/>
      <c r="DB801" s="25"/>
      <c r="DC801" s="25"/>
      <c r="DD801" s="25"/>
    </row>
    <row r="802" spans="1:108" hidden="1">
      <c r="A802" s="25"/>
      <c r="B802" s="25"/>
      <c r="C802" s="25"/>
      <c r="D802" s="25"/>
      <c r="E802" s="25"/>
      <c r="F802" s="25"/>
      <c r="G802" s="25"/>
      <c r="H802" s="25"/>
      <c r="I802" s="214"/>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c r="CB802" s="25"/>
      <c r="CC802" s="25"/>
      <c r="CD802" s="25"/>
      <c r="CE802" s="25"/>
      <c r="CF802" s="25"/>
      <c r="CG802" s="25"/>
      <c r="CH802" s="25"/>
      <c r="CI802" s="25"/>
      <c r="CJ802" s="25"/>
      <c r="CK802" s="25"/>
      <c r="CL802" s="25"/>
      <c r="CM802" s="25"/>
      <c r="CN802" s="25"/>
      <c r="CO802" s="25"/>
      <c r="CP802" s="25"/>
      <c r="CQ802" s="25"/>
      <c r="CR802" s="25"/>
      <c r="CS802" s="25"/>
      <c r="CT802" s="25"/>
      <c r="CU802" s="25"/>
      <c r="CV802" s="25"/>
      <c r="CW802" s="25"/>
      <c r="CX802" s="25"/>
      <c r="CY802" s="25"/>
      <c r="CZ802" s="25"/>
      <c r="DA802" s="25"/>
      <c r="DB802" s="25"/>
      <c r="DC802" s="25"/>
      <c r="DD802" s="25"/>
    </row>
    <row r="803" spans="1:108" hidden="1">
      <c r="A803" s="25"/>
      <c r="B803" s="25"/>
      <c r="C803" s="25"/>
      <c r="D803" s="25"/>
      <c r="E803" s="25"/>
      <c r="F803" s="25"/>
      <c r="G803" s="25"/>
      <c r="H803" s="25"/>
      <c r="I803" s="214"/>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c r="CB803" s="25"/>
      <c r="CC803" s="25"/>
      <c r="CD803" s="25"/>
      <c r="CE803" s="25"/>
      <c r="CF803" s="25"/>
      <c r="CG803" s="25"/>
      <c r="CH803" s="25"/>
      <c r="CI803" s="25"/>
      <c r="CJ803" s="25"/>
      <c r="CK803" s="25"/>
      <c r="CL803" s="25"/>
      <c r="CM803" s="25"/>
      <c r="CN803" s="25"/>
      <c r="CO803" s="25"/>
      <c r="CP803" s="25"/>
      <c r="CQ803" s="25"/>
      <c r="CR803" s="25"/>
      <c r="CS803" s="25"/>
      <c r="CT803" s="25"/>
      <c r="CU803" s="25"/>
      <c r="CV803" s="25"/>
      <c r="CW803" s="25"/>
      <c r="CX803" s="25"/>
      <c r="CY803" s="25"/>
      <c r="CZ803" s="25"/>
      <c r="DA803" s="25"/>
      <c r="DB803" s="25"/>
      <c r="DC803" s="25"/>
      <c r="DD803" s="25"/>
    </row>
    <row r="804" spans="1:108" hidden="1">
      <c r="A804" s="25"/>
      <c r="B804" s="25"/>
      <c r="C804" s="25"/>
      <c r="D804" s="25"/>
      <c r="E804" s="25"/>
      <c r="F804" s="25"/>
      <c r="G804" s="25"/>
      <c r="H804" s="25"/>
      <c r="I804" s="214"/>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c r="CB804" s="25"/>
      <c r="CC804" s="25"/>
      <c r="CD804" s="25"/>
      <c r="CE804" s="25"/>
      <c r="CF804" s="25"/>
      <c r="CG804" s="25"/>
      <c r="CH804" s="25"/>
      <c r="CI804" s="25"/>
      <c r="CJ804" s="25"/>
      <c r="CK804" s="25"/>
      <c r="CL804" s="25"/>
      <c r="CM804" s="25"/>
      <c r="CN804" s="25"/>
      <c r="CO804" s="25"/>
      <c r="CP804" s="25"/>
      <c r="CQ804" s="25"/>
      <c r="CR804" s="25"/>
      <c r="CS804" s="25"/>
      <c r="CT804" s="25"/>
      <c r="CU804" s="25"/>
      <c r="CV804" s="25"/>
      <c r="CW804" s="25"/>
      <c r="CX804" s="25"/>
      <c r="CY804" s="25"/>
      <c r="CZ804" s="25"/>
      <c r="DA804" s="25"/>
      <c r="DB804" s="25"/>
      <c r="DC804" s="25"/>
      <c r="DD804" s="25"/>
    </row>
    <row r="805" spans="1:108" hidden="1">
      <c r="A805" s="25"/>
      <c r="B805" s="25"/>
      <c r="C805" s="25"/>
      <c r="D805" s="25"/>
      <c r="E805" s="25"/>
      <c r="F805" s="25"/>
      <c r="G805" s="25"/>
      <c r="H805" s="25"/>
      <c r="I805" s="214"/>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25"/>
      <c r="BJ805" s="25"/>
      <c r="BK805" s="25"/>
      <c r="BL805" s="25"/>
      <c r="BM805" s="25"/>
      <c r="BN805" s="25"/>
      <c r="BO805" s="25"/>
      <c r="BP805" s="25"/>
      <c r="BQ805" s="25"/>
      <c r="BR805" s="25"/>
      <c r="BS805" s="25"/>
      <c r="BT805" s="25"/>
      <c r="BU805" s="25"/>
      <c r="BV805" s="25"/>
      <c r="BW805" s="25"/>
      <c r="BX805" s="25"/>
      <c r="BY805" s="25"/>
      <c r="BZ805" s="25"/>
      <c r="CA805" s="25"/>
      <c r="CB805" s="25"/>
      <c r="CC805" s="25"/>
      <c r="CD805" s="25"/>
      <c r="CE805" s="25"/>
      <c r="CF805" s="25"/>
      <c r="CG805" s="25"/>
      <c r="CH805" s="25"/>
      <c r="CI805" s="25"/>
      <c r="CJ805" s="25"/>
      <c r="CK805" s="25"/>
      <c r="CL805" s="25"/>
      <c r="CM805" s="25"/>
      <c r="CN805" s="25"/>
      <c r="CO805" s="25"/>
      <c r="CP805" s="25"/>
      <c r="CQ805" s="25"/>
      <c r="CR805" s="25"/>
      <c r="CS805" s="25"/>
      <c r="CT805" s="25"/>
      <c r="CU805" s="25"/>
      <c r="CV805" s="25"/>
      <c r="CW805" s="25"/>
      <c r="CX805" s="25"/>
      <c r="CY805" s="25"/>
      <c r="CZ805" s="25"/>
      <c r="DA805" s="25"/>
      <c r="DB805" s="25"/>
      <c r="DC805" s="25"/>
      <c r="DD805" s="25"/>
    </row>
    <row r="806" spans="1:108" hidden="1">
      <c r="A806" s="25"/>
      <c r="B806" s="25"/>
      <c r="C806" s="25"/>
      <c r="D806" s="25"/>
      <c r="E806" s="25"/>
      <c r="F806" s="25"/>
      <c r="G806" s="25"/>
      <c r="H806" s="25"/>
      <c r="I806" s="214"/>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25"/>
      <c r="BJ806" s="25"/>
      <c r="BK806" s="25"/>
      <c r="BL806" s="25"/>
      <c r="BM806" s="25"/>
      <c r="BN806" s="25"/>
      <c r="BO806" s="25"/>
      <c r="BP806" s="25"/>
      <c r="BQ806" s="25"/>
      <c r="BR806" s="25"/>
      <c r="BS806" s="25"/>
      <c r="BT806" s="25"/>
      <c r="BU806" s="25"/>
      <c r="BV806" s="25"/>
      <c r="BW806" s="25"/>
      <c r="BX806" s="25"/>
      <c r="BY806" s="25"/>
      <c r="BZ806" s="25"/>
      <c r="CA806" s="25"/>
      <c r="CB806" s="25"/>
      <c r="CC806" s="25"/>
      <c r="CD806" s="25"/>
      <c r="CE806" s="25"/>
      <c r="CF806" s="25"/>
      <c r="CG806" s="25"/>
      <c r="CH806" s="25"/>
      <c r="CI806" s="25"/>
      <c r="CJ806" s="25"/>
      <c r="CK806" s="25"/>
      <c r="CL806" s="25"/>
      <c r="CM806" s="25"/>
      <c r="CN806" s="25"/>
      <c r="CO806" s="25"/>
      <c r="CP806" s="25"/>
      <c r="CQ806" s="25"/>
      <c r="CR806" s="25"/>
      <c r="CS806" s="25"/>
      <c r="CT806" s="25"/>
      <c r="CU806" s="25"/>
      <c r="CV806" s="25"/>
      <c r="CW806" s="25"/>
      <c r="CX806" s="25"/>
      <c r="CY806" s="25"/>
      <c r="CZ806" s="25"/>
      <c r="DA806" s="25"/>
      <c r="DB806" s="25"/>
      <c r="DC806" s="25"/>
      <c r="DD806" s="25"/>
    </row>
    <row r="807" spans="1:108" hidden="1">
      <c r="A807" s="25"/>
      <c r="B807" s="25"/>
      <c r="C807" s="25"/>
      <c r="D807" s="25"/>
      <c r="E807" s="25"/>
      <c r="F807" s="25"/>
      <c r="G807" s="25"/>
      <c r="H807" s="25"/>
      <c r="I807" s="214"/>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c r="BM807" s="25"/>
      <c r="BN807" s="25"/>
      <c r="BO807" s="25"/>
      <c r="BP807" s="25"/>
      <c r="BQ807" s="25"/>
      <c r="BR807" s="25"/>
      <c r="BS807" s="25"/>
      <c r="BT807" s="25"/>
      <c r="BU807" s="25"/>
      <c r="BV807" s="25"/>
      <c r="BW807" s="25"/>
      <c r="BX807" s="25"/>
      <c r="BY807" s="25"/>
      <c r="BZ807" s="25"/>
      <c r="CA807" s="25"/>
      <c r="CB807" s="25"/>
      <c r="CC807" s="25"/>
      <c r="CD807" s="25"/>
      <c r="CE807" s="25"/>
      <c r="CF807" s="25"/>
      <c r="CG807" s="25"/>
      <c r="CH807" s="25"/>
      <c r="CI807" s="25"/>
      <c r="CJ807" s="25"/>
      <c r="CK807" s="25"/>
      <c r="CL807" s="25"/>
      <c r="CM807" s="25"/>
      <c r="CN807" s="25"/>
      <c r="CO807" s="25"/>
      <c r="CP807" s="25"/>
      <c r="CQ807" s="25"/>
      <c r="CR807" s="25"/>
      <c r="CS807" s="25"/>
      <c r="CT807" s="25"/>
      <c r="CU807" s="25"/>
      <c r="CV807" s="25"/>
      <c r="CW807" s="25"/>
      <c r="CX807" s="25"/>
      <c r="CY807" s="25"/>
      <c r="CZ807" s="25"/>
      <c r="DA807" s="25"/>
      <c r="DB807" s="25"/>
      <c r="DC807" s="25"/>
      <c r="DD807" s="25"/>
    </row>
    <row r="808" spans="1:108" hidden="1">
      <c r="A808" s="25"/>
      <c r="B808" s="25"/>
      <c r="C808" s="25"/>
      <c r="D808" s="25"/>
      <c r="E808" s="25"/>
      <c r="F808" s="25"/>
      <c r="G808" s="25"/>
      <c r="H808" s="25"/>
      <c r="I808" s="214"/>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c r="BM808" s="25"/>
      <c r="BN808" s="25"/>
      <c r="BO808" s="25"/>
      <c r="BP808" s="25"/>
      <c r="BQ808" s="25"/>
      <c r="BR808" s="25"/>
      <c r="BS808" s="25"/>
      <c r="BT808" s="25"/>
      <c r="BU808" s="25"/>
      <c r="BV808" s="25"/>
      <c r="BW808" s="25"/>
      <c r="BX808" s="25"/>
      <c r="BY808" s="25"/>
      <c r="BZ808" s="25"/>
      <c r="CA808" s="25"/>
      <c r="CB808" s="25"/>
      <c r="CC808" s="25"/>
      <c r="CD808" s="25"/>
      <c r="CE808" s="25"/>
      <c r="CF808" s="25"/>
      <c r="CG808" s="25"/>
      <c r="CH808" s="25"/>
      <c r="CI808" s="25"/>
      <c r="CJ808" s="25"/>
      <c r="CK808" s="25"/>
      <c r="CL808" s="25"/>
      <c r="CM808" s="25"/>
      <c r="CN808" s="25"/>
      <c r="CO808" s="25"/>
      <c r="CP808" s="25"/>
      <c r="CQ808" s="25"/>
      <c r="CR808" s="25"/>
      <c r="CS808" s="25"/>
      <c r="CT808" s="25"/>
      <c r="CU808" s="25"/>
      <c r="CV808" s="25"/>
      <c r="CW808" s="25"/>
      <c r="CX808" s="25"/>
      <c r="CY808" s="25"/>
      <c r="CZ808" s="25"/>
      <c r="DA808" s="25"/>
      <c r="DB808" s="25"/>
      <c r="DC808" s="25"/>
      <c r="DD808" s="25"/>
    </row>
    <row r="809" spans="1:108" hidden="1">
      <c r="A809" s="25"/>
      <c r="B809" s="25"/>
      <c r="C809" s="25"/>
      <c r="D809" s="25"/>
      <c r="E809" s="25"/>
      <c r="F809" s="25"/>
      <c r="G809" s="25"/>
      <c r="H809" s="25"/>
      <c r="I809" s="214"/>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c r="BM809" s="25"/>
      <c r="BN809" s="25"/>
      <c r="BO809" s="25"/>
      <c r="BP809" s="25"/>
      <c r="BQ809" s="25"/>
      <c r="BR809" s="25"/>
      <c r="BS809" s="25"/>
      <c r="BT809" s="25"/>
      <c r="BU809" s="25"/>
      <c r="BV809" s="25"/>
      <c r="BW809" s="25"/>
      <c r="BX809" s="25"/>
      <c r="BY809" s="25"/>
      <c r="BZ809" s="25"/>
      <c r="CA809" s="25"/>
      <c r="CB809" s="25"/>
      <c r="CC809" s="25"/>
      <c r="CD809" s="25"/>
      <c r="CE809" s="25"/>
      <c r="CF809" s="25"/>
      <c r="CG809" s="25"/>
      <c r="CH809" s="25"/>
      <c r="CI809" s="25"/>
      <c r="CJ809" s="25"/>
      <c r="CK809" s="25"/>
      <c r="CL809" s="25"/>
      <c r="CM809" s="25"/>
      <c r="CN809" s="25"/>
      <c r="CO809" s="25"/>
      <c r="CP809" s="25"/>
      <c r="CQ809" s="25"/>
      <c r="CR809" s="25"/>
      <c r="CS809" s="25"/>
      <c r="CT809" s="25"/>
      <c r="CU809" s="25"/>
      <c r="CV809" s="25"/>
      <c r="CW809" s="25"/>
      <c r="CX809" s="25"/>
      <c r="CY809" s="25"/>
      <c r="CZ809" s="25"/>
      <c r="DA809" s="25"/>
      <c r="DB809" s="25"/>
      <c r="DC809" s="25"/>
      <c r="DD809" s="25"/>
    </row>
    <row r="810" spans="1:108" hidden="1">
      <c r="A810" s="25"/>
      <c r="B810" s="25"/>
      <c r="C810" s="25"/>
      <c r="D810" s="25"/>
      <c r="E810" s="25"/>
      <c r="F810" s="25"/>
      <c r="G810" s="25"/>
      <c r="H810" s="25"/>
      <c r="I810" s="214"/>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25"/>
      <c r="BJ810" s="25"/>
      <c r="BK810" s="25"/>
      <c r="BL810" s="25"/>
      <c r="BM810" s="25"/>
      <c r="BN810" s="25"/>
      <c r="BO810" s="25"/>
      <c r="BP810" s="25"/>
      <c r="BQ810" s="25"/>
      <c r="BR810" s="25"/>
      <c r="BS810" s="25"/>
      <c r="BT810" s="25"/>
      <c r="BU810" s="25"/>
      <c r="BV810" s="25"/>
      <c r="BW810" s="25"/>
      <c r="BX810" s="25"/>
      <c r="BY810" s="25"/>
      <c r="BZ810" s="25"/>
      <c r="CA810" s="25"/>
      <c r="CB810" s="25"/>
      <c r="CC810" s="25"/>
      <c r="CD810" s="25"/>
      <c r="CE810" s="25"/>
      <c r="CF810" s="25"/>
      <c r="CG810" s="25"/>
      <c r="CH810" s="25"/>
      <c r="CI810" s="25"/>
      <c r="CJ810" s="25"/>
      <c r="CK810" s="25"/>
      <c r="CL810" s="25"/>
      <c r="CM810" s="25"/>
      <c r="CN810" s="25"/>
      <c r="CO810" s="25"/>
      <c r="CP810" s="25"/>
      <c r="CQ810" s="25"/>
      <c r="CR810" s="25"/>
      <c r="CS810" s="25"/>
      <c r="CT810" s="25"/>
      <c r="CU810" s="25"/>
      <c r="CV810" s="25"/>
      <c r="CW810" s="25"/>
      <c r="CX810" s="25"/>
      <c r="CY810" s="25"/>
      <c r="CZ810" s="25"/>
      <c r="DA810" s="25"/>
      <c r="DB810" s="25"/>
      <c r="DC810" s="25"/>
      <c r="DD810" s="25"/>
    </row>
    <row r="811" spans="1:108" hidden="1">
      <c r="A811" s="25"/>
      <c r="B811" s="25"/>
      <c r="C811" s="25"/>
      <c r="D811" s="25"/>
      <c r="E811" s="25"/>
      <c r="F811" s="25"/>
      <c r="G811" s="25"/>
      <c r="H811" s="25"/>
      <c r="I811" s="214"/>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25"/>
      <c r="BJ811" s="25"/>
      <c r="BK811" s="25"/>
      <c r="BL811" s="25"/>
      <c r="BM811" s="25"/>
      <c r="BN811" s="25"/>
      <c r="BO811" s="25"/>
      <c r="BP811" s="25"/>
      <c r="BQ811" s="25"/>
      <c r="BR811" s="25"/>
      <c r="BS811" s="25"/>
      <c r="BT811" s="25"/>
      <c r="BU811" s="25"/>
      <c r="BV811" s="25"/>
      <c r="BW811" s="25"/>
      <c r="BX811" s="25"/>
      <c r="BY811" s="25"/>
      <c r="BZ811" s="25"/>
      <c r="CA811" s="25"/>
      <c r="CB811" s="25"/>
      <c r="CC811" s="25"/>
      <c r="CD811" s="25"/>
      <c r="CE811" s="25"/>
      <c r="CF811" s="25"/>
      <c r="CG811" s="25"/>
      <c r="CH811" s="25"/>
      <c r="CI811" s="25"/>
      <c r="CJ811" s="25"/>
      <c r="CK811" s="25"/>
      <c r="CL811" s="25"/>
      <c r="CM811" s="25"/>
      <c r="CN811" s="25"/>
      <c r="CO811" s="25"/>
      <c r="CP811" s="25"/>
      <c r="CQ811" s="25"/>
      <c r="CR811" s="25"/>
      <c r="CS811" s="25"/>
      <c r="CT811" s="25"/>
      <c r="CU811" s="25"/>
      <c r="CV811" s="25"/>
      <c r="CW811" s="25"/>
      <c r="CX811" s="25"/>
      <c r="CY811" s="25"/>
      <c r="CZ811" s="25"/>
      <c r="DA811" s="25"/>
      <c r="DB811" s="25"/>
      <c r="DC811" s="25"/>
      <c r="DD811" s="25"/>
    </row>
    <row r="812" spans="1:108" hidden="1">
      <c r="A812" s="25"/>
      <c r="B812" s="25"/>
      <c r="C812" s="25"/>
      <c r="D812" s="25"/>
      <c r="E812" s="25"/>
      <c r="F812" s="25"/>
      <c r="G812" s="25"/>
      <c r="H812" s="25"/>
      <c r="I812" s="214"/>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5"/>
      <c r="BL812" s="25"/>
      <c r="BM812" s="25"/>
      <c r="BN812" s="25"/>
      <c r="BO812" s="25"/>
      <c r="BP812" s="25"/>
      <c r="BQ812" s="25"/>
      <c r="BR812" s="25"/>
      <c r="BS812" s="25"/>
      <c r="BT812" s="25"/>
      <c r="BU812" s="25"/>
      <c r="BV812" s="25"/>
      <c r="BW812" s="25"/>
      <c r="BX812" s="25"/>
      <c r="BY812" s="25"/>
      <c r="BZ812" s="25"/>
      <c r="CA812" s="25"/>
      <c r="CB812" s="25"/>
      <c r="CC812" s="25"/>
      <c r="CD812" s="25"/>
      <c r="CE812" s="25"/>
      <c r="CF812" s="25"/>
      <c r="CG812" s="25"/>
      <c r="CH812" s="25"/>
      <c r="CI812" s="25"/>
      <c r="CJ812" s="25"/>
      <c r="CK812" s="25"/>
      <c r="CL812" s="25"/>
      <c r="CM812" s="25"/>
      <c r="CN812" s="25"/>
      <c r="CO812" s="25"/>
      <c r="CP812" s="25"/>
      <c r="CQ812" s="25"/>
      <c r="CR812" s="25"/>
      <c r="CS812" s="25"/>
      <c r="CT812" s="25"/>
      <c r="CU812" s="25"/>
      <c r="CV812" s="25"/>
      <c r="CW812" s="25"/>
      <c r="CX812" s="25"/>
      <c r="CY812" s="25"/>
      <c r="CZ812" s="25"/>
      <c r="DA812" s="25"/>
      <c r="DB812" s="25"/>
      <c r="DC812" s="25"/>
      <c r="DD812" s="25"/>
    </row>
    <row r="813" spans="1:108" hidden="1">
      <c r="A813" s="25"/>
      <c r="B813" s="25"/>
      <c r="C813" s="25"/>
      <c r="D813" s="25"/>
      <c r="E813" s="25"/>
      <c r="F813" s="25"/>
      <c r="G813" s="25"/>
      <c r="H813" s="25"/>
      <c r="I813" s="214"/>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c r="BM813" s="25"/>
      <c r="BN813" s="25"/>
      <c r="BO813" s="25"/>
      <c r="BP813" s="25"/>
      <c r="BQ813" s="25"/>
      <c r="BR813" s="25"/>
      <c r="BS813" s="25"/>
      <c r="BT813" s="25"/>
      <c r="BU813" s="25"/>
      <c r="BV813" s="25"/>
      <c r="BW813" s="25"/>
      <c r="BX813" s="25"/>
      <c r="BY813" s="25"/>
      <c r="BZ813" s="25"/>
      <c r="CA813" s="25"/>
      <c r="CB813" s="25"/>
      <c r="CC813" s="25"/>
      <c r="CD813" s="25"/>
      <c r="CE813" s="25"/>
      <c r="CF813" s="25"/>
      <c r="CG813" s="25"/>
      <c r="CH813" s="25"/>
      <c r="CI813" s="25"/>
      <c r="CJ813" s="25"/>
      <c r="CK813" s="25"/>
      <c r="CL813" s="25"/>
      <c r="CM813" s="25"/>
      <c r="CN813" s="25"/>
      <c r="CO813" s="25"/>
      <c r="CP813" s="25"/>
      <c r="CQ813" s="25"/>
      <c r="CR813" s="25"/>
      <c r="CS813" s="25"/>
      <c r="CT813" s="25"/>
      <c r="CU813" s="25"/>
      <c r="CV813" s="25"/>
      <c r="CW813" s="25"/>
      <c r="CX813" s="25"/>
      <c r="CY813" s="25"/>
      <c r="CZ813" s="25"/>
      <c r="DA813" s="25"/>
      <c r="DB813" s="25"/>
      <c r="DC813" s="25"/>
      <c r="DD813" s="25"/>
    </row>
    <row r="814" spans="1:108" hidden="1">
      <c r="A814" s="25"/>
      <c r="B814" s="25"/>
      <c r="C814" s="25"/>
      <c r="D814" s="25"/>
      <c r="E814" s="25"/>
      <c r="F814" s="25"/>
      <c r="G814" s="25"/>
      <c r="H814" s="25"/>
      <c r="I814" s="214"/>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c r="BM814" s="25"/>
      <c r="BN814" s="25"/>
      <c r="BO814" s="25"/>
      <c r="BP814" s="25"/>
      <c r="BQ814" s="25"/>
      <c r="BR814" s="25"/>
      <c r="BS814" s="25"/>
      <c r="BT814" s="25"/>
      <c r="BU814" s="25"/>
      <c r="BV814" s="25"/>
      <c r="BW814" s="25"/>
      <c r="BX814" s="25"/>
      <c r="BY814" s="25"/>
      <c r="BZ814" s="25"/>
      <c r="CA814" s="25"/>
      <c r="CB814" s="25"/>
      <c r="CC814" s="25"/>
      <c r="CD814" s="25"/>
      <c r="CE814" s="25"/>
      <c r="CF814" s="25"/>
      <c r="CG814" s="25"/>
      <c r="CH814" s="25"/>
      <c r="CI814" s="25"/>
      <c r="CJ814" s="25"/>
      <c r="CK814" s="25"/>
      <c r="CL814" s="25"/>
      <c r="CM814" s="25"/>
      <c r="CN814" s="25"/>
      <c r="CO814" s="25"/>
      <c r="CP814" s="25"/>
      <c r="CQ814" s="25"/>
      <c r="CR814" s="25"/>
      <c r="CS814" s="25"/>
      <c r="CT814" s="25"/>
      <c r="CU814" s="25"/>
      <c r="CV814" s="25"/>
      <c r="CW814" s="25"/>
      <c r="CX814" s="25"/>
      <c r="CY814" s="25"/>
      <c r="CZ814" s="25"/>
      <c r="DA814" s="25"/>
      <c r="DB814" s="25"/>
      <c r="DC814" s="25"/>
      <c r="DD814" s="25"/>
    </row>
    <row r="815" spans="1:108" hidden="1">
      <c r="A815" s="25"/>
      <c r="B815" s="25"/>
      <c r="C815" s="25"/>
      <c r="D815" s="25"/>
      <c r="E815" s="25"/>
      <c r="F815" s="25"/>
      <c r="G815" s="25"/>
      <c r="H815" s="25"/>
      <c r="I815" s="214"/>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c r="BM815" s="25"/>
      <c r="BN815" s="25"/>
      <c r="BO815" s="25"/>
      <c r="BP815" s="25"/>
      <c r="BQ815" s="25"/>
      <c r="BR815" s="25"/>
      <c r="BS815" s="25"/>
      <c r="BT815" s="25"/>
      <c r="BU815" s="25"/>
      <c r="BV815" s="25"/>
      <c r="BW815" s="25"/>
      <c r="BX815" s="25"/>
      <c r="BY815" s="25"/>
      <c r="BZ815" s="25"/>
      <c r="CA815" s="25"/>
      <c r="CB815" s="25"/>
      <c r="CC815" s="25"/>
      <c r="CD815" s="25"/>
      <c r="CE815" s="25"/>
      <c r="CF815" s="25"/>
      <c r="CG815" s="25"/>
      <c r="CH815" s="25"/>
      <c r="CI815" s="25"/>
      <c r="CJ815" s="25"/>
      <c r="CK815" s="25"/>
      <c r="CL815" s="25"/>
      <c r="CM815" s="25"/>
      <c r="CN815" s="25"/>
      <c r="CO815" s="25"/>
      <c r="CP815" s="25"/>
      <c r="CQ815" s="25"/>
      <c r="CR815" s="25"/>
      <c r="CS815" s="25"/>
      <c r="CT815" s="25"/>
      <c r="CU815" s="25"/>
      <c r="CV815" s="25"/>
      <c r="CW815" s="25"/>
      <c r="CX815" s="25"/>
      <c r="CY815" s="25"/>
      <c r="CZ815" s="25"/>
      <c r="DA815" s="25"/>
      <c r="DB815" s="25"/>
      <c r="DC815" s="25"/>
      <c r="DD815" s="25"/>
    </row>
    <row r="816" spans="1:108" hidden="1">
      <c r="A816" s="25"/>
      <c r="B816" s="25"/>
      <c r="C816" s="25"/>
      <c r="D816" s="25"/>
      <c r="E816" s="25"/>
      <c r="F816" s="25"/>
      <c r="G816" s="25"/>
      <c r="H816" s="25"/>
      <c r="I816" s="214"/>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c r="BM816" s="25"/>
      <c r="BN816" s="25"/>
      <c r="BO816" s="25"/>
      <c r="BP816" s="25"/>
      <c r="BQ816" s="25"/>
      <c r="BR816" s="25"/>
      <c r="BS816" s="25"/>
      <c r="BT816" s="25"/>
      <c r="BU816" s="25"/>
      <c r="BV816" s="25"/>
      <c r="BW816" s="25"/>
      <c r="BX816" s="25"/>
      <c r="BY816" s="25"/>
      <c r="BZ816" s="25"/>
      <c r="CA816" s="25"/>
      <c r="CB816" s="25"/>
      <c r="CC816" s="25"/>
      <c r="CD816" s="25"/>
      <c r="CE816" s="25"/>
      <c r="CF816" s="25"/>
      <c r="CG816" s="25"/>
      <c r="CH816" s="25"/>
      <c r="CI816" s="25"/>
      <c r="CJ816" s="25"/>
      <c r="CK816" s="25"/>
      <c r="CL816" s="25"/>
      <c r="CM816" s="25"/>
      <c r="CN816" s="25"/>
      <c r="CO816" s="25"/>
      <c r="CP816" s="25"/>
      <c r="CQ816" s="25"/>
      <c r="CR816" s="25"/>
      <c r="CS816" s="25"/>
      <c r="CT816" s="25"/>
      <c r="CU816" s="25"/>
      <c r="CV816" s="25"/>
      <c r="CW816" s="25"/>
      <c r="CX816" s="25"/>
      <c r="CY816" s="25"/>
      <c r="CZ816" s="25"/>
      <c r="DA816" s="25"/>
      <c r="DB816" s="25"/>
      <c r="DC816" s="25"/>
      <c r="DD816" s="25"/>
    </row>
    <row r="817" spans="1:108" hidden="1">
      <c r="A817" s="25"/>
      <c r="B817" s="25"/>
      <c r="C817" s="25"/>
      <c r="D817" s="25"/>
      <c r="E817" s="25"/>
      <c r="F817" s="25"/>
      <c r="G817" s="25"/>
      <c r="H817" s="25"/>
      <c r="I817" s="214"/>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c r="BM817" s="25"/>
      <c r="BN817" s="25"/>
      <c r="BO817" s="25"/>
      <c r="BP817" s="25"/>
      <c r="BQ817" s="25"/>
      <c r="BR817" s="25"/>
      <c r="BS817" s="25"/>
      <c r="BT817" s="25"/>
      <c r="BU817" s="25"/>
      <c r="BV817" s="25"/>
      <c r="BW817" s="25"/>
      <c r="BX817" s="25"/>
      <c r="BY817" s="25"/>
      <c r="BZ817" s="25"/>
      <c r="CA817" s="25"/>
      <c r="CB817" s="25"/>
      <c r="CC817" s="25"/>
      <c r="CD817" s="25"/>
      <c r="CE817" s="25"/>
      <c r="CF817" s="25"/>
      <c r="CG817" s="25"/>
      <c r="CH817" s="25"/>
      <c r="CI817" s="25"/>
      <c r="CJ817" s="25"/>
      <c r="CK817" s="25"/>
      <c r="CL817" s="25"/>
      <c r="CM817" s="25"/>
      <c r="CN817" s="25"/>
      <c r="CO817" s="25"/>
      <c r="CP817" s="25"/>
      <c r="CQ817" s="25"/>
      <c r="CR817" s="25"/>
      <c r="CS817" s="25"/>
      <c r="CT817" s="25"/>
      <c r="CU817" s="25"/>
      <c r="CV817" s="25"/>
      <c r="CW817" s="25"/>
      <c r="CX817" s="25"/>
      <c r="CY817" s="25"/>
      <c r="CZ817" s="25"/>
      <c r="DA817" s="25"/>
      <c r="DB817" s="25"/>
      <c r="DC817" s="25"/>
      <c r="DD817" s="25"/>
    </row>
    <row r="818" spans="1:108" hidden="1">
      <c r="A818" s="25"/>
      <c r="B818" s="25"/>
      <c r="C818" s="25"/>
      <c r="D818" s="25"/>
      <c r="E818" s="25"/>
      <c r="F818" s="25"/>
      <c r="G818" s="25"/>
      <c r="H818" s="25"/>
      <c r="I818" s="214"/>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c r="BM818" s="25"/>
      <c r="BN818" s="25"/>
      <c r="BO818" s="25"/>
      <c r="BP818" s="25"/>
      <c r="BQ818" s="25"/>
      <c r="BR818" s="25"/>
      <c r="BS818" s="25"/>
      <c r="BT818" s="25"/>
      <c r="BU818" s="25"/>
      <c r="BV818" s="25"/>
      <c r="BW818" s="25"/>
      <c r="BX818" s="25"/>
      <c r="BY818" s="25"/>
      <c r="BZ818" s="25"/>
      <c r="CA818" s="25"/>
      <c r="CB818" s="25"/>
      <c r="CC818" s="25"/>
      <c r="CD818" s="25"/>
      <c r="CE818" s="25"/>
      <c r="CF818" s="25"/>
      <c r="CG818" s="25"/>
      <c r="CH818" s="25"/>
      <c r="CI818" s="25"/>
      <c r="CJ818" s="25"/>
      <c r="CK818" s="25"/>
      <c r="CL818" s="25"/>
      <c r="CM818" s="25"/>
      <c r="CN818" s="25"/>
      <c r="CO818" s="25"/>
      <c r="CP818" s="25"/>
      <c r="CQ818" s="25"/>
      <c r="CR818" s="25"/>
      <c r="CS818" s="25"/>
      <c r="CT818" s="25"/>
      <c r="CU818" s="25"/>
      <c r="CV818" s="25"/>
      <c r="CW818" s="25"/>
      <c r="CX818" s="25"/>
      <c r="CY818" s="25"/>
      <c r="CZ818" s="25"/>
      <c r="DA818" s="25"/>
      <c r="DB818" s="25"/>
      <c r="DC818" s="25"/>
      <c r="DD818" s="25"/>
    </row>
    <row r="819" spans="1:108" hidden="1">
      <c r="A819" s="25"/>
      <c r="B819" s="25"/>
      <c r="C819" s="25"/>
      <c r="D819" s="25"/>
      <c r="E819" s="25"/>
      <c r="F819" s="25"/>
      <c r="G819" s="25"/>
      <c r="H819" s="25"/>
      <c r="I819" s="214"/>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c r="BM819" s="25"/>
      <c r="BN819" s="25"/>
      <c r="BO819" s="25"/>
      <c r="BP819" s="25"/>
      <c r="BQ819" s="25"/>
      <c r="BR819" s="25"/>
      <c r="BS819" s="25"/>
      <c r="BT819" s="25"/>
      <c r="BU819" s="25"/>
      <c r="BV819" s="25"/>
      <c r="BW819" s="25"/>
      <c r="BX819" s="25"/>
      <c r="BY819" s="25"/>
      <c r="BZ819" s="25"/>
      <c r="CA819" s="25"/>
      <c r="CB819" s="25"/>
      <c r="CC819" s="25"/>
      <c r="CD819" s="25"/>
      <c r="CE819" s="25"/>
      <c r="CF819" s="25"/>
      <c r="CG819" s="25"/>
      <c r="CH819" s="25"/>
      <c r="CI819" s="25"/>
      <c r="CJ819" s="25"/>
      <c r="CK819" s="25"/>
      <c r="CL819" s="25"/>
      <c r="CM819" s="25"/>
      <c r="CN819" s="25"/>
      <c r="CO819" s="25"/>
      <c r="CP819" s="25"/>
      <c r="CQ819" s="25"/>
      <c r="CR819" s="25"/>
      <c r="CS819" s="25"/>
      <c r="CT819" s="25"/>
      <c r="CU819" s="25"/>
      <c r="CV819" s="25"/>
      <c r="CW819" s="25"/>
      <c r="CX819" s="25"/>
      <c r="CY819" s="25"/>
      <c r="CZ819" s="25"/>
      <c r="DA819" s="25"/>
      <c r="DB819" s="25"/>
      <c r="DC819" s="25"/>
      <c r="DD819" s="25"/>
    </row>
    <row r="820" spans="1:108" hidden="1">
      <c r="A820" s="25"/>
      <c r="B820" s="25"/>
      <c r="C820" s="25"/>
      <c r="D820" s="25"/>
      <c r="E820" s="25"/>
      <c r="F820" s="25"/>
      <c r="G820" s="25"/>
      <c r="H820" s="25"/>
      <c r="I820" s="214"/>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c r="BM820" s="25"/>
      <c r="BN820" s="25"/>
      <c r="BO820" s="25"/>
      <c r="BP820" s="25"/>
      <c r="BQ820" s="25"/>
      <c r="BR820" s="25"/>
      <c r="BS820" s="25"/>
      <c r="BT820" s="25"/>
      <c r="BU820" s="25"/>
      <c r="BV820" s="25"/>
      <c r="BW820" s="25"/>
      <c r="BX820" s="25"/>
      <c r="BY820" s="25"/>
      <c r="BZ820" s="25"/>
      <c r="CA820" s="25"/>
      <c r="CB820" s="25"/>
      <c r="CC820" s="25"/>
      <c r="CD820" s="25"/>
      <c r="CE820" s="25"/>
      <c r="CF820" s="25"/>
      <c r="CG820" s="25"/>
      <c r="CH820" s="25"/>
      <c r="CI820" s="25"/>
      <c r="CJ820" s="25"/>
      <c r="CK820" s="25"/>
      <c r="CL820" s="25"/>
      <c r="CM820" s="25"/>
      <c r="CN820" s="25"/>
      <c r="CO820" s="25"/>
      <c r="CP820" s="25"/>
      <c r="CQ820" s="25"/>
      <c r="CR820" s="25"/>
      <c r="CS820" s="25"/>
      <c r="CT820" s="25"/>
      <c r="CU820" s="25"/>
      <c r="CV820" s="25"/>
      <c r="CW820" s="25"/>
      <c r="CX820" s="25"/>
      <c r="CY820" s="25"/>
      <c r="CZ820" s="25"/>
      <c r="DA820" s="25"/>
      <c r="DB820" s="25"/>
      <c r="DC820" s="25"/>
      <c r="DD820" s="25"/>
    </row>
    <row r="821" spans="1:108" hidden="1">
      <c r="A821" s="25"/>
      <c r="B821" s="25"/>
      <c r="C821" s="25"/>
      <c r="D821" s="25"/>
      <c r="E821" s="25"/>
      <c r="F821" s="25"/>
      <c r="G821" s="25"/>
      <c r="H821" s="25"/>
      <c r="I821" s="214"/>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c r="BM821" s="25"/>
      <c r="BN821" s="25"/>
      <c r="BO821" s="25"/>
      <c r="BP821" s="25"/>
      <c r="BQ821" s="25"/>
      <c r="BR821" s="25"/>
      <c r="BS821" s="25"/>
      <c r="BT821" s="25"/>
      <c r="BU821" s="25"/>
      <c r="BV821" s="25"/>
      <c r="BW821" s="25"/>
      <c r="BX821" s="25"/>
      <c r="BY821" s="25"/>
      <c r="BZ821" s="25"/>
      <c r="CA821" s="25"/>
      <c r="CB821" s="25"/>
      <c r="CC821" s="25"/>
      <c r="CD821" s="25"/>
      <c r="CE821" s="25"/>
      <c r="CF821" s="25"/>
      <c r="CG821" s="25"/>
      <c r="CH821" s="25"/>
      <c r="CI821" s="25"/>
      <c r="CJ821" s="25"/>
      <c r="CK821" s="25"/>
      <c r="CL821" s="25"/>
      <c r="CM821" s="25"/>
      <c r="CN821" s="25"/>
      <c r="CO821" s="25"/>
      <c r="CP821" s="25"/>
      <c r="CQ821" s="25"/>
      <c r="CR821" s="25"/>
      <c r="CS821" s="25"/>
      <c r="CT821" s="25"/>
      <c r="CU821" s="25"/>
      <c r="CV821" s="25"/>
      <c r="CW821" s="25"/>
      <c r="CX821" s="25"/>
      <c r="CY821" s="25"/>
      <c r="CZ821" s="25"/>
      <c r="DA821" s="25"/>
      <c r="DB821" s="25"/>
      <c r="DC821" s="25"/>
      <c r="DD821" s="25"/>
    </row>
    <row r="822" spans="1:108" hidden="1">
      <c r="A822" s="25"/>
      <c r="B822" s="25"/>
      <c r="C822" s="25"/>
      <c r="D822" s="25"/>
      <c r="E822" s="25"/>
      <c r="F822" s="25"/>
      <c r="G822" s="25"/>
      <c r="H822" s="25"/>
      <c r="I822" s="214"/>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c r="BM822" s="25"/>
      <c r="BN822" s="25"/>
      <c r="BO822" s="25"/>
      <c r="BP822" s="25"/>
      <c r="BQ822" s="25"/>
      <c r="BR822" s="25"/>
      <c r="BS822" s="25"/>
      <c r="BT822" s="25"/>
      <c r="BU822" s="25"/>
      <c r="BV822" s="25"/>
      <c r="BW822" s="25"/>
      <c r="BX822" s="25"/>
      <c r="BY822" s="25"/>
      <c r="BZ822" s="25"/>
      <c r="CA822" s="25"/>
      <c r="CB822" s="25"/>
      <c r="CC822" s="25"/>
      <c r="CD822" s="25"/>
      <c r="CE822" s="25"/>
      <c r="CF822" s="25"/>
      <c r="CG822" s="25"/>
      <c r="CH822" s="25"/>
      <c r="CI822" s="25"/>
      <c r="CJ822" s="25"/>
      <c r="CK822" s="25"/>
      <c r="CL822" s="25"/>
      <c r="CM822" s="25"/>
      <c r="CN822" s="25"/>
      <c r="CO822" s="25"/>
      <c r="CP822" s="25"/>
      <c r="CQ822" s="25"/>
      <c r="CR822" s="25"/>
      <c r="CS822" s="25"/>
      <c r="CT822" s="25"/>
      <c r="CU822" s="25"/>
      <c r="CV822" s="25"/>
      <c r="CW822" s="25"/>
      <c r="CX822" s="25"/>
      <c r="CY822" s="25"/>
      <c r="CZ822" s="25"/>
      <c r="DA822" s="25"/>
      <c r="DB822" s="25"/>
      <c r="DC822" s="25"/>
      <c r="DD822" s="25"/>
    </row>
    <row r="823" spans="1:108" hidden="1">
      <c r="A823" s="25"/>
      <c r="B823" s="25"/>
      <c r="C823" s="25"/>
      <c r="D823" s="25"/>
      <c r="E823" s="25"/>
      <c r="F823" s="25"/>
      <c r="G823" s="25"/>
      <c r="H823" s="25"/>
      <c r="I823" s="214"/>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c r="BM823" s="25"/>
      <c r="BN823" s="25"/>
      <c r="BO823" s="25"/>
      <c r="BP823" s="25"/>
      <c r="BQ823" s="25"/>
      <c r="BR823" s="25"/>
      <c r="BS823" s="25"/>
      <c r="BT823" s="25"/>
      <c r="BU823" s="25"/>
      <c r="BV823" s="25"/>
      <c r="BW823" s="25"/>
      <c r="BX823" s="25"/>
      <c r="BY823" s="25"/>
      <c r="BZ823" s="25"/>
      <c r="CA823" s="25"/>
      <c r="CB823" s="25"/>
      <c r="CC823" s="25"/>
      <c r="CD823" s="25"/>
      <c r="CE823" s="25"/>
      <c r="CF823" s="25"/>
      <c r="CG823" s="25"/>
      <c r="CH823" s="25"/>
      <c r="CI823" s="25"/>
      <c r="CJ823" s="25"/>
      <c r="CK823" s="25"/>
      <c r="CL823" s="25"/>
      <c r="CM823" s="25"/>
      <c r="CN823" s="25"/>
      <c r="CO823" s="25"/>
      <c r="CP823" s="25"/>
      <c r="CQ823" s="25"/>
      <c r="CR823" s="25"/>
      <c r="CS823" s="25"/>
      <c r="CT823" s="25"/>
      <c r="CU823" s="25"/>
      <c r="CV823" s="25"/>
      <c r="CW823" s="25"/>
      <c r="CX823" s="25"/>
      <c r="CY823" s="25"/>
      <c r="CZ823" s="25"/>
      <c r="DA823" s="25"/>
      <c r="DB823" s="25"/>
      <c r="DC823" s="25"/>
      <c r="DD823" s="25"/>
    </row>
    <row r="824" spans="1:108" hidden="1">
      <c r="A824" s="25"/>
      <c r="B824" s="25"/>
      <c r="C824" s="25"/>
      <c r="D824" s="25"/>
      <c r="E824" s="25"/>
      <c r="F824" s="25"/>
      <c r="G824" s="25"/>
      <c r="H824" s="25"/>
      <c r="I824" s="214"/>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c r="BM824" s="25"/>
      <c r="BN824" s="25"/>
      <c r="BO824" s="25"/>
      <c r="BP824" s="25"/>
      <c r="BQ824" s="25"/>
      <c r="BR824" s="25"/>
      <c r="BS824" s="25"/>
      <c r="BT824" s="25"/>
      <c r="BU824" s="25"/>
      <c r="BV824" s="25"/>
      <c r="BW824" s="25"/>
      <c r="BX824" s="25"/>
      <c r="BY824" s="25"/>
      <c r="BZ824" s="25"/>
      <c r="CA824" s="25"/>
      <c r="CB824" s="25"/>
      <c r="CC824" s="25"/>
      <c r="CD824" s="25"/>
      <c r="CE824" s="25"/>
      <c r="CF824" s="25"/>
      <c r="CG824" s="25"/>
      <c r="CH824" s="25"/>
      <c r="CI824" s="25"/>
      <c r="CJ824" s="25"/>
      <c r="CK824" s="25"/>
      <c r="CL824" s="25"/>
      <c r="CM824" s="25"/>
      <c r="CN824" s="25"/>
      <c r="CO824" s="25"/>
      <c r="CP824" s="25"/>
      <c r="CQ824" s="25"/>
      <c r="CR824" s="25"/>
      <c r="CS824" s="25"/>
      <c r="CT824" s="25"/>
      <c r="CU824" s="25"/>
      <c r="CV824" s="25"/>
      <c r="CW824" s="25"/>
      <c r="CX824" s="25"/>
      <c r="CY824" s="25"/>
      <c r="CZ824" s="25"/>
      <c r="DA824" s="25"/>
      <c r="DB824" s="25"/>
      <c r="DC824" s="25"/>
      <c r="DD824" s="25"/>
    </row>
    <row r="825" spans="1:108" hidden="1">
      <c r="A825" s="25"/>
      <c r="B825" s="25"/>
      <c r="C825" s="25"/>
      <c r="D825" s="25"/>
      <c r="E825" s="25"/>
      <c r="F825" s="25"/>
      <c r="G825" s="25"/>
      <c r="H825" s="25"/>
      <c r="I825" s="214"/>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row>
    <row r="826" spans="1:108" hidden="1">
      <c r="A826" s="25"/>
      <c r="B826" s="25"/>
      <c r="C826" s="25"/>
      <c r="D826" s="25"/>
      <c r="E826" s="25"/>
      <c r="F826" s="25"/>
      <c r="G826" s="25"/>
      <c r="H826" s="25"/>
      <c r="I826" s="214"/>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row>
    <row r="827" spans="1:108" hidden="1">
      <c r="A827" s="25"/>
      <c r="B827" s="25"/>
      <c r="C827" s="25"/>
      <c r="D827" s="25"/>
      <c r="E827" s="25"/>
      <c r="F827" s="25"/>
      <c r="G827" s="25"/>
      <c r="H827" s="25"/>
      <c r="I827" s="214"/>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c r="CB827" s="25"/>
      <c r="CC827" s="25"/>
      <c r="CD827" s="25"/>
      <c r="CE827" s="25"/>
      <c r="CF827" s="25"/>
      <c r="CG827" s="25"/>
      <c r="CH827" s="25"/>
      <c r="CI827" s="25"/>
      <c r="CJ827" s="25"/>
      <c r="CK827" s="25"/>
      <c r="CL827" s="25"/>
      <c r="CM827" s="25"/>
      <c r="CN827" s="25"/>
      <c r="CO827" s="25"/>
      <c r="CP827" s="25"/>
      <c r="CQ827" s="25"/>
      <c r="CR827" s="25"/>
      <c r="CS827" s="25"/>
      <c r="CT827" s="25"/>
      <c r="CU827" s="25"/>
      <c r="CV827" s="25"/>
      <c r="CW827" s="25"/>
      <c r="CX827" s="25"/>
      <c r="CY827" s="25"/>
      <c r="CZ827" s="25"/>
      <c r="DA827" s="25"/>
      <c r="DB827" s="25"/>
      <c r="DC827" s="25"/>
      <c r="DD827" s="25"/>
    </row>
    <row r="828" spans="1:108" hidden="1">
      <c r="A828" s="25"/>
      <c r="B828" s="25"/>
      <c r="C828" s="25"/>
      <c r="D828" s="25"/>
      <c r="E828" s="25"/>
      <c r="F828" s="25"/>
      <c r="G828" s="25"/>
      <c r="H828" s="25"/>
      <c r="I828" s="214"/>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c r="CB828" s="25"/>
      <c r="CC828" s="25"/>
      <c r="CD828" s="25"/>
      <c r="CE828" s="25"/>
      <c r="CF828" s="25"/>
      <c r="CG828" s="25"/>
      <c r="CH828" s="25"/>
      <c r="CI828" s="25"/>
      <c r="CJ828" s="25"/>
      <c r="CK828" s="25"/>
      <c r="CL828" s="25"/>
      <c r="CM828" s="25"/>
      <c r="CN828" s="25"/>
      <c r="CO828" s="25"/>
      <c r="CP828" s="25"/>
      <c r="CQ828" s="25"/>
      <c r="CR828" s="25"/>
      <c r="CS828" s="25"/>
      <c r="CT828" s="25"/>
      <c r="CU828" s="25"/>
      <c r="CV828" s="25"/>
      <c r="CW828" s="25"/>
      <c r="CX828" s="25"/>
      <c r="CY828" s="25"/>
      <c r="CZ828" s="25"/>
      <c r="DA828" s="25"/>
      <c r="DB828" s="25"/>
      <c r="DC828" s="25"/>
      <c r="DD828" s="25"/>
    </row>
    <row r="829" spans="1:108" hidden="1">
      <c r="A829" s="25"/>
      <c r="B829" s="25"/>
      <c r="C829" s="25"/>
      <c r="D829" s="25"/>
      <c r="E829" s="25"/>
      <c r="F829" s="25"/>
      <c r="G829" s="25"/>
      <c r="H829" s="25"/>
      <c r="I829" s="214"/>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c r="CC829" s="25"/>
      <c r="CD829" s="25"/>
      <c r="CE829" s="25"/>
      <c r="CF829" s="25"/>
      <c r="CG829" s="25"/>
      <c r="CH829" s="25"/>
      <c r="CI829" s="25"/>
      <c r="CJ829" s="25"/>
      <c r="CK829" s="25"/>
      <c r="CL829" s="25"/>
      <c r="CM829" s="25"/>
      <c r="CN829" s="25"/>
      <c r="CO829" s="25"/>
      <c r="CP829" s="25"/>
      <c r="CQ829" s="25"/>
      <c r="CR829" s="25"/>
      <c r="CS829" s="25"/>
      <c r="CT829" s="25"/>
      <c r="CU829" s="25"/>
      <c r="CV829" s="25"/>
      <c r="CW829" s="25"/>
      <c r="CX829" s="25"/>
      <c r="CY829" s="25"/>
      <c r="CZ829" s="25"/>
      <c r="DA829" s="25"/>
      <c r="DB829" s="25"/>
      <c r="DC829" s="25"/>
      <c r="DD829" s="25"/>
    </row>
    <row r="830" spans="1:108" hidden="1">
      <c r="A830" s="25"/>
      <c r="B830" s="25"/>
      <c r="C830" s="25"/>
      <c r="D830" s="25"/>
      <c r="E830" s="25"/>
      <c r="F830" s="25"/>
      <c r="G830" s="25"/>
      <c r="H830" s="25"/>
      <c r="I830" s="214"/>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c r="CC830" s="25"/>
      <c r="CD830" s="25"/>
      <c r="CE830" s="25"/>
      <c r="CF830" s="25"/>
      <c r="CG830" s="25"/>
      <c r="CH830" s="25"/>
      <c r="CI830" s="25"/>
      <c r="CJ830" s="25"/>
      <c r="CK830" s="25"/>
      <c r="CL830" s="25"/>
      <c r="CM830" s="25"/>
      <c r="CN830" s="25"/>
      <c r="CO830" s="25"/>
      <c r="CP830" s="25"/>
      <c r="CQ830" s="25"/>
      <c r="CR830" s="25"/>
      <c r="CS830" s="25"/>
      <c r="CT830" s="25"/>
      <c r="CU830" s="25"/>
      <c r="CV830" s="25"/>
      <c r="CW830" s="25"/>
      <c r="CX830" s="25"/>
      <c r="CY830" s="25"/>
      <c r="CZ830" s="25"/>
      <c r="DA830" s="25"/>
      <c r="DB830" s="25"/>
      <c r="DC830" s="25"/>
      <c r="DD830" s="25"/>
    </row>
    <row r="831" spans="1:108" hidden="1">
      <c r="A831" s="25"/>
      <c r="B831" s="25"/>
      <c r="C831" s="25"/>
      <c r="D831" s="25"/>
      <c r="E831" s="25"/>
      <c r="F831" s="25"/>
      <c r="G831" s="25"/>
      <c r="H831" s="25"/>
      <c r="I831" s="214"/>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c r="CB831" s="25"/>
      <c r="CC831" s="25"/>
      <c r="CD831" s="25"/>
      <c r="CE831" s="25"/>
      <c r="CF831" s="25"/>
      <c r="CG831" s="25"/>
      <c r="CH831" s="25"/>
      <c r="CI831" s="25"/>
      <c r="CJ831" s="25"/>
      <c r="CK831" s="25"/>
      <c r="CL831" s="25"/>
      <c r="CM831" s="25"/>
      <c r="CN831" s="25"/>
      <c r="CO831" s="25"/>
      <c r="CP831" s="25"/>
      <c r="CQ831" s="25"/>
      <c r="CR831" s="25"/>
      <c r="CS831" s="25"/>
      <c r="CT831" s="25"/>
      <c r="CU831" s="25"/>
      <c r="CV831" s="25"/>
      <c r="CW831" s="25"/>
      <c r="CX831" s="25"/>
      <c r="CY831" s="25"/>
      <c r="CZ831" s="25"/>
      <c r="DA831" s="25"/>
      <c r="DB831" s="25"/>
      <c r="DC831" s="25"/>
      <c r="DD831" s="25"/>
    </row>
    <row r="832" spans="1:108" hidden="1">
      <c r="A832" s="25"/>
      <c r="B832" s="25"/>
      <c r="C832" s="25"/>
      <c r="D832" s="25"/>
      <c r="E832" s="25"/>
      <c r="F832" s="25"/>
      <c r="G832" s="25"/>
      <c r="H832" s="25"/>
      <c r="I832" s="214"/>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25"/>
      <c r="CD832" s="25"/>
      <c r="CE832" s="25"/>
      <c r="CF832" s="25"/>
      <c r="CG832" s="25"/>
      <c r="CH832" s="25"/>
      <c r="CI832" s="25"/>
      <c r="CJ832" s="25"/>
      <c r="CK832" s="25"/>
      <c r="CL832" s="25"/>
      <c r="CM832" s="25"/>
      <c r="CN832" s="25"/>
      <c r="CO832" s="25"/>
      <c r="CP832" s="25"/>
      <c r="CQ832" s="25"/>
      <c r="CR832" s="25"/>
      <c r="CS832" s="25"/>
      <c r="CT832" s="25"/>
      <c r="CU832" s="25"/>
      <c r="CV832" s="25"/>
      <c r="CW832" s="25"/>
      <c r="CX832" s="25"/>
      <c r="CY832" s="25"/>
      <c r="CZ832" s="25"/>
      <c r="DA832" s="25"/>
      <c r="DB832" s="25"/>
      <c r="DC832" s="25"/>
      <c r="DD832" s="25"/>
    </row>
    <row r="833" spans="1:108" hidden="1">
      <c r="A833" s="25"/>
      <c r="B833" s="25"/>
      <c r="C833" s="25"/>
      <c r="D833" s="25"/>
      <c r="E833" s="25"/>
      <c r="F833" s="25"/>
      <c r="G833" s="25"/>
      <c r="H833" s="25"/>
      <c r="I833" s="214"/>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c r="CB833" s="25"/>
      <c r="CC833" s="25"/>
      <c r="CD833" s="25"/>
      <c r="CE833" s="25"/>
      <c r="CF833" s="25"/>
      <c r="CG833" s="25"/>
      <c r="CH833" s="25"/>
      <c r="CI833" s="25"/>
      <c r="CJ833" s="25"/>
      <c r="CK833" s="25"/>
      <c r="CL833" s="25"/>
      <c r="CM833" s="25"/>
      <c r="CN833" s="25"/>
      <c r="CO833" s="25"/>
      <c r="CP833" s="25"/>
      <c r="CQ833" s="25"/>
      <c r="CR833" s="25"/>
      <c r="CS833" s="25"/>
      <c r="CT833" s="25"/>
      <c r="CU833" s="25"/>
      <c r="CV833" s="25"/>
      <c r="CW833" s="25"/>
      <c r="CX833" s="25"/>
      <c r="CY833" s="25"/>
      <c r="CZ833" s="25"/>
      <c r="DA833" s="25"/>
      <c r="DB833" s="25"/>
      <c r="DC833" s="25"/>
      <c r="DD833" s="25"/>
    </row>
    <row r="834" spans="1:108" hidden="1">
      <c r="A834" s="25"/>
      <c r="B834" s="25"/>
      <c r="C834" s="25"/>
      <c r="D834" s="25"/>
      <c r="E834" s="25"/>
      <c r="F834" s="25"/>
      <c r="G834" s="25"/>
      <c r="H834" s="25"/>
      <c r="I834" s="214"/>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c r="CC834" s="25"/>
      <c r="CD834" s="25"/>
      <c r="CE834" s="25"/>
      <c r="CF834" s="25"/>
      <c r="CG834" s="25"/>
      <c r="CH834" s="25"/>
      <c r="CI834" s="25"/>
      <c r="CJ834" s="25"/>
      <c r="CK834" s="25"/>
      <c r="CL834" s="25"/>
      <c r="CM834" s="25"/>
      <c r="CN834" s="25"/>
      <c r="CO834" s="25"/>
      <c r="CP834" s="25"/>
      <c r="CQ834" s="25"/>
      <c r="CR834" s="25"/>
      <c r="CS834" s="25"/>
      <c r="CT834" s="25"/>
      <c r="CU834" s="25"/>
      <c r="CV834" s="25"/>
      <c r="CW834" s="25"/>
      <c r="CX834" s="25"/>
      <c r="CY834" s="25"/>
      <c r="CZ834" s="25"/>
      <c r="DA834" s="25"/>
      <c r="DB834" s="25"/>
      <c r="DC834" s="25"/>
      <c r="DD834" s="25"/>
    </row>
    <row r="835" spans="1:108" hidden="1">
      <c r="A835" s="25"/>
      <c r="B835" s="25"/>
      <c r="C835" s="25"/>
      <c r="D835" s="25"/>
      <c r="E835" s="25"/>
      <c r="F835" s="25"/>
      <c r="G835" s="25"/>
      <c r="H835" s="25"/>
      <c r="I835" s="214"/>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25"/>
      <c r="CD835" s="25"/>
      <c r="CE835" s="25"/>
      <c r="CF835" s="25"/>
      <c r="CG835" s="25"/>
      <c r="CH835" s="25"/>
      <c r="CI835" s="25"/>
      <c r="CJ835" s="25"/>
      <c r="CK835" s="25"/>
      <c r="CL835" s="25"/>
      <c r="CM835" s="25"/>
      <c r="CN835" s="25"/>
      <c r="CO835" s="25"/>
      <c r="CP835" s="25"/>
      <c r="CQ835" s="25"/>
      <c r="CR835" s="25"/>
      <c r="CS835" s="25"/>
      <c r="CT835" s="25"/>
      <c r="CU835" s="25"/>
      <c r="CV835" s="25"/>
      <c r="CW835" s="25"/>
      <c r="CX835" s="25"/>
      <c r="CY835" s="25"/>
      <c r="CZ835" s="25"/>
      <c r="DA835" s="25"/>
      <c r="DB835" s="25"/>
      <c r="DC835" s="25"/>
      <c r="DD835" s="25"/>
    </row>
    <row r="836" spans="1:108" hidden="1">
      <c r="A836" s="25"/>
      <c r="B836" s="25"/>
      <c r="C836" s="25"/>
      <c r="D836" s="25"/>
      <c r="E836" s="25"/>
      <c r="F836" s="25"/>
      <c r="G836" s="25"/>
      <c r="H836" s="25"/>
      <c r="I836" s="214"/>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5"/>
      <c r="CB836" s="25"/>
      <c r="CC836" s="25"/>
      <c r="CD836" s="25"/>
      <c r="CE836" s="25"/>
      <c r="CF836" s="25"/>
      <c r="CG836" s="25"/>
      <c r="CH836" s="25"/>
      <c r="CI836" s="25"/>
      <c r="CJ836" s="25"/>
      <c r="CK836" s="25"/>
      <c r="CL836" s="25"/>
      <c r="CM836" s="25"/>
      <c r="CN836" s="25"/>
      <c r="CO836" s="25"/>
      <c r="CP836" s="25"/>
      <c r="CQ836" s="25"/>
      <c r="CR836" s="25"/>
      <c r="CS836" s="25"/>
      <c r="CT836" s="25"/>
      <c r="CU836" s="25"/>
      <c r="CV836" s="25"/>
      <c r="CW836" s="25"/>
      <c r="CX836" s="25"/>
      <c r="CY836" s="25"/>
      <c r="CZ836" s="25"/>
      <c r="DA836" s="25"/>
      <c r="DB836" s="25"/>
      <c r="DC836" s="25"/>
      <c r="DD836" s="25"/>
    </row>
    <row r="837" spans="1:108" hidden="1">
      <c r="A837" s="25"/>
      <c r="B837" s="25"/>
      <c r="C837" s="25"/>
      <c r="D837" s="25"/>
      <c r="E837" s="25"/>
      <c r="F837" s="25"/>
      <c r="G837" s="25"/>
      <c r="H837" s="25"/>
      <c r="I837" s="214"/>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25"/>
      <c r="BJ837" s="25"/>
      <c r="BK837" s="25"/>
      <c r="BL837" s="25"/>
      <c r="BM837" s="25"/>
      <c r="BN837" s="25"/>
      <c r="BO837" s="25"/>
      <c r="BP837" s="25"/>
      <c r="BQ837" s="25"/>
      <c r="BR837" s="25"/>
      <c r="BS837" s="25"/>
      <c r="BT837" s="25"/>
      <c r="BU837" s="25"/>
      <c r="BV837" s="25"/>
      <c r="BW837" s="25"/>
      <c r="BX837" s="25"/>
      <c r="BY837" s="25"/>
      <c r="BZ837" s="25"/>
      <c r="CA837" s="25"/>
      <c r="CB837" s="25"/>
      <c r="CC837" s="25"/>
      <c r="CD837" s="25"/>
      <c r="CE837" s="25"/>
      <c r="CF837" s="25"/>
      <c r="CG837" s="25"/>
      <c r="CH837" s="25"/>
      <c r="CI837" s="25"/>
      <c r="CJ837" s="25"/>
      <c r="CK837" s="25"/>
      <c r="CL837" s="25"/>
      <c r="CM837" s="25"/>
      <c r="CN837" s="25"/>
      <c r="CO837" s="25"/>
      <c r="CP837" s="25"/>
      <c r="CQ837" s="25"/>
      <c r="CR837" s="25"/>
      <c r="CS837" s="25"/>
      <c r="CT837" s="25"/>
      <c r="CU837" s="25"/>
      <c r="CV837" s="25"/>
      <c r="CW837" s="25"/>
      <c r="CX837" s="25"/>
      <c r="CY837" s="25"/>
      <c r="CZ837" s="25"/>
      <c r="DA837" s="25"/>
      <c r="DB837" s="25"/>
      <c r="DC837" s="25"/>
      <c r="DD837" s="25"/>
    </row>
    <row r="838" spans="1:108" hidden="1">
      <c r="A838" s="25"/>
      <c r="B838" s="25"/>
      <c r="C838" s="25"/>
      <c r="D838" s="25"/>
      <c r="E838" s="25"/>
      <c r="F838" s="25"/>
      <c r="G838" s="25"/>
      <c r="H838" s="25"/>
      <c r="I838" s="214"/>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25"/>
      <c r="BJ838" s="25"/>
      <c r="BK838" s="25"/>
      <c r="BL838" s="25"/>
      <c r="BM838" s="25"/>
      <c r="BN838" s="25"/>
      <c r="BO838" s="25"/>
      <c r="BP838" s="25"/>
      <c r="BQ838" s="25"/>
      <c r="BR838" s="25"/>
      <c r="BS838" s="25"/>
      <c r="BT838" s="25"/>
      <c r="BU838" s="25"/>
      <c r="BV838" s="25"/>
      <c r="BW838" s="25"/>
      <c r="BX838" s="25"/>
      <c r="BY838" s="25"/>
      <c r="BZ838" s="25"/>
      <c r="CA838" s="25"/>
      <c r="CB838" s="25"/>
      <c r="CC838" s="25"/>
      <c r="CD838" s="25"/>
      <c r="CE838" s="25"/>
      <c r="CF838" s="25"/>
      <c r="CG838" s="25"/>
      <c r="CH838" s="25"/>
      <c r="CI838" s="25"/>
      <c r="CJ838" s="25"/>
      <c r="CK838" s="25"/>
      <c r="CL838" s="25"/>
      <c r="CM838" s="25"/>
      <c r="CN838" s="25"/>
      <c r="CO838" s="25"/>
      <c r="CP838" s="25"/>
      <c r="CQ838" s="25"/>
      <c r="CR838" s="25"/>
      <c r="CS838" s="25"/>
      <c r="CT838" s="25"/>
      <c r="CU838" s="25"/>
      <c r="CV838" s="25"/>
      <c r="CW838" s="25"/>
      <c r="CX838" s="25"/>
      <c r="CY838" s="25"/>
      <c r="CZ838" s="25"/>
      <c r="DA838" s="25"/>
      <c r="DB838" s="25"/>
      <c r="DC838" s="25"/>
      <c r="DD838" s="25"/>
    </row>
    <row r="839" spans="1:108" hidden="1">
      <c r="A839" s="25"/>
      <c r="B839" s="25"/>
      <c r="C839" s="25"/>
      <c r="D839" s="25"/>
      <c r="E839" s="25"/>
      <c r="F839" s="25"/>
      <c r="G839" s="25"/>
      <c r="H839" s="25"/>
      <c r="I839" s="214"/>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c r="BN839" s="25"/>
      <c r="BO839" s="25"/>
      <c r="BP839" s="25"/>
      <c r="BQ839" s="25"/>
      <c r="BR839" s="25"/>
      <c r="BS839" s="25"/>
      <c r="BT839" s="25"/>
      <c r="BU839" s="25"/>
      <c r="BV839" s="25"/>
      <c r="BW839" s="25"/>
      <c r="BX839" s="25"/>
      <c r="BY839" s="25"/>
      <c r="BZ839" s="25"/>
      <c r="CA839" s="25"/>
      <c r="CB839" s="25"/>
      <c r="CC839" s="25"/>
      <c r="CD839" s="25"/>
      <c r="CE839" s="25"/>
      <c r="CF839" s="25"/>
      <c r="CG839" s="25"/>
      <c r="CH839" s="25"/>
      <c r="CI839" s="25"/>
      <c r="CJ839" s="25"/>
      <c r="CK839" s="25"/>
      <c r="CL839" s="25"/>
      <c r="CM839" s="25"/>
      <c r="CN839" s="25"/>
      <c r="CO839" s="25"/>
      <c r="CP839" s="25"/>
      <c r="CQ839" s="25"/>
      <c r="CR839" s="25"/>
      <c r="CS839" s="25"/>
      <c r="CT839" s="25"/>
      <c r="CU839" s="25"/>
      <c r="CV839" s="25"/>
      <c r="CW839" s="25"/>
      <c r="CX839" s="25"/>
      <c r="CY839" s="25"/>
      <c r="CZ839" s="25"/>
      <c r="DA839" s="25"/>
      <c r="DB839" s="25"/>
      <c r="DC839" s="25"/>
      <c r="DD839" s="25"/>
    </row>
    <row r="840" spans="1:108" hidden="1">
      <c r="A840" s="25"/>
      <c r="B840" s="25"/>
      <c r="C840" s="25"/>
      <c r="D840" s="25"/>
      <c r="E840" s="25"/>
      <c r="F840" s="25"/>
      <c r="G840" s="25"/>
      <c r="H840" s="25"/>
      <c r="I840" s="214"/>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c r="BM840" s="25"/>
      <c r="BN840" s="25"/>
      <c r="BO840" s="25"/>
      <c r="BP840" s="25"/>
      <c r="BQ840" s="25"/>
      <c r="BR840" s="25"/>
      <c r="BS840" s="25"/>
      <c r="BT840" s="25"/>
      <c r="BU840" s="25"/>
      <c r="BV840" s="25"/>
      <c r="BW840" s="25"/>
      <c r="BX840" s="25"/>
      <c r="BY840" s="25"/>
      <c r="BZ840" s="25"/>
      <c r="CA840" s="25"/>
      <c r="CB840" s="25"/>
      <c r="CC840" s="25"/>
      <c r="CD840" s="25"/>
      <c r="CE840" s="25"/>
      <c r="CF840" s="25"/>
      <c r="CG840" s="25"/>
      <c r="CH840" s="25"/>
      <c r="CI840" s="25"/>
      <c r="CJ840" s="25"/>
      <c r="CK840" s="25"/>
      <c r="CL840" s="25"/>
      <c r="CM840" s="25"/>
      <c r="CN840" s="25"/>
      <c r="CO840" s="25"/>
      <c r="CP840" s="25"/>
      <c r="CQ840" s="25"/>
      <c r="CR840" s="25"/>
      <c r="CS840" s="25"/>
      <c r="CT840" s="25"/>
      <c r="CU840" s="25"/>
      <c r="CV840" s="25"/>
      <c r="CW840" s="25"/>
      <c r="CX840" s="25"/>
      <c r="CY840" s="25"/>
      <c r="CZ840" s="25"/>
      <c r="DA840" s="25"/>
      <c r="DB840" s="25"/>
      <c r="DC840" s="25"/>
      <c r="DD840" s="25"/>
    </row>
    <row r="841" spans="1:108" hidden="1">
      <c r="A841" s="25"/>
      <c r="B841" s="25"/>
      <c r="C841" s="25"/>
      <c r="D841" s="25"/>
      <c r="E841" s="25"/>
      <c r="F841" s="25"/>
      <c r="G841" s="25"/>
      <c r="H841" s="25"/>
      <c r="I841" s="214"/>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c r="BM841" s="25"/>
      <c r="BN841" s="25"/>
      <c r="BO841" s="25"/>
      <c r="BP841" s="25"/>
      <c r="BQ841" s="25"/>
      <c r="BR841" s="25"/>
      <c r="BS841" s="25"/>
      <c r="BT841" s="25"/>
      <c r="BU841" s="25"/>
      <c r="BV841" s="25"/>
      <c r="BW841" s="25"/>
      <c r="BX841" s="25"/>
      <c r="BY841" s="25"/>
      <c r="BZ841" s="25"/>
      <c r="CA841" s="25"/>
      <c r="CB841" s="25"/>
      <c r="CC841" s="25"/>
      <c r="CD841" s="25"/>
      <c r="CE841" s="25"/>
      <c r="CF841" s="25"/>
      <c r="CG841" s="25"/>
      <c r="CH841" s="25"/>
      <c r="CI841" s="25"/>
      <c r="CJ841" s="25"/>
      <c r="CK841" s="25"/>
      <c r="CL841" s="25"/>
      <c r="CM841" s="25"/>
      <c r="CN841" s="25"/>
      <c r="CO841" s="25"/>
      <c r="CP841" s="25"/>
      <c r="CQ841" s="25"/>
      <c r="CR841" s="25"/>
      <c r="CS841" s="25"/>
      <c r="CT841" s="25"/>
      <c r="CU841" s="25"/>
      <c r="CV841" s="25"/>
      <c r="CW841" s="25"/>
      <c r="CX841" s="25"/>
      <c r="CY841" s="25"/>
      <c r="CZ841" s="25"/>
      <c r="DA841" s="25"/>
      <c r="DB841" s="25"/>
      <c r="DC841" s="25"/>
      <c r="DD841" s="25"/>
    </row>
    <row r="842" spans="1:108" hidden="1">
      <c r="A842" s="25"/>
      <c r="B842" s="25"/>
      <c r="C842" s="25"/>
      <c r="D842" s="25"/>
      <c r="E842" s="25"/>
      <c r="F842" s="25"/>
      <c r="G842" s="25"/>
      <c r="H842" s="25"/>
      <c r="I842" s="214"/>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25"/>
      <c r="BJ842" s="25"/>
      <c r="BK842" s="25"/>
      <c r="BL842" s="25"/>
      <c r="BM842" s="25"/>
      <c r="BN842" s="25"/>
      <c r="BO842" s="25"/>
      <c r="BP842" s="25"/>
      <c r="BQ842" s="25"/>
      <c r="BR842" s="25"/>
      <c r="BS842" s="25"/>
      <c r="BT842" s="25"/>
      <c r="BU842" s="25"/>
      <c r="BV842" s="25"/>
      <c r="BW842" s="25"/>
      <c r="BX842" s="25"/>
      <c r="BY842" s="25"/>
      <c r="BZ842" s="25"/>
      <c r="CA842" s="25"/>
      <c r="CB842" s="25"/>
      <c r="CC842" s="25"/>
      <c r="CD842" s="25"/>
      <c r="CE842" s="25"/>
      <c r="CF842" s="25"/>
      <c r="CG842" s="25"/>
      <c r="CH842" s="25"/>
      <c r="CI842" s="25"/>
      <c r="CJ842" s="25"/>
      <c r="CK842" s="25"/>
      <c r="CL842" s="25"/>
      <c r="CM842" s="25"/>
      <c r="CN842" s="25"/>
      <c r="CO842" s="25"/>
      <c r="CP842" s="25"/>
      <c r="CQ842" s="25"/>
      <c r="CR842" s="25"/>
      <c r="CS842" s="25"/>
      <c r="CT842" s="25"/>
      <c r="CU842" s="25"/>
      <c r="CV842" s="25"/>
      <c r="CW842" s="25"/>
      <c r="CX842" s="25"/>
      <c r="CY842" s="25"/>
      <c r="CZ842" s="25"/>
      <c r="DA842" s="25"/>
      <c r="DB842" s="25"/>
      <c r="DC842" s="25"/>
      <c r="DD842" s="25"/>
    </row>
    <row r="843" spans="1:108" hidden="1">
      <c r="A843" s="25"/>
      <c r="B843" s="25"/>
      <c r="C843" s="25"/>
      <c r="D843" s="25"/>
      <c r="E843" s="25"/>
      <c r="F843" s="25"/>
      <c r="G843" s="25"/>
      <c r="H843" s="25"/>
      <c r="I843" s="214"/>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c r="BM843" s="25"/>
      <c r="BN843" s="25"/>
      <c r="BO843" s="25"/>
      <c r="BP843" s="25"/>
      <c r="BQ843" s="25"/>
      <c r="BR843" s="25"/>
      <c r="BS843" s="25"/>
      <c r="BT843" s="25"/>
      <c r="BU843" s="25"/>
      <c r="BV843" s="25"/>
      <c r="BW843" s="25"/>
      <c r="BX843" s="25"/>
      <c r="BY843" s="25"/>
      <c r="BZ843" s="25"/>
      <c r="CA843" s="25"/>
      <c r="CB843" s="25"/>
      <c r="CC843" s="25"/>
      <c r="CD843" s="25"/>
      <c r="CE843" s="25"/>
      <c r="CF843" s="25"/>
      <c r="CG843" s="25"/>
      <c r="CH843" s="25"/>
      <c r="CI843" s="25"/>
      <c r="CJ843" s="25"/>
      <c r="CK843" s="25"/>
      <c r="CL843" s="25"/>
      <c r="CM843" s="25"/>
      <c r="CN843" s="25"/>
      <c r="CO843" s="25"/>
      <c r="CP843" s="25"/>
      <c r="CQ843" s="25"/>
      <c r="CR843" s="25"/>
      <c r="CS843" s="25"/>
      <c r="CT843" s="25"/>
      <c r="CU843" s="25"/>
      <c r="CV843" s="25"/>
      <c r="CW843" s="25"/>
      <c r="CX843" s="25"/>
      <c r="CY843" s="25"/>
      <c r="CZ843" s="25"/>
      <c r="DA843" s="25"/>
      <c r="DB843" s="25"/>
      <c r="DC843" s="25"/>
      <c r="DD843" s="25"/>
    </row>
    <row r="844" spans="1:108" hidden="1">
      <c r="A844" s="25"/>
      <c r="B844" s="25"/>
      <c r="C844" s="25"/>
      <c r="D844" s="25"/>
      <c r="E844" s="25"/>
      <c r="F844" s="25"/>
      <c r="G844" s="25"/>
      <c r="H844" s="25"/>
      <c r="I844" s="214"/>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25"/>
      <c r="BJ844" s="25"/>
      <c r="BK844" s="25"/>
      <c r="BL844" s="25"/>
      <c r="BM844" s="25"/>
      <c r="BN844" s="25"/>
      <c r="BO844" s="25"/>
      <c r="BP844" s="25"/>
      <c r="BQ844" s="25"/>
      <c r="BR844" s="25"/>
      <c r="BS844" s="25"/>
      <c r="BT844" s="25"/>
      <c r="BU844" s="25"/>
      <c r="BV844" s="25"/>
      <c r="BW844" s="25"/>
      <c r="BX844" s="25"/>
      <c r="BY844" s="25"/>
      <c r="BZ844" s="25"/>
      <c r="CA844" s="25"/>
      <c r="CB844" s="25"/>
      <c r="CC844" s="25"/>
      <c r="CD844" s="25"/>
      <c r="CE844" s="25"/>
      <c r="CF844" s="25"/>
      <c r="CG844" s="25"/>
      <c r="CH844" s="25"/>
      <c r="CI844" s="25"/>
      <c r="CJ844" s="25"/>
      <c r="CK844" s="25"/>
      <c r="CL844" s="25"/>
      <c r="CM844" s="25"/>
      <c r="CN844" s="25"/>
      <c r="CO844" s="25"/>
      <c r="CP844" s="25"/>
      <c r="CQ844" s="25"/>
      <c r="CR844" s="25"/>
      <c r="CS844" s="25"/>
      <c r="CT844" s="25"/>
      <c r="CU844" s="25"/>
      <c r="CV844" s="25"/>
      <c r="CW844" s="25"/>
      <c r="CX844" s="25"/>
      <c r="CY844" s="25"/>
      <c r="CZ844" s="25"/>
      <c r="DA844" s="25"/>
      <c r="DB844" s="25"/>
      <c r="DC844" s="25"/>
      <c r="DD844" s="25"/>
    </row>
    <row r="845" spans="1:108" hidden="1">
      <c r="A845" s="25"/>
      <c r="B845" s="25"/>
      <c r="C845" s="25"/>
      <c r="D845" s="25"/>
      <c r="E845" s="25"/>
      <c r="F845" s="25"/>
      <c r="G845" s="25"/>
      <c r="H845" s="25"/>
      <c r="I845" s="214"/>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c r="BM845" s="25"/>
      <c r="BN845" s="25"/>
      <c r="BO845" s="25"/>
      <c r="BP845" s="25"/>
      <c r="BQ845" s="25"/>
      <c r="BR845" s="25"/>
      <c r="BS845" s="25"/>
      <c r="BT845" s="25"/>
      <c r="BU845" s="25"/>
      <c r="BV845" s="25"/>
      <c r="BW845" s="25"/>
      <c r="BX845" s="25"/>
      <c r="BY845" s="25"/>
      <c r="BZ845" s="25"/>
      <c r="CA845" s="25"/>
      <c r="CB845" s="25"/>
      <c r="CC845" s="25"/>
      <c r="CD845" s="25"/>
      <c r="CE845" s="25"/>
      <c r="CF845" s="25"/>
      <c r="CG845" s="25"/>
      <c r="CH845" s="25"/>
      <c r="CI845" s="25"/>
      <c r="CJ845" s="25"/>
      <c r="CK845" s="25"/>
      <c r="CL845" s="25"/>
      <c r="CM845" s="25"/>
      <c r="CN845" s="25"/>
      <c r="CO845" s="25"/>
      <c r="CP845" s="25"/>
      <c r="CQ845" s="25"/>
      <c r="CR845" s="25"/>
      <c r="CS845" s="25"/>
      <c r="CT845" s="25"/>
      <c r="CU845" s="25"/>
      <c r="CV845" s="25"/>
      <c r="CW845" s="25"/>
      <c r="CX845" s="25"/>
      <c r="CY845" s="25"/>
      <c r="CZ845" s="25"/>
      <c r="DA845" s="25"/>
      <c r="DB845" s="25"/>
      <c r="DC845" s="25"/>
      <c r="DD845" s="25"/>
    </row>
    <row r="846" spans="1:108" hidden="1">
      <c r="A846" s="25"/>
      <c r="B846" s="25"/>
      <c r="C846" s="25"/>
      <c r="D846" s="25"/>
      <c r="E846" s="25"/>
      <c r="F846" s="25"/>
      <c r="G846" s="25"/>
      <c r="H846" s="25"/>
      <c r="I846" s="214"/>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25"/>
      <c r="BJ846" s="25"/>
      <c r="BK846" s="25"/>
      <c r="BL846" s="25"/>
      <c r="BM846" s="25"/>
      <c r="BN846" s="25"/>
      <c r="BO846" s="25"/>
      <c r="BP846" s="25"/>
      <c r="BQ846" s="25"/>
      <c r="BR846" s="25"/>
      <c r="BS846" s="25"/>
      <c r="BT846" s="25"/>
      <c r="BU846" s="25"/>
      <c r="BV846" s="25"/>
      <c r="BW846" s="25"/>
      <c r="BX846" s="25"/>
      <c r="BY846" s="25"/>
      <c r="BZ846" s="25"/>
      <c r="CA846" s="25"/>
      <c r="CB846" s="25"/>
      <c r="CC846" s="25"/>
      <c r="CD846" s="25"/>
      <c r="CE846" s="25"/>
      <c r="CF846" s="25"/>
      <c r="CG846" s="25"/>
      <c r="CH846" s="25"/>
      <c r="CI846" s="25"/>
      <c r="CJ846" s="25"/>
      <c r="CK846" s="25"/>
      <c r="CL846" s="25"/>
      <c r="CM846" s="25"/>
      <c r="CN846" s="25"/>
      <c r="CO846" s="25"/>
      <c r="CP846" s="25"/>
      <c r="CQ846" s="25"/>
      <c r="CR846" s="25"/>
      <c r="CS846" s="25"/>
      <c r="CT846" s="25"/>
      <c r="CU846" s="25"/>
      <c r="CV846" s="25"/>
      <c r="CW846" s="25"/>
      <c r="CX846" s="25"/>
      <c r="CY846" s="25"/>
      <c r="CZ846" s="25"/>
      <c r="DA846" s="25"/>
      <c r="DB846" s="25"/>
      <c r="DC846" s="25"/>
      <c r="DD846" s="25"/>
    </row>
    <row r="847" spans="1:108" hidden="1">
      <c r="A847" s="25"/>
      <c r="B847" s="25"/>
      <c r="C847" s="25"/>
      <c r="D847" s="25"/>
      <c r="E847" s="25"/>
      <c r="F847" s="25"/>
      <c r="G847" s="25"/>
      <c r="H847" s="25"/>
      <c r="I847" s="214"/>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25"/>
      <c r="BJ847" s="25"/>
      <c r="BK847" s="25"/>
      <c r="BL847" s="25"/>
      <c r="BM847" s="25"/>
      <c r="BN847" s="25"/>
      <c r="BO847" s="25"/>
      <c r="BP847" s="25"/>
      <c r="BQ847" s="25"/>
      <c r="BR847" s="25"/>
      <c r="BS847" s="25"/>
      <c r="BT847" s="25"/>
      <c r="BU847" s="25"/>
      <c r="BV847" s="25"/>
      <c r="BW847" s="25"/>
      <c r="BX847" s="25"/>
      <c r="BY847" s="25"/>
      <c r="BZ847" s="25"/>
      <c r="CA847" s="25"/>
      <c r="CB847" s="25"/>
      <c r="CC847" s="25"/>
      <c r="CD847" s="25"/>
      <c r="CE847" s="25"/>
      <c r="CF847" s="25"/>
      <c r="CG847" s="25"/>
      <c r="CH847" s="25"/>
      <c r="CI847" s="25"/>
      <c r="CJ847" s="25"/>
      <c r="CK847" s="25"/>
      <c r="CL847" s="25"/>
      <c r="CM847" s="25"/>
      <c r="CN847" s="25"/>
      <c r="CO847" s="25"/>
      <c r="CP847" s="25"/>
      <c r="CQ847" s="25"/>
      <c r="CR847" s="25"/>
      <c r="CS847" s="25"/>
      <c r="CT847" s="25"/>
      <c r="CU847" s="25"/>
      <c r="CV847" s="25"/>
      <c r="CW847" s="25"/>
      <c r="CX847" s="25"/>
      <c r="CY847" s="25"/>
      <c r="CZ847" s="25"/>
      <c r="DA847" s="25"/>
      <c r="DB847" s="25"/>
      <c r="DC847" s="25"/>
      <c r="DD847" s="25"/>
    </row>
    <row r="848" spans="1:108" hidden="1">
      <c r="A848" s="25"/>
      <c r="B848" s="25"/>
      <c r="C848" s="25"/>
      <c r="D848" s="25"/>
      <c r="E848" s="25"/>
      <c r="F848" s="25"/>
      <c r="G848" s="25"/>
      <c r="H848" s="25"/>
      <c r="I848" s="214"/>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25"/>
      <c r="BJ848" s="25"/>
      <c r="BK848" s="25"/>
      <c r="BL848" s="25"/>
      <c r="BM848" s="25"/>
      <c r="BN848" s="25"/>
      <c r="BO848" s="25"/>
      <c r="BP848" s="25"/>
      <c r="BQ848" s="25"/>
      <c r="BR848" s="25"/>
      <c r="BS848" s="25"/>
      <c r="BT848" s="25"/>
      <c r="BU848" s="25"/>
      <c r="BV848" s="25"/>
      <c r="BW848" s="25"/>
      <c r="BX848" s="25"/>
      <c r="BY848" s="25"/>
      <c r="BZ848" s="25"/>
      <c r="CA848" s="25"/>
      <c r="CB848" s="25"/>
      <c r="CC848" s="25"/>
      <c r="CD848" s="25"/>
      <c r="CE848" s="25"/>
      <c r="CF848" s="25"/>
      <c r="CG848" s="25"/>
      <c r="CH848" s="25"/>
      <c r="CI848" s="25"/>
      <c r="CJ848" s="25"/>
      <c r="CK848" s="25"/>
      <c r="CL848" s="25"/>
      <c r="CM848" s="25"/>
      <c r="CN848" s="25"/>
      <c r="CO848" s="25"/>
      <c r="CP848" s="25"/>
      <c r="CQ848" s="25"/>
      <c r="CR848" s="25"/>
      <c r="CS848" s="25"/>
      <c r="CT848" s="25"/>
      <c r="CU848" s="25"/>
      <c r="CV848" s="25"/>
      <c r="CW848" s="25"/>
      <c r="CX848" s="25"/>
      <c r="CY848" s="25"/>
      <c r="CZ848" s="25"/>
      <c r="DA848" s="25"/>
      <c r="DB848" s="25"/>
      <c r="DC848" s="25"/>
      <c r="DD848" s="25"/>
    </row>
    <row r="849" spans="1:108" hidden="1">
      <c r="A849" s="25"/>
      <c r="B849" s="25"/>
      <c r="C849" s="25"/>
      <c r="D849" s="25"/>
      <c r="E849" s="25"/>
      <c r="F849" s="25"/>
      <c r="G849" s="25"/>
      <c r="H849" s="25"/>
      <c r="I849" s="214"/>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25"/>
      <c r="BJ849" s="25"/>
      <c r="BK849" s="25"/>
      <c r="BL849" s="25"/>
      <c r="BM849" s="25"/>
      <c r="BN849" s="25"/>
      <c r="BO849" s="25"/>
      <c r="BP849" s="25"/>
      <c r="BQ849" s="25"/>
      <c r="BR849" s="25"/>
      <c r="BS849" s="25"/>
      <c r="BT849" s="25"/>
      <c r="BU849" s="25"/>
      <c r="BV849" s="25"/>
      <c r="BW849" s="25"/>
      <c r="BX849" s="25"/>
      <c r="BY849" s="25"/>
      <c r="BZ849" s="25"/>
      <c r="CA849" s="25"/>
      <c r="CB849" s="25"/>
      <c r="CC849" s="25"/>
      <c r="CD849" s="25"/>
      <c r="CE849" s="25"/>
      <c r="CF849" s="25"/>
      <c r="CG849" s="25"/>
      <c r="CH849" s="25"/>
      <c r="CI849" s="25"/>
      <c r="CJ849" s="25"/>
      <c r="CK849" s="25"/>
      <c r="CL849" s="25"/>
      <c r="CM849" s="25"/>
      <c r="CN849" s="25"/>
      <c r="CO849" s="25"/>
      <c r="CP849" s="25"/>
      <c r="CQ849" s="25"/>
      <c r="CR849" s="25"/>
      <c r="CS849" s="25"/>
      <c r="CT849" s="25"/>
      <c r="CU849" s="25"/>
      <c r="CV849" s="25"/>
      <c r="CW849" s="25"/>
      <c r="CX849" s="25"/>
      <c r="CY849" s="25"/>
      <c r="CZ849" s="25"/>
      <c r="DA849" s="25"/>
      <c r="DB849" s="25"/>
      <c r="DC849" s="25"/>
      <c r="DD849" s="25"/>
    </row>
    <row r="850" spans="1:108" hidden="1">
      <c r="A850" s="25"/>
      <c r="B850" s="25"/>
      <c r="C850" s="25"/>
      <c r="D850" s="25"/>
      <c r="E850" s="25"/>
      <c r="F850" s="25"/>
      <c r="G850" s="25"/>
      <c r="H850" s="25"/>
      <c r="I850" s="214"/>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25"/>
      <c r="BJ850" s="25"/>
      <c r="BK850" s="25"/>
      <c r="BL850" s="25"/>
      <c r="BM850" s="25"/>
      <c r="BN850" s="25"/>
      <c r="BO850" s="25"/>
      <c r="BP850" s="25"/>
      <c r="BQ850" s="25"/>
      <c r="BR850" s="25"/>
      <c r="BS850" s="25"/>
      <c r="BT850" s="25"/>
      <c r="BU850" s="25"/>
      <c r="BV850" s="25"/>
      <c r="BW850" s="25"/>
      <c r="BX850" s="25"/>
      <c r="BY850" s="25"/>
      <c r="BZ850" s="25"/>
      <c r="CA850" s="25"/>
      <c r="CB850" s="25"/>
      <c r="CC850" s="25"/>
      <c r="CD850" s="25"/>
      <c r="CE850" s="25"/>
      <c r="CF850" s="25"/>
      <c r="CG850" s="25"/>
      <c r="CH850" s="25"/>
      <c r="CI850" s="25"/>
      <c r="CJ850" s="25"/>
      <c r="CK850" s="25"/>
      <c r="CL850" s="25"/>
      <c r="CM850" s="25"/>
      <c r="CN850" s="25"/>
      <c r="CO850" s="25"/>
      <c r="CP850" s="25"/>
      <c r="CQ850" s="25"/>
      <c r="CR850" s="25"/>
      <c r="CS850" s="25"/>
      <c r="CT850" s="25"/>
      <c r="CU850" s="25"/>
      <c r="CV850" s="25"/>
      <c r="CW850" s="25"/>
      <c r="CX850" s="25"/>
      <c r="CY850" s="25"/>
      <c r="CZ850" s="25"/>
      <c r="DA850" s="25"/>
      <c r="DB850" s="25"/>
      <c r="DC850" s="25"/>
      <c r="DD850" s="25"/>
    </row>
    <row r="851" spans="1:108" hidden="1">
      <c r="A851" s="25"/>
      <c r="B851" s="25"/>
      <c r="C851" s="25"/>
      <c r="D851" s="25"/>
      <c r="E851" s="25"/>
      <c r="F851" s="25"/>
      <c r="G851" s="25"/>
      <c r="H851" s="25"/>
      <c r="I851" s="214"/>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25"/>
      <c r="BJ851" s="25"/>
      <c r="BK851" s="25"/>
      <c r="BL851" s="25"/>
      <c r="BM851" s="25"/>
      <c r="BN851" s="25"/>
      <c r="BO851" s="25"/>
      <c r="BP851" s="25"/>
      <c r="BQ851" s="25"/>
      <c r="BR851" s="25"/>
      <c r="BS851" s="25"/>
      <c r="BT851" s="25"/>
      <c r="BU851" s="25"/>
      <c r="BV851" s="25"/>
      <c r="BW851" s="25"/>
      <c r="BX851" s="25"/>
      <c r="BY851" s="25"/>
      <c r="BZ851" s="25"/>
      <c r="CA851" s="25"/>
      <c r="CB851" s="25"/>
      <c r="CC851" s="25"/>
      <c r="CD851" s="25"/>
      <c r="CE851" s="25"/>
      <c r="CF851" s="25"/>
      <c r="CG851" s="25"/>
      <c r="CH851" s="25"/>
      <c r="CI851" s="25"/>
      <c r="CJ851" s="25"/>
      <c r="CK851" s="25"/>
      <c r="CL851" s="25"/>
      <c r="CM851" s="25"/>
      <c r="CN851" s="25"/>
      <c r="CO851" s="25"/>
      <c r="CP851" s="25"/>
      <c r="CQ851" s="25"/>
      <c r="CR851" s="25"/>
      <c r="CS851" s="25"/>
      <c r="CT851" s="25"/>
      <c r="CU851" s="25"/>
      <c r="CV851" s="25"/>
      <c r="CW851" s="25"/>
      <c r="CX851" s="25"/>
      <c r="CY851" s="25"/>
      <c r="CZ851" s="25"/>
      <c r="DA851" s="25"/>
      <c r="DB851" s="25"/>
      <c r="DC851" s="25"/>
      <c r="DD851" s="25"/>
    </row>
    <row r="852" spans="1:108" hidden="1">
      <c r="A852" s="25"/>
      <c r="B852" s="25"/>
      <c r="C852" s="25"/>
      <c r="D852" s="25"/>
      <c r="E852" s="25"/>
      <c r="F852" s="25"/>
      <c r="G852" s="25"/>
      <c r="H852" s="25"/>
      <c r="I852" s="214"/>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25"/>
      <c r="BJ852" s="25"/>
      <c r="BK852" s="25"/>
      <c r="BL852" s="25"/>
      <c r="BM852" s="25"/>
      <c r="BN852" s="25"/>
      <c r="BO852" s="25"/>
      <c r="BP852" s="25"/>
      <c r="BQ852" s="25"/>
      <c r="BR852" s="25"/>
      <c r="BS852" s="25"/>
      <c r="BT852" s="25"/>
      <c r="BU852" s="25"/>
      <c r="BV852" s="25"/>
      <c r="BW852" s="25"/>
      <c r="BX852" s="25"/>
      <c r="BY852" s="25"/>
      <c r="BZ852" s="25"/>
      <c r="CA852" s="25"/>
      <c r="CB852" s="25"/>
      <c r="CC852" s="25"/>
      <c r="CD852" s="25"/>
      <c r="CE852" s="25"/>
      <c r="CF852" s="25"/>
      <c r="CG852" s="25"/>
      <c r="CH852" s="25"/>
      <c r="CI852" s="25"/>
      <c r="CJ852" s="25"/>
      <c r="CK852" s="25"/>
      <c r="CL852" s="25"/>
      <c r="CM852" s="25"/>
      <c r="CN852" s="25"/>
      <c r="CO852" s="25"/>
      <c r="CP852" s="25"/>
      <c r="CQ852" s="25"/>
      <c r="CR852" s="25"/>
      <c r="CS852" s="25"/>
      <c r="CT852" s="25"/>
      <c r="CU852" s="25"/>
      <c r="CV852" s="25"/>
      <c r="CW852" s="25"/>
      <c r="CX852" s="25"/>
      <c r="CY852" s="25"/>
      <c r="CZ852" s="25"/>
      <c r="DA852" s="25"/>
      <c r="DB852" s="25"/>
      <c r="DC852" s="25"/>
      <c r="DD852" s="25"/>
    </row>
    <row r="853" spans="1:108" hidden="1">
      <c r="A853" s="25"/>
      <c r="B853" s="25"/>
      <c r="C853" s="25"/>
      <c r="D853" s="25"/>
      <c r="E853" s="25"/>
      <c r="F853" s="25"/>
      <c r="G853" s="25"/>
      <c r="H853" s="25"/>
      <c r="I853" s="214"/>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25"/>
      <c r="BJ853" s="25"/>
      <c r="BK853" s="25"/>
      <c r="BL853" s="25"/>
      <c r="BM853" s="25"/>
      <c r="BN853" s="25"/>
      <c r="BO853" s="25"/>
      <c r="BP853" s="25"/>
      <c r="BQ853" s="25"/>
      <c r="BR853" s="25"/>
      <c r="BS853" s="25"/>
      <c r="BT853" s="25"/>
      <c r="BU853" s="25"/>
      <c r="BV853" s="25"/>
      <c r="BW853" s="25"/>
      <c r="BX853" s="25"/>
      <c r="BY853" s="25"/>
      <c r="BZ853" s="25"/>
      <c r="CA853" s="25"/>
      <c r="CB853" s="25"/>
      <c r="CC853" s="25"/>
      <c r="CD853" s="25"/>
      <c r="CE853" s="25"/>
      <c r="CF853" s="25"/>
      <c r="CG853" s="25"/>
      <c r="CH853" s="25"/>
      <c r="CI853" s="25"/>
      <c r="CJ853" s="25"/>
      <c r="CK853" s="25"/>
      <c r="CL853" s="25"/>
      <c r="CM853" s="25"/>
      <c r="CN853" s="25"/>
      <c r="CO853" s="25"/>
      <c r="CP853" s="25"/>
      <c r="CQ853" s="25"/>
      <c r="CR853" s="25"/>
      <c r="CS853" s="25"/>
      <c r="CT853" s="25"/>
      <c r="CU853" s="25"/>
      <c r="CV853" s="25"/>
      <c r="CW853" s="25"/>
      <c r="CX853" s="25"/>
      <c r="CY853" s="25"/>
      <c r="CZ853" s="25"/>
      <c r="DA853" s="25"/>
      <c r="DB853" s="25"/>
      <c r="DC853" s="25"/>
      <c r="DD853" s="25"/>
    </row>
    <row r="854" spans="1:108" hidden="1">
      <c r="A854" s="25"/>
      <c r="B854" s="25"/>
      <c r="C854" s="25"/>
      <c r="D854" s="25"/>
      <c r="E854" s="25"/>
      <c r="F854" s="25"/>
      <c r="G854" s="25"/>
      <c r="H854" s="25"/>
      <c r="I854" s="214"/>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25"/>
      <c r="BJ854" s="25"/>
      <c r="BK854" s="25"/>
      <c r="BL854" s="25"/>
      <c r="BM854" s="25"/>
      <c r="BN854" s="25"/>
      <c r="BO854" s="25"/>
      <c r="BP854" s="25"/>
      <c r="BQ854" s="25"/>
      <c r="BR854" s="25"/>
      <c r="BS854" s="25"/>
      <c r="BT854" s="25"/>
      <c r="BU854" s="25"/>
      <c r="BV854" s="25"/>
      <c r="BW854" s="25"/>
      <c r="BX854" s="25"/>
      <c r="BY854" s="25"/>
      <c r="BZ854" s="25"/>
      <c r="CA854" s="25"/>
      <c r="CB854" s="25"/>
      <c r="CC854" s="25"/>
      <c r="CD854" s="25"/>
      <c r="CE854" s="25"/>
      <c r="CF854" s="25"/>
      <c r="CG854" s="25"/>
      <c r="CH854" s="25"/>
      <c r="CI854" s="25"/>
      <c r="CJ854" s="25"/>
      <c r="CK854" s="25"/>
      <c r="CL854" s="25"/>
      <c r="CM854" s="25"/>
      <c r="CN854" s="25"/>
      <c r="CO854" s="25"/>
      <c r="CP854" s="25"/>
      <c r="CQ854" s="25"/>
      <c r="CR854" s="25"/>
      <c r="CS854" s="25"/>
      <c r="CT854" s="25"/>
      <c r="CU854" s="25"/>
      <c r="CV854" s="25"/>
      <c r="CW854" s="25"/>
      <c r="CX854" s="25"/>
      <c r="CY854" s="25"/>
      <c r="CZ854" s="25"/>
      <c r="DA854" s="25"/>
      <c r="DB854" s="25"/>
      <c r="DC854" s="25"/>
      <c r="DD854" s="25"/>
    </row>
    <row r="855" spans="1:108" hidden="1">
      <c r="A855" s="25"/>
      <c r="B855" s="25"/>
      <c r="C855" s="25"/>
      <c r="D855" s="25"/>
      <c r="E855" s="25"/>
      <c r="F855" s="25"/>
      <c r="G855" s="25"/>
      <c r="H855" s="25"/>
      <c r="I855" s="214"/>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25"/>
      <c r="BJ855" s="25"/>
      <c r="BK855" s="25"/>
      <c r="BL855" s="25"/>
      <c r="BM855" s="25"/>
      <c r="BN855" s="25"/>
      <c r="BO855" s="25"/>
      <c r="BP855" s="25"/>
      <c r="BQ855" s="25"/>
      <c r="BR855" s="25"/>
      <c r="BS855" s="25"/>
      <c r="BT855" s="25"/>
      <c r="BU855" s="25"/>
      <c r="BV855" s="25"/>
      <c r="BW855" s="25"/>
      <c r="BX855" s="25"/>
      <c r="BY855" s="25"/>
      <c r="BZ855" s="25"/>
      <c r="CA855" s="25"/>
      <c r="CB855" s="25"/>
      <c r="CC855" s="25"/>
      <c r="CD855" s="25"/>
      <c r="CE855" s="25"/>
      <c r="CF855" s="25"/>
      <c r="CG855" s="25"/>
      <c r="CH855" s="25"/>
      <c r="CI855" s="25"/>
      <c r="CJ855" s="25"/>
      <c r="CK855" s="25"/>
      <c r="CL855" s="25"/>
      <c r="CM855" s="25"/>
      <c r="CN855" s="25"/>
      <c r="CO855" s="25"/>
      <c r="CP855" s="25"/>
      <c r="CQ855" s="25"/>
      <c r="CR855" s="25"/>
      <c r="CS855" s="25"/>
      <c r="CT855" s="25"/>
      <c r="CU855" s="25"/>
      <c r="CV855" s="25"/>
      <c r="CW855" s="25"/>
      <c r="CX855" s="25"/>
      <c r="CY855" s="25"/>
      <c r="CZ855" s="25"/>
      <c r="DA855" s="25"/>
      <c r="DB855" s="25"/>
      <c r="DC855" s="25"/>
      <c r="DD855" s="25"/>
    </row>
    <row r="856" spans="1:108" hidden="1">
      <c r="A856" s="25"/>
      <c r="B856" s="25"/>
      <c r="C856" s="25"/>
      <c r="D856" s="25"/>
      <c r="E856" s="25"/>
      <c r="F856" s="25"/>
      <c r="G856" s="25"/>
      <c r="H856" s="25"/>
      <c r="I856" s="214"/>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25"/>
      <c r="BJ856" s="25"/>
      <c r="BK856" s="25"/>
      <c r="BL856" s="25"/>
      <c r="BM856" s="25"/>
      <c r="BN856" s="25"/>
      <c r="BO856" s="25"/>
      <c r="BP856" s="25"/>
      <c r="BQ856" s="25"/>
      <c r="BR856" s="25"/>
      <c r="BS856" s="25"/>
      <c r="BT856" s="25"/>
      <c r="BU856" s="25"/>
      <c r="BV856" s="25"/>
      <c r="BW856" s="25"/>
      <c r="BX856" s="25"/>
      <c r="BY856" s="25"/>
      <c r="BZ856" s="25"/>
      <c r="CA856" s="25"/>
      <c r="CB856" s="25"/>
      <c r="CC856" s="25"/>
      <c r="CD856" s="25"/>
      <c r="CE856" s="25"/>
      <c r="CF856" s="25"/>
      <c r="CG856" s="25"/>
      <c r="CH856" s="25"/>
      <c r="CI856" s="25"/>
      <c r="CJ856" s="25"/>
      <c r="CK856" s="25"/>
      <c r="CL856" s="25"/>
      <c r="CM856" s="25"/>
      <c r="CN856" s="25"/>
      <c r="CO856" s="25"/>
      <c r="CP856" s="25"/>
      <c r="CQ856" s="25"/>
      <c r="CR856" s="25"/>
      <c r="CS856" s="25"/>
      <c r="CT856" s="25"/>
      <c r="CU856" s="25"/>
      <c r="CV856" s="25"/>
      <c r="CW856" s="25"/>
      <c r="CX856" s="25"/>
      <c r="CY856" s="25"/>
      <c r="CZ856" s="25"/>
      <c r="DA856" s="25"/>
      <c r="DB856" s="25"/>
      <c r="DC856" s="25"/>
      <c r="DD856" s="25"/>
    </row>
    <row r="857" spans="1:108" hidden="1">
      <c r="A857" s="25"/>
      <c r="B857" s="25"/>
      <c r="C857" s="25"/>
      <c r="D857" s="25"/>
      <c r="E857" s="25"/>
      <c r="F857" s="25"/>
      <c r="G857" s="25"/>
      <c r="H857" s="25"/>
      <c r="I857" s="214"/>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25"/>
      <c r="CD857" s="25"/>
      <c r="CE857" s="25"/>
      <c r="CF857" s="25"/>
      <c r="CG857" s="25"/>
      <c r="CH857" s="25"/>
      <c r="CI857" s="25"/>
      <c r="CJ857" s="25"/>
      <c r="CK857" s="25"/>
      <c r="CL857" s="25"/>
      <c r="CM857" s="25"/>
      <c r="CN857" s="25"/>
      <c r="CO857" s="25"/>
      <c r="CP857" s="25"/>
      <c r="CQ857" s="25"/>
      <c r="CR857" s="25"/>
      <c r="CS857" s="25"/>
      <c r="CT857" s="25"/>
      <c r="CU857" s="25"/>
      <c r="CV857" s="25"/>
      <c r="CW857" s="25"/>
      <c r="CX857" s="25"/>
      <c r="CY857" s="25"/>
      <c r="CZ857" s="25"/>
      <c r="DA857" s="25"/>
      <c r="DB857" s="25"/>
      <c r="DC857" s="25"/>
      <c r="DD857" s="25"/>
    </row>
    <row r="858" spans="1:108" hidden="1">
      <c r="A858" s="25"/>
      <c r="B858" s="25"/>
      <c r="C858" s="25"/>
      <c r="D858" s="25"/>
      <c r="E858" s="25"/>
      <c r="F858" s="25"/>
      <c r="G858" s="25"/>
      <c r="H858" s="25"/>
      <c r="I858" s="214"/>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25"/>
      <c r="BJ858" s="25"/>
      <c r="BK858" s="25"/>
      <c r="BL858" s="25"/>
      <c r="BM858" s="25"/>
      <c r="BN858" s="25"/>
      <c r="BO858" s="25"/>
      <c r="BP858" s="25"/>
      <c r="BQ858" s="25"/>
      <c r="BR858" s="25"/>
      <c r="BS858" s="25"/>
      <c r="BT858" s="25"/>
      <c r="BU858" s="25"/>
      <c r="BV858" s="25"/>
      <c r="BW858" s="25"/>
      <c r="BX858" s="25"/>
      <c r="BY858" s="25"/>
      <c r="BZ858" s="25"/>
      <c r="CA858" s="25"/>
      <c r="CB858" s="25"/>
      <c r="CC858" s="25"/>
      <c r="CD858" s="25"/>
      <c r="CE858" s="25"/>
      <c r="CF858" s="25"/>
      <c r="CG858" s="25"/>
      <c r="CH858" s="25"/>
      <c r="CI858" s="25"/>
      <c r="CJ858" s="25"/>
      <c r="CK858" s="25"/>
      <c r="CL858" s="25"/>
      <c r="CM858" s="25"/>
      <c r="CN858" s="25"/>
      <c r="CO858" s="25"/>
      <c r="CP858" s="25"/>
      <c r="CQ858" s="25"/>
      <c r="CR858" s="25"/>
      <c r="CS858" s="25"/>
      <c r="CT858" s="25"/>
      <c r="CU858" s="25"/>
      <c r="CV858" s="25"/>
      <c r="CW858" s="25"/>
      <c r="CX858" s="25"/>
      <c r="CY858" s="25"/>
      <c r="CZ858" s="25"/>
      <c r="DA858" s="25"/>
      <c r="DB858" s="25"/>
      <c r="DC858" s="25"/>
      <c r="DD858" s="25"/>
    </row>
    <row r="859" spans="1:108" hidden="1">
      <c r="A859" s="25"/>
      <c r="B859" s="25"/>
      <c r="C859" s="25"/>
      <c r="D859" s="25"/>
      <c r="E859" s="25"/>
      <c r="F859" s="25"/>
      <c r="G859" s="25"/>
      <c r="H859" s="25"/>
      <c r="I859" s="214"/>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25"/>
      <c r="CD859" s="25"/>
      <c r="CE859" s="25"/>
      <c r="CF859" s="25"/>
      <c r="CG859" s="25"/>
      <c r="CH859" s="25"/>
      <c r="CI859" s="25"/>
      <c r="CJ859" s="25"/>
      <c r="CK859" s="25"/>
      <c r="CL859" s="25"/>
      <c r="CM859" s="25"/>
      <c r="CN859" s="25"/>
      <c r="CO859" s="25"/>
      <c r="CP859" s="25"/>
      <c r="CQ859" s="25"/>
      <c r="CR859" s="25"/>
      <c r="CS859" s="25"/>
      <c r="CT859" s="25"/>
      <c r="CU859" s="25"/>
      <c r="CV859" s="25"/>
      <c r="CW859" s="25"/>
      <c r="CX859" s="25"/>
      <c r="CY859" s="25"/>
      <c r="CZ859" s="25"/>
      <c r="DA859" s="25"/>
      <c r="DB859" s="25"/>
      <c r="DC859" s="25"/>
      <c r="DD859" s="25"/>
    </row>
    <row r="860" spans="1:108" hidden="1">
      <c r="A860" s="25"/>
      <c r="B860" s="25"/>
      <c r="C860" s="25"/>
      <c r="D860" s="25"/>
      <c r="E860" s="25"/>
      <c r="F860" s="25"/>
      <c r="G860" s="25"/>
      <c r="H860" s="25"/>
      <c r="I860" s="214"/>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25"/>
      <c r="CD860" s="25"/>
      <c r="CE860" s="25"/>
      <c r="CF860" s="25"/>
      <c r="CG860" s="25"/>
      <c r="CH860" s="25"/>
      <c r="CI860" s="25"/>
      <c r="CJ860" s="25"/>
      <c r="CK860" s="25"/>
      <c r="CL860" s="25"/>
      <c r="CM860" s="25"/>
      <c r="CN860" s="25"/>
      <c r="CO860" s="25"/>
      <c r="CP860" s="25"/>
      <c r="CQ860" s="25"/>
      <c r="CR860" s="25"/>
      <c r="CS860" s="25"/>
      <c r="CT860" s="25"/>
      <c r="CU860" s="25"/>
      <c r="CV860" s="25"/>
      <c r="CW860" s="25"/>
      <c r="CX860" s="25"/>
      <c r="CY860" s="25"/>
      <c r="CZ860" s="25"/>
      <c r="DA860" s="25"/>
      <c r="DB860" s="25"/>
      <c r="DC860" s="25"/>
      <c r="DD860" s="25"/>
    </row>
    <row r="861" spans="1:108" hidden="1">
      <c r="A861" s="25"/>
      <c r="B861" s="25"/>
      <c r="C861" s="25"/>
      <c r="D861" s="25"/>
      <c r="E861" s="25"/>
      <c r="F861" s="25"/>
      <c r="G861" s="25"/>
      <c r="H861" s="25"/>
      <c r="I861" s="214"/>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25"/>
      <c r="BJ861" s="25"/>
      <c r="BK861" s="25"/>
      <c r="BL861" s="25"/>
      <c r="BM861" s="25"/>
      <c r="BN861" s="25"/>
      <c r="BO861" s="25"/>
      <c r="BP861" s="25"/>
      <c r="BQ861" s="25"/>
      <c r="BR861" s="25"/>
      <c r="BS861" s="25"/>
      <c r="BT861" s="25"/>
      <c r="BU861" s="25"/>
      <c r="BV861" s="25"/>
      <c r="BW861" s="25"/>
      <c r="BX861" s="25"/>
      <c r="BY861" s="25"/>
      <c r="BZ861" s="25"/>
      <c r="CA861" s="25"/>
      <c r="CB861" s="25"/>
      <c r="CC861" s="25"/>
      <c r="CD861" s="25"/>
      <c r="CE861" s="25"/>
      <c r="CF861" s="25"/>
      <c r="CG861" s="25"/>
      <c r="CH861" s="25"/>
      <c r="CI861" s="25"/>
      <c r="CJ861" s="25"/>
      <c r="CK861" s="25"/>
      <c r="CL861" s="25"/>
      <c r="CM861" s="25"/>
      <c r="CN861" s="25"/>
      <c r="CO861" s="25"/>
      <c r="CP861" s="25"/>
      <c r="CQ861" s="25"/>
      <c r="CR861" s="25"/>
      <c r="CS861" s="25"/>
      <c r="CT861" s="25"/>
      <c r="CU861" s="25"/>
      <c r="CV861" s="25"/>
      <c r="CW861" s="25"/>
      <c r="CX861" s="25"/>
      <c r="CY861" s="25"/>
      <c r="CZ861" s="25"/>
      <c r="DA861" s="25"/>
      <c r="DB861" s="25"/>
      <c r="DC861" s="25"/>
      <c r="DD861" s="25"/>
    </row>
    <row r="862" spans="1:108" hidden="1">
      <c r="A862" s="25"/>
      <c r="B862" s="25"/>
      <c r="C862" s="25"/>
      <c r="D862" s="25"/>
      <c r="E862" s="25"/>
      <c r="F862" s="25"/>
      <c r="G862" s="25"/>
      <c r="H862" s="25"/>
      <c r="I862" s="214"/>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c r="BM862" s="25"/>
      <c r="BN862" s="25"/>
      <c r="BO862" s="25"/>
      <c r="BP862" s="25"/>
      <c r="BQ862" s="25"/>
      <c r="BR862" s="25"/>
      <c r="BS862" s="25"/>
      <c r="BT862" s="25"/>
      <c r="BU862" s="25"/>
      <c r="BV862" s="25"/>
      <c r="BW862" s="25"/>
      <c r="BX862" s="25"/>
      <c r="BY862" s="25"/>
      <c r="BZ862" s="25"/>
      <c r="CA862" s="25"/>
      <c r="CB862" s="25"/>
      <c r="CC862" s="25"/>
      <c r="CD862" s="25"/>
      <c r="CE862" s="25"/>
      <c r="CF862" s="25"/>
      <c r="CG862" s="25"/>
      <c r="CH862" s="25"/>
      <c r="CI862" s="25"/>
      <c r="CJ862" s="25"/>
      <c r="CK862" s="25"/>
      <c r="CL862" s="25"/>
      <c r="CM862" s="25"/>
      <c r="CN862" s="25"/>
      <c r="CO862" s="25"/>
      <c r="CP862" s="25"/>
      <c r="CQ862" s="25"/>
      <c r="CR862" s="25"/>
      <c r="CS862" s="25"/>
      <c r="CT862" s="25"/>
      <c r="CU862" s="25"/>
      <c r="CV862" s="25"/>
      <c r="CW862" s="25"/>
      <c r="CX862" s="25"/>
      <c r="CY862" s="25"/>
      <c r="CZ862" s="25"/>
      <c r="DA862" s="25"/>
      <c r="DB862" s="25"/>
      <c r="DC862" s="25"/>
      <c r="DD862" s="25"/>
    </row>
    <row r="863" spans="1:108" hidden="1">
      <c r="A863" s="25"/>
      <c r="B863" s="25"/>
      <c r="C863" s="25"/>
      <c r="D863" s="25"/>
      <c r="E863" s="25"/>
      <c r="F863" s="25"/>
      <c r="G863" s="25"/>
      <c r="H863" s="25"/>
      <c r="I863" s="214"/>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25"/>
      <c r="BJ863" s="25"/>
      <c r="BK863" s="25"/>
      <c r="BL863" s="25"/>
      <c r="BM863" s="25"/>
      <c r="BN863" s="25"/>
      <c r="BO863" s="25"/>
      <c r="BP863" s="25"/>
      <c r="BQ863" s="25"/>
      <c r="BR863" s="25"/>
      <c r="BS863" s="25"/>
      <c r="BT863" s="25"/>
      <c r="BU863" s="25"/>
      <c r="BV863" s="25"/>
      <c r="BW863" s="25"/>
      <c r="BX863" s="25"/>
      <c r="BY863" s="25"/>
      <c r="BZ863" s="25"/>
      <c r="CA863" s="25"/>
      <c r="CB863" s="25"/>
      <c r="CC863" s="25"/>
      <c r="CD863" s="25"/>
      <c r="CE863" s="25"/>
      <c r="CF863" s="25"/>
      <c r="CG863" s="25"/>
      <c r="CH863" s="25"/>
      <c r="CI863" s="25"/>
      <c r="CJ863" s="25"/>
      <c r="CK863" s="25"/>
      <c r="CL863" s="25"/>
      <c r="CM863" s="25"/>
      <c r="CN863" s="25"/>
      <c r="CO863" s="25"/>
      <c r="CP863" s="25"/>
      <c r="CQ863" s="25"/>
      <c r="CR863" s="25"/>
      <c r="CS863" s="25"/>
      <c r="CT863" s="25"/>
      <c r="CU863" s="25"/>
      <c r="CV863" s="25"/>
      <c r="CW863" s="25"/>
      <c r="CX863" s="25"/>
      <c r="CY863" s="25"/>
      <c r="CZ863" s="25"/>
      <c r="DA863" s="25"/>
      <c r="DB863" s="25"/>
      <c r="DC863" s="25"/>
      <c r="DD863" s="25"/>
    </row>
    <row r="864" spans="1:108" hidden="1">
      <c r="A864" s="25"/>
      <c r="B864" s="25"/>
      <c r="C864" s="25"/>
      <c r="D864" s="25"/>
      <c r="E864" s="25"/>
      <c r="F864" s="25"/>
      <c r="G864" s="25"/>
      <c r="H864" s="25"/>
      <c r="I864" s="214"/>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25"/>
      <c r="BJ864" s="25"/>
      <c r="BK864" s="25"/>
      <c r="BL864" s="25"/>
      <c r="BM864" s="25"/>
      <c r="BN864" s="25"/>
      <c r="BO864" s="25"/>
      <c r="BP864" s="25"/>
      <c r="BQ864" s="25"/>
      <c r="BR864" s="25"/>
      <c r="BS864" s="25"/>
      <c r="BT864" s="25"/>
      <c r="BU864" s="25"/>
      <c r="BV864" s="25"/>
      <c r="BW864" s="25"/>
      <c r="BX864" s="25"/>
      <c r="BY864" s="25"/>
      <c r="BZ864" s="25"/>
      <c r="CA864" s="25"/>
      <c r="CB864" s="25"/>
      <c r="CC864" s="25"/>
      <c r="CD864" s="25"/>
      <c r="CE864" s="25"/>
      <c r="CF864" s="25"/>
      <c r="CG864" s="25"/>
      <c r="CH864" s="25"/>
      <c r="CI864" s="25"/>
      <c r="CJ864" s="25"/>
      <c r="CK864" s="25"/>
      <c r="CL864" s="25"/>
      <c r="CM864" s="25"/>
      <c r="CN864" s="25"/>
      <c r="CO864" s="25"/>
      <c r="CP864" s="25"/>
      <c r="CQ864" s="25"/>
      <c r="CR864" s="25"/>
      <c r="CS864" s="25"/>
      <c r="CT864" s="25"/>
      <c r="CU864" s="25"/>
      <c r="CV864" s="25"/>
      <c r="CW864" s="25"/>
      <c r="CX864" s="25"/>
      <c r="CY864" s="25"/>
      <c r="CZ864" s="25"/>
      <c r="DA864" s="25"/>
      <c r="DB864" s="25"/>
      <c r="DC864" s="25"/>
      <c r="DD864" s="25"/>
    </row>
    <row r="865" spans="1:108" hidden="1">
      <c r="A865" s="25"/>
      <c r="B865" s="25"/>
      <c r="C865" s="25"/>
      <c r="D865" s="25"/>
      <c r="E865" s="25"/>
      <c r="F865" s="25"/>
      <c r="G865" s="25"/>
      <c r="H865" s="25"/>
      <c r="I865" s="214"/>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25"/>
      <c r="BJ865" s="25"/>
      <c r="BK865" s="25"/>
      <c r="BL865" s="25"/>
      <c r="BM865" s="25"/>
      <c r="BN865" s="25"/>
      <c r="BO865" s="25"/>
      <c r="BP865" s="25"/>
      <c r="BQ865" s="25"/>
      <c r="BR865" s="25"/>
      <c r="BS865" s="25"/>
      <c r="BT865" s="25"/>
      <c r="BU865" s="25"/>
      <c r="BV865" s="25"/>
      <c r="BW865" s="25"/>
      <c r="BX865" s="25"/>
      <c r="BY865" s="25"/>
      <c r="BZ865" s="25"/>
      <c r="CA865" s="25"/>
      <c r="CB865" s="25"/>
      <c r="CC865" s="25"/>
      <c r="CD865" s="25"/>
      <c r="CE865" s="25"/>
      <c r="CF865" s="25"/>
      <c r="CG865" s="25"/>
      <c r="CH865" s="25"/>
      <c r="CI865" s="25"/>
      <c r="CJ865" s="25"/>
      <c r="CK865" s="25"/>
      <c r="CL865" s="25"/>
      <c r="CM865" s="25"/>
      <c r="CN865" s="25"/>
      <c r="CO865" s="25"/>
      <c r="CP865" s="25"/>
      <c r="CQ865" s="25"/>
      <c r="CR865" s="25"/>
      <c r="CS865" s="25"/>
      <c r="CT865" s="25"/>
      <c r="CU865" s="25"/>
      <c r="CV865" s="25"/>
      <c r="CW865" s="25"/>
      <c r="CX865" s="25"/>
      <c r="CY865" s="25"/>
      <c r="CZ865" s="25"/>
      <c r="DA865" s="25"/>
      <c r="DB865" s="25"/>
      <c r="DC865" s="25"/>
      <c r="DD865" s="25"/>
    </row>
    <row r="866" spans="1:108" hidden="1">
      <c r="A866" s="25"/>
      <c r="B866" s="25"/>
      <c r="C866" s="25"/>
      <c r="D866" s="25"/>
      <c r="E866" s="25"/>
      <c r="F866" s="25"/>
      <c r="G866" s="25"/>
      <c r="H866" s="25"/>
      <c r="I866" s="214"/>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25"/>
      <c r="BJ866" s="25"/>
      <c r="BK866" s="25"/>
      <c r="BL866" s="25"/>
      <c r="BM866" s="25"/>
      <c r="BN866" s="25"/>
      <c r="BO866" s="25"/>
      <c r="BP866" s="25"/>
      <c r="BQ866" s="25"/>
      <c r="BR866" s="25"/>
      <c r="BS866" s="25"/>
      <c r="BT866" s="25"/>
      <c r="BU866" s="25"/>
      <c r="BV866" s="25"/>
      <c r="BW866" s="25"/>
      <c r="BX866" s="25"/>
      <c r="BY866" s="25"/>
      <c r="BZ866" s="25"/>
      <c r="CA866" s="25"/>
      <c r="CB866" s="25"/>
      <c r="CC866" s="25"/>
      <c r="CD866" s="25"/>
      <c r="CE866" s="25"/>
      <c r="CF866" s="25"/>
      <c r="CG866" s="25"/>
      <c r="CH866" s="25"/>
      <c r="CI866" s="25"/>
      <c r="CJ866" s="25"/>
      <c r="CK866" s="25"/>
      <c r="CL866" s="25"/>
      <c r="CM866" s="25"/>
      <c r="CN866" s="25"/>
      <c r="CO866" s="25"/>
      <c r="CP866" s="25"/>
      <c r="CQ866" s="25"/>
      <c r="CR866" s="25"/>
      <c r="CS866" s="25"/>
      <c r="CT866" s="25"/>
      <c r="CU866" s="25"/>
      <c r="CV866" s="25"/>
      <c r="CW866" s="25"/>
      <c r="CX866" s="25"/>
      <c r="CY866" s="25"/>
      <c r="CZ866" s="25"/>
      <c r="DA866" s="25"/>
      <c r="DB866" s="25"/>
      <c r="DC866" s="25"/>
      <c r="DD866" s="25"/>
    </row>
    <row r="867" spans="1:108" hidden="1">
      <c r="A867" s="25"/>
      <c r="B867" s="25"/>
      <c r="C867" s="25"/>
      <c r="D867" s="25"/>
      <c r="E867" s="25"/>
      <c r="F867" s="25"/>
      <c r="G867" s="25"/>
      <c r="H867" s="25"/>
      <c r="I867" s="214"/>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25"/>
      <c r="BJ867" s="25"/>
      <c r="BK867" s="25"/>
      <c r="BL867" s="25"/>
      <c r="BM867" s="25"/>
      <c r="BN867" s="25"/>
      <c r="BO867" s="25"/>
      <c r="BP867" s="25"/>
      <c r="BQ867" s="25"/>
      <c r="BR867" s="25"/>
      <c r="BS867" s="25"/>
      <c r="BT867" s="25"/>
      <c r="BU867" s="25"/>
      <c r="BV867" s="25"/>
      <c r="BW867" s="25"/>
      <c r="BX867" s="25"/>
      <c r="BY867" s="25"/>
      <c r="BZ867" s="25"/>
      <c r="CA867" s="25"/>
      <c r="CB867" s="25"/>
      <c r="CC867" s="25"/>
      <c r="CD867" s="25"/>
      <c r="CE867" s="25"/>
      <c r="CF867" s="25"/>
      <c r="CG867" s="25"/>
      <c r="CH867" s="25"/>
      <c r="CI867" s="25"/>
      <c r="CJ867" s="25"/>
      <c r="CK867" s="25"/>
      <c r="CL867" s="25"/>
      <c r="CM867" s="25"/>
      <c r="CN867" s="25"/>
      <c r="CO867" s="25"/>
      <c r="CP867" s="25"/>
      <c r="CQ867" s="25"/>
      <c r="CR867" s="25"/>
      <c r="CS867" s="25"/>
      <c r="CT867" s="25"/>
      <c r="CU867" s="25"/>
      <c r="CV867" s="25"/>
      <c r="CW867" s="25"/>
      <c r="CX867" s="25"/>
      <c r="CY867" s="25"/>
      <c r="CZ867" s="25"/>
      <c r="DA867" s="25"/>
      <c r="DB867" s="25"/>
      <c r="DC867" s="25"/>
      <c r="DD867" s="25"/>
    </row>
    <row r="868" spans="1:108" hidden="1">
      <c r="A868" s="25"/>
      <c r="B868" s="25"/>
      <c r="C868" s="25"/>
      <c r="D868" s="25"/>
      <c r="E868" s="25"/>
      <c r="F868" s="25"/>
      <c r="G868" s="25"/>
      <c r="H868" s="25"/>
      <c r="I868" s="214"/>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c r="BM868" s="25"/>
      <c r="BN868" s="25"/>
      <c r="BO868" s="25"/>
      <c r="BP868" s="25"/>
      <c r="BQ868" s="25"/>
      <c r="BR868" s="25"/>
      <c r="BS868" s="25"/>
      <c r="BT868" s="25"/>
      <c r="BU868" s="25"/>
      <c r="BV868" s="25"/>
      <c r="BW868" s="25"/>
      <c r="BX868" s="25"/>
      <c r="BY868" s="25"/>
      <c r="BZ868" s="25"/>
      <c r="CA868" s="25"/>
      <c r="CB868" s="25"/>
      <c r="CC868" s="25"/>
      <c r="CD868" s="25"/>
      <c r="CE868" s="25"/>
      <c r="CF868" s="25"/>
      <c r="CG868" s="25"/>
      <c r="CH868" s="25"/>
      <c r="CI868" s="25"/>
      <c r="CJ868" s="25"/>
      <c r="CK868" s="25"/>
      <c r="CL868" s="25"/>
      <c r="CM868" s="25"/>
      <c r="CN868" s="25"/>
      <c r="CO868" s="25"/>
      <c r="CP868" s="25"/>
      <c r="CQ868" s="25"/>
      <c r="CR868" s="25"/>
      <c r="CS868" s="25"/>
      <c r="CT868" s="25"/>
      <c r="CU868" s="25"/>
      <c r="CV868" s="25"/>
      <c r="CW868" s="25"/>
      <c r="CX868" s="25"/>
      <c r="CY868" s="25"/>
      <c r="CZ868" s="25"/>
      <c r="DA868" s="25"/>
      <c r="DB868" s="25"/>
      <c r="DC868" s="25"/>
      <c r="DD868" s="25"/>
    </row>
    <row r="869" spans="1:108" hidden="1">
      <c r="A869" s="25"/>
      <c r="B869" s="25"/>
      <c r="C869" s="25"/>
      <c r="D869" s="25"/>
      <c r="E869" s="25"/>
      <c r="F869" s="25"/>
      <c r="G869" s="25"/>
      <c r="H869" s="25"/>
      <c r="I869" s="214"/>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25"/>
      <c r="BJ869" s="25"/>
      <c r="BK869" s="25"/>
      <c r="BL869" s="25"/>
      <c r="BM869" s="25"/>
      <c r="BN869" s="25"/>
      <c r="BO869" s="25"/>
      <c r="BP869" s="25"/>
      <c r="BQ869" s="25"/>
      <c r="BR869" s="25"/>
      <c r="BS869" s="25"/>
      <c r="BT869" s="25"/>
      <c r="BU869" s="25"/>
      <c r="BV869" s="25"/>
      <c r="BW869" s="25"/>
      <c r="BX869" s="25"/>
      <c r="BY869" s="25"/>
      <c r="BZ869" s="25"/>
      <c r="CA869" s="25"/>
      <c r="CB869" s="25"/>
      <c r="CC869" s="25"/>
      <c r="CD869" s="25"/>
      <c r="CE869" s="25"/>
      <c r="CF869" s="25"/>
      <c r="CG869" s="25"/>
      <c r="CH869" s="25"/>
      <c r="CI869" s="25"/>
      <c r="CJ869" s="25"/>
      <c r="CK869" s="25"/>
      <c r="CL869" s="25"/>
      <c r="CM869" s="25"/>
      <c r="CN869" s="25"/>
      <c r="CO869" s="25"/>
      <c r="CP869" s="25"/>
      <c r="CQ869" s="25"/>
      <c r="CR869" s="25"/>
      <c r="CS869" s="25"/>
      <c r="CT869" s="25"/>
      <c r="CU869" s="25"/>
      <c r="CV869" s="25"/>
      <c r="CW869" s="25"/>
      <c r="CX869" s="25"/>
      <c r="CY869" s="25"/>
      <c r="CZ869" s="25"/>
      <c r="DA869" s="25"/>
      <c r="DB869" s="25"/>
      <c r="DC869" s="25"/>
      <c r="DD869" s="25"/>
    </row>
    <row r="870" spans="1:108" hidden="1">
      <c r="A870" s="25"/>
      <c r="B870" s="25"/>
      <c r="C870" s="25"/>
      <c r="D870" s="25"/>
      <c r="E870" s="25"/>
      <c r="F870" s="25"/>
      <c r="G870" s="25"/>
      <c r="H870" s="25"/>
      <c r="I870" s="214"/>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25"/>
      <c r="BJ870" s="25"/>
      <c r="BK870" s="25"/>
      <c r="BL870" s="25"/>
      <c r="BM870" s="25"/>
      <c r="BN870" s="25"/>
      <c r="BO870" s="25"/>
      <c r="BP870" s="25"/>
      <c r="BQ870" s="25"/>
      <c r="BR870" s="25"/>
      <c r="BS870" s="25"/>
      <c r="BT870" s="25"/>
      <c r="BU870" s="25"/>
      <c r="BV870" s="25"/>
      <c r="BW870" s="25"/>
      <c r="BX870" s="25"/>
      <c r="BY870" s="25"/>
      <c r="BZ870" s="25"/>
      <c r="CA870" s="25"/>
      <c r="CB870" s="25"/>
      <c r="CC870" s="25"/>
      <c r="CD870" s="25"/>
      <c r="CE870" s="25"/>
      <c r="CF870" s="25"/>
      <c r="CG870" s="25"/>
      <c r="CH870" s="25"/>
      <c r="CI870" s="25"/>
      <c r="CJ870" s="25"/>
      <c r="CK870" s="25"/>
      <c r="CL870" s="25"/>
      <c r="CM870" s="25"/>
      <c r="CN870" s="25"/>
      <c r="CO870" s="25"/>
      <c r="CP870" s="25"/>
      <c r="CQ870" s="25"/>
      <c r="CR870" s="25"/>
      <c r="CS870" s="25"/>
      <c r="CT870" s="25"/>
      <c r="CU870" s="25"/>
      <c r="CV870" s="25"/>
      <c r="CW870" s="25"/>
      <c r="CX870" s="25"/>
      <c r="CY870" s="25"/>
      <c r="CZ870" s="25"/>
      <c r="DA870" s="25"/>
      <c r="DB870" s="25"/>
      <c r="DC870" s="25"/>
      <c r="DD870" s="25"/>
    </row>
    <row r="871" spans="1:108" hidden="1">
      <c r="A871" s="25"/>
      <c r="B871" s="25"/>
      <c r="C871" s="25"/>
      <c r="D871" s="25"/>
      <c r="E871" s="25"/>
      <c r="F871" s="25"/>
      <c r="G871" s="25"/>
      <c r="H871" s="25"/>
      <c r="I871" s="214"/>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25"/>
      <c r="BJ871" s="25"/>
      <c r="BK871" s="25"/>
      <c r="BL871" s="25"/>
      <c r="BM871" s="25"/>
      <c r="BN871" s="25"/>
      <c r="BO871" s="25"/>
      <c r="BP871" s="25"/>
      <c r="BQ871" s="25"/>
      <c r="BR871" s="25"/>
      <c r="BS871" s="25"/>
      <c r="BT871" s="25"/>
      <c r="BU871" s="25"/>
      <c r="BV871" s="25"/>
      <c r="BW871" s="25"/>
      <c r="BX871" s="25"/>
      <c r="BY871" s="25"/>
      <c r="BZ871" s="25"/>
      <c r="CA871" s="25"/>
      <c r="CB871" s="25"/>
      <c r="CC871" s="25"/>
      <c r="CD871" s="25"/>
      <c r="CE871" s="25"/>
      <c r="CF871" s="25"/>
      <c r="CG871" s="25"/>
      <c r="CH871" s="25"/>
      <c r="CI871" s="25"/>
      <c r="CJ871" s="25"/>
      <c r="CK871" s="25"/>
      <c r="CL871" s="25"/>
      <c r="CM871" s="25"/>
      <c r="CN871" s="25"/>
      <c r="CO871" s="25"/>
      <c r="CP871" s="25"/>
      <c r="CQ871" s="25"/>
      <c r="CR871" s="25"/>
      <c r="CS871" s="25"/>
      <c r="CT871" s="25"/>
      <c r="CU871" s="25"/>
      <c r="CV871" s="25"/>
      <c r="CW871" s="25"/>
      <c r="CX871" s="25"/>
      <c r="CY871" s="25"/>
      <c r="CZ871" s="25"/>
      <c r="DA871" s="25"/>
      <c r="DB871" s="25"/>
      <c r="DC871" s="25"/>
      <c r="DD871" s="25"/>
    </row>
    <row r="872" spans="1:108" hidden="1">
      <c r="A872" s="25"/>
      <c r="B872" s="25"/>
      <c r="C872" s="25"/>
      <c r="D872" s="25"/>
      <c r="E872" s="25"/>
      <c r="F872" s="25"/>
      <c r="G872" s="25"/>
      <c r="H872" s="25"/>
      <c r="I872" s="214"/>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c r="CB872" s="25"/>
      <c r="CC872" s="25"/>
      <c r="CD872" s="25"/>
      <c r="CE872" s="25"/>
      <c r="CF872" s="25"/>
      <c r="CG872" s="25"/>
      <c r="CH872" s="25"/>
      <c r="CI872" s="25"/>
      <c r="CJ872" s="25"/>
      <c r="CK872" s="25"/>
      <c r="CL872" s="25"/>
      <c r="CM872" s="25"/>
      <c r="CN872" s="25"/>
      <c r="CO872" s="25"/>
      <c r="CP872" s="25"/>
      <c r="CQ872" s="25"/>
      <c r="CR872" s="25"/>
      <c r="CS872" s="25"/>
      <c r="CT872" s="25"/>
      <c r="CU872" s="25"/>
      <c r="CV872" s="25"/>
      <c r="CW872" s="25"/>
      <c r="CX872" s="25"/>
      <c r="CY872" s="25"/>
      <c r="CZ872" s="25"/>
      <c r="DA872" s="25"/>
      <c r="DB872" s="25"/>
      <c r="DC872" s="25"/>
      <c r="DD872" s="25"/>
    </row>
    <row r="873" spans="1:108" hidden="1">
      <c r="A873" s="25"/>
      <c r="B873" s="25"/>
      <c r="C873" s="25"/>
      <c r="D873" s="25"/>
      <c r="E873" s="25"/>
      <c r="F873" s="25"/>
      <c r="G873" s="25"/>
      <c r="H873" s="25"/>
      <c r="I873" s="214"/>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c r="CB873" s="25"/>
      <c r="CC873" s="25"/>
      <c r="CD873" s="25"/>
      <c r="CE873" s="25"/>
      <c r="CF873" s="25"/>
      <c r="CG873" s="25"/>
      <c r="CH873" s="25"/>
      <c r="CI873" s="25"/>
      <c r="CJ873" s="25"/>
      <c r="CK873" s="25"/>
      <c r="CL873" s="25"/>
      <c r="CM873" s="25"/>
      <c r="CN873" s="25"/>
      <c r="CO873" s="25"/>
      <c r="CP873" s="25"/>
      <c r="CQ873" s="25"/>
      <c r="CR873" s="25"/>
      <c r="CS873" s="25"/>
      <c r="CT873" s="25"/>
      <c r="CU873" s="25"/>
      <c r="CV873" s="25"/>
      <c r="CW873" s="25"/>
      <c r="CX873" s="25"/>
      <c r="CY873" s="25"/>
      <c r="CZ873" s="25"/>
      <c r="DA873" s="25"/>
      <c r="DB873" s="25"/>
      <c r="DC873" s="25"/>
      <c r="DD873" s="25"/>
    </row>
    <row r="874" spans="1:108" hidden="1">
      <c r="A874" s="25"/>
      <c r="B874" s="25"/>
      <c r="C874" s="25"/>
      <c r="D874" s="25"/>
      <c r="E874" s="25"/>
      <c r="F874" s="25"/>
      <c r="G874" s="25"/>
      <c r="H874" s="25"/>
      <c r="I874" s="214"/>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c r="CB874" s="25"/>
      <c r="CC874" s="25"/>
      <c r="CD874" s="25"/>
      <c r="CE874" s="25"/>
      <c r="CF874" s="25"/>
      <c r="CG874" s="25"/>
      <c r="CH874" s="25"/>
      <c r="CI874" s="25"/>
      <c r="CJ874" s="25"/>
      <c r="CK874" s="25"/>
      <c r="CL874" s="25"/>
      <c r="CM874" s="25"/>
      <c r="CN874" s="25"/>
      <c r="CO874" s="25"/>
      <c r="CP874" s="25"/>
      <c r="CQ874" s="25"/>
      <c r="CR874" s="25"/>
      <c r="CS874" s="25"/>
      <c r="CT874" s="25"/>
      <c r="CU874" s="25"/>
      <c r="CV874" s="25"/>
      <c r="CW874" s="25"/>
      <c r="CX874" s="25"/>
      <c r="CY874" s="25"/>
      <c r="CZ874" s="25"/>
      <c r="DA874" s="25"/>
      <c r="DB874" s="25"/>
      <c r="DC874" s="25"/>
      <c r="DD874" s="25"/>
    </row>
    <row r="875" spans="1:108" hidden="1">
      <c r="A875" s="25"/>
      <c r="B875" s="25"/>
      <c r="C875" s="25"/>
      <c r="D875" s="25"/>
      <c r="E875" s="25"/>
      <c r="F875" s="25"/>
      <c r="G875" s="25"/>
      <c r="H875" s="25"/>
      <c r="I875" s="214"/>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c r="BM875" s="25"/>
      <c r="BN875" s="25"/>
      <c r="BO875" s="25"/>
      <c r="BP875" s="25"/>
      <c r="BQ875" s="25"/>
      <c r="BR875" s="25"/>
      <c r="BS875" s="25"/>
      <c r="BT875" s="25"/>
      <c r="BU875" s="25"/>
      <c r="BV875" s="25"/>
      <c r="BW875" s="25"/>
      <c r="BX875" s="25"/>
      <c r="BY875" s="25"/>
      <c r="BZ875" s="25"/>
      <c r="CA875" s="25"/>
      <c r="CB875" s="25"/>
      <c r="CC875" s="25"/>
      <c r="CD875" s="25"/>
      <c r="CE875" s="25"/>
      <c r="CF875" s="25"/>
      <c r="CG875" s="25"/>
      <c r="CH875" s="25"/>
      <c r="CI875" s="25"/>
      <c r="CJ875" s="25"/>
      <c r="CK875" s="25"/>
      <c r="CL875" s="25"/>
      <c r="CM875" s="25"/>
      <c r="CN875" s="25"/>
      <c r="CO875" s="25"/>
      <c r="CP875" s="25"/>
      <c r="CQ875" s="25"/>
      <c r="CR875" s="25"/>
      <c r="CS875" s="25"/>
      <c r="CT875" s="25"/>
      <c r="CU875" s="25"/>
      <c r="CV875" s="25"/>
      <c r="CW875" s="25"/>
      <c r="CX875" s="25"/>
      <c r="CY875" s="25"/>
      <c r="CZ875" s="25"/>
      <c r="DA875" s="25"/>
      <c r="DB875" s="25"/>
      <c r="DC875" s="25"/>
      <c r="DD875" s="25"/>
    </row>
    <row r="876" spans="1:108" hidden="1">
      <c r="A876" s="25"/>
      <c r="B876" s="25"/>
      <c r="C876" s="25"/>
      <c r="D876" s="25"/>
      <c r="E876" s="25"/>
      <c r="F876" s="25"/>
      <c r="G876" s="25"/>
      <c r="H876" s="25"/>
      <c r="I876" s="214"/>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c r="BM876" s="25"/>
      <c r="BN876" s="25"/>
      <c r="BO876" s="25"/>
      <c r="BP876" s="25"/>
      <c r="BQ876" s="25"/>
      <c r="BR876" s="25"/>
      <c r="BS876" s="25"/>
      <c r="BT876" s="25"/>
      <c r="BU876" s="25"/>
      <c r="BV876" s="25"/>
      <c r="BW876" s="25"/>
      <c r="BX876" s="25"/>
      <c r="BY876" s="25"/>
      <c r="BZ876" s="25"/>
      <c r="CA876" s="25"/>
      <c r="CB876" s="25"/>
      <c r="CC876" s="25"/>
      <c r="CD876" s="25"/>
      <c r="CE876" s="25"/>
      <c r="CF876" s="25"/>
      <c r="CG876" s="25"/>
      <c r="CH876" s="25"/>
      <c r="CI876" s="25"/>
      <c r="CJ876" s="25"/>
      <c r="CK876" s="25"/>
      <c r="CL876" s="25"/>
      <c r="CM876" s="25"/>
      <c r="CN876" s="25"/>
      <c r="CO876" s="25"/>
      <c r="CP876" s="25"/>
      <c r="CQ876" s="25"/>
      <c r="CR876" s="25"/>
      <c r="CS876" s="25"/>
      <c r="CT876" s="25"/>
      <c r="CU876" s="25"/>
      <c r="CV876" s="25"/>
      <c r="CW876" s="25"/>
      <c r="CX876" s="25"/>
      <c r="CY876" s="25"/>
      <c r="CZ876" s="25"/>
      <c r="DA876" s="25"/>
      <c r="DB876" s="25"/>
      <c r="DC876" s="25"/>
      <c r="DD876" s="25"/>
    </row>
    <row r="877" spans="1:108" hidden="1">
      <c r="A877" s="25"/>
      <c r="B877" s="25"/>
      <c r="C877" s="25"/>
      <c r="D877" s="25"/>
      <c r="E877" s="25"/>
      <c r="F877" s="25"/>
      <c r="G877" s="25"/>
      <c r="H877" s="25"/>
      <c r="I877" s="214"/>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c r="BM877" s="25"/>
      <c r="BN877" s="25"/>
      <c r="BO877" s="25"/>
      <c r="BP877" s="25"/>
      <c r="BQ877" s="25"/>
      <c r="BR877" s="25"/>
      <c r="BS877" s="25"/>
      <c r="BT877" s="25"/>
      <c r="BU877" s="25"/>
      <c r="BV877" s="25"/>
      <c r="BW877" s="25"/>
      <c r="BX877" s="25"/>
      <c r="BY877" s="25"/>
      <c r="BZ877" s="25"/>
      <c r="CA877" s="25"/>
      <c r="CB877" s="25"/>
      <c r="CC877" s="25"/>
      <c r="CD877" s="25"/>
      <c r="CE877" s="25"/>
      <c r="CF877" s="25"/>
      <c r="CG877" s="25"/>
      <c r="CH877" s="25"/>
      <c r="CI877" s="25"/>
      <c r="CJ877" s="25"/>
      <c r="CK877" s="25"/>
      <c r="CL877" s="25"/>
      <c r="CM877" s="25"/>
      <c r="CN877" s="25"/>
      <c r="CO877" s="25"/>
      <c r="CP877" s="25"/>
      <c r="CQ877" s="25"/>
      <c r="CR877" s="25"/>
      <c r="CS877" s="25"/>
      <c r="CT877" s="25"/>
      <c r="CU877" s="25"/>
      <c r="CV877" s="25"/>
      <c r="CW877" s="25"/>
      <c r="CX877" s="25"/>
      <c r="CY877" s="25"/>
      <c r="CZ877" s="25"/>
      <c r="DA877" s="25"/>
      <c r="DB877" s="25"/>
      <c r="DC877" s="25"/>
      <c r="DD877" s="25"/>
    </row>
    <row r="878" spans="1:108" hidden="1">
      <c r="A878" s="25"/>
      <c r="B878" s="25"/>
      <c r="C878" s="25"/>
      <c r="D878" s="25"/>
      <c r="E878" s="25"/>
      <c r="F878" s="25"/>
      <c r="G878" s="25"/>
      <c r="H878" s="25"/>
      <c r="I878" s="214"/>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c r="BN878" s="25"/>
      <c r="BO878" s="25"/>
      <c r="BP878" s="25"/>
      <c r="BQ878" s="25"/>
      <c r="BR878" s="25"/>
      <c r="BS878" s="25"/>
      <c r="BT878" s="25"/>
      <c r="BU878" s="25"/>
      <c r="BV878" s="25"/>
      <c r="BW878" s="25"/>
      <c r="BX878" s="25"/>
      <c r="BY878" s="25"/>
      <c r="BZ878" s="25"/>
      <c r="CA878" s="25"/>
      <c r="CB878" s="25"/>
      <c r="CC878" s="25"/>
      <c r="CD878" s="25"/>
      <c r="CE878" s="25"/>
      <c r="CF878" s="25"/>
      <c r="CG878" s="25"/>
      <c r="CH878" s="25"/>
      <c r="CI878" s="25"/>
      <c r="CJ878" s="25"/>
      <c r="CK878" s="25"/>
      <c r="CL878" s="25"/>
      <c r="CM878" s="25"/>
      <c r="CN878" s="25"/>
      <c r="CO878" s="25"/>
      <c r="CP878" s="25"/>
      <c r="CQ878" s="25"/>
      <c r="CR878" s="25"/>
      <c r="CS878" s="25"/>
      <c r="CT878" s="25"/>
      <c r="CU878" s="25"/>
      <c r="CV878" s="25"/>
      <c r="CW878" s="25"/>
      <c r="CX878" s="25"/>
      <c r="CY878" s="25"/>
      <c r="CZ878" s="25"/>
      <c r="DA878" s="25"/>
      <c r="DB878" s="25"/>
      <c r="DC878" s="25"/>
      <c r="DD878" s="25"/>
    </row>
    <row r="879" spans="1:108" hidden="1">
      <c r="A879" s="25"/>
      <c r="B879" s="25"/>
      <c r="C879" s="25"/>
      <c r="D879" s="25"/>
      <c r="E879" s="25"/>
      <c r="F879" s="25"/>
      <c r="G879" s="25"/>
      <c r="H879" s="25"/>
      <c r="I879" s="214"/>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c r="BM879" s="25"/>
      <c r="BN879" s="25"/>
      <c r="BO879" s="25"/>
      <c r="BP879" s="25"/>
      <c r="BQ879" s="25"/>
      <c r="BR879" s="25"/>
      <c r="BS879" s="25"/>
      <c r="BT879" s="25"/>
      <c r="BU879" s="25"/>
      <c r="BV879" s="25"/>
      <c r="BW879" s="25"/>
      <c r="BX879" s="25"/>
      <c r="BY879" s="25"/>
      <c r="BZ879" s="25"/>
      <c r="CA879" s="25"/>
      <c r="CB879" s="25"/>
      <c r="CC879" s="25"/>
      <c r="CD879" s="25"/>
      <c r="CE879" s="25"/>
      <c r="CF879" s="25"/>
      <c r="CG879" s="25"/>
      <c r="CH879" s="25"/>
      <c r="CI879" s="25"/>
      <c r="CJ879" s="25"/>
      <c r="CK879" s="25"/>
      <c r="CL879" s="25"/>
      <c r="CM879" s="25"/>
      <c r="CN879" s="25"/>
      <c r="CO879" s="25"/>
      <c r="CP879" s="25"/>
      <c r="CQ879" s="25"/>
      <c r="CR879" s="25"/>
      <c r="CS879" s="25"/>
      <c r="CT879" s="25"/>
      <c r="CU879" s="25"/>
      <c r="CV879" s="25"/>
      <c r="CW879" s="25"/>
      <c r="CX879" s="25"/>
      <c r="CY879" s="25"/>
      <c r="CZ879" s="25"/>
      <c r="DA879" s="25"/>
      <c r="DB879" s="25"/>
      <c r="DC879" s="25"/>
      <c r="DD879" s="25"/>
    </row>
    <row r="880" spans="1:108" hidden="1">
      <c r="A880" s="25"/>
      <c r="B880" s="25"/>
      <c r="C880" s="25"/>
      <c r="D880" s="25"/>
      <c r="E880" s="25"/>
      <c r="F880" s="25"/>
      <c r="G880" s="25"/>
      <c r="H880" s="25"/>
      <c r="I880" s="214"/>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25"/>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row>
    <row r="881" spans="1:108" hidden="1">
      <c r="A881" s="25"/>
      <c r="B881" s="25"/>
      <c r="C881" s="25"/>
      <c r="D881" s="25"/>
      <c r="E881" s="25"/>
      <c r="F881" s="25"/>
      <c r="G881" s="25"/>
      <c r="H881" s="25"/>
      <c r="I881" s="214"/>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row>
    <row r="882" spans="1:108" hidden="1">
      <c r="A882" s="25"/>
      <c r="B882" s="25"/>
      <c r="C882" s="25"/>
      <c r="D882" s="25"/>
      <c r="E882" s="25"/>
      <c r="F882" s="25"/>
      <c r="G882" s="25"/>
      <c r="H882" s="25"/>
      <c r="I882" s="214"/>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25"/>
      <c r="BR882" s="25"/>
      <c r="BS882" s="25"/>
      <c r="BT882" s="25"/>
      <c r="BU882" s="25"/>
      <c r="BV882" s="25"/>
      <c r="BW882" s="25"/>
      <c r="BX882" s="25"/>
      <c r="BY882" s="25"/>
      <c r="BZ882" s="25"/>
      <c r="CA882" s="25"/>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row>
    <row r="883" spans="1:108" hidden="1">
      <c r="A883" s="25"/>
      <c r="B883" s="25"/>
      <c r="C883" s="25"/>
      <c r="D883" s="25"/>
      <c r="E883" s="25"/>
      <c r="F883" s="25"/>
      <c r="G883" s="25"/>
      <c r="H883" s="25"/>
      <c r="I883" s="214"/>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row>
    <row r="884" spans="1:108" hidden="1">
      <c r="A884" s="25"/>
      <c r="B884" s="25"/>
      <c r="C884" s="25"/>
      <c r="D884" s="25"/>
      <c r="E884" s="25"/>
      <c r="F884" s="25"/>
      <c r="G884" s="25"/>
      <c r="H884" s="25"/>
      <c r="I884" s="214"/>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c r="BM884" s="25"/>
      <c r="BN884" s="25"/>
      <c r="BO884" s="25"/>
      <c r="BP884" s="25"/>
      <c r="BQ884" s="25"/>
      <c r="BR884" s="25"/>
      <c r="BS884" s="25"/>
      <c r="BT884" s="25"/>
      <c r="BU884" s="25"/>
      <c r="BV884" s="25"/>
      <c r="BW884" s="25"/>
      <c r="BX884" s="25"/>
      <c r="BY884" s="25"/>
      <c r="BZ884" s="25"/>
      <c r="CA884" s="25"/>
      <c r="CB884" s="25"/>
      <c r="CC884" s="25"/>
      <c r="CD884" s="25"/>
      <c r="CE884" s="25"/>
      <c r="CF884" s="25"/>
      <c r="CG884" s="25"/>
      <c r="CH884" s="25"/>
      <c r="CI884" s="25"/>
      <c r="CJ884" s="25"/>
      <c r="CK884" s="25"/>
      <c r="CL884" s="25"/>
      <c r="CM884" s="25"/>
      <c r="CN884" s="25"/>
      <c r="CO884" s="25"/>
      <c r="CP884" s="25"/>
      <c r="CQ884" s="25"/>
      <c r="CR884" s="25"/>
      <c r="CS884" s="25"/>
      <c r="CT884" s="25"/>
      <c r="CU884" s="25"/>
      <c r="CV884" s="25"/>
      <c r="CW884" s="25"/>
      <c r="CX884" s="25"/>
      <c r="CY884" s="25"/>
      <c r="CZ884" s="25"/>
      <c r="DA884" s="25"/>
      <c r="DB884" s="25"/>
      <c r="DC884" s="25"/>
      <c r="DD884" s="25"/>
    </row>
    <row r="885" spans="1:108" hidden="1">
      <c r="A885" s="25"/>
      <c r="B885" s="25"/>
      <c r="C885" s="25"/>
      <c r="D885" s="25"/>
      <c r="E885" s="25"/>
      <c r="F885" s="25"/>
      <c r="G885" s="25"/>
      <c r="H885" s="25"/>
      <c r="I885" s="214"/>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c r="BM885" s="25"/>
      <c r="BN885" s="25"/>
      <c r="BO885" s="25"/>
      <c r="BP885" s="25"/>
      <c r="BQ885" s="25"/>
      <c r="BR885" s="25"/>
      <c r="BS885" s="25"/>
      <c r="BT885" s="25"/>
      <c r="BU885" s="25"/>
      <c r="BV885" s="25"/>
      <c r="BW885" s="25"/>
      <c r="BX885" s="25"/>
      <c r="BY885" s="25"/>
      <c r="BZ885" s="25"/>
      <c r="CA885" s="25"/>
      <c r="CB885" s="25"/>
      <c r="CC885" s="25"/>
      <c r="CD885" s="25"/>
      <c r="CE885" s="25"/>
      <c r="CF885" s="25"/>
      <c r="CG885" s="25"/>
      <c r="CH885" s="25"/>
      <c r="CI885" s="25"/>
      <c r="CJ885" s="25"/>
      <c r="CK885" s="25"/>
      <c r="CL885" s="25"/>
      <c r="CM885" s="25"/>
      <c r="CN885" s="25"/>
      <c r="CO885" s="25"/>
      <c r="CP885" s="25"/>
      <c r="CQ885" s="25"/>
      <c r="CR885" s="25"/>
      <c r="CS885" s="25"/>
      <c r="CT885" s="25"/>
      <c r="CU885" s="25"/>
      <c r="CV885" s="25"/>
      <c r="CW885" s="25"/>
      <c r="CX885" s="25"/>
      <c r="CY885" s="25"/>
      <c r="CZ885" s="25"/>
      <c r="DA885" s="25"/>
      <c r="DB885" s="25"/>
      <c r="DC885" s="25"/>
      <c r="DD885" s="25"/>
    </row>
    <row r="886" spans="1:108" hidden="1">
      <c r="A886" s="25"/>
      <c r="B886" s="25"/>
      <c r="C886" s="25"/>
      <c r="D886" s="25"/>
      <c r="E886" s="25"/>
      <c r="F886" s="25"/>
      <c r="G886" s="25"/>
      <c r="H886" s="25"/>
      <c r="I886" s="214"/>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c r="BM886" s="25"/>
      <c r="BN886" s="25"/>
      <c r="BO886" s="25"/>
      <c r="BP886" s="25"/>
      <c r="BQ886" s="25"/>
      <c r="BR886" s="25"/>
      <c r="BS886" s="25"/>
      <c r="BT886" s="25"/>
      <c r="BU886" s="25"/>
      <c r="BV886" s="25"/>
      <c r="BW886" s="25"/>
      <c r="BX886" s="25"/>
      <c r="BY886" s="25"/>
      <c r="BZ886" s="25"/>
      <c r="CA886" s="25"/>
      <c r="CB886" s="25"/>
      <c r="CC886" s="25"/>
      <c r="CD886" s="25"/>
      <c r="CE886" s="25"/>
      <c r="CF886" s="25"/>
      <c r="CG886" s="25"/>
      <c r="CH886" s="25"/>
      <c r="CI886" s="25"/>
      <c r="CJ886" s="25"/>
      <c r="CK886" s="25"/>
      <c r="CL886" s="25"/>
      <c r="CM886" s="25"/>
      <c r="CN886" s="25"/>
      <c r="CO886" s="25"/>
      <c r="CP886" s="25"/>
      <c r="CQ886" s="25"/>
      <c r="CR886" s="25"/>
      <c r="CS886" s="25"/>
      <c r="CT886" s="25"/>
      <c r="CU886" s="25"/>
      <c r="CV886" s="25"/>
      <c r="CW886" s="25"/>
      <c r="CX886" s="25"/>
      <c r="CY886" s="25"/>
      <c r="CZ886" s="25"/>
      <c r="DA886" s="25"/>
      <c r="DB886" s="25"/>
      <c r="DC886" s="25"/>
      <c r="DD886" s="25"/>
    </row>
    <row r="887" spans="1:108" hidden="1">
      <c r="A887" s="25"/>
      <c r="B887" s="25"/>
      <c r="C887" s="25"/>
      <c r="D887" s="25"/>
      <c r="E887" s="25"/>
      <c r="F887" s="25"/>
      <c r="G887" s="25"/>
      <c r="H887" s="25"/>
      <c r="I887" s="214"/>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c r="BM887" s="25"/>
      <c r="BN887" s="25"/>
      <c r="BO887" s="25"/>
      <c r="BP887" s="25"/>
      <c r="BQ887" s="25"/>
      <c r="BR887" s="25"/>
      <c r="BS887" s="25"/>
      <c r="BT887" s="25"/>
      <c r="BU887" s="25"/>
      <c r="BV887" s="25"/>
      <c r="BW887" s="25"/>
      <c r="BX887" s="25"/>
      <c r="BY887" s="25"/>
      <c r="BZ887" s="25"/>
      <c r="CA887" s="25"/>
      <c r="CB887" s="25"/>
      <c r="CC887" s="25"/>
      <c r="CD887" s="25"/>
      <c r="CE887" s="25"/>
      <c r="CF887" s="25"/>
      <c r="CG887" s="25"/>
      <c r="CH887" s="25"/>
      <c r="CI887" s="25"/>
      <c r="CJ887" s="25"/>
      <c r="CK887" s="25"/>
      <c r="CL887" s="25"/>
      <c r="CM887" s="25"/>
      <c r="CN887" s="25"/>
      <c r="CO887" s="25"/>
      <c r="CP887" s="25"/>
      <c r="CQ887" s="25"/>
      <c r="CR887" s="25"/>
      <c r="CS887" s="25"/>
      <c r="CT887" s="25"/>
      <c r="CU887" s="25"/>
      <c r="CV887" s="25"/>
      <c r="CW887" s="25"/>
      <c r="CX887" s="25"/>
      <c r="CY887" s="25"/>
      <c r="CZ887" s="25"/>
      <c r="DA887" s="25"/>
      <c r="DB887" s="25"/>
      <c r="DC887" s="25"/>
      <c r="DD887" s="25"/>
    </row>
    <row r="888" spans="1:108" hidden="1">
      <c r="A888" s="25"/>
      <c r="B888" s="25"/>
      <c r="C888" s="25"/>
      <c r="D888" s="25"/>
      <c r="E888" s="25"/>
      <c r="F888" s="25"/>
      <c r="G888" s="25"/>
      <c r="H888" s="25"/>
      <c r="I888" s="214"/>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c r="BM888" s="25"/>
      <c r="BN888" s="25"/>
      <c r="BO888" s="25"/>
      <c r="BP888" s="25"/>
      <c r="BQ888" s="25"/>
      <c r="BR888" s="25"/>
      <c r="BS888" s="25"/>
      <c r="BT888" s="25"/>
      <c r="BU888" s="25"/>
      <c r="BV888" s="25"/>
      <c r="BW888" s="25"/>
      <c r="BX888" s="25"/>
      <c r="BY888" s="25"/>
      <c r="BZ888" s="25"/>
      <c r="CA888" s="25"/>
      <c r="CB888" s="25"/>
      <c r="CC888" s="25"/>
      <c r="CD888" s="25"/>
      <c r="CE888" s="25"/>
      <c r="CF888" s="25"/>
      <c r="CG888" s="25"/>
      <c r="CH888" s="25"/>
      <c r="CI888" s="25"/>
      <c r="CJ888" s="25"/>
      <c r="CK888" s="25"/>
      <c r="CL888" s="25"/>
      <c r="CM888" s="25"/>
      <c r="CN888" s="25"/>
      <c r="CO888" s="25"/>
      <c r="CP888" s="25"/>
      <c r="CQ888" s="25"/>
      <c r="CR888" s="25"/>
      <c r="CS888" s="25"/>
      <c r="CT888" s="25"/>
      <c r="CU888" s="25"/>
      <c r="CV888" s="25"/>
      <c r="CW888" s="25"/>
      <c r="CX888" s="25"/>
      <c r="CY888" s="25"/>
      <c r="CZ888" s="25"/>
      <c r="DA888" s="25"/>
      <c r="DB888" s="25"/>
      <c r="DC888" s="25"/>
      <c r="DD888" s="25"/>
    </row>
    <row r="889" spans="1:108" hidden="1">
      <c r="A889" s="25"/>
      <c r="B889" s="25"/>
      <c r="C889" s="25"/>
      <c r="D889" s="25"/>
      <c r="E889" s="25"/>
      <c r="F889" s="25"/>
      <c r="G889" s="25"/>
      <c r="H889" s="25"/>
      <c r="I889" s="214"/>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c r="BM889" s="25"/>
      <c r="BN889" s="25"/>
      <c r="BO889" s="25"/>
      <c r="BP889" s="25"/>
      <c r="BQ889" s="25"/>
      <c r="BR889" s="25"/>
      <c r="BS889" s="25"/>
      <c r="BT889" s="25"/>
      <c r="BU889" s="25"/>
      <c r="BV889" s="25"/>
      <c r="BW889" s="25"/>
      <c r="BX889" s="25"/>
      <c r="BY889" s="25"/>
      <c r="BZ889" s="25"/>
      <c r="CA889" s="25"/>
      <c r="CB889" s="25"/>
      <c r="CC889" s="25"/>
      <c r="CD889" s="25"/>
      <c r="CE889" s="25"/>
      <c r="CF889" s="25"/>
      <c r="CG889" s="25"/>
      <c r="CH889" s="25"/>
      <c r="CI889" s="25"/>
      <c r="CJ889" s="25"/>
      <c r="CK889" s="25"/>
      <c r="CL889" s="25"/>
      <c r="CM889" s="25"/>
      <c r="CN889" s="25"/>
      <c r="CO889" s="25"/>
      <c r="CP889" s="25"/>
      <c r="CQ889" s="25"/>
      <c r="CR889" s="25"/>
      <c r="CS889" s="25"/>
      <c r="CT889" s="25"/>
      <c r="CU889" s="25"/>
      <c r="CV889" s="25"/>
      <c r="CW889" s="25"/>
      <c r="CX889" s="25"/>
      <c r="CY889" s="25"/>
      <c r="CZ889" s="25"/>
      <c r="DA889" s="25"/>
      <c r="DB889" s="25"/>
      <c r="DC889" s="25"/>
      <c r="DD889" s="25"/>
    </row>
    <row r="890" spans="1:108" hidden="1">
      <c r="A890" s="25"/>
      <c r="B890" s="25"/>
      <c r="C890" s="25"/>
      <c r="D890" s="25"/>
      <c r="E890" s="25"/>
      <c r="F890" s="25"/>
      <c r="G890" s="25"/>
      <c r="H890" s="25"/>
      <c r="I890" s="214"/>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c r="BM890" s="25"/>
      <c r="BN890" s="25"/>
      <c r="BO890" s="25"/>
      <c r="BP890" s="25"/>
      <c r="BQ890" s="25"/>
      <c r="BR890" s="25"/>
      <c r="BS890" s="25"/>
      <c r="BT890" s="25"/>
      <c r="BU890" s="25"/>
      <c r="BV890" s="25"/>
      <c r="BW890" s="25"/>
      <c r="BX890" s="25"/>
      <c r="BY890" s="25"/>
      <c r="BZ890" s="25"/>
      <c r="CA890" s="25"/>
      <c r="CB890" s="25"/>
      <c r="CC890" s="25"/>
      <c r="CD890" s="25"/>
      <c r="CE890" s="25"/>
      <c r="CF890" s="25"/>
      <c r="CG890" s="25"/>
      <c r="CH890" s="25"/>
      <c r="CI890" s="25"/>
      <c r="CJ890" s="25"/>
      <c r="CK890" s="25"/>
      <c r="CL890" s="25"/>
      <c r="CM890" s="25"/>
      <c r="CN890" s="25"/>
      <c r="CO890" s="25"/>
      <c r="CP890" s="25"/>
      <c r="CQ890" s="25"/>
      <c r="CR890" s="25"/>
      <c r="CS890" s="25"/>
      <c r="CT890" s="25"/>
      <c r="CU890" s="25"/>
      <c r="CV890" s="25"/>
      <c r="CW890" s="25"/>
      <c r="CX890" s="25"/>
      <c r="CY890" s="25"/>
      <c r="CZ890" s="25"/>
      <c r="DA890" s="25"/>
      <c r="DB890" s="25"/>
      <c r="DC890" s="25"/>
      <c r="DD890" s="25"/>
    </row>
    <row r="891" spans="1:108" hidden="1">
      <c r="A891" s="25"/>
      <c r="B891" s="25"/>
      <c r="C891" s="25"/>
      <c r="D891" s="25"/>
      <c r="E891" s="25"/>
      <c r="F891" s="25"/>
      <c r="G891" s="25"/>
      <c r="H891" s="25"/>
      <c r="I891" s="214"/>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c r="BM891" s="25"/>
      <c r="BN891" s="25"/>
      <c r="BO891" s="25"/>
      <c r="BP891" s="25"/>
      <c r="BQ891" s="25"/>
      <c r="BR891" s="25"/>
      <c r="BS891" s="25"/>
      <c r="BT891" s="25"/>
      <c r="BU891" s="25"/>
      <c r="BV891" s="25"/>
      <c r="BW891" s="25"/>
      <c r="BX891" s="25"/>
      <c r="BY891" s="25"/>
      <c r="BZ891" s="25"/>
      <c r="CA891" s="25"/>
      <c r="CB891" s="25"/>
      <c r="CC891" s="25"/>
      <c r="CD891" s="25"/>
      <c r="CE891" s="25"/>
      <c r="CF891" s="25"/>
      <c r="CG891" s="25"/>
      <c r="CH891" s="25"/>
      <c r="CI891" s="25"/>
      <c r="CJ891" s="25"/>
      <c r="CK891" s="25"/>
      <c r="CL891" s="25"/>
      <c r="CM891" s="25"/>
      <c r="CN891" s="25"/>
      <c r="CO891" s="25"/>
      <c r="CP891" s="25"/>
      <c r="CQ891" s="25"/>
      <c r="CR891" s="25"/>
      <c r="CS891" s="25"/>
      <c r="CT891" s="25"/>
      <c r="CU891" s="25"/>
      <c r="CV891" s="25"/>
      <c r="CW891" s="25"/>
      <c r="CX891" s="25"/>
      <c r="CY891" s="25"/>
      <c r="CZ891" s="25"/>
      <c r="DA891" s="25"/>
      <c r="DB891" s="25"/>
      <c r="DC891" s="25"/>
      <c r="DD891" s="25"/>
    </row>
    <row r="892" spans="1:108" hidden="1">
      <c r="A892" s="25"/>
      <c r="B892" s="25"/>
      <c r="C892" s="25"/>
      <c r="D892" s="25"/>
      <c r="E892" s="25"/>
      <c r="F892" s="25"/>
      <c r="G892" s="25"/>
      <c r="H892" s="25"/>
      <c r="I892" s="214"/>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c r="BM892" s="25"/>
      <c r="BN892" s="25"/>
      <c r="BO892" s="25"/>
      <c r="BP892" s="25"/>
      <c r="BQ892" s="25"/>
      <c r="BR892" s="25"/>
      <c r="BS892" s="25"/>
      <c r="BT892" s="25"/>
      <c r="BU892" s="25"/>
      <c r="BV892" s="25"/>
      <c r="BW892" s="25"/>
      <c r="BX892" s="25"/>
      <c r="BY892" s="25"/>
      <c r="BZ892" s="25"/>
      <c r="CA892" s="25"/>
      <c r="CB892" s="25"/>
      <c r="CC892" s="25"/>
      <c r="CD892" s="25"/>
      <c r="CE892" s="25"/>
      <c r="CF892" s="25"/>
      <c r="CG892" s="25"/>
      <c r="CH892" s="25"/>
      <c r="CI892" s="25"/>
      <c r="CJ892" s="25"/>
      <c r="CK892" s="25"/>
      <c r="CL892" s="25"/>
      <c r="CM892" s="25"/>
      <c r="CN892" s="25"/>
      <c r="CO892" s="25"/>
      <c r="CP892" s="25"/>
      <c r="CQ892" s="25"/>
      <c r="CR892" s="25"/>
      <c r="CS892" s="25"/>
      <c r="CT892" s="25"/>
      <c r="CU892" s="25"/>
      <c r="CV892" s="25"/>
      <c r="CW892" s="25"/>
      <c r="CX892" s="25"/>
      <c r="CY892" s="25"/>
      <c r="CZ892" s="25"/>
      <c r="DA892" s="25"/>
      <c r="DB892" s="25"/>
      <c r="DC892" s="25"/>
      <c r="DD892" s="25"/>
    </row>
    <row r="893" spans="1:108" hidden="1">
      <c r="A893" s="25"/>
      <c r="B893" s="25"/>
      <c r="C893" s="25"/>
      <c r="D893" s="25"/>
      <c r="E893" s="25"/>
      <c r="F893" s="25"/>
      <c r="G893" s="25"/>
      <c r="H893" s="25"/>
      <c r="I893" s="214"/>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c r="BM893" s="25"/>
      <c r="BN893" s="25"/>
      <c r="BO893" s="25"/>
      <c r="BP893" s="25"/>
      <c r="BQ893" s="25"/>
      <c r="BR893" s="25"/>
      <c r="BS893" s="25"/>
      <c r="BT893" s="25"/>
      <c r="BU893" s="25"/>
      <c r="BV893" s="25"/>
      <c r="BW893" s="25"/>
      <c r="BX893" s="25"/>
      <c r="BY893" s="25"/>
      <c r="BZ893" s="25"/>
      <c r="CA893" s="25"/>
      <c r="CB893" s="25"/>
      <c r="CC893" s="25"/>
      <c r="CD893" s="25"/>
      <c r="CE893" s="25"/>
      <c r="CF893" s="25"/>
      <c r="CG893" s="25"/>
      <c r="CH893" s="25"/>
      <c r="CI893" s="25"/>
      <c r="CJ893" s="25"/>
      <c r="CK893" s="25"/>
      <c r="CL893" s="25"/>
      <c r="CM893" s="25"/>
      <c r="CN893" s="25"/>
      <c r="CO893" s="25"/>
      <c r="CP893" s="25"/>
      <c r="CQ893" s="25"/>
      <c r="CR893" s="25"/>
      <c r="CS893" s="25"/>
      <c r="CT893" s="25"/>
      <c r="CU893" s="25"/>
      <c r="CV893" s="25"/>
      <c r="CW893" s="25"/>
      <c r="CX893" s="25"/>
      <c r="CY893" s="25"/>
      <c r="CZ893" s="25"/>
      <c r="DA893" s="25"/>
      <c r="DB893" s="25"/>
      <c r="DC893" s="25"/>
      <c r="DD893" s="25"/>
    </row>
    <row r="894" spans="1:108" hidden="1">
      <c r="A894" s="25"/>
      <c r="B894" s="25"/>
      <c r="C894" s="25"/>
      <c r="D894" s="25"/>
      <c r="E894" s="25"/>
      <c r="F894" s="25"/>
      <c r="G894" s="25"/>
      <c r="H894" s="25"/>
      <c r="I894" s="214"/>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c r="BM894" s="25"/>
      <c r="BN894" s="25"/>
      <c r="BO894" s="25"/>
      <c r="BP894" s="25"/>
      <c r="BQ894" s="25"/>
      <c r="BR894" s="25"/>
      <c r="BS894" s="25"/>
      <c r="BT894" s="25"/>
      <c r="BU894" s="25"/>
      <c r="BV894" s="25"/>
      <c r="BW894" s="25"/>
      <c r="BX894" s="25"/>
      <c r="BY894" s="25"/>
      <c r="BZ894" s="25"/>
      <c r="CA894" s="25"/>
      <c r="CB894" s="25"/>
      <c r="CC894" s="25"/>
      <c r="CD894" s="25"/>
      <c r="CE894" s="25"/>
      <c r="CF894" s="25"/>
      <c r="CG894" s="25"/>
      <c r="CH894" s="25"/>
      <c r="CI894" s="25"/>
      <c r="CJ894" s="25"/>
      <c r="CK894" s="25"/>
      <c r="CL894" s="25"/>
      <c r="CM894" s="25"/>
      <c r="CN894" s="25"/>
      <c r="CO894" s="25"/>
      <c r="CP894" s="25"/>
      <c r="CQ894" s="25"/>
      <c r="CR894" s="25"/>
      <c r="CS894" s="25"/>
      <c r="CT894" s="25"/>
      <c r="CU894" s="25"/>
      <c r="CV894" s="25"/>
      <c r="CW894" s="25"/>
      <c r="CX894" s="25"/>
      <c r="CY894" s="25"/>
      <c r="CZ894" s="25"/>
      <c r="DA894" s="25"/>
      <c r="DB894" s="25"/>
      <c r="DC894" s="25"/>
      <c r="DD894" s="25"/>
    </row>
    <row r="895" spans="1:108" hidden="1">
      <c r="A895" s="25"/>
      <c r="B895" s="25"/>
      <c r="C895" s="25"/>
      <c r="D895" s="25"/>
      <c r="E895" s="25"/>
      <c r="F895" s="25"/>
      <c r="G895" s="25"/>
      <c r="H895" s="25"/>
      <c r="I895" s="214"/>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c r="BN895" s="25"/>
      <c r="BO895" s="25"/>
      <c r="BP895" s="25"/>
      <c r="BQ895" s="25"/>
      <c r="BR895" s="25"/>
      <c r="BS895" s="25"/>
      <c r="BT895" s="25"/>
      <c r="BU895" s="25"/>
      <c r="BV895" s="25"/>
      <c r="BW895" s="25"/>
      <c r="BX895" s="25"/>
      <c r="BY895" s="25"/>
      <c r="BZ895" s="25"/>
      <c r="CA895" s="25"/>
      <c r="CB895" s="25"/>
      <c r="CC895" s="25"/>
      <c r="CD895" s="25"/>
      <c r="CE895" s="25"/>
      <c r="CF895" s="25"/>
      <c r="CG895" s="25"/>
      <c r="CH895" s="25"/>
      <c r="CI895" s="25"/>
      <c r="CJ895" s="25"/>
      <c r="CK895" s="25"/>
      <c r="CL895" s="25"/>
      <c r="CM895" s="25"/>
      <c r="CN895" s="25"/>
      <c r="CO895" s="25"/>
      <c r="CP895" s="25"/>
      <c r="CQ895" s="25"/>
      <c r="CR895" s="25"/>
      <c r="CS895" s="25"/>
      <c r="CT895" s="25"/>
      <c r="CU895" s="25"/>
      <c r="CV895" s="25"/>
      <c r="CW895" s="25"/>
      <c r="CX895" s="25"/>
      <c r="CY895" s="25"/>
      <c r="CZ895" s="25"/>
      <c r="DA895" s="25"/>
      <c r="DB895" s="25"/>
      <c r="DC895" s="25"/>
      <c r="DD895" s="25"/>
    </row>
    <row r="896" spans="1:108" hidden="1">
      <c r="A896" s="25"/>
      <c r="B896" s="25"/>
      <c r="C896" s="25"/>
      <c r="D896" s="25"/>
      <c r="E896" s="25"/>
      <c r="F896" s="25"/>
      <c r="G896" s="25"/>
      <c r="H896" s="25"/>
      <c r="I896" s="214"/>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c r="BN896" s="25"/>
      <c r="BO896" s="25"/>
      <c r="BP896" s="25"/>
      <c r="BQ896" s="25"/>
      <c r="BR896" s="25"/>
      <c r="BS896" s="25"/>
      <c r="BT896" s="25"/>
      <c r="BU896" s="25"/>
      <c r="BV896" s="25"/>
      <c r="BW896" s="25"/>
      <c r="BX896" s="25"/>
      <c r="BY896" s="25"/>
      <c r="BZ896" s="25"/>
      <c r="CA896" s="25"/>
      <c r="CB896" s="25"/>
      <c r="CC896" s="25"/>
      <c r="CD896" s="25"/>
      <c r="CE896" s="25"/>
      <c r="CF896" s="25"/>
      <c r="CG896" s="25"/>
      <c r="CH896" s="25"/>
      <c r="CI896" s="25"/>
      <c r="CJ896" s="25"/>
      <c r="CK896" s="25"/>
      <c r="CL896" s="25"/>
      <c r="CM896" s="25"/>
      <c r="CN896" s="25"/>
      <c r="CO896" s="25"/>
      <c r="CP896" s="25"/>
      <c r="CQ896" s="25"/>
      <c r="CR896" s="25"/>
      <c r="CS896" s="25"/>
      <c r="CT896" s="25"/>
      <c r="CU896" s="25"/>
      <c r="CV896" s="25"/>
      <c r="CW896" s="25"/>
      <c r="CX896" s="25"/>
      <c r="CY896" s="25"/>
      <c r="CZ896" s="25"/>
      <c r="DA896" s="25"/>
      <c r="DB896" s="25"/>
      <c r="DC896" s="25"/>
      <c r="DD896" s="25"/>
    </row>
    <row r="897" spans="1:108" hidden="1">
      <c r="A897" s="25"/>
      <c r="B897" s="25"/>
      <c r="C897" s="25"/>
      <c r="D897" s="25"/>
      <c r="E897" s="25"/>
      <c r="F897" s="25"/>
      <c r="G897" s="25"/>
      <c r="H897" s="25"/>
      <c r="I897" s="214"/>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c r="BN897" s="25"/>
      <c r="BO897" s="25"/>
      <c r="BP897" s="25"/>
      <c r="BQ897" s="25"/>
      <c r="BR897" s="25"/>
      <c r="BS897" s="25"/>
      <c r="BT897" s="25"/>
      <c r="BU897" s="25"/>
      <c r="BV897" s="25"/>
      <c r="BW897" s="25"/>
      <c r="BX897" s="25"/>
      <c r="BY897" s="25"/>
      <c r="BZ897" s="25"/>
      <c r="CA897" s="25"/>
      <c r="CB897" s="25"/>
      <c r="CC897" s="25"/>
      <c r="CD897" s="25"/>
      <c r="CE897" s="25"/>
      <c r="CF897" s="25"/>
      <c r="CG897" s="25"/>
      <c r="CH897" s="25"/>
      <c r="CI897" s="25"/>
      <c r="CJ897" s="25"/>
      <c r="CK897" s="25"/>
      <c r="CL897" s="25"/>
      <c r="CM897" s="25"/>
      <c r="CN897" s="25"/>
      <c r="CO897" s="25"/>
      <c r="CP897" s="25"/>
      <c r="CQ897" s="25"/>
      <c r="CR897" s="25"/>
      <c r="CS897" s="25"/>
      <c r="CT897" s="25"/>
      <c r="CU897" s="25"/>
      <c r="CV897" s="25"/>
      <c r="CW897" s="25"/>
      <c r="CX897" s="25"/>
      <c r="CY897" s="25"/>
      <c r="CZ897" s="25"/>
      <c r="DA897" s="25"/>
      <c r="DB897" s="25"/>
      <c r="DC897" s="25"/>
      <c r="DD897" s="25"/>
    </row>
    <row r="898" spans="1:108" hidden="1">
      <c r="A898" s="25"/>
      <c r="B898" s="25"/>
      <c r="C898" s="25"/>
      <c r="D898" s="25"/>
      <c r="E898" s="25"/>
      <c r="F898" s="25"/>
      <c r="G898" s="25"/>
      <c r="H898" s="25"/>
      <c r="I898" s="214"/>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c r="BN898" s="25"/>
      <c r="BO898" s="25"/>
      <c r="BP898" s="25"/>
      <c r="BQ898" s="25"/>
      <c r="BR898" s="25"/>
      <c r="BS898" s="25"/>
      <c r="BT898" s="25"/>
      <c r="BU898" s="25"/>
      <c r="BV898" s="25"/>
      <c r="BW898" s="25"/>
      <c r="BX898" s="25"/>
      <c r="BY898" s="25"/>
      <c r="BZ898" s="25"/>
      <c r="CA898" s="25"/>
      <c r="CB898" s="25"/>
      <c r="CC898" s="25"/>
      <c r="CD898" s="25"/>
      <c r="CE898" s="25"/>
      <c r="CF898" s="25"/>
      <c r="CG898" s="25"/>
      <c r="CH898" s="25"/>
      <c r="CI898" s="25"/>
      <c r="CJ898" s="25"/>
      <c r="CK898" s="25"/>
      <c r="CL898" s="25"/>
      <c r="CM898" s="25"/>
      <c r="CN898" s="25"/>
      <c r="CO898" s="25"/>
      <c r="CP898" s="25"/>
      <c r="CQ898" s="25"/>
      <c r="CR898" s="25"/>
      <c r="CS898" s="25"/>
      <c r="CT898" s="25"/>
      <c r="CU898" s="25"/>
      <c r="CV898" s="25"/>
      <c r="CW898" s="25"/>
      <c r="CX898" s="25"/>
      <c r="CY898" s="25"/>
      <c r="CZ898" s="25"/>
      <c r="DA898" s="25"/>
      <c r="DB898" s="25"/>
      <c r="DC898" s="25"/>
      <c r="DD898" s="25"/>
    </row>
    <row r="899" spans="1:108" hidden="1">
      <c r="A899" s="25"/>
      <c r="B899" s="25"/>
      <c r="C899" s="25"/>
      <c r="D899" s="25"/>
      <c r="E899" s="25"/>
      <c r="F899" s="25"/>
      <c r="G899" s="25"/>
      <c r="H899" s="25"/>
      <c r="I899" s="214"/>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c r="CC899" s="25"/>
      <c r="CD899" s="25"/>
      <c r="CE899" s="25"/>
      <c r="CF899" s="25"/>
      <c r="CG899" s="25"/>
      <c r="CH899" s="25"/>
      <c r="CI899" s="25"/>
      <c r="CJ899" s="25"/>
      <c r="CK899" s="25"/>
      <c r="CL899" s="25"/>
      <c r="CM899" s="25"/>
      <c r="CN899" s="25"/>
      <c r="CO899" s="25"/>
      <c r="CP899" s="25"/>
      <c r="CQ899" s="25"/>
      <c r="CR899" s="25"/>
      <c r="CS899" s="25"/>
      <c r="CT899" s="25"/>
      <c r="CU899" s="25"/>
      <c r="CV899" s="25"/>
      <c r="CW899" s="25"/>
      <c r="CX899" s="25"/>
      <c r="CY899" s="25"/>
      <c r="CZ899" s="25"/>
      <c r="DA899" s="25"/>
      <c r="DB899" s="25"/>
      <c r="DC899" s="25"/>
      <c r="DD899" s="25"/>
    </row>
    <row r="900" spans="1:108" hidden="1">
      <c r="A900" s="25"/>
      <c r="B900" s="25"/>
      <c r="C900" s="25"/>
      <c r="D900" s="25"/>
      <c r="E900" s="25"/>
      <c r="F900" s="25"/>
      <c r="G900" s="25"/>
      <c r="H900" s="25"/>
      <c r="I900" s="214"/>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c r="CC900" s="25"/>
      <c r="CD900" s="25"/>
      <c r="CE900" s="25"/>
      <c r="CF900" s="25"/>
      <c r="CG900" s="25"/>
      <c r="CH900" s="25"/>
      <c r="CI900" s="25"/>
      <c r="CJ900" s="25"/>
      <c r="CK900" s="25"/>
      <c r="CL900" s="25"/>
      <c r="CM900" s="25"/>
      <c r="CN900" s="25"/>
      <c r="CO900" s="25"/>
      <c r="CP900" s="25"/>
      <c r="CQ900" s="25"/>
      <c r="CR900" s="25"/>
      <c r="CS900" s="25"/>
      <c r="CT900" s="25"/>
      <c r="CU900" s="25"/>
      <c r="CV900" s="25"/>
      <c r="CW900" s="25"/>
      <c r="CX900" s="25"/>
      <c r="CY900" s="25"/>
      <c r="CZ900" s="25"/>
      <c r="DA900" s="25"/>
      <c r="DB900" s="25"/>
      <c r="DC900" s="25"/>
      <c r="DD900" s="25"/>
    </row>
    <row r="901" spans="1:108" hidden="1">
      <c r="A901" s="25"/>
      <c r="B901" s="25"/>
      <c r="C901" s="25"/>
      <c r="D901" s="25"/>
      <c r="E901" s="25"/>
      <c r="F901" s="25"/>
      <c r="G901" s="25"/>
      <c r="H901" s="25"/>
      <c r="I901" s="214"/>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c r="BM901" s="25"/>
      <c r="BN901" s="25"/>
      <c r="BO901" s="25"/>
      <c r="BP901" s="25"/>
      <c r="BQ901" s="25"/>
      <c r="BR901" s="25"/>
      <c r="BS901" s="25"/>
      <c r="BT901" s="25"/>
      <c r="BU901" s="25"/>
      <c r="BV901" s="25"/>
      <c r="BW901" s="25"/>
      <c r="BX901" s="25"/>
      <c r="BY901" s="25"/>
      <c r="BZ901" s="25"/>
      <c r="CA901" s="25"/>
      <c r="CB901" s="25"/>
      <c r="CC901" s="25"/>
      <c r="CD901" s="25"/>
      <c r="CE901" s="25"/>
      <c r="CF901" s="25"/>
      <c r="CG901" s="25"/>
      <c r="CH901" s="25"/>
      <c r="CI901" s="25"/>
      <c r="CJ901" s="25"/>
      <c r="CK901" s="25"/>
      <c r="CL901" s="25"/>
      <c r="CM901" s="25"/>
      <c r="CN901" s="25"/>
      <c r="CO901" s="25"/>
      <c r="CP901" s="25"/>
      <c r="CQ901" s="25"/>
      <c r="CR901" s="25"/>
      <c r="CS901" s="25"/>
      <c r="CT901" s="25"/>
      <c r="CU901" s="25"/>
      <c r="CV901" s="25"/>
      <c r="CW901" s="25"/>
      <c r="CX901" s="25"/>
      <c r="CY901" s="25"/>
      <c r="CZ901" s="25"/>
      <c r="DA901" s="25"/>
      <c r="DB901" s="25"/>
      <c r="DC901" s="25"/>
      <c r="DD901" s="25"/>
    </row>
    <row r="902" spans="1:108" hidden="1">
      <c r="A902" s="25"/>
      <c r="B902" s="25"/>
      <c r="C902" s="25"/>
      <c r="D902" s="25"/>
      <c r="E902" s="25"/>
      <c r="F902" s="25"/>
      <c r="G902" s="25"/>
      <c r="H902" s="25"/>
      <c r="I902" s="214"/>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c r="CC902" s="25"/>
      <c r="CD902" s="25"/>
      <c r="CE902" s="25"/>
      <c r="CF902" s="25"/>
      <c r="CG902" s="25"/>
      <c r="CH902" s="25"/>
      <c r="CI902" s="25"/>
      <c r="CJ902" s="25"/>
      <c r="CK902" s="25"/>
      <c r="CL902" s="25"/>
      <c r="CM902" s="25"/>
      <c r="CN902" s="25"/>
      <c r="CO902" s="25"/>
      <c r="CP902" s="25"/>
      <c r="CQ902" s="25"/>
      <c r="CR902" s="25"/>
      <c r="CS902" s="25"/>
      <c r="CT902" s="25"/>
      <c r="CU902" s="25"/>
      <c r="CV902" s="25"/>
      <c r="CW902" s="25"/>
      <c r="CX902" s="25"/>
      <c r="CY902" s="25"/>
      <c r="CZ902" s="25"/>
      <c r="DA902" s="25"/>
      <c r="DB902" s="25"/>
      <c r="DC902" s="25"/>
      <c r="DD902" s="25"/>
    </row>
    <row r="903" spans="1:108" hidden="1">
      <c r="A903" s="25"/>
      <c r="B903" s="25"/>
      <c r="C903" s="25"/>
      <c r="D903" s="25"/>
      <c r="E903" s="25"/>
      <c r="F903" s="25"/>
      <c r="G903" s="25"/>
      <c r="H903" s="25"/>
      <c r="I903" s="214"/>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c r="BM903" s="25"/>
      <c r="BN903" s="25"/>
      <c r="BO903" s="25"/>
      <c r="BP903" s="25"/>
      <c r="BQ903" s="25"/>
      <c r="BR903" s="25"/>
      <c r="BS903" s="25"/>
      <c r="BT903" s="25"/>
      <c r="BU903" s="25"/>
      <c r="BV903" s="25"/>
      <c r="BW903" s="25"/>
      <c r="BX903" s="25"/>
      <c r="BY903" s="25"/>
      <c r="BZ903" s="25"/>
      <c r="CA903" s="25"/>
      <c r="CB903" s="25"/>
      <c r="CC903" s="25"/>
      <c r="CD903" s="25"/>
      <c r="CE903" s="25"/>
      <c r="CF903" s="25"/>
      <c r="CG903" s="25"/>
      <c r="CH903" s="25"/>
      <c r="CI903" s="25"/>
      <c r="CJ903" s="25"/>
      <c r="CK903" s="25"/>
      <c r="CL903" s="25"/>
      <c r="CM903" s="25"/>
      <c r="CN903" s="25"/>
      <c r="CO903" s="25"/>
      <c r="CP903" s="25"/>
      <c r="CQ903" s="25"/>
      <c r="CR903" s="25"/>
      <c r="CS903" s="25"/>
      <c r="CT903" s="25"/>
      <c r="CU903" s="25"/>
      <c r="CV903" s="25"/>
      <c r="CW903" s="25"/>
      <c r="CX903" s="25"/>
      <c r="CY903" s="25"/>
      <c r="CZ903" s="25"/>
      <c r="DA903" s="25"/>
      <c r="DB903" s="25"/>
      <c r="DC903" s="25"/>
      <c r="DD903" s="25"/>
    </row>
    <row r="904" spans="1:108" hidden="1">
      <c r="A904" s="25"/>
      <c r="B904" s="25"/>
      <c r="C904" s="25"/>
      <c r="D904" s="25"/>
      <c r="E904" s="25"/>
      <c r="F904" s="25"/>
      <c r="G904" s="25"/>
      <c r="H904" s="25"/>
      <c r="I904" s="214"/>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c r="BM904" s="25"/>
      <c r="BN904" s="25"/>
      <c r="BO904" s="25"/>
      <c r="BP904" s="25"/>
      <c r="BQ904" s="25"/>
      <c r="BR904" s="25"/>
      <c r="BS904" s="25"/>
      <c r="BT904" s="25"/>
      <c r="BU904" s="25"/>
      <c r="BV904" s="25"/>
      <c r="BW904" s="25"/>
      <c r="BX904" s="25"/>
      <c r="BY904" s="25"/>
      <c r="BZ904" s="25"/>
      <c r="CA904" s="25"/>
      <c r="CB904" s="25"/>
      <c r="CC904" s="25"/>
      <c r="CD904" s="25"/>
      <c r="CE904" s="25"/>
      <c r="CF904" s="25"/>
      <c r="CG904" s="25"/>
      <c r="CH904" s="25"/>
      <c r="CI904" s="25"/>
      <c r="CJ904" s="25"/>
      <c r="CK904" s="25"/>
      <c r="CL904" s="25"/>
      <c r="CM904" s="25"/>
      <c r="CN904" s="25"/>
      <c r="CO904" s="25"/>
      <c r="CP904" s="25"/>
      <c r="CQ904" s="25"/>
      <c r="CR904" s="25"/>
      <c r="CS904" s="25"/>
      <c r="CT904" s="25"/>
      <c r="CU904" s="25"/>
      <c r="CV904" s="25"/>
      <c r="CW904" s="25"/>
      <c r="CX904" s="25"/>
      <c r="CY904" s="25"/>
      <c r="CZ904" s="25"/>
      <c r="DA904" s="25"/>
      <c r="DB904" s="25"/>
      <c r="DC904" s="25"/>
      <c r="DD904" s="25"/>
    </row>
    <row r="905" spans="1:108" hidden="1">
      <c r="A905" s="25"/>
      <c r="B905" s="25"/>
      <c r="C905" s="25"/>
      <c r="D905" s="25"/>
      <c r="E905" s="25"/>
      <c r="F905" s="25"/>
      <c r="G905" s="25"/>
      <c r="H905" s="25"/>
      <c r="I905" s="214"/>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c r="BM905" s="25"/>
      <c r="BN905" s="25"/>
      <c r="BO905" s="25"/>
      <c r="BP905" s="25"/>
      <c r="BQ905" s="25"/>
      <c r="BR905" s="25"/>
      <c r="BS905" s="25"/>
      <c r="BT905" s="25"/>
      <c r="BU905" s="25"/>
      <c r="BV905" s="25"/>
      <c r="BW905" s="25"/>
      <c r="BX905" s="25"/>
      <c r="BY905" s="25"/>
      <c r="BZ905" s="25"/>
      <c r="CA905" s="25"/>
      <c r="CB905" s="25"/>
      <c r="CC905" s="25"/>
      <c r="CD905" s="25"/>
      <c r="CE905" s="25"/>
      <c r="CF905" s="25"/>
      <c r="CG905" s="25"/>
      <c r="CH905" s="25"/>
      <c r="CI905" s="25"/>
      <c r="CJ905" s="25"/>
      <c r="CK905" s="25"/>
      <c r="CL905" s="25"/>
      <c r="CM905" s="25"/>
      <c r="CN905" s="25"/>
      <c r="CO905" s="25"/>
      <c r="CP905" s="25"/>
      <c r="CQ905" s="25"/>
      <c r="CR905" s="25"/>
      <c r="CS905" s="25"/>
      <c r="CT905" s="25"/>
      <c r="CU905" s="25"/>
      <c r="CV905" s="25"/>
      <c r="CW905" s="25"/>
      <c r="CX905" s="25"/>
      <c r="CY905" s="25"/>
      <c r="CZ905" s="25"/>
      <c r="DA905" s="25"/>
      <c r="DB905" s="25"/>
      <c r="DC905" s="25"/>
      <c r="DD905" s="25"/>
    </row>
    <row r="906" spans="1:108" hidden="1">
      <c r="A906" s="25"/>
      <c r="B906" s="25"/>
      <c r="C906" s="25"/>
      <c r="D906" s="25"/>
      <c r="E906" s="25"/>
      <c r="F906" s="25"/>
      <c r="G906" s="25"/>
      <c r="H906" s="25"/>
      <c r="I906" s="214"/>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c r="BM906" s="25"/>
      <c r="BN906" s="25"/>
      <c r="BO906" s="25"/>
      <c r="BP906" s="25"/>
      <c r="BQ906" s="25"/>
      <c r="BR906" s="25"/>
      <c r="BS906" s="25"/>
      <c r="BT906" s="25"/>
      <c r="BU906" s="25"/>
      <c r="BV906" s="25"/>
      <c r="BW906" s="25"/>
      <c r="BX906" s="25"/>
      <c r="BY906" s="25"/>
      <c r="BZ906" s="25"/>
      <c r="CA906" s="25"/>
      <c r="CB906" s="25"/>
      <c r="CC906" s="25"/>
      <c r="CD906" s="25"/>
      <c r="CE906" s="25"/>
      <c r="CF906" s="25"/>
      <c r="CG906" s="25"/>
      <c r="CH906" s="25"/>
      <c r="CI906" s="25"/>
      <c r="CJ906" s="25"/>
      <c r="CK906" s="25"/>
      <c r="CL906" s="25"/>
      <c r="CM906" s="25"/>
      <c r="CN906" s="25"/>
      <c r="CO906" s="25"/>
      <c r="CP906" s="25"/>
      <c r="CQ906" s="25"/>
      <c r="CR906" s="25"/>
      <c r="CS906" s="25"/>
      <c r="CT906" s="25"/>
      <c r="CU906" s="25"/>
      <c r="CV906" s="25"/>
      <c r="CW906" s="25"/>
      <c r="CX906" s="25"/>
      <c r="CY906" s="25"/>
      <c r="CZ906" s="25"/>
      <c r="DA906" s="25"/>
      <c r="DB906" s="25"/>
      <c r="DC906" s="25"/>
      <c r="DD906" s="25"/>
    </row>
    <row r="907" spans="1:108" hidden="1">
      <c r="A907" s="25"/>
      <c r="B907" s="25"/>
      <c r="C907" s="25"/>
      <c r="D907" s="25"/>
      <c r="E907" s="25"/>
      <c r="F907" s="25"/>
      <c r="G907" s="25"/>
      <c r="H907" s="25"/>
      <c r="I907" s="214"/>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c r="BM907" s="25"/>
      <c r="BN907" s="25"/>
      <c r="BO907" s="25"/>
      <c r="BP907" s="25"/>
      <c r="BQ907" s="25"/>
      <c r="BR907" s="25"/>
      <c r="BS907" s="25"/>
      <c r="BT907" s="25"/>
      <c r="BU907" s="25"/>
      <c r="BV907" s="25"/>
      <c r="BW907" s="25"/>
      <c r="BX907" s="25"/>
      <c r="BY907" s="25"/>
      <c r="BZ907" s="25"/>
      <c r="CA907" s="25"/>
      <c r="CB907" s="25"/>
      <c r="CC907" s="25"/>
      <c r="CD907" s="25"/>
      <c r="CE907" s="25"/>
      <c r="CF907" s="25"/>
      <c r="CG907" s="25"/>
      <c r="CH907" s="25"/>
      <c r="CI907" s="25"/>
      <c r="CJ907" s="25"/>
      <c r="CK907" s="25"/>
      <c r="CL907" s="25"/>
      <c r="CM907" s="25"/>
      <c r="CN907" s="25"/>
      <c r="CO907" s="25"/>
      <c r="CP907" s="25"/>
      <c r="CQ907" s="25"/>
      <c r="CR907" s="25"/>
      <c r="CS907" s="25"/>
      <c r="CT907" s="25"/>
      <c r="CU907" s="25"/>
      <c r="CV907" s="25"/>
      <c r="CW907" s="25"/>
      <c r="CX907" s="25"/>
      <c r="CY907" s="25"/>
      <c r="CZ907" s="25"/>
      <c r="DA907" s="25"/>
      <c r="DB907" s="25"/>
      <c r="DC907" s="25"/>
      <c r="DD907" s="25"/>
    </row>
    <row r="908" spans="1:108" hidden="1">
      <c r="A908" s="25"/>
      <c r="B908" s="25"/>
      <c r="C908" s="25"/>
      <c r="D908" s="25"/>
      <c r="E908" s="25"/>
      <c r="F908" s="25"/>
      <c r="G908" s="25"/>
      <c r="H908" s="25"/>
      <c r="I908" s="214"/>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c r="CC908" s="25"/>
      <c r="CD908" s="25"/>
      <c r="CE908" s="25"/>
      <c r="CF908" s="25"/>
      <c r="CG908" s="25"/>
      <c r="CH908" s="25"/>
      <c r="CI908" s="25"/>
      <c r="CJ908" s="25"/>
      <c r="CK908" s="25"/>
      <c r="CL908" s="25"/>
      <c r="CM908" s="25"/>
      <c r="CN908" s="25"/>
      <c r="CO908" s="25"/>
      <c r="CP908" s="25"/>
      <c r="CQ908" s="25"/>
      <c r="CR908" s="25"/>
      <c r="CS908" s="25"/>
      <c r="CT908" s="25"/>
      <c r="CU908" s="25"/>
      <c r="CV908" s="25"/>
      <c r="CW908" s="25"/>
      <c r="CX908" s="25"/>
      <c r="CY908" s="25"/>
      <c r="CZ908" s="25"/>
      <c r="DA908" s="25"/>
      <c r="DB908" s="25"/>
      <c r="DC908" s="25"/>
      <c r="DD908" s="25"/>
    </row>
    <row r="909" spans="1:108" hidden="1">
      <c r="A909" s="25"/>
      <c r="B909" s="25"/>
      <c r="C909" s="25"/>
      <c r="D909" s="25"/>
      <c r="E909" s="25"/>
      <c r="F909" s="25"/>
      <c r="G909" s="25"/>
      <c r="H909" s="25"/>
      <c r="I909" s="214"/>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c r="CC909" s="25"/>
      <c r="CD909" s="25"/>
      <c r="CE909" s="25"/>
      <c r="CF909" s="25"/>
      <c r="CG909" s="25"/>
      <c r="CH909" s="25"/>
      <c r="CI909" s="25"/>
      <c r="CJ909" s="25"/>
      <c r="CK909" s="25"/>
      <c r="CL909" s="25"/>
      <c r="CM909" s="25"/>
      <c r="CN909" s="25"/>
      <c r="CO909" s="25"/>
      <c r="CP909" s="25"/>
      <c r="CQ909" s="25"/>
      <c r="CR909" s="25"/>
      <c r="CS909" s="25"/>
      <c r="CT909" s="25"/>
      <c r="CU909" s="25"/>
      <c r="CV909" s="25"/>
      <c r="CW909" s="25"/>
      <c r="CX909" s="25"/>
      <c r="CY909" s="25"/>
      <c r="CZ909" s="25"/>
      <c r="DA909" s="25"/>
      <c r="DB909" s="25"/>
      <c r="DC909" s="25"/>
      <c r="DD909" s="25"/>
    </row>
    <row r="910" spans="1:108" hidden="1">
      <c r="A910" s="25"/>
      <c r="B910" s="25"/>
      <c r="C910" s="25"/>
      <c r="D910" s="25"/>
      <c r="E910" s="25"/>
      <c r="F910" s="25"/>
      <c r="G910" s="25"/>
      <c r="H910" s="25"/>
      <c r="I910" s="214"/>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25"/>
      <c r="BJ910" s="25"/>
      <c r="BK910" s="25"/>
      <c r="BL910" s="25"/>
      <c r="BM910" s="25"/>
      <c r="BN910" s="25"/>
      <c r="BO910" s="25"/>
      <c r="BP910" s="25"/>
      <c r="BQ910" s="25"/>
      <c r="BR910" s="25"/>
      <c r="BS910" s="25"/>
      <c r="BT910" s="25"/>
      <c r="BU910" s="25"/>
      <c r="BV910" s="25"/>
      <c r="BW910" s="25"/>
      <c r="BX910" s="25"/>
      <c r="BY910" s="25"/>
      <c r="BZ910" s="25"/>
      <c r="CA910" s="25"/>
      <c r="CB910" s="25"/>
      <c r="CC910" s="25"/>
      <c r="CD910" s="25"/>
      <c r="CE910" s="25"/>
      <c r="CF910" s="25"/>
      <c r="CG910" s="25"/>
      <c r="CH910" s="25"/>
      <c r="CI910" s="25"/>
      <c r="CJ910" s="25"/>
      <c r="CK910" s="25"/>
      <c r="CL910" s="25"/>
      <c r="CM910" s="25"/>
      <c r="CN910" s="25"/>
      <c r="CO910" s="25"/>
      <c r="CP910" s="25"/>
      <c r="CQ910" s="25"/>
      <c r="CR910" s="25"/>
      <c r="CS910" s="25"/>
      <c r="CT910" s="25"/>
      <c r="CU910" s="25"/>
      <c r="CV910" s="25"/>
      <c r="CW910" s="25"/>
      <c r="CX910" s="25"/>
      <c r="CY910" s="25"/>
      <c r="CZ910" s="25"/>
      <c r="DA910" s="25"/>
      <c r="DB910" s="25"/>
      <c r="DC910" s="25"/>
      <c r="DD910" s="25"/>
    </row>
    <row r="911" spans="1:108" hidden="1">
      <c r="A911" s="25"/>
      <c r="B911" s="25"/>
      <c r="C911" s="25"/>
      <c r="D911" s="25"/>
      <c r="E911" s="25"/>
      <c r="F911" s="25"/>
      <c r="G911" s="25"/>
      <c r="H911" s="25"/>
      <c r="I911" s="214"/>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25"/>
      <c r="BJ911" s="25"/>
      <c r="BK911" s="25"/>
      <c r="BL911" s="25"/>
      <c r="BM911" s="25"/>
      <c r="BN911" s="25"/>
      <c r="BO911" s="25"/>
      <c r="BP911" s="25"/>
      <c r="BQ911" s="25"/>
      <c r="BR911" s="25"/>
      <c r="BS911" s="25"/>
      <c r="BT911" s="25"/>
      <c r="BU911" s="25"/>
      <c r="BV911" s="25"/>
      <c r="BW911" s="25"/>
      <c r="BX911" s="25"/>
      <c r="BY911" s="25"/>
      <c r="BZ911" s="25"/>
      <c r="CA911" s="25"/>
      <c r="CB911" s="25"/>
      <c r="CC911" s="25"/>
      <c r="CD911" s="25"/>
      <c r="CE911" s="25"/>
      <c r="CF911" s="25"/>
      <c r="CG911" s="25"/>
      <c r="CH911" s="25"/>
      <c r="CI911" s="25"/>
      <c r="CJ911" s="25"/>
      <c r="CK911" s="25"/>
      <c r="CL911" s="25"/>
      <c r="CM911" s="25"/>
      <c r="CN911" s="25"/>
      <c r="CO911" s="25"/>
      <c r="CP911" s="25"/>
      <c r="CQ911" s="25"/>
      <c r="CR911" s="25"/>
      <c r="CS911" s="25"/>
      <c r="CT911" s="25"/>
      <c r="CU911" s="25"/>
      <c r="CV911" s="25"/>
      <c r="CW911" s="25"/>
      <c r="CX911" s="25"/>
      <c r="CY911" s="25"/>
      <c r="CZ911" s="25"/>
      <c r="DA911" s="25"/>
      <c r="DB911" s="25"/>
      <c r="DC911" s="25"/>
      <c r="DD911" s="25"/>
    </row>
    <row r="912" spans="1:108" hidden="1">
      <c r="A912" s="25"/>
      <c r="B912" s="25"/>
      <c r="C912" s="25"/>
      <c r="D912" s="25"/>
      <c r="E912" s="25"/>
      <c r="F912" s="25"/>
      <c r="G912" s="25"/>
      <c r="H912" s="25"/>
      <c r="I912" s="214"/>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c r="BM912" s="25"/>
      <c r="BN912" s="25"/>
      <c r="BO912" s="25"/>
      <c r="BP912" s="25"/>
      <c r="BQ912" s="25"/>
      <c r="BR912" s="25"/>
      <c r="BS912" s="25"/>
      <c r="BT912" s="25"/>
      <c r="BU912" s="25"/>
      <c r="BV912" s="25"/>
      <c r="BW912" s="25"/>
      <c r="BX912" s="25"/>
      <c r="BY912" s="25"/>
      <c r="BZ912" s="25"/>
      <c r="CA912" s="25"/>
      <c r="CB912" s="25"/>
      <c r="CC912" s="25"/>
      <c r="CD912" s="25"/>
      <c r="CE912" s="25"/>
      <c r="CF912" s="25"/>
      <c r="CG912" s="25"/>
      <c r="CH912" s="25"/>
      <c r="CI912" s="25"/>
      <c r="CJ912" s="25"/>
      <c r="CK912" s="25"/>
      <c r="CL912" s="25"/>
      <c r="CM912" s="25"/>
      <c r="CN912" s="25"/>
      <c r="CO912" s="25"/>
      <c r="CP912" s="25"/>
      <c r="CQ912" s="25"/>
      <c r="CR912" s="25"/>
      <c r="CS912" s="25"/>
      <c r="CT912" s="25"/>
      <c r="CU912" s="25"/>
      <c r="CV912" s="25"/>
      <c r="CW912" s="25"/>
      <c r="CX912" s="25"/>
      <c r="CY912" s="25"/>
      <c r="CZ912" s="25"/>
      <c r="DA912" s="25"/>
      <c r="DB912" s="25"/>
      <c r="DC912" s="25"/>
      <c r="DD912" s="25"/>
    </row>
    <row r="913" spans="1:108" hidden="1">
      <c r="A913" s="25"/>
      <c r="B913" s="25"/>
      <c r="C913" s="25"/>
      <c r="D913" s="25"/>
      <c r="E913" s="25"/>
      <c r="F913" s="25"/>
      <c r="G913" s="25"/>
      <c r="H913" s="25"/>
      <c r="I913" s="214"/>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c r="BM913" s="25"/>
      <c r="BN913" s="25"/>
      <c r="BO913" s="25"/>
      <c r="BP913" s="25"/>
      <c r="BQ913" s="25"/>
      <c r="BR913" s="25"/>
      <c r="BS913" s="25"/>
      <c r="BT913" s="25"/>
      <c r="BU913" s="25"/>
      <c r="BV913" s="25"/>
      <c r="BW913" s="25"/>
      <c r="BX913" s="25"/>
      <c r="BY913" s="25"/>
      <c r="BZ913" s="25"/>
      <c r="CA913" s="25"/>
      <c r="CB913" s="25"/>
      <c r="CC913" s="25"/>
      <c r="CD913" s="25"/>
      <c r="CE913" s="25"/>
      <c r="CF913" s="25"/>
      <c r="CG913" s="25"/>
      <c r="CH913" s="25"/>
      <c r="CI913" s="25"/>
      <c r="CJ913" s="25"/>
      <c r="CK913" s="25"/>
      <c r="CL913" s="25"/>
      <c r="CM913" s="25"/>
      <c r="CN913" s="25"/>
      <c r="CO913" s="25"/>
      <c r="CP913" s="25"/>
      <c r="CQ913" s="25"/>
      <c r="CR913" s="25"/>
      <c r="CS913" s="25"/>
      <c r="CT913" s="25"/>
      <c r="CU913" s="25"/>
      <c r="CV913" s="25"/>
      <c r="CW913" s="25"/>
      <c r="CX913" s="25"/>
      <c r="CY913" s="25"/>
      <c r="CZ913" s="25"/>
      <c r="DA913" s="25"/>
      <c r="DB913" s="25"/>
      <c r="DC913" s="25"/>
      <c r="DD913" s="25"/>
    </row>
    <row r="914" spans="1:108" hidden="1">
      <c r="A914" s="25"/>
      <c r="B914" s="25"/>
      <c r="C914" s="25"/>
      <c r="D914" s="25"/>
      <c r="E914" s="25"/>
      <c r="F914" s="25"/>
      <c r="G914" s="25"/>
      <c r="H914" s="25"/>
      <c r="I914" s="214"/>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c r="BM914" s="25"/>
      <c r="BN914" s="25"/>
      <c r="BO914" s="25"/>
      <c r="BP914" s="25"/>
      <c r="BQ914" s="25"/>
      <c r="BR914" s="25"/>
      <c r="BS914" s="25"/>
      <c r="BT914" s="25"/>
      <c r="BU914" s="25"/>
      <c r="BV914" s="25"/>
      <c r="BW914" s="25"/>
      <c r="BX914" s="25"/>
      <c r="BY914" s="25"/>
      <c r="BZ914" s="25"/>
      <c r="CA914" s="25"/>
      <c r="CB914" s="25"/>
      <c r="CC914" s="25"/>
      <c r="CD914" s="25"/>
      <c r="CE914" s="25"/>
      <c r="CF914" s="25"/>
      <c r="CG914" s="25"/>
      <c r="CH914" s="25"/>
      <c r="CI914" s="25"/>
      <c r="CJ914" s="25"/>
      <c r="CK914" s="25"/>
      <c r="CL914" s="25"/>
      <c r="CM914" s="25"/>
      <c r="CN914" s="25"/>
      <c r="CO914" s="25"/>
      <c r="CP914" s="25"/>
      <c r="CQ914" s="25"/>
      <c r="CR914" s="25"/>
      <c r="CS914" s="25"/>
      <c r="CT914" s="25"/>
      <c r="CU914" s="25"/>
      <c r="CV914" s="25"/>
      <c r="CW914" s="25"/>
      <c r="CX914" s="25"/>
      <c r="CY914" s="25"/>
      <c r="CZ914" s="25"/>
      <c r="DA914" s="25"/>
      <c r="DB914" s="25"/>
      <c r="DC914" s="25"/>
      <c r="DD914" s="25"/>
    </row>
    <row r="915" spans="1:108" hidden="1">
      <c r="A915" s="25"/>
      <c r="B915" s="25"/>
      <c r="C915" s="25"/>
      <c r="D915" s="25"/>
      <c r="E915" s="25"/>
      <c r="F915" s="25"/>
      <c r="G915" s="25"/>
      <c r="H915" s="25"/>
      <c r="I915" s="214"/>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c r="BM915" s="25"/>
      <c r="BN915" s="25"/>
      <c r="BO915" s="25"/>
      <c r="BP915" s="25"/>
      <c r="BQ915" s="25"/>
      <c r="BR915" s="25"/>
      <c r="BS915" s="25"/>
      <c r="BT915" s="25"/>
      <c r="BU915" s="25"/>
      <c r="BV915" s="25"/>
      <c r="BW915" s="25"/>
      <c r="BX915" s="25"/>
      <c r="BY915" s="25"/>
      <c r="BZ915" s="25"/>
      <c r="CA915" s="25"/>
      <c r="CB915" s="25"/>
      <c r="CC915" s="25"/>
      <c r="CD915" s="25"/>
      <c r="CE915" s="25"/>
      <c r="CF915" s="25"/>
      <c r="CG915" s="25"/>
      <c r="CH915" s="25"/>
      <c r="CI915" s="25"/>
      <c r="CJ915" s="25"/>
      <c r="CK915" s="25"/>
      <c r="CL915" s="25"/>
      <c r="CM915" s="25"/>
      <c r="CN915" s="25"/>
      <c r="CO915" s="25"/>
      <c r="CP915" s="25"/>
      <c r="CQ915" s="25"/>
      <c r="CR915" s="25"/>
      <c r="CS915" s="25"/>
      <c r="CT915" s="25"/>
      <c r="CU915" s="25"/>
      <c r="CV915" s="25"/>
      <c r="CW915" s="25"/>
      <c r="CX915" s="25"/>
      <c r="CY915" s="25"/>
      <c r="CZ915" s="25"/>
      <c r="DA915" s="25"/>
      <c r="DB915" s="25"/>
      <c r="DC915" s="25"/>
      <c r="DD915" s="25"/>
    </row>
    <row r="916" spans="1:108" hidden="1">
      <c r="A916" s="25"/>
      <c r="B916" s="25"/>
      <c r="C916" s="25"/>
      <c r="D916" s="25"/>
      <c r="E916" s="25"/>
      <c r="F916" s="25"/>
      <c r="G916" s="25"/>
      <c r="H916" s="25"/>
      <c r="I916" s="214"/>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c r="BM916" s="25"/>
      <c r="BN916" s="25"/>
      <c r="BO916" s="25"/>
      <c r="BP916" s="25"/>
      <c r="BQ916" s="25"/>
      <c r="BR916" s="25"/>
      <c r="BS916" s="25"/>
      <c r="BT916" s="25"/>
      <c r="BU916" s="25"/>
      <c r="BV916" s="25"/>
      <c r="BW916" s="25"/>
      <c r="BX916" s="25"/>
      <c r="BY916" s="25"/>
      <c r="BZ916" s="25"/>
      <c r="CA916" s="25"/>
      <c r="CB916" s="25"/>
      <c r="CC916" s="25"/>
      <c r="CD916" s="25"/>
      <c r="CE916" s="25"/>
      <c r="CF916" s="25"/>
      <c r="CG916" s="25"/>
      <c r="CH916" s="25"/>
      <c r="CI916" s="25"/>
      <c r="CJ916" s="25"/>
      <c r="CK916" s="25"/>
      <c r="CL916" s="25"/>
      <c r="CM916" s="25"/>
      <c r="CN916" s="25"/>
      <c r="CO916" s="25"/>
      <c r="CP916" s="25"/>
      <c r="CQ916" s="25"/>
      <c r="CR916" s="25"/>
      <c r="CS916" s="25"/>
      <c r="CT916" s="25"/>
      <c r="CU916" s="25"/>
      <c r="CV916" s="25"/>
      <c r="CW916" s="25"/>
      <c r="CX916" s="25"/>
      <c r="CY916" s="25"/>
      <c r="CZ916" s="25"/>
      <c r="DA916" s="25"/>
      <c r="DB916" s="25"/>
      <c r="DC916" s="25"/>
      <c r="DD916" s="25"/>
    </row>
    <row r="917" spans="1:108" hidden="1">
      <c r="A917" s="25"/>
      <c r="B917" s="25"/>
      <c r="C917" s="25"/>
      <c r="D917" s="25"/>
      <c r="E917" s="25"/>
      <c r="F917" s="25"/>
      <c r="G917" s="25"/>
      <c r="H917" s="25"/>
      <c r="I917" s="214"/>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c r="BN917" s="25"/>
      <c r="BO917" s="25"/>
      <c r="BP917" s="25"/>
      <c r="BQ917" s="25"/>
      <c r="BR917" s="25"/>
      <c r="BS917" s="25"/>
      <c r="BT917" s="25"/>
      <c r="BU917" s="25"/>
      <c r="BV917" s="25"/>
      <c r="BW917" s="25"/>
      <c r="BX917" s="25"/>
      <c r="BY917" s="25"/>
      <c r="BZ917" s="25"/>
      <c r="CA917" s="25"/>
      <c r="CB917" s="25"/>
      <c r="CC917" s="25"/>
      <c r="CD917" s="25"/>
      <c r="CE917" s="25"/>
      <c r="CF917" s="25"/>
      <c r="CG917" s="25"/>
      <c r="CH917" s="25"/>
      <c r="CI917" s="25"/>
      <c r="CJ917" s="25"/>
      <c r="CK917" s="25"/>
      <c r="CL917" s="25"/>
      <c r="CM917" s="25"/>
      <c r="CN917" s="25"/>
      <c r="CO917" s="25"/>
      <c r="CP917" s="25"/>
      <c r="CQ917" s="25"/>
      <c r="CR917" s="25"/>
      <c r="CS917" s="25"/>
      <c r="CT917" s="25"/>
      <c r="CU917" s="25"/>
      <c r="CV917" s="25"/>
      <c r="CW917" s="25"/>
      <c r="CX917" s="25"/>
      <c r="CY917" s="25"/>
      <c r="CZ917" s="25"/>
      <c r="DA917" s="25"/>
      <c r="DB917" s="25"/>
      <c r="DC917" s="25"/>
      <c r="DD917" s="25"/>
    </row>
    <row r="918" spans="1:108" hidden="1">
      <c r="A918" s="25"/>
      <c r="B918" s="25"/>
      <c r="C918" s="25"/>
      <c r="D918" s="25"/>
      <c r="E918" s="25"/>
      <c r="F918" s="25"/>
      <c r="G918" s="25"/>
      <c r="H918" s="25"/>
      <c r="I918" s="214"/>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c r="BM918" s="25"/>
      <c r="BN918" s="25"/>
      <c r="BO918" s="25"/>
      <c r="BP918" s="25"/>
      <c r="BQ918" s="25"/>
      <c r="BR918" s="25"/>
      <c r="BS918" s="25"/>
      <c r="BT918" s="25"/>
      <c r="BU918" s="25"/>
      <c r="BV918" s="25"/>
      <c r="BW918" s="25"/>
      <c r="BX918" s="25"/>
      <c r="BY918" s="25"/>
      <c r="BZ918" s="25"/>
      <c r="CA918" s="25"/>
      <c r="CB918" s="25"/>
      <c r="CC918" s="25"/>
      <c r="CD918" s="25"/>
      <c r="CE918" s="25"/>
      <c r="CF918" s="25"/>
      <c r="CG918" s="25"/>
      <c r="CH918" s="25"/>
      <c r="CI918" s="25"/>
      <c r="CJ918" s="25"/>
      <c r="CK918" s="25"/>
      <c r="CL918" s="25"/>
      <c r="CM918" s="25"/>
      <c r="CN918" s="25"/>
      <c r="CO918" s="25"/>
      <c r="CP918" s="25"/>
      <c r="CQ918" s="25"/>
      <c r="CR918" s="25"/>
      <c r="CS918" s="25"/>
      <c r="CT918" s="25"/>
      <c r="CU918" s="25"/>
      <c r="CV918" s="25"/>
      <c r="CW918" s="25"/>
      <c r="CX918" s="25"/>
      <c r="CY918" s="25"/>
      <c r="CZ918" s="25"/>
      <c r="DA918" s="25"/>
      <c r="DB918" s="25"/>
      <c r="DC918" s="25"/>
      <c r="DD918" s="25"/>
    </row>
    <row r="919" spans="1:108" hidden="1">
      <c r="A919" s="25"/>
      <c r="B919" s="25"/>
      <c r="C919" s="25"/>
      <c r="D919" s="25"/>
      <c r="E919" s="25"/>
      <c r="F919" s="25"/>
      <c r="G919" s="25"/>
      <c r="H919" s="25"/>
      <c r="I919" s="214"/>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c r="BM919" s="25"/>
      <c r="BN919" s="25"/>
      <c r="BO919" s="25"/>
      <c r="BP919" s="25"/>
      <c r="BQ919" s="25"/>
      <c r="BR919" s="25"/>
      <c r="BS919" s="25"/>
      <c r="BT919" s="25"/>
      <c r="BU919" s="25"/>
      <c r="BV919" s="25"/>
      <c r="BW919" s="25"/>
      <c r="BX919" s="25"/>
      <c r="BY919" s="25"/>
      <c r="BZ919" s="25"/>
      <c r="CA919" s="25"/>
      <c r="CB919" s="25"/>
      <c r="CC919" s="25"/>
      <c r="CD919" s="25"/>
      <c r="CE919" s="25"/>
      <c r="CF919" s="25"/>
      <c r="CG919" s="25"/>
      <c r="CH919" s="25"/>
      <c r="CI919" s="25"/>
      <c r="CJ919" s="25"/>
      <c r="CK919" s="25"/>
      <c r="CL919" s="25"/>
      <c r="CM919" s="25"/>
      <c r="CN919" s="25"/>
      <c r="CO919" s="25"/>
      <c r="CP919" s="25"/>
      <c r="CQ919" s="25"/>
      <c r="CR919" s="25"/>
      <c r="CS919" s="25"/>
      <c r="CT919" s="25"/>
      <c r="CU919" s="25"/>
      <c r="CV919" s="25"/>
      <c r="CW919" s="25"/>
      <c r="CX919" s="25"/>
      <c r="CY919" s="25"/>
      <c r="CZ919" s="25"/>
      <c r="DA919" s="25"/>
      <c r="DB919" s="25"/>
      <c r="DC919" s="25"/>
      <c r="DD919" s="25"/>
    </row>
    <row r="920" spans="1:108" hidden="1">
      <c r="A920" s="25"/>
      <c r="B920" s="25"/>
      <c r="C920" s="25"/>
      <c r="D920" s="25"/>
      <c r="E920" s="25"/>
      <c r="F920" s="25"/>
      <c r="G920" s="25"/>
      <c r="H920" s="25"/>
      <c r="I920" s="214"/>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c r="BM920" s="25"/>
      <c r="BN920" s="25"/>
      <c r="BO920" s="25"/>
      <c r="BP920" s="25"/>
      <c r="BQ920" s="25"/>
      <c r="BR920" s="25"/>
      <c r="BS920" s="25"/>
      <c r="BT920" s="25"/>
      <c r="BU920" s="25"/>
      <c r="BV920" s="25"/>
      <c r="BW920" s="25"/>
      <c r="BX920" s="25"/>
      <c r="BY920" s="25"/>
      <c r="BZ920" s="25"/>
      <c r="CA920" s="25"/>
      <c r="CB920" s="25"/>
      <c r="CC920" s="25"/>
      <c r="CD920" s="25"/>
      <c r="CE920" s="25"/>
      <c r="CF920" s="25"/>
      <c r="CG920" s="25"/>
      <c r="CH920" s="25"/>
      <c r="CI920" s="25"/>
      <c r="CJ920" s="25"/>
      <c r="CK920" s="25"/>
      <c r="CL920" s="25"/>
      <c r="CM920" s="25"/>
      <c r="CN920" s="25"/>
      <c r="CO920" s="25"/>
      <c r="CP920" s="25"/>
      <c r="CQ920" s="25"/>
      <c r="CR920" s="25"/>
      <c r="CS920" s="25"/>
      <c r="CT920" s="25"/>
      <c r="CU920" s="25"/>
      <c r="CV920" s="25"/>
      <c r="CW920" s="25"/>
      <c r="CX920" s="25"/>
      <c r="CY920" s="25"/>
      <c r="CZ920" s="25"/>
      <c r="DA920" s="25"/>
      <c r="DB920" s="25"/>
      <c r="DC920" s="25"/>
      <c r="DD920" s="25"/>
    </row>
    <row r="921" spans="1:108" hidden="1">
      <c r="A921" s="25"/>
      <c r="B921" s="25"/>
      <c r="C921" s="25"/>
      <c r="D921" s="25"/>
      <c r="E921" s="25"/>
      <c r="F921" s="25"/>
      <c r="G921" s="25"/>
      <c r="H921" s="25"/>
      <c r="I921" s="214"/>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c r="BM921" s="25"/>
      <c r="BN921" s="25"/>
      <c r="BO921" s="25"/>
      <c r="BP921" s="25"/>
      <c r="BQ921" s="25"/>
      <c r="BR921" s="25"/>
      <c r="BS921" s="25"/>
      <c r="BT921" s="25"/>
      <c r="BU921" s="25"/>
      <c r="BV921" s="25"/>
      <c r="BW921" s="25"/>
      <c r="BX921" s="25"/>
      <c r="BY921" s="25"/>
      <c r="BZ921" s="25"/>
      <c r="CA921" s="25"/>
      <c r="CB921" s="25"/>
      <c r="CC921" s="25"/>
      <c r="CD921" s="25"/>
      <c r="CE921" s="25"/>
      <c r="CF921" s="25"/>
      <c r="CG921" s="25"/>
      <c r="CH921" s="25"/>
      <c r="CI921" s="25"/>
      <c r="CJ921" s="25"/>
      <c r="CK921" s="25"/>
      <c r="CL921" s="25"/>
      <c r="CM921" s="25"/>
      <c r="CN921" s="25"/>
      <c r="CO921" s="25"/>
      <c r="CP921" s="25"/>
      <c r="CQ921" s="25"/>
      <c r="CR921" s="25"/>
      <c r="CS921" s="25"/>
      <c r="CT921" s="25"/>
      <c r="CU921" s="25"/>
      <c r="CV921" s="25"/>
      <c r="CW921" s="25"/>
      <c r="CX921" s="25"/>
      <c r="CY921" s="25"/>
      <c r="CZ921" s="25"/>
      <c r="DA921" s="25"/>
      <c r="DB921" s="25"/>
      <c r="DC921" s="25"/>
      <c r="DD921" s="25"/>
    </row>
    <row r="922" spans="1:108" hidden="1">
      <c r="A922" s="25"/>
      <c r="B922" s="25"/>
      <c r="C922" s="25"/>
      <c r="D922" s="25"/>
      <c r="E922" s="25"/>
      <c r="F922" s="25"/>
      <c r="G922" s="25"/>
      <c r="H922" s="25"/>
      <c r="I922" s="214"/>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c r="BM922" s="25"/>
      <c r="BN922" s="25"/>
      <c r="BO922" s="25"/>
      <c r="BP922" s="25"/>
      <c r="BQ922" s="25"/>
      <c r="BR922" s="25"/>
      <c r="BS922" s="25"/>
      <c r="BT922" s="25"/>
      <c r="BU922" s="25"/>
      <c r="BV922" s="25"/>
      <c r="BW922" s="25"/>
      <c r="BX922" s="25"/>
      <c r="BY922" s="25"/>
      <c r="BZ922" s="25"/>
      <c r="CA922" s="25"/>
      <c r="CB922" s="25"/>
      <c r="CC922" s="25"/>
      <c r="CD922" s="25"/>
      <c r="CE922" s="25"/>
      <c r="CF922" s="25"/>
      <c r="CG922" s="25"/>
      <c r="CH922" s="25"/>
      <c r="CI922" s="25"/>
      <c r="CJ922" s="25"/>
      <c r="CK922" s="25"/>
      <c r="CL922" s="25"/>
      <c r="CM922" s="25"/>
      <c r="CN922" s="25"/>
      <c r="CO922" s="25"/>
      <c r="CP922" s="25"/>
      <c r="CQ922" s="25"/>
      <c r="CR922" s="25"/>
      <c r="CS922" s="25"/>
      <c r="CT922" s="25"/>
      <c r="CU922" s="25"/>
      <c r="CV922" s="25"/>
      <c r="CW922" s="25"/>
      <c r="CX922" s="25"/>
      <c r="CY922" s="25"/>
      <c r="CZ922" s="25"/>
      <c r="DA922" s="25"/>
      <c r="DB922" s="25"/>
      <c r="DC922" s="25"/>
      <c r="DD922" s="25"/>
    </row>
    <row r="923" spans="1:108" hidden="1">
      <c r="A923" s="25"/>
      <c r="B923" s="25"/>
      <c r="C923" s="25"/>
      <c r="D923" s="25"/>
      <c r="E923" s="25"/>
      <c r="F923" s="25"/>
      <c r="G923" s="25"/>
      <c r="H923" s="25"/>
      <c r="I923" s="214"/>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c r="BM923" s="25"/>
      <c r="BN923" s="25"/>
      <c r="BO923" s="25"/>
      <c r="BP923" s="25"/>
      <c r="BQ923" s="25"/>
      <c r="BR923" s="25"/>
      <c r="BS923" s="25"/>
      <c r="BT923" s="25"/>
      <c r="BU923" s="25"/>
      <c r="BV923" s="25"/>
      <c r="BW923" s="25"/>
      <c r="BX923" s="25"/>
      <c r="BY923" s="25"/>
      <c r="BZ923" s="25"/>
      <c r="CA923" s="25"/>
      <c r="CB923" s="25"/>
      <c r="CC923" s="25"/>
      <c r="CD923" s="25"/>
      <c r="CE923" s="25"/>
      <c r="CF923" s="25"/>
      <c r="CG923" s="25"/>
      <c r="CH923" s="25"/>
      <c r="CI923" s="25"/>
      <c r="CJ923" s="25"/>
      <c r="CK923" s="25"/>
      <c r="CL923" s="25"/>
      <c r="CM923" s="25"/>
      <c r="CN923" s="25"/>
      <c r="CO923" s="25"/>
      <c r="CP923" s="25"/>
      <c r="CQ923" s="25"/>
      <c r="CR923" s="25"/>
      <c r="CS923" s="25"/>
      <c r="CT923" s="25"/>
      <c r="CU923" s="25"/>
      <c r="CV923" s="25"/>
      <c r="CW923" s="25"/>
      <c r="CX923" s="25"/>
      <c r="CY923" s="25"/>
      <c r="CZ923" s="25"/>
      <c r="DA923" s="25"/>
      <c r="DB923" s="25"/>
      <c r="DC923" s="25"/>
      <c r="DD923" s="25"/>
    </row>
    <row r="924" spans="1:108" hidden="1">
      <c r="A924" s="25"/>
      <c r="B924" s="25"/>
      <c r="C924" s="25"/>
      <c r="D924" s="25"/>
      <c r="E924" s="25"/>
      <c r="F924" s="25"/>
      <c r="G924" s="25"/>
      <c r="H924" s="25"/>
      <c r="I924" s="214"/>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c r="BM924" s="25"/>
      <c r="BN924" s="25"/>
      <c r="BO924" s="25"/>
      <c r="BP924" s="25"/>
      <c r="BQ924" s="25"/>
      <c r="BR924" s="25"/>
      <c r="BS924" s="25"/>
      <c r="BT924" s="25"/>
      <c r="BU924" s="25"/>
      <c r="BV924" s="25"/>
      <c r="BW924" s="25"/>
      <c r="BX924" s="25"/>
      <c r="BY924" s="25"/>
      <c r="BZ924" s="25"/>
      <c r="CA924" s="25"/>
      <c r="CB924" s="25"/>
      <c r="CC924" s="25"/>
      <c r="CD924" s="25"/>
      <c r="CE924" s="25"/>
      <c r="CF924" s="25"/>
      <c r="CG924" s="25"/>
      <c r="CH924" s="25"/>
      <c r="CI924" s="25"/>
      <c r="CJ924" s="25"/>
      <c r="CK924" s="25"/>
      <c r="CL924" s="25"/>
      <c r="CM924" s="25"/>
      <c r="CN924" s="25"/>
      <c r="CO924" s="25"/>
      <c r="CP924" s="25"/>
      <c r="CQ924" s="25"/>
      <c r="CR924" s="25"/>
      <c r="CS924" s="25"/>
      <c r="CT924" s="25"/>
      <c r="CU924" s="25"/>
      <c r="CV924" s="25"/>
      <c r="CW924" s="25"/>
      <c r="CX924" s="25"/>
      <c r="CY924" s="25"/>
      <c r="CZ924" s="25"/>
      <c r="DA924" s="25"/>
      <c r="DB924" s="25"/>
      <c r="DC924" s="25"/>
      <c r="DD924" s="25"/>
    </row>
    <row r="925" spans="1:108" hidden="1">
      <c r="A925" s="25"/>
      <c r="B925" s="25"/>
      <c r="C925" s="25"/>
      <c r="D925" s="25"/>
      <c r="E925" s="25"/>
      <c r="F925" s="25"/>
      <c r="G925" s="25"/>
      <c r="H925" s="25"/>
      <c r="I925" s="214"/>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c r="BM925" s="25"/>
      <c r="BN925" s="25"/>
      <c r="BO925" s="25"/>
      <c r="BP925" s="25"/>
      <c r="BQ925" s="25"/>
      <c r="BR925" s="25"/>
      <c r="BS925" s="25"/>
      <c r="BT925" s="25"/>
      <c r="BU925" s="25"/>
      <c r="BV925" s="25"/>
      <c r="BW925" s="25"/>
      <c r="BX925" s="25"/>
      <c r="BY925" s="25"/>
      <c r="BZ925" s="25"/>
      <c r="CA925" s="25"/>
      <c r="CB925" s="25"/>
      <c r="CC925" s="25"/>
      <c r="CD925" s="25"/>
      <c r="CE925" s="25"/>
      <c r="CF925" s="25"/>
      <c r="CG925" s="25"/>
      <c r="CH925" s="25"/>
      <c r="CI925" s="25"/>
      <c r="CJ925" s="25"/>
      <c r="CK925" s="25"/>
      <c r="CL925" s="25"/>
      <c r="CM925" s="25"/>
      <c r="CN925" s="25"/>
      <c r="CO925" s="25"/>
      <c r="CP925" s="25"/>
      <c r="CQ925" s="25"/>
      <c r="CR925" s="25"/>
      <c r="CS925" s="25"/>
      <c r="CT925" s="25"/>
      <c r="CU925" s="25"/>
      <c r="CV925" s="25"/>
      <c r="CW925" s="25"/>
      <c r="CX925" s="25"/>
      <c r="CY925" s="25"/>
      <c r="CZ925" s="25"/>
      <c r="DA925" s="25"/>
      <c r="DB925" s="25"/>
      <c r="DC925" s="25"/>
      <c r="DD925" s="25"/>
    </row>
    <row r="926" spans="1:108" hidden="1">
      <c r="A926" s="25"/>
      <c r="B926" s="25"/>
      <c r="C926" s="25"/>
      <c r="D926" s="25"/>
      <c r="E926" s="25"/>
      <c r="F926" s="25"/>
      <c r="G926" s="25"/>
      <c r="H926" s="25"/>
      <c r="I926" s="214"/>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c r="BM926" s="25"/>
      <c r="BN926" s="25"/>
      <c r="BO926" s="25"/>
      <c r="BP926" s="25"/>
      <c r="BQ926" s="25"/>
      <c r="BR926" s="25"/>
      <c r="BS926" s="25"/>
      <c r="BT926" s="25"/>
      <c r="BU926" s="25"/>
      <c r="BV926" s="25"/>
      <c r="BW926" s="25"/>
      <c r="BX926" s="25"/>
      <c r="BY926" s="25"/>
      <c r="BZ926" s="25"/>
      <c r="CA926" s="25"/>
      <c r="CB926" s="25"/>
      <c r="CC926" s="25"/>
      <c r="CD926" s="25"/>
      <c r="CE926" s="25"/>
      <c r="CF926" s="25"/>
      <c r="CG926" s="25"/>
      <c r="CH926" s="25"/>
      <c r="CI926" s="25"/>
      <c r="CJ926" s="25"/>
      <c r="CK926" s="25"/>
      <c r="CL926" s="25"/>
      <c r="CM926" s="25"/>
      <c r="CN926" s="25"/>
      <c r="CO926" s="25"/>
      <c r="CP926" s="25"/>
      <c r="CQ926" s="25"/>
      <c r="CR926" s="25"/>
      <c r="CS926" s="25"/>
      <c r="CT926" s="25"/>
      <c r="CU926" s="25"/>
      <c r="CV926" s="25"/>
      <c r="CW926" s="25"/>
      <c r="CX926" s="25"/>
      <c r="CY926" s="25"/>
      <c r="CZ926" s="25"/>
      <c r="DA926" s="25"/>
      <c r="DB926" s="25"/>
      <c r="DC926" s="25"/>
      <c r="DD926" s="25"/>
    </row>
    <row r="927" spans="1:108" hidden="1">
      <c r="A927" s="25"/>
      <c r="B927" s="25"/>
      <c r="C927" s="25"/>
      <c r="D927" s="25"/>
      <c r="E927" s="25"/>
      <c r="F927" s="25"/>
      <c r="G927" s="25"/>
      <c r="H927" s="25"/>
      <c r="I927" s="214"/>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5"/>
      <c r="BL927" s="25"/>
      <c r="BM927" s="25"/>
      <c r="BN927" s="25"/>
      <c r="BO927" s="25"/>
      <c r="BP927" s="25"/>
      <c r="BQ927" s="25"/>
      <c r="BR927" s="25"/>
      <c r="BS927" s="25"/>
      <c r="BT927" s="25"/>
      <c r="BU927" s="25"/>
      <c r="BV927" s="25"/>
      <c r="BW927" s="25"/>
      <c r="BX927" s="25"/>
      <c r="BY927" s="25"/>
      <c r="BZ927" s="25"/>
      <c r="CA927" s="25"/>
      <c r="CB927" s="25"/>
      <c r="CC927" s="25"/>
      <c r="CD927" s="25"/>
      <c r="CE927" s="25"/>
      <c r="CF927" s="25"/>
      <c r="CG927" s="25"/>
      <c r="CH927" s="25"/>
      <c r="CI927" s="25"/>
      <c r="CJ927" s="25"/>
      <c r="CK927" s="25"/>
      <c r="CL927" s="25"/>
      <c r="CM927" s="25"/>
      <c r="CN927" s="25"/>
      <c r="CO927" s="25"/>
      <c r="CP927" s="25"/>
      <c r="CQ927" s="25"/>
      <c r="CR927" s="25"/>
      <c r="CS927" s="25"/>
      <c r="CT927" s="25"/>
      <c r="CU927" s="25"/>
      <c r="CV927" s="25"/>
      <c r="CW927" s="25"/>
      <c r="CX927" s="25"/>
      <c r="CY927" s="25"/>
      <c r="CZ927" s="25"/>
      <c r="DA927" s="25"/>
      <c r="DB927" s="25"/>
      <c r="DC927" s="25"/>
      <c r="DD927" s="25"/>
    </row>
    <row r="928" spans="1:108" hidden="1">
      <c r="A928" s="25"/>
      <c r="B928" s="25"/>
      <c r="C928" s="25"/>
      <c r="D928" s="25"/>
      <c r="E928" s="25"/>
      <c r="F928" s="25"/>
      <c r="G928" s="25"/>
      <c r="H928" s="25"/>
      <c r="I928" s="214"/>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25"/>
      <c r="BJ928" s="25"/>
      <c r="BK928" s="25"/>
      <c r="BL928" s="25"/>
      <c r="BM928" s="25"/>
      <c r="BN928" s="25"/>
      <c r="BO928" s="25"/>
      <c r="BP928" s="25"/>
      <c r="BQ928" s="25"/>
      <c r="BR928" s="25"/>
      <c r="BS928" s="25"/>
      <c r="BT928" s="25"/>
      <c r="BU928" s="25"/>
      <c r="BV928" s="25"/>
      <c r="BW928" s="25"/>
      <c r="BX928" s="25"/>
      <c r="BY928" s="25"/>
      <c r="BZ928" s="25"/>
      <c r="CA928" s="25"/>
      <c r="CB928" s="25"/>
      <c r="CC928" s="25"/>
      <c r="CD928" s="25"/>
      <c r="CE928" s="25"/>
      <c r="CF928" s="25"/>
      <c r="CG928" s="25"/>
      <c r="CH928" s="25"/>
      <c r="CI928" s="25"/>
      <c r="CJ928" s="25"/>
      <c r="CK928" s="25"/>
      <c r="CL928" s="25"/>
      <c r="CM928" s="25"/>
      <c r="CN928" s="25"/>
      <c r="CO928" s="25"/>
      <c r="CP928" s="25"/>
      <c r="CQ928" s="25"/>
      <c r="CR928" s="25"/>
      <c r="CS928" s="25"/>
      <c r="CT928" s="25"/>
      <c r="CU928" s="25"/>
      <c r="CV928" s="25"/>
      <c r="CW928" s="25"/>
      <c r="CX928" s="25"/>
      <c r="CY928" s="25"/>
      <c r="CZ928" s="25"/>
      <c r="DA928" s="25"/>
      <c r="DB928" s="25"/>
      <c r="DC928" s="25"/>
      <c r="DD928" s="25"/>
    </row>
    <row r="929" spans="1:108" hidden="1">
      <c r="A929" s="25"/>
      <c r="B929" s="25"/>
      <c r="C929" s="25"/>
      <c r="D929" s="25"/>
      <c r="E929" s="25"/>
      <c r="F929" s="25"/>
      <c r="G929" s="25"/>
      <c r="H929" s="25"/>
      <c r="I929" s="214"/>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25"/>
      <c r="BJ929" s="25"/>
      <c r="BK929" s="25"/>
      <c r="BL929" s="25"/>
      <c r="BM929" s="25"/>
      <c r="BN929" s="25"/>
      <c r="BO929" s="25"/>
      <c r="BP929" s="25"/>
      <c r="BQ929" s="25"/>
      <c r="BR929" s="25"/>
      <c r="BS929" s="25"/>
      <c r="BT929" s="25"/>
      <c r="BU929" s="25"/>
      <c r="BV929" s="25"/>
      <c r="BW929" s="25"/>
      <c r="BX929" s="25"/>
      <c r="BY929" s="25"/>
      <c r="BZ929" s="25"/>
      <c r="CA929" s="25"/>
      <c r="CB929" s="25"/>
      <c r="CC929" s="25"/>
      <c r="CD929" s="25"/>
      <c r="CE929" s="25"/>
      <c r="CF929" s="25"/>
      <c r="CG929" s="25"/>
      <c r="CH929" s="25"/>
      <c r="CI929" s="25"/>
      <c r="CJ929" s="25"/>
      <c r="CK929" s="25"/>
      <c r="CL929" s="25"/>
      <c r="CM929" s="25"/>
      <c r="CN929" s="25"/>
      <c r="CO929" s="25"/>
      <c r="CP929" s="25"/>
      <c r="CQ929" s="25"/>
      <c r="CR929" s="25"/>
      <c r="CS929" s="25"/>
      <c r="CT929" s="25"/>
      <c r="CU929" s="25"/>
      <c r="CV929" s="25"/>
      <c r="CW929" s="25"/>
      <c r="CX929" s="25"/>
      <c r="CY929" s="25"/>
      <c r="CZ929" s="25"/>
      <c r="DA929" s="25"/>
      <c r="DB929" s="25"/>
      <c r="DC929" s="25"/>
      <c r="DD929" s="25"/>
    </row>
    <row r="930" spans="1:108" hidden="1">
      <c r="A930" s="25"/>
      <c r="B930" s="25"/>
      <c r="C930" s="25"/>
      <c r="D930" s="25"/>
      <c r="E930" s="25"/>
      <c r="F930" s="25"/>
      <c r="G930" s="25"/>
      <c r="H930" s="25"/>
      <c r="I930" s="214"/>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25"/>
      <c r="BJ930" s="25"/>
      <c r="BK930" s="25"/>
      <c r="BL930" s="25"/>
      <c r="BM930" s="25"/>
      <c r="BN930" s="25"/>
      <c r="BO930" s="25"/>
      <c r="BP930" s="25"/>
      <c r="BQ930" s="25"/>
      <c r="BR930" s="25"/>
      <c r="BS930" s="25"/>
      <c r="BT930" s="25"/>
      <c r="BU930" s="25"/>
      <c r="BV930" s="25"/>
      <c r="BW930" s="25"/>
      <c r="BX930" s="25"/>
      <c r="BY930" s="25"/>
      <c r="BZ930" s="25"/>
      <c r="CA930" s="25"/>
      <c r="CB930" s="25"/>
      <c r="CC930" s="25"/>
      <c r="CD930" s="25"/>
      <c r="CE930" s="25"/>
      <c r="CF930" s="25"/>
      <c r="CG930" s="25"/>
      <c r="CH930" s="25"/>
      <c r="CI930" s="25"/>
      <c r="CJ930" s="25"/>
      <c r="CK930" s="25"/>
      <c r="CL930" s="25"/>
      <c r="CM930" s="25"/>
      <c r="CN930" s="25"/>
      <c r="CO930" s="25"/>
      <c r="CP930" s="25"/>
      <c r="CQ930" s="25"/>
      <c r="CR930" s="25"/>
      <c r="CS930" s="25"/>
      <c r="CT930" s="25"/>
      <c r="CU930" s="25"/>
      <c r="CV930" s="25"/>
      <c r="CW930" s="25"/>
      <c r="CX930" s="25"/>
      <c r="CY930" s="25"/>
      <c r="CZ930" s="25"/>
      <c r="DA930" s="25"/>
      <c r="DB930" s="25"/>
      <c r="DC930" s="25"/>
      <c r="DD930" s="25"/>
    </row>
    <row r="931" spans="1:108" hidden="1">
      <c r="A931" s="25"/>
      <c r="B931" s="25"/>
      <c r="C931" s="25"/>
      <c r="D931" s="25"/>
      <c r="E931" s="25"/>
      <c r="F931" s="25"/>
      <c r="G931" s="25"/>
      <c r="H931" s="25"/>
      <c r="I931" s="214"/>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c r="BC931" s="25"/>
      <c r="BD931" s="25"/>
      <c r="BE931" s="25"/>
      <c r="BF931" s="25"/>
      <c r="BG931" s="25"/>
      <c r="BH931" s="25"/>
      <c r="BI931" s="25"/>
      <c r="BJ931" s="25"/>
      <c r="BK931" s="25"/>
      <c r="BL931" s="25"/>
      <c r="BM931" s="25"/>
      <c r="BN931" s="25"/>
      <c r="BO931" s="25"/>
      <c r="BP931" s="25"/>
      <c r="BQ931" s="25"/>
      <c r="BR931" s="25"/>
      <c r="BS931" s="25"/>
      <c r="BT931" s="25"/>
      <c r="BU931" s="25"/>
      <c r="BV931" s="25"/>
      <c r="BW931" s="25"/>
      <c r="BX931" s="25"/>
      <c r="BY931" s="25"/>
      <c r="BZ931" s="25"/>
      <c r="CA931" s="25"/>
      <c r="CB931" s="25"/>
      <c r="CC931" s="25"/>
      <c r="CD931" s="25"/>
      <c r="CE931" s="25"/>
      <c r="CF931" s="25"/>
      <c r="CG931" s="25"/>
      <c r="CH931" s="25"/>
      <c r="CI931" s="25"/>
      <c r="CJ931" s="25"/>
      <c r="CK931" s="25"/>
      <c r="CL931" s="25"/>
      <c r="CM931" s="25"/>
      <c r="CN931" s="25"/>
      <c r="CO931" s="25"/>
      <c r="CP931" s="25"/>
      <c r="CQ931" s="25"/>
      <c r="CR931" s="25"/>
      <c r="CS931" s="25"/>
      <c r="CT931" s="25"/>
      <c r="CU931" s="25"/>
      <c r="CV931" s="25"/>
      <c r="CW931" s="25"/>
      <c r="CX931" s="25"/>
      <c r="CY931" s="25"/>
      <c r="CZ931" s="25"/>
      <c r="DA931" s="25"/>
      <c r="DB931" s="25"/>
      <c r="DC931" s="25"/>
      <c r="DD931" s="25"/>
    </row>
    <row r="932" spans="1:108" hidden="1">
      <c r="A932" s="25"/>
      <c r="B932" s="25"/>
      <c r="C932" s="25"/>
      <c r="D932" s="25"/>
      <c r="E932" s="25"/>
      <c r="F932" s="25"/>
      <c r="G932" s="25"/>
      <c r="H932" s="25"/>
      <c r="I932" s="214"/>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c r="BC932" s="25"/>
      <c r="BD932" s="25"/>
      <c r="BE932" s="25"/>
      <c r="BF932" s="25"/>
      <c r="BG932" s="25"/>
      <c r="BH932" s="25"/>
      <c r="BI932" s="25"/>
      <c r="BJ932" s="25"/>
      <c r="BK932" s="25"/>
      <c r="BL932" s="25"/>
      <c r="BM932" s="25"/>
      <c r="BN932" s="25"/>
      <c r="BO932" s="25"/>
      <c r="BP932" s="25"/>
      <c r="BQ932" s="25"/>
      <c r="BR932" s="25"/>
      <c r="BS932" s="25"/>
      <c r="BT932" s="25"/>
      <c r="BU932" s="25"/>
      <c r="BV932" s="25"/>
      <c r="BW932" s="25"/>
      <c r="BX932" s="25"/>
      <c r="BY932" s="25"/>
      <c r="BZ932" s="25"/>
      <c r="CA932" s="25"/>
      <c r="CB932" s="25"/>
      <c r="CC932" s="25"/>
      <c r="CD932" s="25"/>
      <c r="CE932" s="25"/>
      <c r="CF932" s="25"/>
      <c r="CG932" s="25"/>
      <c r="CH932" s="25"/>
      <c r="CI932" s="25"/>
      <c r="CJ932" s="25"/>
      <c r="CK932" s="25"/>
      <c r="CL932" s="25"/>
      <c r="CM932" s="25"/>
      <c r="CN932" s="25"/>
      <c r="CO932" s="25"/>
      <c r="CP932" s="25"/>
      <c r="CQ932" s="25"/>
      <c r="CR932" s="25"/>
      <c r="CS932" s="25"/>
      <c r="CT932" s="25"/>
      <c r="CU932" s="25"/>
      <c r="CV932" s="25"/>
      <c r="CW932" s="25"/>
      <c r="CX932" s="25"/>
      <c r="CY932" s="25"/>
      <c r="CZ932" s="25"/>
      <c r="DA932" s="25"/>
      <c r="DB932" s="25"/>
      <c r="DC932" s="25"/>
      <c r="DD932" s="25"/>
    </row>
    <row r="933" spans="1:108" hidden="1">
      <c r="A933" s="25"/>
      <c r="B933" s="25"/>
      <c r="C933" s="25"/>
      <c r="D933" s="25"/>
      <c r="E933" s="25"/>
      <c r="F933" s="25"/>
      <c r="G933" s="25"/>
      <c r="H933" s="25"/>
      <c r="I933" s="214"/>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c r="BC933" s="25"/>
      <c r="BD933" s="25"/>
      <c r="BE933" s="25"/>
      <c r="BF933" s="25"/>
      <c r="BG933" s="25"/>
      <c r="BH933" s="25"/>
      <c r="BI933" s="25"/>
      <c r="BJ933" s="25"/>
      <c r="BK933" s="25"/>
      <c r="BL933" s="25"/>
      <c r="BM933" s="25"/>
      <c r="BN933" s="25"/>
      <c r="BO933" s="25"/>
      <c r="BP933" s="25"/>
      <c r="BQ933" s="25"/>
      <c r="BR933" s="25"/>
      <c r="BS933" s="25"/>
      <c r="BT933" s="25"/>
      <c r="BU933" s="25"/>
      <c r="BV933" s="25"/>
      <c r="BW933" s="25"/>
      <c r="BX933" s="25"/>
      <c r="BY933" s="25"/>
      <c r="BZ933" s="25"/>
      <c r="CA933" s="25"/>
      <c r="CB933" s="25"/>
      <c r="CC933" s="25"/>
      <c r="CD933" s="25"/>
      <c r="CE933" s="25"/>
      <c r="CF933" s="25"/>
      <c r="CG933" s="25"/>
      <c r="CH933" s="25"/>
      <c r="CI933" s="25"/>
      <c r="CJ933" s="25"/>
      <c r="CK933" s="25"/>
      <c r="CL933" s="25"/>
      <c r="CM933" s="25"/>
      <c r="CN933" s="25"/>
      <c r="CO933" s="25"/>
      <c r="CP933" s="25"/>
      <c r="CQ933" s="25"/>
      <c r="CR933" s="25"/>
      <c r="CS933" s="25"/>
      <c r="CT933" s="25"/>
      <c r="CU933" s="25"/>
      <c r="CV933" s="25"/>
      <c r="CW933" s="25"/>
      <c r="CX933" s="25"/>
      <c r="CY933" s="25"/>
      <c r="CZ933" s="25"/>
      <c r="DA933" s="25"/>
      <c r="DB933" s="25"/>
      <c r="DC933" s="25"/>
      <c r="DD933" s="25"/>
    </row>
    <row r="934" spans="1:108" hidden="1">
      <c r="A934" s="25"/>
      <c r="B934" s="25"/>
      <c r="C934" s="25"/>
      <c r="D934" s="25"/>
      <c r="E934" s="25"/>
      <c r="F934" s="25"/>
      <c r="G934" s="25"/>
      <c r="H934" s="25"/>
      <c r="I934" s="214"/>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c r="BC934" s="25"/>
      <c r="BD934" s="25"/>
      <c r="BE934" s="25"/>
      <c r="BF934" s="25"/>
      <c r="BG934" s="25"/>
      <c r="BH934" s="25"/>
      <c r="BI934" s="25"/>
      <c r="BJ934" s="25"/>
      <c r="BK934" s="25"/>
      <c r="BL934" s="25"/>
      <c r="BM934" s="25"/>
      <c r="BN934" s="25"/>
      <c r="BO934" s="25"/>
      <c r="BP934" s="25"/>
      <c r="BQ934" s="25"/>
      <c r="BR934" s="25"/>
      <c r="BS934" s="25"/>
      <c r="BT934" s="25"/>
      <c r="BU934" s="25"/>
      <c r="BV934" s="25"/>
      <c r="BW934" s="25"/>
      <c r="BX934" s="25"/>
      <c r="BY934" s="25"/>
      <c r="BZ934" s="25"/>
      <c r="CA934" s="25"/>
      <c r="CB934" s="25"/>
      <c r="CC934" s="25"/>
      <c r="CD934" s="25"/>
      <c r="CE934" s="25"/>
      <c r="CF934" s="25"/>
      <c r="CG934" s="25"/>
      <c r="CH934" s="25"/>
      <c r="CI934" s="25"/>
      <c r="CJ934" s="25"/>
      <c r="CK934" s="25"/>
      <c r="CL934" s="25"/>
      <c r="CM934" s="25"/>
      <c r="CN934" s="25"/>
      <c r="CO934" s="25"/>
      <c r="CP934" s="25"/>
      <c r="CQ934" s="25"/>
      <c r="CR934" s="25"/>
      <c r="CS934" s="25"/>
      <c r="CT934" s="25"/>
      <c r="CU934" s="25"/>
      <c r="CV934" s="25"/>
      <c r="CW934" s="25"/>
      <c r="CX934" s="25"/>
      <c r="CY934" s="25"/>
      <c r="CZ934" s="25"/>
      <c r="DA934" s="25"/>
      <c r="DB934" s="25"/>
      <c r="DC934" s="25"/>
      <c r="DD934" s="25"/>
    </row>
    <row r="935" spans="1:108" hidden="1">
      <c r="A935" s="25"/>
      <c r="B935" s="25"/>
      <c r="C935" s="25"/>
      <c r="D935" s="25"/>
      <c r="E935" s="25"/>
      <c r="F935" s="25"/>
      <c r="G935" s="25"/>
      <c r="H935" s="25"/>
      <c r="I935" s="214"/>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c r="BM935" s="25"/>
      <c r="BN935" s="25"/>
      <c r="BO935" s="25"/>
      <c r="BP935" s="25"/>
      <c r="BQ935" s="25"/>
      <c r="BR935" s="25"/>
      <c r="BS935" s="25"/>
      <c r="BT935" s="25"/>
      <c r="BU935" s="25"/>
      <c r="BV935" s="25"/>
      <c r="BW935" s="25"/>
      <c r="BX935" s="25"/>
      <c r="BY935" s="25"/>
      <c r="BZ935" s="25"/>
      <c r="CA935" s="25"/>
      <c r="CB935" s="25"/>
      <c r="CC935" s="25"/>
      <c r="CD935" s="25"/>
      <c r="CE935" s="25"/>
      <c r="CF935" s="25"/>
      <c r="CG935" s="25"/>
      <c r="CH935" s="25"/>
      <c r="CI935" s="25"/>
      <c r="CJ935" s="25"/>
      <c r="CK935" s="25"/>
      <c r="CL935" s="25"/>
      <c r="CM935" s="25"/>
      <c r="CN935" s="25"/>
      <c r="CO935" s="25"/>
      <c r="CP935" s="25"/>
      <c r="CQ935" s="25"/>
      <c r="CR935" s="25"/>
      <c r="CS935" s="25"/>
      <c r="CT935" s="25"/>
      <c r="CU935" s="25"/>
      <c r="CV935" s="25"/>
      <c r="CW935" s="25"/>
      <c r="CX935" s="25"/>
      <c r="CY935" s="25"/>
      <c r="CZ935" s="25"/>
      <c r="DA935" s="25"/>
      <c r="DB935" s="25"/>
      <c r="DC935" s="25"/>
      <c r="DD935" s="25"/>
    </row>
    <row r="936" spans="1:108" hidden="1">
      <c r="A936" s="25"/>
      <c r="B936" s="25"/>
      <c r="C936" s="25"/>
      <c r="D936" s="25"/>
      <c r="E936" s="25"/>
      <c r="F936" s="25"/>
      <c r="G936" s="25"/>
      <c r="H936" s="25"/>
      <c r="I936" s="214"/>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c r="BM936" s="25"/>
      <c r="BN936" s="25"/>
      <c r="BO936" s="25"/>
      <c r="BP936" s="25"/>
      <c r="BQ936" s="25"/>
      <c r="BR936" s="25"/>
      <c r="BS936" s="25"/>
      <c r="BT936" s="25"/>
      <c r="BU936" s="25"/>
      <c r="BV936" s="25"/>
      <c r="BW936" s="25"/>
      <c r="BX936" s="25"/>
      <c r="BY936" s="25"/>
      <c r="BZ936" s="25"/>
      <c r="CA936" s="25"/>
      <c r="CB936" s="25"/>
      <c r="CC936" s="25"/>
      <c r="CD936" s="25"/>
      <c r="CE936" s="25"/>
      <c r="CF936" s="25"/>
      <c r="CG936" s="25"/>
      <c r="CH936" s="25"/>
      <c r="CI936" s="25"/>
      <c r="CJ936" s="25"/>
      <c r="CK936" s="25"/>
      <c r="CL936" s="25"/>
      <c r="CM936" s="25"/>
      <c r="CN936" s="25"/>
      <c r="CO936" s="25"/>
      <c r="CP936" s="25"/>
      <c r="CQ936" s="25"/>
      <c r="CR936" s="25"/>
      <c r="CS936" s="25"/>
      <c r="CT936" s="25"/>
      <c r="CU936" s="25"/>
      <c r="CV936" s="25"/>
      <c r="CW936" s="25"/>
      <c r="CX936" s="25"/>
      <c r="CY936" s="25"/>
      <c r="CZ936" s="25"/>
      <c r="DA936" s="25"/>
      <c r="DB936" s="25"/>
      <c r="DC936" s="25"/>
      <c r="DD936" s="25"/>
    </row>
    <row r="937" spans="1:108" hidden="1">
      <c r="A937" s="25"/>
      <c r="B937" s="25"/>
      <c r="C937" s="25"/>
      <c r="D937" s="25"/>
      <c r="E937" s="25"/>
      <c r="F937" s="25"/>
      <c r="G937" s="25"/>
      <c r="H937" s="25"/>
      <c r="I937" s="214"/>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25"/>
      <c r="BJ937" s="25"/>
      <c r="BK937" s="25"/>
      <c r="BL937" s="25"/>
      <c r="BM937" s="25"/>
      <c r="BN937" s="25"/>
      <c r="BO937" s="25"/>
      <c r="BP937" s="25"/>
      <c r="BQ937" s="25"/>
      <c r="BR937" s="25"/>
      <c r="BS937" s="25"/>
      <c r="BT937" s="25"/>
      <c r="BU937" s="25"/>
      <c r="BV937" s="25"/>
      <c r="BW937" s="25"/>
      <c r="BX937" s="25"/>
      <c r="BY937" s="25"/>
      <c r="BZ937" s="25"/>
      <c r="CA937" s="25"/>
      <c r="CB937" s="25"/>
      <c r="CC937" s="25"/>
      <c r="CD937" s="25"/>
      <c r="CE937" s="25"/>
      <c r="CF937" s="25"/>
      <c r="CG937" s="25"/>
      <c r="CH937" s="25"/>
      <c r="CI937" s="25"/>
      <c r="CJ937" s="25"/>
      <c r="CK937" s="25"/>
      <c r="CL937" s="25"/>
      <c r="CM937" s="25"/>
      <c r="CN937" s="25"/>
      <c r="CO937" s="25"/>
      <c r="CP937" s="25"/>
      <c r="CQ937" s="25"/>
      <c r="CR937" s="25"/>
      <c r="CS937" s="25"/>
      <c r="CT937" s="25"/>
      <c r="CU937" s="25"/>
      <c r="CV937" s="25"/>
      <c r="CW937" s="25"/>
      <c r="CX937" s="25"/>
      <c r="CY937" s="25"/>
      <c r="CZ937" s="25"/>
      <c r="DA937" s="25"/>
      <c r="DB937" s="25"/>
      <c r="DC937" s="25"/>
      <c r="DD937" s="25"/>
    </row>
    <row r="938" spans="1:108" hidden="1">
      <c r="A938" s="25"/>
      <c r="B938" s="25"/>
      <c r="C938" s="25"/>
      <c r="D938" s="25"/>
      <c r="E938" s="25"/>
      <c r="F938" s="25"/>
      <c r="G938" s="25"/>
      <c r="H938" s="25"/>
      <c r="I938" s="214"/>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25"/>
      <c r="BJ938" s="25"/>
      <c r="BK938" s="25"/>
      <c r="BL938" s="25"/>
      <c r="BM938" s="25"/>
      <c r="BN938" s="25"/>
      <c r="BO938" s="25"/>
      <c r="BP938" s="25"/>
      <c r="BQ938" s="25"/>
      <c r="BR938" s="25"/>
      <c r="BS938" s="25"/>
      <c r="BT938" s="25"/>
      <c r="BU938" s="25"/>
      <c r="BV938" s="25"/>
      <c r="BW938" s="25"/>
      <c r="BX938" s="25"/>
      <c r="BY938" s="25"/>
      <c r="BZ938" s="25"/>
      <c r="CA938" s="25"/>
      <c r="CB938" s="25"/>
      <c r="CC938" s="25"/>
      <c r="CD938" s="25"/>
      <c r="CE938" s="25"/>
      <c r="CF938" s="25"/>
      <c r="CG938" s="25"/>
      <c r="CH938" s="25"/>
      <c r="CI938" s="25"/>
      <c r="CJ938" s="25"/>
      <c r="CK938" s="25"/>
      <c r="CL938" s="25"/>
      <c r="CM938" s="25"/>
      <c r="CN938" s="25"/>
      <c r="CO938" s="25"/>
      <c r="CP938" s="25"/>
      <c r="CQ938" s="25"/>
      <c r="CR938" s="25"/>
      <c r="CS938" s="25"/>
      <c r="CT938" s="25"/>
      <c r="CU938" s="25"/>
      <c r="CV938" s="25"/>
      <c r="CW938" s="25"/>
      <c r="CX938" s="25"/>
      <c r="CY938" s="25"/>
      <c r="CZ938" s="25"/>
      <c r="DA938" s="25"/>
      <c r="DB938" s="25"/>
      <c r="DC938" s="25"/>
      <c r="DD938" s="25"/>
    </row>
    <row r="939" spans="1:108" hidden="1">
      <c r="A939" s="25"/>
      <c r="B939" s="25"/>
      <c r="C939" s="25"/>
      <c r="D939" s="25"/>
      <c r="E939" s="25"/>
      <c r="F939" s="25"/>
      <c r="G939" s="25"/>
      <c r="H939" s="25"/>
      <c r="I939" s="214"/>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25"/>
      <c r="BJ939" s="25"/>
      <c r="BK939" s="25"/>
      <c r="BL939" s="25"/>
      <c r="BM939" s="25"/>
      <c r="BN939" s="25"/>
      <c r="BO939" s="25"/>
      <c r="BP939" s="25"/>
      <c r="BQ939" s="25"/>
      <c r="BR939" s="25"/>
      <c r="BS939" s="25"/>
      <c r="BT939" s="25"/>
      <c r="BU939" s="25"/>
      <c r="BV939" s="25"/>
      <c r="BW939" s="25"/>
      <c r="BX939" s="25"/>
      <c r="BY939" s="25"/>
      <c r="BZ939" s="25"/>
      <c r="CA939" s="25"/>
      <c r="CB939" s="25"/>
      <c r="CC939" s="25"/>
      <c r="CD939" s="25"/>
      <c r="CE939" s="25"/>
      <c r="CF939" s="25"/>
      <c r="CG939" s="25"/>
      <c r="CH939" s="25"/>
      <c r="CI939" s="25"/>
      <c r="CJ939" s="25"/>
      <c r="CK939" s="25"/>
      <c r="CL939" s="25"/>
      <c r="CM939" s="25"/>
      <c r="CN939" s="25"/>
      <c r="CO939" s="25"/>
      <c r="CP939" s="25"/>
      <c r="CQ939" s="25"/>
      <c r="CR939" s="25"/>
      <c r="CS939" s="25"/>
      <c r="CT939" s="25"/>
      <c r="CU939" s="25"/>
      <c r="CV939" s="25"/>
      <c r="CW939" s="25"/>
      <c r="CX939" s="25"/>
      <c r="CY939" s="25"/>
      <c r="CZ939" s="25"/>
      <c r="DA939" s="25"/>
      <c r="DB939" s="25"/>
      <c r="DC939" s="25"/>
      <c r="DD939" s="25"/>
    </row>
    <row r="940" spans="1:108" hidden="1">
      <c r="A940" s="25"/>
      <c r="B940" s="25"/>
      <c r="C940" s="25"/>
      <c r="D940" s="25"/>
      <c r="E940" s="25"/>
      <c r="F940" s="25"/>
      <c r="G940" s="25"/>
      <c r="H940" s="25"/>
      <c r="I940" s="214"/>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25"/>
      <c r="BJ940" s="25"/>
      <c r="BK940" s="25"/>
      <c r="BL940" s="25"/>
      <c r="BM940" s="25"/>
      <c r="BN940" s="25"/>
      <c r="BO940" s="25"/>
      <c r="BP940" s="25"/>
      <c r="BQ940" s="25"/>
      <c r="BR940" s="25"/>
      <c r="BS940" s="25"/>
      <c r="BT940" s="25"/>
      <c r="BU940" s="25"/>
      <c r="BV940" s="25"/>
      <c r="BW940" s="25"/>
      <c r="BX940" s="25"/>
      <c r="BY940" s="25"/>
      <c r="BZ940" s="25"/>
      <c r="CA940" s="25"/>
      <c r="CB940" s="25"/>
      <c r="CC940" s="25"/>
      <c r="CD940" s="25"/>
      <c r="CE940" s="25"/>
      <c r="CF940" s="25"/>
      <c r="CG940" s="25"/>
      <c r="CH940" s="25"/>
      <c r="CI940" s="25"/>
      <c r="CJ940" s="25"/>
      <c r="CK940" s="25"/>
      <c r="CL940" s="25"/>
      <c r="CM940" s="25"/>
      <c r="CN940" s="25"/>
      <c r="CO940" s="25"/>
      <c r="CP940" s="25"/>
      <c r="CQ940" s="25"/>
      <c r="CR940" s="25"/>
      <c r="CS940" s="25"/>
      <c r="CT940" s="25"/>
      <c r="CU940" s="25"/>
      <c r="CV940" s="25"/>
      <c r="CW940" s="25"/>
      <c r="CX940" s="25"/>
      <c r="CY940" s="25"/>
      <c r="CZ940" s="25"/>
      <c r="DA940" s="25"/>
      <c r="DB940" s="25"/>
      <c r="DC940" s="25"/>
      <c r="DD940" s="25"/>
    </row>
    <row r="941" spans="1:108" hidden="1">
      <c r="A941" s="25"/>
      <c r="B941" s="25"/>
      <c r="C941" s="25"/>
      <c r="D941" s="25"/>
      <c r="E941" s="25"/>
      <c r="F941" s="25"/>
      <c r="G941" s="25"/>
      <c r="H941" s="25"/>
      <c r="I941" s="214"/>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25"/>
      <c r="BJ941" s="25"/>
      <c r="BK941" s="25"/>
      <c r="BL941" s="25"/>
      <c r="BM941" s="25"/>
      <c r="BN941" s="25"/>
      <c r="BO941" s="25"/>
      <c r="BP941" s="25"/>
      <c r="BQ941" s="25"/>
      <c r="BR941" s="25"/>
      <c r="BS941" s="25"/>
      <c r="BT941" s="25"/>
      <c r="BU941" s="25"/>
      <c r="BV941" s="25"/>
      <c r="BW941" s="25"/>
      <c r="BX941" s="25"/>
      <c r="BY941" s="25"/>
      <c r="BZ941" s="25"/>
      <c r="CA941" s="25"/>
      <c r="CB941" s="25"/>
      <c r="CC941" s="25"/>
      <c r="CD941" s="25"/>
      <c r="CE941" s="25"/>
      <c r="CF941" s="25"/>
      <c r="CG941" s="25"/>
      <c r="CH941" s="25"/>
      <c r="CI941" s="25"/>
      <c r="CJ941" s="25"/>
      <c r="CK941" s="25"/>
      <c r="CL941" s="25"/>
      <c r="CM941" s="25"/>
      <c r="CN941" s="25"/>
      <c r="CO941" s="25"/>
      <c r="CP941" s="25"/>
      <c r="CQ941" s="25"/>
      <c r="CR941" s="25"/>
      <c r="CS941" s="25"/>
      <c r="CT941" s="25"/>
      <c r="CU941" s="25"/>
      <c r="CV941" s="25"/>
      <c r="CW941" s="25"/>
      <c r="CX941" s="25"/>
      <c r="CY941" s="25"/>
      <c r="CZ941" s="25"/>
      <c r="DA941" s="25"/>
      <c r="DB941" s="25"/>
      <c r="DC941" s="25"/>
      <c r="DD941" s="25"/>
    </row>
    <row r="942" spans="1:108" hidden="1">
      <c r="A942" s="25"/>
      <c r="B942" s="25"/>
      <c r="C942" s="25"/>
      <c r="D942" s="25"/>
      <c r="E942" s="25"/>
      <c r="F942" s="25"/>
      <c r="G942" s="25"/>
      <c r="H942" s="25"/>
      <c r="I942" s="214"/>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25"/>
      <c r="BJ942" s="25"/>
      <c r="BK942" s="25"/>
      <c r="BL942" s="25"/>
      <c r="BM942" s="25"/>
      <c r="BN942" s="25"/>
      <c r="BO942" s="25"/>
      <c r="BP942" s="25"/>
      <c r="BQ942" s="25"/>
      <c r="BR942" s="25"/>
      <c r="BS942" s="25"/>
      <c r="BT942" s="25"/>
      <c r="BU942" s="25"/>
      <c r="BV942" s="25"/>
      <c r="BW942" s="25"/>
      <c r="BX942" s="25"/>
      <c r="BY942" s="25"/>
      <c r="BZ942" s="25"/>
      <c r="CA942" s="25"/>
      <c r="CB942" s="25"/>
      <c r="CC942" s="25"/>
      <c r="CD942" s="25"/>
      <c r="CE942" s="25"/>
      <c r="CF942" s="25"/>
      <c r="CG942" s="25"/>
      <c r="CH942" s="25"/>
      <c r="CI942" s="25"/>
      <c r="CJ942" s="25"/>
      <c r="CK942" s="25"/>
      <c r="CL942" s="25"/>
      <c r="CM942" s="25"/>
      <c r="CN942" s="25"/>
      <c r="CO942" s="25"/>
      <c r="CP942" s="25"/>
      <c r="CQ942" s="25"/>
      <c r="CR942" s="25"/>
      <c r="CS942" s="25"/>
      <c r="CT942" s="25"/>
      <c r="CU942" s="25"/>
      <c r="CV942" s="25"/>
      <c r="CW942" s="25"/>
      <c r="CX942" s="25"/>
      <c r="CY942" s="25"/>
      <c r="CZ942" s="25"/>
      <c r="DA942" s="25"/>
      <c r="DB942" s="25"/>
      <c r="DC942" s="25"/>
      <c r="DD942" s="25"/>
    </row>
    <row r="943" spans="1:108" hidden="1">
      <c r="A943" s="25"/>
      <c r="B943" s="25"/>
      <c r="C943" s="25"/>
      <c r="D943" s="25"/>
      <c r="E943" s="25"/>
      <c r="F943" s="25"/>
      <c r="G943" s="25"/>
      <c r="H943" s="25"/>
      <c r="I943" s="214"/>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25"/>
      <c r="BJ943" s="25"/>
      <c r="BK943" s="25"/>
      <c r="BL943" s="25"/>
      <c r="BM943" s="25"/>
      <c r="BN943" s="25"/>
      <c r="BO943" s="25"/>
      <c r="BP943" s="25"/>
      <c r="BQ943" s="25"/>
      <c r="BR943" s="25"/>
      <c r="BS943" s="25"/>
      <c r="BT943" s="25"/>
      <c r="BU943" s="25"/>
      <c r="BV943" s="25"/>
      <c r="BW943" s="25"/>
      <c r="BX943" s="25"/>
      <c r="BY943" s="25"/>
      <c r="BZ943" s="25"/>
      <c r="CA943" s="25"/>
      <c r="CB943" s="25"/>
      <c r="CC943" s="25"/>
      <c r="CD943" s="25"/>
      <c r="CE943" s="25"/>
      <c r="CF943" s="25"/>
      <c r="CG943" s="25"/>
      <c r="CH943" s="25"/>
      <c r="CI943" s="25"/>
      <c r="CJ943" s="25"/>
      <c r="CK943" s="25"/>
      <c r="CL943" s="25"/>
      <c r="CM943" s="25"/>
      <c r="CN943" s="25"/>
      <c r="CO943" s="25"/>
      <c r="CP943" s="25"/>
      <c r="CQ943" s="25"/>
      <c r="CR943" s="25"/>
      <c r="CS943" s="25"/>
      <c r="CT943" s="25"/>
      <c r="CU943" s="25"/>
      <c r="CV943" s="25"/>
      <c r="CW943" s="25"/>
      <c r="CX943" s="25"/>
      <c r="CY943" s="25"/>
      <c r="CZ943" s="25"/>
      <c r="DA943" s="25"/>
      <c r="DB943" s="25"/>
      <c r="DC943" s="25"/>
      <c r="DD943" s="25"/>
    </row>
    <row r="944" spans="1:108" hidden="1">
      <c r="A944" s="25"/>
      <c r="B944" s="25"/>
      <c r="C944" s="25"/>
      <c r="D944" s="25"/>
      <c r="E944" s="25"/>
      <c r="F944" s="25"/>
      <c r="G944" s="25"/>
      <c r="H944" s="25"/>
      <c r="I944" s="214"/>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25"/>
      <c r="BJ944" s="25"/>
      <c r="BK944" s="25"/>
      <c r="BL944" s="25"/>
      <c r="BM944" s="25"/>
      <c r="BN944" s="25"/>
      <c r="BO944" s="25"/>
      <c r="BP944" s="25"/>
      <c r="BQ944" s="25"/>
      <c r="BR944" s="25"/>
      <c r="BS944" s="25"/>
      <c r="BT944" s="25"/>
      <c r="BU944" s="25"/>
      <c r="BV944" s="25"/>
      <c r="BW944" s="25"/>
      <c r="BX944" s="25"/>
      <c r="BY944" s="25"/>
      <c r="BZ944" s="25"/>
      <c r="CA944" s="25"/>
      <c r="CB944" s="25"/>
      <c r="CC944" s="25"/>
      <c r="CD944" s="25"/>
      <c r="CE944" s="25"/>
      <c r="CF944" s="25"/>
      <c r="CG944" s="25"/>
      <c r="CH944" s="25"/>
      <c r="CI944" s="25"/>
      <c r="CJ944" s="25"/>
      <c r="CK944" s="25"/>
      <c r="CL944" s="25"/>
      <c r="CM944" s="25"/>
      <c r="CN944" s="25"/>
      <c r="CO944" s="25"/>
      <c r="CP944" s="25"/>
      <c r="CQ944" s="25"/>
      <c r="CR944" s="25"/>
      <c r="CS944" s="25"/>
      <c r="CT944" s="25"/>
      <c r="CU944" s="25"/>
      <c r="CV944" s="25"/>
      <c r="CW944" s="25"/>
      <c r="CX944" s="25"/>
      <c r="CY944" s="25"/>
      <c r="CZ944" s="25"/>
      <c r="DA944" s="25"/>
      <c r="DB944" s="25"/>
      <c r="DC944" s="25"/>
      <c r="DD944" s="25"/>
    </row>
    <row r="945" spans="1:108" hidden="1">
      <c r="A945" s="25"/>
      <c r="B945" s="25"/>
      <c r="C945" s="25"/>
      <c r="D945" s="25"/>
      <c r="E945" s="25"/>
      <c r="F945" s="25"/>
      <c r="G945" s="25"/>
      <c r="H945" s="25"/>
      <c r="I945" s="214"/>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25"/>
      <c r="BJ945" s="25"/>
      <c r="BK945" s="25"/>
      <c r="BL945" s="25"/>
      <c r="BM945" s="25"/>
      <c r="BN945" s="25"/>
      <c r="BO945" s="25"/>
      <c r="BP945" s="25"/>
      <c r="BQ945" s="25"/>
      <c r="BR945" s="25"/>
      <c r="BS945" s="25"/>
      <c r="BT945" s="25"/>
      <c r="BU945" s="25"/>
      <c r="BV945" s="25"/>
      <c r="BW945" s="25"/>
      <c r="BX945" s="25"/>
      <c r="BY945" s="25"/>
      <c r="BZ945" s="25"/>
      <c r="CA945" s="25"/>
      <c r="CB945" s="25"/>
      <c r="CC945" s="25"/>
      <c r="CD945" s="25"/>
      <c r="CE945" s="25"/>
      <c r="CF945" s="25"/>
      <c r="CG945" s="25"/>
      <c r="CH945" s="25"/>
      <c r="CI945" s="25"/>
      <c r="CJ945" s="25"/>
      <c r="CK945" s="25"/>
      <c r="CL945" s="25"/>
      <c r="CM945" s="25"/>
      <c r="CN945" s="25"/>
      <c r="CO945" s="25"/>
      <c r="CP945" s="25"/>
      <c r="CQ945" s="25"/>
      <c r="CR945" s="25"/>
      <c r="CS945" s="25"/>
      <c r="CT945" s="25"/>
      <c r="CU945" s="25"/>
      <c r="CV945" s="25"/>
      <c r="CW945" s="25"/>
      <c r="CX945" s="25"/>
      <c r="CY945" s="25"/>
      <c r="CZ945" s="25"/>
      <c r="DA945" s="25"/>
      <c r="DB945" s="25"/>
      <c r="DC945" s="25"/>
      <c r="DD945" s="25"/>
    </row>
    <row r="946" spans="1:108" hidden="1">
      <c r="A946" s="25"/>
      <c r="B946" s="25"/>
      <c r="C946" s="25"/>
      <c r="D946" s="25"/>
      <c r="E946" s="25"/>
      <c r="F946" s="25"/>
      <c r="G946" s="25"/>
      <c r="H946" s="25"/>
      <c r="I946" s="214"/>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c r="BC946" s="25"/>
      <c r="BD946" s="25"/>
      <c r="BE946" s="25"/>
      <c r="BF946" s="25"/>
      <c r="BG946" s="25"/>
      <c r="BH946" s="25"/>
      <c r="BI946" s="25"/>
      <c r="BJ946" s="25"/>
      <c r="BK946" s="25"/>
      <c r="BL946" s="25"/>
      <c r="BM946" s="25"/>
      <c r="BN946" s="25"/>
      <c r="BO946" s="25"/>
      <c r="BP946" s="25"/>
      <c r="BQ946" s="25"/>
      <c r="BR946" s="25"/>
      <c r="BS946" s="25"/>
      <c r="BT946" s="25"/>
      <c r="BU946" s="25"/>
      <c r="BV946" s="25"/>
      <c r="BW946" s="25"/>
      <c r="BX946" s="25"/>
      <c r="BY946" s="25"/>
      <c r="BZ946" s="25"/>
      <c r="CA946" s="25"/>
      <c r="CB946" s="25"/>
      <c r="CC946" s="25"/>
      <c r="CD946" s="25"/>
      <c r="CE946" s="25"/>
      <c r="CF946" s="25"/>
      <c r="CG946" s="25"/>
      <c r="CH946" s="25"/>
      <c r="CI946" s="25"/>
      <c r="CJ946" s="25"/>
      <c r="CK946" s="25"/>
      <c r="CL946" s="25"/>
      <c r="CM946" s="25"/>
      <c r="CN946" s="25"/>
      <c r="CO946" s="25"/>
      <c r="CP946" s="25"/>
      <c r="CQ946" s="25"/>
      <c r="CR946" s="25"/>
      <c r="CS946" s="25"/>
      <c r="CT946" s="25"/>
      <c r="CU946" s="25"/>
      <c r="CV946" s="25"/>
      <c r="CW946" s="25"/>
      <c r="CX946" s="25"/>
      <c r="CY946" s="25"/>
      <c r="CZ946" s="25"/>
      <c r="DA946" s="25"/>
      <c r="DB946" s="25"/>
      <c r="DC946" s="25"/>
      <c r="DD946" s="25"/>
    </row>
    <row r="947" spans="1:108" hidden="1">
      <c r="A947" s="25"/>
      <c r="B947" s="25"/>
      <c r="C947" s="25"/>
      <c r="D947" s="25"/>
      <c r="E947" s="25"/>
      <c r="F947" s="25"/>
      <c r="G947" s="25"/>
      <c r="H947" s="25"/>
      <c r="I947" s="214"/>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25"/>
      <c r="BJ947" s="25"/>
      <c r="BK947" s="25"/>
      <c r="BL947" s="25"/>
      <c r="BM947" s="25"/>
      <c r="BN947" s="25"/>
      <c r="BO947" s="25"/>
      <c r="BP947" s="25"/>
      <c r="BQ947" s="25"/>
      <c r="BR947" s="25"/>
      <c r="BS947" s="25"/>
      <c r="BT947" s="25"/>
      <c r="BU947" s="25"/>
      <c r="BV947" s="25"/>
      <c r="BW947" s="25"/>
      <c r="BX947" s="25"/>
      <c r="BY947" s="25"/>
      <c r="BZ947" s="25"/>
      <c r="CA947" s="25"/>
      <c r="CB947" s="25"/>
      <c r="CC947" s="25"/>
      <c r="CD947" s="25"/>
      <c r="CE947" s="25"/>
      <c r="CF947" s="25"/>
      <c r="CG947" s="25"/>
      <c r="CH947" s="25"/>
      <c r="CI947" s="25"/>
      <c r="CJ947" s="25"/>
      <c r="CK947" s="25"/>
      <c r="CL947" s="25"/>
      <c r="CM947" s="25"/>
      <c r="CN947" s="25"/>
      <c r="CO947" s="25"/>
      <c r="CP947" s="25"/>
      <c r="CQ947" s="25"/>
      <c r="CR947" s="25"/>
      <c r="CS947" s="25"/>
      <c r="CT947" s="25"/>
      <c r="CU947" s="25"/>
      <c r="CV947" s="25"/>
      <c r="CW947" s="25"/>
      <c r="CX947" s="25"/>
      <c r="CY947" s="25"/>
      <c r="CZ947" s="25"/>
      <c r="DA947" s="25"/>
      <c r="DB947" s="25"/>
      <c r="DC947" s="25"/>
      <c r="DD947" s="25"/>
    </row>
    <row r="948" spans="1:108" hidden="1">
      <c r="A948" s="25"/>
      <c r="B948" s="25"/>
      <c r="C948" s="25"/>
      <c r="D948" s="25"/>
      <c r="E948" s="25"/>
      <c r="F948" s="25"/>
      <c r="G948" s="25"/>
      <c r="H948" s="25"/>
      <c r="I948" s="214"/>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c r="BM948" s="25"/>
      <c r="BN948" s="25"/>
      <c r="BO948" s="25"/>
      <c r="BP948" s="25"/>
      <c r="BQ948" s="25"/>
      <c r="BR948" s="25"/>
      <c r="BS948" s="25"/>
      <c r="BT948" s="25"/>
      <c r="BU948" s="25"/>
      <c r="BV948" s="25"/>
      <c r="BW948" s="25"/>
      <c r="BX948" s="25"/>
      <c r="BY948" s="25"/>
      <c r="BZ948" s="25"/>
      <c r="CA948" s="25"/>
      <c r="CB948" s="25"/>
      <c r="CC948" s="25"/>
      <c r="CD948" s="25"/>
      <c r="CE948" s="25"/>
      <c r="CF948" s="25"/>
      <c r="CG948" s="25"/>
      <c r="CH948" s="25"/>
      <c r="CI948" s="25"/>
      <c r="CJ948" s="25"/>
      <c r="CK948" s="25"/>
      <c r="CL948" s="25"/>
      <c r="CM948" s="25"/>
      <c r="CN948" s="25"/>
      <c r="CO948" s="25"/>
      <c r="CP948" s="25"/>
      <c r="CQ948" s="25"/>
      <c r="CR948" s="25"/>
      <c r="CS948" s="25"/>
      <c r="CT948" s="25"/>
      <c r="CU948" s="25"/>
      <c r="CV948" s="25"/>
      <c r="CW948" s="25"/>
      <c r="CX948" s="25"/>
      <c r="CY948" s="25"/>
      <c r="CZ948" s="25"/>
      <c r="DA948" s="25"/>
      <c r="DB948" s="25"/>
      <c r="DC948" s="25"/>
      <c r="DD948" s="25"/>
    </row>
    <row r="949" spans="1:108" hidden="1">
      <c r="A949" s="25"/>
      <c r="B949" s="25"/>
      <c r="C949" s="25"/>
      <c r="D949" s="25"/>
      <c r="E949" s="25"/>
      <c r="F949" s="25"/>
      <c r="G949" s="25"/>
      <c r="H949" s="25"/>
      <c r="I949" s="214"/>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c r="BM949" s="25"/>
      <c r="BN949" s="25"/>
      <c r="BO949" s="25"/>
      <c r="BP949" s="25"/>
      <c r="BQ949" s="25"/>
      <c r="BR949" s="25"/>
      <c r="BS949" s="25"/>
      <c r="BT949" s="25"/>
      <c r="BU949" s="25"/>
      <c r="BV949" s="25"/>
      <c r="BW949" s="25"/>
      <c r="BX949" s="25"/>
      <c r="BY949" s="25"/>
      <c r="BZ949" s="25"/>
      <c r="CA949" s="25"/>
      <c r="CB949" s="25"/>
      <c r="CC949" s="25"/>
      <c r="CD949" s="25"/>
      <c r="CE949" s="25"/>
      <c r="CF949" s="25"/>
      <c r="CG949" s="25"/>
      <c r="CH949" s="25"/>
      <c r="CI949" s="25"/>
      <c r="CJ949" s="25"/>
      <c r="CK949" s="25"/>
      <c r="CL949" s="25"/>
      <c r="CM949" s="25"/>
      <c r="CN949" s="25"/>
      <c r="CO949" s="25"/>
      <c r="CP949" s="25"/>
      <c r="CQ949" s="25"/>
      <c r="CR949" s="25"/>
      <c r="CS949" s="25"/>
      <c r="CT949" s="25"/>
      <c r="CU949" s="25"/>
      <c r="CV949" s="25"/>
      <c r="CW949" s="25"/>
      <c r="CX949" s="25"/>
      <c r="CY949" s="25"/>
      <c r="CZ949" s="25"/>
      <c r="DA949" s="25"/>
      <c r="DB949" s="25"/>
      <c r="DC949" s="25"/>
      <c r="DD949" s="25"/>
    </row>
    <row r="950" spans="1:108" hidden="1">
      <c r="A950" s="25"/>
      <c r="B950" s="25"/>
      <c r="C950" s="25"/>
      <c r="D950" s="25"/>
      <c r="E950" s="25"/>
      <c r="F950" s="25"/>
      <c r="G950" s="25"/>
      <c r="H950" s="25"/>
      <c r="I950" s="214"/>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c r="BM950" s="25"/>
      <c r="BN950" s="25"/>
      <c r="BO950" s="25"/>
      <c r="BP950" s="25"/>
      <c r="BQ950" s="25"/>
      <c r="BR950" s="25"/>
      <c r="BS950" s="25"/>
      <c r="BT950" s="25"/>
      <c r="BU950" s="25"/>
      <c r="BV950" s="25"/>
      <c r="BW950" s="25"/>
      <c r="BX950" s="25"/>
      <c r="BY950" s="25"/>
      <c r="BZ950" s="25"/>
      <c r="CA950" s="25"/>
      <c r="CB950" s="25"/>
      <c r="CC950" s="25"/>
      <c r="CD950" s="25"/>
      <c r="CE950" s="25"/>
      <c r="CF950" s="25"/>
      <c r="CG950" s="25"/>
      <c r="CH950" s="25"/>
      <c r="CI950" s="25"/>
      <c r="CJ950" s="25"/>
      <c r="CK950" s="25"/>
      <c r="CL950" s="25"/>
      <c r="CM950" s="25"/>
      <c r="CN950" s="25"/>
      <c r="CO950" s="25"/>
      <c r="CP950" s="25"/>
      <c r="CQ950" s="25"/>
      <c r="CR950" s="25"/>
      <c r="CS950" s="25"/>
      <c r="CT950" s="25"/>
      <c r="CU950" s="25"/>
      <c r="CV950" s="25"/>
      <c r="CW950" s="25"/>
      <c r="CX950" s="25"/>
      <c r="CY950" s="25"/>
      <c r="CZ950" s="25"/>
      <c r="DA950" s="25"/>
      <c r="DB950" s="25"/>
      <c r="DC950" s="25"/>
      <c r="DD950" s="25"/>
    </row>
    <row r="951" spans="1:108" hidden="1">
      <c r="A951" s="25"/>
      <c r="B951" s="25"/>
      <c r="C951" s="25"/>
      <c r="D951" s="25"/>
      <c r="E951" s="25"/>
      <c r="F951" s="25"/>
      <c r="G951" s="25"/>
      <c r="H951" s="25"/>
      <c r="I951" s="214"/>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25"/>
      <c r="BJ951" s="25"/>
      <c r="BK951" s="25"/>
      <c r="BL951" s="25"/>
      <c r="BM951" s="25"/>
      <c r="BN951" s="25"/>
      <c r="BO951" s="25"/>
      <c r="BP951" s="25"/>
      <c r="BQ951" s="25"/>
      <c r="BR951" s="25"/>
      <c r="BS951" s="25"/>
      <c r="BT951" s="25"/>
      <c r="BU951" s="25"/>
      <c r="BV951" s="25"/>
      <c r="BW951" s="25"/>
      <c r="BX951" s="25"/>
      <c r="BY951" s="25"/>
      <c r="BZ951" s="25"/>
      <c r="CA951" s="25"/>
      <c r="CB951" s="25"/>
      <c r="CC951" s="25"/>
      <c r="CD951" s="25"/>
      <c r="CE951" s="25"/>
      <c r="CF951" s="25"/>
      <c r="CG951" s="25"/>
      <c r="CH951" s="25"/>
      <c r="CI951" s="25"/>
      <c r="CJ951" s="25"/>
      <c r="CK951" s="25"/>
      <c r="CL951" s="25"/>
      <c r="CM951" s="25"/>
      <c r="CN951" s="25"/>
      <c r="CO951" s="25"/>
      <c r="CP951" s="25"/>
      <c r="CQ951" s="25"/>
      <c r="CR951" s="25"/>
      <c r="CS951" s="25"/>
      <c r="CT951" s="25"/>
      <c r="CU951" s="25"/>
      <c r="CV951" s="25"/>
      <c r="CW951" s="25"/>
      <c r="CX951" s="25"/>
      <c r="CY951" s="25"/>
      <c r="CZ951" s="25"/>
      <c r="DA951" s="25"/>
      <c r="DB951" s="25"/>
      <c r="DC951" s="25"/>
      <c r="DD951" s="25"/>
    </row>
    <row r="952" spans="1:108" hidden="1">
      <c r="A952" s="25"/>
      <c r="B952" s="25"/>
      <c r="C952" s="25"/>
      <c r="D952" s="25"/>
      <c r="E952" s="25"/>
      <c r="F952" s="25"/>
      <c r="G952" s="25"/>
      <c r="H952" s="25"/>
      <c r="I952" s="214"/>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25"/>
      <c r="BJ952" s="25"/>
      <c r="BK952" s="25"/>
      <c r="BL952" s="25"/>
      <c r="BM952" s="25"/>
      <c r="BN952" s="25"/>
      <c r="BO952" s="25"/>
      <c r="BP952" s="25"/>
      <c r="BQ952" s="25"/>
      <c r="BR952" s="25"/>
      <c r="BS952" s="25"/>
      <c r="BT952" s="25"/>
      <c r="BU952" s="25"/>
      <c r="BV952" s="25"/>
      <c r="BW952" s="25"/>
      <c r="BX952" s="25"/>
      <c r="BY952" s="25"/>
      <c r="BZ952" s="25"/>
      <c r="CA952" s="25"/>
      <c r="CB952" s="25"/>
      <c r="CC952" s="25"/>
      <c r="CD952" s="25"/>
      <c r="CE952" s="25"/>
      <c r="CF952" s="25"/>
      <c r="CG952" s="25"/>
      <c r="CH952" s="25"/>
      <c r="CI952" s="25"/>
      <c r="CJ952" s="25"/>
      <c r="CK952" s="25"/>
      <c r="CL952" s="25"/>
      <c r="CM952" s="25"/>
      <c r="CN952" s="25"/>
      <c r="CO952" s="25"/>
      <c r="CP952" s="25"/>
      <c r="CQ952" s="25"/>
      <c r="CR952" s="25"/>
      <c r="CS952" s="25"/>
      <c r="CT952" s="25"/>
      <c r="CU952" s="25"/>
      <c r="CV952" s="25"/>
      <c r="CW952" s="25"/>
      <c r="CX952" s="25"/>
      <c r="CY952" s="25"/>
      <c r="CZ952" s="25"/>
      <c r="DA952" s="25"/>
      <c r="DB952" s="25"/>
      <c r="DC952" s="25"/>
      <c r="DD952" s="25"/>
    </row>
    <row r="953" spans="1:108" hidden="1">
      <c r="A953" s="25"/>
      <c r="B953" s="25"/>
      <c r="C953" s="25"/>
      <c r="D953" s="25"/>
      <c r="E953" s="25"/>
      <c r="F953" s="25"/>
      <c r="G953" s="25"/>
      <c r="H953" s="25"/>
      <c r="I953" s="214"/>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25"/>
      <c r="BJ953" s="25"/>
      <c r="BK953" s="25"/>
      <c r="BL953" s="25"/>
      <c r="BM953" s="25"/>
      <c r="BN953" s="25"/>
      <c r="BO953" s="25"/>
      <c r="BP953" s="25"/>
      <c r="BQ953" s="25"/>
      <c r="BR953" s="25"/>
      <c r="BS953" s="25"/>
      <c r="BT953" s="25"/>
      <c r="BU953" s="25"/>
      <c r="BV953" s="25"/>
      <c r="BW953" s="25"/>
      <c r="BX953" s="25"/>
      <c r="BY953" s="25"/>
      <c r="BZ953" s="25"/>
      <c r="CA953" s="25"/>
      <c r="CB953" s="25"/>
      <c r="CC953" s="25"/>
      <c r="CD953" s="25"/>
      <c r="CE953" s="25"/>
      <c r="CF953" s="25"/>
      <c r="CG953" s="25"/>
      <c r="CH953" s="25"/>
      <c r="CI953" s="25"/>
      <c r="CJ953" s="25"/>
      <c r="CK953" s="25"/>
      <c r="CL953" s="25"/>
      <c r="CM953" s="25"/>
      <c r="CN953" s="25"/>
      <c r="CO953" s="25"/>
      <c r="CP953" s="25"/>
      <c r="CQ953" s="25"/>
      <c r="CR953" s="25"/>
      <c r="CS953" s="25"/>
      <c r="CT953" s="25"/>
      <c r="CU953" s="25"/>
      <c r="CV953" s="25"/>
      <c r="CW953" s="25"/>
      <c r="CX953" s="25"/>
      <c r="CY953" s="25"/>
      <c r="CZ953" s="25"/>
      <c r="DA953" s="25"/>
      <c r="DB953" s="25"/>
      <c r="DC953" s="25"/>
      <c r="DD953" s="25"/>
    </row>
    <row r="954" spans="1:108" hidden="1">
      <c r="A954" s="25"/>
      <c r="B954" s="25"/>
      <c r="C954" s="25"/>
      <c r="D954" s="25"/>
      <c r="E954" s="25"/>
      <c r="F954" s="25"/>
      <c r="G954" s="25"/>
      <c r="H954" s="25"/>
      <c r="I954" s="214"/>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25"/>
      <c r="BJ954" s="25"/>
      <c r="BK954" s="25"/>
      <c r="BL954" s="25"/>
      <c r="BM954" s="25"/>
      <c r="BN954" s="25"/>
      <c r="BO954" s="25"/>
      <c r="BP954" s="25"/>
      <c r="BQ954" s="25"/>
      <c r="BR954" s="25"/>
      <c r="BS954" s="25"/>
      <c r="BT954" s="25"/>
      <c r="BU954" s="25"/>
      <c r="BV954" s="25"/>
      <c r="BW954" s="25"/>
      <c r="BX954" s="25"/>
      <c r="BY954" s="25"/>
      <c r="BZ954" s="25"/>
      <c r="CA954" s="25"/>
      <c r="CB954" s="25"/>
      <c r="CC954" s="25"/>
      <c r="CD954" s="25"/>
      <c r="CE954" s="25"/>
      <c r="CF954" s="25"/>
      <c r="CG954" s="25"/>
      <c r="CH954" s="25"/>
      <c r="CI954" s="25"/>
      <c r="CJ954" s="25"/>
      <c r="CK954" s="25"/>
      <c r="CL954" s="25"/>
      <c r="CM954" s="25"/>
      <c r="CN954" s="25"/>
      <c r="CO954" s="25"/>
      <c r="CP954" s="25"/>
      <c r="CQ954" s="25"/>
      <c r="CR954" s="25"/>
      <c r="CS954" s="25"/>
      <c r="CT954" s="25"/>
      <c r="CU954" s="25"/>
      <c r="CV954" s="25"/>
      <c r="CW954" s="25"/>
      <c r="CX954" s="25"/>
      <c r="CY954" s="25"/>
      <c r="CZ954" s="25"/>
      <c r="DA954" s="25"/>
      <c r="DB954" s="25"/>
      <c r="DC954" s="25"/>
      <c r="DD954" s="25"/>
    </row>
    <row r="955" spans="1:108" hidden="1">
      <c r="A955" s="25"/>
      <c r="B955" s="25"/>
      <c r="C955" s="25"/>
      <c r="D955" s="25"/>
      <c r="E955" s="25"/>
      <c r="F955" s="25"/>
      <c r="G955" s="25"/>
      <c r="H955" s="25"/>
      <c r="I955" s="214"/>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c r="BC955" s="25"/>
      <c r="BD955" s="25"/>
      <c r="BE955" s="25"/>
      <c r="BF955" s="25"/>
      <c r="BG955" s="25"/>
      <c r="BH955" s="25"/>
      <c r="BI955" s="25"/>
      <c r="BJ955" s="25"/>
      <c r="BK955" s="25"/>
      <c r="BL955" s="25"/>
      <c r="BM955" s="25"/>
      <c r="BN955" s="25"/>
      <c r="BO955" s="25"/>
      <c r="BP955" s="25"/>
      <c r="BQ955" s="25"/>
      <c r="BR955" s="25"/>
      <c r="BS955" s="25"/>
      <c r="BT955" s="25"/>
      <c r="BU955" s="25"/>
      <c r="BV955" s="25"/>
      <c r="BW955" s="25"/>
      <c r="BX955" s="25"/>
      <c r="BY955" s="25"/>
      <c r="BZ955" s="25"/>
      <c r="CA955" s="25"/>
      <c r="CB955" s="25"/>
      <c r="CC955" s="25"/>
      <c r="CD955" s="25"/>
      <c r="CE955" s="25"/>
      <c r="CF955" s="25"/>
      <c r="CG955" s="25"/>
      <c r="CH955" s="25"/>
      <c r="CI955" s="25"/>
      <c r="CJ955" s="25"/>
      <c r="CK955" s="25"/>
      <c r="CL955" s="25"/>
      <c r="CM955" s="25"/>
      <c r="CN955" s="25"/>
      <c r="CO955" s="25"/>
      <c r="CP955" s="25"/>
      <c r="CQ955" s="25"/>
      <c r="CR955" s="25"/>
      <c r="CS955" s="25"/>
      <c r="CT955" s="25"/>
      <c r="CU955" s="25"/>
      <c r="CV955" s="25"/>
      <c r="CW955" s="25"/>
      <c r="CX955" s="25"/>
      <c r="CY955" s="25"/>
      <c r="CZ955" s="25"/>
      <c r="DA955" s="25"/>
      <c r="DB955" s="25"/>
      <c r="DC955" s="25"/>
      <c r="DD955" s="25"/>
    </row>
    <row r="956" spans="1:108" hidden="1">
      <c r="A956" s="25"/>
      <c r="B956" s="25"/>
      <c r="C956" s="25"/>
      <c r="D956" s="25"/>
      <c r="E956" s="25"/>
      <c r="F956" s="25"/>
      <c r="G956" s="25"/>
      <c r="H956" s="25"/>
      <c r="I956" s="214"/>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c r="BC956" s="25"/>
      <c r="BD956" s="25"/>
      <c r="BE956" s="25"/>
      <c r="BF956" s="25"/>
      <c r="BG956" s="25"/>
      <c r="BH956" s="25"/>
      <c r="BI956" s="25"/>
      <c r="BJ956" s="25"/>
      <c r="BK956" s="25"/>
      <c r="BL956" s="25"/>
      <c r="BM956" s="25"/>
      <c r="BN956" s="25"/>
      <c r="BO956" s="25"/>
      <c r="BP956" s="25"/>
      <c r="BQ956" s="25"/>
      <c r="BR956" s="25"/>
      <c r="BS956" s="25"/>
      <c r="BT956" s="25"/>
      <c r="BU956" s="25"/>
      <c r="BV956" s="25"/>
      <c r="BW956" s="25"/>
      <c r="BX956" s="25"/>
      <c r="BY956" s="25"/>
      <c r="BZ956" s="25"/>
      <c r="CA956" s="25"/>
      <c r="CB956" s="25"/>
      <c r="CC956" s="25"/>
      <c r="CD956" s="25"/>
      <c r="CE956" s="25"/>
      <c r="CF956" s="25"/>
      <c r="CG956" s="25"/>
      <c r="CH956" s="25"/>
      <c r="CI956" s="25"/>
      <c r="CJ956" s="25"/>
      <c r="CK956" s="25"/>
      <c r="CL956" s="25"/>
      <c r="CM956" s="25"/>
      <c r="CN956" s="25"/>
      <c r="CO956" s="25"/>
      <c r="CP956" s="25"/>
      <c r="CQ956" s="25"/>
      <c r="CR956" s="25"/>
      <c r="CS956" s="25"/>
      <c r="CT956" s="25"/>
      <c r="CU956" s="25"/>
      <c r="CV956" s="25"/>
      <c r="CW956" s="25"/>
      <c r="CX956" s="25"/>
      <c r="CY956" s="25"/>
      <c r="CZ956" s="25"/>
      <c r="DA956" s="25"/>
      <c r="DB956" s="25"/>
      <c r="DC956" s="25"/>
      <c r="DD956" s="25"/>
    </row>
    <row r="957" spans="1:108" hidden="1">
      <c r="A957" s="25"/>
      <c r="B957" s="25"/>
      <c r="C957" s="25"/>
      <c r="D957" s="25"/>
      <c r="E957" s="25"/>
      <c r="F957" s="25"/>
      <c r="G957" s="25"/>
      <c r="H957" s="25"/>
      <c r="I957" s="214"/>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c r="BC957" s="25"/>
      <c r="BD957" s="25"/>
      <c r="BE957" s="25"/>
      <c r="BF957" s="25"/>
      <c r="BG957" s="25"/>
      <c r="BH957" s="25"/>
      <c r="BI957" s="25"/>
      <c r="BJ957" s="25"/>
      <c r="BK957" s="25"/>
      <c r="BL957" s="25"/>
      <c r="BM957" s="25"/>
      <c r="BN957" s="25"/>
      <c r="BO957" s="25"/>
      <c r="BP957" s="25"/>
      <c r="BQ957" s="25"/>
      <c r="BR957" s="25"/>
      <c r="BS957" s="25"/>
      <c r="BT957" s="25"/>
      <c r="BU957" s="25"/>
      <c r="BV957" s="25"/>
      <c r="BW957" s="25"/>
      <c r="BX957" s="25"/>
      <c r="BY957" s="25"/>
      <c r="BZ957" s="25"/>
      <c r="CA957" s="25"/>
      <c r="CB957" s="25"/>
      <c r="CC957" s="25"/>
      <c r="CD957" s="25"/>
      <c r="CE957" s="25"/>
      <c r="CF957" s="25"/>
      <c r="CG957" s="25"/>
      <c r="CH957" s="25"/>
      <c r="CI957" s="25"/>
      <c r="CJ957" s="25"/>
      <c r="CK957" s="25"/>
      <c r="CL957" s="25"/>
      <c r="CM957" s="25"/>
      <c r="CN957" s="25"/>
      <c r="CO957" s="25"/>
      <c r="CP957" s="25"/>
      <c r="CQ957" s="25"/>
      <c r="CR957" s="25"/>
      <c r="CS957" s="25"/>
      <c r="CT957" s="25"/>
      <c r="CU957" s="25"/>
      <c r="CV957" s="25"/>
      <c r="CW957" s="25"/>
      <c r="CX957" s="25"/>
      <c r="CY957" s="25"/>
      <c r="CZ957" s="25"/>
      <c r="DA957" s="25"/>
      <c r="DB957" s="25"/>
      <c r="DC957" s="25"/>
      <c r="DD957" s="25"/>
    </row>
    <row r="958" spans="1:108" hidden="1">
      <c r="A958" s="25"/>
      <c r="B958" s="25"/>
      <c r="C958" s="25"/>
      <c r="D958" s="25"/>
      <c r="E958" s="25"/>
      <c r="F958" s="25"/>
      <c r="G958" s="25"/>
      <c r="H958" s="25"/>
      <c r="I958" s="214"/>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25"/>
      <c r="BJ958" s="25"/>
      <c r="BK958" s="25"/>
      <c r="BL958" s="25"/>
      <c r="BM958" s="25"/>
      <c r="BN958" s="25"/>
      <c r="BO958" s="25"/>
      <c r="BP958" s="25"/>
      <c r="BQ958" s="25"/>
      <c r="BR958" s="25"/>
      <c r="BS958" s="25"/>
      <c r="BT958" s="25"/>
      <c r="BU958" s="25"/>
      <c r="BV958" s="25"/>
      <c r="BW958" s="25"/>
      <c r="BX958" s="25"/>
      <c r="BY958" s="25"/>
      <c r="BZ958" s="25"/>
      <c r="CA958" s="25"/>
      <c r="CB958" s="25"/>
      <c r="CC958" s="25"/>
      <c r="CD958" s="25"/>
      <c r="CE958" s="25"/>
      <c r="CF958" s="25"/>
      <c r="CG958" s="25"/>
      <c r="CH958" s="25"/>
      <c r="CI958" s="25"/>
      <c r="CJ958" s="25"/>
      <c r="CK958" s="25"/>
      <c r="CL958" s="25"/>
      <c r="CM958" s="25"/>
      <c r="CN958" s="25"/>
      <c r="CO958" s="25"/>
      <c r="CP958" s="25"/>
      <c r="CQ958" s="25"/>
      <c r="CR958" s="25"/>
      <c r="CS958" s="25"/>
      <c r="CT958" s="25"/>
      <c r="CU958" s="25"/>
      <c r="CV958" s="25"/>
      <c r="CW958" s="25"/>
      <c r="CX958" s="25"/>
      <c r="CY958" s="25"/>
      <c r="CZ958" s="25"/>
      <c r="DA958" s="25"/>
      <c r="DB958" s="25"/>
      <c r="DC958" s="25"/>
      <c r="DD958" s="25"/>
    </row>
    <row r="959" spans="1:108" hidden="1">
      <c r="A959" s="25"/>
      <c r="B959" s="25"/>
      <c r="C959" s="25"/>
      <c r="D959" s="25"/>
      <c r="E959" s="25"/>
      <c r="F959" s="25"/>
      <c r="G959" s="25"/>
      <c r="H959" s="25"/>
      <c r="I959" s="214"/>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25"/>
      <c r="BJ959" s="25"/>
      <c r="BK959" s="25"/>
      <c r="BL959" s="25"/>
      <c r="BM959" s="25"/>
      <c r="BN959" s="25"/>
      <c r="BO959" s="25"/>
      <c r="BP959" s="25"/>
      <c r="BQ959" s="25"/>
      <c r="BR959" s="25"/>
      <c r="BS959" s="25"/>
      <c r="BT959" s="25"/>
      <c r="BU959" s="25"/>
      <c r="BV959" s="25"/>
      <c r="BW959" s="25"/>
      <c r="BX959" s="25"/>
      <c r="BY959" s="25"/>
      <c r="BZ959" s="25"/>
      <c r="CA959" s="25"/>
      <c r="CB959" s="25"/>
      <c r="CC959" s="25"/>
      <c r="CD959" s="25"/>
      <c r="CE959" s="25"/>
      <c r="CF959" s="25"/>
      <c r="CG959" s="25"/>
      <c r="CH959" s="25"/>
      <c r="CI959" s="25"/>
      <c r="CJ959" s="25"/>
      <c r="CK959" s="25"/>
      <c r="CL959" s="25"/>
      <c r="CM959" s="25"/>
      <c r="CN959" s="25"/>
      <c r="CO959" s="25"/>
      <c r="CP959" s="25"/>
      <c r="CQ959" s="25"/>
      <c r="CR959" s="25"/>
      <c r="CS959" s="25"/>
      <c r="CT959" s="25"/>
      <c r="CU959" s="25"/>
      <c r="CV959" s="25"/>
      <c r="CW959" s="25"/>
      <c r="CX959" s="25"/>
      <c r="CY959" s="25"/>
      <c r="CZ959" s="25"/>
      <c r="DA959" s="25"/>
      <c r="DB959" s="25"/>
      <c r="DC959" s="25"/>
      <c r="DD959" s="25"/>
    </row>
    <row r="960" spans="1:108" hidden="1">
      <c r="A960" s="25"/>
      <c r="B960" s="25"/>
      <c r="C960" s="25"/>
      <c r="D960" s="25"/>
      <c r="E960" s="25"/>
      <c r="F960" s="25"/>
      <c r="G960" s="25"/>
      <c r="H960" s="25"/>
      <c r="I960" s="214"/>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25"/>
      <c r="BJ960" s="25"/>
      <c r="BK960" s="25"/>
      <c r="BL960" s="25"/>
      <c r="BM960" s="25"/>
      <c r="BN960" s="25"/>
      <c r="BO960" s="25"/>
      <c r="BP960" s="25"/>
      <c r="BQ960" s="25"/>
      <c r="BR960" s="25"/>
      <c r="BS960" s="25"/>
      <c r="BT960" s="25"/>
      <c r="BU960" s="25"/>
      <c r="BV960" s="25"/>
      <c r="BW960" s="25"/>
      <c r="BX960" s="25"/>
      <c r="BY960" s="25"/>
      <c r="BZ960" s="25"/>
      <c r="CA960" s="25"/>
      <c r="CB960" s="25"/>
      <c r="CC960" s="25"/>
      <c r="CD960" s="25"/>
      <c r="CE960" s="25"/>
      <c r="CF960" s="25"/>
      <c r="CG960" s="25"/>
      <c r="CH960" s="25"/>
      <c r="CI960" s="25"/>
      <c r="CJ960" s="25"/>
      <c r="CK960" s="25"/>
      <c r="CL960" s="25"/>
      <c r="CM960" s="25"/>
      <c r="CN960" s="25"/>
      <c r="CO960" s="25"/>
      <c r="CP960" s="25"/>
      <c r="CQ960" s="25"/>
      <c r="CR960" s="25"/>
      <c r="CS960" s="25"/>
      <c r="CT960" s="25"/>
      <c r="CU960" s="25"/>
      <c r="CV960" s="25"/>
      <c r="CW960" s="25"/>
      <c r="CX960" s="25"/>
      <c r="CY960" s="25"/>
      <c r="CZ960" s="25"/>
      <c r="DA960" s="25"/>
      <c r="DB960" s="25"/>
      <c r="DC960" s="25"/>
      <c r="DD960" s="25"/>
    </row>
    <row r="961" spans="1:108" hidden="1">
      <c r="A961" s="25"/>
      <c r="B961" s="25"/>
      <c r="C961" s="25"/>
      <c r="D961" s="25"/>
      <c r="E961" s="25"/>
      <c r="F961" s="25"/>
      <c r="G961" s="25"/>
      <c r="H961" s="25"/>
      <c r="I961" s="214"/>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25"/>
      <c r="BJ961" s="25"/>
      <c r="BK961" s="25"/>
      <c r="BL961" s="25"/>
      <c r="BM961" s="25"/>
      <c r="BN961" s="25"/>
      <c r="BO961" s="25"/>
      <c r="BP961" s="25"/>
      <c r="BQ961" s="25"/>
      <c r="BR961" s="25"/>
      <c r="BS961" s="25"/>
      <c r="BT961" s="25"/>
      <c r="BU961" s="25"/>
      <c r="BV961" s="25"/>
      <c r="BW961" s="25"/>
      <c r="BX961" s="25"/>
      <c r="BY961" s="25"/>
      <c r="BZ961" s="25"/>
      <c r="CA961" s="25"/>
      <c r="CB961" s="25"/>
      <c r="CC961" s="25"/>
      <c r="CD961" s="25"/>
      <c r="CE961" s="25"/>
      <c r="CF961" s="25"/>
      <c r="CG961" s="25"/>
      <c r="CH961" s="25"/>
      <c r="CI961" s="25"/>
      <c r="CJ961" s="25"/>
      <c r="CK961" s="25"/>
      <c r="CL961" s="25"/>
      <c r="CM961" s="25"/>
      <c r="CN961" s="25"/>
      <c r="CO961" s="25"/>
      <c r="CP961" s="25"/>
      <c r="CQ961" s="25"/>
      <c r="CR961" s="25"/>
      <c r="CS961" s="25"/>
      <c r="CT961" s="25"/>
      <c r="CU961" s="25"/>
      <c r="CV961" s="25"/>
      <c r="CW961" s="25"/>
      <c r="CX961" s="25"/>
      <c r="CY961" s="25"/>
      <c r="CZ961" s="25"/>
      <c r="DA961" s="25"/>
      <c r="DB961" s="25"/>
      <c r="DC961" s="25"/>
      <c r="DD961" s="25"/>
    </row>
    <row r="962" spans="1:108" hidden="1">
      <c r="A962" s="25"/>
      <c r="B962" s="25"/>
      <c r="C962" s="25"/>
      <c r="D962" s="25"/>
      <c r="E962" s="25"/>
      <c r="F962" s="25"/>
      <c r="G962" s="25"/>
      <c r="H962" s="25"/>
      <c r="I962" s="214"/>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25"/>
      <c r="BJ962" s="25"/>
      <c r="BK962" s="25"/>
      <c r="BL962" s="25"/>
      <c r="BM962" s="25"/>
      <c r="BN962" s="25"/>
      <c r="BO962" s="25"/>
      <c r="BP962" s="25"/>
      <c r="BQ962" s="25"/>
      <c r="BR962" s="25"/>
      <c r="BS962" s="25"/>
      <c r="BT962" s="25"/>
      <c r="BU962" s="25"/>
      <c r="BV962" s="25"/>
      <c r="BW962" s="25"/>
      <c r="BX962" s="25"/>
      <c r="BY962" s="25"/>
      <c r="BZ962" s="25"/>
      <c r="CA962" s="25"/>
      <c r="CB962" s="25"/>
      <c r="CC962" s="25"/>
      <c r="CD962" s="25"/>
      <c r="CE962" s="25"/>
      <c r="CF962" s="25"/>
      <c r="CG962" s="25"/>
      <c r="CH962" s="25"/>
      <c r="CI962" s="25"/>
      <c r="CJ962" s="25"/>
      <c r="CK962" s="25"/>
      <c r="CL962" s="25"/>
      <c r="CM962" s="25"/>
      <c r="CN962" s="25"/>
      <c r="CO962" s="25"/>
      <c r="CP962" s="25"/>
      <c r="CQ962" s="25"/>
      <c r="CR962" s="25"/>
      <c r="CS962" s="25"/>
      <c r="CT962" s="25"/>
      <c r="CU962" s="25"/>
      <c r="CV962" s="25"/>
      <c r="CW962" s="25"/>
      <c r="CX962" s="25"/>
      <c r="CY962" s="25"/>
      <c r="CZ962" s="25"/>
      <c r="DA962" s="25"/>
      <c r="DB962" s="25"/>
      <c r="DC962" s="25"/>
      <c r="DD962" s="25"/>
    </row>
    <row r="963" spans="1:108" hidden="1">
      <c r="A963" s="25"/>
      <c r="B963" s="25"/>
      <c r="C963" s="25"/>
      <c r="D963" s="25"/>
      <c r="E963" s="25"/>
      <c r="F963" s="25"/>
      <c r="G963" s="25"/>
      <c r="H963" s="25"/>
      <c r="I963" s="214"/>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c r="BM963" s="25"/>
      <c r="BN963" s="25"/>
      <c r="BO963" s="25"/>
      <c r="BP963" s="25"/>
      <c r="BQ963" s="25"/>
      <c r="BR963" s="25"/>
      <c r="BS963" s="25"/>
      <c r="BT963" s="25"/>
      <c r="BU963" s="25"/>
      <c r="BV963" s="25"/>
      <c r="BW963" s="25"/>
      <c r="BX963" s="25"/>
      <c r="BY963" s="25"/>
      <c r="BZ963" s="25"/>
      <c r="CA963" s="25"/>
      <c r="CB963" s="25"/>
      <c r="CC963" s="25"/>
      <c r="CD963" s="25"/>
      <c r="CE963" s="25"/>
      <c r="CF963" s="25"/>
      <c r="CG963" s="25"/>
      <c r="CH963" s="25"/>
      <c r="CI963" s="25"/>
      <c r="CJ963" s="25"/>
      <c r="CK963" s="25"/>
      <c r="CL963" s="25"/>
      <c r="CM963" s="25"/>
      <c r="CN963" s="25"/>
      <c r="CO963" s="25"/>
      <c r="CP963" s="25"/>
      <c r="CQ963" s="25"/>
      <c r="CR963" s="25"/>
      <c r="CS963" s="25"/>
      <c r="CT963" s="25"/>
      <c r="CU963" s="25"/>
      <c r="CV963" s="25"/>
      <c r="CW963" s="25"/>
      <c r="CX963" s="25"/>
      <c r="CY963" s="25"/>
      <c r="CZ963" s="25"/>
      <c r="DA963" s="25"/>
      <c r="DB963" s="25"/>
      <c r="DC963" s="25"/>
      <c r="DD963" s="25"/>
    </row>
    <row r="964" spans="1:108" hidden="1">
      <c r="A964" s="25"/>
      <c r="B964" s="25"/>
      <c r="C964" s="25"/>
      <c r="D964" s="25"/>
      <c r="E964" s="25"/>
      <c r="F964" s="25"/>
      <c r="G964" s="25"/>
      <c r="H964" s="25"/>
      <c r="I964" s="214"/>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c r="BM964" s="25"/>
      <c r="BN964" s="25"/>
      <c r="BO964" s="25"/>
      <c r="BP964" s="25"/>
      <c r="BQ964" s="25"/>
      <c r="BR964" s="25"/>
      <c r="BS964" s="25"/>
      <c r="BT964" s="25"/>
      <c r="BU964" s="25"/>
      <c r="BV964" s="25"/>
      <c r="BW964" s="25"/>
      <c r="BX964" s="25"/>
      <c r="BY964" s="25"/>
      <c r="BZ964" s="25"/>
      <c r="CA964" s="25"/>
      <c r="CB964" s="25"/>
      <c r="CC964" s="25"/>
      <c r="CD964" s="25"/>
      <c r="CE964" s="25"/>
      <c r="CF964" s="25"/>
      <c r="CG964" s="25"/>
      <c r="CH964" s="25"/>
      <c r="CI964" s="25"/>
      <c r="CJ964" s="25"/>
      <c r="CK964" s="25"/>
      <c r="CL964" s="25"/>
      <c r="CM964" s="25"/>
      <c r="CN964" s="25"/>
      <c r="CO964" s="25"/>
      <c r="CP964" s="25"/>
      <c r="CQ964" s="25"/>
      <c r="CR964" s="25"/>
      <c r="CS964" s="25"/>
      <c r="CT964" s="25"/>
      <c r="CU964" s="25"/>
      <c r="CV964" s="25"/>
      <c r="CW964" s="25"/>
      <c r="CX964" s="25"/>
      <c r="CY964" s="25"/>
      <c r="CZ964" s="25"/>
      <c r="DA964" s="25"/>
      <c r="DB964" s="25"/>
      <c r="DC964" s="25"/>
      <c r="DD964" s="25"/>
    </row>
    <row r="965" spans="1:108" hidden="1">
      <c r="A965" s="25"/>
      <c r="B965" s="25"/>
      <c r="C965" s="25"/>
      <c r="D965" s="25"/>
      <c r="E965" s="25"/>
      <c r="F965" s="25"/>
      <c r="G965" s="25"/>
      <c r="H965" s="25"/>
      <c r="I965" s="214"/>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c r="BM965" s="25"/>
      <c r="BN965" s="25"/>
      <c r="BO965" s="25"/>
      <c r="BP965" s="25"/>
      <c r="BQ965" s="25"/>
      <c r="BR965" s="25"/>
      <c r="BS965" s="25"/>
      <c r="BT965" s="25"/>
      <c r="BU965" s="25"/>
      <c r="BV965" s="25"/>
      <c r="BW965" s="25"/>
      <c r="BX965" s="25"/>
      <c r="BY965" s="25"/>
      <c r="BZ965" s="25"/>
      <c r="CA965" s="25"/>
      <c r="CB965" s="25"/>
      <c r="CC965" s="25"/>
      <c r="CD965" s="25"/>
      <c r="CE965" s="25"/>
      <c r="CF965" s="25"/>
      <c r="CG965" s="25"/>
      <c r="CH965" s="25"/>
      <c r="CI965" s="25"/>
      <c r="CJ965" s="25"/>
      <c r="CK965" s="25"/>
      <c r="CL965" s="25"/>
      <c r="CM965" s="25"/>
      <c r="CN965" s="25"/>
      <c r="CO965" s="25"/>
      <c r="CP965" s="25"/>
      <c r="CQ965" s="25"/>
      <c r="CR965" s="25"/>
      <c r="CS965" s="25"/>
      <c r="CT965" s="25"/>
      <c r="CU965" s="25"/>
      <c r="CV965" s="25"/>
      <c r="CW965" s="25"/>
      <c r="CX965" s="25"/>
      <c r="CY965" s="25"/>
      <c r="CZ965" s="25"/>
      <c r="DA965" s="25"/>
      <c r="DB965" s="25"/>
      <c r="DC965" s="25"/>
      <c r="DD965" s="25"/>
    </row>
    <row r="966" spans="1:108" hidden="1">
      <c r="A966" s="25"/>
      <c r="B966" s="25"/>
      <c r="C966" s="25"/>
      <c r="D966" s="25"/>
      <c r="E966" s="25"/>
      <c r="F966" s="25"/>
      <c r="G966" s="25"/>
      <c r="H966" s="25"/>
      <c r="I966" s="214"/>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c r="BM966" s="25"/>
      <c r="BN966" s="25"/>
      <c r="BO966" s="25"/>
      <c r="BP966" s="25"/>
      <c r="BQ966" s="25"/>
      <c r="BR966" s="25"/>
      <c r="BS966" s="25"/>
      <c r="BT966" s="25"/>
      <c r="BU966" s="25"/>
      <c r="BV966" s="25"/>
      <c r="BW966" s="25"/>
      <c r="BX966" s="25"/>
      <c r="BY966" s="25"/>
      <c r="BZ966" s="25"/>
      <c r="CA966" s="25"/>
      <c r="CB966" s="25"/>
      <c r="CC966" s="25"/>
      <c r="CD966" s="25"/>
      <c r="CE966" s="25"/>
      <c r="CF966" s="25"/>
      <c r="CG966" s="25"/>
      <c r="CH966" s="25"/>
      <c r="CI966" s="25"/>
      <c r="CJ966" s="25"/>
      <c r="CK966" s="25"/>
      <c r="CL966" s="25"/>
      <c r="CM966" s="25"/>
      <c r="CN966" s="25"/>
      <c r="CO966" s="25"/>
      <c r="CP966" s="25"/>
      <c r="CQ966" s="25"/>
      <c r="CR966" s="25"/>
      <c r="CS966" s="25"/>
      <c r="CT966" s="25"/>
      <c r="CU966" s="25"/>
      <c r="CV966" s="25"/>
      <c r="CW966" s="25"/>
      <c r="CX966" s="25"/>
      <c r="CY966" s="25"/>
      <c r="CZ966" s="25"/>
      <c r="DA966" s="25"/>
      <c r="DB966" s="25"/>
      <c r="DC966" s="25"/>
      <c r="DD966" s="25"/>
    </row>
    <row r="967" spans="1:108" hidden="1">
      <c r="A967" s="25"/>
      <c r="B967" s="25"/>
      <c r="C967" s="25"/>
      <c r="D967" s="25"/>
      <c r="E967" s="25"/>
      <c r="F967" s="25"/>
      <c r="G967" s="25"/>
      <c r="H967" s="25"/>
      <c r="I967" s="214"/>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c r="BM967" s="25"/>
      <c r="BN967" s="25"/>
      <c r="BO967" s="25"/>
      <c r="BP967" s="25"/>
      <c r="BQ967" s="25"/>
      <c r="BR967" s="25"/>
      <c r="BS967" s="25"/>
      <c r="BT967" s="25"/>
      <c r="BU967" s="25"/>
      <c r="BV967" s="25"/>
      <c r="BW967" s="25"/>
      <c r="BX967" s="25"/>
      <c r="BY967" s="25"/>
      <c r="BZ967" s="25"/>
      <c r="CA967" s="25"/>
      <c r="CB967" s="25"/>
      <c r="CC967" s="25"/>
      <c r="CD967" s="25"/>
      <c r="CE967" s="25"/>
      <c r="CF967" s="25"/>
      <c r="CG967" s="25"/>
      <c r="CH967" s="25"/>
      <c r="CI967" s="25"/>
      <c r="CJ967" s="25"/>
      <c r="CK967" s="25"/>
      <c r="CL967" s="25"/>
      <c r="CM967" s="25"/>
      <c r="CN967" s="25"/>
      <c r="CO967" s="25"/>
      <c r="CP967" s="25"/>
      <c r="CQ967" s="25"/>
      <c r="CR967" s="25"/>
      <c r="CS967" s="25"/>
      <c r="CT967" s="25"/>
      <c r="CU967" s="25"/>
      <c r="CV967" s="25"/>
      <c r="CW967" s="25"/>
      <c r="CX967" s="25"/>
      <c r="CY967" s="25"/>
      <c r="CZ967" s="25"/>
      <c r="DA967" s="25"/>
      <c r="DB967" s="25"/>
      <c r="DC967" s="25"/>
      <c r="DD967" s="25"/>
    </row>
    <row r="968" spans="1:108" hidden="1">
      <c r="A968" s="25"/>
      <c r="B968" s="25"/>
      <c r="C968" s="25"/>
      <c r="D968" s="25"/>
      <c r="E968" s="25"/>
      <c r="F968" s="25"/>
      <c r="G968" s="25"/>
      <c r="H968" s="25"/>
      <c r="I968" s="214"/>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c r="BM968" s="25"/>
      <c r="BN968" s="25"/>
      <c r="BO968" s="25"/>
      <c r="BP968" s="25"/>
      <c r="BQ968" s="25"/>
      <c r="BR968" s="25"/>
      <c r="BS968" s="25"/>
      <c r="BT968" s="25"/>
      <c r="BU968" s="25"/>
      <c r="BV968" s="25"/>
      <c r="BW968" s="25"/>
      <c r="BX968" s="25"/>
      <c r="BY968" s="25"/>
      <c r="BZ968" s="25"/>
      <c r="CA968" s="25"/>
      <c r="CB968" s="25"/>
      <c r="CC968" s="25"/>
      <c r="CD968" s="25"/>
      <c r="CE968" s="25"/>
      <c r="CF968" s="25"/>
      <c r="CG968" s="25"/>
      <c r="CH968" s="25"/>
      <c r="CI968" s="25"/>
      <c r="CJ968" s="25"/>
      <c r="CK968" s="25"/>
      <c r="CL968" s="25"/>
      <c r="CM968" s="25"/>
      <c r="CN968" s="25"/>
      <c r="CO968" s="25"/>
      <c r="CP968" s="25"/>
      <c r="CQ968" s="25"/>
      <c r="CR968" s="25"/>
      <c r="CS968" s="25"/>
      <c r="CT968" s="25"/>
      <c r="CU968" s="25"/>
      <c r="CV968" s="25"/>
      <c r="CW968" s="25"/>
      <c r="CX968" s="25"/>
      <c r="CY968" s="25"/>
      <c r="CZ968" s="25"/>
      <c r="DA968" s="25"/>
      <c r="DB968" s="25"/>
      <c r="DC968" s="25"/>
      <c r="DD968" s="25"/>
    </row>
    <row r="969" spans="1:108" hidden="1">
      <c r="A969" s="25"/>
      <c r="B969" s="25"/>
      <c r="C969" s="25"/>
      <c r="D969" s="25"/>
      <c r="E969" s="25"/>
      <c r="F969" s="25"/>
      <c r="G969" s="25"/>
      <c r="H969" s="25"/>
      <c r="I969" s="214"/>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25"/>
      <c r="BJ969" s="25"/>
      <c r="BK969" s="25"/>
      <c r="BL969" s="25"/>
      <c r="BM969" s="25"/>
      <c r="BN969" s="25"/>
      <c r="BO969" s="25"/>
      <c r="BP969" s="25"/>
      <c r="BQ969" s="25"/>
      <c r="BR969" s="25"/>
      <c r="BS969" s="25"/>
      <c r="BT969" s="25"/>
      <c r="BU969" s="25"/>
      <c r="BV969" s="25"/>
      <c r="BW969" s="25"/>
      <c r="BX969" s="25"/>
      <c r="BY969" s="25"/>
      <c r="BZ969" s="25"/>
      <c r="CA969" s="25"/>
      <c r="CB969" s="25"/>
      <c r="CC969" s="25"/>
      <c r="CD969" s="25"/>
      <c r="CE969" s="25"/>
      <c r="CF969" s="25"/>
      <c r="CG969" s="25"/>
      <c r="CH969" s="25"/>
      <c r="CI969" s="25"/>
      <c r="CJ969" s="25"/>
      <c r="CK969" s="25"/>
      <c r="CL969" s="25"/>
      <c r="CM969" s="25"/>
      <c r="CN969" s="25"/>
      <c r="CO969" s="25"/>
      <c r="CP969" s="25"/>
      <c r="CQ969" s="25"/>
      <c r="CR969" s="25"/>
      <c r="CS969" s="25"/>
      <c r="CT969" s="25"/>
      <c r="CU969" s="25"/>
      <c r="CV969" s="25"/>
      <c r="CW969" s="25"/>
      <c r="CX969" s="25"/>
      <c r="CY969" s="25"/>
      <c r="CZ969" s="25"/>
      <c r="DA969" s="25"/>
      <c r="DB969" s="25"/>
      <c r="DC969" s="25"/>
      <c r="DD969" s="25"/>
    </row>
    <row r="970" spans="1:108" hidden="1">
      <c r="A970" s="25"/>
      <c r="B970" s="25"/>
      <c r="C970" s="25"/>
      <c r="D970" s="25"/>
      <c r="E970" s="25"/>
      <c r="F970" s="25"/>
      <c r="G970" s="25"/>
      <c r="H970" s="25"/>
      <c r="I970" s="214"/>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c r="CC970" s="25"/>
      <c r="CD970" s="25"/>
      <c r="CE970" s="25"/>
      <c r="CF970" s="25"/>
      <c r="CG970" s="25"/>
      <c r="CH970" s="25"/>
      <c r="CI970" s="25"/>
      <c r="CJ970" s="25"/>
      <c r="CK970" s="25"/>
      <c r="CL970" s="25"/>
      <c r="CM970" s="25"/>
      <c r="CN970" s="25"/>
      <c r="CO970" s="25"/>
      <c r="CP970" s="25"/>
      <c r="CQ970" s="25"/>
      <c r="CR970" s="25"/>
      <c r="CS970" s="25"/>
      <c r="CT970" s="25"/>
      <c r="CU970" s="25"/>
      <c r="CV970" s="25"/>
      <c r="CW970" s="25"/>
      <c r="CX970" s="25"/>
      <c r="CY970" s="25"/>
      <c r="CZ970" s="25"/>
      <c r="DA970" s="25"/>
      <c r="DB970" s="25"/>
      <c r="DC970" s="25"/>
      <c r="DD970" s="25"/>
    </row>
    <row r="971" spans="1:108" hidden="1">
      <c r="A971" s="25"/>
      <c r="B971" s="25"/>
      <c r="C971" s="25"/>
      <c r="D971" s="25"/>
      <c r="E971" s="25"/>
      <c r="F971" s="25"/>
      <c r="G971" s="25"/>
      <c r="H971" s="25"/>
      <c r="I971" s="214"/>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25"/>
      <c r="BJ971" s="25"/>
      <c r="BK971" s="25"/>
      <c r="BL971" s="25"/>
      <c r="BM971" s="25"/>
      <c r="BN971" s="25"/>
      <c r="BO971" s="25"/>
      <c r="BP971" s="25"/>
      <c r="BQ971" s="25"/>
      <c r="BR971" s="25"/>
      <c r="BS971" s="25"/>
      <c r="BT971" s="25"/>
      <c r="BU971" s="25"/>
      <c r="BV971" s="25"/>
      <c r="BW971" s="25"/>
      <c r="BX971" s="25"/>
      <c r="BY971" s="25"/>
      <c r="BZ971" s="25"/>
      <c r="CA971" s="25"/>
      <c r="CB971" s="25"/>
      <c r="CC971" s="25"/>
      <c r="CD971" s="25"/>
      <c r="CE971" s="25"/>
      <c r="CF971" s="25"/>
      <c r="CG971" s="25"/>
      <c r="CH971" s="25"/>
      <c r="CI971" s="25"/>
      <c r="CJ971" s="25"/>
      <c r="CK971" s="25"/>
      <c r="CL971" s="25"/>
      <c r="CM971" s="25"/>
      <c r="CN971" s="25"/>
      <c r="CO971" s="25"/>
      <c r="CP971" s="25"/>
      <c r="CQ971" s="25"/>
      <c r="CR971" s="25"/>
      <c r="CS971" s="25"/>
      <c r="CT971" s="25"/>
      <c r="CU971" s="25"/>
      <c r="CV971" s="25"/>
      <c r="CW971" s="25"/>
      <c r="CX971" s="25"/>
      <c r="CY971" s="25"/>
      <c r="CZ971" s="25"/>
      <c r="DA971" s="25"/>
      <c r="DB971" s="25"/>
      <c r="DC971" s="25"/>
      <c r="DD971" s="25"/>
    </row>
    <row r="972" spans="1:108" hidden="1">
      <c r="A972" s="25"/>
      <c r="B972" s="25"/>
      <c r="C972" s="25"/>
      <c r="D972" s="25"/>
      <c r="E972" s="25"/>
      <c r="F972" s="25"/>
      <c r="G972" s="25"/>
      <c r="H972" s="25"/>
      <c r="I972" s="214"/>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25"/>
      <c r="BJ972" s="25"/>
      <c r="BK972" s="25"/>
      <c r="BL972" s="25"/>
      <c r="BM972" s="25"/>
      <c r="BN972" s="25"/>
      <c r="BO972" s="25"/>
      <c r="BP972" s="25"/>
      <c r="BQ972" s="25"/>
      <c r="BR972" s="25"/>
      <c r="BS972" s="25"/>
      <c r="BT972" s="25"/>
      <c r="BU972" s="25"/>
      <c r="BV972" s="25"/>
      <c r="BW972" s="25"/>
      <c r="BX972" s="25"/>
      <c r="BY972" s="25"/>
      <c r="BZ972" s="25"/>
      <c r="CA972" s="25"/>
      <c r="CB972" s="25"/>
      <c r="CC972" s="25"/>
      <c r="CD972" s="25"/>
      <c r="CE972" s="25"/>
      <c r="CF972" s="25"/>
      <c r="CG972" s="25"/>
      <c r="CH972" s="25"/>
      <c r="CI972" s="25"/>
      <c r="CJ972" s="25"/>
      <c r="CK972" s="25"/>
      <c r="CL972" s="25"/>
      <c r="CM972" s="25"/>
      <c r="CN972" s="25"/>
      <c r="CO972" s="25"/>
      <c r="CP972" s="25"/>
      <c r="CQ972" s="25"/>
      <c r="CR972" s="25"/>
      <c r="CS972" s="25"/>
      <c r="CT972" s="25"/>
      <c r="CU972" s="25"/>
      <c r="CV972" s="25"/>
      <c r="CW972" s="25"/>
      <c r="CX972" s="25"/>
      <c r="CY972" s="25"/>
      <c r="CZ972" s="25"/>
      <c r="DA972" s="25"/>
      <c r="DB972" s="25"/>
      <c r="DC972" s="25"/>
      <c r="DD972" s="25"/>
    </row>
    <row r="973" spans="1:108" hidden="1">
      <c r="A973" s="25"/>
      <c r="B973" s="25"/>
      <c r="C973" s="25"/>
      <c r="D973" s="25"/>
      <c r="E973" s="25"/>
      <c r="F973" s="25"/>
      <c r="G973" s="25"/>
      <c r="H973" s="25"/>
      <c r="I973" s="214"/>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25"/>
      <c r="BJ973" s="25"/>
      <c r="BK973" s="25"/>
      <c r="BL973" s="25"/>
      <c r="BM973" s="25"/>
      <c r="BN973" s="25"/>
      <c r="BO973" s="25"/>
      <c r="BP973" s="25"/>
      <c r="BQ973" s="25"/>
      <c r="BR973" s="25"/>
      <c r="BS973" s="25"/>
      <c r="BT973" s="25"/>
      <c r="BU973" s="25"/>
      <c r="BV973" s="25"/>
      <c r="BW973" s="25"/>
      <c r="BX973" s="25"/>
      <c r="BY973" s="25"/>
      <c r="BZ973" s="25"/>
      <c r="CA973" s="25"/>
      <c r="CB973" s="25"/>
      <c r="CC973" s="25"/>
      <c r="CD973" s="25"/>
      <c r="CE973" s="25"/>
      <c r="CF973" s="25"/>
      <c r="CG973" s="25"/>
      <c r="CH973" s="25"/>
      <c r="CI973" s="25"/>
      <c r="CJ973" s="25"/>
      <c r="CK973" s="25"/>
      <c r="CL973" s="25"/>
      <c r="CM973" s="25"/>
      <c r="CN973" s="25"/>
      <c r="CO973" s="25"/>
      <c r="CP973" s="25"/>
      <c r="CQ973" s="25"/>
      <c r="CR973" s="25"/>
      <c r="CS973" s="25"/>
      <c r="CT973" s="25"/>
      <c r="CU973" s="25"/>
      <c r="CV973" s="25"/>
      <c r="CW973" s="25"/>
      <c r="CX973" s="25"/>
      <c r="CY973" s="25"/>
      <c r="CZ973" s="25"/>
      <c r="DA973" s="25"/>
      <c r="DB973" s="25"/>
      <c r="DC973" s="25"/>
      <c r="DD973" s="25"/>
    </row>
    <row r="974" spans="1:108" hidden="1">
      <c r="A974" s="25"/>
      <c r="B974" s="25"/>
      <c r="C974" s="25"/>
      <c r="D974" s="25"/>
      <c r="E974" s="25"/>
      <c r="F974" s="25"/>
      <c r="G974" s="25"/>
      <c r="H974" s="25"/>
      <c r="I974" s="214"/>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25"/>
      <c r="BJ974" s="25"/>
      <c r="BK974" s="25"/>
      <c r="BL974" s="25"/>
      <c r="BM974" s="25"/>
      <c r="BN974" s="25"/>
      <c r="BO974" s="25"/>
      <c r="BP974" s="25"/>
      <c r="BQ974" s="25"/>
      <c r="BR974" s="25"/>
      <c r="BS974" s="25"/>
      <c r="BT974" s="25"/>
      <c r="BU974" s="25"/>
      <c r="BV974" s="25"/>
      <c r="BW974" s="25"/>
      <c r="BX974" s="25"/>
      <c r="BY974" s="25"/>
      <c r="BZ974" s="25"/>
      <c r="CA974" s="25"/>
      <c r="CB974" s="25"/>
      <c r="CC974" s="25"/>
      <c r="CD974" s="25"/>
      <c r="CE974" s="25"/>
      <c r="CF974" s="25"/>
      <c r="CG974" s="25"/>
      <c r="CH974" s="25"/>
      <c r="CI974" s="25"/>
      <c r="CJ974" s="25"/>
      <c r="CK974" s="25"/>
      <c r="CL974" s="25"/>
      <c r="CM974" s="25"/>
      <c r="CN974" s="25"/>
      <c r="CO974" s="25"/>
      <c r="CP974" s="25"/>
      <c r="CQ974" s="25"/>
      <c r="CR974" s="25"/>
      <c r="CS974" s="25"/>
      <c r="CT974" s="25"/>
      <c r="CU974" s="25"/>
      <c r="CV974" s="25"/>
      <c r="CW974" s="25"/>
      <c r="CX974" s="25"/>
      <c r="CY974" s="25"/>
      <c r="CZ974" s="25"/>
      <c r="DA974" s="25"/>
      <c r="DB974" s="25"/>
      <c r="DC974" s="25"/>
      <c r="DD974" s="25"/>
    </row>
    <row r="975" spans="1:108" hidden="1">
      <c r="A975" s="25"/>
      <c r="B975" s="25"/>
      <c r="C975" s="25"/>
      <c r="D975" s="25"/>
      <c r="E975" s="25"/>
      <c r="F975" s="25"/>
      <c r="G975" s="25"/>
      <c r="H975" s="25"/>
      <c r="I975" s="214"/>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c r="BC975" s="25"/>
      <c r="BD975" s="25"/>
      <c r="BE975" s="25"/>
      <c r="BF975" s="25"/>
      <c r="BG975" s="25"/>
      <c r="BH975" s="25"/>
      <c r="BI975" s="25"/>
      <c r="BJ975" s="25"/>
      <c r="BK975" s="25"/>
      <c r="BL975" s="25"/>
      <c r="BM975" s="25"/>
      <c r="BN975" s="25"/>
      <c r="BO975" s="25"/>
      <c r="BP975" s="25"/>
      <c r="BQ975" s="25"/>
      <c r="BR975" s="25"/>
      <c r="BS975" s="25"/>
      <c r="BT975" s="25"/>
      <c r="BU975" s="25"/>
      <c r="BV975" s="25"/>
      <c r="BW975" s="25"/>
      <c r="BX975" s="25"/>
      <c r="BY975" s="25"/>
      <c r="BZ975" s="25"/>
      <c r="CA975" s="25"/>
      <c r="CB975" s="25"/>
      <c r="CC975" s="25"/>
      <c r="CD975" s="25"/>
      <c r="CE975" s="25"/>
      <c r="CF975" s="25"/>
      <c r="CG975" s="25"/>
      <c r="CH975" s="25"/>
      <c r="CI975" s="25"/>
      <c r="CJ975" s="25"/>
      <c r="CK975" s="25"/>
      <c r="CL975" s="25"/>
      <c r="CM975" s="25"/>
      <c r="CN975" s="25"/>
      <c r="CO975" s="25"/>
      <c r="CP975" s="25"/>
      <c r="CQ975" s="25"/>
      <c r="CR975" s="25"/>
      <c r="CS975" s="25"/>
      <c r="CT975" s="25"/>
      <c r="CU975" s="25"/>
      <c r="CV975" s="25"/>
      <c r="CW975" s="25"/>
      <c r="CX975" s="25"/>
      <c r="CY975" s="25"/>
      <c r="CZ975" s="25"/>
      <c r="DA975" s="25"/>
      <c r="DB975" s="25"/>
      <c r="DC975" s="25"/>
      <c r="DD975" s="25"/>
    </row>
    <row r="976" spans="1:108" hidden="1">
      <c r="A976" s="25"/>
      <c r="B976" s="25"/>
      <c r="C976" s="25"/>
      <c r="D976" s="25"/>
      <c r="E976" s="25"/>
      <c r="F976" s="25"/>
      <c r="G976" s="25"/>
      <c r="H976" s="25"/>
      <c r="I976" s="214"/>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25"/>
      <c r="BJ976" s="25"/>
      <c r="BK976" s="25"/>
      <c r="BL976" s="25"/>
      <c r="BM976" s="25"/>
      <c r="BN976" s="25"/>
      <c r="BO976" s="25"/>
      <c r="BP976" s="25"/>
      <c r="BQ976" s="25"/>
      <c r="BR976" s="25"/>
      <c r="BS976" s="25"/>
      <c r="BT976" s="25"/>
      <c r="BU976" s="25"/>
      <c r="BV976" s="25"/>
      <c r="BW976" s="25"/>
      <c r="BX976" s="25"/>
      <c r="BY976" s="25"/>
      <c r="BZ976" s="25"/>
      <c r="CA976" s="25"/>
      <c r="CB976" s="25"/>
      <c r="CC976" s="25"/>
      <c r="CD976" s="25"/>
      <c r="CE976" s="25"/>
      <c r="CF976" s="25"/>
      <c r="CG976" s="25"/>
      <c r="CH976" s="25"/>
      <c r="CI976" s="25"/>
      <c r="CJ976" s="25"/>
      <c r="CK976" s="25"/>
      <c r="CL976" s="25"/>
      <c r="CM976" s="25"/>
      <c r="CN976" s="25"/>
      <c r="CO976" s="25"/>
      <c r="CP976" s="25"/>
      <c r="CQ976" s="25"/>
      <c r="CR976" s="25"/>
      <c r="CS976" s="25"/>
      <c r="CT976" s="25"/>
      <c r="CU976" s="25"/>
      <c r="CV976" s="25"/>
      <c r="CW976" s="25"/>
      <c r="CX976" s="25"/>
      <c r="CY976" s="25"/>
      <c r="CZ976" s="25"/>
      <c r="DA976" s="25"/>
      <c r="DB976" s="25"/>
      <c r="DC976" s="25"/>
      <c r="DD976" s="25"/>
    </row>
    <row r="977" spans="1:108" hidden="1">
      <c r="A977" s="25"/>
      <c r="B977" s="25"/>
      <c r="C977" s="25"/>
      <c r="D977" s="25"/>
      <c r="E977" s="25"/>
      <c r="F977" s="25"/>
      <c r="G977" s="25"/>
      <c r="H977" s="25"/>
      <c r="I977" s="214"/>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c r="CB977" s="25"/>
      <c r="CC977" s="25"/>
      <c r="CD977" s="25"/>
      <c r="CE977" s="25"/>
      <c r="CF977" s="25"/>
      <c r="CG977" s="25"/>
      <c r="CH977" s="25"/>
      <c r="CI977" s="25"/>
      <c r="CJ977" s="25"/>
      <c r="CK977" s="25"/>
      <c r="CL977" s="25"/>
      <c r="CM977" s="25"/>
      <c r="CN977" s="25"/>
      <c r="CO977" s="25"/>
      <c r="CP977" s="25"/>
      <c r="CQ977" s="25"/>
      <c r="CR977" s="25"/>
      <c r="CS977" s="25"/>
      <c r="CT977" s="25"/>
      <c r="CU977" s="25"/>
      <c r="CV977" s="25"/>
      <c r="CW977" s="25"/>
      <c r="CX977" s="25"/>
      <c r="CY977" s="25"/>
      <c r="CZ977" s="25"/>
      <c r="DA977" s="25"/>
      <c r="DB977" s="25"/>
      <c r="DC977" s="25"/>
      <c r="DD977" s="25"/>
    </row>
    <row r="978" spans="1:108" hidden="1">
      <c r="A978" s="25"/>
      <c r="B978" s="25"/>
      <c r="C978" s="25"/>
      <c r="D978" s="25"/>
      <c r="E978" s="25"/>
      <c r="F978" s="25"/>
      <c r="G978" s="25"/>
      <c r="H978" s="25"/>
      <c r="I978" s="214"/>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c r="CB978" s="25"/>
      <c r="CC978" s="25"/>
      <c r="CD978" s="25"/>
      <c r="CE978" s="25"/>
      <c r="CF978" s="25"/>
      <c r="CG978" s="25"/>
      <c r="CH978" s="25"/>
      <c r="CI978" s="25"/>
      <c r="CJ978" s="25"/>
      <c r="CK978" s="25"/>
      <c r="CL978" s="25"/>
      <c r="CM978" s="25"/>
      <c r="CN978" s="25"/>
      <c r="CO978" s="25"/>
      <c r="CP978" s="25"/>
      <c r="CQ978" s="25"/>
      <c r="CR978" s="25"/>
      <c r="CS978" s="25"/>
      <c r="CT978" s="25"/>
      <c r="CU978" s="25"/>
      <c r="CV978" s="25"/>
      <c r="CW978" s="25"/>
      <c r="CX978" s="25"/>
      <c r="CY978" s="25"/>
      <c r="CZ978" s="25"/>
      <c r="DA978" s="25"/>
      <c r="DB978" s="25"/>
      <c r="DC978" s="25"/>
      <c r="DD978" s="25"/>
    </row>
    <row r="979" spans="1:108" hidden="1">
      <c r="A979" s="25"/>
      <c r="B979" s="25"/>
      <c r="C979" s="25"/>
      <c r="D979" s="25"/>
      <c r="E979" s="25"/>
      <c r="F979" s="25"/>
      <c r="G979" s="25"/>
      <c r="H979" s="25"/>
      <c r="I979" s="214"/>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c r="CB979" s="25"/>
      <c r="CC979" s="25"/>
      <c r="CD979" s="25"/>
      <c r="CE979" s="25"/>
      <c r="CF979" s="25"/>
      <c r="CG979" s="25"/>
      <c r="CH979" s="25"/>
      <c r="CI979" s="25"/>
      <c r="CJ979" s="25"/>
      <c r="CK979" s="25"/>
      <c r="CL979" s="25"/>
      <c r="CM979" s="25"/>
      <c r="CN979" s="25"/>
      <c r="CO979" s="25"/>
      <c r="CP979" s="25"/>
      <c r="CQ979" s="25"/>
      <c r="CR979" s="25"/>
      <c r="CS979" s="25"/>
      <c r="CT979" s="25"/>
      <c r="CU979" s="25"/>
      <c r="CV979" s="25"/>
      <c r="CW979" s="25"/>
      <c r="CX979" s="25"/>
      <c r="CY979" s="25"/>
      <c r="CZ979" s="25"/>
      <c r="DA979" s="25"/>
      <c r="DB979" s="25"/>
      <c r="DC979" s="25"/>
      <c r="DD979" s="25"/>
    </row>
    <row r="980" spans="1:108" hidden="1">
      <c r="A980" s="25"/>
      <c r="B980" s="25"/>
      <c r="C980" s="25"/>
      <c r="D980" s="25"/>
      <c r="E980" s="25"/>
      <c r="F980" s="25"/>
      <c r="G980" s="25"/>
      <c r="H980" s="25"/>
      <c r="I980" s="214"/>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c r="BM980" s="25"/>
      <c r="BN980" s="25"/>
      <c r="BO980" s="25"/>
      <c r="BP980" s="25"/>
      <c r="BQ980" s="25"/>
      <c r="BR980" s="25"/>
      <c r="BS980" s="25"/>
      <c r="BT980" s="25"/>
      <c r="BU980" s="25"/>
      <c r="BV980" s="25"/>
      <c r="BW980" s="25"/>
      <c r="BX980" s="25"/>
      <c r="BY980" s="25"/>
      <c r="BZ980" s="25"/>
      <c r="CA980" s="25"/>
      <c r="CB980" s="25"/>
      <c r="CC980" s="25"/>
      <c r="CD980" s="25"/>
      <c r="CE980" s="25"/>
      <c r="CF980" s="25"/>
      <c r="CG980" s="25"/>
      <c r="CH980" s="25"/>
      <c r="CI980" s="25"/>
      <c r="CJ980" s="25"/>
      <c r="CK980" s="25"/>
      <c r="CL980" s="25"/>
      <c r="CM980" s="25"/>
      <c r="CN980" s="25"/>
      <c r="CO980" s="25"/>
      <c r="CP980" s="25"/>
      <c r="CQ980" s="25"/>
      <c r="CR980" s="25"/>
      <c r="CS980" s="25"/>
      <c r="CT980" s="25"/>
      <c r="CU980" s="25"/>
      <c r="CV980" s="25"/>
      <c r="CW980" s="25"/>
      <c r="CX980" s="25"/>
      <c r="CY980" s="25"/>
      <c r="CZ980" s="25"/>
      <c r="DA980" s="25"/>
      <c r="DB980" s="25"/>
      <c r="DC980" s="25"/>
      <c r="DD980" s="25"/>
    </row>
    <row r="981" spans="1:108" hidden="1">
      <c r="A981" s="25"/>
      <c r="B981" s="25"/>
      <c r="C981" s="25"/>
      <c r="D981" s="25"/>
      <c r="E981" s="25"/>
      <c r="F981" s="25"/>
      <c r="G981" s="25"/>
      <c r="H981" s="25"/>
      <c r="I981" s="214"/>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c r="BM981" s="25"/>
      <c r="BN981" s="25"/>
      <c r="BO981" s="25"/>
      <c r="BP981" s="25"/>
      <c r="BQ981" s="25"/>
      <c r="BR981" s="25"/>
      <c r="BS981" s="25"/>
      <c r="BT981" s="25"/>
      <c r="BU981" s="25"/>
      <c r="BV981" s="25"/>
      <c r="BW981" s="25"/>
      <c r="BX981" s="25"/>
      <c r="BY981" s="25"/>
      <c r="BZ981" s="25"/>
      <c r="CA981" s="25"/>
      <c r="CB981" s="25"/>
      <c r="CC981" s="25"/>
      <c r="CD981" s="25"/>
      <c r="CE981" s="25"/>
      <c r="CF981" s="25"/>
      <c r="CG981" s="25"/>
      <c r="CH981" s="25"/>
      <c r="CI981" s="25"/>
      <c r="CJ981" s="25"/>
      <c r="CK981" s="25"/>
      <c r="CL981" s="25"/>
      <c r="CM981" s="25"/>
      <c r="CN981" s="25"/>
      <c r="CO981" s="25"/>
      <c r="CP981" s="25"/>
      <c r="CQ981" s="25"/>
      <c r="CR981" s="25"/>
      <c r="CS981" s="25"/>
      <c r="CT981" s="25"/>
      <c r="CU981" s="25"/>
      <c r="CV981" s="25"/>
      <c r="CW981" s="25"/>
      <c r="CX981" s="25"/>
      <c r="CY981" s="25"/>
      <c r="CZ981" s="25"/>
      <c r="DA981" s="25"/>
      <c r="DB981" s="25"/>
      <c r="DC981" s="25"/>
      <c r="DD981" s="25"/>
    </row>
    <row r="982" spans="1:108" hidden="1">
      <c r="A982" s="25"/>
      <c r="B982" s="25"/>
      <c r="C982" s="25"/>
      <c r="D982" s="25"/>
      <c r="E982" s="25"/>
      <c r="F982" s="25"/>
      <c r="G982" s="25"/>
      <c r="H982" s="25"/>
      <c r="I982" s="214"/>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c r="BM982" s="25"/>
      <c r="BN982" s="25"/>
      <c r="BO982" s="25"/>
      <c r="BP982" s="25"/>
      <c r="BQ982" s="25"/>
      <c r="BR982" s="25"/>
      <c r="BS982" s="25"/>
      <c r="BT982" s="25"/>
      <c r="BU982" s="25"/>
      <c r="BV982" s="25"/>
      <c r="BW982" s="25"/>
      <c r="BX982" s="25"/>
      <c r="BY982" s="25"/>
      <c r="BZ982" s="25"/>
      <c r="CA982" s="25"/>
      <c r="CB982" s="25"/>
      <c r="CC982" s="25"/>
      <c r="CD982" s="25"/>
      <c r="CE982" s="25"/>
      <c r="CF982" s="25"/>
      <c r="CG982" s="25"/>
      <c r="CH982" s="25"/>
      <c r="CI982" s="25"/>
      <c r="CJ982" s="25"/>
      <c r="CK982" s="25"/>
      <c r="CL982" s="25"/>
      <c r="CM982" s="25"/>
      <c r="CN982" s="25"/>
      <c r="CO982" s="25"/>
      <c r="CP982" s="25"/>
      <c r="CQ982" s="25"/>
      <c r="CR982" s="25"/>
      <c r="CS982" s="25"/>
      <c r="CT982" s="25"/>
      <c r="CU982" s="25"/>
      <c r="CV982" s="25"/>
      <c r="CW982" s="25"/>
      <c r="CX982" s="25"/>
      <c r="CY982" s="25"/>
      <c r="CZ982" s="25"/>
      <c r="DA982" s="25"/>
      <c r="DB982" s="25"/>
      <c r="DC982" s="25"/>
      <c r="DD982" s="25"/>
    </row>
    <row r="983" spans="1:108" hidden="1">
      <c r="A983" s="25"/>
      <c r="B983" s="25"/>
      <c r="C983" s="25"/>
      <c r="D983" s="25"/>
      <c r="E983" s="25"/>
      <c r="F983" s="25"/>
      <c r="G983" s="25"/>
      <c r="H983" s="25"/>
      <c r="I983" s="214"/>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c r="BM983" s="25"/>
      <c r="BN983" s="25"/>
      <c r="BO983" s="25"/>
      <c r="BP983" s="25"/>
      <c r="BQ983" s="25"/>
      <c r="BR983" s="25"/>
      <c r="BS983" s="25"/>
      <c r="BT983" s="25"/>
      <c r="BU983" s="25"/>
      <c r="BV983" s="25"/>
      <c r="BW983" s="25"/>
      <c r="BX983" s="25"/>
      <c r="BY983" s="25"/>
      <c r="BZ983" s="25"/>
      <c r="CA983" s="25"/>
      <c r="CB983" s="25"/>
      <c r="CC983" s="25"/>
      <c r="CD983" s="25"/>
      <c r="CE983" s="25"/>
      <c r="CF983" s="25"/>
      <c r="CG983" s="25"/>
      <c r="CH983" s="25"/>
      <c r="CI983" s="25"/>
      <c r="CJ983" s="25"/>
      <c r="CK983" s="25"/>
      <c r="CL983" s="25"/>
      <c r="CM983" s="25"/>
      <c r="CN983" s="25"/>
      <c r="CO983" s="25"/>
      <c r="CP983" s="25"/>
      <c r="CQ983" s="25"/>
      <c r="CR983" s="25"/>
      <c r="CS983" s="25"/>
      <c r="CT983" s="25"/>
      <c r="CU983" s="25"/>
      <c r="CV983" s="25"/>
      <c r="CW983" s="25"/>
      <c r="CX983" s="25"/>
      <c r="CY983" s="25"/>
      <c r="CZ983" s="25"/>
      <c r="DA983" s="25"/>
      <c r="DB983" s="25"/>
      <c r="DC983" s="25"/>
      <c r="DD983" s="25"/>
    </row>
    <row r="984" spans="1:108" hidden="1">
      <c r="A984" s="25"/>
      <c r="B984" s="25"/>
      <c r="C984" s="25"/>
      <c r="D984" s="25"/>
      <c r="E984" s="25"/>
      <c r="F984" s="25"/>
      <c r="G984" s="25"/>
      <c r="H984" s="25"/>
      <c r="I984" s="214"/>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c r="CB984" s="25"/>
      <c r="CC984" s="25"/>
      <c r="CD984" s="25"/>
      <c r="CE984" s="25"/>
      <c r="CF984" s="25"/>
      <c r="CG984" s="25"/>
      <c r="CH984" s="25"/>
      <c r="CI984" s="25"/>
      <c r="CJ984" s="25"/>
      <c r="CK984" s="25"/>
      <c r="CL984" s="25"/>
      <c r="CM984" s="25"/>
      <c r="CN984" s="25"/>
      <c r="CO984" s="25"/>
      <c r="CP984" s="25"/>
      <c r="CQ984" s="25"/>
      <c r="CR984" s="25"/>
      <c r="CS984" s="25"/>
      <c r="CT984" s="25"/>
      <c r="CU984" s="25"/>
      <c r="CV984" s="25"/>
      <c r="CW984" s="25"/>
      <c r="CX984" s="25"/>
      <c r="CY984" s="25"/>
      <c r="CZ984" s="25"/>
      <c r="DA984" s="25"/>
      <c r="DB984" s="25"/>
      <c r="DC984" s="25"/>
      <c r="DD984" s="25"/>
    </row>
    <row r="985" spans="1:108" hidden="1">
      <c r="A985" s="25"/>
      <c r="B985" s="25"/>
      <c r="C985" s="25"/>
      <c r="D985" s="25"/>
      <c r="E985" s="25"/>
      <c r="F985" s="25"/>
      <c r="G985" s="25"/>
      <c r="H985" s="25"/>
      <c r="I985" s="214"/>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c r="CB985" s="25"/>
      <c r="CC985" s="25"/>
      <c r="CD985" s="25"/>
      <c r="CE985" s="25"/>
      <c r="CF985" s="25"/>
      <c r="CG985" s="25"/>
      <c r="CH985" s="25"/>
      <c r="CI985" s="25"/>
      <c r="CJ985" s="25"/>
      <c r="CK985" s="25"/>
      <c r="CL985" s="25"/>
      <c r="CM985" s="25"/>
      <c r="CN985" s="25"/>
      <c r="CO985" s="25"/>
      <c r="CP985" s="25"/>
      <c r="CQ985" s="25"/>
      <c r="CR985" s="25"/>
      <c r="CS985" s="25"/>
      <c r="CT985" s="25"/>
      <c r="CU985" s="25"/>
      <c r="CV985" s="25"/>
      <c r="CW985" s="25"/>
      <c r="CX985" s="25"/>
      <c r="CY985" s="25"/>
      <c r="CZ985" s="25"/>
      <c r="DA985" s="25"/>
      <c r="DB985" s="25"/>
      <c r="DC985" s="25"/>
      <c r="DD985" s="25"/>
    </row>
    <row r="986" spans="1:108" hidden="1">
      <c r="A986" s="25"/>
      <c r="B986" s="25"/>
      <c r="C986" s="25"/>
      <c r="D986" s="25"/>
      <c r="E986" s="25"/>
      <c r="F986" s="25"/>
      <c r="G986" s="25"/>
      <c r="H986" s="25"/>
      <c r="I986" s="214"/>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c r="CB986" s="25"/>
      <c r="CC986" s="25"/>
      <c r="CD986" s="25"/>
      <c r="CE986" s="25"/>
      <c r="CF986" s="25"/>
      <c r="CG986" s="25"/>
      <c r="CH986" s="25"/>
      <c r="CI986" s="25"/>
      <c r="CJ986" s="25"/>
      <c r="CK986" s="25"/>
      <c r="CL986" s="25"/>
      <c r="CM986" s="25"/>
      <c r="CN986" s="25"/>
      <c r="CO986" s="25"/>
      <c r="CP986" s="25"/>
      <c r="CQ986" s="25"/>
      <c r="CR986" s="25"/>
      <c r="CS986" s="25"/>
      <c r="CT986" s="25"/>
      <c r="CU986" s="25"/>
      <c r="CV986" s="25"/>
      <c r="CW986" s="25"/>
      <c r="CX986" s="25"/>
      <c r="CY986" s="25"/>
      <c r="CZ986" s="25"/>
      <c r="DA986" s="25"/>
      <c r="DB986" s="25"/>
      <c r="DC986" s="25"/>
      <c r="DD986" s="25"/>
    </row>
    <row r="987" spans="1:108" hidden="1">
      <c r="A987" s="25"/>
      <c r="B987" s="25"/>
      <c r="C987" s="25"/>
      <c r="D987" s="25"/>
      <c r="E987" s="25"/>
      <c r="F987" s="25"/>
      <c r="G987" s="25"/>
      <c r="H987" s="25"/>
      <c r="I987" s="214"/>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c r="BM987" s="25"/>
      <c r="BN987" s="25"/>
      <c r="BO987" s="25"/>
      <c r="BP987" s="25"/>
      <c r="BQ987" s="25"/>
      <c r="BR987" s="25"/>
      <c r="BS987" s="25"/>
      <c r="BT987" s="25"/>
      <c r="BU987" s="25"/>
      <c r="BV987" s="25"/>
      <c r="BW987" s="25"/>
      <c r="BX987" s="25"/>
      <c r="BY987" s="25"/>
      <c r="BZ987" s="25"/>
      <c r="CA987" s="25"/>
      <c r="CB987" s="25"/>
      <c r="CC987" s="25"/>
      <c r="CD987" s="25"/>
      <c r="CE987" s="25"/>
      <c r="CF987" s="25"/>
      <c r="CG987" s="25"/>
      <c r="CH987" s="25"/>
      <c r="CI987" s="25"/>
      <c r="CJ987" s="25"/>
      <c r="CK987" s="25"/>
      <c r="CL987" s="25"/>
      <c r="CM987" s="25"/>
      <c r="CN987" s="25"/>
      <c r="CO987" s="25"/>
      <c r="CP987" s="25"/>
      <c r="CQ987" s="25"/>
      <c r="CR987" s="25"/>
      <c r="CS987" s="25"/>
      <c r="CT987" s="25"/>
      <c r="CU987" s="25"/>
      <c r="CV987" s="25"/>
      <c r="CW987" s="25"/>
      <c r="CX987" s="25"/>
      <c r="CY987" s="25"/>
      <c r="CZ987" s="25"/>
      <c r="DA987" s="25"/>
      <c r="DB987" s="25"/>
      <c r="DC987" s="25"/>
      <c r="DD987" s="25"/>
    </row>
    <row r="988" spans="1:108" hidden="1">
      <c r="A988" s="25"/>
      <c r="B988" s="25"/>
      <c r="C988" s="25"/>
      <c r="D988" s="25"/>
      <c r="E988" s="25"/>
      <c r="F988" s="25"/>
      <c r="G988" s="25"/>
      <c r="H988" s="25"/>
      <c r="I988" s="214"/>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c r="BM988" s="25"/>
      <c r="BN988" s="25"/>
      <c r="BO988" s="25"/>
      <c r="BP988" s="25"/>
      <c r="BQ988" s="25"/>
      <c r="BR988" s="25"/>
      <c r="BS988" s="25"/>
      <c r="BT988" s="25"/>
      <c r="BU988" s="25"/>
      <c r="BV988" s="25"/>
      <c r="BW988" s="25"/>
      <c r="BX988" s="25"/>
      <c r="BY988" s="25"/>
      <c r="BZ988" s="25"/>
      <c r="CA988" s="25"/>
      <c r="CB988" s="25"/>
      <c r="CC988" s="25"/>
      <c r="CD988" s="25"/>
      <c r="CE988" s="25"/>
      <c r="CF988" s="25"/>
      <c r="CG988" s="25"/>
      <c r="CH988" s="25"/>
      <c r="CI988" s="25"/>
      <c r="CJ988" s="25"/>
      <c r="CK988" s="25"/>
      <c r="CL988" s="25"/>
      <c r="CM988" s="25"/>
      <c r="CN988" s="25"/>
      <c r="CO988" s="25"/>
      <c r="CP988" s="25"/>
      <c r="CQ988" s="25"/>
      <c r="CR988" s="25"/>
      <c r="CS988" s="25"/>
      <c r="CT988" s="25"/>
      <c r="CU988" s="25"/>
      <c r="CV988" s="25"/>
      <c r="CW988" s="25"/>
      <c r="CX988" s="25"/>
      <c r="CY988" s="25"/>
      <c r="CZ988" s="25"/>
      <c r="DA988" s="25"/>
      <c r="DB988" s="25"/>
      <c r="DC988" s="25"/>
      <c r="DD988" s="25"/>
    </row>
    <row r="989" spans="1:108" hidden="1">
      <c r="A989" s="25"/>
      <c r="B989" s="25"/>
      <c r="C989" s="25"/>
      <c r="D989" s="25"/>
      <c r="E989" s="25"/>
      <c r="F989" s="25"/>
      <c r="G989" s="25"/>
      <c r="H989" s="25"/>
      <c r="I989" s="214"/>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c r="BM989" s="25"/>
      <c r="BN989" s="25"/>
      <c r="BO989" s="25"/>
      <c r="BP989" s="25"/>
      <c r="BQ989" s="25"/>
      <c r="BR989" s="25"/>
      <c r="BS989" s="25"/>
      <c r="BT989" s="25"/>
      <c r="BU989" s="25"/>
      <c r="BV989" s="25"/>
      <c r="BW989" s="25"/>
      <c r="BX989" s="25"/>
      <c r="BY989" s="25"/>
      <c r="BZ989" s="25"/>
      <c r="CA989" s="25"/>
      <c r="CB989" s="25"/>
      <c r="CC989" s="25"/>
      <c r="CD989" s="25"/>
      <c r="CE989" s="25"/>
      <c r="CF989" s="25"/>
      <c r="CG989" s="25"/>
      <c r="CH989" s="25"/>
      <c r="CI989" s="25"/>
      <c r="CJ989" s="25"/>
      <c r="CK989" s="25"/>
      <c r="CL989" s="25"/>
      <c r="CM989" s="25"/>
      <c r="CN989" s="25"/>
      <c r="CO989" s="25"/>
      <c r="CP989" s="25"/>
      <c r="CQ989" s="25"/>
      <c r="CR989" s="25"/>
      <c r="CS989" s="25"/>
      <c r="CT989" s="25"/>
      <c r="CU989" s="25"/>
      <c r="CV989" s="25"/>
      <c r="CW989" s="25"/>
      <c r="CX989" s="25"/>
      <c r="CY989" s="25"/>
      <c r="CZ989" s="25"/>
      <c r="DA989" s="25"/>
      <c r="DB989" s="25"/>
      <c r="DC989" s="25"/>
      <c r="DD989" s="25"/>
    </row>
    <row r="990" spans="1:108" hidden="1">
      <c r="A990" s="25"/>
      <c r="B990" s="25"/>
      <c r="C990" s="25"/>
      <c r="D990" s="25"/>
      <c r="E990" s="25"/>
      <c r="F990" s="25"/>
      <c r="G990" s="25"/>
      <c r="H990" s="25"/>
      <c r="I990" s="214"/>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c r="CC990" s="25"/>
      <c r="CD990" s="25"/>
      <c r="CE990" s="25"/>
      <c r="CF990" s="25"/>
      <c r="CG990" s="25"/>
      <c r="CH990" s="25"/>
      <c r="CI990" s="25"/>
      <c r="CJ990" s="25"/>
      <c r="CK990" s="25"/>
      <c r="CL990" s="25"/>
      <c r="CM990" s="25"/>
      <c r="CN990" s="25"/>
      <c r="CO990" s="25"/>
      <c r="CP990" s="25"/>
      <c r="CQ990" s="25"/>
      <c r="CR990" s="25"/>
      <c r="CS990" s="25"/>
      <c r="CT990" s="25"/>
      <c r="CU990" s="25"/>
      <c r="CV990" s="25"/>
      <c r="CW990" s="25"/>
      <c r="CX990" s="25"/>
      <c r="CY990" s="25"/>
      <c r="CZ990" s="25"/>
      <c r="DA990" s="25"/>
      <c r="DB990" s="25"/>
      <c r="DC990" s="25"/>
      <c r="DD990" s="25"/>
    </row>
    <row r="991" spans="1:108" hidden="1">
      <c r="A991" s="25"/>
      <c r="B991" s="25"/>
      <c r="C991" s="25"/>
      <c r="D991" s="25"/>
      <c r="E991" s="25"/>
      <c r="F991" s="25"/>
      <c r="G991" s="25"/>
      <c r="H991" s="25"/>
      <c r="I991" s="214"/>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c r="BM991" s="25"/>
      <c r="BN991" s="25"/>
      <c r="BO991" s="25"/>
      <c r="BP991" s="25"/>
      <c r="BQ991" s="25"/>
      <c r="BR991" s="25"/>
      <c r="BS991" s="25"/>
      <c r="BT991" s="25"/>
      <c r="BU991" s="25"/>
      <c r="BV991" s="25"/>
      <c r="BW991" s="25"/>
      <c r="BX991" s="25"/>
      <c r="BY991" s="25"/>
      <c r="BZ991" s="25"/>
      <c r="CA991" s="25"/>
      <c r="CB991" s="25"/>
      <c r="CC991" s="25"/>
      <c r="CD991" s="25"/>
      <c r="CE991" s="25"/>
      <c r="CF991" s="25"/>
      <c r="CG991" s="25"/>
      <c r="CH991" s="25"/>
      <c r="CI991" s="25"/>
      <c r="CJ991" s="25"/>
      <c r="CK991" s="25"/>
      <c r="CL991" s="25"/>
      <c r="CM991" s="25"/>
      <c r="CN991" s="25"/>
      <c r="CO991" s="25"/>
      <c r="CP991" s="25"/>
      <c r="CQ991" s="25"/>
      <c r="CR991" s="25"/>
      <c r="CS991" s="25"/>
      <c r="CT991" s="25"/>
      <c r="CU991" s="25"/>
      <c r="CV991" s="25"/>
      <c r="CW991" s="25"/>
      <c r="CX991" s="25"/>
      <c r="CY991" s="25"/>
      <c r="CZ991" s="25"/>
      <c r="DA991" s="25"/>
      <c r="DB991" s="25"/>
      <c r="DC991" s="25"/>
      <c r="DD991" s="25"/>
    </row>
    <row r="992" spans="1:108" hidden="1">
      <c r="A992" s="25"/>
      <c r="B992" s="25"/>
      <c r="C992" s="25"/>
      <c r="D992" s="25"/>
      <c r="E992" s="25"/>
      <c r="F992" s="25"/>
      <c r="G992" s="25"/>
      <c r="H992" s="25"/>
      <c r="I992" s="214"/>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c r="BM992" s="25"/>
      <c r="BN992" s="25"/>
      <c r="BO992" s="25"/>
      <c r="BP992" s="25"/>
      <c r="BQ992" s="25"/>
      <c r="BR992" s="25"/>
      <c r="BS992" s="25"/>
      <c r="BT992" s="25"/>
      <c r="BU992" s="25"/>
      <c r="BV992" s="25"/>
      <c r="BW992" s="25"/>
      <c r="BX992" s="25"/>
      <c r="BY992" s="25"/>
      <c r="BZ992" s="25"/>
      <c r="CA992" s="25"/>
      <c r="CB992" s="25"/>
      <c r="CC992" s="25"/>
      <c r="CD992" s="25"/>
      <c r="CE992" s="25"/>
      <c r="CF992" s="25"/>
      <c r="CG992" s="25"/>
      <c r="CH992" s="25"/>
      <c r="CI992" s="25"/>
      <c r="CJ992" s="25"/>
      <c r="CK992" s="25"/>
      <c r="CL992" s="25"/>
      <c r="CM992" s="25"/>
      <c r="CN992" s="25"/>
      <c r="CO992" s="25"/>
      <c r="CP992" s="25"/>
      <c r="CQ992" s="25"/>
      <c r="CR992" s="25"/>
      <c r="CS992" s="25"/>
      <c r="CT992" s="25"/>
      <c r="CU992" s="25"/>
      <c r="CV992" s="25"/>
      <c r="CW992" s="25"/>
      <c r="CX992" s="25"/>
      <c r="CY992" s="25"/>
      <c r="CZ992" s="25"/>
      <c r="DA992" s="25"/>
      <c r="DB992" s="25"/>
      <c r="DC992" s="25"/>
      <c r="DD992" s="25"/>
    </row>
    <row r="993" spans="1:108" hidden="1">
      <c r="A993" s="25"/>
      <c r="B993" s="25"/>
      <c r="C993" s="25"/>
      <c r="D993" s="25"/>
      <c r="E993" s="25"/>
      <c r="F993" s="25"/>
      <c r="G993" s="25"/>
      <c r="H993" s="25"/>
      <c r="I993" s="214"/>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c r="BM993" s="25"/>
      <c r="BN993" s="25"/>
      <c r="BO993" s="25"/>
      <c r="BP993" s="25"/>
      <c r="BQ993" s="25"/>
      <c r="BR993" s="25"/>
      <c r="BS993" s="25"/>
      <c r="BT993" s="25"/>
      <c r="BU993" s="25"/>
      <c r="BV993" s="25"/>
      <c r="BW993" s="25"/>
      <c r="BX993" s="25"/>
      <c r="BY993" s="25"/>
      <c r="BZ993" s="25"/>
      <c r="CA993" s="25"/>
      <c r="CB993" s="25"/>
      <c r="CC993" s="25"/>
      <c r="CD993" s="25"/>
      <c r="CE993" s="25"/>
      <c r="CF993" s="25"/>
      <c r="CG993" s="25"/>
      <c r="CH993" s="25"/>
      <c r="CI993" s="25"/>
      <c r="CJ993" s="25"/>
      <c r="CK993" s="25"/>
      <c r="CL993" s="25"/>
      <c r="CM993" s="25"/>
      <c r="CN993" s="25"/>
      <c r="CO993" s="25"/>
      <c r="CP993" s="25"/>
      <c r="CQ993" s="25"/>
      <c r="CR993" s="25"/>
      <c r="CS993" s="25"/>
      <c r="CT993" s="25"/>
      <c r="CU993" s="25"/>
      <c r="CV993" s="25"/>
      <c r="CW993" s="25"/>
      <c r="CX993" s="25"/>
      <c r="CY993" s="25"/>
      <c r="CZ993" s="25"/>
      <c r="DA993" s="25"/>
      <c r="DB993" s="25"/>
      <c r="DC993" s="25"/>
      <c r="DD993" s="25"/>
    </row>
    <row r="994" spans="1:108" hidden="1">
      <c r="A994" s="25"/>
      <c r="B994" s="25"/>
      <c r="C994" s="25"/>
      <c r="D994" s="25"/>
      <c r="E994" s="25"/>
      <c r="F994" s="25"/>
      <c r="G994" s="25"/>
      <c r="H994" s="25"/>
      <c r="I994" s="214"/>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M994" s="25"/>
      <c r="BN994" s="25"/>
      <c r="BO994" s="25"/>
      <c r="BP994" s="25"/>
      <c r="BQ994" s="25"/>
      <c r="BR994" s="25"/>
      <c r="BS994" s="25"/>
      <c r="BT994" s="25"/>
      <c r="BU994" s="25"/>
      <c r="BV994" s="25"/>
      <c r="BW994" s="25"/>
      <c r="BX994" s="25"/>
      <c r="BY994" s="25"/>
      <c r="BZ994" s="25"/>
      <c r="CA994" s="25"/>
      <c r="CB994" s="25"/>
      <c r="CC994" s="25"/>
      <c r="CD994" s="25"/>
      <c r="CE994" s="25"/>
      <c r="CF994" s="25"/>
      <c r="CG994" s="25"/>
      <c r="CH994" s="25"/>
      <c r="CI994" s="25"/>
      <c r="CJ994" s="25"/>
      <c r="CK994" s="25"/>
      <c r="CL994" s="25"/>
      <c r="CM994" s="25"/>
      <c r="CN994" s="25"/>
      <c r="CO994" s="25"/>
      <c r="CP994" s="25"/>
      <c r="CQ994" s="25"/>
      <c r="CR994" s="25"/>
      <c r="CS994" s="25"/>
      <c r="CT994" s="25"/>
      <c r="CU994" s="25"/>
      <c r="CV994" s="25"/>
      <c r="CW994" s="25"/>
      <c r="CX994" s="25"/>
      <c r="CY994" s="25"/>
      <c r="CZ994" s="25"/>
      <c r="DA994" s="25"/>
      <c r="DB994" s="25"/>
      <c r="DC994" s="25"/>
      <c r="DD994" s="25"/>
    </row>
    <row r="995" spans="1:108" hidden="1">
      <c r="A995" s="25"/>
      <c r="B995" s="25"/>
      <c r="C995" s="25"/>
      <c r="D995" s="25"/>
      <c r="E995" s="25"/>
      <c r="F995" s="25"/>
      <c r="G995" s="25"/>
      <c r="H995" s="25"/>
      <c r="I995" s="214"/>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M995" s="25"/>
      <c r="BN995" s="25"/>
      <c r="BO995" s="25"/>
      <c r="BP995" s="25"/>
      <c r="BQ995" s="25"/>
      <c r="BR995" s="25"/>
      <c r="BS995" s="25"/>
      <c r="BT995" s="25"/>
      <c r="BU995" s="25"/>
      <c r="BV995" s="25"/>
      <c r="BW995" s="25"/>
      <c r="BX995" s="25"/>
      <c r="BY995" s="25"/>
      <c r="BZ995" s="25"/>
      <c r="CA995" s="25"/>
      <c r="CB995" s="25"/>
      <c r="CC995" s="25"/>
      <c r="CD995" s="25"/>
      <c r="CE995" s="25"/>
      <c r="CF995" s="25"/>
      <c r="CG995" s="25"/>
      <c r="CH995" s="25"/>
      <c r="CI995" s="25"/>
      <c r="CJ995" s="25"/>
      <c r="CK995" s="25"/>
      <c r="CL995" s="25"/>
      <c r="CM995" s="25"/>
      <c r="CN995" s="25"/>
      <c r="CO995" s="25"/>
      <c r="CP995" s="25"/>
      <c r="CQ995" s="25"/>
      <c r="CR995" s="25"/>
      <c r="CS995" s="25"/>
      <c r="CT995" s="25"/>
      <c r="CU995" s="25"/>
      <c r="CV995" s="25"/>
      <c r="CW995" s="25"/>
      <c r="CX995" s="25"/>
      <c r="CY995" s="25"/>
      <c r="CZ995" s="25"/>
      <c r="DA995" s="25"/>
      <c r="DB995" s="25"/>
      <c r="DC995" s="25"/>
      <c r="DD995" s="25"/>
    </row>
    <row r="996" spans="1:108" hidden="1">
      <c r="A996" s="25"/>
      <c r="B996" s="25"/>
      <c r="C996" s="25"/>
      <c r="D996" s="25"/>
      <c r="E996" s="25"/>
      <c r="F996" s="25"/>
      <c r="G996" s="25"/>
      <c r="H996" s="25"/>
      <c r="I996" s="214"/>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M996" s="25"/>
      <c r="BN996" s="25"/>
      <c r="BO996" s="25"/>
      <c r="BP996" s="25"/>
      <c r="BQ996" s="25"/>
      <c r="BR996" s="25"/>
      <c r="BS996" s="25"/>
      <c r="BT996" s="25"/>
      <c r="BU996" s="25"/>
      <c r="BV996" s="25"/>
      <c r="BW996" s="25"/>
      <c r="BX996" s="25"/>
      <c r="BY996" s="25"/>
      <c r="BZ996" s="25"/>
      <c r="CA996" s="25"/>
      <c r="CB996" s="25"/>
      <c r="CC996" s="25"/>
      <c r="CD996" s="25"/>
      <c r="CE996" s="25"/>
      <c r="CF996" s="25"/>
      <c r="CG996" s="25"/>
      <c r="CH996" s="25"/>
      <c r="CI996" s="25"/>
      <c r="CJ996" s="25"/>
      <c r="CK996" s="25"/>
      <c r="CL996" s="25"/>
      <c r="CM996" s="25"/>
      <c r="CN996" s="25"/>
      <c r="CO996" s="25"/>
      <c r="CP996" s="25"/>
      <c r="CQ996" s="25"/>
      <c r="CR996" s="25"/>
      <c r="CS996" s="25"/>
      <c r="CT996" s="25"/>
      <c r="CU996" s="25"/>
      <c r="CV996" s="25"/>
      <c r="CW996" s="25"/>
      <c r="CX996" s="25"/>
      <c r="CY996" s="25"/>
      <c r="CZ996" s="25"/>
      <c r="DA996" s="25"/>
      <c r="DB996" s="25"/>
      <c r="DC996" s="25"/>
      <c r="DD996" s="25"/>
    </row>
    <row r="997" spans="1:108" hidden="1">
      <c r="A997" s="25"/>
      <c r="B997" s="25"/>
      <c r="C997" s="25"/>
      <c r="D997" s="25"/>
      <c r="E997" s="25"/>
      <c r="F997" s="25"/>
      <c r="G997" s="25"/>
      <c r="H997" s="25"/>
      <c r="I997" s="214"/>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c r="BM997" s="25"/>
      <c r="BN997" s="25"/>
      <c r="BO997" s="25"/>
      <c r="BP997" s="25"/>
      <c r="BQ997" s="25"/>
      <c r="BR997" s="25"/>
      <c r="BS997" s="25"/>
      <c r="BT997" s="25"/>
      <c r="BU997" s="25"/>
      <c r="BV997" s="25"/>
      <c r="BW997" s="25"/>
      <c r="BX997" s="25"/>
      <c r="BY997" s="25"/>
      <c r="BZ997" s="25"/>
      <c r="CA997" s="25"/>
      <c r="CB997" s="25"/>
      <c r="CC997" s="25"/>
      <c r="CD997" s="25"/>
      <c r="CE997" s="25"/>
      <c r="CF997" s="25"/>
      <c r="CG997" s="25"/>
      <c r="CH997" s="25"/>
      <c r="CI997" s="25"/>
      <c r="CJ997" s="25"/>
      <c r="CK997" s="25"/>
      <c r="CL997" s="25"/>
      <c r="CM997" s="25"/>
      <c r="CN997" s="25"/>
      <c r="CO997" s="25"/>
      <c r="CP997" s="25"/>
      <c r="CQ997" s="25"/>
      <c r="CR997" s="25"/>
      <c r="CS997" s="25"/>
      <c r="CT997" s="25"/>
      <c r="CU997" s="25"/>
      <c r="CV997" s="25"/>
      <c r="CW997" s="25"/>
      <c r="CX997" s="25"/>
      <c r="CY997" s="25"/>
      <c r="CZ997" s="25"/>
      <c r="DA997" s="25"/>
      <c r="DB997" s="25"/>
      <c r="DC997" s="25"/>
      <c r="DD997" s="25"/>
    </row>
    <row r="998" spans="1:108" hidden="1">
      <c r="A998" s="25"/>
      <c r="B998" s="25"/>
      <c r="C998" s="25"/>
      <c r="D998" s="25"/>
      <c r="E998" s="25"/>
      <c r="F998" s="25"/>
      <c r="G998" s="25"/>
      <c r="H998" s="25"/>
      <c r="I998" s="214"/>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25"/>
      <c r="BJ998" s="25"/>
      <c r="BK998" s="25"/>
      <c r="BL998" s="25"/>
      <c r="BM998" s="25"/>
      <c r="BN998" s="25"/>
      <c r="BO998" s="25"/>
      <c r="BP998" s="25"/>
      <c r="BQ998" s="25"/>
      <c r="BR998" s="25"/>
      <c r="BS998" s="25"/>
      <c r="BT998" s="25"/>
      <c r="BU998" s="25"/>
      <c r="BV998" s="25"/>
      <c r="BW998" s="25"/>
      <c r="BX998" s="25"/>
      <c r="BY998" s="25"/>
      <c r="BZ998" s="25"/>
      <c r="CA998" s="25"/>
      <c r="CB998" s="25"/>
      <c r="CC998" s="25"/>
      <c r="CD998" s="25"/>
      <c r="CE998" s="25"/>
      <c r="CF998" s="25"/>
      <c r="CG998" s="25"/>
      <c r="CH998" s="25"/>
      <c r="CI998" s="25"/>
      <c r="CJ998" s="25"/>
      <c r="CK998" s="25"/>
      <c r="CL998" s="25"/>
      <c r="CM998" s="25"/>
      <c r="CN998" s="25"/>
      <c r="CO998" s="25"/>
      <c r="CP998" s="25"/>
      <c r="CQ998" s="25"/>
      <c r="CR998" s="25"/>
      <c r="CS998" s="25"/>
      <c r="CT998" s="25"/>
      <c r="CU998" s="25"/>
      <c r="CV998" s="25"/>
      <c r="CW998" s="25"/>
      <c r="CX998" s="25"/>
      <c r="CY998" s="25"/>
      <c r="CZ998" s="25"/>
      <c r="DA998" s="25"/>
      <c r="DB998" s="25"/>
      <c r="DC998" s="25"/>
      <c r="DD998" s="25"/>
    </row>
    <row r="999" spans="1:108" hidden="1">
      <c r="A999" s="25"/>
      <c r="B999" s="25"/>
      <c r="C999" s="25"/>
      <c r="D999" s="25"/>
      <c r="E999" s="25"/>
      <c r="F999" s="25"/>
      <c r="G999" s="25"/>
      <c r="H999" s="25"/>
      <c r="I999" s="214"/>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25"/>
      <c r="BJ999" s="25"/>
      <c r="BK999" s="25"/>
      <c r="BL999" s="25"/>
      <c r="BM999" s="25"/>
      <c r="BN999" s="25"/>
      <c r="BO999" s="25"/>
      <c r="BP999" s="25"/>
      <c r="BQ999" s="25"/>
      <c r="BR999" s="25"/>
      <c r="BS999" s="25"/>
      <c r="BT999" s="25"/>
      <c r="BU999" s="25"/>
      <c r="BV999" s="25"/>
      <c r="BW999" s="25"/>
      <c r="BX999" s="25"/>
      <c r="BY999" s="25"/>
      <c r="BZ999" s="25"/>
      <c r="CA999" s="25"/>
      <c r="CB999" s="25"/>
      <c r="CC999" s="25"/>
      <c r="CD999" s="25"/>
      <c r="CE999" s="25"/>
      <c r="CF999" s="25"/>
      <c r="CG999" s="25"/>
      <c r="CH999" s="25"/>
      <c r="CI999" s="25"/>
      <c r="CJ999" s="25"/>
      <c r="CK999" s="25"/>
      <c r="CL999" s="25"/>
      <c r="CM999" s="25"/>
      <c r="CN999" s="25"/>
      <c r="CO999" s="25"/>
      <c r="CP999" s="25"/>
      <c r="CQ999" s="25"/>
      <c r="CR999" s="25"/>
      <c r="CS999" s="25"/>
      <c r="CT999" s="25"/>
      <c r="CU999" s="25"/>
      <c r="CV999" s="25"/>
      <c r="CW999" s="25"/>
      <c r="CX999" s="25"/>
      <c r="CY999" s="25"/>
      <c r="CZ999" s="25"/>
      <c r="DA999" s="25"/>
      <c r="DB999" s="25"/>
      <c r="DC999" s="25"/>
      <c r="DD999" s="25"/>
    </row>
    <row r="1000" spans="1:108" hidden="1">
      <c r="A1000" s="25"/>
      <c r="B1000" s="25"/>
      <c r="C1000" s="25"/>
      <c r="D1000" s="25"/>
      <c r="E1000" s="25"/>
      <c r="F1000" s="25"/>
      <c r="G1000" s="25"/>
      <c r="H1000" s="25"/>
      <c r="I1000" s="214"/>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25"/>
      <c r="BJ1000" s="25"/>
      <c r="BK1000" s="25"/>
      <c r="BL1000" s="25"/>
      <c r="BM1000" s="25"/>
      <c r="BN1000" s="25"/>
      <c r="BO1000" s="25"/>
      <c r="BP1000" s="25"/>
      <c r="BQ1000" s="25"/>
      <c r="BR1000" s="25"/>
      <c r="BS1000" s="25"/>
      <c r="BT1000" s="25"/>
      <c r="BU1000" s="25"/>
      <c r="BV1000" s="25"/>
      <c r="BW1000" s="25"/>
      <c r="BX1000" s="25"/>
      <c r="BY1000" s="25"/>
      <c r="BZ1000" s="25"/>
      <c r="CA1000" s="25"/>
      <c r="CB1000" s="25"/>
      <c r="CC1000" s="25"/>
      <c r="CD1000" s="25"/>
      <c r="CE1000" s="25"/>
      <c r="CF1000" s="25"/>
      <c r="CG1000" s="25"/>
      <c r="CH1000" s="25"/>
      <c r="CI1000" s="25"/>
      <c r="CJ1000" s="25"/>
      <c r="CK1000" s="25"/>
      <c r="CL1000" s="25"/>
      <c r="CM1000" s="25"/>
      <c r="CN1000" s="25"/>
      <c r="CO1000" s="25"/>
      <c r="CP1000" s="25"/>
      <c r="CQ1000" s="25"/>
      <c r="CR1000" s="25"/>
      <c r="CS1000" s="25"/>
      <c r="CT1000" s="25"/>
      <c r="CU1000" s="25"/>
      <c r="CV1000" s="25"/>
      <c r="CW1000" s="25"/>
      <c r="CX1000" s="25"/>
      <c r="CY1000" s="25"/>
      <c r="CZ1000" s="25"/>
      <c r="DA1000" s="25"/>
      <c r="DB1000" s="25"/>
      <c r="DC1000" s="25"/>
      <c r="DD1000" s="25"/>
    </row>
    <row r="1001" spans="1:108" hidden="1">
      <c r="A1001" s="25"/>
      <c r="B1001" s="25"/>
      <c r="C1001" s="25"/>
      <c r="D1001" s="25"/>
      <c r="E1001" s="25"/>
      <c r="F1001" s="25"/>
      <c r="G1001" s="25"/>
      <c r="H1001" s="25"/>
      <c r="I1001" s="214"/>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c r="BC1001" s="25"/>
      <c r="BD1001" s="25"/>
      <c r="BE1001" s="25"/>
      <c r="BF1001" s="25"/>
      <c r="BG1001" s="25"/>
      <c r="BH1001" s="25"/>
      <c r="BI1001" s="25"/>
      <c r="BJ1001" s="25"/>
      <c r="BK1001" s="25"/>
      <c r="BL1001" s="25"/>
      <c r="BM1001" s="25"/>
      <c r="BN1001" s="25"/>
      <c r="BO1001" s="25"/>
      <c r="BP1001" s="25"/>
      <c r="BQ1001" s="25"/>
      <c r="BR1001" s="25"/>
      <c r="BS1001" s="25"/>
      <c r="BT1001" s="25"/>
      <c r="BU1001" s="25"/>
      <c r="BV1001" s="25"/>
      <c r="BW1001" s="25"/>
      <c r="BX1001" s="25"/>
      <c r="BY1001" s="25"/>
      <c r="BZ1001" s="25"/>
      <c r="CA1001" s="25"/>
      <c r="CB1001" s="25"/>
      <c r="CC1001" s="25"/>
      <c r="CD1001" s="25"/>
      <c r="CE1001" s="25"/>
      <c r="CF1001" s="25"/>
      <c r="CG1001" s="25"/>
      <c r="CH1001" s="25"/>
      <c r="CI1001" s="25"/>
      <c r="CJ1001" s="25"/>
      <c r="CK1001" s="25"/>
      <c r="CL1001" s="25"/>
      <c r="CM1001" s="25"/>
      <c r="CN1001" s="25"/>
      <c r="CO1001" s="25"/>
      <c r="CP1001" s="25"/>
      <c r="CQ1001" s="25"/>
      <c r="CR1001" s="25"/>
      <c r="CS1001" s="25"/>
      <c r="CT1001" s="25"/>
      <c r="CU1001" s="25"/>
      <c r="CV1001" s="25"/>
      <c r="CW1001" s="25"/>
      <c r="CX1001" s="25"/>
      <c r="CY1001" s="25"/>
      <c r="CZ1001" s="25"/>
      <c r="DA1001" s="25"/>
      <c r="DB1001" s="25"/>
      <c r="DC1001" s="25"/>
      <c r="DD1001" s="25"/>
    </row>
    <row r="1002" spans="1:108" hidden="1">
      <c r="A1002" s="25"/>
      <c r="B1002" s="25"/>
      <c r="C1002" s="25"/>
      <c r="D1002" s="25"/>
      <c r="E1002" s="25"/>
      <c r="F1002" s="25"/>
      <c r="G1002" s="25"/>
      <c r="H1002" s="25"/>
      <c r="I1002" s="214"/>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c r="BC1002" s="25"/>
      <c r="BD1002" s="25"/>
      <c r="BE1002" s="25"/>
      <c r="BF1002" s="25"/>
      <c r="BG1002" s="25"/>
      <c r="BH1002" s="25"/>
      <c r="BI1002" s="25"/>
      <c r="BJ1002" s="25"/>
      <c r="BK1002" s="25"/>
      <c r="BL1002" s="25"/>
      <c r="BM1002" s="25"/>
      <c r="BN1002" s="25"/>
      <c r="BO1002" s="25"/>
      <c r="BP1002" s="25"/>
      <c r="BQ1002" s="25"/>
      <c r="BR1002" s="25"/>
      <c r="BS1002" s="25"/>
      <c r="BT1002" s="25"/>
      <c r="BU1002" s="25"/>
      <c r="BV1002" s="25"/>
      <c r="BW1002" s="25"/>
      <c r="BX1002" s="25"/>
      <c r="BY1002" s="25"/>
      <c r="BZ1002" s="25"/>
      <c r="CA1002" s="25"/>
      <c r="CB1002" s="25"/>
      <c r="CC1002" s="25"/>
      <c r="CD1002" s="25"/>
      <c r="CE1002" s="25"/>
      <c r="CF1002" s="25"/>
      <c r="CG1002" s="25"/>
      <c r="CH1002" s="25"/>
      <c r="CI1002" s="25"/>
      <c r="CJ1002" s="25"/>
      <c r="CK1002" s="25"/>
      <c r="CL1002" s="25"/>
      <c r="CM1002" s="25"/>
      <c r="CN1002" s="25"/>
      <c r="CO1002" s="25"/>
      <c r="CP1002" s="25"/>
      <c r="CQ1002" s="25"/>
      <c r="CR1002" s="25"/>
      <c r="CS1002" s="25"/>
      <c r="CT1002" s="25"/>
      <c r="CU1002" s="25"/>
      <c r="CV1002" s="25"/>
      <c r="CW1002" s="25"/>
      <c r="CX1002" s="25"/>
      <c r="CY1002" s="25"/>
      <c r="CZ1002" s="25"/>
      <c r="DA1002" s="25"/>
      <c r="DB1002" s="25"/>
      <c r="DC1002" s="25"/>
      <c r="DD1002" s="25"/>
    </row>
    <row r="1003" spans="1:108" hidden="1">
      <c r="A1003" s="25"/>
      <c r="B1003" s="25"/>
      <c r="C1003" s="25"/>
      <c r="D1003" s="25"/>
      <c r="E1003" s="25"/>
      <c r="F1003" s="25"/>
      <c r="G1003" s="25"/>
      <c r="H1003" s="25"/>
      <c r="I1003" s="214"/>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c r="BC1003" s="25"/>
      <c r="BD1003" s="25"/>
      <c r="BE1003" s="25"/>
      <c r="BF1003" s="25"/>
      <c r="BG1003" s="25"/>
      <c r="BH1003" s="25"/>
      <c r="BI1003" s="25"/>
      <c r="BJ1003" s="25"/>
      <c r="BK1003" s="25"/>
      <c r="BL1003" s="25"/>
      <c r="BM1003" s="25"/>
      <c r="BN1003" s="25"/>
      <c r="BO1003" s="25"/>
      <c r="BP1003" s="25"/>
      <c r="BQ1003" s="25"/>
      <c r="BR1003" s="25"/>
      <c r="BS1003" s="25"/>
      <c r="BT1003" s="25"/>
      <c r="BU1003" s="25"/>
      <c r="BV1003" s="25"/>
      <c r="BW1003" s="25"/>
      <c r="BX1003" s="25"/>
      <c r="BY1003" s="25"/>
      <c r="BZ1003" s="25"/>
      <c r="CA1003" s="25"/>
      <c r="CB1003" s="25"/>
      <c r="CC1003" s="25"/>
      <c r="CD1003" s="25"/>
      <c r="CE1003" s="25"/>
      <c r="CF1003" s="25"/>
      <c r="CG1003" s="25"/>
      <c r="CH1003" s="25"/>
      <c r="CI1003" s="25"/>
      <c r="CJ1003" s="25"/>
      <c r="CK1003" s="25"/>
      <c r="CL1003" s="25"/>
      <c r="CM1003" s="25"/>
      <c r="CN1003" s="25"/>
      <c r="CO1003" s="25"/>
      <c r="CP1003" s="25"/>
      <c r="CQ1003" s="25"/>
      <c r="CR1003" s="25"/>
      <c r="CS1003" s="25"/>
      <c r="CT1003" s="25"/>
      <c r="CU1003" s="25"/>
      <c r="CV1003" s="25"/>
      <c r="CW1003" s="25"/>
      <c r="CX1003" s="25"/>
      <c r="CY1003" s="25"/>
      <c r="CZ1003" s="25"/>
      <c r="DA1003" s="25"/>
      <c r="DB1003" s="25"/>
      <c r="DC1003" s="25"/>
      <c r="DD1003" s="25"/>
    </row>
    <row r="1004" spans="1:108" hidden="1">
      <c r="A1004" s="25"/>
      <c r="B1004" s="25"/>
      <c r="C1004" s="25"/>
      <c r="D1004" s="25"/>
      <c r="E1004" s="25"/>
      <c r="F1004" s="25"/>
      <c r="G1004" s="25"/>
      <c r="H1004" s="25"/>
      <c r="I1004" s="214"/>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c r="BC1004" s="25"/>
      <c r="BD1004" s="25"/>
      <c r="BE1004" s="25"/>
      <c r="BF1004" s="25"/>
      <c r="BG1004" s="25"/>
      <c r="BH1004" s="25"/>
      <c r="BI1004" s="25"/>
      <c r="BJ1004" s="25"/>
      <c r="BK1004" s="25"/>
      <c r="BL1004" s="25"/>
      <c r="BM1004" s="25"/>
      <c r="BN1004" s="25"/>
      <c r="BO1004" s="25"/>
      <c r="BP1004" s="25"/>
      <c r="BQ1004" s="25"/>
      <c r="BR1004" s="25"/>
      <c r="BS1004" s="25"/>
      <c r="BT1004" s="25"/>
      <c r="BU1004" s="25"/>
      <c r="BV1004" s="25"/>
      <c r="BW1004" s="25"/>
      <c r="BX1004" s="25"/>
      <c r="BY1004" s="25"/>
      <c r="BZ1004" s="25"/>
      <c r="CA1004" s="25"/>
      <c r="CB1004" s="25"/>
      <c r="CC1004" s="25"/>
      <c r="CD1004" s="25"/>
      <c r="CE1004" s="25"/>
      <c r="CF1004" s="25"/>
      <c r="CG1004" s="25"/>
      <c r="CH1004" s="25"/>
      <c r="CI1004" s="25"/>
      <c r="CJ1004" s="25"/>
      <c r="CK1004" s="25"/>
      <c r="CL1004" s="25"/>
      <c r="CM1004" s="25"/>
      <c r="CN1004" s="25"/>
      <c r="CO1004" s="25"/>
      <c r="CP1004" s="25"/>
      <c r="CQ1004" s="25"/>
      <c r="CR1004" s="25"/>
      <c r="CS1004" s="25"/>
      <c r="CT1004" s="25"/>
      <c r="CU1004" s="25"/>
      <c r="CV1004" s="25"/>
      <c r="CW1004" s="25"/>
      <c r="CX1004" s="25"/>
      <c r="CY1004" s="25"/>
      <c r="CZ1004" s="25"/>
      <c r="DA1004" s="25"/>
      <c r="DB1004" s="25"/>
      <c r="DC1004" s="25"/>
      <c r="DD1004" s="25"/>
    </row>
    <row r="1005" spans="1:108" hidden="1">
      <c r="A1005" s="25"/>
      <c r="B1005" s="25"/>
      <c r="C1005" s="25"/>
      <c r="D1005" s="25"/>
      <c r="E1005" s="25"/>
      <c r="F1005" s="25"/>
      <c r="G1005" s="25"/>
      <c r="H1005" s="25"/>
      <c r="I1005" s="214"/>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c r="BC1005" s="25"/>
      <c r="BD1005" s="25"/>
      <c r="BE1005" s="25"/>
      <c r="BF1005" s="25"/>
      <c r="BG1005" s="25"/>
      <c r="BH1005" s="25"/>
      <c r="BI1005" s="25"/>
      <c r="BJ1005" s="25"/>
      <c r="BK1005" s="25"/>
      <c r="BL1005" s="25"/>
      <c r="BM1005" s="25"/>
      <c r="BN1005" s="25"/>
      <c r="BO1005" s="25"/>
      <c r="BP1005" s="25"/>
      <c r="BQ1005" s="25"/>
      <c r="BR1005" s="25"/>
      <c r="BS1005" s="25"/>
      <c r="BT1005" s="25"/>
      <c r="BU1005" s="25"/>
      <c r="BV1005" s="25"/>
      <c r="BW1005" s="25"/>
      <c r="BX1005" s="25"/>
      <c r="BY1005" s="25"/>
      <c r="BZ1005" s="25"/>
      <c r="CA1005" s="25"/>
      <c r="CB1005" s="25"/>
      <c r="CC1005" s="25"/>
      <c r="CD1005" s="25"/>
      <c r="CE1005" s="25"/>
      <c r="CF1005" s="25"/>
      <c r="CG1005" s="25"/>
      <c r="CH1005" s="25"/>
      <c r="CI1005" s="25"/>
      <c r="CJ1005" s="25"/>
      <c r="CK1005" s="25"/>
      <c r="CL1005" s="25"/>
      <c r="CM1005" s="25"/>
      <c r="CN1005" s="25"/>
      <c r="CO1005" s="25"/>
      <c r="CP1005" s="25"/>
      <c r="CQ1005" s="25"/>
      <c r="CR1005" s="25"/>
      <c r="CS1005" s="25"/>
      <c r="CT1005" s="25"/>
      <c r="CU1005" s="25"/>
      <c r="CV1005" s="25"/>
      <c r="CW1005" s="25"/>
      <c r="CX1005" s="25"/>
      <c r="CY1005" s="25"/>
      <c r="CZ1005" s="25"/>
      <c r="DA1005" s="25"/>
      <c r="DB1005" s="25"/>
      <c r="DC1005" s="25"/>
      <c r="DD1005" s="25"/>
    </row>
    <row r="1006" spans="1:108" hidden="1">
      <c r="A1006" s="25"/>
      <c r="B1006" s="25"/>
      <c r="C1006" s="25"/>
      <c r="D1006" s="25"/>
      <c r="E1006" s="25"/>
      <c r="F1006" s="25"/>
      <c r="G1006" s="25"/>
      <c r="H1006" s="25"/>
      <c r="I1006" s="214"/>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5"/>
      <c r="AV1006" s="25"/>
      <c r="AW1006" s="25"/>
      <c r="AX1006" s="25"/>
      <c r="AY1006" s="25"/>
      <c r="AZ1006" s="25"/>
      <c r="BA1006" s="25"/>
      <c r="BB1006" s="25"/>
      <c r="BC1006" s="25"/>
      <c r="BD1006" s="25"/>
      <c r="BE1006" s="25"/>
      <c r="BF1006" s="25"/>
      <c r="BG1006" s="25"/>
      <c r="BH1006" s="25"/>
      <c r="BI1006" s="25"/>
      <c r="BJ1006" s="25"/>
      <c r="BK1006" s="25"/>
      <c r="BL1006" s="25"/>
      <c r="BM1006" s="25"/>
      <c r="BN1006" s="25"/>
      <c r="BO1006" s="25"/>
      <c r="BP1006" s="25"/>
      <c r="BQ1006" s="25"/>
      <c r="BR1006" s="25"/>
      <c r="BS1006" s="25"/>
      <c r="BT1006" s="25"/>
      <c r="BU1006" s="25"/>
      <c r="BV1006" s="25"/>
      <c r="BW1006" s="25"/>
      <c r="BX1006" s="25"/>
      <c r="BY1006" s="25"/>
      <c r="BZ1006" s="25"/>
      <c r="CA1006" s="25"/>
      <c r="CB1006" s="25"/>
      <c r="CC1006" s="25"/>
      <c r="CD1006" s="25"/>
      <c r="CE1006" s="25"/>
      <c r="CF1006" s="25"/>
      <c r="CG1006" s="25"/>
      <c r="CH1006" s="25"/>
      <c r="CI1006" s="25"/>
      <c r="CJ1006" s="25"/>
      <c r="CK1006" s="25"/>
      <c r="CL1006" s="25"/>
      <c r="CM1006" s="25"/>
      <c r="CN1006" s="25"/>
      <c r="CO1006" s="25"/>
      <c r="CP1006" s="25"/>
      <c r="CQ1006" s="25"/>
      <c r="CR1006" s="25"/>
      <c r="CS1006" s="25"/>
      <c r="CT1006" s="25"/>
      <c r="CU1006" s="25"/>
      <c r="CV1006" s="25"/>
      <c r="CW1006" s="25"/>
      <c r="CX1006" s="25"/>
      <c r="CY1006" s="25"/>
      <c r="CZ1006" s="25"/>
      <c r="DA1006" s="25"/>
      <c r="DB1006" s="25"/>
      <c r="DC1006" s="25"/>
      <c r="DD1006" s="25"/>
    </row>
    <row r="1007" spans="1:108" hidden="1">
      <c r="A1007" s="25"/>
      <c r="B1007" s="25"/>
      <c r="C1007" s="25"/>
      <c r="D1007" s="25"/>
      <c r="E1007" s="25"/>
      <c r="F1007" s="25"/>
      <c r="G1007" s="25"/>
      <c r="H1007" s="25"/>
      <c r="I1007" s="214"/>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5"/>
      <c r="AX1007" s="25"/>
      <c r="AY1007" s="25"/>
      <c r="AZ1007" s="25"/>
      <c r="BA1007" s="25"/>
      <c r="BB1007" s="25"/>
      <c r="BC1007" s="25"/>
      <c r="BD1007" s="25"/>
      <c r="BE1007" s="25"/>
      <c r="BF1007" s="25"/>
      <c r="BG1007" s="25"/>
      <c r="BH1007" s="25"/>
      <c r="BI1007" s="25"/>
      <c r="BJ1007" s="25"/>
      <c r="BK1007" s="25"/>
      <c r="BL1007" s="25"/>
      <c r="BM1007" s="25"/>
      <c r="BN1007" s="25"/>
      <c r="BO1007" s="25"/>
      <c r="BP1007" s="25"/>
      <c r="BQ1007" s="25"/>
      <c r="BR1007" s="25"/>
      <c r="BS1007" s="25"/>
      <c r="BT1007" s="25"/>
      <c r="BU1007" s="25"/>
      <c r="BV1007" s="25"/>
      <c r="BW1007" s="25"/>
      <c r="BX1007" s="25"/>
      <c r="BY1007" s="25"/>
      <c r="BZ1007" s="25"/>
      <c r="CA1007" s="25"/>
      <c r="CB1007" s="25"/>
      <c r="CC1007" s="25"/>
      <c r="CD1007" s="25"/>
      <c r="CE1007" s="25"/>
      <c r="CF1007" s="25"/>
      <c r="CG1007" s="25"/>
      <c r="CH1007" s="25"/>
      <c r="CI1007" s="25"/>
      <c r="CJ1007" s="25"/>
      <c r="CK1007" s="25"/>
      <c r="CL1007" s="25"/>
      <c r="CM1007" s="25"/>
      <c r="CN1007" s="25"/>
      <c r="CO1007" s="25"/>
      <c r="CP1007" s="25"/>
      <c r="CQ1007" s="25"/>
      <c r="CR1007" s="25"/>
      <c r="CS1007" s="25"/>
      <c r="CT1007" s="25"/>
      <c r="CU1007" s="25"/>
      <c r="CV1007" s="25"/>
      <c r="CW1007" s="25"/>
      <c r="CX1007" s="25"/>
      <c r="CY1007" s="25"/>
      <c r="CZ1007" s="25"/>
      <c r="DA1007" s="25"/>
      <c r="DB1007" s="25"/>
      <c r="DC1007" s="25"/>
      <c r="DD1007" s="25"/>
    </row>
    <row r="1008" spans="1:108" hidden="1">
      <c r="A1008" s="25"/>
      <c r="B1008" s="25"/>
      <c r="C1008" s="25"/>
      <c r="D1008" s="25"/>
      <c r="E1008" s="25"/>
      <c r="F1008" s="25"/>
      <c r="G1008" s="25"/>
      <c r="H1008" s="25"/>
      <c r="I1008" s="214"/>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c r="AY1008" s="25"/>
      <c r="AZ1008" s="25"/>
      <c r="BA1008" s="25"/>
      <c r="BB1008" s="25"/>
      <c r="BC1008" s="25"/>
      <c r="BD1008" s="25"/>
      <c r="BE1008" s="25"/>
      <c r="BF1008" s="25"/>
      <c r="BG1008" s="25"/>
      <c r="BH1008" s="25"/>
      <c r="BI1008" s="25"/>
      <c r="BJ1008" s="25"/>
      <c r="BK1008" s="25"/>
      <c r="BL1008" s="25"/>
      <c r="BM1008" s="25"/>
      <c r="BN1008" s="25"/>
      <c r="BO1008" s="25"/>
      <c r="BP1008" s="25"/>
      <c r="BQ1008" s="25"/>
      <c r="BR1008" s="25"/>
      <c r="BS1008" s="25"/>
      <c r="BT1008" s="25"/>
      <c r="BU1008" s="25"/>
      <c r="BV1008" s="25"/>
      <c r="BW1008" s="25"/>
      <c r="BX1008" s="25"/>
      <c r="BY1008" s="25"/>
      <c r="BZ1008" s="25"/>
      <c r="CA1008" s="25"/>
      <c r="CB1008" s="25"/>
      <c r="CC1008" s="25"/>
      <c r="CD1008" s="25"/>
      <c r="CE1008" s="25"/>
      <c r="CF1008" s="25"/>
      <c r="CG1008" s="25"/>
      <c r="CH1008" s="25"/>
      <c r="CI1008" s="25"/>
      <c r="CJ1008" s="25"/>
      <c r="CK1008" s="25"/>
      <c r="CL1008" s="25"/>
      <c r="CM1008" s="25"/>
      <c r="CN1008" s="25"/>
      <c r="CO1008" s="25"/>
      <c r="CP1008" s="25"/>
      <c r="CQ1008" s="25"/>
      <c r="CR1008" s="25"/>
      <c r="CS1008" s="25"/>
      <c r="CT1008" s="25"/>
      <c r="CU1008" s="25"/>
      <c r="CV1008" s="25"/>
      <c r="CW1008" s="25"/>
      <c r="CX1008" s="25"/>
      <c r="CY1008" s="25"/>
      <c r="CZ1008" s="25"/>
      <c r="DA1008" s="25"/>
      <c r="DB1008" s="25"/>
      <c r="DC1008" s="25"/>
      <c r="DD1008" s="25"/>
    </row>
    <row r="1009" spans="1:108" hidden="1">
      <c r="A1009" s="25"/>
      <c r="B1009" s="25"/>
      <c r="C1009" s="25"/>
      <c r="D1009" s="25"/>
      <c r="E1009" s="25"/>
      <c r="F1009" s="25"/>
      <c r="G1009" s="25"/>
      <c r="H1009" s="25"/>
      <c r="I1009" s="214"/>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c r="BC1009" s="25"/>
      <c r="BD1009" s="25"/>
      <c r="BE1009" s="25"/>
      <c r="BF1009" s="25"/>
      <c r="BG1009" s="25"/>
      <c r="BH1009" s="25"/>
      <c r="BI1009" s="25"/>
      <c r="BJ1009" s="25"/>
      <c r="BK1009" s="25"/>
      <c r="BL1009" s="25"/>
      <c r="BM1009" s="25"/>
      <c r="BN1009" s="25"/>
      <c r="BO1009" s="25"/>
      <c r="BP1009" s="25"/>
      <c r="BQ1009" s="25"/>
      <c r="BR1009" s="25"/>
      <c r="BS1009" s="25"/>
      <c r="BT1009" s="25"/>
      <c r="BU1009" s="25"/>
      <c r="BV1009" s="25"/>
      <c r="BW1009" s="25"/>
      <c r="BX1009" s="25"/>
      <c r="BY1009" s="25"/>
      <c r="BZ1009" s="25"/>
      <c r="CA1009" s="25"/>
      <c r="CB1009" s="25"/>
      <c r="CC1009" s="25"/>
      <c r="CD1009" s="25"/>
      <c r="CE1009" s="25"/>
      <c r="CF1009" s="25"/>
      <c r="CG1009" s="25"/>
      <c r="CH1009" s="25"/>
      <c r="CI1009" s="25"/>
      <c r="CJ1009" s="25"/>
      <c r="CK1009" s="25"/>
      <c r="CL1009" s="25"/>
      <c r="CM1009" s="25"/>
      <c r="CN1009" s="25"/>
      <c r="CO1009" s="25"/>
      <c r="CP1009" s="25"/>
      <c r="CQ1009" s="25"/>
      <c r="CR1009" s="25"/>
      <c r="CS1009" s="25"/>
      <c r="CT1009" s="25"/>
      <c r="CU1009" s="25"/>
      <c r="CV1009" s="25"/>
      <c r="CW1009" s="25"/>
      <c r="CX1009" s="25"/>
      <c r="CY1009" s="25"/>
      <c r="CZ1009" s="25"/>
      <c r="DA1009" s="25"/>
      <c r="DB1009" s="25"/>
      <c r="DC1009" s="25"/>
      <c r="DD1009" s="25"/>
    </row>
    <row r="1010" spans="1:108" hidden="1">
      <c r="A1010" s="25"/>
      <c r="B1010" s="25"/>
      <c r="C1010" s="25"/>
      <c r="D1010" s="25"/>
      <c r="E1010" s="25"/>
      <c r="F1010" s="25"/>
      <c r="G1010" s="25"/>
      <c r="H1010" s="25"/>
      <c r="I1010" s="214"/>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c r="BC1010" s="25"/>
      <c r="BD1010" s="25"/>
      <c r="BE1010" s="25"/>
      <c r="BF1010" s="25"/>
      <c r="BG1010" s="25"/>
      <c r="BH1010" s="25"/>
      <c r="BI1010" s="25"/>
      <c r="BJ1010" s="25"/>
      <c r="BK1010" s="25"/>
      <c r="BL1010" s="25"/>
      <c r="BM1010" s="25"/>
      <c r="BN1010" s="25"/>
      <c r="BO1010" s="25"/>
      <c r="BP1010" s="25"/>
      <c r="BQ1010" s="25"/>
      <c r="BR1010" s="25"/>
      <c r="BS1010" s="25"/>
      <c r="BT1010" s="25"/>
      <c r="BU1010" s="25"/>
      <c r="BV1010" s="25"/>
      <c r="BW1010" s="25"/>
      <c r="BX1010" s="25"/>
      <c r="BY1010" s="25"/>
      <c r="BZ1010" s="25"/>
      <c r="CA1010" s="25"/>
      <c r="CB1010" s="25"/>
      <c r="CC1010" s="25"/>
      <c r="CD1010" s="25"/>
      <c r="CE1010" s="25"/>
      <c r="CF1010" s="25"/>
      <c r="CG1010" s="25"/>
      <c r="CH1010" s="25"/>
      <c r="CI1010" s="25"/>
      <c r="CJ1010" s="25"/>
      <c r="CK1010" s="25"/>
      <c r="CL1010" s="25"/>
      <c r="CM1010" s="25"/>
      <c r="CN1010" s="25"/>
      <c r="CO1010" s="25"/>
      <c r="CP1010" s="25"/>
      <c r="CQ1010" s="25"/>
      <c r="CR1010" s="25"/>
      <c r="CS1010" s="25"/>
      <c r="CT1010" s="25"/>
      <c r="CU1010" s="25"/>
      <c r="CV1010" s="25"/>
      <c r="CW1010" s="25"/>
      <c r="CX1010" s="25"/>
      <c r="CY1010" s="25"/>
      <c r="CZ1010" s="25"/>
      <c r="DA1010" s="25"/>
      <c r="DB1010" s="25"/>
      <c r="DC1010" s="25"/>
      <c r="DD1010" s="25"/>
    </row>
    <row r="1011" spans="1:108" hidden="1">
      <c r="A1011" s="25"/>
      <c r="B1011" s="25"/>
      <c r="C1011" s="25"/>
      <c r="D1011" s="25"/>
      <c r="E1011" s="25"/>
      <c r="F1011" s="25"/>
      <c r="G1011" s="25"/>
      <c r="H1011" s="25"/>
      <c r="I1011" s="214"/>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c r="BC1011" s="25"/>
      <c r="BD1011" s="25"/>
      <c r="BE1011" s="25"/>
      <c r="BF1011" s="25"/>
      <c r="BG1011" s="25"/>
      <c r="BH1011" s="25"/>
      <c r="BI1011" s="25"/>
      <c r="BJ1011" s="25"/>
      <c r="BK1011" s="25"/>
      <c r="BL1011" s="25"/>
      <c r="BM1011" s="25"/>
      <c r="BN1011" s="25"/>
      <c r="BO1011" s="25"/>
      <c r="BP1011" s="25"/>
      <c r="BQ1011" s="25"/>
      <c r="BR1011" s="25"/>
      <c r="BS1011" s="25"/>
      <c r="BT1011" s="25"/>
      <c r="BU1011" s="25"/>
      <c r="BV1011" s="25"/>
      <c r="BW1011" s="25"/>
      <c r="BX1011" s="25"/>
      <c r="BY1011" s="25"/>
      <c r="BZ1011" s="25"/>
      <c r="CA1011" s="25"/>
      <c r="CB1011" s="25"/>
      <c r="CC1011" s="25"/>
      <c r="CD1011" s="25"/>
      <c r="CE1011" s="25"/>
      <c r="CF1011" s="25"/>
      <c r="CG1011" s="25"/>
      <c r="CH1011" s="25"/>
      <c r="CI1011" s="25"/>
      <c r="CJ1011" s="25"/>
      <c r="CK1011" s="25"/>
      <c r="CL1011" s="25"/>
      <c r="CM1011" s="25"/>
      <c r="CN1011" s="25"/>
      <c r="CO1011" s="25"/>
      <c r="CP1011" s="25"/>
      <c r="CQ1011" s="25"/>
      <c r="CR1011" s="25"/>
      <c r="CS1011" s="25"/>
      <c r="CT1011" s="25"/>
      <c r="CU1011" s="25"/>
      <c r="CV1011" s="25"/>
      <c r="CW1011" s="25"/>
      <c r="CX1011" s="25"/>
      <c r="CY1011" s="25"/>
      <c r="CZ1011" s="25"/>
      <c r="DA1011" s="25"/>
      <c r="DB1011" s="25"/>
      <c r="DC1011" s="25"/>
      <c r="DD1011" s="25"/>
    </row>
    <row r="1012" spans="1:108" hidden="1">
      <c r="A1012" s="25"/>
      <c r="B1012" s="25"/>
      <c r="C1012" s="25"/>
      <c r="D1012" s="25"/>
      <c r="E1012" s="25"/>
      <c r="F1012" s="25"/>
      <c r="G1012" s="25"/>
      <c r="H1012" s="25"/>
      <c r="I1012" s="214"/>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c r="BC1012" s="25"/>
      <c r="BD1012" s="25"/>
      <c r="BE1012" s="25"/>
      <c r="BF1012" s="25"/>
      <c r="BG1012" s="25"/>
      <c r="BH1012" s="25"/>
      <c r="BI1012" s="25"/>
      <c r="BJ1012" s="25"/>
      <c r="BK1012" s="25"/>
      <c r="BL1012" s="25"/>
      <c r="BM1012" s="25"/>
      <c r="BN1012" s="25"/>
      <c r="BO1012" s="25"/>
      <c r="BP1012" s="25"/>
      <c r="BQ1012" s="25"/>
      <c r="BR1012" s="25"/>
      <c r="BS1012" s="25"/>
      <c r="BT1012" s="25"/>
      <c r="BU1012" s="25"/>
      <c r="BV1012" s="25"/>
      <c r="BW1012" s="25"/>
      <c r="BX1012" s="25"/>
      <c r="BY1012" s="25"/>
      <c r="BZ1012" s="25"/>
      <c r="CA1012" s="25"/>
      <c r="CB1012" s="25"/>
      <c r="CC1012" s="25"/>
      <c r="CD1012" s="25"/>
      <c r="CE1012" s="25"/>
      <c r="CF1012" s="25"/>
      <c r="CG1012" s="25"/>
      <c r="CH1012" s="25"/>
      <c r="CI1012" s="25"/>
      <c r="CJ1012" s="25"/>
      <c r="CK1012" s="25"/>
      <c r="CL1012" s="25"/>
      <c r="CM1012" s="25"/>
      <c r="CN1012" s="25"/>
      <c r="CO1012" s="25"/>
      <c r="CP1012" s="25"/>
      <c r="CQ1012" s="25"/>
      <c r="CR1012" s="25"/>
      <c r="CS1012" s="25"/>
      <c r="CT1012" s="25"/>
      <c r="CU1012" s="25"/>
      <c r="CV1012" s="25"/>
      <c r="CW1012" s="25"/>
      <c r="CX1012" s="25"/>
      <c r="CY1012" s="25"/>
      <c r="CZ1012" s="25"/>
      <c r="DA1012" s="25"/>
      <c r="DB1012" s="25"/>
      <c r="DC1012" s="25"/>
      <c r="DD1012" s="25"/>
    </row>
    <row r="1013" spans="1:108" hidden="1">
      <c r="A1013" s="25"/>
      <c r="B1013" s="25"/>
      <c r="C1013" s="25"/>
      <c r="D1013" s="25"/>
      <c r="E1013" s="25"/>
      <c r="F1013" s="25"/>
      <c r="G1013" s="25"/>
      <c r="H1013" s="25"/>
      <c r="I1013" s="214"/>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c r="BC1013" s="25"/>
      <c r="BD1013" s="25"/>
      <c r="BE1013" s="25"/>
      <c r="BF1013" s="25"/>
      <c r="BG1013" s="25"/>
      <c r="BH1013" s="25"/>
      <c r="BI1013" s="25"/>
      <c r="BJ1013" s="25"/>
      <c r="BK1013" s="25"/>
      <c r="BL1013" s="25"/>
      <c r="BM1013" s="25"/>
      <c r="BN1013" s="25"/>
      <c r="BO1013" s="25"/>
      <c r="BP1013" s="25"/>
      <c r="BQ1013" s="25"/>
      <c r="BR1013" s="25"/>
      <c r="BS1013" s="25"/>
      <c r="BT1013" s="25"/>
      <c r="BU1013" s="25"/>
      <c r="BV1013" s="25"/>
      <c r="BW1013" s="25"/>
      <c r="BX1013" s="25"/>
      <c r="BY1013" s="25"/>
      <c r="BZ1013" s="25"/>
      <c r="CA1013" s="25"/>
      <c r="CB1013" s="25"/>
      <c r="CC1013" s="25"/>
      <c r="CD1013" s="25"/>
      <c r="CE1013" s="25"/>
      <c r="CF1013" s="25"/>
      <c r="CG1013" s="25"/>
      <c r="CH1013" s="25"/>
      <c r="CI1013" s="25"/>
      <c r="CJ1013" s="25"/>
      <c r="CK1013" s="25"/>
      <c r="CL1013" s="25"/>
      <c r="CM1013" s="25"/>
      <c r="CN1013" s="25"/>
      <c r="CO1013" s="25"/>
      <c r="CP1013" s="25"/>
      <c r="CQ1013" s="25"/>
      <c r="CR1013" s="25"/>
      <c r="CS1013" s="25"/>
      <c r="CT1013" s="25"/>
      <c r="CU1013" s="25"/>
      <c r="CV1013" s="25"/>
      <c r="CW1013" s="25"/>
      <c r="CX1013" s="25"/>
      <c r="CY1013" s="25"/>
      <c r="CZ1013" s="25"/>
      <c r="DA1013" s="25"/>
      <c r="DB1013" s="25"/>
      <c r="DC1013" s="25"/>
      <c r="DD1013" s="25"/>
    </row>
    <row r="1014" spans="1:108" hidden="1">
      <c r="A1014" s="25"/>
      <c r="B1014" s="25"/>
      <c r="C1014" s="25"/>
      <c r="D1014" s="25"/>
      <c r="E1014" s="25"/>
      <c r="F1014" s="25"/>
      <c r="G1014" s="25"/>
      <c r="H1014" s="25"/>
      <c r="I1014" s="214"/>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c r="BC1014" s="25"/>
      <c r="BD1014" s="25"/>
      <c r="BE1014" s="25"/>
      <c r="BF1014" s="25"/>
      <c r="BG1014" s="25"/>
      <c r="BH1014" s="25"/>
      <c r="BI1014" s="25"/>
      <c r="BJ1014" s="25"/>
      <c r="BK1014" s="25"/>
      <c r="BL1014" s="25"/>
      <c r="BM1014" s="25"/>
      <c r="BN1014" s="25"/>
      <c r="BO1014" s="25"/>
      <c r="BP1014" s="25"/>
      <c r="BQ1014" s="25"/>
      <c r="BR1014" s="25"/>
      <c r="BS1014" s="25"/>
      <c r="BT1014" s="25"/>
      <c r="BU1014" s="25"/>
      <c r="BV1014" s="25"/>
      <c r="BW1014" s="25"/>
      <c r="BX1014" s="25"/>
      <c r="BY1014" s="25"/>
      <c r="BZ1014" s="25"/>
      <c r="CA1014" s="25"/>
      <c r="CB1014" s="25"/>
      <c r="CC1014" s="25"/>
      <c r="CD1014" s="25"/>
      <c r="CE1014" s="25"/>
      <c r="CF1014" s="25"/>
      <c r="CG1014" s="25"/>
      <c r="CH1014" s="25"/>
      <c r="CI1014" s="25"/>
      <c r="CJ1014" s="25"/>
      <c r="CK1014" s="25"/>
      <c r="CL1014" s="25"/>
      <c r="CM1014" s="25"/>
      <c r="CN1014" s="25"/>
      <c r="CO1014" s="25"/>
      <c r="CP1014" s="25"/>
      <c r="CQ1014" s="25"/>
      <c r="CR1014" s="25"/>
      <c r="CS1014" s="25"/>
      <c r="CT1014" s="25"/>
      <c r="CU1014" s="25"/>
      <c r="CV1014" s="25"/>
      <c r="CW1014" s="25"/>
      <c r="CX1014" s="25"/>
      <c r="CY1014" s="25"/>
      <c r="CZ1014" s="25"/>
      <c r="DA1014" s="25"/>
      <c r="DB1014" s="25"/>
      <c r="DC1014" s="25"/>
      <c r="DD1014" s="25"/>
    </row>
    <row r="1015" spans="1:108" hidden="1">
      <c r="A1015" s="25"/>
      <c r="B1015" s="25"/>
      <c r="C1015" s="25"/>
      <c r="D1015" s="25"/>
      <c r="E1015" s="25"/>
      <c r="F1015" s="25"/>
      <c r="G1015" s="25"/>
      <c r="H1015" s="25"/>
      <c r="I1015" s="214"/>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c r="BC1015" s="25"/>
      <c r="BD1015" s="25"/>
      <c r="BE1015" s="25"/>
      <c r="BF1015" s="25"/>
      <c r="BG1015" s="25"/>
      <c r="BH1015" s="25"/>
      <c r="BI1015" s="25"/>
      <c r="BJ1015" s="25"/>
      <c r="BK1015" s="25"/>
      <c r="BL1015" s="25"/>
      <c r="BM1015" s="25"/>
      <c r="BN1015" s="25"/>
      <c r="BO1015" s="25"/>
      <c r="BP1015" s="25"/>
      <c r="BQ1015" s="25"/>
      <c r="BR1015" s="25"/>
      <c r="BS1015" s="25"/>
      <c r="BT1015" s="25"/>
      <c r="BU1015" s="25"/>
      <c r="BV1015" s="25"/>
      <c r="BW1015" s="25"/>
      <c r="BX1015" s="25"/>
      <c r="BY1015" s="25"/>
      <c r="BZ1015" s="25"/>
      <c r="CA1015" s="25"/>
      <c r="CB1015" s="25"/>
      <c r="CC1015" s="25"/>
      <c r="CD1015" s="25"/>
      <c r="CE1015" s="25"/>
      <c r="CF1015" s="25"/>
      <c r="CG1015" s="25"/>
      <c r="CH1015" s="25"/>
      <c r="CI1015" s="25"/>
      <c r="CJ1015" s="25"/>
      <c r="CK1015" s="25"/>
      <c r="CL1015" s="25"/>
      <c r="CM1015" s="25"/>
      <c r="CN1015" s="25"/>
      <c r="CO1015" s="25"/>
      <c r="CP1015" s="25"/>
      <c r="CQ1015" s="25"/>
      <c r="CR1015" s="25"/>
      <c r="CS1015" s="25"/>
      <c r="CT1015" s="25"/>
      <c r="CU1015" s="25"/>
      <c r="CV1015" s="25"/>
      <c r="CW1015" s="25"/>
      <c r="CX1015" s="25"/>
      <c r="CY1015" s="25"/>
      <c r="CZ1015" s="25"/>
      <c r="DA1015" s="25"/>
      <c r="DB1015" s="25"/>
      <c r="DC1015" s="25"/>
      <c r="DD1015" s="25"/>
    </row>
    <row r="1016" spans="1:108" hidden="1">
      <c r="A1016" s="25"/>
      <c r="B1016" s="25"/>
      <c r="C1016" s="25"/>
      <c r="D1016" s="25"/>
      <c r="E1016" s="25"/>
      <c r="F1016" s="25"/>
      <c r="G1016" s="25"/>
      <c r="H1016" s="25"/>
      <c r="I1016" s="214"/>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c r="BC1016" s="25"/>
      <c r="BD1016" s="25"/>
      <c r="BE1016" s="25"/>
      <c r="BF1016" s="25"/>
      <c r="BG1016" s="25"/>
      <c r="BH1016" s="25"/>
      <c r="BI1016" s="25"/>
      <c r="BJ1016" s="25"/>
      <c r="BK1016" s="25"/>
      <c r="BL1016" s="25"/>
      <c r="BM1016" s="25"/>
      <c r="BN1016" s="25"/>
      <c r="BO1016" s="25"/>
      <c r="BP1016" s="25"/>
      <c r="BQ1016" s="25"/>
      <c r="BR1016" s="25"/>
      <c r="BS1016" s="25"/>
      <c r="BT1016" s="25"/>
      <c r="BU1016" s="25"/>
      <c r="BV1016" s="25"/>
      <c r="BW1016" s="25"/>
      <c r="BX1016" s="25"/>
      <c r="BY1016" s="25"/>
      <c r="BZ1016" s="25"/>
      <c r="CA1016" s="25"/>
      <c r="CB1016" s="25"/>
      <c r="CC1016" s="25"/>
      <c r="CD1016" s="25"/>
      <c r="CE1016" s="25"/>
      <c r="CF1016" s="25"/>
      <c r="CG1016" s="25"/>
      <c r="CH1016" s="25"/>
      <c r="CI1016" s="25"/>
      <c r="CJ1016" s="25"/>
      <c r="CK1016" s="25"/>
      <c r="CL1016" s="25"/>
      <c r="CM1016" s="25"/>
      <c r="CN1016" s="25"/>
      <c r="CO1016" s="25"/>
      <c r="CP1016" s="25"/>
      <c r="CQ1016" s="25"/>
      <c r="CR1016" s="25"/>
      <c r="CS1016" s="25"/>
      <c r="CT1016" s="25"/>
      <c r="CU1016" s="25"/>
      <c r="CV1016" s="25"/>
      <c r="CW1016" s="25"/>
      <c r="CX1016" s="25"/>
      <c r="CY1016" s="25"/>
      <c r="CZ1016" s="25"/>
      <c r="DA1016" s="25"/>
      <c r="DB1016" s="25"/>
      <c r="DC1016" s="25"/>
      <c r="DD1016" s="25"/>
    </row>
    <row r="1017" spans="1:108" hidden="1">
      <c r="A1017" s="25"/>
      <c r="B1017" s="25"/>
      <c r="C1017" s="25"/>
      <c r="D1017" s="25"/>
      <c r="E1017" s="25"/>
      <c r="F1017" s="25"/>
      <c r="G1017" s="25"/>
      <c r="H1017" s="25"/>
      <c r="I1017" s="214"/>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25"/>
      <c r="BJ1017" s="25"/>
      <c r="BK1017" s="25"/>
      <c r="BL1017" s="25"/>
      <c r="BM1017" s="25"/>
      <c r="BN1017" s="25"/>
      <c r="BO1017" s="25"/>
      <c r="BP1017" s="25"/>
      <c r="BQ1017" s="25"/>
      <c r="BR1017" s="25"/>
      <c r="BS1017" s="25"/>
      <c r="BT1017" s="25"/>
      <c r="BU1017" s="25"/>
      <c r="BV1017" s="25"/>
      <c r="BW1017" s="25"/>
      <c r="BX1017" s="25"/>
      <c r="BY1017" s="25"/>
      <c r="BZ1017" s="25"/>
      <c r="CA1017" s="25"/>
      <c r="CB1017" s="25"/>
      <c r="CC1017" s="25"/>
      <c r="CD1017" s="25"/>
      <c r="CE1017" s="25"/>
      <c r="CF1017" s="25"/>
      <c r="CG1017" s="25"/>
      <c r="CH1017" s="25"/>
      <c r="CI1017" s="25"/>
      <c r="CJ1017" s="25"/>
      <c r="CK1017" s="25"/>
      <c r="CL1017" s="25"/>
      <c r="CM1017" s="25"/>
      <c r="CN1017" s="25"/>
      <c r="CO1017" s="25"/>
      <c r="CP1017" s="25"/>
      <c r="CQ1017" s="25"/>
      <c r="CR1017" s="25"/>
      <c r="CS1017" s="25"/>
      <c r="CT1017" s="25"/>
      <c r="CU1017" s="25"/>
      <c r="CV1017" s="25"/>
      <c r="CW1017" s="25"/>
      <c r="CX1017" s="25"/>
      <c r="CY1017" s="25"/>
      <c r="CZ1017" s="25"/>
      <c r="DA1017" s="25"/>
      <c r="DB1017" s="25"/>
      <c r="DC1017" s="25"/>
      <c r="DD1017" s="25"/>
    </row>
    <row r="1018" spans="1:108" hidden="1">
      <c r="A1018" s="25"/>
      <c r="B1018" s="25"/>
      <c r="C1018" s="25"/>
      <c r="D1018" s="25"/>
      <c r="E1018" s="25"/>
      <c r="F1018" s="25"/>
      <c r="G1018" s="25"/>
      <c r="H1018" s="25"/>
      <c r="I1018" s="214"/>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25"/>
      <c r="CD1018" s="25"/>
      <c r="CE1018" s="25"/>
      <c r="CF1018" s="25"/>
      <c r="CG1018" s="25"/>
      <c r="CH1018" s="25"/>
      <c r="CI1018" s="25"/>
      <c r="CJ1018" s="25"/>
      <c r="CK1018" s="25"/>
      <c r="CL1018" s="25"/>
      <c r="CM1018" s="25"/>
      <c r="CN1018" s="25"/>
      <c r="CO1018" s="25"/>
      <c r="CP1018" s="25"/>
      <c r="CQ1018" s="25"/>
      <c r="CR1018" s="25"/>
      <c r="CS1018" s="25"/>
      <c r="CT1018" s="25"/>
      <c r="CU1018" s="25"/>
      <c r="CV1018" s="25"/>
      <c r="CW1018" s="25"/>
      <c r="CX1018" s="25"/>
      <c r="CY1018" s="25"/>
      <c r="CZ1018" s="25"/>
      <c r="DA1018" s="25"/>
      <c r="DB1018" s="25"/>
      <c r="DC1018" s="25"/>
      <c r="DD1018" s="25"/>
    </row>
    <row r="1019" spans="1:108" hidden="1">
      <c r="A1019" s="25"/>
      <c r="B1019" s="25"/>
      <c r="C1019" s="25"/>
      <c r="D1019" s="25"/>
      <c r="E1019" s="25"/>
      <c r="F1019" s="25"/>
      <c r="G1019" s="25"/>
      <c r="H1019" s="25"/>
      <c r="I1019" s="214"/>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c r="BC1019" s="25"/>
      <c r="BD1019" s="25"/>
      <c r="BE1019" s="25"/>
      <c r="BF1019" s="25"/>
      <c r="BG1019" s="25"/>
      <c r="BH1019" s="25"/>
      <c r="BI1019" s="25"/>
      <c r="BJ1019" s="25"/>
      <c r="BK1019" s="25"/>
      <c r="BL1019" s="25"/>
      <c r="BM1019" s="25"/>
      <c r="BN1019" s="25"/>
      <c r="BO1019" s="25"/>
      <c r="BP1019" s="25"/>
      <c r="BQ1019" s="25"/>
      <c r="BR1019" s="25"/>
      <c r="BS1019" s="25"/>
      <c r="BT1019" s="25"/>
      <c r="BU1019" s="25"/>
      <c r="BV1019" s="25"/>
      <c r="BW1019" s="25"/>
      <c r="BX1019" s="25"/>
      <c r="BY1019" s="25"/>
      <c r="BZ1019" s="25"/>
      <c r="CA1019" s="25"/>
      <c r="CB1019" s="25"/>
      <c r="CC1019" s="25"/>
      <c r="CD1019" s="25"/>
      <c r="CE1019" s="25"/>
      <c r="CF1019" s="25"/>
      <c r="CG1019" s="25"/>
      <c r="CH1019" s="25"/>
      <c r="CI1019" s="25"/>
      <c r="CJ1019" s="25"/>
      <c r="CK1019" s="25"/>
      <c r="CL1019" s="25"/>
      <c r="CM1019" s="25"/>
      <c r="CN1019" s="25"/>
      <c r="CO1019" s="25"/>
      <c r="CP1019" s="25"/>
      <c r="CQ1019" s="25"/>
      <c r="CR1019" s="25"/>
      <c r="CS1019" s="25"/>
      <c r="CT1019" s="25"/>
      <c r="CU1019" s="25"/>
      <c r="CV1019" s="25"/>
      <c r="CW1019" s="25"/>
      <c r="CX1019" s="25"/>
      <c r="CY1019" s="25"/>
      <c r="CZ1019" s="25"/>
      <c r="DA1019" s="25"/>
      <c r="DB1019" s="25"/>
      <c r="DC1019" s="25"/>
      <c r="DD1019" s="25"/>
    </row>
    <row r="1020" spans="1:108" hidden="1">
      <c r="A1020" s="25"/>
      <c r="B1020" s="25"/>
      <c r="C1020" s="25"/>
      <c r="D1020" s="25"/>
      <c r="E1020" s="25"/>
      <c r="F1020" s="25"/>
      <c r="G1020" s="25"/>
      <c r="H1020" s="25"/>
      <c r="I1020" s="214"/>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25"/>
      <c r="CD1020" s="25"/>
      <c r="CE1020" s="25"/>
      <c r="CF1020" s="25"/>
      <c r="CG1020" s="25"/>
      <c r="CH1020" s="25"/>
      <c r="CI1020" s="25"/>
      <c r="CJ1020" s="25"/>
      <c r="CK1020" s="25"/>
      <c r="CL1020" s="25"/>
      <c r="CM1020" s="25"/>
      <c r="CN1020" s="25"/>
      <c r="CO1020" s="25"/>
      <c r="CP1020" s="25"/>
      <c r="CQ1020" s="25"/>
      <c r="CR1020" s="25"/>
      <c r="CS1020" s="25"/>
      <c r="CT1020" s="25"/>
      <c r="CU1020" s="25"/>
      <c r="CV1020" s="25"/>
      <c r="CW1020" s="25"/>
      <c r="CX1020" s="25"/>
      <c r="CY1020" s="25"/>
      <c r="CZ1020" s="25"/>
      <c r="DA1020" s="25"/>
      <c r="DB1020" s="25"/>
      <c r="DC1020" s="25"/>
      <c r="DD1020" s="25"/>
    </row>
    <row r="1021" spans="1:108" hidden="1">
      <c r="A1021" s="25"/>
      <c r="B1021" s="25"/>
      <c r="C1021" s="25"/>
      <c r="D1021" s="25"/>
      <c r="E1021" s="25"/>
      <c r="F1021" s="25"/>
      <c r="G1021" s="25"/>
      <c r="H1021" s="25"/>
      <c r="I1021" s="214"/>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25"/>
      <c r="CD1021" s="25"/>
      <c r="CE1021" s="25"/>
      <c r="CF1021" s="25"/>
      <c r="CG1021" s="25"/>
      <c r="CH1021" s="25"/>
      <c r="CI1021" s="25"/>
      <c r="CJ1021" s="25"/>
      <c r="CK1021" s="25"/>
      <c r="CL1021" s="25"/>
      <c r="CM1021" s="25"/>
      <c r="CN1021" s="25"/>
      <c r="CO1021" s="25"/>
      <c r="CP1021" s="25"/>
      <c r="CQ1021" s="25"/>
      <c r="CR1021" s="25"/>
      <c r="CS1021" s="25"/>
      <c r="CT1021" s="25"/>
      <c r="CU1021" s="25"/>
      <c r="CV1021" s="25"/>
      <c r="CW1021" s="25"/>
      <c r="CX1021" s="25"/>
      <c r="CY1021" s="25"/>
      <c r="CZ1021" s="25"/>
      <c r="DA1021" s="25"/>
      <c r="DB1021" s="25"/>
      <c r="DC1021" s="25"/>
      <c r="DD1021" s="25"/>
    </row>
    <row r="1022" spans="1:108" hidden="1">
      <c r="A1022" s="25"/>
      <c r="B1022" s="25"/>
      <c r="C1022" s="25"/>
      <c r="D1022" s="25"/>
      <c r="E1022" s="25"/>
      <c r="F1022" s="25"/>
      <c r="G1022" s="25"/>
      <c r="H1022" s="25"/>
      <c r="I1022" s="214"/>
      <c r="J1022" s="25"/>
      <c r="K1022" s="25"/>
      <c r="L1022" s="25"/>
      <c r="M1022" s="25"/>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c r="AN1022" s="25"/>
      <c r="AO1022" s="25"/>
      <c r="AP1022" s="25"/>
      <c r="AQ1022" s="25"/>
      <c r="AR1022" s="25"/>
      <c r="AS1022" s="25"/>
      <c r="AT1022" s="25"/>
      <c r="AU1022" s="25"/>
      <c r="AV1022" s="25"/>
      <c r="AW1022" s="25"/>
      <c r="AX1022" s="25"/>
      <c r="AY1022" s="25"/>
      <c r="AZ1022" s="25"/>
      <c r="BA1022" s="25"/>
      <c r="BB1022" s="25"/>
      <c r="BC1022" s="25"/>
      <c r="BD1022" s="25"/>
      <c r="BE1022" s="25"/>
      <c r="BF1022" s="25"/>
      <c r="BG1022" s="25"/>
      <c r="BH1022" s="25"/>
      <c r="BI1022" s="25"/>
      <c r="BJ1022" s="25"/>
      <c r="BK1022" s="25"/>
      <c r="BL1022" s="25"/>
      <c r="BM1022" s="25"/>
      <c r="BN1022" s="25"/>
      <c r="BO1022" s="25"/>
      <c r="BP1022" s="25"/>
      <c r="BQ1022" s="25"/>
      <c r="BR1022" s="25"/>
      <c r="BS1022" s="25"/>
      <c r="BT1022" s="25"/>
      <c r="BU1022" s="25"/>
      <c r="BV1022" s="25"/>
      <c r="BW1022" s="25"/>
      <c r="BX1022" s="25"/>
      <c r="BY1022" s="25"/>
      <c r="BZ1022" s="25"/>
      <c r="CA1022" s="25"/>
      <c r="CB1022" s="25"/>
      <c r="CC1022" s="25"/>
      <c r="CD1022" s="25"/>
      <c r="CE1022" s="25"/>
      <c r="CF1022" s="25"/>
      <c r="CG1022" s="25"/>
      <c r="CH1022" s="25"/>
      <c r="CI1022" s="25"/>
      <c r="CJ1022" s="25"/>
      <c r="CK1022" s="25"/>
      <c r="CL1022" s="25"/>
      <c r="CM1022" s="25"/>
      <c r="CN1022" s="25"/>
      <c r="CO1022" s="25"/>
      <c r="CP1022" s="25"/>
      <c r="CQ1022" s="25"/>
      <c r="CR1022" s="25"/>
      <c r="CS1022" s="25"/>
      <c r="CT1022" s="25"/>
      <c r="CU1022" s="25"/>
      <c r="CV1022" s="25"/>
      <c r="CW1022" s="25"/>
      <c r="CX1022" s="25"/>
      <c r="CY1022" s="25"/>
      <c r="CZ1022" s="25"/>
      <c r="DA1022" s="25"/>
      <c r="DB1022" s="25"/>
      <c r="DC1022" s="25"/>
      <c r="DD1022" s="25"/>
    </row>
    <row r="1023" spans="1:108" hidden="1">
      <c r="A1023" s="25"/>
      <c r="B1023" s="25"/>
      <c r="C1023" s="25"/>
      <c r="D1023" s="25"/>
      <c r="E1023" s="25"/>
      <c r="F1023" s="25"/>
      <c r="G1023" s="25"/>
      <c r="H1023" s="25"/>
      <c r="I1023" s="214"/>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5"/>
      <c r="AX1023" s="25"/>
      <c r="AY1023" s="25"/>
      <c r="AZ1023" s="25"/>
      <c r="BA1023" s="25"/>
      <c r="BB1023" s="25"/>
      <c r="BC1023" s="25"/>
      <c r="BD1023" s="25"/>
      <c r="BE1023" s="25"/>
      <c r="BF1023" s="25"/>
      <c r="BG1023" s="25"/>
      <c r="BH1023" s="25"/>
      <c r="BI1023" s="25"/>
      <c r="BJ1023" s="25"/>
      <c r="BK1023" s="25"/>
      <c r="BL1023" s="25"/>
      <c r="BM1023" s="25"/>
      <c r="BN1023" s="25"/>
      <c r="BO1023" s="25"/>
      <c r="BP1023" s="25"/>
      <c r="BQ1023" s="25"/>
      <c r="BR1023" s="25"/>
      <c r="BS1023" s="25"/>
      <c r="BT1023" s="25"/>
      <c r="BU1023" s="25"/>
      <c r="BV1023" s="25"/>
      <c r="BW1023" s="25"/>
      <c r="BX1023" s="25"/>
      <c r="BY1023" s="25"/>
      <c r="BZ1023" s="25"/>
      <c r="CA1023" s="25"/>
      <c r="CB1023" s="25"/>
      <c r="CC1023" s="25"/>
      <c r="CD1023" s="25"/>
      <c r="CE1023" s="25"/>
      <c r="CF1023" s="25"/>
      <c r="CG1023" s="25"/>
      <c r="CH1023" s="25"/>
      <c r="CI1023" s="25"/>
      <c r="CJ1023" s="25"/>
      <c r="CK1023" s="25"/>
      <c r="CL1023" s="25"/>
      <c r="CM1023" s="25"/>
      <c r="CN1023" s="25"/>
      <c r="CO1023" s="25"/>
      <c r="CP1023" s="25"/>
      <c r="CQ1023" s="25"/>
      <c r="CR1023" s="25"/>
      <c r="CS1023" s="25"/>
      <c r="CT1023" s="25"/>
      <c r="CU1023" s="25"/>
      <c r="CV1023" s="25"/>
      <c r="CW1023" s="25"/>
      <c r="CX1023" s="25"/>
      <c r="CY1023" s="25"/>
      <c r="CZ1023" s="25"/>
      <c r="DA1023" s="25"/>
      <c r="DB1023" s="25"/>
      <c r="DC1023" s="25"/>
      <c r="DD1023" s="25"/>
    </row>
    <row r="1024" spans="1:108" hidden="1">
      <c r="A1024" s="25"/>
      <c r="B1024" s="25"/>
      <c r="C1024" s="25"/>
      <c r="D1024" s="25"/>
      <c r="E1024" s="25"/>
      <c r="F1024" s="25"/>
      <c r="G1024" s="25"/>
      <c r="H1024" s="25"/>
      <c r="I1024" s="214"/>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c r="AN1024" s="25"/>
      <c r="AO1024" s="25"/>
      <c r="AP1024" s="25"/>
      <c r="AQ1024" s="25"/>
      <c r="AR1024" s="25"/>
      <c r="AS1024" s="25"/>
      <c r="AT1024" s="25"/>
      <c r="AU1024" s="25"/>
      <c r="AV1024" s="25"/>
      <c r="AW1024" s="25"/>
      <c r="AX1024" s="25"/>
      <c r="AY1024" s="25"/>
      <c r="AZ1024" s="25"/>
      <c r="BA1024" s="25"/>
      <c r="BB1024" s="25"/>
      <c r="BC1024" s="25"/>
      <c r="BD1024" s="25"/>
      <c r="BE1024" s="25"/>
      <c r="BF1024" s="25"/>
      <c r="BG1024" s="25"/>
      <c r="BH1024" s="25"/>
      <c r="BI1024" s="25"/>
      <c r="BJ1024" s="25"/>
      <c r="BK1024" s="25"/>
      <c r="BL1024" s="25"/>
      <c r="BM1024" s="25"/>
      <c r="BN1024" s="25"/>
      <c r="BO1024" s="25"/>
      <c r="BP1024" s="25"/>
      <c r="BQ1024" s="25"/>
      <c r="BR1024" s="25"/>
      <c r="BS1024" s="25"/>
      <c r="BT1024" s="25"/>
      <c r="BU1024" s="25"/>
      <c r="BV1024" s="25"/>
      <c r="BW1024" s="25"/>
      <c r="BX1024" s="25"/>
      <c r="BY1024" s="25"/>
      <c r="BZ1024" s="25"/>
      <c r="CA1024" s="25"/>
      <c r="CB1024" s="25"/>
      <c r="CC1024" s="25"/>
      <c r="CD1024" s="25"/>
      <c r="CE1024" s="25"/>
      <c r="CF1024" s="25"/>
      <c r="CG1024" s="25"/>
      <c r="CH1024" s="25"/>
      <c r="CI1024" s="25"/>
      <c r="CJ1024" s="25"/>
      <c r="CK1024" s="25"/>
      <c r="CL1024" s="25"/>
      <c r="CM1024" s="25"/>
      <c r="CN1024" s="25"/>
      <c r="CO1024" s="25"/>
      <c r="CP1024" s="25"/>
      <c r="CQ1024" s="25"/>
      <c r="CR1024" s="25"/>
      <c r="CS1024" s="25"/>
      <c r="CT1024" s="25"/>
      <c r="CU1024" s="25"/>
      <c r="CV1024" s="25"/>
      <c r="CW1024" s="25"/>
      <c r="CX1024" s="25"/>
      <c r="CY1024" s="25"/>
      <c r="CZ1024" s="25"/>
      <c r="DA1024" s="25"/>
      <c r="DB1024" s="25"/>
      <c r="DC1024" s="25"/>
      <c r="DD1024" s="25"/>
    </row>
    <row r="1025" spans="1:108" hidden="1">
      <c r="A1025" s="25"/>
      <c r="B1025" s="25"/>
      <c r="C1025" s="25"/>
      <c r="D1025" s="25"/>
      <c r="E1025" s="25"/>
      <c r="F1025" s="25"/>
      <c r="G1025" s="25"/>
      <c r="H1025" s="25"/>
      <c r="I1025" s="214"/>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5"/>
      <c r="AX1025" s="25"/>
      <c r="AY1025" s="25"/>
      <c r="AZ1025" s="25"/>
      <c r="BA1025" s="25"/>
      <c r="BB1025" s="25"/>
      <c r="BC1025" s="25"/>
      <c r="BD1025" s="25"/>
      <c r="BE1025" s="25"/>
      <c r="BF1025" s="25"/>
      <c r="BG1025" s="25"/>
      <c r="BH1025" s="25"/>
      <c r="BI1025" s="25"/>
      <c r="BJ1025" s="25"/>
      <c r="BK1025" s="25"/>
      <c r="BL1025" s="25"/>
      <c r="BM1025" s="25"/>
      <c r="BN1025" s="25"/>
      <c r="BO1025" s="25"/>
      <c r="BP1025" s="25"/>
      <c r="BQ1025" s="25"/>
      <c r="BR1025" s="25"/>
      <c r="BS1025" s="25"/>
      <c r="BT1025" s="25"/>
      <c r="BU1025" s="25"/>
      <c r="BV1025" s="25"/>
      <c r="BW1025" s="25"/>
      <c r="BX1025" s="25"/>
      <c r="BY1025" s="25"/>
      <c r="BZ1025" s="25"/>
      <c r="CA1025" s="25"/>
      <c r="CB1025" s="25"/>
      <c r="CC1025" s="25"/>
      <c r="CD1025" s="25"/>
      <c r="CE1025" s="25"/>
      <c r="CF1025" s="25"/>
      <c r="CG1025" s="25"/>
      <c r="CH1025" s="25"/>
      <c r="CI1025" s="25"/>
      <c r="CJ1025" s="25"/>
      <c r="CK1025" s="25"/>
      <c r="CL1025" s="25"/>
      <c r="CM1025" s="25"/>
      <c r="CN1025" s="25"/>
      <c r="CO1025" s="25"/>
      <c r="CP1025" s="25"/>
      <c r="CQ1025" s="25"/>
      <c r="CR1025" s="25"/>
      <c r="CS1025" s="25"/>
      <c r="CT1025" s="25"/>
      <c r="CU1025" s="25"/>
      <c r="CV1025" s="25"/>
      <c r="CW1025" s="25"/>
      <c r="CX1025" s="25"/>
      <c r="CY1025" s="25"/>
      <c r="CZ1025" s="25"/>
      <c r="DA1025" s="25"/>
      <c r="DB1025" s="25"/>
      <c r="DC1025" s="25"/>
      <c r="DD1025" s="25"/>
    </row>
    <row r="1026" spans="1:108" hidden="1">
      <c r="A1026" s="25"/>
      <c r="B1026" s="25"/>
      <c r="C1026" s="25"/>
      <c r="D1026" s="25"/>
      <c r="E1026" s="25"/>
      <c r="F1026" s="25"/>
      <c r="G1026" s="25"/>
      <c r="H1026" s="25"/>
      <c r="I1026" s="214"/>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25"/>
      <c r="BJ1026" s="25"/>
      <c r="BK1026" s="25"/>
      <c r="BL1026" s="25"/>
      <c r="BM1026" s="25"/>
      <c r="BN1026" s="25"/>
      <c r="BO1026" s="25"/>
      <c r="BP1026" s="25"/>
      <c r="BQ1026" s="25"/>
      <c r="BR1026" s="25"/>
      <c r="BS1026" s="25"/>
      <c r="BT1026" s="25"/>
      <c r="BU1026" s="25"/>
      <c r="BV1026" s="25"/>
      <c r="BW1026" s="25"/>
      <c r="BX1026" s="25"/>
      <c r="BY1026" s="25"/>
      <c r="BZ1026" s="25"/>
      <c r="CA1026" s="25"/>
      <c r="CB1026" s="25"/>
      <c r="CC1026" s="25"/>
      <c r="CD1026" s="25"/>
      <c r="CE1026" s="25"/>
      <c r="CF1026" s="25"/>
      <c r="CG1026" s="25"/>
      <c r="CH1026" s="25"/>
      <c r="CI1026" s="25"/>
      <c r="CJ1026" s="25"/>
      <c r="CK1026" s="25"/>
      <c r="CL1026" s="25"/>
      <c r="CM1026" s="25"/>
      <c r="CN1026" s="25"/>
      <c r="CO1026" s="25"/>
      <c r="CP1026" s="25"/>
      <c r="CQ1026" s="25"/>
      <c r="CR1026" s="25"/>
      <c r="CS1026" s="25"/>
      <c r="CT1026" s="25"/>
      <c r="CU1026" s="25"/>
      <c r="CV1026" s="25"/>
      <c r="CW1026" s="25"/>
      <c r="CX1026" s="25"/>
      <c r="CY1026" s="25"/>
      <c r="CZ1026" s="25"/>
      <c r="DA1026" s="25"/>
      <c r="DB1026" s="25"/>
      <c r="DC1026" s="25"/>
      <c r="DD1026" s="25"/>
    </row>
    <row r="1027" spans="1:108" hidden="1">
      <c r="A1027" s="25"/>
      <c r="B1027" s="25"/>
      <c r="C1027" s="25"/>
      <c r="D1027" s="25"/>
      <c r="E1027" s="25"/>
      <c r="F1027" s="25"/>
      <c r="G1027" s="25"/>
      <c r="H1027" s="25"/>
      <c r="I1027" s="214"/>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25"/>
      <c r="BJ1027" s="25"/>
      <c r="BK1027" s="25"/>
      <c r="BL1027" s="25"/>
      <c r="BM1027" s="25"/>
      <c r="BN1027" s="25"/>
      <c r="BO1027" s="25"/>
      <c r="BP1027" s="25"/>
      <c r="BQ1027" s="25"/>
      <c r="BR1027" s="25"/>
      <c r="BS1027" s="25"/>
      <c r="BT1027" s="25"/>
      <c r="BU1027" s="25"/>
      <c r="BV1027" s="25"/>
      <c r="BW1027" s="25"/>
      <c r="BX1027" s="25"/>
      <c r="BY1027" s="25"/>
      <c r="BZ1027" s="25"/>
      <c r="CA1027" s="25"/>
      <c r="CB1027" s="25"/>
      <c r="CC1027" s="25"/>
      <c r="CD1027" s="25"/>
      <c r="CE1027" s="25"/>
      <c r="CF1027" s="25"/>
      <c r="CG1027" s="25"/>
      <c r="CH1027" s="25"/>
      <c r="CI1027" s="25"/>
      <c r="CJ1027" s="25"/>
      <c r="CK1027" s="25"/>
      <c r="CL1027" s="25"/>
      <c r="CM1027" s="25"/>
      <c r="CN1027" s="25"/>
      <c r="CO1027" s="25"/>
      <c r="CP1027" s="25"/>
      <c r="CQ1027" s="25"/>
      <c r="CR1027" s="25"/>
      <c r="CS1027" s="25"/>
      <c r="CT1027" s="25"/>
      <c r="CU1027" s="25"/>
      <c r="CV1027" s="25"/>
      <c r="CW1027" s="25"/>
      <c r="CX1027" s="25"/>
      <c r="CY1027" s="25"/>
      <c r="CZ1027" s="25"/>
      <c r="DA1027" s="25"/>
      <c r="DB1027" s="25"/>
      <c r="DC1027" s="25"/>
      <c r="DD1027" s="25"/>
    </row>
    <row r="1028" spans="1:108" hidden="1">
      <c r="A1028" s="25"/>
      <c r="B1028" s="25"/>
      <c r="C1028" s="25"/>
      <c r="D1028" s="25"/>
      <c r="E1028" s="25"/>
      <c r="F1028" s="25"/>
      <c r="G1028" s="25"/>
      <c r="H1028" s="25"/>
      <c r="I1028" s="214"/>
      <c r="J1028" s="25"/>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25"/>
      <c r="BJ1028" s="25"/>
      <c r="BK1028" s="25"/>
      <c r="BL1028" s="25"/>
      <c r="BM1028" s="25"/>
      <c r="BN1028" s="25"/>
      <c r="BO1028" s="25"/>
      <c r="BP1028" s="25"/>
      <c r="BQ1028" s="25"/>
      <c r="BR1028" s="25"/>
      <c r="BS1028" s="25"/>
      <c r="BT1028" s="25"/>
      <c r="BU1028" s="25"/>
      <c r="BV1028" s="25"/>
      <c r="BW1028" s="25"/>
      <c r="BX1028" s="25"/>
      <c r="BY1028" s="25"/>
      <c r="BZ1028" s="25"/>
      <c r="CA1028" s="25"/>
      <c r="CB1028" s="25"/>
      <c r="CC1028" s="25"/>
      <c r="CD1028" s="25"/>
      <c r="CE1028" s="25"/>
      <c r="CF1028" s="25"/>
      <c r="CG1028" s="25"/>
      <c r="CH1028" s="25"/>
      <c r="CI1028" s="25"/>
      <c r="CJ1028" s="25"/>
      <c r="CK1028" s="25"/>
      <c r="CL1028" s="25"/>
      <c r="CM1028" s="25"/>
      <c r="CN1028" s="25"/>
      <c r="CO1028" s="25"/>
      <c r="CP1028" s="25"/>
      <c r="CQ1028" s="25"/>
      <c r="CR1028" s="25"/>
      <c r="CS1028" s="25"/>
      <c r="CT1028" s="25"/>
      <c r="CU1028" s="25"/>
      <c r="CV1028" s="25"/>
      <c r="CW1028" s="25"/>
      <c r="CX1028" s="25"/>
      <c r="CY1028" s="25"/>
      <c r="CZ1028" s="25"/>
      <c r="DA1028" s="25"/>
      <c r="DB1028" s="25"/>
      <c r="DC1028" s="25"/>
      <c r="DD1028" s="25"/>
    </row>
    <row r="1029" spans="1:108" hidden="1">
      <c r="A1029" s="25"/>
      <c r="B1029" s="25"/>
      <c r="C1029" s="25"/>
      <c r="D1029" s="25"/>
      <c r="E1029" s="25"/>
      <c r="F1029" s="25"/>
      <c r="G1029" s="25"/>
      <c r="H1029" s="25"/>
      <c r="I1029" s="214"/>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c r="BM1029" s="25"/>
      <c r="BN1029" s="25"/>
      <c r="BO1029" s="25"/>
      <c r="BP1029" s="25"/>
      <c r="BQ1029" s="25"/>
      <c r="BR1029" s="25"/>
      <c r="BS1029" s="25"/>
      <c r="BT1029" s="25"/>
      <c r="BU1029" s="25"/>
      <c r="BV1029" s="25"/>
      <c r="BW1029" s="25"/>
      <c r="BX1029" s="25"/>
      <c r="BY1029" s="25"/>
      <c r="BZ1029" s="25"/>
      <c r="CA1029" s="25"/>
      <c r="CB1029" s="25"/>
      <c r="CC1029" s="25"/>
      <c r="CD1029" s="25"/>
      <c r="CE1029" s="25"/>
      <c r="CF1029" s="25"/>
      <c r="CG1029" s="25"/>
      <c r="CH1029" s="25"/>
      <c r="CI1029" s="25"/>
      <c r="CJ1029" s="25"/>
      <c r="CK1029" s="25"/>
      <c r="CL1029" s="25"/>
      <c r="CM1029" s="25"/>
      <c r="CN1029" s="25"/>
      <c r="CO1029" s="25"/>
      <c r="CP1029" s="25"/>
      <c r="CQ1029" s="25"/>
      <c r="CR1029" s="25"/>
      <c r="CS1029" s="25"/>
      <c r="CT1029" s="25"/>
      <c r="CU1029" s="25"/>
      <c r="CV1029" s="25"/>
      <c r="CW1029" s="25"/>
      <c r="CX1029" s="25"/>
      <c r="CY1029" s="25"/>
      <c r="CZ1029" s="25"/>
      <c r="DA1029" s="25"/>
      <c r="DB1029" s="25"/>
      <c r="DC1029" s="25"/>
      <c r="DD1029" s="25"/>
    </row>
    <row r="1030" spans="1:108" hidden="1">
      <c r="A1030" s="25"/>
      <c r="B1030" s="25"/>
      <c r="C1030" s="25"/>
      <c r="D1030" s="25"/>
      <c r="E1030" s="25"/>
      <c r="F1030" s="25"/>
      <c r="G1030" s="25"/>
      <c r="H1030" s="25"/>
      <c r="I1030" s="214"/>
      <c r="J1030" s="25"/>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c r="CB1030" s="25"/>
      <c r="CC1030" s="25"/>
      <c r="CD1030" s="25"/>
      <c r="CE1030" s="25"/>
      <c r="CF1030" s="25"/>
      <c r="CG1030" s="25"/>
      <c r="CH1030" s="25"/>
      <c r="CI1030" s="25"/>
      <c r="CJ1030" s="25"/>
      <c r="CK1030" s="25"/>
      <c r="CL1030" s="25"/>
      <c r="CM1030" s="25"/>
      <c r="CN1030" s="25"/>
      <c r="CO1030" s="25"/>
      <c r="CP1030" s="25"/>
      <c r="CQ1030" s="25"/>
      <c r="CR1030" s="25"/>
      <c r="CS1030" s="25"/>
      <c r="CT1030" s="25"/>
      <c r="CU1030" s="25"/>
      <c r="CV1030" s="25"/>
      <c r="CW1030" s="25"/>
      <c r="CX1030" s="25"/>
      <c r="CY1030" s="25"/>
      <c r="CZ1030" s="25"/>
      <c r="DA1030" s="25"/>
      <c r="DB1030" s="25"/>
      <c r="DC1030" s="25"/>
      <c r="DD1030" s="25"/>
    </row>
    <row r="1031" spans="1:108" hidden="1">
      <c r="A1031" s="25"/>
      <c r="B1031" s="25"/>
      <c r="C1031" s="25"/>
      <c r="D1031" s="25"/>
      <c r="E1031" s="25"/>
      <c r="F1031" s="25"/>
      <c r="G1031" s="25"/>
      <c r="H1031" s="25"/>
      <c r="I1031" s="214"/>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c r="BM1031" s="25"/>
      <c r="BN1031" s="25"/>
      <c r="BO1031" s="25"/>
      <c r="BP1031" s="25"/>
      <c r="BQ1031" s="25"/>
      <c r="BR1031" s="25"/>
      <c r="BS1031" s="25"/>
      <c r="BT1031" s="25"/>
      <c r="BU1031" s="25"/>
      <c r="BV1031" s="25"/>
      <c r="BW1031" s="25"/>
      <c r="BX1031" s="25"/>
      <c r="BY1031" s="25"/>
      <c r="BZ1031" s="25"/>
      <c r="CA1031" s="25"/>
      <c r="CB1031" s="25"/>
      <c r="CC1031" s="25"/>
      <c r="CD1031" s="25"/>
      <c r="CE1031" s="25"/>
      <c r="CF1031" s="25"/>
      <c r="CG1031" s="25"/>
      <c r="CH1031" s="25"/>
      <c r="CI1031" s="25"/>
      <c r="CJ1031" s="25"/>
      <c r="CK1031" s="25"/>
      <c r="CL1031" s="25"/>
      <c r="CM1031" s="25"/>
      <c r="CN1031" s="25"/>
      <c r="CO1031" s="25"/>
      <c r="CP1031" s="25"/>
      <c r="CQ1031" s="25"/>
      <c r="CR1031" s="25"/>
      <c r="CS1031" s="25"/>
      <c r="CT1031" s="25"/>
      <c r="CU1031" s="25"/>
      <c r="CV1031" s="25"/>
      <c r="CW1031" s="25"/>
      <c r="CX1031" s="25"/>
      <c r="CY1031" s="25"/>
      <c r="CZ1031" s="25"/>
      <c r="DA1031" s="25"/>
      <c r="DB1031" s="25"/>
      <c r="DC1031" s="25"/>
      <c r="DD1031" s="25"/>
    </row>
    <row r="1032" spans="1:108" hidden="1">
      <c r="A1032" s="25"/>
      <c r="B1032" s="25"/>
      <c r="C1032" s="25"/>
      <c r="D1032" s="25"/>
      <c r="E1032" s="25"/>
      <c r="F1032" s="25"/>
      <c r="G1032" s="25"/>
      <c r="H1032" s="25"/>
      <c r="I1032" s="214"/>
      <c r="J1032" s="25"/>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c r="BM1032" s="25"/>
      <c r="BN1032" s="25"/>
      <c r="BO1032" s="25"/>
      <c r="BP1032" s="25"/>
      <c r="BQ1032" s="25"/>
      <c r="BR1032" s="25"/>
      <c r="BS1032" s="25"/>
      <c r="BT1032" s="25"/>
      <c r="BU1032" s="25"/>
      <c r="BV1032" s="25"/>
      <c r="BW1032" s="25"/>
      <c r="BX1032" s="25"/>
      <c r="BY1032" s="25"/>
      <c r="BZ1032" s="25"/>
      <c r="CA1032" s="25"/>
      <c r="CB1032" s="25"/>
      <c r="CC1032" s="25"/>
      <c r="CD1032" s="25"/>
      <c r="CE1032" s="25"/>
      <c r="CF1032" s="25"/>
      <c r="CG1032" s="25"/>
      <c r="CH1032" s="25"/>
      <c r="CI1032" s="25"/>
      <c r="CJ1032" s="25"/>
      <c r="CK1032" s="25"/>
      <c r="CL1032" s="25"/>
      <c r="CM1032" s="25"/>
      <c r="CN1032" s="25"/>
      <c r="CO1032" s="25"/>
      <c r="CP1032" s="25"/>
      <c r="CQ1032" s="25"/>
      <c r="CR1032" s="25"/>
      <c r="CS1032" s="25"/>
      <c r="CT1032" s="25"/>
      <c r="CU1032" s="25"/>
      <c r="CV1032" s="25"/>
      <c r="CW1032" s="25"/>
      <c r="CX1032" s="25"/>
      <c r="CY1032" s="25"/>
      <c r="CZ1032" s="25"/>
      <c r="DA1032" s="25"/>
      <c r="DB1032" s="25"/>
      <c r="DC1032" s="25"/>
      <c r="DD1032" s="25"/>
    </row>
    <row r="1033" spans="1:108" hidden="1">
      <c r="A1033" s="25"/>
      <c r="B1033" s="25"/>
      <c r="C1033" s="25"/>
      <c r="D1033" s="25"/>
      <c r="E1033" s="25"/>
      <c r="F1033" s="25"/>
      <c r="G1033" s="25"/>
      <c r="H1033" s="25"/>
      <c r="I1033" s="214"/>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c r="BM1033" s="25"/>
      <c r="BN1033" s="25"/>
      <c r="BO1033" s="25"/>
      <c r="BP1033" s="25"/>
      <c r="BQ1033" s="25"/>
      <c r="BR1033" s="25"/>
      <c r="BS1033" s="25"/>
      <c r="BT1033" s="25"/>
      <c r="BU1033" s="25"/>
      <c r="BV1033" s="25"/>
      <c r="BW1033" s="25"/>
      <c r="BX1033" s="25"/>
      <c r="BY1033" s="25"/>
      <c r="BZ1033" s="25"/>
      <c r="CA1033" s="25"/>
      <c r="CB1033" s="25"/>
      <c r="CC1033" s="25"/>
      <c r="CD1033" s="25"/>
      <c r="CE1033" s="25"/>
      <c r="CF1033" s="25"/>
      <c r="CG1033" s="25"/>
      <c r="CH1033" s="25"/>
      <c r="CI1033" s="25"/>
      <c r="CJ1033" s="25"/>
      <c r="CK1033" s="25"/>
      <c r="CL1033" s="25"/>
      <c r="CM1033" s="25"/>
      <c r="CN1033" s="25"/>
      <c r="CO1033" s="25"/>
      <c r="CP1033" s="25"/>
      <c r="CQ1033" s="25"/>
      <c r="CR1033" s="25"/>
      <c r="CS1033" s="25"/>
      <c r="CT1033" s="25"/>
      <c r="CU1033" s="25"/>
      <c r="CV1033" s="25"/>
      <c r="CW1033" s="25"/>
      <c r="CX1033" s="25"/>
      <c r="CY1033" s="25"/>
      <c r="CZ1033" s="25"/>
      <c r="DA1033" s="25"/>
      <c r="DB1033" s="25"/>
      <c r="DC1033" s="25"/>
      <c r="DD1033" s="25"/>
    </row>
    <row r="1034" spans="1:108" hidden="1">
      <c r="A1034" s="25"/>
      <c r="B1034" s="25"/>
      <c r="C1034" s="25"/>
      <c r="D1034" s="25"/>
      <c r="E1034" s="25"/>
      <c r="F1034" s="25"/>
      <c r="G1034" s="25"/>
      <c r="H1034" s="25"/>
      <c r="I1034" s="214"/>
      <c r="J1034" s="25"/>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c r="BM1034" s="25"/>
      <c r="BN1034" s="25"/>
      <c r="BO1034" s="25"/>
      <c r="BP1034" s="25"/>
      <c r="BQ1034" s="25"/>
      <c r="BR1034" s="25"/>
      <c r="BS1034" s="25"/>
      <c r="BT1034" s="25"/>
      <c r="BU1034" s="25"/>
      <c r="BV1034" s="25"/>
      <c r="BW1034" s="25"/>
      <c r="BX1034" s="25"/>
      <c r="BY1034" s="25"/>
      <c r="BZ1034" s="25"/>
      <c r="CA1034" s="25"/>
      <c r="CB1034" s="25"/>
      <c r="CC1034" s="25"/>
      <c r="CD1034" s="25"/>
      <c r="CE1034" s="25"/>
      <c r="CF1034" s="25"/>
      <c r="CG1034" s="25"/>
      <c r="CH1034" s="25"/>
      <c r="CI1034" s="25"/>
      <c r="CJ1034" s="25"/>
      <c r="CK1034" s="25"/>
      <c r="CL1034" s="25"/>
      <c r="CM1034" s="25"/>
      <c r="CN1034" s="25"/>
      <c r="CO1034" s="25"/>
      <c r="CP1034" s="25"/>
      <c r="CQ1034" s="25"/>
      <c r="CR1034" s="25"/>
      <c r="CS1034" s="25"/>
      <c r="CT1034" s="25"/>
      <c r="CU1034" s="25"/>
      <c r="CV1034" s="25"/>
      <c r="CW1034" s="25"/>
      <c r="CX1034" s="25"/>
      <c r="CY1034" s="25"/>
      <c r="CZ1034" s="25"/>
      <c r="DA1034" s="25"/>
      <c r="DB1034" s="25"/>
      <c r="DC1034" s="25"/>
      <c r="DD1034" s="25"/>
    </row>
    <row r="1035" spans="1:108" hidden="1">
      <c r="A1035" s="25"/>
      <c r="B1035" s="25"/>
      <c r="C1035" s="25"/>
      <c r="D1035" s="25"/>
      <c r="E1035" s="25"/>
      <c r="F1035" s="25"/>
      <c r="G1035" s="25"/>
      <c r="H1035" s="25"/>
      <c r="I1035" s="214"/>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5"/>
      <c r="AX1035" s="25"/>
      <c r="AY1035" s="25"/>
      <c r="AZ1035" s="25"/>
      <c r="BA1035" s="25"/>
      <c r="BB1035" s="25"/>
      <c r="BC1035" s="25"/>
      <c r="BD1035" s="25"/>
      <c r="BE1035" s="25"/>
      <c r="BF1035" s="25"/>
      <c r="BG1035" s="25"/>
      <c r="BH1035" s="25"/>
      <c r="BI1035" s="25"/>
      <c r="BJ1035" s="25"/>
      <c r="BK1035" s="25"/>
      <c r="BL1035" s="25"/>
      <c r="BM1035" s="25"/>
      <c r="BN1035" s="25"/>
      <c r="BO1035" s="25"/>
      <c r="BP1035" s="25"/>
      <c r="BQ1035" s="25"/>
      <c r="BR1035" s="25"/>
      <c r="BS1035" s="25"/>
      <c r="BT1035" s="25"/>
      <c r="BU1035" s="25"/>
      <c r="BV1035" s="25"/>
      <c r="BW1035" s="25"/>
      <c r="BX1035" s="25"/>
      <c r="BY1035" s="25"/>
      <c r="BZ1035" s="25"/>
      <c r="CA1035" s="25"/>
      <c r="CB1035" s="25"/>
      <c r="CC1035" s="25"/>
      <c r="CD1035" s="25"/>
      <c r="CE1035" s="25"/>
      <c r="CF1035" s="25"/>
      <c r="CG1035" s="25"/>
      <c r="CH1035" s="25"/>
      <c r="CI1035" s="25"/>
      <c r="CJ1035" s="25"/>
      <c r="CK1035" s="25"/>
      <c r="CL1035" s="25"/>
      <c r="CM1035" s="25"/>
      <c r="CN1035" s="25"/>
      <c r="CO1035" s="25"/>
      <c r="CP1035" s="25"/>
      <c r="CQ1035" s="25"/>
      <c r="CR1035" s="25"/>
      <c r="CS1035" s="25"/>
      <c r="CT1035" s="25"/>
      <c r="CU1035" s="25"/>
      <c r="CV1035" s="25"/>
      <c r="CW1035" s="25"/>
      <c r="CX1035" s="25"/>
      <c r="CY1035" s="25"/>
      <c r="CZ1035" s="25"/>
      <c r="DA1035" s="25"/>
      <c r="DB1035" s="25"/>
      <c r="DC1035" s="25"/>
      <c r="DD1035" s="25"/>
    </row>
    <row r="1036" spans="1:108" hidden="1">
      <c r="A1036" s="25"/>
      <c r="B1036" s="25"/>
      <c r="C1036" s="25"/>
      <c r="D1036" s="25"/>
      <c r="E1036" s="25"/>
      <c r="F1036" s="25"/>
      <c r="G1036" s="25"/>
      <c r="H1036" s="25"/>
      <c r="I1036" s="214"/>
      <c r="J1036" s="25"/>
      <c r="K1036" s="25"/>
      <c r="L1036" s="25"/>
      <c r="M1036" s="25"/>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25"/>
      <c r="BJ1036" s="25"/>
      <c r="BK1036" s="25"/>
      <c r="BL1036" s="25"/>
      <c r="BM1036" s="25"/>
      <c r="BN1036" s="25"/>
      <c r="BO1036" s="25"/>
      <c r="BP1036" s="25"/>
      <c r="BQ1036" s="25"/>
      <c r="BR1036" s="25"/>
      <c r="BS1036" s="25"/>
      <c r="BT1036" s="25"/>
      <c r="BU1036" s="25"/>
      <c r="BV1036" s="25"/>
      <c r="BW1036" s="25"/>
      <c r="BX1036" s="25"/>
      <c r="BY1036" s="25"/>
      <c r="BZ1036" s="25"/>
      <c r="CA1036" s="25"/>
      <c r="CB1036" s="25"/>
      <c r="CC1036" s="25"/>
      <c r="CD1036" s="25"/>
      <c r="CE1036" s="25"/>
      <c r="CF1036" s="25"/>
      <c r="CG1036" s="25"/>
      <c r="CH1036" s="25"/>
      <c r="CI1036" s="25"/>
      <c r="CJ1036" s="25"/>
      <c r="CK1036" s="25"/>
      <c r="CL1036" s="25"/>
      <c r="CM1036" s="25"/>
      <c r="CN1036" s="25"/>
      <c r="CO1036" s="25"/>
      <c r="CP1036" s="25"/>
      <c r="CQ1036" s="25"/>
      <c r="CR1036" s="25"/>
      <c r="CS1036" s="25"/>
      <c r="CT1036" s="25"/>
      <c r="CU1036" s="25"/>
      <c r="CV1036" s="25"/>
      <c r="CW1036" s="25"/>
      <c r="CX1036" s="25"/>
      <c r="CY1036" s="25"/>
      <c r="CZ1036" s="25"/>
      <c r="DA1036" s="25"/>
      <c r="DB1036" s="25"/>
      <c r="DC1036" s="25"/>
      <c r="DD1036" s="25"/>
    </row>
    <row r="1037" spans="1:108" hidden="1">
      <c r="A1037" s="25"/>
      <c r="B1037" s="25"/>
      <c r="C1037" s="25"/>
      <c r="D1037" s="25"/>
      <c r="E1037" s="25"/>
      <c r="F1037" s="25"/>
      <c r="G1037" s="25"/>
      <c r="H1037" s="25"/>
      <c r="I1037" s="214"/>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M1037" s="25"/>
      <c r="BN1037" s="25"/>
      <c r="BO1037" s="25"/>
      <c r="BP1037" s="25"/>
      <c r="BQ1037" s="25"/>
      <c r="BR1037" s="25"/>
      <c r="BS1037" s="25"/>
      <c r="BT1037" s="25"/>
      <c r="BU1037" s="25"/>
      <c r="BV1037" s="25"/>
      <c r="BW1037" s="25"/>
      <c r="BX1037" s="25"/>
      <c r="BY1037" s="25"/>
      <c r="BZ1037" s="25"/>
      <c r="CA1037" s="25"/>
      <c r="CB1037" s="25"/>
      <c r="CC1037" s="25"/>
      <c r="CD1037" s="25"/>
      <c r="CE1037" s="25"/>
      <c r="CF1037" s="25"/>
      <c r="CG1037" s="25"/>
      <c r="CH1037" s="25"/>
      <c r="CI1037" s="25"/>
      <c r="CJ1037" s="25"/>
      <c r="CK1037" s="25"/>
      <c r="CL1037" s="25"/>
      <c r="CM1037" s="25"/>
      <c r="CN1037" s="25"/>
      <c r="CO1037" s="25"/>
      <c r="CP1037" s="25"/>
      <c r="CQ1037" s="25"/>
      <c r="CR1037" s="25"/>
      <c r="CS1037" s="25"/>
      <c r="CT1037" s="25"/>
      <c r="CU1037" s="25"/>
      <c r="CV1037" s="25"/>
      <c r="CW1037" s="25"/>
      <c r="CX1037" s="25"/>
      <c r="CY1037" s="25"/>
      <c r="CZ1037" s="25"/>
      <c r="DA1037" s="25"/>
      <c r="DB1037" s="25"/>
      <c r="DC1037" s="25"/>
      <c r="DD1037" s="25"/>
    </row>
    <row r="1038" spans="1:108" hidden="1">
      <c r="A1038" s="25"/>
      <c r="B1038" s="25"/>
      <c r="C1038" s="25"/>
      <c r="D1038" s="25"/>
      <c r="E1038" s="25"/>
      <c r="F1038" s="25"/>
      <c r="G1038" s="25"/>
      <c r="H1038" s="25"/>
      <c r="I1038" s="214"/>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M1038" s="25"/>
      <c r="BN1038" s="25"/>
      <c r="BO1038" s="25"/>
      <c r="BP1038" s="25"/>
      <c r="BQ1038" s="25"/>
      <c r="BR1038" s="25"/>
      <c r="BS1038" s="25"/>
      <c r="BT1038" s="25"/>
      <c r="BU1038" s="25"/>
      <c r="BV1038" s="25"/>
      <c r="BW1038" s="25"/>
      <c r="BX1038" s="25"/>
      <c r="BY1038" s="25"/>
      <c r="BZ1038" s="25"/>
      <c r="CA1038" s="25"/>
      <c r="CB1038" s="25"/>
      <c r="CC1038" s="25"/>
      <c r="CD1038" s="25"/>
      <c r="CE1038" s="25"/>
      <c r="CF1038" s="25"/>
      <c r="CG1038" s="25"/>
      <c r="CH1038" s="25"/>
      <c r="CI1038" s="25"/>
      <c r="CJ1038" s="25"/>
      <c r="CK1038" s="25"/>
      <c r="CL1038" s="25"/>
      <c r="CM1038" s="25"/>
      <c r="CN1038" s="25"/>
      <c r="CO1038" s="25"/>
      <c r="CP1038" s="25"/>
      <c r="CQ1038" s="25"/>
      <c r="CR1038" s="25"/>
      <c r="CS1038" s="25"/>
      <c r="CT1038" s="25"/>
      <c r="CU1038" s="25"/>
      <c r="CV1038" s="25"/>
      <c r="CW1038" s="25"/>
      <c r="CX1038" s="25"/>
      <c r="CY1038" s="25"/>
      <c r="CZ1038" s="25"/>
      <c r="DA1038" s="25"/>
      <c r="DB1038" s="25"/>
      <c r="DC1038" s="25"/>
      <c r="DD1038" s="25"/>
    </row>
    <row r="1039" spans="1:108" hidden="1">
      <c r="A1039" s="25"/>
      <c r="B1039" s="25"/>
      <c r="C1039" s="25"/>
      <c r="D1039" s="25"/>
      <c r="E1039" s="25"/>
      <c r="F1039" s="25"/>
      <c r="G1039" s="25"/>
      <c r="H1039" s="25"/>
      <c r="I1039" s="214"/>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5"/>
      <c r="AX1039" s="25"/>
      <c r="AY1039" s="25"/>
      <c r="AZ1039" s="25"/>
      <c r="BA1039" s="25"/>
      <c r="BB1039" s="25"/>
      <c r="BC1039" s="25"/>
      <c r="BD1039" s="25"/>
      <c r="BE1039" s="25"/>
      <c r="BF1039" s="25"/>
      <c r="BG1039" s="25"/>
      <c r="BH1039" s="25"/>
      <c r="BI1039" s="25"/>
      <c r="BJ1039" s="25"/>
      <c r="BK1039" s="25"/>
      <c r="BL1039" s="25"/>
      <c r="BM1039" s="25"/>
      <c r="BN1039" s="25"/>
      <c r="BO1039" s="25"/>
      <c r="BP1039" s="25"/>
      <c r="BQ1039" s="25"/>
      <c r="BR1039" s="25"/>
      <c r="BS1039" s="25"/>
      <c r="BT1039" s="25"/>
      <c r="BU1039" s="25"/>
      <c r="BV1039" s="25"/>
      <c r="BW1039" s="25"/>
      <c r="BX1039" s="25"/>
      <c r="BY1039" s="25"/>
      <c r="BZ1039" s="25"/>
      <c r="CA1039" s="25"/>
      <c r="CB1039" s="25"/>
      <c r="CC1039" s="25"/>
      <c r="CD1039" s="25"/>
      <c r="CE1039" s="25"/>
      <c r="CF1039" s="25"/>
      <c r="CG1039" s="25"/>
      <c r="CH1039" s="25"/>
      <c r="CI1039" s="25"/>
      <c r="CJ1039" s="25"/>
      <c r="CK1039" s="25"/>
      <c r="CL1039" s="25"/>
      <c r="CM1039" s="25"/>
      <c r="CN1039" s="25"/>
      <c r="CO1039" s="25"/>
      <c r="CP1039" s="25"/>
      <c r="CQ1039" s="25"/>
      <c r="CR1039" s="25"/>
      <c r="CS1039" s="25"/>
      <c r="CT1039" s="25"/>
      <c r="CU1039" s="25"/>
      <c r="CV1039" s="25"/>
      <c r="CW1039" s="25"/>
      <c r="CX1039" s="25"/>
      <c r="CY1039" s="25"/>
      <c r="CZ1039" s="25"/>
      <c r="DA1039" s="25"/>
      <c r="DB1039" s="25"/>
      <c r="DC1039" s="25"/>
      <c r="DD1039" s="25"/>
    </row>
    <row r="1040" spans="1:108" hidden="1">
      <c r="A1040" s="25"/>
      <c r="B1040" s="25"/>
      <c r="C1040" s="25"/>
      <c r="D1040" s="25"/>
      <c r="E1040" s="25"/>
      <c r="F1040" s="25"/>
      <c r="G1040" s="25"/>
      <c r="H1040" s="25"/>
      <c r="I1040" s="214"/>
      <c r="J1040" s="25"/>
      <c r="K1040" s="25"/>
      <c r="L1040" s="25"/>
      <c r="M1040" s="25"/>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c r="AN1040" s="25"/>
      <c r="AO1040" s="25"/>
      <c r="AP1040" s="25"/>
      <c r="AQ1040" s="25"/>
      <c r="AR1040" s="25"/>
      <c r="AS1040" s="25"/>
      <c r="AT1040" s="25"/>
      <c r="AU1040" s="25"/>
      <c r="AV1040" s="25"/>
      <c r="AW1040" s="25"/>
      <c r="AX1040" s="25"/>
      <c r="AY1040" s="25"/>
      <c r="AZ1040" s="25"/>
      <c r="BA1040" s="25"/>
      <c r="BB1040" s="25"/>
      <c r="BC1040" s="25"/>
      <c r="BD1040" s="25"/>
      <c r="BE1040" s="25"/>
      <c r="BF1040" s="25"/>
      <c r="BG1040" s="25"/>
      <c r="BH1040" s="25"/>
      <c r="BI1040" s="25"/>
      <c r="BJ1040" s="25"/>
      <c r="BK1040" s="25"/>
      <c r="BL1040" s="25"/>
      <c r="BM1040" s="25"/>
      <c r="BN1040" s="25"/>
      <c r="BO1040" s="25"/>
      <c r="BP1040" s="25"/>
      <c r="BQ1040" s="25"/>
      <c r="BR1040" s="25"/>
      <c r="BS1040" s="25"/>
      <c r="BT1040" s="25"/>
      <c r="BU1040" s="25"/>
      <c r="BV1040" s="25"/>
      <c r="BW1040" s="25"/>
      <c r="BX1040" s="25"/>
      <c r="BY1040" s="25"/>
      <c r="BZ1040" s="25"/>
      <c r="CA1040" s="25"/>
      <c r="CB1040" s="25"/>
      <c r="CC1040" s="25"/>
      <c r="CD1040" s="25"/>
      <c r="CE1040" s="25"/>
      <c r="CF1040" s="25"/>
      <c r="CG1040" s="25"/>
      <c r="CH1040" s="25"/>
      <c r="CI1040" s="25"/>
      <c r="CJ1040" s="25"/>
      <c r="CK1040" s="25"/>
      <c r="CL1040" s="25"/>
      <c r="CM1040" s="25"/>
      <c r="CN1040" s="25"/>
      <c r="CO1040" s="25"/>
      <c r="CP1040" s="25"/>
      <c r="CQ1040" s="25"/>
      <c r="CR1040" s="25"/>
      <c r="CS1040" s="25"/>
      <c r="CT1040" s="25"/>
      <c r="CU1040" s="25"/>
      <c r="CV1040" s="25"/>
      <c r="CW1040" s="25"/>
      <c r="CX1040" s="25"/>
      <c r="CY1040" s="25"/>
      <c r="CZ1040" s="25"/>
      <c r="DA1040" s="25"/>
      <c r="DB1040" s="25"/>
      <c r="DC1040" s="25"/>
      <c r="DD1040" s="25"/>
    </row>
    <row r="1041" spans="1:108" hidden="1">
      <c r="A1041" s="25"/>
      <c r="B1041" s="25"/>
      <c r="C1041" s="25"/>
      <c r="D1041" s="25"/>
      <c r="E1041" s="25"/>
      <c r="F1041" s="25"/>
      <c r="G1041" s="25"/>
      <c r="H1041" s="25"/>
      <c r="I1041" s="214"/>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5"/>
      <c r="AX1041" s="25"/>
      <c r="AY1041" s="25"/>
      <c r="AZ1041" s="25"/>
      <c r="BA1041" s="25"/>
      <c r="BB1041" s="25"/>
      <c r="BC1041" s="25"/>
      <c r="BD1041" s="25"/>
      <c r="BE1041" s="25"/>
      <c r="BF1041" s="25"/>
      <c r="BG1041" s="25"/>
      <c r="BH1041" s="25"/>
      <c r="BI1041" s="25"/>
      <c r="BJ1041" s="25"/>
      <c r="BK1041" s="25"/>
      <c r="BL1041" s="25"/>
      <c r="BM1041" s="25"/>
      <c r="BN1041" s="25"/>
      <c r="BO1041" s="25"/>
      <c r="BP1041" s="25"/>
      <c r="BQ1041" s="25"/>
      <c r="BR1041" s="25"/>
      <c r="BS1041" s="25"/>
      <c r="BT1041" s="25"/>
      <c r="BU1041" s="25"/>
      <c r="BV1041" s="25"/>
      <c r="BW1041" s="25"/>
      <c r="BX1041" s="25"/>
      <c r="BY1041" s="25"/>
      <c r="BZ1041" s="25"/>
      <c r="CA1041" s="25"/>
      <c r="CB1041" s="25"/>
      <c r="CC1041" s="25"/>
      <c r="CD1041" s="25"/>
      <c r="CE1041" s="25"/>
      <c r="CF1041" s="25"/>
      <c r="CG1041" s="25"/>
      <c r="CH1041" s="25"/>
      <c r="CI1041" s="25"/>
      <c r="CJ1041" s="25"/>
      <c r="CK1041" s="25"/>
      <c r="CL1041" s="25"/>
      <c r="CM1041" s="25"/>
      <c r="CN1041" s="25"/>
      <c r="CO1041" s="25"/>
      <c r="CP1041" s="25"/>
      <c r="CQ1041" s="25"/>
      <c r="CR1041" s="25"/>
      <c r="CS1041" s="25"/>
      <c r="CT1041" s="25"/>
      <c r="CU1041" s="25"/>
      <c r="CV1041" s="25"/>
      <c r="CW1041" s="25"/>
      <c r="CX1041" s="25"/>
      <c r="CY1041" s="25"/>
      <c r="CZ1041" s="25"/>
      <c r="DA1041" s="25"/>
      <c r="DB1041" s="25"/>
      <c r="DC1041" s="25"/>
      <c r="DD1041" s="25"/>
    </row>
    <row r="1042" spans="1:108" hidden="1">
      <c r="A1042" s="25"/>
      <c r="B1042" s="25"/>
      <c r="C1042" s="25"/>
      <c r="D1042" s="25"/>
      <c r="E1042" s="25"/>
      <c r="F1042" s="25"/>
      <c r="G1042" s="25"/>
      <c r="H1042" s="25"/>
      <c r="I1042" s="214"/>
      <c r="J1042" s="25"/>
      <c r="K1042" s="25"/>
      <c r="L1042" s="25"/>
      <c r="M1042" s="25"/>
      <c r="N1042" s="25"/>
      <c r="O1042" s="25"/>
      <c r="P1042" s="25"/>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c r="AL1042" s="25"/>
      <c r="AM1042" s="25"/>
      <c r="AN1042" s="25"/>
      <c r="AO1042" s="25"/>
      <c r="AP1042" s="25"/>
      <c r="AQ1042" s="25"/>
      <c r="AR1042" s="25"/>
      <c r="AS1042" s="25"/>
      <c r="AT1042" s="25"/>
      <c r="AU1042" s="25"/>
      <c r="AV1042" s="25"/>
      <c r="AW1042" s="25"/>
      <c r="AX1042" s="25"/>
      <c r="AY1042" s="25"/>
      <c r="AZ1042" s="25"/>
      <c r="BA1042" s="25"/>
      <c r="BB1042" s="25"/>
      <c r="BC1042" s="25"/>
      <c r="BD1042" s="25"/>
      <c r="BE1042" s="25"/>
      <c r="BF1042" s="25"/>
      <c r="BG1042" s="25"/>
      <c r="BH1042" s="25"/>
      <c r="BI1042" s="25"/>
      <c r="BJ1042" s="25"/>
      <c r="BK1042" s="25"/>
      <c r="BL1042" s="25"/>
      <c r="BM1042" s="25"/>
      <c r="BN1042" s="25"/>
      <c r="BO1042" s="25"/>
      <c r="BP1042" s="25"/>
      <c r="BQ1042" s="25"/>
      <c r="BR1042" s="25"/>
      <c r="BS1042" s="25"/>
      <c r="BT1042" s="25"/>
      <c r="BU1042" s="25"/>
      <c r="BV1042" s="25"/>
      <c r="BW1042" s="25"/>
      <c r="BX1042" s="25"/>
      <c r="BY1042" s="25"/>
      <c r="BZ1042" s="25"/>
      <c r="CA1042" s="25"/>
      <c r="CB1042" s="25"/>
      <c r="CC1042" s="25"/>
      <c r="CD1042" s="25"/>
      <c r="CE1042" s="25"/>
      <c r="CF1042" s="25"/>
      <c r="CG1042" s="25"/>
      <c r="CH1042" s="25"/>
      <c r="CI1042" s="25"/>
      <c r="CJ1042" s="25"/>
      <c r="CK1042" s="25"/>
      <c r="CL1042" s="25"/>
      <c r="CM1042" s="25"/>
      <c r="CN1042" s="25"/>
      <c r="CO1042" s="25"/>
      <c r="CP1042" s="25"/>
      <c r="CQ1042" s="25"/>
      <c r="CR1042" s="25"/>
      <c r="CS1042" s="25"/>
      <c r="CT1042" s="25"/>
      <c r="CU1042" s="25"/>
      <c r="CV1042" s="25"/>
      <c r="CW1042" s="25"/>
      <c r="CX1042" s="25"/>
      <c r="CY1042" s="25"/>
      <c r="CZ1042" s="25"/>
      <c r="DA1042" s="25"/>
      <c r="DB1042" s="25"/>
      <c r="DC1042" s="25"/>
      <c r="DD1042" s="25"/>
    </row>
    <row r="1043" spans="1:108" hidden="1">
      <c r="A1043" s="25"/>
      <c r="B1043" s="25"/>
      <c r="C1043" s="25"/>
      <c r="D1043" s="25"/>
      <c r="E1043" s="25"/>
      <c r="F1043" s="25"/>
      <c r="G1043" s="25"/>
      <c r="H1043" s="25"/>
      <c r="I1043" s="214"/>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5"/>
      <c r="AX1043" s="25"/>
      <c r="AY1043" s="25"/>
      <c r="AZ1043" s="25"/>
      <c r="BA1043" s="25"/>
      <c r="BB1043" s="25"/>
      <c r="BC1043" s="25"/>
      <c r="BD1043" s="25"/>
      <c r="BE1043" s="25"/>
      <c r="BF1043" s="25"/>
      <c r="BG1043" s="25"/>
      <c r="BH1043" s="25"/>
      <c r="BI1043" s="25"/>
      <c r="BJ1043" s="25"/>
      <c r="BK1043" s="25"/>
      <c r="BL1043" s="25"/>
      <c r="BM1043" s="25"/>
      <c r="BN1043" s="25"/>
      <c r="BO1043" s="25"/>
      <c r="BP1043" s="25"/>
      <c r="BQ1043" s="25"/>
      <c r="BR1043" s="25"/>
      <c r="BS1043" s="25"/>
      <c r="BT1043" s="25"/>
      <c r="BU1043" s="25"/>
      <c r="BV1043" s="25"/>
      <c r="BW1043" s="25"/>
      <c r="BX1043" s="25"/>
      <c r="BY1043" s="25"/>
      <c r="BZ1043" s="25"/>
      <c r="CA1043" s="25"/>
      <c r="CB1043" s="25"/>
      <c r="CC1043" s="25"/>
      <c r="CD1043" s="25"/>
      <c r="CE1043" s="25"/>
      <c r="CF1043" s="25"/>
      <c r="CG1043" s="25"/>
      <c r="CH1043" s="25"/>
      <c r="CI1043" s="25"/>
      <c r="CJ1043" s="25"/>
      <c r="CK1043" s="25"/>
      <c r="CL1043" s="25"/>
      <c r="CM1043" s="25"/>
      <c r="CN1043" s="25"/>
      <c r="CO1043" s="25"/>
      <c r="CP1043" s="25"/>
      <c r="CQ1043" s="25"/>
      <c r="CR1043" s="25"/>
      <c r="CS1043" s="25"/>
      <c r="CT1043" s="25"/>
      <c r="CU1043" s="25"/>
      <c r="CV1043" s="25"/>
      <c r="CW1043" s="25"/>
      <c r="CX1043" s="25"/>
      <c r="CY1043" s="25"/>
      <c r="CZ1043" s="25"/>
      <c r="DA1043" s="25"/>
      <c r="DB1043" s="25"/>
      <c r="DC1043" s="25"/>
      <c r="DD1043" s="25"/>
    </row>
    <row r="1044" spans="1:108" hidden="1">
      <c r="A1044" s="25"/>
      <c r="B1044" s="25"/>
      <c r="C1044" s="25"/>
      <c r="D1044" s="25"/>
      <c r="E1044" s="25"/>
      <c r="F1044" s="25"/>
      <c r="G1044" s="25"/>
      <c r="H1044" s="25"/>
      <c r="I1044" s="214"/>
      <c r="J1044" s="25"/>
      <c r="K1044" s="25"/>
      <c r="L1044" s="25"/>
      <c r="M1044" s="25"/>
      <c r="N1044" s="25"/>
      <c r="O1044" s="25"/>
      <c r="P1044" s="25"/>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c r="AL1044" s="25"/>
      <c r="AM1044" s="25"/>
      <c r="AN1044" s="25"/>
      <c r="AO1044" s="25"/>
      <c r="AP1044" s="25"/>
      <c r="AQ1044" s="25"/>
      <c r="AR1044" s="25"/>
      <c r="AS1044" s="25"/>
      <c r="AT1044" s="25"/>
      <c r="AU1044" s="25"/>
      <c r="AV1044" s="25"/>
      <c r="AW1044" s="25"/>
      <c r="AX1044" s="25"/>
      <c r="AY1044" s="25"/>
      <c r="AZ1044" s="25"/>
      <c r="BA1044" s="25"/>
      <c r="BB1044" s="25"/>
      <c r="BC1044" s="25"/>
      <c r="BD1044" s="25"/>
      <c r="BE1044" s="25"/>
      <c r="BF1044" s="25"/>
      <c r="BG1044" s="25"/>
      <c r="BH1044" s="25"/>
      <c r="BI1044" s="25"/>
      <c r="BJ1044" s="25"/>
      <c r="BK1044" s="25"/>
      <c r="BL1044" s="25"/>
      <c r="BM1044" s="25"/>
      <c r="BN1044" s="25"/>
      <c r="BO1044" s="25"/>
      <c r="BP1044" s="25"/>
      <c r="BQ1044" s="25"/>
      <c r="BR1044" s="25"/>
      <c r="BS1044" s="25"/>
      <c r="BT1044" s="25"/>
      <c r="BU1044" s="25"/>
      <c r="BV1044" s="25"/>
      <c r="BW1044" s="25"/>
      <c r="BX1044" s="25"/>
      <c r="BY1044" s="25"/>
      <c r="BZ1044" s="25"/>
      <c r="CA1044" s="25"/>
      <c r="CB1044" s="25"/>
      <c r="CC1044" s="25"/>
      <c r="CD1044" s="25"/>
      <c r="CE1044" s="25"/>
      <c r="CF1044" s="25"/>
      <c r="CG1044" s="25"/>
      <c r="CH1044" s="25"/>
      <c r="CI1044" s="25"/>
      <c r="CJ1044" s="25"/>
      <c r="CK1044" s="25"/>
      <c r="CL1044" s="25"/>
      <c r="CM1044" s="25"/>
      <c r="CN1044" s="25"/>
      <c r="CO1044" s="25"/>
      <c r="CP1044" s="25"/>
      <c r="CQ1044" s="25"/>
      <c r="CR1044" s="25"/>
      <c r="CS1044" s="25"/>
      <c r="CT1044" s="25"/>
      <c r="CU1044" s="25"/>
      <c r="CV1044" s="25"/>
      <c r="CW1044" s="25"/>
      <c r="CX1044" s="25"/>
      <c r="CY1044" s="25"/>
      <c r="CZ1044" s="25"/>
      <c r="DA1044" s="25"/>
      <c r="DB1044" s="25"/>
      <c r="DC1044" s="25"/>
      <c r="DD1044" s="25"/>
    </row>
    <row r="1045" spans="1:108" hidden="1">
      <c r="A1045" s="25"/>
      <c r="B1045" s="25"/>
      <c r="C1045" s="25"/>
      <c r="D1045" s="25"/>
      <c r="E1045" s="25"/>
      <c r="F1045" s="25"/>
      <c r="G1045" s="25"/>
      <c r="H1045" s="25"/>
      <c r="I1045" s="214"/>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5"/>
      <c r="AX1045" s="25"/>
      <c r="AY1045" s="25"/>
      <c r="AZ1045" s="25"/>
      <c r="BA1045" s="25"/>
      <c r="BB1045" s="25"/>
      <c r="BC1045" s="25"/>
      <c r="BD1045" s="25"/>
      <c r="BE1045" s="25"/>
      <c r="BF1045" s="25"/>
      <c r="BG1045" s="25"/>
      <c r="BH1045" s="25"/>
      <c r="BI1045" s="25"/>
      <c r="BJ1045" s="25"/>
      <c r="BK1045" s="25"/>
      <c r="BL1045" s="25"/>
      <c r="BM1045" s="25"/>
      <c r="BN1045" s="25"/>
      <c r="BO1045" s="25"/>
      <c r="BP1045" s="25"/>
      <c r="BQ1045" s="25"/>
      <c r="BR1045" s="25"/>
      <c r="BS1045" s="25"/>
      <c r="BT1045" s="25"/>
      <c r="BU1045" s="25"/>
      <c r="BV1045" s="25"/>
      <c r="BW1045" s="25"/>
      <c r="BX1045" s="25"/>
      <c r="BY1045" s="25"/>
      <c r="BZ1045" s="25"/>
      <c r="CA1045" s="25"/>
      <c r="CB1045" s="25"/>
      <c r="CC1045" s="25"/>
      <c r="CD1045" s="25"/>
      <c r="CE1045" s="25"/>
      <c r="CF1045" s="25"/>
      <c r="CG1045" s="25"/>
      <c r="CH1045" s="25"/>
      <c r="CI1045" s="25"/>
      <c r="CJ1045" s="25"/>
      <c r="CK1045" s="25"/>
      <c r="CL1045" s="25"/>
      <c r="CM1045" s="25"/>
      <c r="CN1045" s="25"/>
      <c r="CO1045" s="25"/>
      <c r="CP1045" s="25"/>
      <c r="CQ1045" s="25"/>
      <c r="CR1045" s="25"/>
      <c r="CS1045" s="25"/>
      <c r="CT1045" s="25"/>
      <c r="CU1045" s="25"/>
      <c r="CV1045" s="25"/>
      <c r="CW1045" s="25"/>
      <c r="CX1045" s="25"/>
      <c r="CY1045" s="25"/>
      <c r="CZ1045" s="25"/>
      <c r="DA1045" s="25"/>
      <c r="DB1045" s="25"/>
      <c r="DC1045" s="25"/>
      <c r="DD1045" s="25"/>
    </row>
    <row r="1046" spans="1:108" hidden="1">
      <c r="A1046" s="25"/>
      <c r="B1046" s="25"/>
      <c r="C1046" s="25"/>
      <c r="D1046" s="25"/>
      <c r="E1046" s="25"/>
      <c r="F1046" s="25"/>
      <c r="G1046" s="25"/>
      <c r="H1046" s="25"/>
      <c r="I1046" s="214"/>
      <c r="J1046" s="25"/>
      <c r="K1046" s="25"/>
      <c r="L1046" s="25"/>
      <c r="M1046" s="25"/>
      <c r="N1046" s="25"/>
      <c r="O1046" s="25"/>
      <c r="P1046" s="25"/>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c r="AL1046" s="25"/>
      <c r="AM1046" s="25"/>
      <c r="AN1046" s="25"/>
      <c r="AO1046" s="25"/>
      <c r="AP1046" s="25"/>
      <c r="AQ1046" s="25"/>
      <c r="AR1046" s="25"/>
      <c r="AS1046" s="25"/>
      <c r="AT1046" s="25"/>
      <c r="AU1046" s="25"/>
      <c r="AV1046" s="25"/>
      <c r="AW1046" s="25"/>
      <c r="AX1046" s="25"/>
      <c r="AY1046" s="25"/>
      <c r="AZ1046" s="25"/>
      <c r="BA1046" s="25"/>
      <c r="BB1046" s="25"/>
      <c r="BC1046" s="25"/>
      <c r="BD1046" s="25"/>
      <c r="BE1046" s="25"/>
      <c r="BF1046" s="25"/>
      <c r="BG1046" s="25"/>
      <c r="BH1046" s="25"/>
      <c r="BI1046" s="25"/>
      <c r="BJ1046" s="25"/>
      <c r="BK1046" s="25"/>
      <c r="BL1046" s="25"/>
      <c r="BM1046" s="25"/>
      <c r="BN1046" s="25"/>
      <c r="BO1046" s="25"/>
      <c r="BP1046" s="25"/>
      <c r="BQ1046" s="25"/>
      <c r="BR1046" s="25"/>
      <c r="BS1046" s="25"/>
      <c r="BT1046" s="25"/>
      <c r="BU1046" s="25"/>
      <c r="BV1046" s="25"/>
      <c r="BW1046" s="25"/>
      <c r="BX1046" s="25"/>
      <c r="BY1046" s="25"/>
      <c r="BZ1046" s="25"/>
      <c r="CA1046" s="25"/>
      <c r="CB1046" s="25"/>
      <c r="CC1046" s="25"/>
      <c r="CD1046" s="25"/>
      <c r="CE1046" s="25"/>
      <c r="CF1046" s="25"/>
      <c r="CG1046" s="25"/>
      <c r="CH1046" s="25"/>
      <c r="CI1046" s="25"/>
      <c r="CJ1046" s="25"/>
      <c r="CK1046" s="25"/>
      <c r="CL1046" s="25"/>
      <c r="CM1046" s="25"/>
      <c r="CN1046" s="25"/>
      <c r="CO1046" s="25"/>
      <c r="CP1046" s="25"/>
      <c r="CQ1046" s="25"/>
      <c r="CR1046" s="25"/>
      <c r="CS1046" s="25"/>
      <c r="CT1046" s="25"/>
      <c r="CU1046" s="25"/>
      <c r="CV1046" s="25"/>
      <c r="CW1046" s="25"/>
      <c r="CX1046" s="25"/>
      <c r="CY1046" s="25"/>
      <c r="CZ1046" s="25"/>
      <c r="DA1046" s="25"/>
      <c r="DB1046" s="25"/>
      <c r="DC1046" s="25"/>
      <c r="DD1046" s="25"/>
    </row>
    <row r="1047" spans="1:108" hidden="1">
      <c r="A1047" s="25"/>
      <c r="B1047" s="25"/>
      <c r="C1047" s="25"/>
      <c r="D1047" s="25"/>
      <c r="E1047" s="25"/>
      <c r="F1047" s="25"/>
      <c r="G1047" s="25"/>
      <c r="H1047" s="25"/>
      <c r="I1047" s="214"/>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5"/>
      <c r="AX1047" s="25"/>
      <c r="AY1047" s="25"/>
      <c r="AZ1047" s="25"/>
      <c r="BA1047" s="25"/>
      <c r="BB1047" s="25"/>
      <c r="BC1047" s="25"/>
      <c r="BD1047" s="25"/>
      <c r="BE1047" s="25"/>
      <c r="BF1047" s="25"/>
      <c r="BG1047" s="25"/>
      <c r="BH1047" s="25"/>
      <c r="BI1047" s="25"/>
      <c r="BJ1047" s="25"/>
      <c r="BK1047" s="25"/>
      <c r="BL1047" s="25"/>
      <c r="BM1047" s="25"/>
      <c r="BN1047" s="25"/>
      <c r="BO1047" s="25"/>
      <c r="BP1047" s="25"/>
      <c r="BQ1047" s="25"/>
      <c r="BR1047" s="25"/>
      <c r="BS1047" s="25"/>
      <c r="BT1047" s="25"/>
      <c r="BU1047" s="25"/>
      <c r="BV1047" s="25"/>
      <c r="BW1047" s="25"/>
      <c r="BX1047" s="25"/>
      <c r="BY1047" s="25"/>
      <c r="BZ1047" s="25"/>
      <c r="CA1047" s="25"/>
      <c r="CB1047" s="25"/>
      <c r="CC1047" s="25"/>
      <c r="CD1047" s="25"/>
      <c r="CE1047" s="25"/>
      <c r="CF1047" s="25"/>
      <c r="CG1047" s="25"/>
      <c r="CH1047" s="25"/>
      <c r="CI1047" s="25"/>
      <c r="CJ1047" s="25"/>
      <c r="CK1047" s="25"/>
      <c r="CL1047" s="25"/>
      <c r="CM1047" s="25"/>
      <c r="CN1047" s="25"/>
      <c r="CO1047" s="25"/>
      <c r="CP1047" s="25"/>
      <c r="CQ1047" s="25"/>
      <c r="CR1047" s="25"/>
      <c r="CS1047" s="25"/>
      <c r="CT1047" s="25"/>
      <c r="CU1047" s="25"/>
      <c r="CV1047" s="25"/>
      <c r="CW1047" s="25"/>
      <c r="CX1047" s="25"/>
      <c r="CY1047" s="25"/>
      <c r="CZ1047" s="25"/>
      <c r="DA1047" s="25"/>
      <c r="DB1047" s="25"/>
      <c r="DC1047" s="25"/>
      <c r="DD1047" s="25"/>
    </row>
    <row r="1048" spans="1:108" hidden="1">
      <c r="A1048" s="25"/>
      <c r="B1048" s="25"/>
      <c r="C1048" s="25"/>
      <c r="D1048" s="25"/>
      <c r="E1048" s="25"/>
      <c r="F1048" s="25"/>
      <c r="G1048" s="25"/>
      <c r="H1048" s="25"/>
      <c r="I1048" s="214"/>
      <c r="J1048" s="25"/>
      <c r="K1048" s="25"/>
      <c r="L1048" s="25"/>
      <c r="M1048" s="25"/>
      <c r="N1048" s="25"/>
      <c r="O1048" s="25"/>
      <c r="P1048" s="25"/>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c r="AL1048" s="25"/>
      <c r="AM1048" s="25"/>
      <c r="AN1048" s="25"/>
      <c r="AO1048" s="25"/>
      <c r="AP1048" s="25"/>
      <c r="AQ1048" s="25"/>
      <c r="AR1048" s="25"/>
      <c r="AS1048" s="25"/>
      <c r="AT1048" s="25"/>
      <c r="AU1048" s="25"/>
      <c r="AV1048" s="25"/>
      <c r="AW1048" s="25"/>
      <c r="AX1048" s="25"/>
      <c r="AY1048" s="25"/>
      <c r="AZ1048" s="25"/>
      <c r="BA1048" s="25"/>
      <c r="BB1048" s="25"/>
      <c r="BC1048" s="25"/>
      <c r="BD1048" s="25"/>
      <c r="BE1048" s="25"/>
      <c r="BF1048" s="25"/>
      <c r="BG1048" s="25"/>
      <c r="BH1048" s="25"/>
      <c r="BI1048" s="25"/>
      <c r="BJ1048" s="25"/>
      <c r="BK1048" s="25"/>
      <c r="BL1048" s="25"/>
      <c r="BM1048" s="25"/>
      <c r="BN1048" s="25"/>
      <c r="BO1048" s="25"/>
      <c r="BP1048" s="25"/>
      <c r="BQ1048" s="25"/>
      <c r="BR1048" s="25"/>
      <c r="BS1048" s="25"/>
      <c r="BT1048" s="25"/>
      <c r="BU1048" s="25"/>
      <c r="BV1048" s="25"/>
      <c r="BW1048" s="25"/>
      <c r="BX1048" s="25"/>
      <c r="BY1048" s="25"/>
      <c r="BZ1048" s="25"/>
      <c r="CA1048" s="25"/>
      <c r="CB1048" s="25"/>
      <c r="CC1048" s="25"/>
      <c r="CD1048" s="25"/>
      <c r="CE1048" s="25"/>
      <c r="CF1048" s="25"/>
      <c r="CG1048" s="25"/>
      <c r="CH1048" s="25"/>
      <c r="CI1048" s="25"/>
      <c r="CJ1048" s="25"/>
      <c r="CK1048" s="25"/>
      <c r="CL1048" s="25"/>
      <c r="CM1048" s="25"/>
      <c r="CN1048" s="25"/>
      <c r="CO1048" s="25"/>
      <c r="CP1048" s="25"/>
      <c r="CQ1048" s="25"/>
      <c r="CR1048" s="25"/>
      <c r="CS1048" s="25"/>
      <c r="CT1048" s="25"/>
      <c r="CU1048" s="25"/>
      <c r="CV1048" s="25"/>
      <c r="CW1048" s="25"/>
      <c r="CX1048" s="25"/>
      <c r="CY1048" s="25"/>
      <c r="CZ1048" s="25"/>
      <c r="DA1048" s="25"/>
      <c r="DB1048" s="25"/>
      <c r="DC1048" s="25"/>
      <c r="DD1048" s="25"/>
    </row>
    <row r="1049" spans="1:108" hidden="1">
      <c r="A1049" s="25"/>
      <c r="B1049" s="25"/>
      <c r="C1049" s="25"/>
      <c r="D1049" s="25"/>
      <c r="E1049" s="25"/>
      <c r="F1049" s="25"/>
      <c r="G1049" s="25"/>
      <c r="H1049" s="25"/>
      <c r="I1049" s="214"/>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5"/>
      <c r="AX1049" s="25"/>
      <c r="AY1049" s="25"/>
      <c r="AZ1049" s="25"/>
      <c r="BA1049" s="25"/>
      <c r="BB1049" s="25"/>
      <c r="BC1049" s="25"/>
      <c r="BD1049" s="25"/>
      <c r="BE1049" s="25"/>
      <c r="BF1049" s="25"/>
      <c r="BG1049" s="25"/>
      <c r="BH1049" s="25"/>
      <c r="BI1049" s="25"/>
      <c r="BJ1049" s="25"/>
      <c r="BK1049" s="25"/>
      <c r="BL1049" s="25"/>
      <c r="BM1049" s="25"/>
      <c r="BN1049" s="25"/>
      <c r="BO1049" s="25"/>
      <c r="BP1049" s="25"/>
      <c r="BQ1049" s="25"/>
      <c r="BR1049" s="25"/>
      <c r="BS1049" s="25"/>
      <c r="BT1049" s="25"/>
      <c r="BU1049" s="25"/>
      <c r="BV1049" s="25"/>
      <c r="BW1049" s="25"/>
      <c r="BX1049" s="25"/>
      <c r="BY1049" s="25"/>
      <c r="BZ1049" s="25"/>
      <c r="CA1049" s="25"/>
      <c r="CB1049" s="25"/>
      <c r="CC1049" s="25"/>
      <c r="CD1049" s="25"/>
      <c r="CE1049" s="25"/>
      <c r="CF1049" s="25"/>
      <c r="CG1049" s="25"/>
      <c r="CH1049" s="25"/>
      <c r="CI1049" s="25"/>
      <c r="CJ1049" s="25"/>
      <c r="CK1049" s="25"/>
      <c r="CL1049" s="25"/>
      <c r="CM1049" s="25"/>
      <c r="CN1049" s="25"/>
      <c r="CO1049" s="25"/>
      <c r="CP1049" s="25"/>
      <c r="CQ1049" s="25"/>
      <c r="CR1049" s="25"/>
      <c r="CS1049" s="25"/>
      <c r="CT1049" s="25"/>
      <c r="CU1049" s="25"/>
      <c r="CV1049" s="25"/>
      <c r="CW1049" s="25"/>
      <c r="CX1049" s="25"/>
      <c r="CY1049" s="25"/>
      <c r="CZ1049" s="25"/>
      <c r="DA1049" s="25"/>
      <c r="DB1049" s="25"/>
      <c r="DC1049" s="25"/>
      <c r="DD1049" s="25"/>
    </row>
    <row r="1050" spans="1:108" hidden="1">
      <c r="A1050" s="25"/>
      <c r="B1050" s="25"/>
      <c r="C1050" s="25"/>
      <c r="D1050" s="25"/>
      <c r="E1050" s="25"/>
      <c r="F1050" s="25"/>
      <c r="G1050" s="25"/>
      <c r="H1050" s="25"/>
      <c r="I1050" s="214"/>
      <c r="J1050" s="25"/>
      <c r="K1050" s="25"/>
      <c r="L1050" s="25"/>
      <c r="M1050" s="25"/>
      <c r="N1050" s="25"/>
      <c r="O1050" s="25"/>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c r="AL1050" s="25"/>
      <c r="AM1050" s="25"/>
      <c r="AN1050" s="25"/>
      <c r="AO1050" s="25"/>
      <c r="AP1050" s="25"/>
      <c r="AQ1050" s="25"/>
      <c r="AR1050" s="25"/>
      <c r="AS1050" s="25"/>
      <c r="AT1050" s="25"/>
      <c r="AU1050" s="25"/>
      <c r="AV1050" s="25"/>
      <c r="AW1050" s="25"/>
      <c r="AX1050" s="25"/>
      <c r="AY1050" s="25"/>
      <c r="AZ1050" s="25"/>
      <c r="BA1050" s="25"/>
      <c r="BB1050" s="25"/>
      <c r="BC1050" s="25"/>
      <c r="BD1050" s="25"/>
      <c r="BE1050" s="25"/>
      <c r="BF1050" s="25"/>
      <c r="BG1050" s="25"/>
      <c r="BH1050" s="25"/>
      <c r="BI1050" s="25"/>
      <c r="BJ1050" s="25"/>
      <c r="BK1050" s="25"/>
      <c r="BL1050" s="25"/>
      <c r="BM1050" s="25"/>
      <c r="BN1050" s="25"/>
      <c r="BO1050" s="25"/>
      <c r="BP1050" s="25"/>
      <c r="BQ1050" s="25"/>
      <c r="BR1050" s="25"/>
      <c r="BS1050" s="25"/>
      <c r="BT1050" s="25"/>
      <c r="BU1050" s="25"/>
      <c r="BV1050" s="25"/>
      <c r="BW1050" s="25"/>
      <c r="BX1050" s="25"/>
      <c r="BY1050" s="25"/>
      <c r="BZ1050" s="25"/>
      <c r="CA1050" s="25"/>
      <c r="CB1050" s="25"/>
      <c r="CC1050" s="25"/>
      <c r="CD1050" s="25"/>
      <c r="CE1050" s="25"/>
      <c r="CF1050" s="25"/>
      <c r="CG1050" s="25"/>
      <c r="CH1050" s="25"/>
      <c r="CI1050" s="25"/>
      <c r="CJ1050" s="25"/>
      <c r="CK1050" s="25"/>
      <c r="CL1050" s="25"/>
      <c r="CM1050" s="25"/>
      <c r="CN1050" s="25"/>
      <c r="CO1050" s="25"/>
      <c r="CP1050" s="25"/>
      <c r="CQ1050" s="25"/>
      <c r="CR1050" s="25"/>
      <c r="CS1050" s="25"/>
      <c r="CT1050" s="25"/>
      <c r="CU1050" s="25"/>
      <c r="CV1050" s="25"/>
      <c r="CW1050" s="25"/>
      <c r="CX1050" s="25"/>
      <c r="CY1050" s="25"/>
      <c r="CZ1050" s="25"/>
      <c r="DA1050" s="25"/>
      <c r="DB1050" s="25"/>
      <c r="DC1050" s="25"/>
      <c r="DD1050" s="25"/>
    </row>
    <row r="1051" spans="1:108" hidden="1">
      <c r="A1051" s="25"/>
      <c r="B1051" s="25"/>
      <c r="C1051" s="25"/>
      <c r="D1051" s="25"/>
      <c r="E1051" s="25"/>
      <c r="F1051" s="25"/>
      <c r="G1051" s="25"/>
      <c r="H1051" s="25"/>
      <c r="I1051" s="214"/>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5"/>
      <c r="AX1051" s="25"/>
      <c r="AY1051" s="25"/>
      <c r="AZ1051" s="25"/>
      <c r="BA1051" s="25"/>
      <c r="BB1051" s="25"/>
      <c r="BC1051" s="25"/>
      <c r="BD1051" s="25"/>
      <c r="BE1051" s="25"/>
      <c r="BF1051" s="25"/>
      <c r="BG1051" s="25"/>
      <c r="BH1051" s="25"/>
      <c r="BI1051" s="25"/>
      <c r="BJ1051" s="25"/>
      <c r="BK1051" s="25"/>
      <c r="BL1051" s="25"/>
      <c r="BM1051" s="25"/>
      <c r="BN1051" s="25"/>
      <c r="BO1051" s="25"/>
      <c r="BP1051" s="25"/>
      <c r="BQ1051" s="25"/>
      <c r="BR1051" s="25"/>
      <c r="BS1051" s="25"/>
      <c r="BT1051" s="25"/>
      <c r="BU1051" s="25"/>
      <c r="BV1051" s="25"/>
      <c r="BW1051" s="25"/>
      <c r="BX1051" s="25"/>
      <c r="BY1051" s="25"/>
      <c r="BZ1051" s="25"/>
      <c r="CA1051" s="25"/>
      <c r="CB1051" s="25"/>
      <c r="CC1051" s="25"/>
      <c r="CD1051" s="25"/>
      <c r="CE1051" s="25"/>
      <c r="CF1051" s="25"/>
      <c r="CG1051" s="25"/>
      <c r="CH1051" s="25"/>
      <c r="CI1051" s="25"/>
      <c r="CJ1051" s="25"/>
      <c r="CK1051" s="25"/>
      <c r="CL1051" s="25"/>
      <c r="CM1051" s="25"/>
      <c r="CN1051" s="25"/>
      <c r="CO1051" s="25"/>
      <c r="CP1051" s="25"/>
      <c r="CQ1051" s="25"/>
      <c r="CR1051" s="25"/>
      <c r="CS1051" s="25"/>
      <c r="CT1051" s="25"/>
      <c r="CU1051" s="25"/>
      <c r="CV1051" s="25"/>
      <c r="CW1051" s="25"/>
      <c r="CX1051" s="25"/>
      <c r="CY1051" s="25"/>
      <c r="CZ1051" s="25"/>
      <c r="DA1051" s="25"/>
      <c r="DB1051" s="25"/>
      <c r="DC1051" s="25"/>
      <c r="DD1051" s="25"/>
    </row>
    <row r="1052" spans="1:108" hidden="1">
      <c r="A1052" s="25"/>
      <c r="B1052" s="25"/>
      <c r="C1052" s="25"/>
      <c r="D1052" s="25"/>
      <c r="E1052" s="25"/>
      <c r="F1052" s="25"/>
      <c r="G1052" s="25"/>
      <c r="H1052" s="25"/>
      <c r="I1052" s="214"/>
      <c r="J1052" s="25"/>
      <c r="K1052" s="25"/>
      <c r="L1052" s="25"/>
      <c r="M1052" s="25"/>
      <c r="N1052" s="25"/>
      <c r="O1052" s="25"/>
      <c r="P1052" s="25"/>
      <c r="Q1052" s="25"/>
      <c r="R1052" s="25"/>
      <c r="S1052" s="25"/>
      <c r="T1052" s="25"/>
      <c r="U1052" s="25"/>
      <c r="V1052" s="25"/>
      <c r="W1052" s="25"/>
      <c r="X1052" s="25"/>
      <c r="Y1052" s="25"/>
      <c r="Z1052" s="25"/>
      <c r="AA1052" s="25"/>
      <c r="AB1052" s="25"/>
      <c r="AC1052" s="25"/>
      <c r="AD1052" s="25"/>
      <c r="AE1052" s="25"/>
      <c r="AF1052" s="25"/>
      <c r="AG1052" s="25"/>
      <c r="AH1052" s="25"/>
      <c r="AI1052" s="25"/>
      <c r="AJ1052" s="25"/>
      <c r="AK1052" s="25"/>
      <c r="AL1052" s="25"/>
      <c r="AM1052" s="25"/>
      <c r="AN1052" s="25"/>
      <c r="AO1052" s="25"/>
      <c r="AP1052" s="25"/>
      <c r="AQ1052" s="25"/>
      <c r="AR1052" s="25"/>
      <c r="AS1052" s="25"/>
      <c r="AT1052" s="25"/>
      <c r="AU1052" s="25"/>
      <c r="AV1052" s="25"/>
      <c r="AW1052" s="25"/>
      <c r="AX1052" s="25"/>
      <c r="AY1052" s="25"/>
      <c r="AZ1052" s="25"/>
      <c r="BA1052" s="25"/>
      <c r="BB1052" s="25"/>
      <c r="BC1052" s="25"/>
      <c r="BD1052" s="25"/>
      <c r="BE1052" s="25"/>
      <c r="BF1052" s="25"/>
      <c r="BG1052" s="25"/>
      <c r="BH1052" s="25"/>
      <c r="BI1052" s="25"/>
      <c r="BJ1052" s="25"/>
      <c r="BK1052" s="25"/>
      <c r="BL1052" s="25"/>
      <c r="BM1052" s="25"/>
      <c r="BN1052" s="25"/>
      <c r="BO1052" s="25"/>
      <c r="BP1052" s="25"/>
      <c r="BQ1052" s="25"/>
      <c r="BR1052" s="25"/>
      <c r="BS1052" s="25"/>
      <c r="BT1052" s="25"/>
      <c r="BU1052" s="25"/>
      <c r="BV1052" s="25"/>
      <c r="BW1052" s="25"/>
      <c r="BX1052" s="25"/>
      <c r="BY1052" s="25"/>
      <c r="BZ1052" s="25"/>
      <c r="CA1052" s="25"/>
      <c r="CB1052" s="25"/>
      <c r="CC1052" s="25"/>
      <c r="CD1052" s="25"/>
      <c r="CE1052" s="25"/>
      <c r="CF1052" s="25"/>
      <c r="CG1052" s="25"/>
      <c r="CH1052" s="25"/>
      <c r="CI1052" s="25"/>
      <c r="CJ1052" s="25"/>
      <c r="CK1052" s="25"/>
      <c r="CL1052" s="25"/>
      <c r="CM1052" s="25"/>
      <c r="CN1052" s="25"/>
      <c r="CO1052" s="25"/>
      <c r="CP1052" s="25"/>
      <c r="CQ1052" s="25"/>
      <c r="CR1052" s="25"/>
      <c r="CS1052" s="25"/>
      <c r="CT1052" s="25"/>
      <c r="CU1052" s="25"/>
      <c r="CV1052" s="25"/>
      <c r="CW1052" s="25"/>
      <c r="CX1052" s="25"/>
      <c r="CY1052" s="25"/>
      <c r="CZ1052" s="25"/>
      <c r="DA1052" s="25"/>
      <c r="DB1052" s="25"/>
      <c r="DC1052" s="25"/>
      <c r="DD1052" s="25"/>
    </row>
    <row r="1053" spans="1:108" hidden="1">
      <c r="A1053" s="25"/>
      <c r="B1053" s="25"/>
      <c r="C1053" s="25"/>
      <c r="D1053" s="25"/>
      <c r="E1053" s="25"/>
      <c r="F1053" s="25"/>
      <c r="G1053" s="25"/>
      <c r="H1053" s="25"/>
      <c r="I1053" s="214"/>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25"/>
      <c r="BJ1053" s="25"/>
      <c r="BK1053" s="25"/>
      <c r="BL1053" s="25"/>
      <c r="BM1053" s="25"/>
      <c r="BN1053" s="25"/>
      <c r="BO1053" s="25"/>
      <c r="BP1053" s="25"/>
      <c r="BQ1053" s="25"/>
      <c r="BR1053" s="25"/>
      <c r="BS1053" s="25"/>
      <c r="BT1053" s="25"/>
      <c r="BU1053" s="25"/>
      <c r="BV1053" s="25"/>
      <c r="BW1053" s="25"/>
      <c r="BX1053" s="25"/>
      <c r="BY1053" s="25"/>
      <c r="BZ1053" s="25"/>
      <c r="CA1053" s="25"/>
      <c r="CB1053" s="25"/>
      <c r="CC1053" s="25"/>
      <c r="CD1053" s="25"/>
      <c r="CE1053" s="25"/>
      <c r="CF1053" s="25"/>
      <c r="CG1053" s="25"/>
      <c r="CH1053" s="25"/>
      <c r="CI1053" s="25"/>
      <c r="CJ1053" s="25"/>
      <c r="CK1053" s="25"/>
      <c r="CL1053" s="25"/>
      <c r="CM1053" s="25"/>
      <c r="CN1053" s="25"/>
      <c r="CO1053" s="25"/>
      <c r="CP1053" s="25"/>
      <c r="CQ1053" s="25"/>
      <c r="CR1053" s="25"/>
      <c r="CS1053" s="25"/>
      <c r="CT1053" s="25"/>
      <c r="CU1053" s="25"/>
      <c r="CV1053" s="25"/>
      <c r="CW1053" s="25"/>
      <c r="CX1053" s="25"/>
      <c r="CY1053" s="25"/>
      <c r="CZ1053" s="25"/>
      <c r="DA1053" s="25"/>
      <c r="DB1053" s="25"/>
      <c r="DC1053" s="25"/>
      <c r="DD1053" s="25"/>
    </row>
    <row r="1054" spans="1:108" hidden="1">
      <c r="A1054" s="25"/>
      <c r="B1054" s="25"/>
      <c r="C1054" s="25"/>
      <c r="D1054" s="25"/>
      <c r="E1054" s="25"/>
      <c r="F1054" s="25"/>
      <c r="G1054" s="25"/>
      <c r="H1054" s="25"/>
      <c r="I1054" s="214"/>
      <c r="J1054" s="25"/>
      <c r="K1054" s="25"/>
      <c r="L1054" s="25"/>
      <c r="M1054" s="25"/>
      <c r="N1054" s="25"/>
      <c r="O1054" s="25"/>
      <c r="P1054" s="25"/>
      <c r="Q1054" s="25"/>
      <c r="R1054" s="25"/>
      <c r="S1054" s="25"/>
      <c r="T1054" s="25"/>
      <c r="U1054" s="25"/>
      <c r="V1054" s="25"/>
      <c r="W1054" s="25"/>
      <c r="X1054" s="25"/>
      <c r="Y1054" s="25"/>
      <c r="Z1054" s="25"/>
      <c r="AA1054" s="25"/>
      <c r="AB1054" s="25"/>
      <c r="AC1054" s="25"/>
      <c r="AD1054" s="25"/>
      <c r="AE1054" s="25"/>
      <c r="AF1054" s="25"/>
      <c r="AG1054" s="25"/>
      <c r="AH1054" s="25"/>
      <c r="AI1054" s="25"/>
      <c r="AJ1054" s="25"/>
      <c r="AK1054" s="25"/>
      <c r="AL1054" s="25"/>
      <c r="AM1054" s="25"/>
      <c r="AN1054" s="25"/>
      <c r="AO1054" s="25"/>
      <c r="AP1054" s="25"/>
      <c r="AQ1054" s="25"/>
      <c r="AR1054" s="25"/>
      <c r="AS1054" s="25"/>
      <c r="AT1054" s="25"/>
      <c r="AU1054" s="25"/>
      <c r="AV1054" s="25"/>
      <c r="AW1054" s="25"/>
      <c r="AX1054" s="25"/>
      <c r="AY1054" s="25"/>
      <c r="AZ1054" s="25"/>
      <c r="BA1054" s="25"/>
      <c r="BB1054" s="25"/>
      <c r="BC1054" s="25"/>
      <c r="BD1054" s="25"/>
      <c r="BE1054" s="25"/>
      <c r="BF1054" s="25"/>
      <c r="BG1054" s="25"/>
      <c r="BH1054" s="25"/>
      <c r="BI1054" s="25"/>
      <c r="BJ1054" s="25"/>
      <c r="BK1054" s="25"/>
      <c r="BL1054" s="25"/>
      <c r="BM1054" s="25"/>
      <c r="BN1054" s="25"/>
      <c r="BO1054" s="25"/>
      <c r="BP1054" s="25"/>
      <c r="BQ1054" s="25"/>
      <c r="BR1054" s="25"/>
      <c r="BS1054" s="25"/>
      <c r="BT1054" s="25"/>
      <c r="BU1054" s="25"/>
      <c r="BV1054" s="25"/>
      <c r="BW1054" s="25"/>
      <c r="BX1054" s="25"/>
      <c r="BY1054" s="25"/>
      <c r="BZ1054" s="25"/>
      <c r="CA1054" s="25"/>
      <c r="CB1054" s="25"/>
      <c r="CC1054" s="25"/>
      <c r="CD1054" s="25"/>
      <c r="CE1054" s="25"/>
      <c r="CF1054" s="25"/>
      <c r="CG1054" s="25"/>
      <c r="CH1054" s="25"/>
      <c r="CI1054" s="25"/>
      <c r="CJ1054" s="25"/>
      <c r="CK1054" s="25"/>
      <c r="CL1054" s="25"/>
      <c r="CM1054" s="25"/>
      <c r="CN1054" s="25"/>
      <c r="CO1054" s="25"/>
      <c r="CP1054" s="25"/>
      <c r="CQ1054" s="25"/>
      <c r="CR1054" s="25"/>
      <c r="CS1054" s="25"/>
      <c r="CT1054" s="25"/>
      <c r="CU1054" s="25"/>
      <c r="CV1054" s="25"/>
      <c r="CW1054" s="25"/>
      <c r="CX1054" s="25"/>
      <c r="CY1054" s="25"/>
      <c r="CZ1054" s="25"/>
      <c r="DA1054" s="25"/>
      <c r="DB1054" s="25"/>
      <c r="DC1054" s="25"/>
      <c r="DD1054" s="25"/>
    </row>
    <row r="1055" spans="1:108" hidden="1">
      <c r="A1055" s="25"/>
      <c r="B1055" s="25"/>
      <c r="C1055" s="25"/>
      <c r="D1055" s="25"/>
      <c r="E1055" s="25"/>
      <c r="F1055" s="25"/>
      <c r="G1055" s="25"/>
      <c r="H1055" s="25"/>
      <c r="I1055" s="214"/>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5"/>
      <c r="AX1055" s="25"/>
      <c r="AY1055" s="25"/>
      <c r="AZ1055" s="25"/>
      <c r="BA1055" s="25"/>
      <c r="BB1055" s="25"/>
      <c r="BC1055" s="25"/>
      <c r="BD1055" s="25"/>
      <c r="BE1055" s="25"/>
      <c r="BF1055" s="25"/>
      <c r="BG1055" s="25"/>
      <c r="BH1055" s="25"/>
      <c r="BI1055" s="25"/>
      <c r="BJ1055" s="25"/>
      <c r="BK1055" s="25"/>
      <c r="BL1055" s="25"/>
      <c r="BM1055" s="25"/>
      <c r="BN1055" s="25"/>
      <c r="BO1055" s="25"/>
      <c r="BP1055" s="25"/>
      <c r="BQ1055" s="25"/>
      <c r="BR1055" s="25"/>
      <c r="BS1055" s="25"/>
      <c r="BT1055" s="25"/>
      <c r="BU1055" s="25"/>
      <c r="BV1055" s="25"/>
      <c r="BW1055" s="25"/>
      <c r="BX1055" s="25"/>
      <c r="BY1055" s="25"/>
      <c r="BZ1055" s="25"/>
      <c r="CA1055" s="25"/>
      <c r="CB1055" s="25"/>
      <c r="CC1055" s="25"/>
      <c r="CD1055" s="25"/>
      <c r="CE1055" s="25"/>
      <c r="CF1055" s="25"/>
      <c r="CG1055" s="25"/>
      <c r="CH1055" s="25"/>
      <c r="CI1055" s="25"/>
      <c r="CJ1055" s="25"/>
      <c r="CK1055" s="25"/>
      <c r="CL1055" s="25"/>
      <c r="CM1055" s="25"/>
      <c r="CN1055" s="25"/>
      <c r="CO1055" s="25"/>
      <c r="CP1055" s="25"/>
      <c r="CQ1055" s="25"/>
      <c r="CR1055" s="25"/>
      <c r="CS1055" s="25"/>
      <c r="CT1055" s="25"/>
      <c r="CU1055" s="25"/>
      <c r="CV1055" s="25"/>
      <c r="CW1055" s="25"/>
      <c r="CX1055" s="25"/>
      <c r="CY1055" s="25"/>
      <c r="CZ1055" s="25"/>
      <c r="DA1055" s="25"/>
      <c r="DB1055" s="25"/>
      <c r="DC1055" s="25"/>
      <c r="DD1055" s="25"/>
    </row>
    <row r="1056" spans="1:108" hidden="1">
      <c r="A1056" s="25"/>
      <c r="B1056" s="25"/>
      <c r="C1056" s="25"/>
      <c r="D1056" s="25"/>
      <c r="E1056" s="25"/>
      <c r="F1056" s="25"/>
      <c r="G1056" s="25"/>
      <c r="H1056" s="25"/>
      <c r="I1056" s="214"/>
      <c r="J1056" s="25"/>
      <c r="K1056" s="25"/>
      <c r="L1056" s="25"/>
      <c r="M1056" s="25"/>
      <c r="N1056" s="25"/>
      <c r="O1056" s="25"/>
      <c r="P1056" s="25"/>
      <c r="Q1056" s="25"/>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25"/>
      <c r="BJ1056" s="25"/>
      <c r="BK1056" s="25"/>
      <c r="BL1056" s="25"/>
      <c r="BM1056" s="25"/>
      <c r="BN1056" s="25"/>
      <c r="BO1056" s="25"/>
      <c r="BP1056" s="25"/>
      <c r="BQ1056" s="25"/>
      <c r="BR1056" s="25"/>
      <c r="BS1056" s="25"/>
      <c r="BT1056" s="25"/>
      <c r="BU1056" s="25"/>
      <c r="BV1056" s="25"/>
      <c r="BW1056" s="25"/>
      <c r="BX1056" s="25"/>
      <c r="BY1056" s="25"/>
      <c r="BZ1056" s="25"/>
      <c r="CA1056" s="25"/>
      <c r="CB1056" s="25"/>
      <c r="CC1056" s="25"/>
      <c r="CD1056" s="25"/>
      <c r="CE1056" s="25"/>
      <c r="CF1056" s="25"/>
      <c r="CG1056" s="25"/>
      <c r="CH1056" s="25"/>
      <c r="CI1056" s="25"/>
      <c r="CJ1056" s="25"/>
      <c r="CK1056" s="25"/>
      <c r="CL1056" s="25"/>
      <c r="CM1056" s="25"/>
      <c r="CN1056" s="25"/>
      <c r="CO1056" s="25"/>
      <c r="CP1056" s="25"/>
      <c r="CQ1056" s="25"/>
      <c r="CR1056" s="25"/>
      <c r="CS1056" s="25"/>
      <c r="CT1056" s="25"/>
      <c r="CU1056" s="25"/>
      <c r="CV1056" s="25"/>
      <c r="CW1056" s="25"/>
      <c r="CX1056" s="25"/>
      <c r="CY1056" s="25"/>
      <c r="CZ1056" s="25"/>
      <c r="DA1056" s="25"/>
      <c r="DB1056" s="25"/>
      <c r="DC1056" s="25"/>
      <c r="DD1056" s="25"/>
    </row>
    <row r="1057" spans="1:108" hidden="1">
      <c r="A1057" s="25"/>
      <c r="B1057" s="25"/>
      <c r="C1057" s="25"/>
      <c r="D1057" s="25"/>
      <c r="E1057" s="25"/>
      <c r="F1057" s="25"/>
      <c r="G1057" s="25"/>
      <c r="H1057" s="25"/>
      <c r="I1057" s="214"/>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25"/>
      <c r="BJ1057" s="25"/>
      <c r="BK1057" s="25"/>
      <c r="BL1057" s="25"/>
      <c r="BM1057" s="25"/>
      <c r="BN1057" s="25"/>
      <c r="BO1057" s="25"/>
      <c r="BP1057" s="25"/>
      <c r="BQ1057" s="25"/>
      <c r="BR1057" s="25"/>
      <c r="BS1057" s="25"/>
      <c r="BT1057" s="25"/>
      <c r="BU1057" s="25"/>
      <c r="BV1057" s="25"/>
      <c r="BW1057" s="25"/>
      <c r="BX1057" s="25"/>
      <c r="BY1057" s="25"/>
      <c r="BZ1057" s="25"/>
      <c r="CA1057" s="25"/>
      <c r="CB1057" s="25"/>
      <c r="CC1057" s="25"/>
      <c r="CD1057" s="25"/>
      <c r="CE1057" s="25"/>
      <c r="CF1057" s="25"/>
      <c r="CG1057" s="25"/>
      <c r="CH1057" s="25"/>
      <c r="CI1057" s="25"/>
      <c r="CJ1057" s="25"/>
      <c r="CK1057" s="25"/>
      <c r="CL1057" s="25"/>
      <c r="CM1057" s="25"/>
      <c r="CN1057" s="25"/>
      <c r="CO1057" s="25"/>
      <c r="CP1057" s="25"/>
      <c r="CQ1057" s="25"/>
      <c r="CR1057" s="25"/>
      <c r="CS1057" s="25"/>
      <c r="CT1057" s="25"/>
      <c r="CU1057" s="25"/>
      <c r="CV1057" s="25"/>
      <c r="CW1057" s="25"/>
      <c r="CX1057" s="25"/>
      <c r="CY1057" s="25"/>
      <c r="CZ1057" s="25"/>
      <c r="DA1057" s="25"/>
      <c r="DB1057" s="25"/>
      <c r="DC1057" s="25"/>
      <c r="DD1057" s="25"/>
    </row>
    <row r="1058" spans="1:108" hidden="1">
      <c r="A1058" s="25"/>
      <c r="B1058" s="25"/>
      <c r="C1058" s="25"/>
      <c r="D1058" s="25"/>
      <c r="E1058" s="25"/>
      <c r="F1058" s="25"/>
      <c r="G1058" s="25"/>
      <c r="H1058" s="25"/>
      <c r="I1058" s="214"/>
      <c r="J1058" s="25"/>
      <c r="K1058" s="25"/>
      <c r="L1058" s="25"/>
      <c r="M1058" s="25"/>
      <c r="N1058" s="25"/>
      <c r="O1058" s="25"/>
      <c r="P1058" s="25"/>
      <c r="Q1058" s="25"/>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c r="AN1058" s="25"/>
      <c r="AO1058" s="25"/>
      <c r="AP1058" s="25"/>
      <c r="AQ1058" s="25"/>
      <c r="AR1058" s="25"/>
      <c r="AS1058" s="25"/>
      <c r="AT1058" s="25"/>
      <c r="AU1058" s="25"/>
      <c r="AV1058" s="25"/>
      <c r="AW1058" s="25"/>
      <c r="AX1058" s="25"/>
      <c r="AY1058" s="25"/>
      <c r="AZ1058" s="25"/>
      <c r="BA1058" s="25"/>
      <c r="BB1058" s="25"/>
      <c r="BC1058" s="25"/>
      <c r="BD1058" s="25"/>
      <c r="BE1058" s="25"/>
      <c r="BF1058" s="25"/>
      <c r="BG1058" s="25"/>
      <c r="BH1058" s="25"/>
      <c r="BI1058" s="25"/>
      <c r="BJ1058" s="25"/>
      <c r="BK1058" s="25"/>
      <c r="BL1058" s="25"/>
      <c r="BM1058" s="25"/>
      <c r="BN1058" s="25"/>
      <c r="BO1058" s="25"/>
      <c r="BP1058" s="25"/>
      <c r="BQ1058" s="25"/>
      <c r="BR1058" s="25"/>
      <c r="BS1058" s="25"/>
      <c r="BT1058" s="25"/>
      <c r="BU1058" s="25"/>
      <c r="BV1058" s="25"/>
      <c r="BW1058" s="25"/>
      <c r="BX1058" s="25"/>
      <c r="BY1058" s="25"/>
      <c r="BZ1058" s="25"/>
      <c r="CA1058" s="25"/>
      <c r="CB1058" s="25"/>
      <c r="CC1058" s="25"/>
      <c r="CD1058" s="25"/>
      <c r="CE1058" s="25"/>
      <c r="CF1058" s="25"/>
      <c r="CG1058" s="25"/>
      <c r="CH1058" s="25"/>
      <c r="CI1058" s="25"/>
      <c r="CJ1058" s="25"/>
      <c r="CK1058" s="25"/>
      <c r="CL1058" s="25"/>
      <c r="CM1058" s="25"/>
      <c r="CN1058" s="25"/>
      <c r="CO1058" s="25"/>
      <c r="CP1058" s="25"/>
      <c r="CQ1058" s="25"/>
      <c r="CR1058" s="25"/>
      <c r="CS1058" s="25"/>
      <c r="CT1058" s="25"/>
      <c r="CU1058" s="25"/>
      <c r="CV1058" s="25"/>
      <c r="CW1058" s="25"/>
      <c r="CX1058" s="25"/>
      <c r="CY1058" s="25"/>
      <c r="CZ1058" s="25"/>
      <c r="DA1058" s="25"/>
      <c r="DB1058" s="25"/>
      <c r="DC1058" s="25"/>
      <c r="DD1058" s="25"/>
    </row>
    <row r="1059" spans="1:108" hidden="1">
      <c r="A1059" s="25"/>
      <c r="B1059" s="25"/>
      <c r="C1059" s="25"/>
      <c r="D1059" s="25"/>
      <c r="E1059" s="25"/>
      <c r="F1059" s="25"/>
      <c r="G1059" s="25"/>
      <c r="H1059" s="25"/>
      <c r="I1059" s="214"/>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5"/>
      <c r="AX1059" s="25"/>
      <c r="AY1059" s="25"/>
      <c r="AZ1059" s="25"/>
      <c r="BA1059" s="25"/>
      <c r="BB1059" s="25"/>
      <c r="BC1059" s="25"/>
      <c r="BD1059" s="25"/>
      <c r="BE1059" s="25"/>
      <c r="BF1059" s="25"/>
      <c r="BG1059" s="25"/>
      <c r="BH1059" s="25"/>
      <c r="BI1059" s="25"/>
      <c r="BJ1059" s="25"/>
      <c r="BK1059" s="25"/>
      <c r="BL1059" s="25"/>
      <c r="BM1059" s="25"/>
      <c r="BN1059" s="25"/>
      <c r="BO1059" s="25"/>
      <c r="BP1059" s="25"/>
      <c r="BQ1059" s="25"/>
      <c r="BR1059" s="25"/>
      <c r="BS1059" s="25"/>
      <c r="BT1059" s="25"/>
      <c r="BU1059" s="25"/>
      <c r="BV1059" s="25"/>
      <c r="BW1059" s="25"/>
      <c r="BX1059" s="25"/>
      <c r="BY1059" s="25"/>
      <c r="BZ1059" s="25"/>
      <c r="CA1059" s="25"/>
      <c r="CB1059" s="25"/>
      <c r="CC1059" s="25"/>
      <c r="CD1059" s="25"/>
      <c r="CE1059" s="25"/>
      <c r="CF1059" s="25"/>
      <c r="CG1059" s="25"/>
      <c r="CH1059" s="25"/>
      <c r="CI1059" s="25"/>
      <c r="CJ1059" s="25"/>
      <c r="CK1059" s="25"/>
      <c r="CL1059" s="25"/>
      <c r="CM1059" s="25"/>
      <c r="CN1059" s="25"/>
      <c r="CO1059" s="25"/>
      <c r="CP1059" s="25"/>
      <c r="CQ1059" s="25"/>
      <c r="CR1059" s="25"/>
      <c r="CS1059" s="25"/>
      <c r="CT1059" s="25"/>
      <c r="CU1059" s="25"/>
      <c r="CV1059" s="25"/>
      <c r="CW1059" s="25"/>
      <c r="CX1059" s="25"/>
      <c r="CY1059" s="25"/>
      <c r="CZ1059" s="25"/>
      <c r="DA1059" s="25"/>
      <c r="DB1059" s="25"/>
      <c r="DC1059" s="25"/>
      <c r="DD1059" s="25"/>
    </row>
    <row r="1060" spans="1:108" hidden="1">
      <c r="A1060" s="25"/>
      <c r="B1060" s="25"/>
      <c r="C1060" s="25"/>
      <c r="D1060" s="25"/>
      <c r="E1060" s="25"/>
      <c r="F1060" s="25"/>
      <c r="G1060" s="25"/>
      <c r="H1060" s="25"/>
      <c r="I1060" s="214"/>
      <c r="J1060" s="25"/>
      <c r="K1060" s="25"/>
      <c r="L1060" s="25"/>
      <c r="M1060" s="25"/>
      <c r="N1060" s="25"/>
      <c r="O1060" s="25"/>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c r="AK1060" s="25"/>
      <c r="AL1060" s="25"/>
      <c r="AM1060" s="25"/>
      <c r="AN1060" s="25"/>
      <c r="AO1060" s="25"/>
      <c r="AP1060" s="25"/>
      <c r="AQ1060" s="25"/>
      <c r="AR1060" s="25"/>
      <c r="AS1060" s="25"/>
      <c r="AT1060" s="25"/>
      <c r="AU1060" s="25"/>
      <c r="AV1060" s="25"/>
      <c r="AW1060" s="25"/>
      <c r="AX1060" s="25"/>
      <c r="AY1060" s="25"/>
      <c r="AZ1060" s="25"/>
      <c r="BA1060" s="25"/>
      <c r="BB1060" s="25"/>
      <c r="BC1060" s="25"/>
      <c r="BD1060" s="25"/>
      <c r="BE1060" s="25"/>
      <c r="BF1060" s="25"/>
      <c r="BG1060" s="25"/>
      <c r="BH1060" s="25"/>
      <c r="BI1060" s="25"/>
      <c r="BJ1060" s="25"/>
      <c r="BK1060" s="25"/>
      <c r="BL1060" s="25"/>
      <c r="BM1060" s="25"/>
      <c r="BN1060" s="25"/>
      <c r="BO1060" s="25"/>
      <c r="BP1060" s="25"/>
      <c r="BQ1060" s="25"/>
      <c r="BR1060" s="25"/>
      <c r="BS1060" s="25"/>
      <c r="BT1060" s="25"/>
      <c r="BU1060" s="25"/>
      <c r="BV1060" s="25"/>
      <c r="BW1060" s="25"/>
      <c r="BX1060" s="25"/>
      <c r="BY1060" s="25"/>
      <c r="BZ1060" s="25"/>
      <c r="CA1060" s="25"/>
      <c r="CB1060" s="25"/>
      <c r="CC1060" s="25"/>
      <c r="CD1060" s="25"/>
      <c r="CE1060" s="25"/>
      <c r="CF1060" s="25"/>
      <c r="CG1060" s="25"/>
      <c r="CH1060" s="25"/>
      <c r="CI1060" s="25"/>
      <c r="CJ1060" s="25"/>
      <c r="CK1060" s="25"/>
      <c r="CL1060" s="25"/>
      <c r="CM1060" s="25"/>
      <c r="CN1060" s="25"/>
      <c r="CO1060" s="25"/>
      <c r="CP1060" s="25"/>
      <c r="CQ1060" s="25"/>
      <c r="CR1060" s="25"/>
      <c r="CS1060" s="25"/>
      <c r="CT1060" s="25"/>
      <c r="CU1060" s="25"/>
      <c r="CV1060" s="25"/>
      <c r="CW1060" s="25"/>
      <c r="CX1060" s="25"/>
      <c r="CY1060" s="25"/>
      <c r="CZ1060" s="25"/>
      <c r="DA1060" s="25"/>
      <c r="DB1060" s="25"/>
      <c r="DC1060" s="25"/>
      <c r="DD1060" s="25"/>
    </row>
    <row r="1061" spans="1:108" hidden="1">
      <c r="A1061" s="25"/>
      <c r="B1061" s="25"/>
      <c r="C1061" s="25"/>
      <c r="D1061" s="25"/>
      <c r="E1061" s="25"/>
      <c r="F1061" s="25"/>
      <c r="G1061" s="25"/>
      <c r="H1061" s="25"/>
      <c r="I1061" s="214"/>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25"/>
      <c r="BJ1061" s="25"/>
      <c r="BK1061" s="25"/>
      <c r="BL1061" s="25"/>
      <c r="BM1061" s="25"/>
      <c r="BN1061" s="25"/>
      <c r="BO1061" s="25"/>
      <c r="BP1061" s="25"/>
      <c r="BQ1061" s="25"/>
      <c r="BR1061" s="25"/>
      <c r="BS1061" s="25"/>
      <c r="BT1061" s="25"/>
      <c r="BU1061" s="25"/>
      <c r="BV1061" s="25"/>
      <c r="BW1061" s="25"/>
      <c r="BX1061" s="25"/>
      <c r="BY1061" s="25"/>
      <c r="BZ1061" s="25"/>
      <c r="CA1061" s="25"/>
      <c r="CB1061" s="25"/>
      <c r="CC1061" s="25"/>
      <c r="CD1061" s="25"/>
      <c r="CE1061" s="25"/>
      <c r="CF1061" s="25"/>
      <c r="CG1061" s="25"/>
      <c r="CH1061" s="25"/>
      <c r="CI1061" s="25"/>
      <c r="CJ1061" s="25"/>
      <c r="CK1061" s="25"/>
      <c r="CL1061" s="25"/>
      <c r="CM1061" s="25"/>
      <c r="CN1061" s="25"/>
      <c r="CO1061" s="25"/>
      <c r="CP1061" s="25"/>
      <c r="CQ1061" s="25"/>
      <c r="CR1061" s="25"/>
      <c r="CS1061" s="25"/>
      <c r="CT1061" s="25"/>
      <c r="CU1061" s="25"/>
      <c r="CV1061" s="25"/>
      <c r="CW1061" s="25"/>
      <c r="CX1061" s="25"/>
      <c r="CY1061" s="25"/>
      <c r="CZ1061" s="25"/>
      <c r="DA1061" s="25"/>
      <c r="DB1061" s="25"/>
      <c r="DC1061" s="25"/>
      <c r="DD1061" s="25"/>
    </row>
    <row r="1062" spans="1:108" hidden="1">
      <c r="A1062" s="25"/>
      <c r="B1062" s="25"/>
      <c r="C1062" s="25"/>
      <c r="D1062" s="25"/>
      <c r="E1062" s="25"/>
      <c r="F1062" s="25"/>
      <c r="G1062" s="25"/>
      <c r="H1062" s="25"/>
      <c r="I1062" s="214"/>
      <c r="J1062" s="25"/>
      <c r="K1062" s="25"/>
      <c r="L1062" s="25"/>
      <c r="M1062" s="25"/>
      <c r="N1062" s="25"/>
      <c r="O1062" s="25"/>
      <c r="P1062" s="25"/>
      <c r="Q1062" s="25"/>
      <c r="R1062" s="25"/>
      <c r="S1062" s="25"/>
      <c r="T1062" s="25"/>
      <c r="U1062" s="25"/>
      <c r="V1062" s="25"/>
      <c r="W1062" s="25"/>
      <c r="X1062" s="25"/>
      <c r="Y1062" s="25"/>
      <c r="Z1062" s="25"/>
      <c r="AA1062" s="25"/>
      <c r="AB1062" s="25"/>
      <c r="AC1062" s="25"/>
      <c r="AD1062" s="25"/>
      <c r="AE1062" s="25"/>
      <c r="AF1062" s="25"/>
      <c r="AG1062" s="25"/>
      <c r="AH1062" s="25"/>
      <c r="AI1062" s="25"/>
      <c r="AJ1062" s="25"/>
      <c r="AK1062" s="25"/>
      <c r="AL1062" s="25"/>
      <c r="AM1062" s="25"/>
      <c r="AN1062" s="25"/>
      <c r="AO1062" s="25"/>
      <c r="AP1062" s="25"/>
      <c r="AQ1062" s="25"/>
      <c r="AR1062" s="25"/>
      <c r="AS1062" s="25"/>
      <c r="AT1062" s="25"/>
      <c r="AU1062" s="25"/>
      <c r="AV1062" s="25"/>
      <c r="AW1062" s="25"/>
      <c r="AX1062" s="25"/>
      <c r="AY1062" s="25"/>
      <c r="AZ1062" s="25"/>
      <c r="BA1062" s="25"/>
      <c r="BB1062" s="25"/>
      <c r="BC1062" s="25"/>
      <c r="BD1062" s="25"/>
      <c r="BE1062" s="25"/>
      <c r="BF1062" s="25"/>
      <c r="BG1062" s="25"/>
      <c r="BH1062" s="25"/>
      <c r="BI1062" s="25"/>
      <c r="BJ1062" s="25"/>
      <c r="BK1062" s="25"/>
      <c r="BL1062" s="25"/>
      <c r="BM1062" s="25"/>
      <c r="BN1062" s="25"/>
      <c r="BO1062" s="25"/>
      <c r="BP1062" s="25"/>
      <c r="BQ1062" s="25"/>
      <c r="BR1062" s="25"/>
      <c r="BS1062" s="25"/>
      <c r="BT1062" s="25"/>
      <c r="BU1062" s="25"/>
      <c r="BV1062" s="25"/>
      <c r="BW1062" s="25"/>
      <c r="BX1062" s="25"/>
      <c r="BY1062" s="25"/>
      <c r="BZ1062" s="25"/>
      <c r="CA1062" s="25"/>
      <c r="CB1062" s="25"/>
      <c r="CC1062" s="25"/>
      <c r="CD1062" s="25"/>
      <c r="CE1062" s="25"/>
      <c r="CF1062" s="25"/>
      <c r="CG1062" s="25"/>
      <c r="CH1062" s="25"/>
      <c r="CI1062" s="25"/>
      <c r="CJ1062" s="25"/>
      <c r="CK1062" s="25"/>
      <c r="CL1062" s="25"/>
      <c r="CM1062" s="25"/>
      <c r="CN1062" s="25"/>
      <c r="CO1062" s="25"/>
      <c r="CP1062" s="25"/>
      <c r="CQ1062" s="25"/>
      <c r="CR1062" s="25"/>
      <c r="CS1062" s="25"/>
      <c r="CT1062" s="25"/>
      <c r="CU1062" s="25"/>
      <c r="CV1062" s="25"/>
      <c r="CW1062" s="25"/>
      <c r="CX1062" s="25"/>
      <c r="CY1062" s="25"/>
      <c r="CZ1062" s="25"/>
      <c r="DA1062" s="25"/>
      <c r="DB1062" s="25"/>
      <c r="DC1062" s="25"/>
      <c r="DD1062" s="25"/>
    </row>
    <row r="1063" spans="1:108" hidden="1">
      <c r="A1063" s="25"/>
      <c r="B1063" s="25"/>
      <c r="C1063" s="25"/>
      <c r="D1063" s="25"/>
      <c r="E1063" s="25"/>
      <c r="F1063" s="25"/>
      <c r="G1063" s="25"/>
      <c r="H1063" s="25"/>
      <c r="I1063" s="214"/>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5"/>
      <c r="AX1063" s="25"/>
      <c r="AY1063" s="25"/>
      <c r="AZ1063" s="25"/>
      <c r="BA1063" s="25"/>
      <c r="BB1063" s="25"/>
      <c r="BC1063" s="25"/>
      <c r="BD1063" s="25"/>
      <c r="BE1063" s="25"/>
      <c r="BF1063" s="25"/>
      <c r="BG1063" s="25"/>
      <c r="BH1063" s="25"/>
      <c r="BI1063" s="25"/>
      <c r="BJ1063" s="25"/>
      <c r="BK1063" s="25"/>
      <c r="BL1063" s="25"/>
      <c r="BM1063" s="25"/>
      <c r="BN1063" s="25"/>
      <c r="BO1063" s="25"/>
      <c r="BP1063" s="25"/>
      <c r="BQ1063" s="25"/>
      <c r="BR1063" s="25"/>
      <c r="BS1063" s="25"/>
      <c r="BT1063" s="25"/>
      <c r="BU1063" s="25"/>
      <c r="BV1063" s="25"/>
      <c r="BW1063" s="25"/>
      <c r="BX1063" s="25"/>
      <c r="BY1063" s="25"/>
      <c r="BZ1063" s="25"/>
      <c r="CA1063" s="25"/>
      <c r="CB1063" s="25"/>
      <c r="CC1063" s="25"/>
      <c r="CD1063" s="25"/>
      <c r="CE1063" s="25"/>
      <c r="CF1063" s="25"/>
      <c r="CG1063" s="25"/>
      <c r="CH1063" s="25"/>
      <c r="CI1063" s="25"/>
      <c r="CJ1063" s="25"/>
      <c r="CK1063" s="25"/>
      <c r="CL1063" s="25"/>
      <c r="CM1063" s="25"/>
      <c r="CN1063" s="25"/>
      <c r="CO1063" s="25"/>
      <c r="CP1063" s="25"/>
      <c r="CQ1063" s="25"/>
      <c r="CR1063" s="25"/>
      <c r="CS1063" s="25"/>
      <c r="CT1063" s="25"/>
      <c r="CU1063" s="25"/>
      <c r="CV1063" s="25"/>
      <c r="CW1063" s="25"/>
      <c r="CX1063" s="25"/>
      <c r="CY1063" s="25"/>
      <c r="CZ1063" s="25"/>
      <c r="DA1063" s="25"/>
      <c r="DB1063" s="25"/>
      <c r="DC1063" s="25"/>
      <c r="DD1063" s="25"/>
    </row>
    <row r="1064" spans="1:108" hidden="1">
      <c r="A1064" s="25"/>
      <c r="B1064" s="25"/>
      <c r="C1064" s="25"/>
      <c r="D1064" s="25"/>
      <c r="E1064" s="25"/>
      <c r="F1064" s="25"/>
      <c r="G1064" s="25"/>
      <c r="H1064" s="25"/>
      <c r="I1064" s="214"/>
      <c r="J1064" s="25"/>
      <c r="K1064" s="25"/>
      <c r="L1064" s="25"/>
      <c r="M1064" s="25"/>
      <c r="N1064" s="25"/>
      <c r="O1064" s="25"/>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c r="AN1064" s="25"/>
      <c r="AO1064" s="25"/>
      <c r="AP1064" s="25"/>
      <c r="AQ1064" s="25"/>
      <c r="AR1064" s="25"/>
      <c r="AS1064" s="25"/>
      <c r="AT1064" s="25"/>
      <c r="AU1064" s="25"/>
      <c r="AV1064" s="25"/>
      <c r="AW1064" s="25"/>
      <c r="AX1064" s="25"/>
      <c r="AY1064" s="25"/>
      <c r="AZ1064" s="25"/>
      <c r="BA1064" s="25"/>
      <c r="BB1064" s="25"/>
      <c r="BC1064" s="25"/>
      <c r="BD1064" s="25"/>
      <c r="BE1064" s="25"/>
      <c r="BF1064" s="25"/>
      <c r="BG1064" s="25"/>
      <c r="BH1064" s="25"/>
      <c r="BI1064" s="25"/>
      <c r="BJ1064" s="25"/>
      <c r="BK1064" s="25"/>
      <c r="BL1064" s="25"/>
      <c r="BM1064" s="25"/>
      <c r="BN1064" s="25"/>
      <c r="BO1064" s="25"/>
      <c r="BP1064" s="25"/>
      <c r="BQ1064" s="25"/>
      <c r="BR1064" s="25"/>
      <c r="BS1064" s="25"/>
      <c r="BT1064" s="25"/>
      <c r="BU1064" s="25"/>
      <c r="BV1064" s="25"/>
      <c r="BW1064" s="25"/>
      <c r="BX1064" s="25"/>
      <c r="BY1064" s="25"/>
      <c r="BZ1064" s="25"/>
      <c r="CA1064" s="25"/>
      <c r="CB1064" s="25"/>
      <c r="CC1064" s="25"/>
      <c r="CD1064" s="25"/>
      <c r="CE1064" s="25"/>
      <c r="CF1064" s="25"/>
      <c r="CG1064" s="25"/>
      <c r="CH1064" s="25"/>
      <c r="CI1064" s="25"/>
      <c r="CJ1064" s="25"/>
      <c r="CK1064" s="25"/>
      <c r="CL1064" s="25"/>
      <c r="CM1064" s="25"/>
      <c r="CN1064" s="25"/>
      <c r="CO1064" s="25"/>
      <c r="CP1064" s="25"/>
      <c r="CQ1064" s="25"/>
      <c r="CR1064" s="25"/>
      <c r="CS1064" s="25"/>
      <c r="CT1064" s="25"/>
      <c r="CU1064" s="25"/>
      <c r="CV1064" s="25"/>
      <c r="CW1064" s="25"/>
      <c r="CX1064" s="25"/>
      <c r="CY1064" s="25"/>
      <c r="CZ1064" s="25"/>
      <c r="DA1064" s="25"/>
      <c r="DB1064" s="25"/>
      <c r="DC1064" s="25"/>
      <c r="DD1064" s="25"/>
    </row>
    <row r="1065" spans="1:108" hidden="1">
      <c r="A1065" s="25"/>
      <c r="B1065" s="25"/>
      <c r="C1065" s="25"/>
      <c r="D1065" s="25"/>
      <c r="E1065" s="25"/>
      <c r="F1065" s="25"/>
      <c r="G1065" s="25"/>
      <c r="H1065" s="25"/>
      <c r="I1065" s="214"/>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5"/>
      <c r="AX1065" s="25"/>
      <c r="AY1065" s="25"/>
      <c r="AZ1065" s="25"/>
      <c r="BA1065" s="25"/>
      <c r="BB1065" s="25"/>
      <c r="BC1065" s="25"/>
      <c r="BD1065" s="25"/>
      <c r="BE1065" s="25"/>
      <c r="BF1065" s="25"/>
      <c r="BG1065" s="25"/>
      <c r="BH1065" s="25"/>
      <c r="BI1065" s="25"/>
      <c r="BJ1065" s="25"/>
      <c r="BK1065" s="25"/>
      <c r="BL1065" s="25"/>
      <c r="BM1065" s="25"/>
      <c r="BN1065" s="25"/>
      <c r="BO1065" s="25"/>
      <c r="BP1065" s="25"/>
      <c r="BQ1065" s="25"/>
      <c r="BR1065" s="25"/>
      <c r="BS1065" s="25"/>
      <c r="BT1065" s="25"/>
      <c r="BU1065" s="25"/>
      <c r="BV1065" s="25"/>
      <c r="BW1065" s="25"/>
      <c r="BX1065" s="25"/>
      <c r="BY1065" s="25"/>
      <c r="BZ1065" s="25"/>
      <c r="CA1065" s="25"/>
      <c r="CB1065" s="25"/>
      <c r="CC1065" s="25"/>
      <c r="CD1065" s="25"/>
      <c r="CE1065" s="25"/>
      <c r="CF1065" s="25"/>
      <c r="CG1065" s="25"/>
      <c r="CH1065" s="25"/>
      <c r="CI1065" s="25"/>
      <c r="CJ1065" s="25"/>
      <c r="CK1065" s="25"/>
      <c r="CL1065" s="25"/>
      <c r="CM1065" s="25"/>
      <c r="CN1065" s="25"/>
      <c r="CO1065" s="25"/>
      <c r="CP1065" s="25"/>
      <c r="CQ1065" s="25"/>
      <c r="CR1065" s="25"/>
      <c r="CS1065" s="25"/>
      <c r="CT1065" s="25"/>
      <c r="CU1065" s="25"/>
      <c r="CV1065" s="25"/>
      <c r="CW1065" s="25"/>
      <c r="CX1065" s="25"/>
      <c r="CY1065" s="25"/>
      <c r="CZ1065" s="25"/>
      <c r="DA1065" s="25"/>
      <c r="DB1065" s="25"/>
      <c r="DC1065" s="25"/>
      <c r="DD1065" s="25"/>
    </row>
    <row r="1066" spans="1:108" hidden="1">
      <c r="A1066" s="25"/>
      <c r="B1066" s="25"/>
      <c r="C1066" s="25"/>
      <c r="D1066" s="25"/>
      <c r="E1066" s="25"/>
      <c r="F1066" s="25"/>
      <c r="G1066" s="25"/>
      <c r="H1066" s="25"/>
      <c r="I1066" s="214"/>
      <c r="J1066" s="25"/>
      <c r="K1066" s="25"/>
      <c r="L1066" s="25"/>
      <c r="M1066" s="25"/>
      <c r="N1066" s="25"/>
      <c r="O1066" s="25"/>
      <c r="P1066" s="25"/>
      <c r="Q1066" s="25"/>
      <c r="R1066" s="25"/>
      <c r="S1066" s="25"/>
      <c r="T1066" s="25"/>
      <c r="U1066" s="25"/>
      <c r="V1066" s="25"/>
      <c r="W1066" s="25"/>
      <c r="X1066" s="25"/>
      <c r="Y1066" s="25"/>
      <c r="Z1066" s="25"/>
      <c r="AA1066" s="25"/>
      <c r="AB1066" s="25"/>
      <c r="AC1066" s="25"/>
      <c r="AD1066" s="25"/>
      <c r="AE1066" s="25"/>
      <c r="AF1066" s="25"/>
      <c r="AG1066" s="25"/>
      <c r="AH1066" s="25"/>
      <c r="AI1066" s="25"/>
      <c r="AJ1066" s="25"/>
      <c r="AK1066" s="25"/>
      <c r="AL1066" s="25"/>
      <c r="AM1066" s="25"/>
      <c r="AN1066" s="25"/>
      <c r="AO1066" s="25"/>
      <c r="AP1066" s="25"/>
      <c r="AQ1066" s="25"/>
      <c r="AR1066" s="25"/>
      <c r="AS1066" s="25"/>
      <c r="AT1066" s="25"/>
      <c r="AU1066" s="25"/>
      <c r="AV1066" s="25"/>
      <c r="AW1066" s="25"/>
      <c r="AX1066" s="25"/>
      <c r="AY1066" s="25"/>
      <c r="AZ1066" s="25"/>
      <c r="BA1066" s="25"/>
      <c r="BB1066" s="25"/>
      <c r="BC1066" s="25"/>
      <c r="BD1066" s="25"/>
      <c r="BE1066" s="25"/>
      <c r="BF1066" s="25"/>
      <c r="BG1066" s="25"/>
      <c r="BH1066" s="25"/>
      <c r="BI1066" s="25"/>
      <c r="BJ1066" s="25"/>
      <c r="BK1066" s="25"/>
      <c r="BL1066" s="25"/>
      <c r="BM1066" s="25"/>
      <c r="BN1066" s="25"/>
      <c r="BO1066" s="25"/>
      <c r="BP1066" s="25"/>
      <c r="BQ1066" s="25"/>
      <c r="BR1066" s="25"/>
      <c r="BS1066" s="25"/>
      <c r="BT1066" s="25"/>
      <c r="BU1066" s="25"/>
      <c r="BV1066" s="25"/>
      <c r="BW1066" s="25"/>
      <c r="BX1066" s="25"/>
      <c r="BY1066" s="25"/>
      <c r="BZ1066" s="25"/>
      <c r="CA1066" s="25"/>
      <c r="CB1066" s="25"/>
      <c r="CC1066" s="25"/>
      <c r="CD1066" s="25"/>
      <c r="CE1066" s="25"/>
      <c r="CF1066" s="25"/>
      <c r="CG1066" s="25"/>
      <c r="CH1066" s="25"/>
      <c r="CI1066" s="25"/>
      <c r="CJ1066" s="25"/>
      <c r="CK1066" s="25"/>
      <c r="CL1066" s="25"/>
      <c r="CM1066" s="25"/>
      <c r="CN1066" s="25"/>
      <c r="CO1066" s="25"/>
      <c r="CP1066" s="25"/>
      <c r="CQ1066" s="25"/>
      <c r="CR1066" s="25"/>
      <c r="CS1066" s="25"/>
      <c r="CT1066" s="25"/>
      <c r="CU1066" s="25"/>
      <c r="CV1066" s="25"/>
      <c r="CW1066" s="25"/>
      <c r="CX1066" s="25"/>
      <c r="CY1066" s="25"/>
      <c r="CZ1066" s="25"/>
      <c r="DA1066" s="25"/>
      <c r="DB1066" s="25"/>
      <c r="DC1066" s="25"/>
      <c r="DD1066" s="25"/>
    </row>
    <row r="1067" spans="1:108" hidden="1">
      <c r="A1067" s="25"/>
      <c r="B1067" s="25"/>
      <c r="C1067" s="25"/>
      <c r="D1067" s="25"/>
      <c r="E1067" s="25"/>
      <c r="F1067" s="25"/>
      <c r="G1067" s="25"/>
      <c r="H1067" s="25"/>
      <c r="I1067" s="214"/>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5"/>
      <c r="AX1067" s="25"/>
      <c r="AY1067" s="25"/>
      <c r="AZ1067" s="25"/>
      <c r="BA1067" s="25"/>
      <c r="BB1067" s="25"/>
      <c r="BC1067" s="25"/>
      <c r="BD1067" s="25"/>
      <c r="BE1067" s="25"/>
      <c r="BF1067" s="25"/>
      <c r="BG1067" s="25"/>
      <c r="BH1067" s="25"/>
      <c r="BI1067" s="25"/>
      <c r="BJ1067" s="25"/>
      <c r="BK1067" s="25"/>
      <c r="BL1067" s="25"/>
      <c r="BM1067" s="25"/>
      <c r="BN1067" s="25"/>
      <c r="BO1067" s="25"/>
      <c r="BP1067" s="25"/>
      <c r="BQ1067" s="25"/>
      <c r="BR1067" s="25"/>
      <c r="BS1067" s="25"/>
      <c r="BT1067" s="25"/>
      <c r="BU1067" s="25"/>
      <c r="BV1067" s="25"/>
      <c r="BW1067" s="25"/>
      <c r="BX1067" s="25"/>
      <c r="BY1067" s="25"/>
      <c r="BZ1067" s="25"/>
      <c r="CA1067" s="25"/>
      <c r="CB1067" s="25"/>
      <c r="CC1067" s="25"/>
      <c r="CD1067" s="25"/>
      <c r="CE1067" s="25"/>
      <c r="CF1067" s="25"/>
      <c r="CG1067" s="25"/>
      <c r="CH1067" s="25"/>
      <c r="CI1067" s="25"/>
      <c r="CJ1067" s="25"/>
      <c r="CK1067" s="25"/>
      <c r="CL1067" s="25"/>
      <c r="CM1067" s="25"/>
      <c r="CN1067" s="25"/>
      <c r="CO1067" s="25"/>
      <c r="CP1067" s="25"/>
      <c r="CQ1067" s="25"/>
      <c r="CR1067" s="25"/>
      <c r="CS1067" s="25"/>
      <c r="CT1067" s="25"/>
      <c r="CU1067" s="25"/>
      <c r="CV1067" s="25"/>
      <c r="CW1067" s="25"/>
      <c r="CX1067" s="25"/>
      <c r="CY1067" s="25"/>
      <c r="CZ1067" s="25"/>
      <c r="DA1067" s="25"/>
      <c r="DB1067" s="25"/>
      <c r="DC1067" s="25"/>
      <c r="DD1067" s="25"/>
    </row>
    <row r="1068" spans="1:108" hidden="1">
      <c r="A1068" s="25"/>
      <c r="B1068" s="25"/>
      <c r="C1068" s="25"/>
      <c r="D1068" s="25"/>
      <c r="E1068" s="25"/>
      <c r="F1068" s="25"/>
      <c r="G1068" s="25"/>
      <c r="H1068" s="25"/>
      <c r="I1068" s="214"/>
      <c r="J1068" s="25"/>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25"/>
      <c r="AL1068" s="25"/>
      <c r="AM1068" s="25"/>
      <c r="AN1068" s="25"/>
      <c r="AO1068" s="25"/>
      <c r="AP1068" s="25"/>
      <c r="AQ1068" s="25"/>
      <c r="AR1068" s="25"/>
      <c r="AS1068" s="25"/>
      <c r="AT1068" s="25"/>
      <c r="AU1068" s="25"/>
      <c r="AV1068" s="25"/>
      <c r="AW1068" s="25"/>
      <c r="AX1068" s="25"/>
      <c r="AY1068" s="25"/>
      <c r="AZ1068" s="25"/>
      <c r="BA1068" s="25"/>
      <c r="BB1068" s="25"/>
      <c r="BC1068" s="25"/>
      <c r="BD1068" s="25"/>
      <c r="BE1068" s="25"/>
      <c r="BF1068" s="25"/>
      <c r="BG1068" s="25"/>
      <c r="BH1068" s="25"/>
      <c r="BI1068" s="25"/>
      <c r="BJ1068" s="25"/>
      <c r="BK1068" s="25"/>
      <c r="BL1068" s="25"/>
      <c r="BM1068" s="25"/>
      <c r="BN1068" s="25"/>
      <c r="BO1068" s="25"/>
      <c r="BP1068" s="25"/>
      <c r="BQ1068" s="25"/>
      <c r="BR1068" s="25"/>
      <c r="BS1068" s="25"/>
      <c r="BT1068" s="25"/>
      <c r="BU1068" s="25"/>
      <c r="BV1068" s="25"/>
      <c r="BW1068" s="25"/>
      <c r="BX1068" s="25"/>
      <c r="BY1068" s="25"/>
      <c r="BZ1068" s="25"/>
      <c r="CA1068" s="25"/>
      <c r="CB1068" s="25"/>
      <c r="CC1068" s="25"/>
      <c r="CD1068" s="25"/>
      <c r="CE1068" s="25"/>
      <c r="CF1068" s="25"/>
      <c r="CG1068" s="25"/>
      <c r="CH1068" s="25"/>
      <c r="CI1068" s="25"/>
      <c r="CJ1068" s="25"/>
      <c r="CK1068" s="25"/>
      <c r="CL1068" s="25"/>
      <c r="CM1068" s="25"/>
      <c r="CN1068" s="25"/>
      <c r="CO1068" s="25"/>
      <c r="CP1068" s="25"/>
      <c r="CQ1068" s="25"/>
      <c r="CR1068" s="25"/>
      <c r="CS1068" s="25"/>
      <c r="CT1068" s="25"/>
      <c r="CU1068" s="25"/>
      <c r="CV1068" s="25"/>
      <c r="CW1068" s="25"/>
      <c r="CX1068" s="25"/>
      <c r="CY1068" s="25"/>
      <c r="CZ1068" s="25"/>
      <c r="DA1068" s="25"/>
      <c r="DB1068" s="25"/>
      <c r="DC1068" s="25"/>
      <c r="DD1068" s="25"/>
    </row>
    <row r="1069" spans="1:108" hidden="1">
      <c r="A1069" s="25"/>
      <c r="B1069" s="25"/>
      <c r="C1069" s="25"/>
      <c r="D1069" s="25"/>
      <c r="E1069" s="25"/>
      <c r="F1069" s="25"/>
      <c r="G1069" s="25"/>
      <c r="H1069" s="25"/>
      <c r="I1069" s="214"/>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25"/>
      <c r="BJ1069" s="25"/>
      <c r="BK1069" s="25"/>
      <c r="BL1069" s="25"/>
      <c r="BM1069" s="25"/>
      <c r="BN1069" s="25"/>
      <c r="BO1069" s="25"/>
      <c r="BP1069" s="25"/>
      <c r="BQ1069" s="25"/>
      <c r="BR1069" s="25"/>
      <c r="BS1069" s="25"/>
      <c r="BT1069" s="25"/>
      <c r="BU1069" s="25"/>
      <c r="BV1069" s="25"/>
      <c r="BW1069" s="25"/>
      <c r="BX1069" s="25"/>
      <c r="BY1069" s="25"/>
      <c r="BZ1069" s="25"/>
      <c r="CA1069" s="25"/>
      <c r="CB1069" s="25"/>
      <c r="CC1069" s="25"/>
      <c r="CD1069" s="25"/>
      <c r="CE1069" s="25"/>
      <c r="CF1069" s="25"/>
      <c r="CG1069" s="25"/>
      <c r="CH1069" s="25"/>
      <c r="CI1069" s="25"/>
      <c r="CJ1069" s="25"/>
      <c r="CK1069" s="25"/>
      <c r="CL1069" s="25"/>
      <c r="CM1069" s="25"/>
      <c r="CN1069" s="25"/>
      <c r="CO1069" s="25"/>
      <c r="CP1069" s="25"/>
      <c r="CQ1069" s="25"/>
      <c r="CR1069" s="25"/>
      <c r="CS1069" s="25"/>
      <c r="CT1069" s="25"/>
      <c r="CU1069" s="25"/>
      <c r="CV1069" s="25"/>
      <c r="CW1069" s="25"/>
      <c r="CX1069" s="25"/>
      <c r="CY1069" s="25"/>
      <c r="CZ1069" s="25"/>
      <c r="DA1069" s="25"/>
      <c r="DB1069" s="25"/>
      <c r="DC1069" s="25"/>
      <c r="DD1069" s="25"/>
    </row>
    <row r="1070" spans="1:108" hidden="1">
      <c r="A1070" s="25"/>
      <c r="B1070" s="25"/>
      <c r="C1070" s="25"/>
      <c r="D1070" s="25"/>
      <c r="E1070" s="25"/>
      <c r="F1070" s="25"/>
      <c r="G1070" s="25"/>
      <c r="H1070" s="25"/>
      <c r="I1070" s="214"/>
      <c r="J1070" s="25"/>
      <c r="K1070" s="25"/>
      <c r="L1070" s="25"/>
      <c r="M1070" s="25"/>
      <c r="N1070" s="25"/>
      <c r="O1070" s="25"/>
      <c r="P1070" s="25"/>
      <c r="Q1070" s="25"/>
      <c r="R1070" s="25"/>
      <c r="S1070" s="25"/>
      <c r="T1070" s="25"/>
      <c r="U1070" s="25"/>
      <c r="V1070" s="25"/>
      <c r="W1070" s="25"/>
      <c r="X1070" s="25"/>
      <c r="Y1070" s="25"/>
      <c r="Z1070" s="25"/>
      <c r="AA1070" s="25"/>
      <c r="AB1070" s="25"/>
      <c r="AC1070" s="25"/>
      <c r="AD1070" s="25"/>
      <c r="AE1070" s="25"/>
      <c r="AF1070" s="25"/>
      <c r="AG1070" s="25"/>
      <c r="AH1070" s="25"/>
      <c r="AI1070" s="25"/>
      <c r="AJ1070" s="25"/>
      <c r="AK1070" s="25"/>
      <c r="AL1070" s="25"/>
      <c r="AM1070" s="25"/>
      <c r="AN1070" s="25"/>
      <c r="AO1070" s="25"/>
      <c r="AP1070" s="25"/>
      <c r="AQ1070" s="25"/>
      <c r="AR1070" s="25"/>
      <c r="AS1070" s="25"/>
      <c r="AT1070" s="25"/>
      <c r="AU1070" s="25"/>
      <c r="AV1070" s="25"/>
      <c r="AW1070" s="25"/>
      <c r="AX1070" s="25"/>
      <c r="AY1070" s="25"/>
      <c r="AZ1070" s="25"/>
      <c r="BA1070" s="25"/>
      <c r="BB1070" s="25"/>
      <c r="BC1070" s="25"/>
      <c r="BD1070" s="25"/>
      <c r="BE1070" s="25"/>
      <c r="BF1070" s="25"/>
      <c r="BG1070" s="25"/>
      <c r="BH1070" s="25"/>
      <c r="BI1070" s="25"/>
      <c r="BJ1070" s="25"/>
      <c r="BK1070" s="25"/>
      <c r="BL1070" s="25"/>
      <c r="BM1070" s="25"/>
      <c r="BN1070" s="25"/>
      <c r="BO1070" s="25"/>
      <c r="BP1070" s="25"/>
      <c r="BQ1070" s="25"/>
      <c r="BR1070" s="25"/>
      <c r="BS1070" s="25"/>
      <c r="BT1070" s="25"/>
      <c r="BU1070" s="25"/>
      <c r="BV1070" s="25"/>
      <c r="BW1070" s="25"/>
      <c r="BX1070" s="25"/>
      <c r="BY1070" s="25"/>
      <c r="BZ1070" s="25"/>
      <c r="CA1070" s="25"/>
      <c r="CB1070" s="25"/>
      <c r="CC1070" s="25"/>
      <c r="CD1070" s="25"/>
      <c r="CE1070" s="25"/>
      <c r="CF1070" s="25"/>
      <c r="CG1070" s="25"/>
      <c r="CH1070" s="25"/>
      <c r="CI1070" s="25"/>
      <c r="CJ1070" s="25"/>
      <c r="CK1070" s="25"/>
      <c r="CL1070" s="25"/>
      <c r="CM1070" s="25"/>
      <c r="CN1070" s="25"/>
      <c r="CO1070" s="25"/>
      <c r="CP1070" s="25"/>
      <c r="CQ1070" s="25"/>
      <c r="CR1070" s="25"/>
      <c r="CS1070" s="25"/>
      <c r="CT1070" s="25"/>
      <c r="CU1070" s="25"/>
      <c r="CV1070" s="25"/>
      <c r="CW1070" s="25"/>
      <c r="CX1070" s="25"/>
      <c r="CY1070" s="25"/>
      <c r="CZ1070" s="25"/>
      <c r="DA1070" s="25"/>
      <c r="DB1070" s="25"/>
      <c r="DC1070" s="25"/>
      <c r="DD1070" s="25"/>
    </row>
    <row r="1071" spans="1:108" hidden="1">
      <c r="A1071" s="25"/>
      <c r="B1071" s="25"/>
      <c r="C1071" s="25"/>
      <c r="D1071" s="25"/>
      <c r="E1071" s="25"/>
      <c r="F1071" s="25"/>
      <c r="G1071" s="25"/>
      <c r="H1071" s="25"/>
      <c r="I1071" s="214"/>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5"/>
      <c r="AX1071" s="25"/>
      <c r="AY1071" s="25"/>
      <c r="AZ1071" s="25"/>
      <c r="BA1071" s="25"/>
      <c r="BB1071" s="25"/>
      <c r="BC1071" s="25"/>
      <c r="BD1071" s="25"/>
      <c r="BE1071" s="25"/>
      <c r="BF1071" s="25"/>
      <c r="BG1071" s="25"/>
      <c r="BH1071" s="25"/>
      <c r="BI1071" s="25"/>
      <c r="BJ1071" s="25"/>
      <c r="BK1071" s="25"/>
      <c r="BL1071" s="25"/>
      <c r="BM1071" s="25"/>
      <c r="BN1071" s="25"/>
      <c r="BO1071" s="25"/>
      <c r="BP1071" s="25"/>
      <c r="BQ1071" s="25"/>
      <c r="BR1071" s="25"/>
      <c r="BS1071" s="25"/>
      <c r="BT1071" s="25"/>
      <c r="BU1071" s="25"/>
      <c r="BV1071" s="25"/>
      <c r="BW1071" s="25"/>
      <c r="BX1071" s="25"/>
      <c r="BY1071" s="25"/>
      <c r="BZ1071" s="25"/>
      <c r="CA1071" s="25"/>
      <c r="CB1071" s="25"/>
      <c r="CC1071" s="25"/>
      <c r="CD1071" s="25"/>
      <c r="CE1071" s="25"/>
      <c r="CF1071" s="25"/>
      <c r="CG1071" s="25"/>
      <c r="CH1071" s="25"/>
      <c r="CI1071" s="25"/>
      <c r="CJ1071" s="25"/>
      <c r="CK1071" s="25"/>
      <c r="CL1071" s="25"/>
      <c r="CM1071" s="25"/>
      <c r="CN1071" s="25"/>
      <c r="CO1071" s="25"/>
      <c r="CP1071" s="25"/>
      <c r="CQ1071" s="25"/>
      <c r="CR1071" s="25"/>
      <c r="CS1071" s="25"/>
      <c r="CT1071" s="25"/>
      <c r="CU1071" s="25"/>
      <c r="CV1071" s="25"/>
      <c r="CW1071" s="25"/>
      <c r="CX1071" s="25"/>
      <c r="CY1071" s="25"/>
      <c r="CZ1071" s="25"/>
      <c r="DA1071" s="25"/>
      <c r="DB1071" s="25"/>
      <c r="DC1071" s="25"/>
      <c r="DD1071" s="25"/>
    </row>
    <row r="1072" spans="1:108" hidden="1">
      <c r="A1072" s="25"/>
      <c r="B1072" s="25"/>
      <c r="C1072" s="25"/>
      <c r="D1072" s="25"/>
      <c r="E1072" s="25"/>
      <c r="F1072" s="25"/>
      <c r="G1072" s="25"/>
      <c r="H1072" s="25"/>
      <c r="I1072" s="214"/>
      <c r="J1072" s="25"/>
      <c r="K1072" s="25"/>
      <c r="L1072" s="25"/>
      <c r="M1072" s="25"/>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c r="AN1072" s="25"/>
      <c r="AO1072" s="25"/>
      <c r="AP1072" s="25"/>
      <c r="AQ1072" s="25"/>
      <c r="AR1072" s="25"/>
      <c r="AS1072" s="25"/>
      <c r="AT1072" s="25"/>
      <c r="AU1072" s="25"/>
      <c r="AV1072" s="25"/>
      <c r="AW1072" s="25"/>
      <c r="AX1072" s="25"/>
      <c r="AY1072" s="25"/>
      <c r="AZ1072" s="25"/>
      <c r="BA1072" s="25"/>
      <c r="BB1072" s="25"/>
      <c r="BC1072" s="25"/>
      <c r="BD1072" s="25"/>
      <c r="BE1072" s="25"/>
      <c r="BF1072" s="25"/>
      <c r="BG1072" s="25"/>
      <c r="BH1072" s="25"/>
      <c r="BI1072" s="25"/>
      <c r="BJ1072" s="25"/>
      <c r="BK1072" s="25"/>
      <c r="BL1072" s="25"/>
      <c r="BM1072" s="25"/>
      <c r="BN1072" s="25"/>
      <c r="BO1072" s="25"/>
      <c r="BP1072" s="25"/>
      <c r="BQ1072" s="25"/>
      <c r="BR1072" s="25"/>
      <c r="BS1072" s="25"/>
      <c r="BT1072" s="25"/>
      <c r="BU1072" s="25"/>
      <c r="BV1072" s="25"/>
      <c r="BW1072" s="25"/>
      <c r="BX1072" s="25"/>
      <c r="BY1072" s="25"/>
      <c r="BZ1072" s="25"/>
      <c r="CA1072" s="25"/>
      <c r="CB1072" s="25"/>
      <c r="CC1072" s="25"/>
      <c r="CD1072" s="25"/>
      <c r="CE1072" s="25"/>
      <c r="CF1072" s="25"/>
      <c r="CG1072" s="25"/>
      <c r="CH1072" s="25"/>
      <c r="CI1072" s="25"/>
      <c r="CJ1072" s="25"/>
      <c r="CK1072" s="25"/>
      <c r="CL1072" s="25"/>
      <c r="CM1072" s="25"/>
      <c r="CN1072" s="25"/>
      <c r="CO1072" s="25"/>
      <c r="CP1072" s="25"/>
      <c r="CQ1072" s="25"/>
      <c r="CR1072" s="25"/>
      <c r="CS1072" s="25"/>
      <c r="CT1072" s="25"/>
      <c r="CU1072" s="25"/>
      <c r="CV1072" s="25"/>
      <c r="CW1072" s="25"/>
      <c r="CX1072" s="25"/>
      <c r="CY1072" s="25"/>
      <c r="CZ1072" s="25"/>
      <c r="DA1072" s="25"/>
      <c r="DB1072" s="25"/>
      <c r="DC1072" s="25"/>
      <c r="DD1072" s="25"/>
    </row>
    <row r="1073" spans="1:108" hidden="1">
      <c r="A1073" s="25"/>
      <c r="B1073" s="25"/>
      <c r="C1073" s="25"/>
      <c r="D1073" s="25"/>
      <c r="E1073" s="25"/>
      <c r="F1073" s="25"/>
      <c r="G1073" s="25"/>
      <c r="H1073" s="25"/>
      <c r="I1073" s="214"/>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25"/>
      <c r="BJ1073" s="25"/>
      <c r="BK1073" s="25"/>
      <c r="BL1073" s="25"/>
      <c r="BM1073" s="25"/>
      <c r="BN1073" s="25"/>
      <c r="BO1073" s="25"/>
      <c r="BP1073" s="25"/>
      <c r="BQ1073" s="25"/>
      <c r="BR1073" s="25"/>
      <c r="BS1073" s="25"/>
      <c r="BT1073" s="25"/>
      <c r="BU1073" s="25"/>
      <c r="BV1073" s="25"/>
      <c r="BW1073" s="25"/>
      <c r="BX1073" s="25"/>
      <c r="BY1073" s="25"/>
      <c r="BZ1073" s="25"/>
      <c r="CA1073" s="25"/>
      <c r="CB1073" s="25"/>
      <c r="CC1073" s="25"/>
      <c r="CD1073" s="25"/>
      <c r="CE1073" s="25"/>
      <c r="CF1073" s="25"/>
      <c r="CG1073" s="25"/>
      <c r="CH1073" s="25"/>
      <c r="CI1073" s="25"/>
      <c r="CJ1073" s="25"/>
      <c r="CK1073" s="25"/>
      <c r="CL1073" s="25"/>
      <c r="CM1073" s="25"/>
      <c r="CN1073" s="25"/>
      <c r="CO1073" s="25"/>
      <c r="CP1073" s="25"/>
      <c r="CQ1073" s="25"/>
      <c r="CR1073" s="25"/>
      <c r="CS1073" s="25"/>
      <c r="CT1073" s="25"/>
      <c r="CU1073" s="25"/>
      <c r="CV1073" s="25"/>
      <c r="CW1073" s="25"/>
      <c r="CX1073" s="25"/>
      <c r="CY1073" s="25"/>
      <c r="CZ1073" s="25"/>
      <c r="DA1073" s="25"/>
      <c r="DB1073" s="25"/>
      <c r="DC1073" s="25"/>
      <c r="DD1073" s="25"/>
    </row>
    <row r="1074" spans="1:108" hidden="1">
      <c r="A1074" s="25"/>
      <c r="B1074" s="25"/>
      <c r="C1074" s="25"/>
      <c r="D1074" s="25"/>
      <c r="E1074" s="25"/>
      <c r="F1074" s="25"/>
      <c r="G1074" s="25"/>
      <c r="H1074" s="25"/>
      <c r="I1074" s="214"/>
      <c r="J1074" s="25"/>
      <c r="K1074" s="25"/>
      <c r="L1074" s="25"/>
      <c r="M1074" s="25"/>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c r="AM1074" s="25"/>
      <c r="AN1074" s="25"/>
      <c r="AO1074" s="25"/>
      <c r="AP1074" s="25"/>
      <c r="AQ1074" s="25"/>
      <c r="AR1074" s="25"/>
      <c r="AS1074" s="25"/>
      <c r="AT1074" s="25"/>
      <c r="AU1074" s="25"/>
      <c r="AV1074" s="25"/>
      <c r="AW1074" s="25"/>
      <c r="AX1074" s="25"/>
      <c r="AY1074" s="25"/>
      <c r="AZ1074" s="25"/>
      <c r="BA1074" s="25"/>
      <c r="BB1074" s="25"/>
      <c r="BC1074" s="25"/>
      <c r="BD1074" s="25"/>
      <c r="BE1074" s="25"/>
      <c r="BF1074" s="25"/>
      <c r="BG1074" s="25"/>
      <c r="BH1074" s="25"/>
      <c r="BI1074" s="25"/>
      <c r="BJ1074" s="25"/>
      <c r="BK1074" s="25"/>
      <c r="BL1074" s="25"/>
      <c r="BM1074" s="25"/>
      <c r="BN1074" s="25"/>
      <c r="BO1074" s="25"/>
      <c r="BP1074" s="25"/>
      <c r="BQ1074" s="25"/>
      <c r="BR1074" s="25"/>
      <c r="BS1074" s="25"/>
      <c r="BT1074" s="25"/>
      <c r="BU1074" s="25"/>
      <c r="BV1074" s="25"/>
      <c r="BW1074" s="25"/>
      <c r="BX1074" s="25"/>
      <c r="BY1074" s="25"/>
      <c r="BZ1074" s="25"/>
      <c r="CA1074" s="25"/>
      <c r="CB1074" s="25"/>
      <c r="CC1074" s="25"/>
      <c r="CD1074" s="25"/>
      <c r="CE1074" s="25"/>
      <c r="CF1074" s="25"/>
      <c r="CG1074" s="25"/>
      <c r="CH1074" s="25"/>
      <c r="CI1074" s="25"/>
      <c r="CJ1074" s="25"/>
      <c r="CK1074" s="25"/>
      <c r="CL1074" s="25"/>
      <c r="CM1074" s="25"/>
      <c r="CN1074" s="25"/>
      <c r="CO1074" s="25"/>
      <c r="CP1074" s="25"/>
      <c r="CQ1074" s="25"/>
      <c r="CR1074" s="25"/>
      <c r="CS1074" s="25"/>
      <c r="CT1074" s="25"/>
      <c r="CU1074" s="25"/>
      <c r="CV1074" s="25"/>
      <c r="CW1074" s="25"/>
      <c r="CX1074" s="25"/>
      <c r="CY1074" s="25"/>
      <c r="CZ1074" s="25"/>
      <c r="DA1074" s="25"/>
      <c r="DB1074" s="25"/>
      <c r="DC1074" s="25"/>
      <c r="DD1074" s="25"/>
    </row>
    <row r="1075" spans="1:108" hidden="1">
      <c r="A1075" s="25"/>
      <c r="B1075" s="25"/>
      <c r="C1075" s="25"/>
      <c r="D1075" s="25"/>
      <c r="E1075" s="25"/>
      <c r="F1075" s="25"/>
      <c r="G1075" s="25"/>
      <c r="H1075" s="25"/>
      <c r="I1075" s="214"/>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5"/>
      <c r="AX1075" s="25"/>
      <c r="AY1075" s="25"/>
      <c r="AZ1075" s="25"/>
      <c r="BA1075" s="25"/>
      <c r="BB1075" s="25"/>
      <c r="BC1075" s="25"/>
      <c r="BD1075" s="25"/>
      <c r="BE1075" s="25"/>
      <c r="BF1075" s="25"/>
      <c r="BG1075" s="25"/>
      <c r="BH1075" s="25"/>
      <c r="BI1075" s="25"/>
      <c r="BJ1075" s="25"/>
      <c r="BK1075" s="25"/>
      <c r="BL1075" s="25"/>
      <c r="BM1075" s="25"/>
      <c r="BN1075" s="25"/>
      <c r="BO1075" s="25"/>
      <c r="BP1075" s="25"/>
      <c r="BQ1075" s="25"/>
      <c r="BR1075" s="25"/>
      <c r="BS1075" s="25"/>
      <c r="BT1075" s="25"/>
      <c r="BU1075" s="25"/>
      <c r="BV1075" s="25"/>
      <c r="BW1075" s="25"/>
      <c r="BX1075" s="25"/>
      <c r="BY1075" s="25"/>
      <c r="BZ1075" s="25"/>
      <c r="CA1075" s="25"/>
      <c r="CB1075" s="25"/>
      <c r="CC1075" s="25"/>
      <c r="CD1075" s="25"/>
      <c r="CE1075" s="25"/>
      <c r="CF1075" s="25"/>
      <c r="CG1075" s="25"/>
      <c r="CH1075" s="25"/>
      <c r="CI1075" s="25"/>
      <c r="CJ1075" s="25"/>
      <c r="CK1075" s="25"/>
      <c r="CL1075" s="25"/>
      <c r="CM1075" s="25"/>
      <c r="CN1075" s="25"/>
      <c r="CO1075" s="25"/>
      <c r="CP1075" s="25"/>
      <c r="CQ1075" s="25"/>
      <c r="CR1075" s="25"/>
      <c r="CS1075" s="25"/>
      <c r="CT1075" s="25"/>
      <c r="CU1075" s="25"/>
      <c r="CV1075" s="25"/>
      <c r="CW1075" s="25"/>
      <c r="CX1075" s="25"/>
      <c r="CY1075" s="25"/>
      <c r="CZ1075" s="25"/>
      <c r="DA1075" s="25"/>
      <c r="DB1075" s="25"/>
      <c r="DC1075" s="25"/>
      <c r="DD1075" s="25"/>
    </row>
    <row r="1076" spans="1:108" hidden="1">
      <c r="A1076" s="25"/>
      <c r="B1076" s="25"/>
      <c r="C1076" s="25"/>
      <c r="D1076" s="25"/>
      <c r="E1076" s="25"/>
      <c r="F1076" s="25"/>
      <c r="G1076" s="25"/>
      <c r="H1076" s="25"/>
      <c r="I1076" s="214"/>
      <c r="J1076" s="25"/>
      <c r="K1076" s="25"/>
      <c r="L1076" s="25"/>
      <c r="M1076" s="25"/>
      <c r="N1076" s="25"/>
      <c r="O1076" s="25"/>
      <c r="P1076" s="25"/>
      <c r="Q1076" s="25"/>
      <c r="R1076" s="25"/>
      <c r="S1076" s="25"/>
      <c r="T1076" s="25"/>
      <c r="U1076" s="25"/>
      <c r="V1076" s="25"/>
      <c r="W1076" s="25"/>
      <c r="X1076" s="25"/>
      <c r="Y1076" s="25"/>
      <c r="Z1076" s="25"/>
      <c r="AA1076" s="25"/>
      <c r="AB1076" s="25"/>
      <c r="AC1076" s="25"/>
      <c r="AD1076" s="25"/>
      <c r="AE1076" s="25"/>
      <c r="AF1076" s="25"/>
      <c r="AG1076" s="25"/>
      <c r="AH1076" s="25"/>
      <c r="AI1076" s="25"/>
      <c r="AJ1076" s="25"/>
      <c r="AK1076" s="25"/>
      <c r="AL1076" s="25"/>
      <c r="AM1076" s="25"/>
      <c r="AN1076" s="25"/>
      <c r="AO1076" s="25"/>
      <c r="AP1076" s="25"/>
      <c r="AQ1076" s="25"/>
      <c r="AR1076" s="25"/>
      <c r="AS1076" s="25"/>
      <c r="AT1076" s="25"/>
      <c r="AU1076" s="25"/>
      <c r="AV1076" s="25"/>
      <c r="AW1076" s="25"/>
      <c r="AX1076" s="25"/>
      <c r="AY1076" s="25"/>
      <c r="AZ1076" s="25"/>
      <c r="BA1076" s="25"/>
      <c r="BB1076" s="25"/>
      <c r="BC1076" s="25"/>
      <c r="BD1076" s="25"/>
      <c r="BE1076" s="25"/>
      <c r="BF1076" s="25"/>
      <c r="BG1076" s="25"/>
      <c r="BH1076" s="25"/>
      <c r="BI1076" s="25"/>
      <c r="BJ1076" s="25"/>
      <c r="BK1076" s="25"/>
      <c r="BL1076" s="25"/>
      <c r="BM1076" s="25"/>
      <c r="BN1076" s="25"/>
      <c r="BO1076" s="25"/>
      <c r="BP1076" s="25"/>
      <c r="BQ1076" s="25"/>
      <c r="BR1076" s="25"/>
      <c r="BS1076" s="25"/>
      <c r="BT1076" s="25"/>
      <c r="BU1076" s="25"/>
      <c r="BV1076" s="25"/>
      <c r="BW1076" s="25"/>
      <c r="BX1076" s="25"/>
      <c r="BY1076" s="25"/>
      <c r="BZ1076" s="25"/>
      <c r="CA1076" s="25"/>
      <c r="CB1076" s="25"/>
      <c r="CC1076" s="25"/>
      <c r="CD1076" s="25"/>
      <c r="CE1076" s="25"/>
      <c r="CF1076" s="25"/>
      <c r="CG1076" s="25"/>
      <c r="CH1076" s="25"/>
      <c r="CI1076" s="25"/>
      <c r="CJ1076" s="25"/>
      <c r="CK1076" s="25"/>
      <c r="CL1076" s="25"/>
      <c r="CM1076" s="25"/>
      <c r="CN1076" s="25"/>
      <c r="CO1076" s="25"/>
      <c r="CP1076" s="25"/>
      <c r="CQ1076" s="25"/>
      <c r="CR1076" s="25"/>
      <c r="CS1076" s="25"/>
      <c r="CT1076" s="25"/>
      <c r="CU1076" s="25"/>
      <c r="CV1076" s="25"/>
      <c r="CW1076" s="25"/>
      <c r="CX1076" s="25"/>
      <c r="CY1076" s="25"/>
      <c r="CZ1076" s="25"/>
      <c r="DA1076" s="25"/>
      <c r="DB1076" s="25"/>
      <c r="DC1076" s="25"/>
      <c r="DD1076" s="25"/>
    </row>
    <row r="1077" spans="1:108" hidden="1">
      <c r="A1077" s="25"/>
      <c r="B1077" s="25"/>
      <c r="C1077" s="25"/>
      <c r="D1077" s="25"/>
      <c r="E1077" s="25"/>
      <c r="F1077" s="25"/>
      <c r="G1077" s="25"/>
      <c r="H1077" s="25"/>
      <c r="I1077" s="214"/>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5"/>
      <c r="AX1077" s="25"/>
      <c r="AY1077" s="25"/>
      <c r="AZ1077" s="25"/>
      <c r="BA1077" s="25"/>
      <c r="BB1077" s="25"/>
      <c r="BC1077" s="25"/>
      <c r="BD1077" s="25"/>
      <c r="BE1077" s="25"/>
      <c r="BF1077" s="25"/>
      <c r="BG1077" s="25"/>
      <c r="BH1077" s="25"/>
      <c r="BI1077" s="25"/>
      <c r="BJ1077" s="25"/>
      <c r="BK1077" s="25"/>
      <c r="BL1077" s="25"/>
      <c r="BM1077" s="25"/>
      <c r="BN1077" s="25"/>
      <c r="BO1077" s="25"/>
      <c r="BP1077" s="25"/>
      <c r="BQ1077" s="25"/>
      <c r="BR1077" s="25"/>
      <c r="BS1077" s="25"/>
      <c r="BT1077" s="25"/>
      <c r="BU1077" s="25"/>
      <c r="BV1077" s="25"/>
      <c r="BW1077" s="25"/>
      <c r="BX1077" s="25"/>
      <c r="BY1077" s="25"/>
      <c r="BZ1077" s="25"/>
      <c r="CA1077" s="25"/>
      <c r="CB1077" s="25"/>
      <c r="CC1077" s="25"/>
      <c r="CD1077" s="25"/>
      <c r="CE1077" s="25"/>
      <c r="CF1077" s="25"/>
      <c r="CG1077" s="25"/>
      <c r="CH1077" s="25"/>
      <c r="CI1077" s="25"/>
      <c r="CJ1077" s="25"/>
      <c r="CK1077" s="25"/>
      <c r="CL1077" s="25"/>
      <c r="CM1077" s="25"/>
      <c r="CN1077" s="25"/>
      <c r="CO1077" s="25"/>
      <c r="CP1077" s="25"/>
      <c r="CQ1077" s="25"/>
      <c r="CR1077" s="25"/>
      <c r="CS1077" s="25"/>
      <c r="CT1077" s="25"/>
      <c r="CU1077" s="25"/>
      <c r="CV1077" s="25"/>
      <c r="CW1077" s="25"/>
      <c r="CX1077" s="25"/>
      <c r="CY1077" s="25"/>
      <c r="CZ1077" s="25"/>
      <c r="DA1077" s="25"/>
      <c r="DB1077" s="25"/>
      <c r="DC1077" s="25"/>
      <c r="DD1077" s="25"/>
    </row>
    <row r="1078" spans="1:108" hidden="1">
      <c r="A1078" s="25"/>
      <c r="B1078" s="25"/>
      <c r="C1078" s="25"/>
      <c r="D1078" s="25"/>
      <c r="E1078" s="25"/>
      <c r="F1078" s="25"/>
      <c r="G1078" s="25"/>
      <c r="H1078" s="25"/>
      <c r="I1078" s="214"/>
      <c r="J1078" s="25"/>
      <c r="K1078" s="25"/>
      <c r="L1078" s="25"/>
      <c r="M1078" s="25"/>
      <c r="N1078" s="25"/>
      <c r="O1078" s="25"/>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c r="AM1078" s="25"/>
      <c r="AN1078" s="25"/>
      <c r="AO1078" s="25"/>
      <c r="AP1078" s="25"/>
      <c r="AQ1078" s="25"/>
      <c r="AR1078" s="25"/>
      <c r="AS1078" s="25"/>
      <c r="AT1078" s="25"/>
      <c r="AU1078" s="25"/>
      <c r="AV1078" s="25"/>
      <c r="AW1078" s="25"/>
      <c r="AX1078" s="25"/>
      <c r="AY1078" s="25"/>
      <c r="AZ1078" s="25"/>
      <c r="BA1078" s="25"/>
      <c r="BB1078" s="25"/>
      <c r="BC1078" s="25"/>
      <c r="BD1078" s="25"/>
      <c r="BE1078" s="25"/>
      <c r="BF1078" s="25"/>
      <c r="BG1078" s="25"/>
      <c r="BH1078" s="25"/>
      <c r="BI1078" s="25"/>
      <c r="BJ1078" s="25"/>
      <c r="BK1078" s="25"/>
      <c r="BL1078" s="25"/>
      <c r="BM1078" s="25"/>
      <c r="BN1078" s="25"/>
      <c r="BO1078" s="25"/>
      <c r="BP1078" s="25"/>
      <c r="BQ1078" s="25"/>
      <c r="BR1078" s="25"/>
      <c r="BS1078" s="25"/>
      <c r="BT1078" s="25"/>
      <c r="BU1078" s="25"/>
      <c r="BV1078" s="25"/>
      <c r="BW1078" s="25"/>
      <c r="BX1078" s="25"/>
      <c r="BY1078" s="25"/>
      <c r="BZ1078" s="25"/>
      <c r="CA1078" s="25"/>
      <c r="CB1078" s="25"/>
      <c r="CC1078" s="25"/>
      <c r="CD1078" s="25"/>
      <c r="CE1078" s="25"/>
      <c r="CF1078" s="25"/>
      <c r="CG1078" s="25"/>
      <c r="CH1078" s="25"/>
      <c r="CI1078" s="25"/>
      <c r="CJ1078" s="25"/>
      <c r="CK1078" s="25"/>
      <c r="CL1078" s="25"/>
      <c r="CM1078" s="25"/>
      <c r="CN1078" s="25"/>
      <c r="CO1078" s="25"/>
      <c r="CP1078" s="25"/>
      <c r="CQ1078" s="25"/>
      <c r="CR1078" s="25"/>
      <c r="CS1078" s="25"/>
      <c r="CT1078" s="25"/>
      <c r="CU1078" s="25"/>
      <c r="CV1078" s="25"/>
      <c r="CW1078" s="25"/>
      <c r="CX1078" s="25"/>
      <c r="CY1078" s="25"/>
      <c r="CZ1078" s="25"/>
      <c r="DA1078" s="25"/>
      <c r="DB1078" s="25"/>
      <c r="DC1078" s="25"/>
      <c r="DD1078" s="25"/>
    </row>
    <row r="1079" spans="1:108" hidden="1">
      <c r="A1079" s="25"/>
      <c r="B1079" s="25"/>
      <c r="C1079" s="25"/>
      <c r="D1079" s="25"/>
      <c r="E1079" s="25"/>
      <c r="F1079" s="25"/>
      <c r="G1079" s="25"/>
      <c r="H1079" s="25"/>
      <c r="I1079" s="214"/>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5"/>
      <c r="AX1079" s="25"/>
      <c r="AY1079" s="25"/>
      <c r="AZ1079" s="25"/>
      <c r="BA1079" s="25"/>
      <c r="BB1079" s="25"/>
      <c r="BC1079" s="25"/>
      <c r="BD1079" s="25"/>
      <c r="BE1079" s="25"/>
      <c r="BF1079" s="25"/>
      <c r="BG1079" s="25"/>
      <c r="BH1079" s="25"/>
      <c r="BI1079" s="25"/>
      <c r="BJ1079" s="25"/>
      <c r="BK1079" s="25"/>
      <c r="BL1079" s="25"/>
      <c r="BM1079" s="25"/>
      <c r="BN1079" s="25"/>
      <c r="BO1079" s="25"/>
      <c r="BP1079" s="25"/>
      <c r="BQ1079" s="25"/>
      <c r="BR1079" s="25"/>
      <c r="BS1079" s="25"/>
      <c r="BT1079" s="25"/>
      <c r="BU1079" s="25"/>
      <c r="BV1079" s="25"/>
      <c r="BW1079" s="25"/>
      <c r="BX1079" s="25"/>
      <c r="BY1079" s="25"/>
      <c r="BZ1079" s="25"/>
      <c r="CA1079" s="25"/>
      <c r="CB1079" s="25"/>
      <c r="CC1079" s="25"/>
      <c r="CD1079" s="25"/>
      <c r="CE1079" s="25"/>
      <c r="CF1079" s="25"/>
      <c r="CG1079" s="25"/>
      <c r="CH1079" s="25"/>
      <c r="CI1079" s="25"/>
      <c r="CJ1079" s="25"/>
      <c r="CK1079" s="25"/>
      <c r="CL1079" s="25"/>
      <c r="CM1079" s="25"/>
      <c r="CN1079" s="25"/>
      <c r="CO1079" s="25"/>
      <c r="CP1079" s="25"/>
      <c r="CQ1079" s="25"/>
      <c r="CR1079" s="25"/>
      <c r="CS1079" s="25"/>
      <c r="CT1079" s="25"/>
      <c r="CU1079" s="25"/>
      <c r="CV1079" s="25"/>
      <c r="CW1079" s="25"/>
      <c r="CX1079" s="25"/>
      <c r="CY1079" s="25"/>
      <c r="CZ1079" s="25"/>
      <c r="DA1079" s="25"/>
      <c r="DB1079" s="25"/>
      <c r="DC1079" s="25"/>
      <c r="DD1079" s="25"/>
    </row>
    <row r="1080" spans="1:108" hidden="1">
      <c r="A1080" s="25"/>
      <c r="B1080" s="25"/>
      <c r="C1080" s="25"/>
      <c r="D1080" s="25"/>
      <c r="E1080" s="25"/>
      <c r="F1080" s="25"/>
      <c r="G1080" s="25"/>
      <c r="H1080" s="25"/>
      <c r="I1080" s="214"/>
      <c r="J1080" s="25"/>
      <c r="K1080" s="25"/>
      <c r="L1080" s="25"/>
      <c r="M1080" s="25"/>
      <c r="N1080" s="25"/>
      <c r="O1080" s="25"/>
      <c r="P1080" s="25"/>
      <c r="Q1080" s="25"/>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25"/>
      <c r="BJ1080" s="25"/>
      <c r="BK1080" s="25"/>
      <c r="BL1080" s="25"/>
      <c r="BM1080" s="25"/>
      <c r="BN1080" s="25"/>
      <c r="BO1080" s="25"/>
      <c r="BP1080" s="25"/>
      <c r="BQ1080" s="25"/>
      <c r="BR1080" s="25"/>
      <c r="BS1080" s="25"/>
      <c r="BT1080" s="25"/>
      <c r="BU1080" s="25"/>
      <c r="BV1080" s="25"/>
      <c r="BW1080" s="25"/>
      <c r="BX1080" s="25"/>
      <c r="BY1080" s="25"/>
      <c r="BZ1080" s="25"/>
      <c r="CA1080" s="25"/>
      <c r="CB1080" s="25"/>
      <c r="CC1080" s="25"/>
      <c r="CD1080" s="25"/>
      <c r="CE1080" s="25"/>
      <c r="CF1080" s="25"/>
      <c r="CG1080" s="25"/>
      <c r="CH1080" s="25"/>
      <c r="CI1080" s="25"/>
      <c r="CJ1080" s="25"/>
      <c r="CK1080" s="25"/>
      <c r="CL1080" s="25"/>
      <c r="CM1080" s="25"/>
      <c r="CN1080" s="25"/>
      <c r="CO1080" s="25"/>
      <c r="CP1080" s="25"/>
      <c r="CQ1080" s="25"/>
      <c r="CR1080" s="25"/>
      <c r="CS1080" s="25"/>
      <c r="CT1080" s="25"/>
      <c r="CU1080" s="25"/>
      <c r="CV1080" s="25"/>
      <c r="CW1080" s="25"/>
      <c r="CX1080" s="25"/>
      <c r="CY1080" s="25"/>
      <c r="CZ1080" s="25"/>
      <c r="DA1080" s="25"/>
      <c r="DB1080" s="25"/>
      <c r="DC1080" s="25"/>
      <c r="DD1080" s="25"/>
    </row>
    <row r="1081" spans="1:108" hidden="1">
      <c r="A1081" s="25"/>
      <c r="B1081" s="25"/>
      <c r="C1081" s="25"/>
      <c r="D1081" s="25"/>
      <c r="E1081" s="25"/>
      <c r="F1081" s="25"/>
      <c r="G1081" s="25"/>
      <c r="H1081" s="25"/>
      <c r="I1081" s="214"/>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5"/>
      <c r="AX1081" s="25"/>
      <c r="AY1081" s="25"/>
      <c r="AZ1081" s="25"/>
      <c r="BA1081" s="25"/>
      <c r="BB1081" s="25"/>
      <c r="BC1081" s="25"/>
      <c r="BD1081" s="25"/>
      <c r="BE1081" s="25"/>
      <c r="BF1081" s="25"/>
      <c r="BG1081" s="25"/>
      <c r="BH1081" s="25"/>
      <c r="BI1081" s="25"/>
      <c r="BJ1081" s="25"/>
      <c r="BK1081" s="25"/>
      <c r="BL1081" s="25"/>
      <c r="BM1081" s="25"/>
      <c r="BN1081" s="25"/>
      <c r="BO1081" s="25"/>
      <c r="BP1081" s="25"/>
      <c r="BQ1081" s="25"/>
      <c r="BR1081" s="25"/>
      <c r="BS1081" s="25"/>
      <c r="BT1081" s="25"/>
      <c r="BU1081" s="25"/>
      <c r="BV1081" s="25"/>
      <c r="BW1081" s="25"/>
      <c r="BX1081" s="25"/>
      <c r="BY1081" s="25"/>
      <c r="BZ1081" s="25"/>
      <c r="CA1081" s="25"/>
      <c r="CB1081" s="25"/>
      <c r="CC1081" s="25"/>
      <c r="CD1081" s="25"/>
      <c r="CE1081" s="25"/>
      <c r="CF1081" s="25"/>
      <c r="CG1081" s="25"/>
      <c r="CH1081" s="25"/>
      <c r="CI1081" s="25"/>
      <c r="CJ1081" s="25"/>
      <c r="CK1081" s="25"/>
      <c r="CL1081" s="25"/>
      <c r="CM1081" s="25"/>
      <c r="CN1081" s="25"/>
      <c r="CO1081" s="25"/>
      <c r="CP1081" s="25"/>
      <c r="CQ1081" s="25"/>
      <c r="CR1081" s="25"/>
      <c r="CS1081" s="25"/>
      <c r="CT1081" s="25"/>
      <c r="CU1081" s="25"/>
      <c r="CV1081" s="25"/>
      <c r="CW1081" s="25"/>
      <c r="CX1081" s="25"/>
      <c r="CY1081" s="25"/>
      <c r="CZ1081" s="25"/>
      <c r="DA1081" s="25"/>
      <c r="DB1081" s="25"/>
      <c r="DC1081" s="25"/>
      <c r="DD1081" s="25"/>
    </row>
    <row r="1082" spans="1:108" hidden="1">
      <c r="A1082" s="25"/>
      <c r="B1082" s="25"/>
      <c r="C1082" s="25"/>
      <c r="D1082" s="25"/>
      <c r="E1082" s="25"/>
      <c r="F1082" s="25"/>
      <c r="G1082" s="25"/>
      <c r="H1082" s="25"/>
      <c r="I1082" s="214"/>
      <c r="J1082" s="25"/>
      <c r="K1082" s="25"/>
      <c r="L1082" s="25"/>
      <c r="M1082" s="25"/>
      <c r="N1082" s="25"/>
      <c r="O1082" s="25"/>
      <c r="P1082" s="25"/>
      <c r="Q1082" s="25"/>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c r="AM1082" s="25"/>
      <c r="AN1082" s="25"/>
      <c r="AO1082" s="25"/>
      <c r="AP1082" s="25"/>
      <c r="AQ1082" s="25"/>
      <c r="AR1082" s="25"/>
      <c r="AS1082" s="25"/>
      <c r="AT1082" s="25"/>
      <c r="AU1082" s="25"/>
      <c r="AV1082" s="25"/>
      <c r="AW1082" s="25"/>
      <c r="AX1082" s="25"/>
      <c r="AY1082" s="25"/>
      <c r="AZ1082" s="25"/>
      <c r="BA1082" s="25"/>
      <c r="BB1082" s="25"/>
      <c r="BC1082" s="25"/>
      <c r="BD1082" s="25"/>
      <c r="BE1082" s="25"/>
      <c r="BF1082" s="25"/>
      <c r="BG1082" s="25"/>
      <c r="BH1082" s="25"/>
      <c r="BI1082" s="25"/>
      <c r="BJ1082" s="25"/>
      <c r="BK1082" s="25"/>
      <c r="BL1082" s="25"/>
      <c r="BM1082" s="25"/>
      <c r="BN1082" s="25"/>
      <c r="BO1082" s="25"/>
      <c r="BP1082" s="25"/>
      <c r="BQ1082" s="25"/>
      <c r="BR1082" s="25"/>
      <c r="BS1082" s="25"/>
      <c r="BT1082" s="25"/>
      <c r="BU1082" s="25"/>
      <c r="BV1082" s="25"/>
      <c r="BW1082" s="25"/>
      <c r="BX1082" s="25"/>
      <c r="BY1082" s="25"/>
      <c r="BZ1082" s="25"/>
      <c r="CA1082" s="25"/>
      <c r="CB1082" s="25"/>
      <c r="CC1082" s="25"/>
      <c r="CD1082" s="25"/>
      <c r="CE1082" s="25"/>
      <c r="CF1082" s="25"/>
      <c r="CG1082" s="25"/>
      <c r="CH1082" s="25"/>
      <c r="CI1082" s="25"/>
      <c r="CJ1082" s="25"/>
      <c r="CK1082" s="25"/>
      <c r="CL1082" s="25"/>
      <c r="CM1082" s="25"/>
      <c r="CN1082" s="25"/>
      <c r="CO1082" s="25"/>
      <c r="CP1082" s="25"/>
      <c r="CQ1082" s="25"/>
      <c r="CR1082" s="25"/>
      <c r="CS1082" s="25"/>
      <c r="CT1082" s="25"/>
      <c r="CU1082" s="25"/>
      <c r="CV1082" s="25"/>
      <c r="CW1082" s="25"/>
      <c r="CX1082" s="25"/>
      <c r="CY1082" s="25"/>
      <c r="CZ1082" s="25"/>
      <c r="DA1082" s="25"/>
      <c r="DB1082" s="25"/>
      <c r="DC1082" s="25"/>
      <c r="DD1082" s="25"/>
    </row>
    <row r="1083" spans="1:108" hidden="1">
      <c r="A1083" s="25"/>
      <c r="B1083" s="25"/>
      <c r="C1083" s="25"/>
      <c r="D1083" s="25"/>
      <c r="E1083" s="25"/>
      <c r="F1083" s="25"/>
      <c r="G1083" s="25"/>
      <c r="H1083" s="25"/>
      <c r="I1083" s="214"/>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5"/>
      <c r="AX1083" s="25"/>
      <c r="AY1083" s="25"/>
      <c r="AZ1083" s="25"/>
      <c r="BA1083" s="25"/>
      <c r="BB1083" s="25"/>
      <c r="BC1083" s="25"/>
      <c r="BD1083" s="25"/>
      <c r="BE1083" s="25"/>
      <c r="BF1083" s="25"/>
      <c r="BG1083" s="25"/>
      <c r="BH1083" s="25"/>
      <c r="BI1083" s="25"/>
      <c r="BJ1083" s="25"/>
      <c r="BK1083" s="25"/>
      <c r="BL1083" s="25"/>
      <c r="BM1083" s="25"/>
      <c r="BN1083" s="25"/>
      <c r="BO1083" s="25"/>
      <c r="BP1083" s="25"/>
      <c r="BQ1083" s="25"/>
      <c r="BR1083" s="25"/>
      <c r="BS1083" s="25"/>
      <c r="BT1083" s="25"/>
      <c r="BU1083" s="25"/>
      <c r="BV1083" s="25"/>
      <c r="BW1083" s="25"/>
      <c r="BX1083" s="25"/>
      <c r="BY1083" s="25"/>
      <c r="BZ1083" s="25"/>
      <c r="CA1083" s="25"/>
      <c r="CB1083" s="25"/>
      <c r="CC1083" s="25"/>
      <c r="CD1083" s="25"/>
      <c r="CE1083" s="25"/>
      <c r="CF1083" s="25"/>
      <c r="CG1083" s="25"/>
      <c r="CH1083" s="25"/>
      <c r="CI1083" s="25"/>
      <c r="CJ1083" s="25"/>
      <c r="CK1083" s="25"/>
      <c r="CL1083" s="25"/>
      <c r="CM1083" s="25"/>
      <c r="CN1083" s="25"/>
      <c r="CO1083" s="25"/>
      <c r="CP1083" s="25"/>
      <c r="CQ1083" s="25"/>
      <c r="CR1083" s="25"/>
      <c r="CS1083" s="25"/>
      <c r="CT1083" s="25"/>
      <c r="CU1083" s="25"/>
      <c r="CV1083" s="25"/>
      <c r="CW1083" s="25"/>
      <c r="CX1083" s="25"/>
      <c r="CY1083" s="25"/>
      <c r="CZ1083" s="25"/>
      <c r="DA1083" s="25"/>
      <c r="DB1083" s="25"/>
      <c r="DC1083" s="25"/>
      <c r="DD1083" s="25"/>
    </row>
    <row r="1084" spans="1:108" hidden="1">
      <c r="A1084" s="25"/>
      <c r="B1084" s="25"/>
      <c r="C1084" s="25"/>
      <c r="D1084" s="25"/>
      <c r="E1084" s="25"/>
      <c r="F1084" s="25"/>
      <c r="G1084" s="25"/>
      <c r="H1084" s="25"/>
      <c r="I1084" s="214"/>
      <c r="J1084" s="25"/>
      <c r="K1084" s="25"/>
      <c r="L1084" s="25"/>
      <c r="M1084" s="25"/>
      <c r="N1084" s="25"/>
      <c r="O1084" s="25"/>
      <c r="P1084" s="25"/>
      <c r="Q1084" s="25"/>
      <c r="R1084" s="25"/>
      <c r="S1084" s="25"/>
      <c r="T1084" s="25"/>
      <c r="U1084" s="25"/>
      <c r="V1084" s="25"/>
      <c r="W1084" s="25"/>
      <c r="X1084" s="25"/>
      <c r="Y1084" s="25"/>
      <c r="Z1084" s="25"/>
      <c r="AA1084" s="25"/>
      <c r="AB1084" s="25"/>
      <c r="AC1084" s="25"/>
      <c r="AD1084" s="25"/>
      <c r="AE1084" s="25"/>
      <c r="AF1084" s="25"/>
      <c r="AG1084" s="25"/>
      <c r="AH1084" s="25"/>
      <c r="AI1084" s="25"/>
      <c r="AJ1084" s="25"/>
      <c r="AK1084" s="25"/>
      <c r="AL1084" s="25"/>
      <c r="AM1084" s="25"/>
      <c r="AN1084" s="25"/>
      <c r="AO1084" s="25"/>
      <c r="AP1084" s="25"/>
      <c r="AQ1084" s="25"/>
      <c r="AR1084" s="25"/>
      <c r="AS1084" s="25"/>
      <c r="AT1084" s="25"/>
      <c r="AU1084" s="25"/>
      <c r="AV1084" s="25"/>
      <c r="AW1084" s="25"/>
      <c r="AX1084" s="25"/>
      <c r="AY1084" s="25"/>
      <c r="AZ1084" s="25"/>
      <c r="BA1084" s="25"/>
      <c r="BB1084" s="25"/>
      <c r="BC1084" s="25"/>
      <c r="BD1084" s="25"/>
      <c r="BE1084" s="25"/>
      <c r="BF1084" s="25"/>
      <c r="BG1084" s="25"/>
      <c r="BH1084" s="25"/>
      <c r="BI1084" s="25"/>
      <c r="BJ1084" s="25"/>
      <c r="BK1084" s="25"/>
      <c r="BL1084" s="25"/>
      <c r="BM1084" s="25"/>
      <c r="BN1084" s="25"/>
      <c r="BO1084" s="25"/>
      <c r="BP1084" s="25"/>
      <c r="BQ1084" s="25"/>
      <c r="BR1084" s="25"/>
      <c r="BS1084" s="25"/>
      <c r="BT1084" s="25"/>
      <c r="BU1084" s="25"/>
      <c r="BV1084" s="25"/>
      <c r="BW1084" s="25"/>
      <c r="BX1084" s="25"/>
      <c r="BY1084" s="25"/>
      <c r="BZ1084" s="25"/>
      <c r="CA1084" s="25"/>
      <c r="CB1084" s="25"/>
      <c r="CC1084" s="25"/>
      <c r="CD1084" s="25"/>
      <c r="CE1084" s="25"/>
      <c r="CF1084" s="25"/>
      <c r="CG1084" s="25"/>
      <c r="CH1084" s="25"/>
      <c r="CI1084" s="25"/>
      <c r="CJ1084" s="25"/>
      <c r="CK1084" s="25"/>
      <c r="CL1084" s="25"/>
      <c r="CM1084" s="25"/>
      <c r="CN1084" s="25"/>
      <c r="CO1084" s="25"/>
      <c r="CP1084" s="25"/>
      <c r="CQ1084" s="25"/>
      <c r="CR1084" s="25"/>
      <c r="CS1084" s="25"/>
      <c r="CT1084" s="25"/>
      <c r="CU1084" s="25"/>
      <c r="CV1084" s="25"/>
      <c r="CW1084" s="25"/>
      <c r="CX1084" s="25"/>
      <c r="CY1084" s="25"/>
      <c r="CZ1084" s="25"/>
      <c r="DA1084" s="25"/>
      <c r="DB1084" s="25"/>
      <c r="DC1084" s="25"/>
      <c r="DD1084" s="25"/>
    </row>
    <row r="1085" spans="1:108" hidden="1">
      <c r="A1085" s="25"/>
      <c r="B1085" s="25"/>
      <c r="C1085" s="25"/>
      <c r="D1085" s="25"/>
      <c r="E1085" s="25"/>
      <c r="F1085" s="25"/>
      <c r="G1085" s="25"/>
      <c r="H1085" s="25"/>
      <c r="I1085" s="214"/>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5"/>
      <c r="AX1085" s="25"/>
      <c r="AY1085" s="25"/>
      <c r="AZ1085" s="25"/>
      <c r="BA1085" s="25"/>
      <c r="BB1085" s="25"/>
      <c r="BC1085" s="25"/>
      <c r="BD1085" s="25"/>
      <c r="BE1085" s="25"/>
      <c r="BF1085" s="25"/>
      <c r="BG1085" s="25"/>
      <c r="BH1085" s="25"/>
      <c r="BI1085" s="25"/>
      <c r="BJ1085" s="25"/>
      <c r="BK1085" s="25"/>
      <c r="BL1085" s="25"/>
      <c r="BM1085" s="25"/>
      <c r="BN1085" s="25"/>
      <c r="BO1085" s="25"/>
      <c r="BP1085" s="25"/>
      <c r="BQ1085" s="25"/>
      <c r="BR1085" s="25"/>
      <c r="BS1085" s="25"/>
      <c r="BT1085" s="25"/>
      <c r="BU1085" s="25"/>
      <c r="BV1085" s="25"/>
      <c r="BW1085" s="25"/>
      <c r="BX1085" s="25"/>
      <c r="BY1085" s="25"/>
      <c r="BZ1085" s="25"/>
      <c r="CA1085" s="25"/>
      <c r="CB1085" s="25"/>
      <c r="CC1085" s="25"/>
      <c r="CD1085" s="25"/>
      <c r="CE1085" s="25"/>
      <c r="CF1085" s="25"/>
      <c r="CG1085" s="25"/>
      <c r="CH1085" s="25"/>
      <c r="CI1085" s="25"/>
      <c r="CJ1085" s="25"/>
      <c r="CK1085" s="25"/>
      <c r="CL1085" s="25"/>
      <c r="CM1085" s="25"/>
      <c r="CN1085" s="25"/>
      <c r="CO1085" s="25"/>
      <c r="CP1085" s="25"/>
      <c r="CQ1085" s="25"/>
      <c r="CR1085" s="25"/>
      <c r="CS1085" s="25"/>
      <c r="CT1085" s="25"/>
      <c r="CU1085" s="25"/>
      <c r="CV1085" s="25"/>
      <c r="CW1085" s="25"/>
      <c r="CX1085" s="25"/>
      <c r="CY1085" s="25"/>
      <c r="CZ1085" s="25"/>
      <c r="DA1085" s="25"/>
      <c r="DB1085" s="25"/>
      <c r="DC1085" s="25"/>
      <c r="DD1085" s="25"/>
    </row>
    <row r="1086" spans="1:108" hidden="1">
      <c r="A1086" s="25"/>
      <c r="B1086" s="25"/>
      <c r="C1086" s="25"/>
      <c r="D1086" s="25"/>
      <c r="E1086" s="25"/>
      <c r="F1086" s="25"/>
      <c r="G1086" s="25"/>
      <c r="H1086" s="25"/>
      <c r="I1086" s="214"/>
      <c r="J1086" s="25"/>
      <c r="K1086" s="25"/>
      <c r="L1086" s="25"/>
      <c r="M1086" s="25"/>
      <c r="N1086" s="25"/>
      <c r="O1086" s="25"/>
      <c r="P1086" s="25"/>
      <c r="Q1086" s="25"/>
      <c r="R1086" s="25"/>
      <c r="S1086" s="25"/>
      <c r="T1086" s="25"/>
      <c r="U1086" s="25"/>
      <c r="V1086" s="25"/>
      <c r="W1086" s="25"/>
      <c r="X1086" s="25"/>
      <c r="Y1086" s="25"/>
      <c r="Z1086" s="25"/>
      <c r="AA1086" s="25"/>
      <c r="AB1086" s="25"/>
      <c r="AC1086" s="25"/>
      <c r="AD1086" s="25"/>
      <c r="AE1086" s="25"/>
      <c r="AF1086" s="25"/>
      <c r="AG1086" s="25"/>
      <c r="AH1086" s="25"/>
      <c r="AI1086" s="25"/>
      <c r="AJ1086" s="25"/>
      <c r="AK1086" s="25"/>
      <c r="AL1086" s="25"/>
      <c r="AM1086" s="25"/>
      <c r="AN1086" s="25"/>
      <c r="AO1086" s="25"/>
      <c r="AP1086" s="25"/>
      <c r="AQ1086" s="25"/>
      <c r="AR1086" s="25"/>
      <c r="AS1086" s="25"/>
      <c r="AT1086" s="25"/>
      <c r="AU1086" s="25"/>
      <c r="AV1086" s="25"/>
      <c r="AW1086" s="25"/>
      <c r="AX1086" s="25"/>
      <c r="AY1086" s="25"/>
      <c r="AZ1086" s="25"/>
      <c r="BA1086" s="25"/>
      <c r="BB1086" s="25"/>
      <c r="BC1086" s="25"/>
      <c r="BD1086" s="25"/>
      <c r="BE1086" s="25"/>
      <c r="BF1086" s="25"/>
      <c r="BG1086" s="25"/>
      <c r="BH1086" s="25"/>
      <c r="BI1086" s="25"/>
      <c r="BJ1086" s="25"/>
      <c r="BK1086" s="25"/>
      <c r="BL1086" s="25"/>
      <c r="BM1086" s="25"/>
      <c r="BN1086" s="25"/>
      <c r="BO1086" s="25"/>
      <c r="BP1086" s="25"/>
      <c r="BQ1086" s="25"/>
      <c r="BR1086" s="25"/>
      <c r="BS1086" s="25"/>
      <c r="BT1086" s="25"/>
      <c r="BU1086" s="25"/>
      <c r="BV1086" s="25"/>
      <c r="BW1086" s="25"/>
      <c r="BX1086" s="25"/>
      <c r="BY1086" s="25"/>
      <c r="BZ1086" s="25"/>
      <c r="CA1086" s="25"/>
      <c r="CB1086" s="25"/>
      <c r="CC1086" s="25"/>
      <c r="CD1086" s="25"/>
      <c r="CE1086" s="25"/>
      <c r="CF1086" s="25"/>
      <c r="CG1086" s="25"/>
      <c r="CH1086" s="25"/>
      <c r="CI1086" s="25"/>
      <c r="CJ1086" s="25"/>
      <c r="CK1086" s="25"/>
      <c r="CL1086" s="25"/>
      <c r="CM1086" s="25"/>
      <c r="CN1086" s="25"/>
      <c r="CO1086" s="25"/>
      <c r="CP1086" s="25"/>
      <c r="CQ1086" s="25"/>
      <c r="CR1086" s="25"/>
      <c r="CS1086" s="25"/>
      <c r="CT1086" s="25"/>
      <c r="CU1086" s="25"/>
      <c r="CV1086" s="25"/>
      <c r="CW1086" s="25"/>
      <c r="CX1086" s="25"/>
      <c r="CY1086" s="25"/>
      <c r="CZ1086" s="25"/>
      <c r="DA1086" s="25"/>
      <c r="DB1086" s="25"/>
      <c r="DC1086" s="25"/>
      <c r="DD1086" s="25"/>
    </row>
    <row r="1087" spans="1:108" hidden="1">
      <c r="A1087" s="25"/>
      <c r="B1087" s="25"/>
      <c r="C1087" s="25"/>
      <c r="D1087" s="25"/>
      <c r="E1087" s="25"/>
      <c r="F1087" s="25"/>
      <c r="G1087" s="25"/>
      <c r="H1087" s="25"/>
      <c r="I1087" s="214"/>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5"/>
      <c r="AX1087" s="25"/>
      <c r="AY1087" s="25"/>
      <c r="AZ1087" s="25"/>
      <c r="BA1087" s="25"/>
      <c r="BB1087" s="25"/>
      <c r="BC1087" s="25"/>
      <c r="BD1087" s="25"/>
      <c r="BE1087" s="25"/>
      <c r="BF1087" s="25"/>
      <c r="BG1087" s="25"/>
      <c r="BH1087" s="25"/>
      <c r="BI1087" s="25"/>
      <c r="BJ1087" s="25"/>
      <c r="BK1087" s="25"/>
      <c r="BL1087" s="25"/>
      <c r="BM1087" s="25"/>
      <c r="BN1087" s="25"/>
      <c r="BO1087" s="25"/>
      <c r="BP1087" s="25"/>
      <c r="BQ1087" s="25"/>
      <c r="BR1087" s="25"/>
      <c r="BS1087" s="25"/>
      <c r="BT1087" s="25"/>
      <c r="BU1087" s="25"/>
      <c r="BV1087" s="25"/>
      <c r="BW1087" s="25"/>
      <c r="BX1087" s="25"/>
      <c r="BY1087" s="25"/>
      <c r="BZ1087" s="25"/>
      <c r="CA1087" s="25"/>
      <c r="CB1087" s="25"/>
      <c r="CC1087" s="25"/>
      <c r="CD1087" s="25"/>
      <c r="CE1087" s="25"/>
      <c r="CF1087" s="25"/>
      <c r="CG1087" s="25"/>
      <c r="CH1087" s="25"/>
      <c r="CI1087" s="25"/>
      <c r="CJ1087" s="25"/>
      <c r="CK1087" s="25"/>
      <c r="CL1087" s="25"/>
      <c r="CM1087" s="25"/>
      <c r="CN1087" s="25"/>
      <c r="CO1087" s="25"/>
      <c r="CP1087" s="25"/>
      <c r="CQ1087" s="25"/>
      <c r="CR1087" s="25"/>
      <c r="CS1087" s="25"/>
      <c r="CT1087" s="25"/>
      <c r="CU1087" s="25"/>
      <c r="CV1087" s="25"/>
      <c r="CW1087" s="25"/>
      <c r="CX1087" s="25"/>
      <c r="CY1087" s="25"/>
      <c r="CZ1087" s="25"/>
      <c r="DA1087" s="25"/>
      <c r="DB1087" s="25"/>
      <c r="DC1087" s="25"/>
      <c r="DD1087" s="25"/>
    </row>
    <row r="1088" spans="1:108" hidden="1">
      <c r="A1088" s="25"/>
      <c r="B1088" s="25"/>
      <c r="C1088" s="25"/>
      <c r="D1088" s="25"/>
      <c r="E1088" s="25"/>
      <c r="F1088" s="25"/>
      <c r="G1088" s="25"/>
      <c r="H1088" s="25"/>
      <c r="I1088" s="214"/>
      <c r="J1088" s="25"/>
      <c r="K1088" s="25"/>
      <c r="L1088" s="25"/>
      <c r="M1088" s="25"/>
      <c r="N1088" s="25"/>
      <c r="O1088" s="25"/>
      <c r="P1088" s="25"/>
      <c r="Q1088" s="25"/>
      <c r="R1088" s="25"/>
      <c r="S1088" s="25"/>
      <c r="T1088" s="25"/>
      <c r="U1088" s="25"/>
      <c r="V1088" s="25"/>
      <c r="W1088" s="25"/>
      <c r="X1088" s="25"/>
      <c r="Y1088" s="25"/>
      <c r="Z1088" s="25"/>
      <c r="AA1088" s="25"/>
      <c r="AB1088" s="25"/>
      <c r="AC1088" s="25"/>
      <c r="AD1088" s="25"/>
      <c r="AE1088" s="25"/>
      <c r="AF1088" s="25"/>
      <c r="AG1088" s="25"/>
      <c r="AH1088" s="25"/>
      <c r="AI1088" s="25"/>
      <c r="AJ1088" s="25"/>
      <c r="AK1088" s="25"/>
      <c r="AL1088" s="25"/>
      <c r="AM1088" s="25"/>
      <c r="AN1088" s="25"/>
      <c r="AO1088" s="25"/>
      <c r="AP1088" s="25"/>
      <c r="AQ1088" s="25"/>
      <c r="AR1088" s="25"/>
      <c r="AS1088" s="25"/>
      <c r="AT1088" s="25"/>
      <c r="AU1088" s="25"/>
      <c r="AV1088" s="25"/>
      <c r="AW1088" s="25"/>
      <c r="AX1088" s="25"/>
      <c r="AY1088" s="25"/>
      <c r="AZ1088" s="25"/>
      <c r="BA1088" s="25"/>
      <c r="BB1088" s="25"/>
      <c r="BC1088" s="25"/>
      <c r="BD1088" s="25"/>
      <c r="BE1088" s="25"/>
      <c r="BF1088" s="25"/>
      <c r="BG1088" s="25"/>
      <c r="BH1088" s="25"/>
      <c r="BI1088" s="25"/>
      <c r="BJ1088" s="25"/>
      <c r="BK1088" s="25"/>
      <c r="BL1088" s="25"/>
      <c r="BM1088" s="25"/>
      <c r="BN1088" s="25"/>
      <c r="BO1088" s="25"/>
      <c r="BP1088" s="25"/>
      <c r="BQ1088" s="25"/>
      <c r="BR1088" s="25"/>
      <c r="BS1088" s="25"/>
      <c r="BT1088" s="25"/>
      <c r="BU1088" s="25"/>
      <c r="BV1088" s="25"/>
      <c r="BW1088" s="25"/>
      <c r="BX1088" s="25"/>
      <c r="BY1088" s="25"/>
      <c r="BZ1088" s="25"/>
      <c r="CA1088" s="25"/>
      <c r="CB1088" s="25"/>
      <c r="CC1088" s="25"/>
      <c r="CD1088" s="25"/>
      <c r="CE1088" s="25"/>
      <c r="CF1088" s="25"/>
      <c r="CG1088" s="25"/>
      <c r="CH1088" s="25"/>
      <c r="CI1088" s="25"/>
      <c r="CJ1088" s="25"/>
      <c r="CK1088" s="25"/>
      <c r="CL1088" s="25"/>
      <c r="CM1088" s="25"/>
      <c r="CN1088" s="25"/>
      <c r="CO1088" s="25"/>
      <c r="CP1088" s="25"/>
      <c r="CQ1088" s="25"/>
      <c r="CR1088" s="25"/>
      <c r="CS1088" s="25"/>
      <c r="CT1088" s="25"/>
      <c r="CU1088" s="25"/>
      <c r="CV1088" s="25"/>
      <c r="CW1088" s="25"/>
      <c r="CX1088" s="25"/>
      <c r="CY1088" s="25"/>
      <c r="CZ1088" s="25"/>
      <c r="DA1088" s="25"/>
      <c r="DB1088" s="25"/>
      <c r="DC1088" s="25"/>
      <c r="DD1088" s="25"/>
    </row>
    <row r="1089" spans="1:108" hidden="1">
      <c r="A1089" s="25"/>
      <c r="B1089" s="25"/>
      <c r="C1089" s="25"/>
      <c r="D1089" s="25"/>
      <c r="E1089" s="25"/>
      <c r="F1089" s="25"/>
      <c r="G1089" s="25"/>
      <c r="H1089" s="25"/>
      <c r="I1089" s="214"/>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5"/>
      <c r="AX1089" s="25"/>
      <c r="AY1089" s="25"/>
      <c r="AZ1089" s="25"/>
      <c r="BA1089" s="25"/>
      <c r="BB1089" s="25"/>
      <c r="BC1089" s="25"/>
      <c r="BD1089" s="25"/>
      <c r="BE1089" s="25"/>
      <c r="BF1089" s="25"/>
      <c r="BG1089" s="25"/>
      <c r="BH1089" s="25"/>
      <c r="BI1089" s="25"/>
      <c r="BJ1089" s="25"/>
      <c r="BK1089" s="25"/>
      <c r="BL1089" s="25"/>
      <c r="BM1089" s="25"/>
      <c r="BN1089" s="25"/>
      <c r="BO1089" s="25"/>
      <c r="BP1089" s="25"/>
      <c r="BQ1089" s="25"/>
      <c r="BR1089" s="25"/>
      <c r="BS1089" s="25"/>
      <c r="BT1089" s="25"/>
      <c r="BU1089" s="25"/>
      <c r="BV1089" s="25"/>
      <c r="BW1089" s="25"/>
      <c r="BX1089" s="25"/>
      <c r="BY1089" s="25"/>
      <c r="BZ1089" s="25"/>
      <c r="CA1089" s="25"/>
      <c r="CB1089" s="25"/>
      <c r="CC1089" s="25"/>
      <c r="CD1089" s="25"/>
      <c r="CE1089" s="25"/>
      <c r="CF1089" s="25"/>
      <c r="CG1089" s="25"/>
      <c r="CH1089" s="25"/>
      <c r="CI1089" s="25"/>
      <c r="CJ1089" s="25"/>
      <c r="CK1089" s="25"/>
      <c r="CL1089" s="25"/>
      <c r="CM1089" s="25"/>
      <c r="CN1089" s="25"/>
      <c r="CO1089" s="25"/>
      <c r="CP1089" s="25"/>
      <c r="CQ1089" s="25"/>
      <c r="CR1089" s="25"/>
      <c r="CS1089" s="25"/>
      <c r="CT1089" s="25"/>
      <c r="CU1089" s="25"/>
      <c r="CV1089" s="25"/>
      <c r="CW1089" s="25"/>
      <c r="CX1089" s="25"/>
      <c r="CY1089" s="25"/>
      <c r="CZ1089" s="25"/>
      <c r="DA1089" s="25"/>
      <c r="DB1089" s="25"/>
      <c r="DC1089" s="25"/>
      <c r="DD1089" s="25"/>
    </row>
    <row r="1090" spans="1:108" hidden="1">
      <c r="A1090" s="25"/>
      <c r="B1090" s="25"/>
      <c r="C1090" s="25"/>
      <c r="D1090" s="25"/>
      <c r="E1090" s="25"/>
      <c r="F1090" s="25"/>
      <c r="G1090" s="25"/>
      <c r="H1090" s="25"/>
      <c r="I1090" s="214"/>
      <c r="J1090" s="25"/>
      <c r="K1090" s="25"/>
      <c r="L1090" s="25"/>
      <c r="M1090" s="25"/>
      <c r="N1090" s="25"/>
      <c r="O1090" s="25"/>
      <c r="P1090" s="25"/>
      <c r="Q1090" s="25"/>
      <c r="R1090" s="25"/>
      <c r="S1090" s="25"/>
      <c r="T1090" s="25"/>
      <c r="U1090" s="25"/>
      <c r="V1090" s="25"/>
      <c r="W1090" s="25"/>
      <c r="X1090" s="25"/>
      <c r="Y1090" s="25"/>
      <c r="Z1090" s="25"/>
      <c r="AA1090" s="25"/>
      <c r="AB1090" s="25"/>
      <c r="AC1090" s="25"/>
      <c r="AD1090" s="25"/>
      <c r="AE1090" s="25"/>
      <c r="AF1090" s="25"/>
      <c r="AG1090" s="25"/>
      <c r="AH1090" s="25"/>
      <c r="AI1090" s="25"/>
      <c r="AJ1090" s="25"/>
      <c r="AK1090" s="25"/>
      <c r="AL1090" s="25"/>
      <c r="AM1090" s="25"/>
      <c r="AN1090" s="25"/>
      <c r="AO1090" s="25"/>
      <c r="AP1090" s="25"/>
      <c r="AQ1090" s="25"/>
      <c r="AR1090" s="25"/>
      <c r="AS1090" s="25"/>
      <c r="AT1090" s="25"/>
      <c r="AU1090" s="25"/>
      <c r="AV1090" s="25"/>
      <c r="AW1090" s="25"/>
      <c r="AX1090" s="25"/>
      <c r="AY1090" s="25"/>
      <c r="AZ1090" s="25"/>
      <c r="BA1090" s="25"/>
      <c r="BB1090" s="25"/>
      <c r="BC1090" s="25"/>
      <c r="BD1090" s="25"/>
      <c r="BE1090" s="25"/>
      <c r="BF1090" s="25"/>
      <c r="BG1090" s="25"/>
      <c r="BH1090" s="25"/>
      <c r="BI1090" s="25"/>
      <c r="BJ1090" s="25"/>
      <c r="BK1090" s="25"/>
      <c r="BL1090" s="25"/>
      <c r="BM1090" s="25"/>
      <c r="BN1090" s="25"/>
      <c r="BO1090" s="25"/>
      <c r="BP1090" s="25"/>
      <c r="BQ1090" s="25"/>
      <c r="BR1090" s="25"/>
      <c r="BS1090" s="25"/>
      <c r="BT1090" s="25"/>
      <c r="BU1090" s="25"/>
      <c r="BV1090" s="25"/>
      <c r="BW1090" s="25"/>
      <c r="BX1090" s="25"/>
      <c r="BY1090" s="25"/>
      <c r="BZ1090" s="25"/>
      <c r="CA1090" s="25"/>
      <c r="CB1090" s="25"/>
      <c r="CC1090" s="25"/>
      <c r="CD1090" s="25"/>
      <c r="CE1090" s="25"/>
      <c r="CF1090" s="25"/>
      <c r="CG1090" s="25"/>
      <c r="CH1090" s="25"/>
      <c r="CI1090" s="25"/>
      <c r="CJ1090" s="25"/>
      <c r="CK1090" s="25"/>
      <c r="CL1090" s="25"/>
      <c r="CM1090" s="25"/>
      <c r="CN1090" s="25"/>
      <c r="CO1090" s="25"/>
      <c r="CP1090" s="25"/>
      <c r="CQ1090" s="25"/>
      <c r="CR1090" s="25"/>
      <c r="CS1090" s="25"/>
      <c r="CT1090" s="25"/>
      <c r="CU1090" s="25"/>
      <c r="CV1090" s="25"/>
      <c r="CW1090" s="25"/>
      <c r="CX1090" s="25"/>
      <c r="CY1090" s="25"/>
      <c r="CZ1090" s="25"/>
      <c r="DA1090" s="25"/>
      <c r="DB1090" s="25"/>
      <c r="DC1090" s="25"/>
      <c r="DD1090" s="25"/>
    </row>
    <row r="1091" spans="1:108" hidden="1">
      <c r="A1091" s="25"/>
      <c r="B1091" s="25"/>
      <c r="C1091" s="25"/>
      <c r="D1091" s="25"/>
      <c r="E1091" s="25"/>
      <c r="F1091" s="25"/>
      <c r="G1091" s="25"/>
      <c r="H1091" s="25"/>
      <c r="I1091" s="214"/>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5"/>
      <c r="AX1091" s="25"/>
      <c r="AY1091" s="25"/>
      <c r="AZ1091" s="25"/>
      <c r="BA1091" s="25"/>
      <c r="BB1091" s="25"/>
      <c r="BC1091" s="25"/>
      <c r="BD1091" s="25"/>
      <c r="BE1091" s="25"/>
      <c r="BF1091" s="25"/>
      <c r="BG1091" s="25"/>
      <c r="BH1091" s="25"/>
      <c r="BI1091" s="25"/>
      <c r="BJ1091" s="25"/>
      <c r="BK1091" s="25"/>
      <c r="BL1091" s="25"/>
      <c r="BM1091" s="25"/>
      <c r="BN1091" s="25"/>
      <c r="BO1091" s="25"/>
      <c r="BP1091" s="25"/>
      <c r="BQ1091" s="25"/>
      <c r="BR1091" s="25"/>
      <c r="BS1091" s="25"/>
      <c r="BT1091" s="25"/>
      <c r="BU1091" s="25"/>
      <c r="BV1091" s="25"/>
      <c r="BW1091" s="25"/>
      <c r="BX1091" s="25"/>
      <c r="BY1091" s="25"/>
      <c r="BZ1091" s="25"/>
      <c r="CA1091" s="25"/>
      <c r="CB1091" s="25"/>
      <c r="CC1091" s="25"/>
      <c r="CD1091" s="25"/>
      <c r="CE1091" s="25"/>
      <c r="CF1091" s="25"/>
      <c r="CG1091" s="25"/>
      <c r="CH1091" s="25"/>
      <c r="CI1091" s="25"/>
      <c r="CJ1091" s="25"/>
      <c r="CK1091" s="25"/>
      <c r="CL1091" s="25"/>
      <c r="CM1091" s="25"/>
      <c r="CN1091" s="25"/>
      <c r="CO1091" s="25"/>
      <c r="CP1091" s="25"/>
      <c r="CQ1091" s="25"/>
      <c r="CR1091" s="25"/>
      <c r="CS1091" s="25"/>
      <c r="CT1091" s="25"/>
      <c r="CU1091" s="25"/>
      <c r="CV1091" s="25"/>
      <c r="CW1091" s="25"/>
      <c r="CX1091" s="25"/>
      <c r="CY1091" s="25"/>
      <c r="CZ1091" s="25"/>
      <c r="DA1091" s="25"/>
      <c r="DB1091" s="25"/>
      <c r="DC1091" s="25"/>
      <c r="DD1091" s="25"/>
    </row>
    <row r="1092" spans="1:108" hidden="1">
      <c r="A1092" s="25"/>
      <c r="B1092" s="25"/>
      <c r="C1092" s="25"/>
      <c r="D1092" s="25"/>
      <c r="E1092" s="25"/>
      <c r="F1092" s="25"/>
      <c r="G1092" s="25"/>
      <c r="H1092" s="25"/>
      <c r="I1092" s="214"/>
      <c r="J1092" s="25"/>
      <c r="K1092" s="25"/>
      <c r="L1092" s="25"/>
      <c r="M1092" s="25"/>
      <c r="N1092" s="25"/>
      <c r="O1092" s="25"/>
      <c r="P1092" s="25"/>
      <c r="Q1092" s="25"/>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c r="AM1092" s="25"/>
      <c r="AN1092" s="25"/>
      <c r="AO1092" s="25"/>
      <c r="AP1092" s="25"/>
      <c r="AQ1092" s="25"/>
      <c r="AR1092" s="25"/>
      <c r="AS1092" s="25"/>
      <c r="AT1092" s="25"/>
      <c r="AU1092" s="25"/>
      <c r="AV1092" s="25"/>
      <c r="AW1092" s="25"/>
      <c r="AX1092" s="25"/>
      <c r="AY1092" s="25"/>
      <c r="AZ1092" s="25"/>
      <c r="BA1092" s="25"/>
      <c r="BB1092" s="25"/>
      <c r="BC1092" s="25"/>
      <c r="BD1092" s="25"/>
      <c r="BE1092" s="25"/>
      <c r="BF1092" s="25"/>
      <c r="BG1092" s="25"/>
      <c r="BH1092" s="25"/>
      <c r="BI1092" s="25"/>
      <c r="BJ1092" s="25"/>
      <c r="BK1092" s="25"/>
      <c r="BL1092" s="25"/>
      <c r="BM1092" s="25"/>
      <c r="BN1092" s="25"/>
      <c r="BO1092" s="25"/>
      <c r="BP1092" s="25"/>
      <c r="BQ1092" s="25"/>
      <c r="BR1092" s="25"/>
      <c r="BS1092" s="25"/>
      <c r="BT1092" s="25"/>
      <c r="BU1092" s="25"/>
      <c r="BV1092" s="25"/>
      <c r="BW1092" s="25"/>
      <c r="BX1092" s="25"/>
      <c r="BY1092" s="25"/>
      <c r="BZ1092" s="25"/>
      <c r="CA1092" s="25"/>
      <c r="CB1092" s="25"/>
      <c r="CC1092" s="25"/>
      <c r="CD1092" s="25"/>
      <c r="CE1092" s="25"/>
      <c r="CF1092" s="25"/>
      <c r="CG1092" s="25"/>
      <c r="CH1092" s="25"/>
      <c r="CI1092" s="25"/>
      <c r="CJ1092" s="25"/>
      <c r="CK1092" s="25"/>
      <c r="CL1092" s="25"/>
      <c r="CM1092" s="25"/>
      <c r="CN1092" s="25"/>
      <c r="CO1092" s="25"/>
      <c r="CP1092" s="25"/>
      <c r="CQ1092" s="25"/>
      <c r="CR1092" s="25"/>
      <c r="CS1092" s="25"/>
      <c r="CT1092" s="25"/>
      <c r="CU1092" s="25"/>
      <c r="CV1092" s="25"/>
      <c r="CW1092" s="25"/>
      <c r="CX1092" s="25"/>
      <c r="CY1092" s="25"/>
      <c r="CZ1092" s="25"/>
      <c r="DA1092" s="25"/>
      <c r="DB1092" s="25"/>
      <c r="DC1092" s="25"/>
      <c r="DD1092" s="25"/>
    </row>
    <row r="1093" spans="1:108" hidden="1">
      <c r="A1093" s="25"/>
      <c r="B1093" s="25"/>
      <c r="C1093" s="25"/>
      <c r="D1093" s="25"/>
      <c r="E1093" s="25"/>
      <c r="F1093" s="25"/>
      <c r="G1093" s="25"/>
      <c r="H1093" s="25"/>
      <c r="I1093" s="214"/>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25"/>
      <c r="BJ1093" s="25"/>
      <c r="BK1093" s="25"/>
      <c r="BL1093" s="25"/>
      <c r="BM1093" s="25"/>
      <c r="BN1093" s="25"/>
      <c r="BO1093" s="25"/>
      <c r="BP1093" s="25"/>
      <c r="BQ1093" s="25"/>
      <c r="BR1093" s="25"/>
      <c r="BS1093" s="25"/>
      <c r="BT1093" s="25"/>
      <c r="BU1093" s="25"/>
      <c r="BV1093" s="25"/>
      <c r="BW1093" s="25"/>
      <c r="BX1093" s="25"/>
      <c r="BY1093" s="25"/>
      <c r="BZ1093" s="25"/>
      <c r="CA1093" s="25"/>
      <c r="CB1093" s="25"/>
      <c r="CC1093" s="25"/>
      <c r="CD1093" s="25"/>
      <c r="CE1093" s="25"/>
      <c r="CF1093" s="25"/>
      <c r="CG1093" s="25"/>
      <c r="CH1093" s="25"/>
      <c r="CI1093" s="25"/>
      <c r="CJ1093" s="25"/>
      <c r="CK1093" s="25"/>
      <c r="CL1093" s="25"/>
      <c r="CM1093" s="25"/>
      <c r="CN1093" s="25"/>
      <c r="CO1093" s="25"/>
      <c r="CP1093" s="25"/>
      <c r="CQ1093" s="25"/>
      <c r="CR1093" s="25"/>
      <c r="CS1093" s="25"/>
      <c r="CT1093" s="25"/>
      <c r="CU1093" s="25"/>
      <c r="CV1093" s="25"/>
      <c r="CW1093" s="25"/>
      <c r="CX1093" s="25"/>
      <c r="CY1093" s="25"/>
      <c r="CZ1093" s="25"/>
      <c r="DA1093" s="25"/>
      <c r="DB1093" s="25"/>
      <c r="DC1093" s="25"/>
      <c r="DD1093" s="25"/>
    </row>
    <row r="1094" spans="1:108" hidden="1">
      <c r="A1094" s="25"/>
      <c r="B1094" s="25"/>
      <c r="C1094" s="25"/>
      <c r="D1094" s="25"/>
      <c r="E1094" s="25"/>
      <c r="F1094" s="25"/>
      <c r="G1094" s="25"/>
      <c r="H1094" s="25"/>
      <c r="I1094" s="214"/>
      <c r="J1094" s="25"/>
      <c r="K1094" s="25"/>
      <c r="L1094" s="25"/>
      <c r="M1094" s="25"/>
      <c r="N1094" s="25"/>
      <c r="O1094" s="25"/>
      <c r="P1094" s="25"/>
      <c r="Q1094" s="25"/>
      <c r="R1094" s="25"/>
      <c r="S1094" s="25"/>
      <c r="T1094" s="25"/>
      <c r="U1094" s="25"/>
      <c r="V1094" s="25"/>
      <c r="W1094" s="25"/>
      <c r="X1094" s="25"/>
      <c r="Y1094" s="25"/>
      <c r="Z1094" s="25"/>
      <c r="AA1094" s="25"/>
      <c r="AB1094" s="25"/>
      <c r="AC1094" s="25"/>
      <c r="AD1094" s="25"/>
      <c r="AE1094" s="25"/>
      <c r="AF1094" s="25"/>
      <c r="AG1094" s="25"/>
      <c r="AH1094" s="25"/>
      <c r="AI1094" s="25"/>
      <c r="AJ1094" s="25"/>
      <c r="AK1094" s="25"/>
      <c r="AL1094" s="25"/>
      <c r="AM1094" s="25"/>
      <c r="AN1094" s="25"/>
      <c r="AO1094" s="25"/>
      <c r="AP1094" s="25"/>
      <c r="AQ1094" s="25"/>
      <c r="AR1094" s="25"/>
      <c r="AS1094" s="25"/>
      <c r="AT1094" s="25"/>
      <c r="AU1094" s="25"/>
      <c r="AV1094" s="25"/>
      <c r="AW1094" s="25"/>
      <c r="AX1094" s="25"/>
      <c r="AY1094" s="25"/>
      <c r="AZ1094" s="25"/>
      <c r="BA1094" s="25"/>
      <c r="BB1094" s="25"/>
      <c r="BC1094" s="25"/>
      <c r="BD1094" s="25"/>
      <c r="BE1094" s="25"/>
      <c r="BF1094" s="25"/>
      <c r="BG1094" s="25"/>
      <c r="BH1094" s="25"/>
      <c r="BI1094" s="25"/>
      <c r="BJ1094" s="25"/>
      <c r="BK1094" s="25"/>
      <c r="BL1094" s="25"/>
      <c r="BM1094" s="25"/>
      <c r="BN1094" s="25"/>
      <c r="BO1094" s="25"/>
      <c r="BP1094" s="25"/>
      <c r="BQ1094" s="25"/>
      <c r="BR1094" s="25"/>
      <c r="BS1094" s="25"/>
      <c r="BT1094" s="25"/>
      <c r="BU1094" s="25"/>
      <c r="BV1094" s="25"/>
      <c r="BW1094" s="25"/>
      <c r="BX1094" s="25"/>
      <c r="BY1094" s="25"/>
      <c r="BZ1094" s="25"/>
      <c r="CA1094" s="25"/>
      <c r="CB1094" s="25"/>
      <c r="CC1094" s="25"/>
      <c r="CD1094" s="25"/>
      <c r="CE1094" s="25"/>
      <c r="CF1094" s="25"/>
      <c r="CG1094" s="25"/>
      <c r="CH1094" s="25"/>
      <c r="CI1094" s="25"/>
      <c r="CJ1094" s="25"/>
      <c r="CK1094" s="25"/>
      <c r="CL1094" s="25"/>
      <c r="CM1094" s="25"/>
      <c r="CN1094" s="25"/>
      <c r="CO1094" s="25"/>
      <c r="CP1094" s="25"/>
      <c r="CQ1094" s="25"/>
      <c r="CR1094" s="25"/>
      <c r="CS1094" s="25"/>
      <c r="CT1094" s="25"/>
      <c r="CU1094" s="25"/>
      <c r="CV1094" s="25"/>
      <c r="CW1094" s="25"/>
      <c r="CX1094" s="25"/>
      <c r="CY1094" s="25"/>
      <c r="CZ1094" s="25"/>
      <c r="DA1094" s="25"/>
      <c r="DB1094" s="25"/>
      <c r="DC1094" s="25"/>
      <c r="DD1094" s="25"/>
    </row>
    <row r="1095" spans="1:108" hidden="1">
      <c r="A1095" s="25"/>
      <c r="B1095" s="25"/>
      <c r="C1095" s="25"/>
      <c r="D1095" s="25"/>
      <c r="E1095" s="25"/>
      <c r="F1095" s="25"/>
      <c r="G1095" s="25"/>
      <c r="H1095" s="25"/>
      <c r="I1095" s="214"/>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5"/>
      <c r="AX1095" s="25"/>
      <c r="AY1095" s="25"/>
      <c r="AZ1095" s="25"/>
      <c r="BA1095" s="25"/>
      <c r="BB1095" s="25"/>
      <c r="BC1095" s="25"/>
      <c r="BD1095" s="25"/>
      <c r="BE1095" s="25"/>
      <c r="BF1095" s="25"/>
      <c r="BG1095" s="25"/>
      <c r="BH1095" s="25"/>
      <c r="BI1095" s="25"/>
      <c r="BJ1095" s="25"/>
      <c r="BK1095" s="25"/>
      <c r="BL1095" s="25"/>
      <c r="BM1095" s="25"/>
      <c r="BN1095" s="25"/>
      <c r="BO1095" s="25"/>
      <c r="BP1095" s="25"/>
      <c r="BQ1095" s="25"/>
      <c r="BR1095" s="25"/>
      <c r="BS1095" s="25"/>
      <c r="BT1095" s="25"/>
      <c r="BU1095" s="25"/>
      <c r="BV1095" s="25"/>
      <c r="BW1095" s="25"/>
      <c r="BX1095" s="25"/>
      <c r="BY1095" s="25"/>
      <c r="BZ1095" s="25"/>
      <c r="CA1095" s="25"/>
      <c r="CB1095" s="25"/>
      <c r="CC1095" s="25"/>
      <c r="CD1095" s="25"/>
      <c r="CE1095" s="25"/>
      <c r="CF1095" s="25"/>
      <c r="CG1095" s="25"/>
      <c r="CH1095" s="25"/>
      <c r="CI1095" s="25"/>
      <c r="CJ1095" s="25"/>
      <c r="CK1095" s="25"/>
      <c r="CL1095" s="25"/>
      <c r="CM1095" s="25"/>
      <c r="CN1095" s="25"/>
      <c r="CO1095" s="25"/>
      <c r="CP1095" s="25"/>
      <c r="CQ1095" s="25"/>
      <c r="CR1095" s="25"/>
      <c r="CS1095" s="25"/>
      <c r="CT1095" s="25"/>
      <c r="CU1095" s="25"/>
      <c r="CV1095" s="25"/>
      <c r="CW1095" s="25"/>
      <c r="CX1095" s="25"/>
      <c r="CY1095" s="25"/>
      <c r="CZ1095" s="25"/>
      <c r="DA1095" s="25"/>
      <c r="DB1095" s="25"/>
      <c r="DC1095" s="25"/>
      <c r="DD1095" s="25"/>
    </row>
    <row r="1096" spans="1:108" hidden="1">
      <c r="A1096" s="25"/>
      <c r="B1096" s="25"/>
      <c r="C1096" s="25"/>
      <c r="D1096" s="25"/>
      <c r="E1096" s="25"/>
      <c r="F1096" s="25"/>
      <c r="G1096" s="25"/>
      <c r="H1096" s="25"/>
      <c r="I1096" s="214"/>
      <c r="J1096" s="25"/>
      <c r="K1096" s="25"/>
      <c r="L1096" s="25"/>
      <c r="M1096" s="25"/>
      <c r="N1096" s="25"/>
      <c r="O1096" s="25"/>
      <c r="P1096" s="25"/>
      <c r="Q1096" s="25"/>
      <c r="R1096" s="25"/>
      <c r="S1096" s="25"/>
      <c r="T1096" s="25"/>
      <c r="U1096" s="25"/>
      <c r="V1096" s="25"/>
      <c r="W1096" s="25"/>
      <c r="X1096" s="25"/>
      <c r="Y1096" s="25"/>
      <c r="Z1096" s="25"/>
      <c r="AA1096" s="25"/>
      <c r="AB1096" s="25"/>
      <c r="AC1096" s="25"/>
      <c r="AD1096" s="25"/>
      <c r="AE1096" s="25"/>
      <c r="AF1096" s="25"/>
      <c r="AG1096" s="25"/>
      <c r="AH1096" s="25"/>
      <c r="AI1096" s="25"/>
      <c r="AJ1096" s="25"/>
      <c r="AK1096" s="25"/>
      <c r="AL1096" s="25"/>
      <c r="AM1096" s="25"/>
      <c r="AN1096" s="25"/>
      <c r="AO1096" s="25"/>
      <c r="AP1096" s="25"/>
      <c r="AQ1096" s="25"/>
      <c r="AR1096" s="25"/>
      <c r="AS1096" s="25"/>
      <c r="AT1096" s="25"/>
      <c r="AU1096" s="25"/>
      <c r="AV1096" s="25"/>
      <c r="AW1096" s="25"/>
      <c r="AX1096" s="25"/>
      <c r="AY1096" s="25"/>
      <c r="AZ1096" s="25"/>
      <c r="BA1096" s="25"/>
      <c r="BB1096" s="25"/>
      <c r="BC1096" s="25"/>
      <c r="BD1096" s="25"/>
      <c r="BE1096" s="25"/>
      <c r="BF1096" s="25"/>
      <c r="BG1096" s="25"/>
      <c r="BH1096" s="25"/>
      <c r="BI1096" s="25"/>
      <c r="BJ1096" s="25"/>
      <c r="BK1096" s="25"/>
      <c r="BL1096" s="25"/>
      <c r="BM1096" s="25"/>
      <c r="BN1096" s="25"/>
      <c r="BO1096" s="25"/>
      <c r="BP1096" s="25"/>
      <c r="BQ1096" s="25"/>
      <c r="BR1096" s="25"/>
      <c r="BS1096" s="25"/>
      <c r="BT1096" s="25"/>
      <c r="BU1096" s="25"/>
      <c r="BV1096" s="25"/>
      <c r="BW1096" s="25"/>
      <c r="BX1096" s="25"/>
      <c r="BY1096" s="25"/>
      <c r="BZ1096" s="25"/>
      <c r="CA1096" s="25"/>
      <c r="CB1096" s="25"/>
      <c r="CC1096" s="25"/>
      <c r="CD1096" s="25"/>
      <c r="CE1096" s="25"/>
      <c r="CF1096" s="25"/>
      <c r="CG1096" s="25"/>
      <c r="CH1096" s="25"/>
      <c r="CI1096" s="25"/>
      <c r="CJ1096" s="25"/>
      <c r="CK1096" s="25"/>
      <c r="CL1096" s="25"/>
      <c r="CM1096" s="25"/>
      <c r="CN1096" s="25"/>
      <c r="CO1096" s="25"/>
      <c r="CP1096" s="25"/>
      <c r="CQ1096" s="25"/>
      <c r="CR1096" s="25"/>
      <c r="CS1096" s="25"/>
      <c r="CT1096" s="25"/>
      <c r="CU1096" s="25"/>
      <c r="CV1096" s="25"/>
      <c r="CW1096" s="25"/>
      <c r="CX1096" s="25"/>
      <c r="CY1096" s="25"/>
      <c r="CZ1096" s="25"/>
      <c r="DA1096" s="25"/>
      <c r="DB1096" s="25"/>
      <c r="DC1096" s="25"/>
      <c r="DD1096" s="25"/>
    </row>
    <row r="1097" spans="1:108" hidden="1">
      <c r="A1097" s="25"/>
      <c r="B1097" s="25"/>
      <c r="C1097" s="25"/>
      <c r="D1097" s="25"/>
      <c r="E1097" s="25"/>
      <c r="F1097" s="25"/>
      <c r="G1097" s="25"/>
      <c r="H1097" s="25"/>
      <c r="I1097" s="214"/>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5"/>
      <c r="AX1097" s="25"/>
      <c r="AY1097" s="25"/>
      <c r="AZ1097" s="25"/>
      <c r="BA1097" s="25"/>
      <c r="BB1097" s="25"/>
      <c r="BC1097" s="25"/>
      <c r="BD1097" s="25"/>
      <c r="BE1097" s="25"/>
      <c r="BF1097" s="25"/>
      <c r="BG1097" s="25"/>
      <c r="BH1097" s="25"/>
      <c r="BI1097" s="25"/>
      <c r="BJ1097" s="25"/>
      <c r="BK1097" s="25"/>
      <c r="BL1097" s="25"/>
      <c r="BM1097" s="25"/>
      <c r="BN1097" s="25"/>
      <c r="BO1097" s="25"/>
      <c r="BP1097" s="25"/>
      <c r="BQ1097" s="25"/>
      <c r="BR1097" s="25"/>
      <c r="BS1097" s="25"/>
      <c r="BT1097" s="25"/>
      <c r="BU1097" s="25"/>
      <c r="BV1097" s="25"/>
      <c r="BW1097" s="25"/>
      <c r="BX1097" s="25"/>
      <c r="BY1097" s="25"/>
      <c r="BZ1097" s="25"/>
      <c r="CA1097" s="25"/>
      <c r="CB1097" s="25"/>
      <c r="CC1097" s="25"/>
      <c r="CD1097" s="25"/>
      <c r="CE1097" s="25"/>
      <c r="CF1097" s="25"/>
      <c r="CG1097" s="25"/>
      <c r="CH1097" s="25"/>
      <c r="CI1097" s="25"/>
      <c r="CJ1097" s="25"/>
      <c r="CK1097" s="25"/>
      <c r="CL1097" s="25"/>
      <c r="CM1097" s="25"/>
      <c r="CN1097" s="25"/>
      <c r="CO1097" s="25"/>
      <c r="CP1097" s="25"/>
      <c r="CQ1097" s="25"/>
      <c r="CR1097" s="25"/>
      <c r="CS1097" s="25"/>
      <c r="CT1097" s="25"/>
      <c r="CU1097" s="25"/>
      <c r="CV1097" s="25"/>
      <c r="CW1097" s="25"/>
      <c r="CX1097" s="25"/>
      <c r="CY1097" s="25"/>
      <c r="CZ1097" s="25"/>
      <c r="DA1097" s="25"/>
      <c r="DB1097" s="25"/>
      <c r="DC1097" s="25"/>
      <c r="DD1097" s="25"/>
    </row>
    <row r="1098" spans="1:108" hidden="1">
      <c r="A1098" s="25"/>
      <c r="B1098" s="25"/>
      <c r="C1098" s="25"/>
      <c r="D1098" s="25"/>
      <c r="E1098" s="25"/>
      <c r="F1098" s="25"/>
      <c r="G1098" s="25"/>
      <c r="H1098" s="25"/>
      <c r="I1098" s="214"/>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c r="AY1098" s="25"/>
      <c r="AZ1098" s="25"/>
      <c r="BA1098" s="25"/>
      <c r="BB1098" s="25"/>
      <c r="BC1098" s="25"/>
      <c r="BD1098" s="25"/>
      <c r="BE1098" s="25"/>
      <c r="BF1098" s="25"/>
      <c r="BG1098" s="25"/>
      <c r="BH1098" s="25"/>
      <c r="BI1098" s="25"/>
      <c r="BJ1098" s="25"/>
      <c r="BK1098" s="25"/>
      <c r="BL1098" s="25"/>
      <c r="BM1098" s="25"/>
      <c r="BN1098" s="25"/>
      <c r="BO1098" s="25"/>
      <c r="BP1098" s="25"/>
      <c r="BQ1098" s="25"/>
      <c r="BR1098" s="25"/>
      <c r="BS1098" s="25"/>
      <c r="BT1098" s="25"/>
      <c r="BU1098" s="25"/>
      <c r="BV1098" s="25"/>
      <c r="BW1098" s="25"/>
      <c r="BX1098" s="25"/>
      <c r="BY1098" s="25"/>
      <c r="BZ1098" s="25"/>
      <c r="CA1098" s="25"/>
      <c r="CB1098" s="25"/>
      <c r="CC1098" s="25"/>
      <c r="CD1098" s="25"/>
      <c r="CE1098" s="25"/>
      <c r="CF1098" s="25"/>
      <c r="CG1098" s="25"/>
      <c r="CH1098" s="25"/>
      <c r="CI1098" s="25"/>
      <c r="CJ1098" s="25"/>
      <c r="CK1098" s="25"/>
      <c r="CL1098" s="25"/>
      <c r="CM1098" s="25"/>
      <c r="CN1098" s="25"/>
      <c r="CO1098" s="25"/>
      <c r="CP1098" s="25"/>
      <c r="CQ1098" s="25"/>
      <c r="CR1098" s="25"/>
      <c r="CS1098" s="25"/>
      <c r="CT1098" s="25"/>
      <c r="CU1098" s="25"/>
      <c r="CV1098" s="25"/>
      <c r="CW1098" s="25"/>
      <c r="CX1098" s="25"/>
      <c r="CY1098" s="25"/>
      <c r="CZ1098" s="25"/>
      <c r="DA1098" s="25"/>
      <c r="DB1098" s="25"/>
      <c r="DC1098" s="25"/>
      <c r="DD1098" s="25"/>
    </row>
    <row r="1099" spans="1:108" hidden="1">
      <c r="A1099" s="25"/>
      <c r="B1099" s="25"/>
      <c r="C1099" s="25"/>
      <c r="D1099" s="25"/>
      <c r="E1099" s="25"/>
      <c r="F1099" s="25"/>
      <c r="G1099" s="25"/>
      <c r="H1099" s="25"/>
      <c r="I1099" s="214"/>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5"/>
      <c r="AX1099" s="25"/>
      <c r="AY1099" s="25"/>
      <c r="AZ1099" s="25"/>
      <c r="BA1099" s="25"/>
      <c r="BB1099" s="25"/>
      <c r="BC1099" s="25"/>
      <c r="BD1099" s="25"/>
      <c r="BE1099" s="25"/>
      <c r="BF1099" s="25"/>
      <c r="BG1099" s="25"/>
      <c r="BH1099" s="25"/>
      <c r="BI1099" s="25"/>
      <c r="BJ1099" s="25"/>
      <c r="BK1099" s="25"/>
      <c r="BL1099" s="25"/>
      <c r="BM1099" s="25"/>
      <c r="BN1099" s="25"/>
      <c r="BO1099" s="25"/>
      <c r="BP1099" s="25"/>
      <c r="BQ1099" s="25"/>
      <c r="BR1099" s="25"/>
      <c r="BS1099" s="25"/>
      <c r="BT1099" s="25"/>
      <c r="BU1099" s="25"/>
      <c r="BV1099" s="25"/>
      <c r="BW1099" s="25"/>
      <c r="BX1099" s="25"/>
      <c r="BY1099" s="25"/>
      <c r="BZ1099" s="25"/>
      <c r="CA1099" s="25"/>
      <c r="CB1099" s="25"/>
      <c r="CC1099" s="25"/>
      <c r="CD1099" s="25"/>
      <c r="CE1099" s="25"/>
      <c r="CF1099" s="25"/>
      <c r="CG1099" s="25"/>
      <c r="CH1099" s="25"/>
      <c r="CI1099" s="25"/>
      <c r="CJ1099" s="25"/>
      <c r="CK1099" s="25"/>
      <c r="CL1099" s="25"/>
      <c r="CM1099" s="25"/>
      <c r="CN1099" s="25"/>
      <c r="CO1099" s="25"/>
      <c r="CP1099" s="25"/>
      <c r="CQ1099" s="25"/>
      <c r="CR1099" s="25"/>
      <c r="CS1099" s="25"/>
      <c r="CT1099" s="25"/>
      <c r="CU1099" s="25"/>
      <c r="CV1099" s="25"/>
      <c r="CW1099" s="25"/>
      <c r="CX1099" s="25"/>
      <c r="CY1099" s="25"/>
      <c r="CZ1099" s="25"/>
      <c r="DA1099" s="25"/>
      <c r="DB1099" s="25"/>
      <c r="DC1099" s="25"/>
      <c r="DD1099" s="25"/>
    </row>
    <row r="1100" spans="1:108" hidden="1">
      <c r="A1100" s="25"/>
      <c r="B1100" s="25"/>
      <c r="C1100" s="25"/>
      <c r="D1100" s="25"/>
      <c r="E1100" s="25"/>
      <c r="F1100" s="25"/>
      <c r="G1100" s="25"/>
      <c r="H1100" s="25"/>
      <c r="I1100" s="214"/>
      <c r="J1100" s="25"/>
      <c r="K1100" s="25"/>
      <c r="L1100" s="25"/>
      <c r="M1100" s="25"/>
      <c r="N1100" s="25"/>
      <c r="O1100" s="25"/>
      <c r="P1100" s="25"/>
      <c r="Q1100" s="25"/>
      <c r="R1100" s="25"/>
      <c r="S1100" s="25"/>
      <c r="T1100" s="25"/>
      <c r="U1100" s="25"/>
      <c r="V1100" s="25"/>
      <c r="W1100" s="25"/>
      <c r="X1100" s="25"/>
      <c r="Y1100" s="25"/>
      <c r="Z1100" s="25"/>
      <c r="AA1100" s="25"/>
      <c r="AB1100" s="25"/>
      <c r="AC1100" s="25"/>
      <c r="AD1100" s="25"/>
      <c r="AE1100" s="25"/>
      <c r="AF1100" s="25"/>
      <c r="AG1100" s="25"/>
      <c r="AH1100" s="25"/>
      <c r="AI1100" s="25"/>
      <c r="AJ1100" s="25"/>
      <c r="AK1100" s="25"/>
      <c r="AL1100" s="25"/>
      <c r="AM1100" s="25"/>
      <c r="AN1100" s="25"/>
      <c r="AO1100" s="25"/>
      <c r="AP1100" s="25"/>
      <c r="AQ1100" s="25"/>
      <c r="AR1100" s="25"/>
      <c r="AS1100" s="25"/>
      <c r="AT1100" s="25"/>
      <c r="AU1100" s="25"/>
      <c r="AV1100" s="25"/>
      <c r="AW1100" s="25"/>
      <c r="AX1100" s="25"/>
      <c r="AY1100" s="25"/>
      <c r="AZ1100" s="25"/>
      <c r="BA1100" s="25"/>
      <c r="BB1100" s="25"/>
      <c r="BC1100" s="25"/>
      <c r="BD1100" s="25"/>
      <c r="BE1100" s="25"/>
      <c r="BF1100" s="25"/>
      <c r="BG1100" s="25"/>
      <c r="BH1100" s="25"/>
      <c r="BI1100" s="25"/>
      <c r="BJ1100" s="25"/>
      <c r="BK1100" s="25"/>
      <c r="BL1100" s="25"/>
      <c r="BM1100" s="25"/>
      <c r="BN1100" s="25"/>
      <c r="BO1100" s="25"/>
      <c r="BP1100" s="25"/>
      <c r="BQ1100" s="25"/>
      <c r="BR1100" s="25"/>
      <c r="BS1100" s="25"/>
      <c r="BT1100" s="25"/>
      <c r="BU1100" s="25"/>
      <c r="BV1100" s="25"/>
      <c r="BW1100" s="25"/>
      <c r="BX1100" s="25"/>
      <c r="BY1100" s="25"/>
      <c r="BZ1100" s="25"/>
      <c r="CA1100" s="25"/>
      <c r="CB1100" s="25"/>
      <c r="CC1100" s="25"/>
      <c r="CD1100" s="25"/>
      <c r="CE1100" s="25"/>
      <c r="CF1100" s="25"/>
      <c r="CG1100" s="25"/>
      <c r="CH1100" s="25"/>
      <c r="CI1100" s="25"/>
      <c r="CJ1100" s="25"/>
      <c r="CK1100" s="25"/>
      <c r="CL1100" s="25"/>
      <c r="CM1100" s="25"/>
      <c r="CN1100" s="25"/>
      <c r="CO1100" s="25"/>
      <c r="CP1100" s="25"/>
      <c r="CQ1100" s="25"/>
      <c r="CR1100" s="25"/>
      <c r="CS1100" s="25"/>
      <c r="CT1100" s="25"/>
      <c r="CU1100" s="25"/>
      <c r="CV1100" s="25"/>
      <c r="CW1100" s="25"/>
      <c r="CX1100" s="25"/>
      <c r="CY1100" s="25"/>
      <c r="CZ1100" s="25"/>
      <c r="DA1100" s="25"/>
      <c r="DB1100" s="25"/>
      <c r="DC1100" s="25"/>
      <c r="DD1100" s="25"/>
    </row>
    <row r="1101" spans="1:108" hidden="1">
      <c r="A1101" s="25"/>
      <c r="B1101" s="25"/>
      <c r="C1101" s="25"/>
      <c r="D1101" s="25"/>
      <c r="E1101" s="25"/>
      <c r="F1101" s="25"/>
      <c r="G1101" s="25"/>
      <c r="H1101" s="25"/>
      <c r="I1101" s="214"/>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25"/>
      <c r="BJ1101" s="25"/>
      <c r="BK1101" s="25"/>
      <c r="BL1101" s="25"/>
      <c r="BM1101" s="25"/>
      <c r="BN1101" s="25"/>
      <c r="BO1101" s="25"/>
      <c r="BP1101" s="25"/>
      <c r="BQ1101" s="25"/>
      <c r="BR1101" s="25"/>
      <c r="BS1101" s="25"/>
      <c r="BT1101" s="25"/>
      <c r="BU1101" s="25"/>
      <c r="BV1101" s="25"/>
      <c r="BW1101" s="25"/>
      <c r="BX1101" s="25"/>
      <c r="BY1101" s="25"/>
      <c r="BZ1101" s="25"/>
      <c r="CA1101" s="25"/>
      <c r="CB1101" s="25"/>
      <c r="CC1101" s="25"/>
      <c r="CD1101" s="25"/>
      <c r="CE1101" s="25"/>
      <c r="CF1101" s="25"/>
      <c r="CG1101" s="25"/>
      <c r="CH1101" s="25"/>
      <c r="CI1101" s="25"/>
      <c r="CJ1101" s="25"/>
      <c r="CK1101" s="25"/>
      <c r="CL1101" s="25"/>
      <c r="CM1101" s="25"/>
      <c r="CN1101" s="25"/>
      <c r="CO1101" s="25"/>
      <c r="CP1101" s="25"/>
      <c r="CQ1101" s="25"/>
      <c r="CR1101" s="25"/>
      <c r="CS1101" s="25"/>
      <c r="CT1101" s="25"/>
      <c r="CU1101" s="25"/>
      <c r="CV1101" s="25"/>
      <c r="CW1101" s="25"/>
      <c r="CX1101" s="25"/>
      <c r="CY1101" s="25"/>
      <c r="CZ1101" s="25"/>
      <c r="DA1101" s="25"/>
      <c r="DB1101" s="25"/>
      <c r="DC1101" s="25"/>
      <c r="DD1101" s="25"/>
    </row>
    <row r="1102" spans="1:108" hidden="1">
      <c r="A1102" s="25"/>
      <c r="B1102" s="25"/>
      <c r="C1102" s="25"/>
      <c r="D1102" s="25"/>
      <c r="E1102" s="25"/>
      <c r="F1102" s="25"/>
      <c r="G1102" s="25"/>
      <c r="H1102" s="25"/>
      <c r="I1102" s="214"/>
      <c r="J1102" s="25"/>
      <c r="K1102" s="25"/>
      <c r="L1102" s="25"/>
      <c r="M1102" s="25"/>
      <c r="N1102" s="25"/>
      <c r="O1102" s="25"/>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25"/>
      <c r="BJ1102" s="25"/>
      <c r="BK1102" s="25"/>
      <c r="BL1102" s="25"/>
      <c r="BM1102" s="25"/>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25"/>
      <c r="CS1102" s="25"/>
      <c r="CT1102" s="25"/>
      <c r="CU1102" s="25"/>
      <c r="CV1102" s="25"/>
      <c r="CW1102" s="25"/>
      <c r="CX1102" s="25"/>
      <c r="CY1102" s="25"/>
      <c r="CZ1102" s="25"/>
      <c r="DA1102" s="25"/>
      <c r="DB1102" s="25"/>
      <c r="DC1102" s="25"/>
      <c r="DD1102" s="25"/>
    </row>
    <row r="1103" spans="1:108" hidden="1">
      <c r="A1103" s="25"/>
      <c r="B1103" s="25"/>
      <c r="C1103" s="25"/>
      <c r="D1103" s="25"/>
      <c r="E1103" s="25"/>
      <c r="F1103" s="25"/>
      <c r="G1103" s="25"/>
      <c r="H1103" s="25"/>
      <c r="I1103" s="214"/>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25"/>
      <c r="BJ1103" s="25"/>
      <c r="BK1103" s="25"/>
      <c r="BL1103" s="25"/>
      <c r="BM1103" s="25"/>
      <c r="BN1103" s="25"/>
      <c r="BO1103" s="25"/>
      <c r="BP1103" s="25"/>
      <c r="BQ1103" s="25"/>
      <c r="BR1103" s="25"/>
      <c r="BS1103" s="25"/>
      <c r="BT1103" s="25"/>
      <c r="BU1103" s="25"/>
      <c r="BV1103" s="25"/>
      <c r="BW1103" s="25"/>
      <c r="BX1103" s="25"/>
      <c r="BY1103" s="25"/>
      <c r="BZ1103" s="25"/>
      <c r="CA1103" s="25"/>
      <c r="CB1103" s="25"/>
      <c r="CC1103" s="25"/>
      <c r="CD1103" s="25"/>
      <c r="CE1103" s="25"/>
      <c r="CF1103" s="25"/>
      <c r="CG1103" s="25"/>
      <c r="CH1103" s="25"/>
      <c r="CI1103" s="25"/>
      <c r="CJ1103" s="25"/>
      <c r="CK1103" s="25"/>
      <c r="CL1103" s="25"/>
      <c r="CM1103" s="25"/>
      <c r="CN1103" s="25"/>
      <c r="CO1103" s="25"/>
      <c r="CP1103" s="25"/>
      <c r="CQ1103" s="25"/>
      <c r="CR1103" s="25"/>
      <c r="CS1103" s="25"/>
      <c r="CT1103" s="25"/>
      <c r="CU1103" s="25"/>
      <c r="CV1103" s="25"/>
      <c r="CW1103" s="25"/>
      <c r="CX1103" s="25"/>
      <c r="CY1103" s="25"/>
      <c r="CZ1103" s="25"/>
      <c r="DA1103" s="25"/>
      <c r="DB1103" s="25"/>
      <c r="DC1103" s="25"/>
      <c r="DD1103" s="25"/>
    </row>
    <row r="1104" spans="1:108" hidden="1">
      <c r="A1104" s="25"/>
      <c r="B1104" s="25"/>
      <c r="C1104" s="25"/>
      <c r="D1104" s="25"/>
      <c r="E1104" s="25"/>
      <c r="F1104" s="25"/>
      <c r="G1104" s="25"/>
      <c r="H1104" s="25"/>
      <c r="I1104" s="214"/>
      <c r="J1104" s="25"/>
      <c r="K1104" s="25"/>
      <c r="L1104" s="25"/>
      <c r="M1104" s="25"/>
      <c r="N1104" s="25"/>
      <c r="O1104" s="25"/>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25"/>
      <c r="BJ1104" s="25"/>
      <c r="BK1104" s="25"/>
      <c r="BL1104" s="25"/>
      <c r="BM1104" s="25"/>
      <c r="BN1104" s="25"/>
      <c r="BO1104" s="25"/>
      <c r="BP1104" s="25"/>
      <c r="BQ1104" s="25"/>
      <c r="BR1104" s="25"/>
      <c r="BS1104" s="25"/>
      <c r="BT1104" s="25"/>
      <c r="BU1104" s="25"/>
      <c r="BV1104" s="25"/>
      <c r="BW1104" s="25"/>
      <c r="BX1104" s="25"/>
      <c r="BY1104" s="25"/>
      <c r="BZ1104" s="25"/>
      <c r="CA1104" s="25"/>
      <c r="CB1104" s="25"/>
      <c r="CC1104" s="25"/>
      <c r="CD1104" s="25"/>
      <c r="CE1104" s="25"/>
      <c r="CF1104" s="25"/>
      <c r="CG1104" s="25"/>
      <c r="CH1104" s="25"/>
      <c r="CI1104" s="25"/>
      <c r="CJ1104" s="25"/>
      <c r="CK1104" s="25"/>
      <c r="CL1104" s="25"/>
      <c r="CM1104" s="25"/>
      <c r="CN1104" s="25"/>
      <c r="CO1104" s="25"/>
      <c r="CP1104" s="25"/>
      <c r="CQ1104" s="25"/>
      <c r="CR1104" s="25"/>
      <c r="CS1104" s="25"/>
      <c r="CT1104" s="25"/>
      <c r="CU1104" s="25"/>
      <c r="CV1104" s="25"/>
      <c r="CW1104" s="25"/>
      <c r="CX1104" s="25"/>
      <c r="CY1104" s="25"/>
      <c r="CZ1104" s="25"/>
      <c r="DA1104" s="25"/>
      <c r="DB1104" s="25"/>
      <c r="DC1104" s="25"/>
      <c r="DD1104" s="25"/>
    </row>
    <row r="1105" spans="1:108" hidden="1">
      <c r="A1105" s="25"/>
      <c r="B1105" s="25"/>
      <c r="C1105" s="25"/>
      <c r="D1105" s="25"/>
      <c r="E1105" s="25"/>
      <c r="F1105" s="25"/>
      <c r="G1105" s="25"/>
      <c r="H1105" s="25"/>
      <c r="I1105" s="214"/>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25"/>
      <c r="BJ1105" s="25"/>
      <c r="BK1105" s="25"/>
      <c r="BL1105" s="25"/>
      <c r="BM1105" s="25"/>
      <c r="BN1105" s="25"/>
      <c r="BO1105" s="25"/>
      <c r="BP1105" s="25"/>
      <c r="BQ1105" s="25"/>
      <c r="BR1105" s="25"/>
      <c r="BS1105" s="25"/>
      <c r="BT1105" s="25"/>
      <c r="BU1105" s="25"/>
      <c r="BV1105" s="25"/>
      <c r="BW1105" s="25"/>
      <c r="BX1105" s="25"/>
      <c r="BY1105" s="25"/>
      <c r="BZ1105" s="25"/>
      <c r="CA1105" s="25"/>
      <c r="CB1105" s="25"/>
      <c r="CC1105" s="25"/>
      <c r="CD1105" s="25"/>
      <c r="CE1105" s="25"/>
      <c r="CF1105" s="25"/>
      <c r="CG1105" s="25"/>
      <c r="CH1105" s="25"/>
      <c r="CI1105" s="25"/>
      <c r="CJ1105" s="25"/>
      <c r="CK1105" s="25"/>
      <c r="CL1105" s="25"/>
      <c r="CM1105" s="25"/>
      <c r="CN1105" s="25"/>
      <c r="CO1105" s="25"/>
      <c r="CP1105" s="25"/>
      <c r="CQ1105" s="25"/>
      <c r="CR1105" s="25"/>
      <c r="CS1105" s="25"/>
      <c r="CT1105" s="25"/>
      <c r="CU1105" s="25"/>
      <c r="CV1105" s="25"/>
      <c r="CW1105" s="25"/>
      <c r="CX1105" s="25"/>
      <c r="CY1105" s="25"/>
      <c r="CZ1105" s="25"/>
      <c r="DA1105" s="25"/>
      <c r="DB1105" s="25"/>
      <c r="DC1105" s="25"/>
      <c r="DD1105" s="25"/>
    </row>
    <row r="1106" spans="1:108" hidden="1">
      <c r="A1106" s="25"/>
      <c r="B1106" s="25"/>
      <c r="C1106" s="25"/>
      <c r="D1106" s="25"/>
      <c r="E1106" s="25"/>
      <c r="F1106" s="25"/>
      <c r="G1106" s="25"/>
      <c r="H1106" s="25"/>
      <c r="I1106" s="214"/>
      <c r="J1106" s="25"/>
      <c r="K1106" s="25"/>
      <c r="L1106" s="25"/>
      <c r="M1106" s="25"/>
      <c r="N1106" s="25"/>
      <c r="O1106" s="25"/>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25"/>
      <c r="BJ1106" s="25"/>
      <c r="BK1106" s="25"/>
      <c r="BL1106" s="25"/>
      <c r="BM1106" s="25"/>
      <c r="BN1106" s="25"/>
      <c r="BO1106" s="25"/>
      <c r="BP1106" s="25"/>
      <c r="BQ1106" s="25"/>
      <c r="BR1106" s="25"/>
      <c r="BS1106" s="25"/>
      <c r="BT1106" s="25"/>
      <c r="BU1106" s="25"/>
      <c r="BV1106" s="25"/>
      <c r="BW1106" s="25"/>
      <c r="BX1106" s="25"/>
      <c r="BY1106" s="25"/>
      <c r="BZ1106" s="25"/>
      <c r="CA1106" s="25"/>
      <c r="CB1106" s="25"/>
      <c r="CC1106" s="25"/>
      <c r="CD1106" s="25"/>
      <c r="CE1106" s="25"/>
      <c r="CF1106" s="25"/>
      <c r="CG1106" s="25"/>
      <c r="CH1106" s="25"/>
      <c r="CI1106" s="25"/>
      <c r="CJ1106" s="25"/>
      <c r="CK1106" s="25"/>
      <c r="CL1106" s="25"/>
      <c r="CM1106" s="25"/>
      <c r="CN1106" s="25"/>
      <c r="CO1106" s="25"/>
      <c r="CP1106" s="25"/>
      <c r="CQ1106" s="25"/>
      <c r="CR1106" s="25"/>
      <c r="CS1106" s="25"/>
      <c r="CT1106" s="25"/>
      <c r="CU1106" s="25"/>
      <c r="CV1106" s="25"/>
      <c r="CW1106" s="25"/>
      <c r="CX1106" s="25"/>
      <c r="CY1106" s="25"/>
      <c r="CZ1106" s="25"/>
      <c r="DA1106" s="25"/>
      <c r="DB1106" s="25"/>
      <c r="DC1106" s="25"/>
      <c r="DD1106" s="25"/>
    </row>
    <row r="1107" spans="1:108" hidden="1">
      <c r="A1107" s="25"/>
      <c r="B1107" s="25"/>
      <c r="C1107" s="25"/>
      <c r="D1107" s="25"/>
      <c r="E1107" s="25"/>
      <c r="F1107" s="25"/>
      <c r="G1107" s="25"/>
      <c r="H1107" s="25"/>
      <c r="I1107" s="214"/>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5"/>
      <c r="AX1107" s="25"/>
      <c r="AY1107" s="25"/>
      <c r="AZ1107" s="25"/>
      <c r="BA1107" s="25"/>
      <c r="BB1107" s="25"/>
      <c r="BC1107" s="25"/>
      <c r="BD1107" s="25"/>
      <c r="BE1107" s="25"/>
      <c r="BF1107" s="25"/>
      <c r="BG1107" s="25"/>
      <c r="BH1107" s="25"/>
      <c r="BI1107" s="25"/>
      <c r="BJ1107" s="25"/>
      <c r="BK1107" s="25"/>
      <c r="BL1107" s="25"/>
      <c r="BM1107" s="25"/>
      <c r="BN1107" s="25"/>
      <c r="BO1107" s="25"/>
      <c r="BP1107" s="25"/>
      <c r="BQ1107" s="25"/>
      <c r="BR1107" s="25"/>
      <c r="BS1107" s="25"/>
      <c r="BT1107" s="25"/>
      <c r="BU1107" s="25"/>
      <c r="BV1107" s="25"/>
      <c r="BW1107" s="25"/>
      <c r="BX1107" s="25"/>
      <c r="BY1107" s="25"/>
      <c r="BZ1107" s="25"/>
      <c r="CA1107" s="25"/>
      <c r="CB1107" s="25"/>
      <c r="CC1107" s="25"/>
      <c r="CD1107" s="25"/>
      <c r="CE1107" s="25"/>
      <c r="CF1107" s="25"/>
      <c r="CG1107" s="25"/>
      <c r="CH1107" s="25"/>
      <c r="CI1107" s="25"/>
      <c r="CJ1107" s="25"/>
      <c r="CK1107" s="25"/>
      <c r="CL1107" s="25"/>
      <c r="CM1107" s="25"/>
      <c r="CN1107" s="25"/>
      <c r="CO1107" s="25"/>
      <c r="CP1107" s="25"/>
      <c r="CQ1107" s="25"/>
      <c r="CR1107" s="25"/>
      <c r="CS1107" s="25"/>
      <c r="CT1107" s="25"/>
      <c r="CU1107" s="25"/>
      <c r="CV1107" s="25"/>
      <c r="CW1107" s="25"/>
      <c r="CX1107" s="25"/>
      <c r="CY1107" s="25"/>
      <c r="CZ1107" s="25"/>
      <c r="DA1107" s="25"/>
      <c r="DB1107" s="25"/>
      <c r="DC1107" s="25"/>
      <c r="DD1107" s="25"/>
    </row>
    <row r="1108" spans="1:108" hidden="1">
      <c r="A1108" s="25"/>
      <c r="B1108" s="25"/>
      <c r="C1108" s="25"/>
      <c r="D1108" s="25"/>
      <c r="E1108" s="25"/>
      <c r="F1108" s="25"/>
      <c r="G1108" s="25"/>
      <c r="H1108" s="25"/>
      <c r="I1108" s="214"/>
      <c r="J1108" s="25"/>
      <c r="K1108" s="25"/>
      <c r="L1108" s="25"/>
      <c r="M1108" s="25"/>
      <c r="N1108" s="25"/>
      <c r="O1108" s="25"/>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25"/>
      <c r="BJ1108" s="25"/>
      <c r="BK1108" s="25"/>
      <c r="BL1108" s="25"/>
      <c r="BM1108" s="25"/>
      <c r="BN1108" s="25"/>
      <c r="BO1108" s="25"/>
      <c r="BP1108" s="25"/>
      <c r="BQ1108" s="25"/>
      <c r="BR1108" s="25"/>
      <c r="BS1108" s="25"/>
      <c r="BT1108" s="25"/>
      <c r="BU1108" s="25"/>
      <c r="BV1108" s="25"/>
      <c r="BW1108" s="25"/>
      <c r="BX1108" s="25"/>
      <c r="BY1108" s="25"/>
      <c r="BZ1108" s="25"/>
      <c r="CA1108" s="25"/>
      <c r="CB1108" s="25"/>
      <c r="CC1108" s="25"/>
      <c r="CD1108" s="25"/>
      <c r="CE1108" s="25"/>
      <c r="CF1108" s="25"/>
      <c r="CG1108" s="25"/>
      <c r="CH1108" s="25"/>
      <c r="CI1108" s="25"/>
      <c r="CJ1108" s="25"/>
      <c r="CK1108" s="25"/>
      <c r="CL1108" s="25"/>
      <c r="CM1108" s="25"/>
      <c r="CN1108" s="25"/>
      <c r="CO1108" s="25"/>
      <c r="CP1108" s="25"/>
      <c r="CQ1108" s="25"/>
      <c r="CR1108" s="25"/>
      <c r="CS1108" s="25"/>
      <c r="CT1108" s="25"/>
      <c r="CU1108" s="25"/>
      <c r="CV1108" s="25"/>
      <c r="CW1108" s="25"/>
      <c r="CX1108" s="25"/>
      <c r="CY1108" s="25"/>
      <c r="CZ1108" s="25"/>
      <c r="DA1108" s="25"/>
      <c r="DB1108" s="25"/>
      <c r="DC1108" s="25"/>
      <c r="DD1108" s="25"/>
    </row>
    <row r="1109" spans="1:108" hidden="1">
      <c r="A1109" s="25"/>
      <c r="B1109" s="25"/>
      <c r="C1109" s="25"/>
      <c r="D1109" s="25"/>
      <c r="E1109" s="25"/>
      <c r="F1109" s="25"/>
      <c r="G1109" s="25"/>
      <c r="H1109" s="25"/>
      <c r="I1109" s="214"/>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25"/>
      <c r="BJ1109" s="25"/>
      <c r="BK1109" s="25"/>
      <c r="BL1109" s="25"/>
      <c r="BM1109" s="25"/>
      <c r="BN1109" s="25"/>
      <c r="BO1109" s="25"/>
      <c r="BP1109" s="25"/>
      <c r="BQ1109" s="25"/>
      <c r="BR1109" s="25"/>
      <c r="BS1109" s="25"/>
      <c r="BT1109" s="25"/>
      <c r="BU1109" s="25"/>
      <c r="BV1109" s="25"/>
      <c r="BW1109" s="25"/>
      <c r="BX1109" s="25"/>
      <c r="BY1109" s="25"/>
      <c r="BZ1109" s="25"/>
      <c r="CA1109" s="25"/>
      <c r="CB1109" s="25"/>
      <c r="CC1109" s="25"/>
      <c r="CD1109" s="25"/>
      <c r="CE1109" s="25"/>
      <c r="CF1109" s="25"/>
      <c r="CG1109" s="25"/>
      <c r="CH1109" s="25"/>
      <c r="CI1109" s="25"/>
      <c r="CJ1109" s="25"/>
      <c r="CK1109" s="25"/>
      <c r="CL1109" s="25"/>
      <c r="CM1109" s="25"/>
      <c r="CN1109" s="25"/>
      <c r="CO1109" s="25"/>
      <c r="CP1109" s="25"/>
      <c r="CQ1109" s="25"/>
      <c r="CR1109" s="25"/>
      <c r="CS1109" s="25"/>
      <c r="CT1109" s="25"/>
      <c r="CU1109" s="25"/>
      <c r="CV1109" s="25"/>
      <c r="CW1109" s="25"/>
      <c r="CX1109" s="25"/>
      <c r="CY1109" s="25"/>
      <c r="CZ1109" s="25"/>
      <c r="DA1109" s="25"/>
      <c r="DB1109" s="25"/>
      <c r="DC1109" s="25"/>
      <c r="DD1109" s="25"/>
    </row>
    <row r="1110" spans="1:108" hidden="1">
      <c r="A1110" s="25"/>
      <c r="B1110" s="25"/>
      <c r="C1110" s="25"/>
      <c r="D1110" s="25"/>
      <c r="E1110" s="25"/>
      <c r="F1110" s="25"/>
      <c r="G1110" s="25"/>
      <c r="H1110" s="25"/>
      <c r="I1110" s="214"/>
      <c r="J1110" s="25"/>
      <c r="K1110" s="25"/>
      <c r="L1110" s="25"/>
      <c r="M1110" s="25"/>
      <c r="N1110" s="25"/>
      <c r="O1110" s="25"/>
      <c r="P1110" s="25"/>
      <c r="Q1110" s="25"/>
      <c r="R1110" s="25"/>
      <c r="S1110" s="25"/>
      <c r="T1110" s="25"/>
      <c r="U1110" s="25"/>
      <c r="V1110" s="25"/>
      <c r="W1110" s="25"/>
      <c r="X1110" s="25"/>
      <c r="Y1110" s="25"/>
      <c r="Z1110" s="25"/>
      <c r="AA1110" s="25"/>
      <c r="AB1110" s="25"/>
      <c r="AC1110" s="25"/>
      <c r="AD1110" s="25"/>
      <c r="AE1110" s="25"/>
      <c r="AF1110" s="25"/>
      <c r="AG1110" s="25"/>
      <c r="AH1110" s="25"/>
      <c r="AI1110" s="25"/>
      <c r="AJ1110" s="25"/>
      <c r="AK1110" s="25"/>
      <c r="AL1110" s="25"/>
      <c r="AM1110" s="25"/>
      <c r="AN1110" s="25"/>
      <c r="AO1110" s="25"/>
      <c r="AP1110" s="25"/>
      <c r="AQ1110" s="25"/>
      <c r="AR1110" s="25"/>
      <c r="AS1110" s="25"/>
      <c r="AT1110" s="25"/>
      <c r="AU1110" s="25"/>
      <c r="AV1110" s="25"/>
      <c r="AW1110" s="25"/>
      <c r="AX1110" s="25"/>
      <c r="AY1110" s="25"/>
      <c r="AZ1110" s="25"/>
      <c r="BA1110" s="25"/>
      <c r="BB1110" s="25"/>
      <c r="BC1110" s="25"/>
      <c r="BD1110" s="25"/>
      <c r="BE1110" s="25"/>
      <c r="BF1110" s="25"/>
      <c r="BG1110" s="25"/>
      <c r="BH1110" s="25"/>
      <c r="BI1110" s="25"/>
      <c r="BJ1110" s="25"/>
      <c r="BK1110" s="25"/>
      <c r="BL1110" s="25"/>
      <c r="BM1110" s="25"/>
      <c r="BN1110" s="25"/>
      <c r="BO1110" s="25"/>
      <c r="BP1110" s="25"/>
      <c r="BQ1110" s="25"/>
      <c r="BR1110" s="25"/>
      <c r="BS1110" s="25"/>
      <c r="BT1110" s="25"/>
      <c r="BU1110" s="25"/>
      <c r="BV1110" s="25"/>
      <c r="BW1110" s="25"/>
      <c r="BX1110" s="25"/>
      <c r="BY1110" s="25"/>
      <c r="BZ1110" s="25"/>
      <c r="CA1110" s="25"/>
      <c r="CB1110" s="25"/>
      <c r="CC1110" s="25"/>
      <c r="CD1110" s="25"/>
      <c r="CE1110" s="25"/>
      <c r="CF1110" s="25"/>
      <c r="CG1110" s="25"/>
      <c r="CH1110" s="25"/>
      <c r="CI1110" s="25"/>
      <c r="CJ1110" s="25"/>
      <c r="CK1110" s="25"/>
      <c r="CL1110" s="25"/>
      <c r="CM1110" s="25"/>
      <c r="CN1110" s="25"/>
      <c r="CO1110" s="25"/>
      <c r="CP1110" s="25"/>
      <c r="CQ1110" s="25"/>
      <c r="CR1110" s="25"/>
      <c r="CS1110" s="25"/>
      <c r="CT1110" s="25"/>
      <c r="CU1110" s="25"/>
      <c r="CV1110" s="25"/>
      <c r="CW1110" s="25"/>
      <c r="CX1110" s="25"/>
      <c r="CY1110" s="25"/>
      <c r="CZ1110" s="25"/>
      <c r="DA1110" s="25"/>
      <c r="DB1110" s="25"/>
      <c r="DC1110" s="25"/>
      <c r="DD1110" s="25"/>
    </row>
    <row r="1111" spans="1:108" hidden="1">
      <c r="A1111" s="25"/>
      <c r="B1111" s="25"/>
      <c r="C1111" s="25"/>
      <c r="D1111" s="25"/>
      <c r="E1111" s="25"/>
      <c r="F1111" s="25"/>
      <c r="G1111" s="25"/>
      <c r="H1111" s="25"/>
      <c r="I1111" s="214"/>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5"/>
      <c r="AX1111" s="25"/>
      <c r="AY1111" s="25"/>
      <c r="AZ1111" s="25"/>
      <c r="BA1111" s="25"/>
      <c r="BB1111" s="25"/>
      <c r="BC1111" s="25"/>
      <c r="BD1111" s="25"/>
      <c r="BE1111" s="25"/>
      <c r="BF1111" s="25"/>
      <c r="BG1111" s="25"/>
      <c r="BH1111" s="25"/>
      <c r="BI1111" s="25"/>
      <c r="BJ1111" s="25"/>
      <c r="BK1111" s="25"/>
      <c r="BL1111" s="25"/>
      <c r="BM1111" s="25"/>
      <c r="BN1111" s="25"/>
      <c r="BO1111" s="25"/>
      <c r="BP1111" s="25"/>
      <c r="BQ1111" s="25"/>
      <c r="BR1111" s="25"/>
      <c r="BS1111" s="25"/>
      <c r="BT1111" s="25"/>
      <c r="BU1111" s="25"/>
      <c r="BV1111" s="25"/>
      <c r="BW1111" s="25"/>
      <c r="BX1111" s="25"/>
      <c r="BY1111" s="25"/>
      <c r="BZ1111" s="25"/>
      <c r="CA1111" s="25"/>
      <c r="CB1111" s="25"/>
      <c r="CC1111" s="25"/>
      <c r="CD1111" s="25"/>
      <c r="CE1111" s="25"/>
      <c r="CF1111" s="25"/>
      <c r="CG1111" s="25"/>
      <c r="CH1111" s="25"/>
      <c r="CI1111" s="25"/>
      <c r="CJ1111" s="25"/>
      <c r="CK1111" s="25"/>
      <c r="CL1111" s="25"/>
      <c r="CM1111" s="25"/>
      <c r="CN1111" s="25"/>
      <c r="CO1111" s="25"/>
      <c r="CP1111" s="25"/>
      <c r="CQ1111" s="25"/>
      <c r="CR1111" s="25"/>
      <c r="CS1111" s="25"/>
      <c r="CT1111" s="25"/>
      <c r="CU1111" s="25"/>
      <c r="CV1111" s="25"/>
      <c r="CW1111" s="25"/>
      <c r="CX1111" s="25"/>
      <c r="CY1111" s="25"/>
      <c r="CZ1111" s="25"/>
      <c r="DA1111" s="25"/>
      <c r="DB1111" s="25"/>
      <c r="DC1111" s="25"/>
      <c r="DD1111" s="25"/>
    </row>
    <row r="1112" spans="1:108" hidden="1">
      <c r="A1112" s="25"/>
      <c r="B1112" s="25"/>
      <c r="C1112" s="25"/>
      <c r="D1112" s="25"/>
      <c r="E1112" s="25"/>
      <c r="F1112" s="25"/>
      <c r="G1112" s="25"/>
      <c r="H1112" s="25"/>
      <c r="I1112" s="214"/>
      <c r="J1112" s="25"/>
      <c r="K1112" s="25"/>
      <c r="L1112" s="25"/>
      <c r="M1112" s="25"/>
      <c r="N1112" s="25"/>
      <c r="O1112" s="25"/>
      <c r="P1112" s="25"/>
      <c r="Q1112" s="25"/>
      <c r="R1112" s="25"/>
      <c r="S1112" s="25"/>
      <c r="T1112" s="25"/>
      <c r="U1112" s="25"/>
      <c r="V1112" s="25"/>
      <c r="W1112" s="25"/>
      <c r="X1112" s="25"/>
      <c r="Y1112" s="25"/>
      <c r="Z1112" s="25"/>
      <c r="AA1112" s="25"/>
      <c r="AB1112" s="25"/>
      <c r="AC1112" s="25"/>
      <c r="AD1112" s="25"/>
      <c r="AE1112" s="25"/>
      <c r="AF1112" s="25"/>
      <c r="AG1112" s="25"/>
      <c r="AH1112" s="25"/>
      <c r="AI1112" s="25"/>
      <c r="AJ1112" s="25"/>
      <c r="AK1112" s="25"/>
      <c r="AL1112" s="25"/>
      <c r="AM1112" s="25"/>
      <c r="AN1112" s="25"/>
      <c r="AO1112" s="25"/>
      <c r="AP1112" s="25"/>
      <c r="AQ1112" s="25"/>
      <c r="AR1112" s="25"/>
      <c r="AS1112" s="25"/>
      <c r="AT1112" s="25"/>
      <c r="AU1112" s="25"/>
      <c r="AV1112" s="25"/>
      <c r="AW1112" s="25"/>
      <c r="AX1112" s="25"/>
      <c r="AY1112" s="25"/>
      <c r="AZ1112" s="25"/>
      <c r="BA1112" s="25"/>
      <c r="BB1112" s="25"/>
      <c r="BC1112" s="25"/>
      <c r="BD1112" s="25"/>
      <c r="BE1112" s="25"/>
      <c r="BF1112" s="25"/>
      <c r="BG1112" s="25"/>
      <c r="BH1112" s="25"/>
      <c r="BI1112" s="25"/>
      <c r="BJ1112" s="25"/>
      <c r="BK1112" s="25"/>
      <c r="BL1112" s="25"/>
      <c r="BM1112" s="25"/>
      <c r="BN1112" s="25"/>
      <c r="BO1112" s="25"/>
      <c r="BP1112" s="25"/>
      <c r="BQ1112" s="25"/>
      <c r="BR1112" s="25"/>
      <c r="BS1112" s="25"/>
      <c r="BT1112" s="25"/>
      <c r="BU1112" s="25"/>
      <c r="BV1112" s="25"/>
      <c r="BW1112" s="25"/>
      <c r="BX1112" s="25"/>
      <c r="BY1112" s="25"/>
      <c r="BZ1112" s="25"/>
      <c r="CA1112" s="25"/>
      <c r="CB1112" s="25"/>
      <c r="CC1112" s="25"/>
      <c r="CD1112" s="25"/>
      <c r="CE1112" s="25"/>
      <c r="CF1112" s="25"/>
      <c r="CG1112" s="25"/>
      <c r="CH1112" s="25"/>
      <c r="CI1112" s="25"/>
      <c r="CJ1112" s="25"/>
      <c r="CK1112" s="25"/>
      <c r="CL1112" s="25"/>
      <c r="CM1112" s="25"/>
      <c r="CN1112" s="25"/>
      <c r="CO1112" s="25"/>
      <c r="CP1112" s="25"/>
      <c r="CQ1112" s="25"/>
      <c r="CR1112" s="25"/>
      <c r="CS1112" s="25"/>
      <c r="CT1112" s="25"/>
      <c r="CU1112" s="25"/>
      <c r="CV1112" s="25"/>
      <c r="CW1112" s="25"/>
      <c r="CX1112" s="25"/>
      <c r="CY1112" s="25"/>
      <c r="CZ1112" s="25"/>
      <c r="DA1112" s="25"/>
      <c r="DB1112" s="25"/>
      <c r="DC1112" s="25"/>
      <c r="DD1112" s="25"/>
    </row>
    <row r="1113" spans="1:108" hidden="1">
      <c r="A1113" s="25"/>
      <c r="B1113" s="25"/>
      <c r="C1113" s="25"/>
      <c r="D1113" s="25"/>
      <c r="E1113" s="25"/>
      <c r="F1113" s="25"/>
      <c r="G1113" s="25"/>
      <c r="H1113" s="25"/>
      <c r="I1113" s="214"/>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5"/>
      <c r="AX1113" s="25"/>
      <c r="AY1113" s="25"/>
      <c r="AZ1113" s="25"/>
      <c r="BA1113" s="25"/>
      <c r="BB1113" s="25"/>
      <c r="BC1113" s="25"/>
      <c r="BD1113" s="25"/>
      <c r="BE1113" s="25"/>
      <c r="BF1113" s="25"/>
      <c r="BG1113" s="25"/>
      <c r="BH1113" s="25"/>
      <c r="BI1113" s="25"/>
      <c r="BJ1113" s="25"/>
      <c r="BK1113" s="25"/>
      <c r="BL1113" s="25"/>
      <c r="BM1113" s="25"/>
      <c r="BN1113" s="25"/>
      <c r="BO1113" s="25"/>
      <c r="BP1113" s="25"/>
      <c r="BQ1113" s="25"/>
      <c r="BR1113" s="25"/>
      <c r="BS1113" s="25"/>
      <c r="BT1113" s="25"/>
      <c r="BU1113" s="25"/>
      <c r="BV1113" s="25"/>
      <c r="BW1113" s="25"/>
      <c r="BX1113" s="25"/>
      <c r="BY1113" s="25"/>
      <c r="BZ1113" s="25"/>
      <c r="CA1113" s="25"/>
      <c r="CB1113" s="25"/>
      <c r="CC1113" s="25"/>
      <c r="CD1113" s="25"/>
      <c r="CE1113" s="25"/>
      <c r="CF1113" s="25"/>
      <c r="CG1113" s="25"/>
      <c r="CH1113" s="25"/>
      <c r="CI1113" s="25"/>
      <c r="CJ1113" s="25"/>
      <c r="CK1113" s="25"/>
      <c r="CL1113" s="25"/>
      <c r="CM1113" s="25"/>
      <c r="CN1113" s="25"/>
      <c r="CO1113" s="25"/>
      <c r="CP1113" s="25"/>
      <c r="CQ1113" s="25"/>
      <c r="CR1113" s="25"/>
      <c r="CS1113" s="25"/>
      <c r="CT1113" s="25"/>
      <c r="CU1113" s="25"/>
      <c r="CV1113" s="25"/>
      <c r="CW1113" s="25"/>
      <c r="CX1113" s="25"/>
      <c r="CY1113" s="25"/>
      <c r="CZ1113" s="25"/>
      <c r="DA1113" s="25"/>
      <c r="DB1113" s="25"/>
      <c r="DC1113" s="25"/>
      <c r="DD1113" s="25"/>
    </row>
    <row r="1114" spans="1:108" hidden="1">
      <c r="A1114" s="25"/>
      <c r="B1114" s="25"/>
      <c r="C1114" s="25"/>
      <c r="D1114" s="25"/>
      <c r="E1114" s="25"/>
      <c r="F1114" s="25"/>
      <c r="G1114" s="25"/>
      <c r="H1114" s="25"/>
      <c r="I1114" s="214"/>
      <c r="J1114" s="25"/>
      <c r="K1114" s="25"/>
      <c r="L1114" s="25"/>
      <c r="M1114" s="25"/>
      <c r="N1114" s="25"/>
      <c r="O1114" s="25"/>
      <c r="P1114" s="25"/>
      <c r="Q1114" s="25"/>
      <c r="R1114" s="25"/>
      <c r="S1114" s="25"/>
      <c r="T1114" s="25"/>
      <c r="U1114" s="25"/>
      <c r="V1114" s="25"/>
      <c r="W1114" s="25"/>
      <c r="X1114" s="25"/>
      <c r="Y1114" s="25"/>
      <c r="Z1114" s="25"/>
      <c r="AA1114" s="25"/>
      <c r="AB1114" s="25"/>
      <c r="AC1114" s="25"/>
      <c r="AD1114" s="25"/>
      <c r="AE1114" s="25"/>
      <c r="AF1114" s="25"/>
      <c r="AG1114" s="25"/>
      <c r="AH1114" s="25"/>
      <c r="AI1114" s="25"/>
      <c r="AJ1114" s="25"/>
      <c r="AK1114" s="25"/>
      <c r="AL1114" s="25"/>
      <c r="AM1114" s="25"/>
      <c r="AN1114" s="25"/>
      <c r="AO1114" s="25"/>
      <c r="AP1114" s="25"/>
      <c r="AQ1114" s="25"/>
      <c r="AR1114" s="25"/>
      <c r="AS1114" s="25"/>
      <c r="AT1114" s="25"/>
      <c r="AU1114" s="25"/>
      <c r="AV1114" s="25"/>
      <c r="AW1114" s="25"/>
      <c r="AX1114" s="25"/>
      <c r="AY1114" s="25"/>
      <c r="AZ1114" s="25"/>
      <c r="BA1114" s="25"/>
      <c r="BB1114" s="25"/>
      <c r="BC1114" s="25"/>
      <c r="BD1114" s="25"/>
      <c r="BE1114" s="25"/>
      <c r="BF1114" s="25"/>
      <c r="BG1114" s="25"/>
      <c r="BH1114" s="25"/>
      <c r="BI1114" s="25"/>
      <c r="BJ1114" s="25"/>
      <c r="BK1114" s="25"/>
      <c r="BL1114" s="25"/>
      <c r="BM1114" s="25"/>
      <c r="BN1114" s="25"/>
      <c r="BO1114" s="25"/>
      <c r="BP1114" s="25"/>
      <c r="BQ1114" s="25"/>
      <c r="BR1114" s="25"/>
      <c r="BS1114" s="25"/>
      <c r="BT1114" s="25"/>
      <c r="BU1114" s="25"/>
      <c r="BV1114" s="25"/>
      <c r="BW1114" s="25"/>
      <c r="BX1114" s="25"/>
      <c r="BY1114" s="25"/>
      <c r="BZ1114" s="25"/>
      <c r="CA1114" s="25"/>
      <c r="CB1114" s="25"/>
      <c r="CC1114" s="25"/>
      <c r="CD1114" s="25"/>
      <c r="CE1114" s="25"/>
      <c r="CF1114" s="25"/>
      <c r="CG1114" s="25"/>
      <c r="CH1114" s="25"/>
      <c r="CI1114" s="25"/>
      <c r="CJ1114" s="25"/>
      <c r="CK1114" s="25"/>
      <c r="CL1114" s="25"/>
      <c r="CM1114" s="25"/>
      <c r="CN1114" s="25"/>
      <c r="CO1114" s="25"/>
      <c r="CP1114" s="25"/>
      <c r="CQ1114" s="25"/>
      <c r="CR1114" s="25"/>
      <c r="CS1114" s="25"/>
      <c r="CT1114" s="25"/>
      <c r="CU1114" s="25"/>
      <c r="CV1114" s="25"/>
      <c r="CW1114" s="25"/>
      <c r="CX1114" s="25"/>
      <c r="CY1114" s="25"/>
      <c r="CZ1114" s="25"/>
      <c r="DA1114" s="25"/>
      <c r="DB1114" s="25"/>
      <c r="DC1114" s="25"/>
      <c r="DD1114" s="25"/>
    </row>
    <row r="1115" spans="1:108" hidden="1">
      <c r="A1115" s="25"/>
      <c r="B1115" s="25"/>
      <c r="C1115" s="25"/>
      <c r="D1115" s="25"/>
      <c r="E1115" s="25"/>
      <c r="F1115" s="25"/>
      <c r="G1115" s="25"/>
      <c r="H1115" s="25"/>
      <c r="I1115" s="214"/>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5"/>
      <c r="AX1115" s="25"/>
      <c r="AY1115" s="25"/>
      <c r="AZ1115" s="25"/>
      <c r="BA1115" s="25"/>
      <c r="BB1115" s="25"/>
      <c r="BC1115" s="25"/>
      <c r="BD1115" s="25"/>
      <c r="BE1115" s="25"/>
      <c r="BF1115" s="25"/>
      <c r="BG1115" s="25"/>
      <c r="BH1115" s="25"/>
      <c r="BI1115" s="25"/>
      <c r="BJ1115" s="25"/>
      <c r="BK1115" s="25"/>
      <c r="BL1115" s="25"/>
      <c r="BM1115" s="25"/>
      <c r="BN1115" s="25"/>
      <c r="BO1115" s="25"/>
      <c r="BP1115" s="25"/>
      <c r="BQ1115" s="25"/>
      <c r="BR1115" s="25"/>
      <c r="BS1115" s="25"/>
      <c r="BT1115" s="25"/>
      <c r="BU1115" s="25"/>
      <c r="BV1115" s="25"/>
      <c r="BW1115" s="25"/>
      <c r="BX1115" s="25"/>
      <c r="BY1115" s="25"/>
      <c r="BZ1115" s="25"/>
      <c r="CA1115" s="25"/>
      <c r="CB1115" s="25"/>
      <c r="CC1115" s="25"/>
      <c r="CD1115" s="25"/>
      <c r="CE1115" s="25"/>
      <c r="CF1115" s="25"/>
      <c r="CG1115" s="25"/>
      <c r="CH1115" s="25"/>
      <c r="CI1115" s="25"/>
      <c r="CJ1115" s="25"/>
      <c r="CK1115" s="25"/>
      <c r="CL1115" s="25"/>
      <c r="CM1115" s="25"/>
      <c r="CN1115" s="25"/>
      <c r="CO1115" s="25"/>
      <c r="CP1115" s="25"/>
      <c r="CQ1115" s="25"/>
      <c r="CR1115" s="25"/>
      <c r="CS1115" s="25"/>
      <c r="CT1115" s="25"/>
      <c r="CU1115" s="25"/>
      <c r="CV1115" s="25"/>
      <c r="CW1115" s="25"/>
      <c r="CX1115" s="25"/>
      <c r="CY1115" s="25"/>
      <c r="CZ1115" s="25"/>
      <c r="DA1115" s="25"/>
      <c r="DB1115" s="25"/>
      <c r="DC1115" s="25"/>
      <c r="DD1115" s="25"/>
    </row>
    <row r="1116" spans="1:108" hidden="1">
      <c r="A1116" s="25"/>
      <c r="B1116" s="25"/>
      <c r="C1116" s="25"/>
      <c r="D1116" s="25"/>
      <c r="E1116" s="25"/>
      <c r="F1116" s="25"/>
      <c r="G1116" s="25"/>
      <c r="H1116" s="25"/>
      <c r="I1116" s="214"/>
      <c r="J1116" s="25"/>
      <c r="K1116" s="25"/>
      <c r="L1116" s="25"/>
      <c r="M1116" s="25"/>
      <c r="N1116" s="25"/>
      <c r="O1116" s="25"/>
      <c r="P1116" s="25"/>
      <c r="Q1116" s="25"/>
      <c r="R1116" s="25"/>
      <c r="S1116" s="25"/>
      <c r="T1116" s="25"/>
      <c r="U1116" s="25"/>
      <c r="V1116" s="25"/>
      <c r="W1116" s="25"/>
      <c r="X1116" s="25"/>
      <c r="Y1116" s="25"/>
      <c r="Z1116" s="25"/>
      <c r="AA1116" s="25"/>
      <c r="AB1116" s="25"/>
      <c r="AC1116" s="25"/>
      <c r="AD1116" s="25"/>
      <c r="AE1116" s="25"/>
      <c r="AF1116" s="25"/>
      <c r="AG1116" s="25"/>
      <c r="AH1116" s="25"/>
      <c r="AI1116" s="25"/>
      <c r="AJ1116" s="25"/>
      <c r="AK1116" s="25"/>
      <c r="AL1116" s="25"/>
      <c r="AM1116" s="25"/>
      <c r="AN1116" s="25"/>
      <c r="AO1116" s="25"/>
      <c r="AP1116" s="25"/>
      <c r="AQ1116" s="25"/>
      <c r="AR1116" s="25"/>
      <c r="AS1116" s="25"/>
      <c r="AT1116" s="25"/>
      <c r="AU1116" s="25"/>
      <c r="AV1116" s="25"/>
      <c r="AW1116" s="25"/>
      <c r="AX1116" s="25"/>
      <c r="AY1116" s="25"/>
      <c r="AZ1116" s="25"/>
      <c r="BA1116" s="25"/>
      <c r="BB1116" s="25"/>
      <c r="BC1116" s="25"/>
      <c r="BD1116" s="25"/>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25"/>
      <c r="CS1116" s="25"/>
      <c r="CT1116" s="25"/>
      <c r="CU1116" s="25"/>
      <c r="CV1116" s="25"/>
      <c r="CW1116" s="25"/>
      <c r="CX1116" s="25"/>
      <c r="CY1116" s="25"/>
      <c r="CZ1116" s="25"/>
      <c r="DA1116" s="25"/>
      <c r="DB1116" s="25"/>
      <c r="DC1116" s="25"/>
      <c r="DD1116" s="25"/>
    </row>
    <row r="1117" spans="1:108" hidden="1">
      <c r="A1117" s="25"/>
      <c r="B1117" s="25"/>
      <c r="C1117" s="25"/>
      <c r="D1117" s="25"/>
      <c r="E1117" s="25"/>
      <c r="F1117" s="25"/>
      <c r="G1117" s="25"/>
      <c r="H1117" s="25"/>
      <c r="I1117" s="214"/>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25"/>
      <c r="CS1117" s="25"/>
      <c r="CT1117" s="25"/>
      <c r="CU1117" s="25"/>
      <c r="CV1117" s="25"/>
      <c r="CW1117" s="25"/>
      <c r="CX1117" s="25"/>
      <c r="CY1117" s="25"/>
      <c r="CZ1117" s="25"/>
      <c r="DA1117" s="25"/>
      <c r="DB1117" s="25"/>
      <c r="DC1117" s="25"/>
      <c r="DD1117" s="25"/>
    </row>
    <row r="1118" spans="1:108" hidden="1">
      <c r="A1118" s="25"/>
      <c r="B1118" s="25"/>
      <c r="C1118" s="25"/>
      <c r="D1118" s="25"/>
      <c r="E1118" s="25"/>
      <c r="F1118" s="25"/>
      <c r="G1118" s="25"/>
      <c r="H1118" s="25"/>
      <c r="I1118" s="214"/>
      <c r="J1118" s="25"/>
      <c r="K1118" s="25"/>
      <c r="L1118" s="25"/>
      <c r="M1118" s="25"/>
      <c r="N1118" s="25"/>
      <c r="O1118" s="25"/>
      <c r="P1118" s="25"/>
      <c r="Q1118" s="25"/>
      <c r="R1118" s="25"/>
      <c r="S1118" s="25"/>
      <c r="T1118" s="25"/>
      <c r="U1118" s="25"/>
      <c r="V1118" s="25"/>
      <c r="W1118" s="25"/>
      <c r="X1118" s="25"/>
      <c r="Y1118" s="25"/>
      <c r="Z1118" s="25"/>
      <c r="AA1118" s="25"/>
      <c r="AB1118" s="25"/>
      <c r="AC1118" s="25"/>
      <c r="AD1118" s="25"/>
      <c r="AE1118" s="25"/>
      <c r="AF1118" s="25"/>
      <c r="AG1118" s="25"/>
      <c r="AH1118" s="25"/>
      <c r="AI1118" s="25"/>
      <c r="AJ1118" s="25"/>
      <c r="AK1118" s="25"/>
      <c r="AL1118" s="25"/>
      <c r="AM1118" s="25"/>
      <c r="AN1118" s="25"/>
      <c r="AO1118" s="25"/>
      <c r="AP1118" s="25"/>
      <c r="AQ1118" s="25"/>
      <c r="AR1118" s="25"/>
      <c r="AS1118" s="25"/>
      <c r="AT1118" s="25"/>
      <c r="AU1118" s="25"/>
      <c r="AV1118" s="25"/>
      <c r="AW1118" s="25"/>
      <c r="AX1118" s="25"/>
      <c r="AY1118" s="25"/>
      <c r="AZ1118" s="25"/>
      <c r="BA1118" s="25"/>
      <c r="BB1118" s="25"/>
      <c r="BC1118" s="25"/>
      <c r="BD1118" s="25"/>
      <c r="BE1118" s="25"/>
      <c r="BF1118" s="25"/>
      <c r="BG1118" s="25"/>
      <c r="BH1118" s="25"/>
      <c r="BI1118" s="25"/>
      <c r="BJ1118" s="25"/>
      <c r="BK1118" s="25"/>
      <c r="BL1118" s="25"/>
      <c r="BM1118" s="25"/>
      <c r="BN1118" s="25"/>
      <c r="BO1118" s="25"/>
      <c r="BP1118" s="25"/>
      <c r="BQ1118" s="25"/>
      <c r="BR1118" s="25"/>
      <c r="BS1118" s="25"/>
      <c r="BT1118" s="25"/>
      <c r="BU1118" s="25"/>
      <c r="BV1118" s="25"/>
      <c r="BW1118" s="25"/>
      <c r="BX1118" s="25"/>
      <c r="BY1118" s="25"/>
      <c r="BZ1118" s="25"/>
      <c r="CA1118" s="25"/>
      <c r="CB1118" s="25"/>
      <c r="CC1118" s="25"/>
      <c r="CD1118" s="25"/>
      <c r="CE1118" s="25"/>
      <c r="CF1118" s="25"/>
      <c r="CG1118" s="25"/>
      <c r="CH1118" s="25"/>
      <c r="CI1118" s="25"/>
      <c r="CJ1118" s="25"/>
      <c r="CK1118" s="25"/>
      <c r="CL1118" s="25"/>
      <c r="CM1118" s="25"/>
      <c r="CN1118" s="25"/>
      <c r="CO1118" s="25"/>
      <c r="CP1118" s="25"/>
      <c r="CQ1118" s="25"/>
      <c r="CR1118" s="25"/>
      <c r="CS1118" s="25"/>
      <c r="CT1118" s="25"/>
      <c r="CU1118" s="25"/>
      <c r="CV1118" s="25"/>
      <c r="CW1118" s="25"/>
      <c r="CX1118" s="25"/>
      <c r="CY1118" s="25"/>
      <c r="CZ1118" s="25"/>
      <c r="DA1118" s="25"/>
      <c r="DB1118" s="25"/>
      <c r="DC1118" s="25"/>
      <c r="DD1118" s="25"/>
    </row>
    <row r="1119" spans="1:108" hidden="1">
      <c r="A1119" s="25"/>
      <c r="B1119" s="25"/>
      <c r="C1119" s="25"/>
      <c r="D1119" s="25"/>
      <c r="E1119" s="25"/>
      <c r="F1119" s="25"/>
      <c r="G1119" s="25"/>
      <c r="H1119" s="25"/>
      <c r="I1119" s="214"/>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5"/>
      <c r="AX1119" s="25"/>
      <c r="AY1119" s="25"/>
      <c r="AZ1119" s="25"/>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25"/>
      <c r="CS1119" s="25"/>
      <c r="CT1119" s="25"/>
      <c r="CU1119" s="25"/>
      <c r="CV1119" s="25"/>
      <c r="CW1119" s="25"/>
      <c r="CX1119" s="25"/>
      <c r="CY1119" s="25"/>
      <c r="CZ1119" s="25"/>
      <c r="DA1119" s="25"/>
      <c r="DB1119" s="25"/>
      <c r="DC1119" s="25"/>
      <c r="DD1119" s="25"/>
    </row>
    <row r="1120" spans="1:108" hidden="1">
      <c r="A1120" s="25"/>
      <c r="B1120" s="25"/>
      <c r="C1120" s="25"/>
      <c r="D1120" s="25"/>
      <c r="E1120" s="25"/>
      <c r="F1120" s="25"/>
      <c r="G1120" s="25"/>
      <c r="H1120" s="25"/>
      <c r="I1120" s="214"/>
      <c r="J1120" s="25"/>
      <c r="K1120" s="25"/>
      <c r="L1120" s="25"/>
      <c r="M1120" s="25"/>
      <c r="N1120" s="25"/>
      <c r="O1120" s="25"/>
      <c r="P1120" s="25"/>
      <c r="Q1120" s="25"/>
      <c r="R1120" s="25"/>
      <c r="S1120" s="25"/>
      <c r="T1120" s="25"/>
      <c r="U1120" s="25"/>
      <c r="V1120" s="25"/>
      <c r="W1120" s="25"/>
      <c r="X1120" s="25"/>
      <c r="Y1120" s="25"/>
      <c r="Z1120" s="25"/>
      <c r="AA1120" s="25"/>
      <c r="AB1120" s="25"/>
      <c r="AC1120" s="25"/>
      <c r="AD1120" s="25"/>
      <c r="AE1120" s="25"/>
      <c r="AF1120" s="25"/>
      <c r="AG1120" s="25"/>
      <c r="AH1120" s="25"/>
      <c r="AI1120" s="25"/>
      <c r="AJ1120" s="25"/>
      <c r="AK1120" s="25"/>
      <c r="AL1120" s="25"/>
      <c r="AM1120" s="25"/>
      <c r="AN1120" s="25"/>
      <c r="AO1120" s="25"/>
      <c r="AP1120" s="25"/>
      <c r="AQ1120" s="25"/>
      <c r="AR1120" s="25"/>
      <c r="AS1120" s="25"/>
      <c r="AT1120" s="25"/>
      <c r="AU1120" s="25"/>
      <c r="AV1120" s="25"/>
      <c r="AW1120" s="25"/>
      <c r="AX1120" s="25"/>
      <c r="AY1120" s="25"/>
      <c r="AZ1120" s="25"/>
      <c r="BA1120" s="25"/>
      <c r="BB1120" s="25"/>
      <c r="BC1120" s="25"/>
      <c r="BD1120" s="25"/>
      <c r="BE1120" s="25"/>
      <c r="BF1120" s="25"/>
      <c r="BG1120" s="25"/>
      <c r="BH1120" s="25"/>
      <c r="BI1120" s="25"/>
      <c r="BJ1120" s="25"/>
      <c r="BK1120" s="25"/>
      <c r="BL1120" s="25"/>
      <c r="BM1120" s="25"/>
      <c r="BN1120" s="25"/>
      <c r="BO1120" s="25"/>
      <c r="BP1120" s="25"/>
      <c r="BQ1120" s="25"/>
      <c r="BR1120" s="25"/>
      <c r="BS1120" s="25"/>
      <c r="BT1120" s="25"/>
      <c r="BU1120" s="25"/>
      <c r="BV1120" s="25"/>
      <c r="BW1120" s="25"/>
      <c r="BX1120" s="25"/>
      <c r="BY1120" s="25"/>
      <c r="BZ1120" s="25"/>
      <c r="CA1120" s="25"/>
      <c r="CB1120" s="25"/>
      <c r="CC1120" s="25"/>
      <c r="CD1120" s="25"/>
      <c r="CE1120" s="25"/>
      <c r="CF1120" s="25"/>
      <c r="CG1120" s="25"/>
      <c r="CH1120" s="25"/>
      <c r="CI1120" s="25"/>
      <c r="CJ1120" s="25"/>
      <c r="CK1120" s="25"/>
      <c r="CL1120" s="25"/>
      <c r="CM1120" s="25"/>
      <c r="CN1120" s="25"/>
      <c r="CO1120" s="25"/>
      <c r="CP1120" s="25"/>
      <c r="CQ1120" s="25"/>
      <c r="CR1120" s="25"/>
      <c r="CS1120" s="25"/>
      <c r="CT1120" s="25"/>
      <c r="CU1120" s="25"/>
      <c r="CV1120" s="25"/>
      <c r="CW1120" s="25"/>
      <c r="CX1120" s="25"/>
      <c r="CY1120" s="25"/>
      <c r="CZ1120" s="25"/>
      <c r="DA1120" s="25"/>
      <c r="DB1120" s="25"/>
      <c r="DC1120" s="25"/>
      <c r="DD1120" s="25"/>
    </row>
    <row r="1121" spans="1:108" hidden="1">
      <c r="A1121" s="25"/>
      <c r="B1121" s="25"/>
      <c r="C1121" s="25"/>
      <c r="D1121" s="25"/>
      <c r="E1121" s="25"/>
      <c r="F1121" s="25"/>
      <c r="G1121" s="25"/>
      <c r="H1121" s="25"/>
      <c r="I1121" s="214"/>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5"/>
      <c r="AX1121" s="25"/>
      <c r="AY1121" s="25"/>
      <c r="AZ1121" s="25"/>
      <c r="BA1121" s="25"/>
      <c r="BB1121" s="25"/>
      <c r="BC1121" s="25"/>
      <c r="BD1121" s="25"/>
      <c r="BE1121" s="25"/>
      <c r="BF1121" s="25"/>
      <c r="BG1121" s="25"/>
      <c r="BH1121" s="25"/>
      <c r="BI1121" s="25"/>
      <c r="BJ1121" s="25"/>
      <c r="BK1121" s="25"/>
      <c r="BL1121" s="25"/>
      <c r="BM1121" s="25"/>
      <c r="BN1121" s="25"/>
      <c r="BO1121" s="25"/>
      <c r="BP1121" s="25"/>
      <c r="BQ1121" s="25"/>
      <c r="BR1121" s="25"/>
      <c r="BS1121" s="25"/>
      <c r="BT1121" s="25"/>
      <c r="BU1121" s="25"/>
      <c r="BV1121" s="25"/>
      <c r="BW1121" s="25"/>
      <c r="BX1121" s="25"/>
      <c r="BY1121" s="25"/>
      <c r="BZ1121" s="25"/>
      <c r="CA1121" s="25"/>
      <c r="CB1121" s="25"/>
      <c r="CC1121" s="25"/>
      <c r="CD1121" s="25"/>
      <c r="CE1121" s="25"/>
      <c r="CF1121" s="25"/>
      <c r="CG1121" s="25"/>
      <c r="CH1121" s="25"/>
      <c r="CI1121" s="25"/>
      <c r="CJ1121" s="25"/>
      <c r="CK1121" s="25"/>
      <c r="CL1121" s="25"/>
      <c r="CM1121" s="25"/>
      <c r="CN1121" s="25"/>
      <c r="CO1121" s="25"/>
      <c r="CP1121" s="25"/>
      <c r="CQ1121" s="25"/>
      <c r="CR1121" s="25"/>
      <c r="CS1121" s="25"/>
      <c r="CT1121" s="25"/>
      <c r="CU1121" s="25"/>
      <c r="CV1121" s="25"/>
      <c r="CW1121" s="25"/>
      <c r="CX1121" s="25"/>
      <c r="CY1121" s="25"/>
      <c r="CZ1121" s="25"/>
      <c r="DA1121" s="25"/>
      <c r="DB1121" s="25"/>
      <c r="DC1121" s="25"/>
      <c r="DD1121" s="25"/>
    </row>
    <row r="1122" spans="1:108" hidden="1">
      <c r="A1122" s="25"/>
      <c r="B1122" s="25"/>
      <c r="C1122" s="25"/>
      <c r="D1122" s="25"/>
      <c r="E1122" s="25"/>
      <c r="F1122" s="25"/>
      <c r="G1122" s="25"/>
      <c r="H1122" s="25"/>
      <c r="I1122" s="214"/>
      <c r="J1122" s="25"/>
      <c r="K1122" s="25"/>
      <c r="L1122" s="25"/>
      <c r="M1122" s="25"/>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c r="AM1122" s="25"/>
      <c r="AN1122" s="25"/>
      <c r="AO1122" s="25"/>
      <c r="AP1122" s="25"/>
      <c r="AQ1122" s="25"/>
      <c r="AR1122" s="25"/>
      <c r="AS1122" s="25"/>
      <c r="AT1122" s="25"/>
      <c r="AU1122" s="25"/>
      <c r="AV1122" s="25"/>
      <c r="AW1122" s="25"/>
      <c r="AX1122" s="25"/>
      <c r="AY1122" s="25"/>
      <c r="AZ1122" s="25"/>
      <c r="BA1122" s="25"/>
      <c r="BB1122" s="25"/>
      <c r="BC1122" s="25"/>
      <c r="BD1122" s="25"/>
      <c r="BE1122" s="25"/>
      <c r="BF1122" s="25"/>
      <c r="BG1122" s="25"/>
      <c r="BH1122" s="25"/>
      <c r="BI1122" s="25"/>
      <c r="BJ1122" s="25"/>
      <c r="BK1122" s="25"/>
      <c r="BL1122" s="25"/>
      <c r="BM1122" s="25"/>
      <c r="BN1122" s="25"/>
      <c r="BO1122" s="25"/>
      <c r="BP1122" s="25"/>
      <c r="BQ1122" s="25"/>
      <c r="BR1122" s="25"/>
      <c r="BS1122" s="25"/>
      <c r="BT1122" s="25"/>
      <c r="BU1122" s="25"/>
      <c r="BV1122" s="25"/>
      <c r="BW1122" s="25"/>
      <c r="BX1122" s="25"/>
      <c r="BY1122" s="25"/>
      <c r="BZ1122" s="25"/>
      <c r="CA1122" s="25"/>
      <c r="CB1122" s="25"/>
      <c r="CC1122" s="25"/>
      <c r="CD1122" s="25"/>
      <c r="CE1122" s="25"/>
      <c r="CF1122" s="25"/>
      <c r="CG1122" s="25"/>
      <c r="CH1122" s="25"/>
      <c r="CI1122" s="25"/>
      <c r="CJ1122" s="25"/>
      <c r="CK1122" s="25"/>
      <c r="CL1122" s="25"/>
      <c r="CM1122" s="25"/>
      <c r="CN1122" s="25"/>
      <c r="CO1122" s="25"/>
      <c r="CP1122" s="25"/>
      <c r="CQ1122" s="25"/>
      <c r="CR1122" s="25"/>
      <c r="CS1122" s="25"/>
      <c r="CT1122" s="25"/>
      <c r="CU1122" s="25"/>
      <c r="CV1122" s="25"/>
      <c r="CW1122" s="25"/>
      <c r="CX1122" s="25"/>
      <c r="CY1122" s="25"/>
      <c r="CZ1122" s="25"/>
      <c r="DA1122" s="25"/>
      <c r="DB1122" s="25"/>
      <c r="DC1122" s="25"/>
      <c r="DD1122" s="25"/>
    </row>
    <row r="1123" spans="1:108" hidden="1">
      <c r="A1123" s="25"/>
      <c r="B1123" s="25"/>
      <c r="C1123" s="25"/>
      <c r="D1123" s="25"/>
      <c r="E1123" s="25"/>
      <c r="F1123" s="25"/>
      <c r="G1123" s="25"/>
      <c r="H1123" s="25"/>
      <c r="I1123" s="214"/>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5"/>
      <c r="AX1123" s="25"/>
      <c r="AY1123" s="25"/>
      <c r="AZ1123" s="25"/>
      <c r="BA1123" s="25"/>
      <c r="BB1123" s="25"/>
      <c r="BC1123" s="25"/>
      <c r="BD1123" s="25"/>
      <c r="BE1123" s="25"/>
      <c r="BF1123" s="25"/>
      <c r="BG1123" s="25"/>
      <c r="BH1123" s="25"/>
      <c r="BI1123" s="25"/>
      <c r="BJ1123" s="25"/>
      <c r="BK1123" s="25"/>
      <c r="BL1123" s="25"/>
      <c r="BM1123" s="25"/>
      <c r="BN1123" s="25"/>
      <c r="BO1123" s="25"/>
      <c r="BP1123" s="25"/>
      <c r="BQ1123" s="25"/>
      <c r="BR1123" s="25"/>
      <c r="BS1123" s="25"/>
      <c r="BT1123" s="25"/>
      <c r="BU1123" s="25"/>
      <c r="BV1123" s="25"/>
      <c r="BW1123" s="25"/>
      <c r="BX1123" s="25"/>
      <c r="BY1123" s="25"/>
      <c r="BZ1123" s="25"/>
      <c r="CA1123" s="25"/>
      <c r="CB1123" s="25"/>
      <c r="CC1123" s="25"/>
      <c r="CD1123" s="25"/>
      <c r="CE1123" s="25"/>
      <c r="CF1123" s="25"/>
      <c r="CG1123" s="25"/>
      <c r="CH1123" s="25"/>
      <c r="CI1123" s="25"/>
      <c r="CJ1123" s="25"/>
      <c r="CK1123" s="25"/>
      <c r="CL1123" s="25"/>
      <c r="CM1123" s="25"/>
      <c r="CN1123" s="25"/>
      <c r="CO1123" s="25"/>
      <c r="CP1123" s="25"/>
      <c r="CQ1123" s="25"/>
      <c r="CR1123" s="25"/>
      <c r="CS1123" s="25"/>
      <c r="CT1123" s="25"/>
      <c r="CU1123" s="25"/>
      <c r="CV1123" s="25"/>
      <c r="CW1123" s="25"/>
      <c r="CX1123" s="25"/>
      <c r="CY1123" s="25"/>
      <c r="CZ1123" s="25"/>
      <c r="DA1123" s="25"/>
      <c r="DB1123" s="25"/>
      <c r="DC1123" s="25"/>
      <c r="DD1123" s="25"/>
    </row>
    <row r="1124" spans="1:108" hidden="1">
      <c r="A1124" s="25"/>
      <c r="B1124" s="25"/>
      <c r="C1124" s="25"/>
      <c r="D1124" s="25"/>
      <c r="E1124" s="25"/>
      <c r="F1124" s="25"/>
      <c r="G1124" s="25"/>
      <c r="H1124" s="25"/>
      <c r="I1124" s="214"/>
      <c r="J1124" s="25"/>
      <c r="K1124" s="25"/>
      <c r="L1124" s="25"/>
      <c r="M1124" s="25"/>
      <c r="N1124" s="25"/>
      <c r="O1124" s="25"/>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c r="AM1124" s="25"/>
      <c r="AN1124" s="25"/>
      <c r="AO1124" s="25"/>
      <c r="AP1124" s="25"/>
      <c r="AQ1124" s="25"/>
      <c r="AR1124" s="25"/>
      <c r="AS1124" s="25"/>
      <c r="AT1124" s="25"/>
      <c r="AU1124" s="25"/>
      <c r="AV1124" s="25"/>
      <c r="AW1124" s="25"/>
      <c r="AX1124" s="25"/>
      <c r="AY1124" s="25"/>
      <c r="AZ1124" s="25"/>
      <c r="BA1124" s="25"/>
      <c r="BB1124" s="25"/>
      <c r="BC1124" s="25"/>
      <c r="BD1124" s="25"/>
      <c r="BE1124" s="25"/>
      <c r="BF1124" s="25"/>
      <c r="BG1124" s="25"/>
      <c r="BH1124" s="25"/>
      <c r="BI1124" s="25"/>
      <c r="BJ1124" s="25"/>
      <c r="BK1124" s="25"/>
      <c r="BL1124" s="25"/>
      <c r="BM1124" s="25"/>
      <c r="BN1124" s="25"/>
      <c r="BO1124" s="25"/>
      <c r="BP1124" s="25"/>
      <c r="BQ1124" s="25"/>
      <c r="BR1124" s="25"/>
      <c r="BS1124" s="25"/>
      <c r="BT1124" s="25"/>
      <c r="BU1124" s="25"/>
      <c r="BV1124" s="25"/>
      <c r="BW1124" s="25"/>
      <c r="BX1124" s="25"/>
      <c r="BY1124" s="25"/>
      <c r="BZ1124" s="25"/>
      <c r="CA1124" s="25"/>
      <c r="CB1124" s="25"/>
      <c r="CC1124" s="25"/>
      <c r="CD1124" s="25"/>
      <c r="CE1124" s="25"/>
      <c r="CF1124" s="25"/>
      <c r="CG1124" s="25"/>
      <c r="CH1124" s="25"/>
      <c r="CI1124" s="25"/>
      <c r="CJ1124" s="25"/>
      <c r="CK1124" s="25"/>
      <c r="CL1124" s="25"/>
      <c r="CM1124" s="25"/>
      <c r="CN1124" s="25"/>
      <c r="CO1124" s="25"/>
      <c r="CP1124" s="25"/>
      <c r="CQ1124" s="25"/>
      <c r="CR1124" s="25"/>
      <c r="CS1124" s="25"/>
      <c r="CT1124" s="25"/>
      <c r="CU1124" s="25"/>
      <c r="CV1124" s="25"/>
      <c r="CW1124" s="25"/>
      <c r="CX1124" s="25"/>
      <c r="CY1124" s="25"/>
      <c r="CZ1124" s="25"/>
      <c r="DA1124" s="25"/>
      <c r="DB1124" s="25"/>
      <c r="DC1124" s="25"/>
      <c r="DD1124" s="25"/>
    </row>
    <row r="1125" spans="1:108" hidden="1">
      <c r="A1125" s="25"/>
      <c r="B1125" s="25"/>
      <c r="C1125" s="25"/>
      <c r="D1125" s="25"/>
      <c r="E1125" s="25"/>
      <c r="F1125" s="25"/>
      <c r="G1125" s="25"/>
      <c r="H1125" s="25"/>
      <c r="I1125" s="214"/>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5"/>
      <c r="AX1125" s="25"/>
      <c r="AY1125" s="25"/>
      <c r="AZ1125" s="25"/>
      <c r="BA1125" s="25"/>
      <c r="BB1125" s="25"/>
      <c r="BC1125" s="25"/>
      <c r="BD1125" s="25"/>
      <c r="BE1125" s="25"/>
      <c r="BF1125" s="25"/>
      <c r="BG1125" s="25"/>
      <c r="BH1125" s="25"/>
      <c r="BI1125" s="25"/>
      <c r="BJ1125" s="25"/>
      <c r="BK1125" s="25"/>
      <c r="BL1125" s="25"/>
      <c r="BM1125" s="25"/>
      <c r="BN1125" s="25"/>
      <c r="BO1125" s="25"/>
      <c r="BP1125" s="25"/>
      <c r="BQ1125" s="25"/>
      <c r="BR1125" s="25"/>
      <c r="BS1125" s="25"/>
      <c r="BT1125" s="25"/>
      <c r="BU1125" s="25"/>
      <c r="BV1125" s="25"/>
      <c r="BW1125" s="25"/>
      <c r="BX1125" s="25"/>
      <c r="BY1125" s="25"/>
      <c r="BZ1125" s="25"/>
      <c r="CA1125" s="25"/>
      <c r="CB1125" s="25"/>
      <c r="CC1125" s="25"/>
      <c r="CD1125" s="25"/>
      <c r="CE1125" s="25"/>
      <c r="CF1125" s="25"/>
      <c r="CG1125" s="25"/>
      <c r="CH1125" s="25"/>
      <c r="CI1125" s="25"/>
      <c r="CJ1125" s="25"/>
      <c r="CK1125" s="25"/>
      <c r="CL1125" s="25"/>
      <c r="CM1125" s="25"/>
      <c r="CN1125" s="25"/>
      <c r="CO1125" s="25"/>
      <c r="CP1125" s="25"/>
      <c r="CQ1125" s="25"/>
      <c r="CR1125" s="25"/>
      <c r="CS1125" s="25"/>
      <c r="CT1125" s="25"/>
      <c r="CU1125" s="25"/>
      <c r="CV1125" s="25"/>
      <c r="CW1125" s="25"/>
      <c r="CX1125" s="25"/>
      <c r="CY1125" s="25"/>
      <c r="CZ1125" s="25"/>
      <c r="DA1125" s="25"/>
      <c r="DB1125" s="25"/>
      <c r="DC1125" s="25"/>
      <c r="DD1125" s="25"/>
    </row>
    <row r="1126" spans="1:108" hidden="1">
      <c r="A1126" s="25"/>
      <c r="B1126" s="25"/>
      <c r="C1126" s="25"/>
      <c r="D1126" s="25"/>
      <c r="E1126" s="25"/>
      <c r="F1126" s="25"/>
      <c r="G1126" s="25"/>
      <c r="H1126" s="25"/>
      <c r="I1126" s="214"/>
      <c r="J1126" s="25"/>
      <c r="K1126" s="25"/>
      <c r="L1126" s="25"/>
      <c r="M1126" s="25"/>
      <c r="N1126" s="25"/>
      <c r="O1126" s="25"/>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c r="AM1126" s="25"/>
      <c r="AN1126" s="25"/>
      <c r="AO1126" s="25"/>
      <c r="AP1126" s="25"/>
      <c r="AQ1126" s="25"/>
      <c r="AR1126" s="25"/>
      <c r="AS1126" s="25"/>
      <c r="AT1126" s="25"/>
      <c r="AU1126" s="25"/>
      <c r="AV1126" s="25"/>
      <c r="AW1126" s="25"/>
      <c r="AX1126" s="25"/>
      <c r="AY1126" s="25"/>
      <c r="AZ1126" s="25"/>
      <c r="BA1126" s="25"/>
      <c r="BB1126" s="25"/>
      <c r="BC1126" s="25"/>
      <c r="BD1126" s="25"/>
      <c r="BE1126" s="25"/>
      <c r="BF1126" s="25"/>
      <c r="BG1126" s="25"/>
      <c r="BH1126" s="25"/>
      <c r="BI1126" s="25"/>
      <c r="BJ1126" s="25"/>
      <c r="BK1126" s="25"/>
      <c r="BL1126" s="25"/>
      <c r="BM1126" s="25"/>
      <c r="BN1126" s="25"/>
      <c r="BO1126" s="25"/>
      <c r="BP1126" s="25"/>
      <c r="BQ1126" s="25"/>
      <c r="BR1126" s="25"/>
      <c r="BS1126" s="25"/>
      <c r="BT1126" s="25"/>
      <c r="BU1126" s="25"/>
      <c r="BV1126" s="25"/>
      <c r="BW1126" s="25"/>
      <c r="BX1126" s="25"/>
      <c r="BY1126" s="25"/>
      <c r="BZ1126" s="25"/>
      <c r="CA1126" s="25"/>
      <c r="CB1126" s="25"/>
      <c r="CC1126" s="25"/>
      <c r="CD1126" s="25"/>
      <c r="CE1126" s="25"/>
      <c r="CF1126" s="25"/>
      <c r="CG1126" s="25"/>
      <c r="CH1126" s="25"/>
      <c r="CI1126" s="25"/>
      <c r="CJ1126" s="25"/>
      <c r="CK1126" s="25"/>
      <c r="CL1126" s="25"/>
      <c r="CM1126" s="25"/>
      <c r="CN1126" s="25"/>
      <c r="CO1126" s="25"/>
      <c r="CP1126" s="25"/>
      <c r="CQ1126" s="25"/>
      <c r="CR1126" s="25"/>
      <c r="CS1126" s="25"/>
      <c r="CT1126" s="25"/>
      <c r="CU1126" s="25"/>
      <c r="CV1126" s="25"/>
      <c r="CW1126" s="25"/>
      <c r="CX1126" s="25"/>
      <c r="CY1126" s="25"/>
      <c r="CZ1126" s="25"/>
      <c r="DA1126" s="25"/>
      <c r="DB1126" s="25"/>
      <c r="DC1126" s="25"/>
      <c r="DD1126" s="25"/>
    </row>
    <row r="1127" spans="1:108" hidden="1">
      <c r="A1127" s="25"/>
      <c r="B1127" s="25"/>
      <c r="C1127" s="25"/>
      <c r="D1127" s="25"/>
      <c r="E1127" s="25"/>
      <c r="F1127" s="25"/>
      <c r="G1127" s="25"/>
      <c r="H1127" s="25"/>
      <c r="I1127" s="214"/>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5"/>
      <c r="AX1127" s="25"/>
      <c r="AY1127" s="25"/>
      <c r="AZ1127" s="25"/>
      <c r="BA1127" s="25"/>
      <c r="BB1127" s="25"/>
      <c r="BC1127" s="25"/>
      <c r="BD1127" s="25"/>
      <c r="BE1127" s="25"/>
      <c r="BF1127" s="25"/>
      <c r="BG1127" s="25"/>
      <c r="BH1127" s="25"/>
      <c r="BI1127" s="25"/>
      <c r="BJ1127" s="25"/>
      <c r="BK1127" s="25"/>
      <c r="BL1127" s="25"/>
      <c r="BM1127" s="25"/>
      <c r="BN1127" s="25"/>
      <c r="BO1127" s="25"/>
      <c r="BP1127" s="25"/>
      <c r="BQ1127" s="25"/>
      <c r="BR1127" s="25"/>
      <c r="BS1127" s="25"/>
      <c r="BT1127" s="25"/>
      <c r="BU1127" s="25"/>
      <c r="BV1127" s="25"/>
      <c r="BW1127" s="25"/>
      <c r="BX1127" s="25"/>
      <c r="BY1127" s="25"/>
      <c r="BZ1127" s="25"/>
      <c r="CA1127" s="25"/>
      <c r="CB1127" s="25"/>
      <c r="CC1127" s="25"/>
      <c r="CD1127" s="25"/>
      <c r="CE1127" s="25"/>
      <c r="CF1127" s="25"/>
      <c r="CG1127" s="25"/>
      <c r="CH1127" s="25"/>
      <c r="CI1127" s="25"/>
      <c r="CJ1127" s="25"/>
      <c r="CK1127" s="25"/>
      <c r="CL1127" s="25"/>
      <c r="CM1127" s="25"/>
      <c r="CN1127" s="25"/>
      <c r="CO1127" s="25"/>
      <c r="CP1127" s="25"/>
      <c r="CQ1127" s="25"/>
      <c r="CR1127" s="25"/>
      <c r="CS1127" s="25"/>
      <c r="CT1127" s="25"/>
      <c r="CU1127" s="25"/>
      <c r="CV1127" s="25"/>
      <c r="CW1127" s="25"/>
      <c r="CX1127" s="25"/>
      <c r="CY1127" s="25"/>
      <c r="CZ1127" s="25"/>
      <c r="DA1127" s="25"/>
      <c r="DB1127" s="25"/>
      <c r="DC1127" s="25"/>
      <c r="DD1127" s="25"/>
    </row>
    <row r="1128" spans="1:108" hidden="1">
      <c r="A1128" s="25"/>
      <c r="B1128" s="25"/>
      <c r="C1128" s="25"/>
      <c r="D1128" s="25"/>
      <c r="E1128" s="25"/>
      <c r="F1128" s="25"/>
      <c r="G1128" s="25"/>
      <c r="H1128" s="25"/>
      <c r="I1128" s="214"/>
      <c r="J1128" s="25"/>
      <c r="K1128" s="25"/>
      <c r="L1128" s="25"/>
      <c r="M1128" s="25"/>
      <c r="N1128" s="25"/>
      <c r="O1128" s="25"/>
      <c r="P1128" s="25"/>
      <c r="Q1128" s="25"/>
      <c r="R1128" s="25"/>
      <c r="S1128" s="25"/>
      <c r="T1128" s="25"/>
      <c r="U1128" s="25"/>
      <c r="V1128" s="25"/>
      <c r="W1128" s="25"/>
      <c r="X1128" s="25"/>
      <c r="Y1128" s="25"/>
      <c r="Z1128" s="25"/>
      <c r="AA1128" s="25"/>
      <c r="AB1128" s="25"/>
      <c r="AC1128" s="25"/>
      <c r="AD1128" s="25"/>
      <c r="AE1128" s="25"/>
      <c r="AF1128" s="25"/>
      <c r="AG1128" s="25"/>
      <c r="AH1128" s="25"/>
      <c r="AI1128" s="25"/>
      <c r="AJ1128" s="25"/>
      <c r="AK1128" s="25"/>
      <c r="AL1128" s="25"/>
      <c r="AM1128" s="25"/>
      <c r="AN1128" s="25"/>
      <c r="AO1128" s="25"/>
      <c r="AP1128" s="25"/>
      <c r="AQ1128" s="25"/>
      <c r="AR1128" s="25"/>
      <c r="AS1128" s="25"/>
      <c r="AT1128" s="25"/>
      <c r="AU1128" s="25"/>
      <c r="AV1128" s="25"/>
      <c r="AW1128" s="25"/>
      <c r="AX1128" s="25"/>
      <c r="AY1128" s="25"/>
      <c r="AZ1128" s="25"/>
      <c r="BA1128" s="25"/>
      <c r="BB1128" s="25"/>
      <c r="BC1128" s="25"/>
      <c r="BD1128" s="25"/>
      <c r="BE1128" s="25"/>
      <c r="BF1128" s="25"/>
      <c r="BG1128" s="25"/>
      <c r="BH1128" s="25"/>
      <c r="BI1128" s="25"/>
      <c r="BJ1128" s="25"/>
      <c r="BK1128" s="25"/>
      <c r="BL1128" s="25"/>
      <c r="BM1128" s="25"/>
      <c r="BN1128" s="25"/>
      <c r="BO1128" s="25"/>
      <c r="BP1128" s="25"/>
      <c r="BQ1128" s="25"/>
      <c r="BR1128" s="25"/>
      <c r="BS1128" s="25"/>
      <c r="BT1128" s="25"/>
      <c r="BU1128" s="25"/>
      <c r="BV1128" s="25"/>
      <c r="BW1128" s="25"/>
      <c r="BX1128" s="25"/>
      <c r="BY1128" s="25"/>
      <c r="BZ1128" s="25"/>
      <c r="CA1128" s="25"/>
      <c r="CB1128" s="25"/>
      <c r="CC1128" s="25"/>
      <c r="CD1128" s="25"/>
      <c r="CE1128" s="25"/>
      <c r="CF1128" s="25"/>
      <c r="CG1128" s="25"/>
      <c r="CH1128" s="25"/>
      <c r="CI1128" s="25"/>
      <c r="CJ1128" s="25"/>
      <c r="CK1128" s="25"/>
      <c r="CL1128" s="25"/>
      <c r="CM1128" s="25"/>
      <c r="CN1128" s="25"/>
      <c r="CO1128" s="25"/>
      <c r="CP1128" s="25"/>
      <c r="CQ1128" s="25"/>
      <c r="CR1128" s="25"/>
      <c r="CS1128" s="25"/>
      <c r="CT1128" s="25"/>
      <c r="CU1128" s="25"/>
      <c r="CV1128" s="25"/>
      <c r="CW1128" s="25"/>
      <c r="CX1128" s="25"/>
      <c r="CY1128" s="25"/>
      <c r="CZ1128" s="25"/>
      <c r="DA1128" s="25"/>
      <c r="DB1128" s="25"/>
      <c r="DC1128" s="25"/>
      <c r="DD1128" s="25"/>
    </row>
    <row r="1129" spans="1:108" hidden="1">
      <c r="A1129" s="25"/>
      <c r="B1129" s="25"/>
      <c r="C1129" s="25"/>
      <c r="D1129" s="25"/>
      <c r="E1129" s="25"/>
      <c r="F1129" s="25"/>
      <c r="G1129" s="25"/>
      <c r="H1129" s="25"/>
      <c r="I1129" s="214"/>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c r="BM1129" s="25"/>
      <c r="BN1129" s="25"/>
      <c r="BO1129" s="25"/>
      <c r="BP1129" s="25"/>
      <c r="BQ1129" s="25"/>
      <c r="BR1129" s="25"/>
      <c r="BS1129" s="25"/>
      <c r="BT1129" s="25"/>
      <c r="BU1129" s="25"/>
      <c r="BV1129" s="25"/>
      <c r="BW1129" s="25"/>
      <c r="BX1129" s="25"/>
      <c r="BY1129" s="25"/>
      <c r="BZ1129" s="25"/>
      <c r="CA1129" s="25"/>
      <c r="CB1129" s="25"/>
      <c r="CC1129" s="25"/>
      <c r="CD1129" s="25"/>
      <c r="CE1129" s="25"/>
      <c r="CF1129" s="25"/>
      <c r="CG1129" s="25"/>
      <c r="CH1129" s="25"/>
      <c r="CI1129" s="25"/>
      <c r="CJ1129" s="25"/>
      <c r="CK1129" s="25"/>
      <c r="CL1129" s="25"/>
      <c r="CM1129" s="25"/>
      <c r="CN1129" s="25"/>
      <c r="CO1129" s="25"/>
      <c r="CP1129" s="25"/>
      <c r="CQ1129" s="25"/>
      <c r="CR1129" s="25"/>
      <c r="CS1129" s="25"/>
      <c r="CT1129" s="25"/>
      <c r="CU1129" s="25"/>
      <c r="CV1129" s="25"/>
      <c r="CW1129" s="25"/>
      <c r="CX1129" s="25"/>
      <c r="CY1129" s="25"/>
      <c r="CZ1129" s="25"/>
      <c r="DA1129" s="25"/>
      <c r="DB1129" s="25"/>
      <c r="DC1129" s="25"/>
      <c r="DD1129" s="25"/>
    </row>
    <row r="1130" spans="1:108" hidden="1">
      <c r="A1130" s="25"/>
      <c r="B1130" s="25"/>
      <c r="C1130" s="25"/>
      <c r="D1130" s="25"/>
      <c r="E1130" s="25"/>
      <c r="F1130" s="25"/>
      <c r="G1130" s="25"/>
      <c r="H1130" s="25"/>
      <c r="I1130" s="214"/>
      <c r="J1130" s="25"/>
      <c r="K1130" s="25"/>
      <c r="L1130" s="25"/>
      <c r="M1130" s="25"/>
      <c r="N1130" s="25"/>
      <c r="O1130" s="25"/>
      <c r="P1130" s="25"/>
      <c r="Q1130" s="25"/>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25"/>
      <c r="BJ1130" s="25"/>
      <c r="BK1130" s="25"/>
      <c r="BL1130" s="25"/>
      <c r="BM1130" s="25"/>
      <c r="BN1130" s="25"/>
      <c r="BO1130" s="25"/>
      <c r="BP1130" s="25"/>
      <c r="BQ1130" s="25"/>
      <c r="BR1130" s="25"/>
      <c r="BS1130" s="25"/>
      <c r="BT1130" s="25"/>
      <c r="BU1130" s="25"/>
      <c r="BV1130" s="25"/>
      <c r="BW1130" s="25"/>
      <c r="BX1130" s="25"/>
      <c r="BY1130" s="25"/>
      <c r="BZ1130" s="25"/>
      <c r="CA1130" s="25"/>
      <c r="CB1130" s="25"/>
      <c r="CC1130" s="25"/>
      <c r="CD1130" s="25"/>
      <c r="CE1130" s="25"/>
      <c r="CF1130" s="25"/>
      <c r="CG1130" s="25"/>
      <c r="CH1130" s="25"/>
      <c r="CI1130" s="25"/>
      <c r="CJ1130" s="25"/>
      <c r="CK1130" s="25"/>
      <c r="CL1130" s="25"/>
      <c r="CM1130" s="25"/>
      <c r="CN1130" s="25"/>
      <c r="CO1130" s="25"/>
      <c r="CP1130" s="25"/>
      <c r="CQ1130" s="25"/>
      <c r="CR1130" s="25"/>
      <c r="CS1130" s="25"/>
      <c r="CT1130" s="25"/>
      <c r="CU1130" s="25"/>
      <c r="CV1130" s="25"/>
      <c r="CW1130" s="25"/>
      <c r="CX1130" s="25"/>
      <c r="CY1130" s="25"/>
      <c r="CZ1130" s="25"/>
      <c r="DA1130" s="25"/>
      <c r="DB1130" s="25"/>
      <c r="DC1130" s="25"/>
      <c r="DD1130" s="25"/>
    </row>
    <row r="1131" spans="1:108" hidden="1">
      <c r="A1131" s="25"/>
      <c r="B1131" s="25"/>
      <c r="C1131" s="25"/>
      <c r="D1131" s="25"/>
      <c r="E1131" s="25"/>
      <c r="F1131" s="25"/>
      <c r="G1131" s="25"/>
      <c r="H1131" s="25"/>
      <c r="I1131" s="214"/>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25"/>
      <c r="BJ1131" s="25"/>
      <c r="BK1131" s="25"/>
      <c r="BL1131" s="25"/>
      <c r="BM1131" s="25"/>
      <c r="BN1131" s="25"/>
      <c r="BO1131" s="25"/>
      <c r="BP1131" s="25"/>
      <c r="BQ1131" s="25"/>
      <c r="BR1131" s="25"/>
      <c r="BS1131" s="25"/>
      <c r="BT1131" s="25"/>
      <c r="BU1131" s="25"/>
      <c r="BV1131" s="25"/>
      <c r="BW1131" s="25"/>
      <c r="BX1131" s="25"/>
      <c r="BY1131" s="25"/>
      <c r="BZ1131" s="25"/>
      <c r="CA1131" s="25"/>
      <c r="CB1131" s="25"/>
      <c r="CC1131" s="25"/>
      <c r="CD1131" s="25"/>
      <c r="CE1131" s="25"/>
      <c r="CF1131" s="25"/>
      <c r="CG1131" s="25"/>
      <c r="CH1131" s="25"/>
      <c r="CI1131" s="25"/>
      <c r="CJ1131" s="25"/>
      <c r="CK1131" s="25"/>
      <c r="CL1131" s="25"/>
      <c r="CM1131" s="25"/>
      <c r="CN1131" s="25"/>
      <c r="CO1131" s="25"/>
      <c r="CP1131" s="25"/>
      <c r="CQ1131" s="25"/>
      <c r="CR1131" s="25"/>
      <c r="CS1131" s="25"/>
      <c r="CT1131" s="25"/>
      <c r="CU1131" s="25"/>
      <c r="CV1131" s="25"/>
      <c r="CW1131" s="25"/>
      <c r="CX1131" s="25"/>
      <c r="CY1131" s="25"/>
      <c r="CZ1131" s="25"/>
      <c r="DA1131" s="25"/>
      <c r="DB1131" s="25"/>
      <c r="DC1131" s="25"/>
      <c r="DD1131" s="25"/>
    </row>
    <row r="1132" spans="1:108" hidden="1">
      <c r="A1132" s="25"/>
      <c r="B1132" s="25"/>
      <c r="C1132" s="25"/>
      <c r="D1132" s="25"/>
      <c r="E1132" s="25"/>
      <c r="F1132" s="25"/>
      <c r="G1132" s="25"/>
      <c r="H1132" s="25"/>
      <c r="I1132" s="214"/>
      <c r="J1132" s="25"/>
      <c r="K1132" s="25"/>
      <c r="L1132" s="25"/>
      <c r="M1132" s="25"/>
      <c r="N1132" s="25"/>
      <c r="O1132" s="25"/>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c r="BM1132" s="25"/>
      <c r="BN1132" s="25"/>
      <c r="BO1132" s="25"/>
      <c r="BP1132" s="25"/>
      <c r="BQ1132" s="25"/>
      <c r="BR1132" s="25"/>
      <c r="BS1132" s="25"/>
      <c r="BT1132" s="25"/>
      <c r="BU1132" s="25"/>
      <c r="BV1132" s="25"/>
      <c r="BW1132" s="25"/>
      <c r="BX1132" s="25"/>
      <c r="BY1132" s="25"/>
      <c r="BZ1132" s="25"/>
      <c r="CA1132" s="25"/>
      <c r="CB1132" s="25"/>
      <c r="CC1132" s="25"/>
      <c r="CD1132" s="25"/>
      <c r="CE1132" s="25"/>
      <c r="CF1132" s="25"/>
      <c r="CG1132" s="25"/>
      <c r="CH1132" s="25"/>
      <c r="CI1132" s="25"/>
      <c r="CJ1132" s="25"/>
      <c r="CK1132" s="25"/>
      <c r="CL1132" s="25"/>
      <c r="CM1132" s="25"/>
      <c r="CN1132" s="25"/>
      <c r="CO1132" s="25"/>
      <c r="CP1132" s="25"/>
      <c r="CQ1132" s="25"/>
      <c r="CR1132" s="25"/>
      <c r="CS1132" s="25"/>
      <c r="CT1132" s="25"/>
      <c r="CU1132" s="25"/>
      <c r="CV1132" s="25"/>
      <c r="CW1132" s="25"/>
      <c r="CX1132" s="25"/>
      <c r="CY1132" s="25"/>
      <c r="CZ1132" s="25"/>
      <c r="DA1132" s="25"/>
      <c r="DB1132" s="25"/>
      <c r="DC1132" s="25"/>
      <c r="DD1132" s="25"/>
    </row>
    <row r="1133" spans="1:108" hidden="1">
      <c r="A1133" s="25"/>
      <c r="B1133" s="25"/>
      <c r="C1133" s="25"/>
      <c r="D1133" s="25"/>
      <c r="E1133" s="25"/>
      <c r="F1133" s="25"/>
      <c r="G1133" s="25"/>
      <c r="H1133" s="25"/>
      <c r="I1133" s="214"/>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c r="CF1133" s="25"/>
      <c r="CG1133" s="25"/>
      <c r="CH1133" s="25"/>
      <c r="CI1133" s="25"/>
      <c r="CJ1133" s="25"/>
      <c r="CK1133" s="25"/>
      <c r="CL1133" s="25"/>
      <c r="CM1133" s="25"/>
      <c r="CN1133" s="25"/>
      <c r="CO1133" s="25"/>
      <c r="CP1133" s="25"/>
      <c r="CQ1133" s="25"/>
      <c r="CR1133" s="25"/>
      <c r="CS1133" s="25"/>
      <c r="CT1133" s="25"/>
      <c r="CU1133" s="25"/>
      <c r="CV1133" s="25"/>
      <c r="CW1133" s="25"/>
      <c r="CX1133" s="25"/>
      <c r="CY1133" s="25"/>
      <c r="CZ1133" s="25"/>
      <c r="DA1133" s="25"/>
      <c r="DB1133" s="25"/>
      <c r="DC1133" s="25"/>
      <c r="DD1133" s="25"/>
    </row>
    <row r="1134" spans="1:108" hidden="1">
      <c r="A1134" s="25"/>
      <c r="B1134" s="25"/>
      <c r="C1134" s="25"/>
      <c r="D1134" s="25"/>
      <c r="E1134" s="25"/>
      <c r="F1134" s="25"/>
      <c r="G1134" s="25"/>
      <c r="H1134" s="25"/>
      <c r="I1134" s="214"/>
      <c r="J1134" s="25"/>
      <c r="K1134" s="25"/>
      <c r="L1134" s="25"/>
      <c r="M1134" s="25"/>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c r="AM1134" s="25"/>
      <c r="AN1134" s="25"/>
      <c r="AO1134" s="25"/>
      <c r="AP1134" s="25"/>
      <c r="AQ1134" s="25"/>
      <c r="AR1134" s="25"/>
      <c r="AS1134" s="25"/>
      <c r="AT1134" s="25"/>
      <c r="AU1134" s="25"/>
      <c r="AV1134" s="25"/>
      <c r="AW1134" s="25"/>
      <c r="AX1134" s="25"/>
      <c r="AY1134" s="25"/>
      <c r="AZ1134" s="25"/>
      <c r="BA1134" s="25"/>
      <c r="BB1134" s="25"/>
      <c r="BC1134" s="25"/>
      <c r="BD1134" s="25"/>
      <c r="BE1134" s="25"/>
      <c r="BF1134" s="25"/>
      <c r="BG1134" s="25"/>
      <c r="BH1134" s="25"/>
      <c r="BI1134" s="25"/>
      <c r="BJ1134" s="25"/>
      <c r="BK1134" s="25"/>
      <c r="BL1134" s="25"/>
      <c r="BM1134" s="25"/>
      <c r="BN1134" s="25"/>
      <c r="BO1134" s="25"/>
      <c r="BP1134" s="25"/>
      <c r="BQ1134" s="25"/>
      <c r="BR1134" s="25"/>
      <c r="BS1134" s="25"/>
      <c r="BT1134" s="25"/>
      <c r="BU1134" s="25"/>
      <c r="BV1134" s="25"/>
      <c r="BW1134" s="25"/>
      <c r="BX1134" s="25"/>
      <c r="BY1134" s="25"/>
      <c r="BZ1134" s="25"/>
      <c r="CA1134" s="25"/>
      <c r="CB1134" s="25"/>
      <c r="CC1134" s="25"/>
      <c r="CD1134" s="25"/>
      <c r="CE1134" s="25"/>
      <c r="CF1134" s="25"/>
      <c r="CG1134" s="25"/>
      <c r="CH1134" s="25"/>
      <c r="CI1134" s="25"/>
      <c r="CJ1134" s="25"/>
      <c r="CK1134" s="25"/>
      <c r="CL1134" s="25"/>
      <c r="CM1134" s="25"/>
      <c r="CN1134" s="25"/>
      <c r="CO1134" s="25"/>
      <c r="CP1134" s="25"/>
      <c r="CQ1134" s="25"/>
      <c r="CR1134" s="25"/>
      <c r="CS1134" s="25"/>
      <c r="CT1134" s="25"/>
      <c r="CU1134" s="25"/>
      <c r="CV1134" s="25"/>
      <c r="CW1134" s="25"/>
      <c r="CX1134" s="25"/>
      <c r="CY1134" s="25"/>
      <c r="CZ1134" s="25"/>
      <c r="DA1134" s="25"/>
      <c r="DB1134" s="25"/>
      <c r="DC1134" s="25"/>
      <c r="DD1134" s="25"/>
    </row>
    <row r="1135" spans="1:108" hidden="1">
      <c r="A1135" s="25"/>
      <c r="B1135" s="25"/>
      <c r="C1135" s="25"/>
      <c r="D1135" s="25"/>
      <c r="E1135" s="25"/>
      <c r="F1135" s="25"/>
      <c r="G1135" s="25"/>
      <c r="H1135" s="25"/>
      <c r="I1135" s="214"/>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5"/>
      <c r="AX1135" s="25"/>
      <c r="AY1135" s="25"/>
      <c r="AZ1135" s="25"/>
      <c r="BA1135" s="25"/>
      <c r="BB1135" s="25"/>
      <c r="BC1135" s="25"/>
      <c r="BD1135" s="25"/>
      <c r="BE1135" s="25"/>
      <c r="BF1135" s="25"/>
      <c r="BG1135" s="25"/>
      <c r="BH1135" s="25"/>
      <c r="BI1135" s="25"/>
      <c r="BJ1135" s="25"/>
      <c r="BK1135" s="25"/>
      <c r="BL1135" s="25"/>
      <c r="BM1135" s="25"/>
      <c r="BN1135" s="25"/>
      <c r="BO1135" s="25"/>
      <c r="BP1135" s="25"/>
      <c r="BQ1135" s="25"/>
      <c r="BR1135" s="25"/>
      <c r="BS1135" s="25"/>
      <c r="BT1135" s="25"/>
      <c r="BU1135" s="25"/>
      <c r="BV1135" s="25"/>
      <c r="BW1135" s="25"/>
      <c r="BX1135" s="25"/>
      <c r="BY1135" s="25"/>
      <c r="BZ1135" s="25"/>
      <c r="CA1135" s="25"/>
      <c r="CB1135" s="25"/>
      <c r="CC1135" s="25"/>
      <c r="CD1135" s="25"/>
      <c r="CE1135" s="25"/>
      <c r="CF1135" s="25"/>
      <c r="CG1135" s="25"/>
      <c r="CH1135" s="25"/>
      <c r="CI1135" s="25"/>
      <c r="CJ1135" s="25"/>
      <c r="CK1135" s="25"/>
      <c r="CL1135" s="25"/>
      <c r="CM1135" s="25"/>
      <c r="CN1135" s="25"/>
      <c r="CO1135" s="25"/>
      <c r="CP1135" s="25"/>
      <c r="CQ1135" s="25"/>
      <c r="CR1135" s="25"/>
      <c r="CS1135" s="25"/>
      <c r="CT1135" s="25"/>
      <c r="CU1135" s="25"/>
      <c r="CV1135" s="25"/>
      <c r="CW1135" s="25"/>
      <c r="CX1135" s="25"/>
      <c r="CY1135" s="25"/>
      <c r="CZ1135" s="25"/>
      <c r="DA1135" s="25"/>
      <c r="DB1135" s="25"/>
      <c r="DC1135" s="25"/>
      <c r="DD1135" s="25"/>
    </row>
    <row r="1136" spans="1:108" hidden="1">
      <c r="A1136" s="25"/>
      <c r="B1136" s="25"/>
      <c r="C1136" s="25"/>
      <c r="D1136" s="25"/>
      <c r="E1136" s="25"/>
      <c r="F1136" s="25"/>
      <c r="G1136" s="25"/>
      <c r="H1136" s="25"/>
      <c r="I1136" s="214"/>
      <c r="J1136" s="25"/>
      <c r="K1136" s="25"/>
      <c r="L1136" s="25"/>
      <c r="M1136" s="25"/>
      <c r="N1136" s="25"/>
      <c r="O1136" s="25"/>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c r="CF1136" s="25"/>
      <c r="CG1136" s="25"/>
      <c r="CH1136" s="25"/>
      <c r="CI1136" s="25"/>
      <c r="CJ1136" s="25"/>
      <c r="CK1136" s="25"/>
      <c r="CL1136" s="25"/>
      <c r="CM1136" s="25"/>
      <c r="CN1136" s="25"/>
      <c r="CO1136" s="25"/>
      <c r="CP1136" s="25"/>
      <c r="CQ1136" s="25"/>
      <c r="CR1136" s="25"/>
      <c r="CS1136" s="25"/>
      <c r="CT1136" s="25"/>
      <c r="CU1136" s="25"/>
      <c r="CV1136" s="25"/>
      <c r="CW1136" s="25"/>
      <c r="CX1136" s="25"/>
      <c r="CY1136" s="25"/>
      <c r="CZ1136" s="25"/>
      <c r="DA1136" s="25"/>
      <c r="DB1136" s="25"/>
      <c r="DC1136" s="25"/>
      <c r="DD1136" s="25"/>
    </row>
    <row r="1137" spans="1:108" hidden="1">
      <c r="A1137" s="25"/>
      <c r="B1137" s="25"/>
      <c r="C1137" s="25"/>
      <c r="D1137" s="25"/>
      <c r="E1137" s="25"/>
      <c r="F1137" s="25"/>
      <c r="G1137" s="25"/>
      <c r="H1137" s="25"/>
      <c r="I1137" s="214"/>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25"/>
      <c r="BJ1137" s="25"/>
      <c r="BK1137" s="25"/>
      <c r="BL1137" s="25"/>
      <c r="BM1137" s="25"/>
      <c r="BN1137" s="25"/>
      <c r="BO1137" s="25"/>
      <c r="BP1137" s="25"/>
      <c r="BQ1137" s="25"/>
      <c r="BR1137" s="25"/>
      <c r="BS1137" s="25"/>
      <c r="BT1137" s="25"/>
      <c r="BU1137" s="25"/>
      <c r="BV1137" s="25"/>
      <c r="BW1137" s="25"/>
      <c r="BX1137" s="25"/>
      <c r="BY1137" s="25"/>
      <c r="BZ1137" s="25"/>
      <c r="CA1137" s="25"/>
      <c r="CB1137" s="25"/>
      <c r="CC1137" s="25"/>
      <c r="CD1137" s="25"/>
      <c r="CE1137" s="25"/>
      <c r="CF1137" s="25"/>
      <c r="CG1137" s="25"/>
      <c r="CH1137" s="25"/>
      <c r="CI1137" s="25"/>
      <c r="CJ1137" s="25"/>
      <c r="CK1137" s="25"/>
      <c r="CL1137" s="25"/>
      <c r="CM1137" s="25"/>
      <c r="CN1137" s="25"/>
      <c r="CO1137" s="25"/>
      <c r="CP1137" s="25"/>
      <c r="CQ1137" s="25"/>
      <c r="CR1137" s="25"/>
      <c r="CS1137" s="25"/>
      <c r="CT1137" s="25"/>
      <c r="CU1137" s="25"/>
      <c r="CV1137" s="25"/>
      <c r="CW1137" s="25"/>
      <c r="CX1137" s="25"/>
      <c r="CY1137" s="25"/>
      <c r="CZ1137" s="25"/>
      <c r="DA1137" s="25"/>
      <c r="DB1137" s="25"/>
      <c r="DC1137" s="25"/>
      <c r="DD1137" s="25"/>
    </row>
    <row r="1138" spans="1:108" hidden="1">
      <c r="A1138" s="25"/>
      <c r="B1138" s="25"/>
      <c r="C1138" s="25"/>
      <c r="D1138" s="25"/>
      <c r="E1138" s="25"/>
      <c r="F1138" s="25"/>
      <c r="G1138" s="25"/>
      <c r="H1138" s="25"/>
      <c r="I1138" s="214"/>
      <c r="J1138" s="25"/>
      <c r="K1138" s="25"/>
      <c r="L1138" s="25"/>
      <c r="M1138" s="25"/>
      <c r="N1138" s="25"/>
      <c r="O1138" s="25"/>
      <c r="P1138" s="25"/>
      <c r="Q1138" s="25"/>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c r="BM1138" s="25"/>
      <c r="BN1138" s="25"/>
      <c r="BO1138" s="25"/>
      <c r="BP1138" s="25"/>
      <c r="BQ1138" s="25"/>
      <c r="BR1138" s="25"/>
      <c r="BS1138" s="25"/>
      <c r="BT1138" s="25"/>
      <c r="BU1138" s="25"/>
      <c r="BV1138" s="25"/>
      <c r="BW1138" s="25"/>
      <c r="BX1138" s="25"/>
      <c r="BY1138" s="25"/>
      <c r="BZ1138" s="25"/>
      <c r="CA1138" s="25"/>
      <c r="CB1138" s="25"/>
      <c r="CC1138" s="25"/>
      <c r="CD1138" s="25"/>
      <c r="CE1138" s="25"/>
      <c r="CF1138" s="25"/>
      <c r="CG1138" s="25"/>
      <c r="CH1138" s="25"/>
      <c r="CI1138" s="25"/>
      <c r="CJ1138" s="25"/>
      <c r="CK1138" s="25"/>
      <c r="CL1138" s="25"/>
      <c r="CM1138" s="25"/>
      <c r="CN1138" s="25"/>
      <c r="CO1138" s="25"/>
      <c r="CP1138" s="25"/>
      <c r="CQ1138" s="25"/>
      <c r="CR1138" s="25"/>
      <c r="CS1138" s="25"/>
      <c r="CT1138" s="25"/>
      <c r="CU1138" s="25"/>
      <c r="CV1138" s="25"/>
      <c r="CW1138" s="25"/>
      <c r="CX1138" s="25"/>
      <c r="CY1138" s="25"/>
      <c r="CZ1138" s="25"/>
      <c r="DA1138" s="25"/>
      <c r="DB1138" s="25"/>
      <c r="DC1138" s="25"/>
      <c r="DD1138" s="25"/>
    </row>
    <row r="1139" spans="1:108" hidden="1">
      <c r="A1139" s="25"/>
      <c r="B1139" s="25"/>
      <c r="C1139" s="25"/>
      <c r="D1139" s="25"/>
      <c r="E1139" s="25"/>
      <c r="F1139" s="25"/>
      <c r="G1139" s="25"/>
      <c r="H1139" s="25"/>
      <c r="I1139" s="214"/>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c r="CF1139" s="25"/>
      <c r="CG1139" s="25"/>
      <c r="CH1139" s="25"/>
      <c r="CI1139" s="25"/>
      <c r="CJ1139" s="25"/>
      <c r="CK1139" s="25"/>
      <c r="CL1139" s="25"/>
      <c r="CM1139" s="25"/>
      <c r="CN1139" s="25"/>
      <c r="CO1139" s="25"/>
      <c r="CP1139" s="25"/>
      <c r="CQ1139" s="25"/>
      <c r="CR1139" s="25"/>
      <c r="CS1139" s="25"/>
      <c r="CT1139" s="25"/>
      <c r="CU1139" s="25"/>
      <c r="CV1139" s="25"/>
      <c r="CW1139" s="25"/>
      <c r="CX1139" s="25"/>
      <c r="CY1139" s="25"/>
      <c r="CZ1139" s="25"/>
      <c r="DA1139" s="25"/>
      <c r="DB1139" s="25"/>
      <c r="DC1139" s="25"/>
      <c r="DD1139" s="25"/>
    </row>
    <row r="1140" spans="1:108" hidden="1">
      <c r="A1140" s="25"/>
      <c r="B1140" s="25"/>
      <c r="C1140" s="25"/>
      <c r="D1140" s="25"/>
      <c r="E1140" s="25"/>
      <c r="F1140" s="25"/>
      <c r="G1140" s="25"/>
      <c r="H1140" s="25"/>
      <c r="I1140" s="214"/>
      <c r="J1140" s="25"/>
      <c r="K1140" s="25"/>
      <c r="L1140" s="25"/>
      <c r="M1140" s="25"/>
      <c r="N1140" s="25"/>
      <c r="O1140" s="25"/>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25"/>
      <c r="BJ1140" s="25"/>
      <c r="BK1140" s="25"/>
      <c r="BL1140" s="25"/>
      <c r="BM1140" s="25"/>
      <c r="BN1140" s="25"/>
      <c r="BO1140" s="25"/>
      <c r="BP1140" s="25"/>
      <c r="BQ1140" s="25"/>
      <c r="BR1140" s="25"/>
      <c r="BS1140" s="25"/>
      <c r="BT1140" s="25"/>
      <c r="BU1140" s="25"/>
      <c r="BV1140" s="25"/>
      <c r="BW1140" s="25"/>
      <c r="BX1140" s="25"/>
      <c r="BY1140" s="25"/>
      <c r="BZ1140" s="25"/>
      <c r="CA1140" s="25"/>
      <c r="CB1140" s="25"/>
      <c r="CC1140" s="25"/>
      <c r="CD1140" s="25"/>
      <c r="CE1140" s="25"/>
      <c r="CF1140" s="25"/>
      <c r="CG1140" s="25"/>
      <c r="CH1140" s="25"/>
      <c r="CI1140" s="25"/>
      <c r="CJ1140" s="25"/>
      <c r="CK1140" s="25"/>
      <c r="CL1140" s="25"/>
      <c r="CM1140" s="25"/>
      <c r="CN1140" s="25"/>
      <c r="CO1140" s="25"/>
      <c r="CP1140" s="25"/>
      <c r="CQ1140" s="25"/>
      <c r="CR1140" s="25"/>
      <c r="CS1140" s="25"/>
      <c r="CT1140" s="25"/>
      <c r="CU1140" s="25"/>
      <c r="CV1140" s="25"/>
      <c r="CW1140" s="25"/>
      <c r="CX1140" s="25"/>
      <c r="CY1140" s="25"/>
      <c r="CZ1140" s="25"/>
      <c r="DA1140" s="25"/>
      <c r="DB1140" s="25"/>
      <c r="DC1140" s="25"/>
      <c r="DD1140" s="25"/>
    </row>
    <row r="1141" spans="1:108" hidden="1">
      <c r="A1141" s="25"/>
      <c r="B1141" s="25"/>
      <c r="C1141" s="25"/>
      <c r="D1141" s="25"/>
      <c r="E1141" s="25"/>
      <c r="F1141" s="25"/>
      <c r="G1141" s="25"/>
      <c r="H1141" s="25"/>
      <c r="I1141" s="214"/>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5"/>
      <c r="AX1141" s="25"/>
      <c r="AY1141" s="25"/>
      <c r="AZ1141" s="25"/>
      <c r="BA1141" s="25"/>
      <c r="BB1141" s="25"/>
      <c r="BC1141" s="25"/>
      <c r="BD1141" s="25"/>
      <c r="BE1141" s="25"/>
      <c r="BF1141" s="25"/>
      <c r="BG1141" s="25"/>
      <c r="BH1141" s="25"/>
      <c r="BI1141" s="25"/>
      <c r="BJ1141" s="25"/>
      <c r="BK1141" s="25"/>
      <c r="BL1141" s="25"/>
      <c r="BM1141" s="25"/>
      <c r="BN1141" s="25"/>
      <c r="BO1141" s="25"/>
      <c r="BP1141" s="25"/>
      <c r="BQ1141" s="25"/>
      <c r="BR1141" s="25"/>
      <c r="BS1141" s="25"/>
      <c r="BT1141" s="25"/>
      <c r="BU1141" s="25"/>
      <c r="BV1141" s="25"/>
      <c r="BW1141" s="25"/>
      <c r="BX1141" s="25"/>
      <c r="BY1141" s="25"/>
      <c r="BZ1141" s="25"/>
      <c r="CA1141" s="25"/>
      <c r="CB1141" s="25"/>
      <c r="CC1141" s="25"/>
      <c r="CD1141" s="25"/>
      <c r="CE1141" s="25"/>
      <c r="CF1141" s="25"/>
      <c r="CG1141" s="25"/>
      <c r="CH1141" s="25"/>
      <c r="CI1141" s="25"/>
      <c r="CJ1141" s="25"/>
      <c r="CK1141" s="25"/>
      <c r="CL1141" s="25"/>
      <c r="CM1141" s="25"/>
      <c r="CN1141" s="25"/>
      <c r="CO1141" s="25"/>
      <c r="CP1141" s="25"/>
      <c r="CQ1141" s="25"/>
      <c r="CR1141" s="25"/>
      <c r="CS1141" s="25"/>
      <c r="CT1141" s="25"/>
      <c r="CU1141" s="25"/>
      <c r="CV1141" s="25"/>
      <c r="CW1141" s="25"/>
      <c r="CX1141" s="25"/>
      <c r="CY1141" s="25"/>
      <c r="CZ1141" s="25"/>
      <c r="DA1141" s="25"/>
      <c r="DB1141" s="25"/>
      <c r="DC1141" s="25"/>
      <c r="DD1141" s="25"/>
    </row>
    <row r="1142" spans="1:108" hidden="1">
      <c r="A1142" s="25"/>
      <c r="B1142" s="25"/>
      <c r="C1142" s="25"/>
      <c r="D1142" s="25"/>
      <c r="E1142" s="25"/>
      <c r="F1142" s="25"/>
      <c r="G1142" s="25"/>
      <c r="H1142" s="25"/>
      <c r="I1142" s="214"/>
      <c r="J1142" s="25"/>
      <c r="K1142" s="25"/>
      <c r="L1142" s="25"/>
      <c r="M1142" s="25"/>
      <c r="N1142" s="25"/>
      <c r="O1142" s="25"/>
      <c r="P1142" s="25"/>
      <c r="Q1142" s="25"/>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c r="AM1142" s="25"/>
      <c r="AN1142" s="25"/>
      <c r="AO1142" s="25"/>
      <c r="AP1142" s="25"/>
      <c r="AQ1142" s="25"/>
      <c r="AR1142" s="25"/>
      <c r="AS1142" s="25"/>
      <c r="AT1142" s="25"/>
      <c r="AU1142" s="25"/>
      <c r="AV1142" s="25"/>
      <c r="AW1142" s="25"/>
      <c r="AX1142" s="25"/>
      <c r="AY1142" s="25"/>
      <c r="AZ1142" s="25"/>
      <c r="BA1142" s="25"/>
      <c r="BB1142" s="25"/>
      <c r="BC1142" s="25"/>
      <c r="BD1142" s="25"/>
      <c r="BE1142" s="25"/>
      <c r="BF1142" s="25"/>
      <c r="BG1142" s="25"/>
      <c r="BH1142" s="25"/>
      <c r="BI1142" s="25"/>
      <c r="BJ1142" s="25"/>
      <c r="BK1142" s="25"/>
      <c r="BL1142" s="25"/>
      <c r="BM1142" s="25"/>
      <c r="BN1142" s="25"/>
      <c r="BO1142" s="25"/>
      <c r="BP1142" s="25"/>
      <c r="BQ1142" s="25"/>
      <c r="BR1142" s="25"/>
      <c r="BS1142" s="25"/>
      <c r="BT1142" s="25"/>
      <c r="BU1142" s="25"/>
      <c r="BV1142" s="25"/>
      <c r="BW1142" s="25"/>
      <c r="BX1142" s="25"/>
      <c r="BY1142" s="25"/>
      <c r="BZ1142" s="25"/>
      <c r="CA1142" s="25"/>
      <c r="CB1142" s="25"/>
      <c r="CC1142" s="25"/>
      <c r="CD1142" s="25"/>
      <c r="CE1142" s="25"/>
      <c r="CF1142" s="25"/>
      <c r="CG1142" s="25"/>
      <c r="CH1142" s="25"/>
      <c r="CI1142" s="25"/>
      <c r="CJ1142" s="25"/>
      <c r="CK1142" s="25"/>
      <c r="CL1142" s="25"/>
      <c r="CM1142" s="25"/>
      <c r="CN1142" s="25"/>
      <c r="CO1142" s="25"/>
      <c r="CP1142" s="25"/>
      <c r="CQ1142" s="25"/>
      <c r="CR1142" s="25"/>
      <c r="CS1142" s="25"/>
      <c r="CT1142" s="25"/>
      <c r="CU1142" s="25"/>
      <c r="CV1142" s="25"/>
      <c r="CW1142" s="25"/>
      <c r="CX1142" s="25"/>
      <c r="CY1142" s="25"/>
      <c r="CZ1142" s="25"/>
      <c r="DA1142" s="25"/>
      <c r="DB1142" s="25"/>
      <c r="DC1142" s="25"/>
      <c r="DD1142" s="25"/>
    </row>
    <row r="1143" spans="1:108" hidden="1">
      <c r="A1143" s="25"/>
      <c r="B1143" s="25"/>
      <c r="C1143" s="25"/>
      <c r="D1143" s="25"/>
      <c r="E1143" s="25"/>
      <c r="F1143" s="25"/>
      <c r="G1143" s="25"/>
      <c r="H1143" s="25"/>
      <c r="I1143" s="214"/>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5"/>
      <c r="AX1143" s="25"/>
      <c r="AY1143" s="25"/>
      <c r="AZ1143" s="25"/>
      <c r="BA1143" s="25"/>
      <c r="BB1143" s="25"/>
      <c r="BC1143" s="25"/>
      <c r="BD1143" s="25"/>
      <c r="BE1143" s="25"/>
      <c r="BF1143" s="25"/>
      <c r="BG1143" s="25"/>
      <c r="BH1143" s="25"/>
      <c r="BI1143" s="25"/>
      <c r="BJ1143" s="25"/>
      <c r="BK1143" s="25"/>
      <c r="BL1143" s="25"/>
      <c r="BM1143" s="25"/>
      <c r="BN1143" s="25"/>
      <c r="BO1143" s="25"/>
      <c r="BP1143" s="25"/>
      <c r="BQ1143" s="25"/>
      <c r="BR1143" s="25"/>
      <c r="BS1143" s="25"/>
      <c r="BT1143" s="25"/>
      <c r="BU1143" s="25"/>
      <c r="BV1143" s="25"/>
      <c r="BW1143" s="25"/>
      <c r="BX1143" s="25"/>
      <c r="BY1143" s="25"/>
      <c r="BZ1143" s="25"/>
      <c r="CA1143" s="25"/>
      <c r="CB1143" s="25"/>
      <c r="CC1143" s="25"/>
      <c r="CD1143" s="25"/>
      <c r="CE1143" s="25"/>
      <c r="CF1143" s="25"/>
      <c r="CG1143" s="25"/>
      <c r="CH1143" s="25"/>
      <c r="CI1143" s="25"/>
      <c r="CJ1143" s="25"/>
      <c r="CK1143" s="25"/>
      <c r="CL1143" s="25"/>
      <c r="CM1143" s="25"/>
      <c r="CN1143" s="25"/>
      <c r="CO1143" s="25"/>
      <c r="CP1143" s="25"/>
      <c r="CQ1143" s="25"/>
      <c r="CR1143" s="25"/>
      <c r="CS1143" s="25"/>
      <c r="CT1143" s="25"/>
      <c r="CU1143" s="25"/>
      <c r="CV1143" s="25"/>
      <c r="CW1143" s="25"/>
      <c r="CX1143" s="25"/>
      <c r="CY1143" s="25"/>
      <c r="CZ1143" s="25"/>
      <c r="DA1143" s="25"/>
      <c r="DB1143" s="25"/>
      <c r="DC1143" s="25"/>
      <c r="DD1143" s="25"/>
    </row>
    <row r="1144" spans="1:108" hidden="1">
      <c r="A1144" s="25"/>
      <c r="B1144" s="25"/>
      <c r="C1144" s="25"/>
      <c r="D1144" s="25"/>
      <c r="E1144" s="25"/>
      <c r="F1144" s="25"/>
      <c r="G1144" s="25"/>
      <c r="H1144" s="25"/>
      <c r="I1144" s="214"/>
      <c r="J1144" s="25"/>
      <c r="K1144" s="25"/>
      <c r="L1144" s="25"/>
      <c r="M1144" s="25"/>
      <c r="N1144" s="25"/>
      <c r="O1144" s="25"/>
      <c r="P1144" s="25"/>
      <c r="Q1144" s="25"/>
      <c r="R1144" s="25"/>
      <c r="S1144" s="25"/>
      <c r="T1144" s="25"/>
      <c r="U1144" s="25"/>
      <c r="V1144" s="25"/>
      <c r="W1144" s="25"/>
      <c r="X1144" s="25"/>
      <c r="Y1144" s="25"/>
      <c r="Z1144" s="25"/>
      <c r="AA1144" s="25"/>
      <c r="AB1144" s="25"/>
      <c r="AC1144" s="25"/>
      <c r="AD1144" s="25"/>
      <c r="AE1144" s="25"/>
      <c r="AF1144" s="25"/>
      <c r="AG1144" s="25"/>
      <c r="AH1144" s="25"/>
      <c r="AI1144" s="25"/>
      <c r="AJ1144" s="25"/>
      <c r="AK1144" s="25"/>
      <c r="AL1144" s="25"/>
      <c r="AM1144" s="25"/>
      <c r="AN1144" s="25"/>
      <c r="AO1144" s="25"/>
      <c r="AP1144" s="25"/>
      <c r="AQ1144" s="25"/>
      <c r="AR1144" s="25"/>
      <c r="AS1144" s="25"/>
      <c r="AT1144" s="25"/>
      <c r="AU1144" s="25"/>
      <c r="AV1144" s="25"/>
      <c r="AW1144" s="25"/>
      <c r="AX1144" s="25"/>
      <c r="AY1144" s="25"/>
      <c r="AZ1144" s="25"/>
      <c r="BA1144" s="25"/>
      <c r="BB1144" s="25"/>
      <c r="BC1144" s="25"/>
      <c r="BD1144" s="25"/>
      <c r="BE1144" s="25"/>
      <c r="BF1144" s="25"/>
      <c r="BG1144" s="25"/>
      <c r="BH1144" s="25"/>
      <c r="BI1144" s="25"/>
      <c r="BJ1144" s="25"/>
      <c r="BK1144" s="25"/>
      <c r="BL1144" s="25"/>
      <c r="BM1144" s="25"/>
      <c r="BN1144" s="25"/>
      <c r="BO1144" s="25"/>
      <c r="BP1144" s="25"/>
      <c r="BQ1144" s="25"/>
      <c r="BR1144" s="25"/>
      <c r="BS1144" s="25"/>
      <c r="BT1144" s="25"/>
      <c r="BU1144" s="25"/>
      <c r="BV1144" s="25"/>
      <c r="BW1144" s="25"/>
      <c r="BX1144" s="25"/>
      <c r="BY1144" s="25"/>
      <c r="BZ1144" s="25"/>
      <c r="CA1144" s="25"/>
      <c r="CB1144" s="25"/>
      <c r="CC1144" s="25"/>
      <c r="CD1144" s="25"/>
      <c r="CE1144" s="25"/>
      <c r="CF1144" s="25"/>
      <c r="CG1144" s="25"/>
      <c r="CH1144" s="25"/>
      <c r="CI1144" s="25"/>
      <c r="CJ1144" s="25"/>
      <c r="CK1144" s="25"/>
      <c r="CL1144" s="25"/>
      <c r="CM1144" s="25"/>
      <c r="CN1144" s="25"/>
      <c r="CO1144" s="25"/>
      <c r="CP1144" s="25"/>
      <c r="CQ1144" s="25"/>
      <c r="CR1144" s="25"/>
      <c r="CS1144" s="25"/>
      <c r="CT1144" s="25"/>
      <c r="CU1144" s="25"/>
      <c r="CV1144" s="25"/>
      <c r="CW1144" s="25"/>
      <c r="CX1144" s="25"/>
      <c r="CY1144" s="25"/>
      <c r="CZ1144" s="25"/>
      <c r="DA1144" s="25"/>
      <c r="DB1144" s="25"/>
      <c r="DC1144" s="25"/>
      <c r="DD1144" s="25"/>
    </row>
    <row r="1145" spans="1:108" hidden="1">
      <c r="A1145" s="25"/>
      <c r="B1145" s="25"/>
      <c r="C1145" s="25"/>
      <c r="D1145" s="25"/>
      <c r="E1145" s="25"/>
      <c r="F1145" s="25"/>
      <c r="G1145" s="25"/>
      <c r="H1145" s="25"/>
      <c r="I1145" s="214"/>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5"/>
      <c r="AX1145" s="25"/>
      <c r="AY1145" s="25"/>
      <c r="AZ1145" s="25"/>
      <c r="BA1145" s="25"/>
      <c r="BB1145" s="25"/>
      <c r="BC1145" s="25"/>
      <c r="BD1145" s="25"/>
      <c r="BE1145" s="25"/>
      <c r="BF1145" s="25"/>
      <c r="BG1145" s="25"/>
      <c r="BH1145" s="25"/>
      <c r="BI1145" s="25"/>
      <c r="BJ1145" s="25"/>
      <c r="BK1145" s="25"/>
      <c r="BL1145" s="25"/>
      <c r="BM1145" s="25"/>
      <c r="BN1145" s="25"/>
      <c r="BO1145" s="25"/>
      <c r="BP1145" s="25"/>
      <c r="BQ1145" s="25"/>
      <c r="BR1145" s="25"/>
      <c r="BS1145" s="25"/>
      <c r="BT1145" s="25"/>
      <c r="BU1145" s="25"/>
      <c r="BV1145" s="25"/>
      <c r="BW1145" s="25"/>
      <c r="BX1145" s="25"/>
      <c r="BY1145" s="25"/>
      <c r="BZ1145" s="25"/>
      <c r="CA1145" s="25"/>
      <c r="CB1145" s="25"/>
      <c r="CC1145" s="25"/>
      <c r="CD1145" s="25"/>
      <c r="CE1145" s="25"/>
      <c r="CF1145" s="25"/>
      <c r="CG1145" s="25"/>
      <c r="CH1145" s="25"/>
      <c r="CI1145" s="25"/>
      <c r="CJ1145" s="25"/>
      <c r="CK1145" s="25"/>
      <c r="CL1145" s="25"/>
      <c r="CM1145" s="25"/>
      <c r="CN1145" s="25"/>
      <c r="CO1145" s="25"/>
      <c r="CP1145" s="25"/>
      <c r="CQ1145" s="25"/>
      <c r="CR1145" s="25"/>
      <c r="CS1145" s="25"/>
      <c r="CT1145" s="25"/>
      <c r="CU1145" s="25"/>
      <c r="CV1145" s="25"/>
      <c r="CW1145" s="25"/>
      <c r="CX1145" s="25"/>
      <c r="CY1145" s="25"/>
      <c r="CZ1145" s="25"/>
      <c r="DA1145" s="25"/>
      <c r="DB1145" s="25"/>
      <c r="DC1145" s="25"/>
      <c r="DD1145" s="25"/>
    </row>
    <row r="1146" spans="1:108" hidden="1">
      <c r="A1146" s="25"/>
      <c r="B1146" s="25"/>
      <c r="C1146" s="25"/>
      <c r="D1146" s="25"/>
      <c r="E1146" s="25"/>
      <c r="F1146" s="25"/>
      <c r="G1146" s="25"/>
      <c r="H1146" s="25"/>
      <c r="I1146" s="214"/>
      <c r="J1146" s="25"/>
      <c r="K1146" s="25"/>
      <c r="L1146" s="25"/>
      <c r="M1146" s="25"/>
      <c r="N1146" s="25"/>
      <c r="O1146" s="25"/>
      <c r="P1146" s="25"/>
      <c r="Q1146" s="25"/>
      <c r="R1146" s="25"/>
      <c r="S1146" s="25"/>
      <c r="T1146" s="25"/>
      <c r="U1146" s="25"/>
      <c r="V1146" s="25"/>
      <c r="W1146" s="25"/>
      <c r="X1146" s="25"/>
      <c r="Y1146" s="25"/>
      <c r="Z1146" s="25"/>
      <c r="AA1146" s="25"/>
      <c r="AB1146" s="25"/>
      <c r="AC1146" s="25"/>
      <c r="AD1146" s="25"/>
      <c r="AE1146" s="25"/>
      <c r="AF1146" s="25"/>
      <c r="AG1146" s="25"/>
      <c r="AH1146" s="25"/>
      <c r="AI1146" s="25"/>
      <c r="AJ1146" s="25"/>
      <c r="AK1146" s="25"/>
      <c r="AL1146" s="25"/>
      <c r="AM1146" s="25"/>
      <c r="AN1146" s="25"/>
      <c r="AO1146" s="25"/>
      <c r="AP1146" s="25"/>
      <c r="AQ1146" s="25"/>
      <c r="AR1146" s="25"/>
      <c r="AS1146" s="25"/>
      <c r="AT1146" s="25"/>
      <c r="AU1146" s="25"/>
      <c r="AV1146" s="25"/>
      <c r="AW1146" s="25"/>
      <c r="AX1146" s="25"/>
      <c r="AY1146" s="25"/>
      <c r="AZ1146" s="25"/>
      <c r="BA1146" s="25"/>
      <c r="BB1146" s="25"/>
      <c r="BC1146" s="25"/>
      <c r="BD1146" s="25"/>
      <c r="BE1146" s="25"/>
      <c r="BF1146" s="25"/>
      <c r="BG1146" s="25"/>
      <c r="BH1146" s="25"/>
      <c r="BI1146" s="25"/>
      <c r="BJ1146" s="25"/>
      <c r="BK1146" s="25"/>
      <c r="BL1146" s="25"/>
      <c r="BM1146" s="25"/>
      <c r="BN1146" s="25"/>
      <c r="BO1146" s="25"/>
      <c r="BP1146" s="25"/>
      <c r="BQ1146" s="25"/>
      <c r="BR1146" s="25"/>
      <c r="BS1146" s="25"/>
      <c r="BT1146" s="25"/>
      <c r="BU1146" s="25"/>
      <c r="BV1146" s="25"/>
      <c r="BW1146" s="25"/>
      <c r="BX1146" s="25"/>
      <c r="BY1146" s="25"/>
      <c r="BZ1146" s="25"/>
      <c r="CA1146" s="25"/>
      <c r="CB1146" s="25"/>
      <c r="CC1146" s="25"/>
      <c r="CD1146" s="25"/>
      <c r="CE1146" s="25"/>
      <c r="CF1146" s="25"/>
      <c r="CG1146" s="25"/>
      <c r="CH1146" s="25"/>
      <c r="CI1146" s="25"/>
      <c r="CJ1146" s="25"/>
      <c r="CK1146" s="25"/>
      <c r="CL1146" s="25"/>
      <c r="CM1146" s="25"/>
      <c r="CN1146" s="25"/>
      <c r="CO1146" s="25"/>
      <c r="CP1146" s="25"/>
      <c r="CQ1146" s="25"/>
      <c r="CR1146" s="25"/>
      <c r="CS1146" s="25"/>
      <c r="CT1146" s="25"/>
      <c r="CU1146" s="25"/>
      <c r="CV1146" s="25"/>
      <c r="CW1146" s="25"/>
      <c r="CX1146" s="25"/>
      <c r="CY1146" s="25"/>
      <c r="CZ1146" s="25"/>
      <c r="DA1146" s="25"/>
      <c r="DB1146" s="25"/>
      <c r="DC1146" s="25"/>
      <c r="DD1146" s="25"/>
    </row>
    <row r="1147" spans="1:108" hidden="1">
      <c r="A1147" s="25"/>
      <c r="B1147" s="25"/>
      <c r="C1147" s="25"/>
      <c r="D1147" s="25"/>
      <c r="E1147" s="25"/>
      <c r="F1147" s="25"/>
      <c r="G1147" s="25"/>
      <c r="H1147" s="25"/>
      <c r="I1147" s="214"/>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5"/>
      <c r="AX1147" s="25"/>
      <c r="AY1147" s="25"/>
      <c r="AZ1147" s="25"/>
      <c r="BA1147" s="25"/>
      <c r="BB1147" s="25"/>
      <c r="BC1147" s="25"/>
      <c r="BD1147" s="25"/>
      <c r="BE1147" s="25"/>
      <c r="BF1147" s="25"/>
      <c r="BG1147" s="25"/>
      <c r="BH1147" s="25"/>
      <c r="BI1147" s="25"/>
      <c r="BJ1147" s="25"/>
      <c r="BK1147" s="25"/>
      <c r="BL1147" s="25"/>
      <c r="BM1147" s="25"/>
      <c r="BN1147" s="25"/>
      <c r="BO1147" s="25"/>
      <c r="BP1147" s="25"/>
      <c r="BQ1147" s="25"/>
      <c r="BR1147" s="25"/>
      <c r="BS1147" s="25"/>
      <c r="BT1147" s="25"/>
      <c r="BU1147" s="25"/>
      <c r="BV1147" s="25"/>
      <c r="BW1147" s="25"/>
      <c r="BX1147" s="25"/>
      <c r="BY1147" s="25"/>
      <c r="BZ1147" s="25"/>
      <c r="CA1147" s="25"/>
      <c r="CB1147" s="25"/>
      <c r="CC1147" s="25"/>
      <c r="CD1147" s="25"/>
      <c r="CE1147" s="25"/>
      <c r="CF1147" s="25"/>
      <c r="CG1147" s="25"/>
      <c r="CH1147" s="25"/>
      <c r="CI1147" s="25"/>
      <c r="CJ1147" s="25"/>
      <c r="CK1147" s="25"/>
      <c r="CL1147" s="25"/>
      <c r="CM1147" s="25"/>
      <c r="CN1147" s="25"/>
      <c r="CO1147" s="25"/>
      <c r="CP1147" s="25"/>
      <c r="CQ1147" s="25"/>
      <c r="CR1147" s="25"/>
      <c r="CS1147" s="25"/>
      <c r="CT1147" s="25"/>
      <c r="CU1147" s="25"/>
      <c r="CV1147" s="25"/>
      <c r="CW1147" s="25"/>
      <c r="CX1147" s="25"/>
      <c r="CY1147" s="25"/>
      <c r="CZ1147" s="25"/>
      <c r="DA1147" s="25"/>
      <c r="DB1147" s="25"/>
      <c r="DC1147" s="25"/>
      <c r="DD1147" s="25"/>
    </row>
    <row r="1148" spans="1:108" hidden="1">
      <c r="A1148" s="25"/>
      <c r="B1148" s="25"/>
      <c r="C1148" s="25"/>
      <c r="D1148" s="25"/>
      <c r="E1148" s="25"/>
      <c r="F1148" s="25"/>
      <c r="G1148" s="25"/>
      <c r="H1148" s="25"/>
      <c r="I1148" s="214"/>
      <c r="J1148" s="25"/>
      <c r="K1148" s="25"/>
      <c r="L1148" s="25"/>
      <c r="M1148" s="25"/>
      <c r="N1148" s="25"/>
      <c r="O1148" s="25"/>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c r="AM1148" s="25"/>
      <c r="AN1148" s="25"/>
      <c r="AO1148" s="25"/>
      <c r="AP1148" s="25"/>
      <c r="AQ1148" s="25"/>
      <c r="AR1148" s="25"/>
      <c r="AS1148" s="25"/>
      <c r="AT1148" s="25"/>
      <c r="AU1148" s="25"/>
      <c r="AV1148" s="25"/>
      <c r="AW1148" s="25"/>
      <c r="AX1148" s="25"/>
      <c r="AY1148" s="25"/>
      <c r="AZ1148" s="25"/>
      <c r="BA1148" s="25"/>
      <c r="BB1148" s="25"/>
      <c r="BC1148" s="25"/>
      <c r="BD1148" s="25"/>
      <c r="BE1148" s="25"/>
      <c r="BF1148" s="25"/>
      <c r="BG1148" s="25"/>
      <c r="BH1148" s="25"/>
      <c r="BI1148" s="25"/>
      <c r="BJ1148" s="25"/>
      <c r="BK1148" s="25"/>
      <c r="BL1148" s="25"/>
      <c r="BM1148" s="25"/>
      <c r="BN1148" s="25"/>
      <c r="BO1148" s="25"/>
      <c r="BP1148" s="25"/>
      <c r="BQ1148" s="25"/>
      <c r="BR1148" s="25"/>
      <c r="BS1148" s="25"/>
      <c r="BT1148" s="25"/>
      <c r="BU1148" s="25"/>
      <c r="BV1148" s="25"/>
      <c r="BW1148" s="25"/>
      <c r="BX1148" s="25"/>
      <c r="BY1148" s="25"/>
      <c r="BZ1148" s="25"/>
      <c r="CA1148" s="25"/>
      <c r="CB1148" s="25"/>
      <c r="CC1148" s="25"/>
      <c r="CD1148" s="25"/>
      <c r="CE1148" s="25"/>
      <c r="CF1148" s="25"/>
      <c r="CG1148" s="25"/>
      <c r="CH1148" s="25"/>
      <c r="CI1148" s="25"/>
      <c r="CJ1148" s="25"/>
      <c r="CK1148" s="25"/>
      <c r="CL1148" s="25"/>
      <c r="CM1148" s="25"/>
      <c r="CN1148" s="25"/>
      <c r="CO1148" s="25"/>
      <c r="CP1148" s="25"/>
      <c r="CQ1148" s="25"/>
      <c r="CR1148" s="25"/>
      <c r="CS1148" s="25"/>
      <c r="CT1148" s="25"/>
      <c r="CU1148" s="25"/>
      <c r="CV1148" s="25"/>
      <c r="CW1148" s="25"/>
      <c r="CX1148" s="25"/>
      <c r="CY1148" s="25"/>
      <c r="CZ1148" s="25"/>
      <c r="DA1148" s="25"/>
      <c r="DB1148" s="25"/>
      <c r="DC1148" s="25"/>
      <c r="DD1148" s="25"/>
    </row>
    <row r="1149" spans="1:108" hidden="1">
      <c r="A1149" s="25"/>
      <c r="B1149" s="25"/>
      <c r="C1149" s="25"/>
      <c r="D1149" s="25"/>
      <c r="E1149" s="25"/>
      <c r="F1149" s="25"/>
      <c r="G1149" s="25"/>
      <c r="H1149" s="25"/>
      <c r="I1149" s="214"/>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25"/>
      <c r="BJ1149" s="25"/>
      <c r="BK1149" s="25"/>
      <c r="BL1149" s="25"/>
      <c r="BM1149" s="25"/>
      <c r="BN1149" s="25"/>
      <c r="BO1149" s="25"/>
      <c r="BP1149" s="25"/>
      <c r="BQ1149" s="25"/>
      <c r="BR1149" s="25"/>
      <c r="BS1149" s="25"/>
      <c r="BT1149" s="25"/>
      <c r="BU1149" s="25"/>
      <c r="BV1149" s="25"/>
      <c r="BW1149" s="25"/>
      <c r="BX1149" s="25"/>
      <c r="BY1149" s="25"/>
      <c r="BZ1149" s="25"/>
      <c r="CA1149" s="25"/>
      <c r="CB1149" s="25"/>
      <c r="CC1149" s="25"/>
      <c r="CD1149" s="25"/>
      <c r="CE1149" s="25"/>
      <c r="CF1149" s="25"/>
      <c r="CG1149" s="25"/>
      <c r="CH1149" s="25"/>
      <c r="CI1149" s="25"/>
      <c r="CJ1149" s="25"/>
      <c r="CK1149" s="25"/>
      <c r="CL1149" s="25"/>
      <c r="CM1149" s="25"/>
      <c r="CN1149" s="25"/>
      <c r="CO1149" s="25"/>
      <c r="CP1149" s="25"/>
      <c r="CQ1149" s="25"/>
      <c r="CR1149" s="25"/>
      <c r="CS1149" s="25"/>
      <c r="CT1149" s="25"/>
      <c r="CU1149" s="25"/>
      <c r="CV1149" s="25"/>
      <c r="CW1149" s="25"/>
      <c r="CX1149" s="25"/>
      <c r="CY1149" s="25"/>
      <c r="CZ1149" s="25"/>
      <c r="DA1149" s="25"/>
      <c r="DB1149" s="25"/>
      <c r="DC1149" s="25"/>
      <c r="DD1149" s="25"/>
    </row>
    <row r="1150" spans="1:108" hidden="1">
      <c r="A1150" s="25"/>
      <c r="B1150" s="25"/>
      <c r="C1150" s="25"/>
      <c r="D1150" s="25"/>
      <c r="E1150" s="25"/>
      <c r="F1150" s="25"/>
      <c r="G1150" s="25"/>
      <c r="H1150" s="25"/>
      <c r="I1150" s="214"/>
      <c r="J1150" s="25"/>
      <c r="K1150" s="25"/>
      <c r="L1150" s="25"/>
      <c r="M1150" s="25"/>
      <c r="N1150" s="25"/>
      <c r="O1150" s="25"/>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25"/>
      <c r="BJ1150" s="25"/>
      <c r="BK1150" s="25"/>
      <c r="BL1150" s="25"/>
      <c r="BM1150" s="25"/>
      <c r="BN1150" s="25"/>
      <c r="BO1150" s="25"/>
      <c r="BP1150" s="25"/>
      <c r="BQ1150" s="25"/>
      <c r="BR1150" s="25"/>
      <c r="BS1150" s="25"/>
      <c r="BT1150" s="25"/>
      <c r="BU1150" s="25"/>
      <c r="BV1150" s="25"/>
      <c r="BW1150" s="25"/>
      <c r="BX1150" s="25"/>
      <c r="BY1150" s="25"/>
      <c r="BZ1150" s="25"/>
      <c r="CA1150" s="25"/>
      <c r="CB1150" s="25"/>
      <c r="CC1150" s="25"/>
      <c r="CD1150" s="25"/>
      <c r="CE1150" s="25"/>
      <c r="CF1150" s="25"/>
      <c r="CG1150" s="25"/>
      <c r="CH1150" s="25"/>
      <c r="CI1150" s="25"/>
      <c r="CJ1150" s="25"/>
      <c r="CK1150" s="25"/>
      <c r="CL1150" s="25"/>
      <c r="CM1150" s="25"/>
      <c r="CN1150" s="25"/>
      <c r="CO1150" s="25"/>
      <c r="CP1150" s="25"/>
      <c r="CQ1150" s="25"/>
      <c r="CR1150" s="25"/>
      <c r="CS1150" s="25"/>
      <c r="CT1150" s="25"/>
      <c r="CU1150" s="25"/>
      <c r="CV1150" s="25"/>
      <c r="CW1150" s="25"/>
      <c r="CX1150" s="25"/>
      <c r="CY1150" s="25"/>
      <c r="CZ1150" s="25"/>
      <c r="DA1150" s="25"/>
      <c r="DB1150" s="25"/>
      <c r="DC1150" s="25"/>
      <c r="DD1150" s="25"/>
    </row>
    <row r="1151" spans="1:108" hidden="1">
      <c r="A1151" s="25"/>
      <c r="B1151" s="25"/>
      <c r="C1151" s="25"/>
      <c r="D1151" s="25"/>
      <c r="E1151" s="25"/>
      <c r="F1151" s="25"/>
      <c r="G1151" s="25"/>
      <c r="H1151" s="25"/>
      <c r="I1151" s="214"/>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25"/>
      <c r="BJ1151" s="25"/>
      <c r="BK1151" s="25"/>
      <c r="BL1151" s="25"/>
      <c r="BM1151" s="25"/>
      <c r="BN1151" s="25"/>
      <c r="BO1151" s="25"/>
      <c r="BP1151" s="25"/>
      <c r="BQ1151" s="25"/>
      <c r="BR1151" s="25"/>
      <c r="BS1151" s="25"/>
      <c r="BT1151" s="25"/>
      <c r="BU1151" s="25"/>
      <c r="BV1151" s="25"/>
      <c r="BW1151" s="25"/>
      <c r="BX1151" s="25"/>
      <c r="BY1151" s="25"/>
      <c r="BZ1151" s="25"/>
      <c r="CA1151" s="25"/>
      <c r="CB1151" s="25"/>
      <c r="CC1151" s="25"/>
      <c r="CD1151" s="25"/>
      <c r="CE1151" s="25"/>
      <c r="CF1151" s="25"/>
      <c r="CG1151" s="25"/>
      <c r="CH1151" s="25"/>
      <c r="CI1151" s="25"/>
      <c r="CJ1151" s="25"/>
      <c r="CK1151" s="25"/>
      <c r="CL1151" s="25"/>
      <c r="CM1151" s="25"/>
      <c r="CN1151" s="25"/>
      <c r="CO1151" s="25"/>
      <c r="CP1151" s="25"/>
      <c r="CQ1151" s="25"/>
      <c r="CR1151" s="25"/>
      <c r="CS1151" s="25"/>
      <c r="CT1151" s="25"/>
      <c r="CU1151" s="25"/>
      <c r="CV1151" s="25"/>
      <c r="CW1151" s="25"/>
      <c r="CX1151" s="25"/>
      <c r="CY1151" s="25"/>
      <c r="CZ1151" s="25"/>
      <c r="DA1151" s="25"/>
      <c r="DB1151" s="25"/>
      <c r="DC1151" s="25"/>
      <c r="DD1151" s="25"/>
    </row>
    <row r="1152" spans="1:108" hidden="1">
      <c r="A1152" s="25"/>
      <c r="B1152" s="25"/>
      <c r="C1152" s="25"/>
      <c r="D1152" s="25"/>
      <c r="E1152" s="25"/>
      <c r="F1152" s="25"/>
      <c r="G1152" s="25"/>
      <c r="H1152" s="25"/>
      <c r="I1152" s="214"/>
      <c r="J1152" s="25"/>
      <c r="K1152" s="25"/>
      <c r="L1152" s="25"/>
      <c r="M1152" s="25"/>
      <c r="N1152" s="25"/>
      <c r="O1152" s="25"/>
      <c r="P1152" s="25"/>
      <c r="Q1152" s="25"/>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c r="AM1152" s="25"/>
      <c r="AN1152" s="25"/>
      <c r="AO1152" s="25"/>
      <c r="AP1152" s="25"/>
      <c r="AQ1152" s="25"/>
      <c r="AR1152" s="25"/>
      <c r="AS1152" s="25"/>
      <c r="AT1152" s="25"/>
      <c r="AU1152" s="25"/>
      <c r="AV1152" s="25"/>
      <c r="AW1152" s="25"/>
      <c r="AX1152" s="25"/>
      <c r="AY1152" s="25"/>
      <c r="AZ1152" s="25"/>
      <c r="BA1152" s="25"/>
      <c r="BB1152" s="25"/>
      <c r="BC1152" s="25"/>
      <c r="BD1152" s="25"/>
      <c r="BE1152" s="25"/>
      <c r="BF1152" s="25"/>
      <c r="BG1152" s="25"/>
      <c r="BH1152" s="25"/>
      <c r="BI1152" s="25"/>
      <c r="BJ1152" s="25"/>
      <c r="BK1152" s="25"/>
      <c r="BL1152" s="25"/>
      <c r="BM1152" s="25"/>
      <c r="BN1152" s="25"/>
      <c r="BO1152" s="25"/>
      <c r="BP1152" s="25"/>
      <c r="BQ1152" s="25"/>
      <c r="BR1152" s="25"/>
      <c r="BS1152" s="25"/>
      <c r="BT1152" s="25"/>
      <c r="BU1152" s="25"/>
      <c r="BV1152" s="25"/>
      <c r="BW1152" s="25"/>
      <c r="BX1152" s="25"/>
      <c r="BY1152" s="25"/>
      <c r="BZ1152" s="25"/>
      <c r="CA1152" s="25"/>
      <c r="CB1152" s="25"/>
      <c r="CC1152" s="25"/>
      <c r="CD1152" s="25"/>
      <c r="CE1152" s="25"/>
      <c r="CF1152" s="25"/>
      <c r="CG1152" s="25"/>
      <c r="CH1152" s="25"/>
      <c r="CI1152" s="25"/>
      <c r="CJ1152" s="25"/>
      <c r="CK1152" s="25"/>
      <c r="CL1152" s="25"/>
      <c r="CM1152" s="25"/>
      <c r="CN1152" s="25"/>
      <c r="CO1152" s="25"/>
      <c r="CP1152" s="25"/>
      <c r="CQ1152" s="25"/>
      <c r="CR1152" s="25"/>
      <c r="CS1152" s="25"/>
      <c r="CT1152" s="25"/>
      <c r="CU1152" s="25"/>
      <c r="CV1152" s="25"/>
      <c r="CW1152" s="25"/>
      <c r="CX1152" s="25"/>
      <c r="CY1152" s="25"/>
      <c r="CZ1152" s="25"/>
      <c r="DA1152" s="25"/>
      <c r="DB1152" s="25"/>
      <c r="DC1152" s="25"/>
      <c r="DD1152" s="25"/>
    </row>
    <row r="1153" spans="1:108" hidden="1">
      <c r="A1153" s="25"/>
      <c r="B1153" s="25"/>
      <c r="C1153" s="25"/>
      <c r="D1153" s="25"/>
      <c r="E1153" s="25"/>
      <c r="F1153" s="25"/>
      <c r="G1153" s="25"/>
      <c r="H1153" s="25"/>
      <c r="I1153" s="214"/>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25"/>
      <c r="BJ1153" s="25"/>
      <c r="BK1153" s="25"/>
      <c r="BL1153" s="25"/>
      <c r="BM1153" s="25"/>
      <c r="BN1153" s="25"/>
      <c r="BO1153" s="25"/>
      <c r="BP1153" s="25"/>
      <c r="BQ1153" s="25"/>
      <c r="BR1153" s="25"/>
      <c r="BS1153" s="25"/>
      <c r="BT1153" s="25"/>
      <c r="BU1153" s="25"/>
      <c r="BV1153" s="25"/>
      <c r="BW1153" s="25"/>
      <c r="BX1153" s="25"/>
      <c r="BY1153" s="25"/>
      <c r="BZ1153" s="25"/>
      <c r="CA1153" s="25"/>
      <c r="CB1153" s="25"/>
      <c r="CC1153" s="25"/>
      <c r="CD1153" s="25"/>
      <c r="CE1153" s="25"/>
      <c r="CF1153" s="25"/>
      <c r="CG1153" s="25"/>
      <c r="CH1153" s="25"/>
      <c r="CI1153" s="25"/>
      <c r="CJ1153" s="25"/>
      <c r="CK1153" s="25"/>
      <c r="CL1153" s="25"/>
      <c r="CM1153" s="25"/>
      <c r="CN1153" s="25"/>
      <c r="CO1153" s="25"/>
      <c r="CP1153" s="25"/>
      <c r="CQ1153" s="25"/>
      <c r="CR1153" s="25"/>
      <c r="CS1153" s="25"/>
      <c r="CT1153" s="25"/>
      <c r="CU1153" s="25"/>
      <c r="CV1153" s="25"/>
      <c r="CW1153" s="25"/>
      <c r="CX1153" s="25"/>
      <c r="CY1153" s="25"/>
      <c r="CZ1153" s="25"/>
      <c r="DA1153" s="25"/>
      <c r="DB1153" s="25"/>
      <c r="DC1153" s="25"/>
      <c r="DD1153" s="25"/>
    </row>
    <row r="1154" spans="1:108" hidden="1">
      <c r="A1154" s="25"/>
      <c r="B1154" s="25"/>
      <c r="C1154" s="25"/>
      <c r="D1154" s="25"/>
      <c r="E1154" s="25"/>
      <c r="F1154" s="25"/>
      <c r="G1154" s="25"/>
      <c r="H1154" s="25"/>
      <c r="I1154" s="214"/>
      <c r="J1154" s="25"/>
      <c r="K1154" s="25"/>
      <c r="L1154" s="25"/>
      <c r="M1154" s="25"/>
      <c r="N1154" s="25"/>
      <c r="O1154" s="25"/>
      <c r="P1154" s="25"/>
      <c r="Q1154" s="25"/>
      <c r="R1154" s="25"/>
      <c r="S1154" s="25"/>
      <c r="T1154" s="25"/>
      <c r="U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25"/>
      <c r="BJ1154" s="25"/>
      <c r="BK1154" s="25"/>
      <c r="BL1154" s="25"/>
      <c r="BM1154" s="25"/>
      <c r="BN1154" s="25"/>
      <c r="BO1154" s="25"/>
      <c r="BP1154" s="25"/>
      <c r="BQ1154" s="25"/>
      <c r="BR1154" s="25"/>
      <c r="BS1154" s="25"/>
      <c r="BT1154" s="25"/>
      <c r="BU1154" s="25"/>
      <c r="BV1154" s="25"/>
      <c r="BW1154" s="25"/>
      <c r="BX1154" s="25"/>
      <c r="BY1154" s="25"/>
      <c r="BZ1154" s="25"/>
      <c r="CA1154" s="25"/>
      <c r="CB1154" s="25"/>
      <c r="CC1154" s="25"/>
      <c r="CD1154" s="25"/>
      <c r="CE1154" s="25"/>
      <c r="CF1154" s="25"/>
      <c r="CG1154" s="25"/>
      <c r="CH1154" s="25"/>
      <c r="CI1154" s="25"/>
      <c r="CJ1154" s="25"/>
      <c r="CK1154" s="25"/>
      <c r="CL1154" s="25"/>
      <c r="CM1154" s="25"/>
      <c r="CN1154" s="25"/>
      <c r="CO1154" s="25"/>
      <c r="CP1154" s="25"/>
      <c r="CQ1154" s="25"/>
      <c r="CR1154" s="25"/>
      <c r="CS1154" s="25"/>
      <c r="CT1154" s="25"/>
      <c r="CU1154" s="25"/>
      <c r="CV1154" s="25"/>
      <c r="CW1154" s="25"/>
      <c r="CX1154" s="25"/>
      <c r="CY1154" s="25"/>
      <c r="CZ1154" s="25"/>
      <c r="DA1154" s="25"/>
      <c r="DB1154" s="25"/>
      <c r="DC1154" s="25"/>
      <c r="DD1154" s="25"/>
    </row>
    <row r="1155" spans="1:108" hidden="1">
      <c r="A1155" s="25"/>
      <c r="B1155" s="25"/>
      <c r="C1155" s="25"/>
      <c r="D1155" s="25"/>
      <c r="E1155" s="25"/>
      <c r="F1155" s="25"/>
      <c r="G1155" s="25"/>
      <c r="H1155" s="25"/>
      <c r="I1155" s="214"/>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25"/>
      <c r="BJ1155" s="25"/>
      <c r="BK1155" s="25"/>
      <c r="BL1155" s="25"/>
      <c r="BM1155" s="25"/>
      <c r="BN1155" s="25"/>
      <c r="BO1155" s="25"/>
      <c r="BP1155" s="25"/>
      <c r="BQ1155" s="25"/>
      <c r="BR1155" s="25"/>
      <c r="BS1155" s="25"/>
      <c r="BT1155" s="25"/>
      <c r="BU1155" s="25"/>
      <c r="BV1155" s="25"/>
      <c r="BW1155" s="25"/>
      <c r="BX1155" s="25"/>
      <c r="BY1155" s="25"/>
      <c r="BZ1155" s="25"/>
      <c r="CA1155" s="25"/>
      <c r="CB1155" s="25"/>
      <c r="CC1155" s="25"/>
      <c r="CD1155" s="25"/>
      <c r="CE1155" s="25"/>
      <c r="CF1155" s="25"/>
      <c r="CG1155" s="25"/>
      <c r="CH1155" s="25"/>
      <c r="CI1155" s="25"/>
      <c r="CJ1155" s="25"/>
      <c r="CK1155" s="25"/>
      <c r="CL1155" s="25"/>
      <c r="CM1155" s="25"/>
      <c r="CN1155" s="25"/>
      <c r="CO1155" s="25"/>
      <c r="CP1155" s="25"/>
      <c r="CQ1155" s="25"/>
      <c r="CR1155" s="25"/>
      <c r="CS1155" s="25"/>
      <c r="CT1155" s="25"/>
      <c r="CU1155" s="25"/>
      <c r="CV1155" s="25"/>
      <c r="CW1155" s="25"/>
      <c r="CX1155" s="25"/>
      <c r="CY1155" s="25"/>
      <c r="CZ1155" s="25"/>
      <c r="DA1155" s="25"/>
      <c r="DB1155" s="25"/>
      <c r="DC1155" s="25"/>
      <c r="DD1155" s="25"/>
    </row>
    <row r="1156" spans="1:108" hidden="1">
      <c r="A1156" s="25"/>
      <c r="B1156" s="25"/>
      <c r="C1156" s="25"/>
      <c r="D1156" s="25"/>
      <c r="E1156" s="25"/>
      <c r="F1156" s="25"/>
      <c r="G1156" s="25"/>
      <c r="H1156" s="25"/>
      <c r="I1156" s="214"/>
      <c r="J1156" s="25"/>
      <c r="K1156" s="25"/>
      <c r="L1156" s="25"/>
      <c r="M1156" s="25"/>
      <c r="N1156" s="25"/>
      <c r="O1156" s="25"/>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25"/>
      <c r="BJ1156" s="25"/>
      <c r="BK1156" s="25"/>
      <c r="BL1156" s="25"/>
      <c r="BM1156" s="25"/>
      <c r="BN1156" s="25"/>
      <c r="BO1156" s="25"/>
      <c r="BP1156" s="25"/>
      <c r="BQ1156" s="25"/>
      <c r="BR1156" s="25"/>
      <c r="BS1156" s="25"/>
      <c r="BT1156" s="25"/>
      <c r="BU1156" s="25"/>
      <c r="BV1156" s="25"/>
      <c r="BW1156" s="25"/>
      <c r="BX1156" s="25"/>
      <c r="BY1156" s="25"/>
      <c r="BZ1156" s="25"/>
      <c r="CA1156" s="25"/>
      <c r="CB1156" s="25"/>
      <c r="CC1156" s="25"/>
      <c r="CD1156" s="25"/>
      <c r="CE1156" s="25"/>
      <c r="CF1156" s="25"/>
      <c r="CG1156" s="25"/>
      <c r="CH1156" s="25"/>
      <c r="CI1156" s="25"/>
      <c r="CJ1156" s="25"/>
      <c r="CK1156" s="25"/>
      <c r="CL1156" s="25"/>
      <c r="CM1156" s="25"/>
      <c r="CN1156" s="25"/>
      <c r="CO1156" s="25"/>
      <c r="CP1156" s="25"/>
      <c r="CQ1156" s="25"/>
      <c r="CR1156" s="25"/>
      <c r="CS1156" s="25"/>
      <c r="CT1156" s="25"/>
      <c r="CU1156" s="25"/>
      <c r="CV1156" s="25"/>
      <c r="CW1156" s="25"/>
      <c r="CX1156" s="25"/>
      <c r="CY1156" s="25"/>
      <c r="CZ1156" s="25"/>
      <c r="DA1156" s="25"/>
      <c r="DB1156" s="25"/>
      <c r="DC1156" s="25"/>
      <c r="DD1156" s="25"/>
    </row>
    <row r="1157" spans="1:108" hidden="1">
      <c r="A1157" s="25"/>
      <c r="B1157" s="25"/>
      <c r="C1157" s="25"/>
      <c r="D1157" s="25"/>
      <c r="E1157" s="25"/>
      <c r="F1157" s="25"/>
      <c r="G1157" s="25"/>
      <c r="H1157" s="25"/>
      <c r="I1157" s="214"/>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5"/>
      <c r="AX1157" s="25"/>
      <c r="AY1157" s="25"/>
      <c r="AZ1157" s="25"/>
      <c r="BA1157" s="25"/>
      <c r="BB1157" s="25"/>
      <c r="BC1157" s="25"/>
      <c r="BD1157" s="25"/>
      <c r="BE1157" s="25"/>
      <c r="BF1157" s="25"/>
      <c r="BG1157" s="25"/>
      <c r="BH1157" s="25"/>
      <c r="BI1157" s="25"/>
      <c r="BJ1157" s="25"/>
      <c r="BK1157" s="25"/>
      <c r="BL1157" s="25"/>
      <c r="BM1157" s="25"/>
      <c r="BN1157" s="25"/>
      <c r="BO1157" s="25"/>
      <c r="BP1157" s="25"/>
      <c r="BQ1157" s="25"/>
      <c r="BR1157" s="25"/>
      <c r="BS1157" s="25"/>
      <c r="BT1157" s="25"/>
      <c r="BU1157" s="25"/>
      <c r="BV1157" s="25"/>
      <c r="BW1157" s="25"/>
      <c r="BX1157" s="25"/>
      <c r="BY1157" s="25"/>
      <c r="BZ1157" s="25"/>
      <c r="CA1157" s="25"/>
      <c r="CB1157" s="25"/>
      <c r="CC1157" s="25"/>
      <c r="CD1157" s="25"/>
      <c r="CE1157" s="25"/>
      <c r="CF1157" s="25"/>
      <c r="CG1157" s="25"/>
      <c r="CH1157" s="25"/>
      <c r="CI1157" s="25"/>
      <c r="CJ1157" s="25"/>
      <c r="CK1157" s="25"/>
      <c r="CL1157" s="25"/>
      <c r="CM1157" s="25"/>
      <c r="CN1157" s="25"/>
      <c r="CO1157" s="25"/>
      <c r="CP1157" s="25"/>
      <c r="CQ1157" s="25"/>
      <c r="CR1157" s="25"/>
      <c r="CS1157" s="25"/>
      <c r="CT1157" s="25"/>
      <c r="CU1157" s="25"/>
      <c r="CV1157" s="25"/>
      <c r="CW1157" s="25"/>
      <c r="CX1157" s="25"/>
      <c r="CY1157" s="25"/>
      <c r="CZ1157" s="25"/>
      <c r="DA1157" s="25"/>
      <c r="DB1157" s="25"/>
      <c r="DC1157" s="25"/>
      <c r="DD1157" s="25"/>
    </row>
    <row r="1158" spans="1:108" hidden="1">
      <c r="A1158" s="25"/>
      <c r="B1158" s="25"/>
      <c r="C1158" s="25"/>
      <c r="D1158" s="25"/>
      <c r="E1158" s="25"/>
      <c r="F1158" s="25"/>
      <c r="G1158" s="25"/>
      <c r="H1158" s="25"/>
      <c r="I1158" s="214"/>
      <c r="J1158" s="25"/>
      <c r="K1158" s="25"/>
      <c r="L1158" s="25"/>
      <c r="M1158" s="25"/>
      <c r="N1158" s="25"/>
      <c r="O1158" s="25"/>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c r="AM1158" s="25"/>
      <c r="AN1158" s="25"/>
      <c r="AO1158" s="25"/>
      <c r="AP1158" s="25"/>
      <c r="AQ1158" s="25"/>
      <c r="AR1158" s="25"/>
      <c r="AS1158" s="25"/>
      <c r="AT1158" s="25"/>
      <c r="AU1158" s="25"/>
      <c r="AV1158" s="25"/>
      <c r="AW1158" s="25"/>
      <c r="AX1158" s="25"/>
      <c r="AY1158" s="25"/>
      <c r="AZ1158" s="25"/>
      <c r="BA1158" s="25"/>
      <c r="BB1158" s="25"/>
      <c r="BC1158" s="25"/>
      <c r="BD1158" s="25"/>
      <c r="BE1158" s="25"/>
      <c r="BF1158" s="25"/>
      <c r="BG1158" s="25"/>
      <c r="BH1158" s="25"/>
      <c r="BI1158" s="25"/>
      <c r="BJ1158" s="25"/>
      <c r="BK1158" s="25"/>
      <c r="BL1158" s="25"/>
      <c r="BM1158" s="25"/>
      <c r="BN1158" s="25"/>
      <c r="BO1158" s="25"/>
      <c r="BP1158" s="25"/>
      <c r="BQ1158" s="25"/>
      <c r="BR1158" s="25"/>
      <c r="BS1158" s="25"/>
      <c r="BT1158" s="25"/>
      <c r="BU1158" s="25"/>
      <c r="BV1158" s="25"/>
      <c r="BW1158" s="25"/>
      <c r="BX1158" s="25"/>
      <c r="BY1158" s="25"/>
      <c r="BZ1158" s="25"/>
      <c r="CA1158" s="25"/>
      <c r="CB1158" s="25"/>
      <c r="CC1158" s="25"/>
      <c r="CD1158" s="25"/>
      <c r="CE1158" s="25"/>
      <c r="CF1158" s="25"/>
      <c r="CG1158" s="25"/>
      <c r="CH1158" s="25"/>
      <c r="CI1158" s="25"/>
      <c r="CJ1158" s="25"/>
      <c r="CK1158" s="25"/>
      <c r="CL1158" s="25"/>
      <c r="CM1158" s="25"/>
      <c r="CN1158" s="25"/>
      <c r="CO1158" s="25"/>
      <c r="CP1158" s="25"/>
      <c r="CQ1158" s="25"/>
      <c r="CR1158" s="25"/>
      <c r="CS1158" s="25"/>
      <c r="CT1158" s="25"/>
      <c r="CU1158" s="25"/>
      <c r="CV1158" s="25"/>
      <c r="CW1158" s="25"/>
      <c r="CX1158" s="25"/>
      <c r="CY1158" s="25"/>
      <c r="CZ1158" s="25"/>
      <c r="DA1158" s="25"/>
      <c r="DB1158" s="25"/>
      <c r="DC1158" s="25"/>
      <c r="DD1158" s="25"/>
    </row>
    <row r="1159" spans="1:108" hidden="1">
      <c r="A1159" s="25"/>
      <c r="B1159" s="25"/>
      <c r="C1159" s="25"/>
      <c r="D1159" s="25"/>
      <c r="E1159" s="25"/>
      <c r="F1159" s="25"/>
      <c r="G1159" s="25"/>
      <c r="H1159" s="25"/>
      <c r="I1159" s="214"/>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5"/>
      <c r="AX1159" s="25"/>
      <c r="AY1159" s="25"/>
      <c r="AZ1159" s="25"/>
      <c r="BA1159" s="25"/>
      <c r="BB1159" s="25"/>
      <c r="BC1159" s="25"/>
      <c r="BD1159" s="25"/>
      <c r="BE1159" s="25"/>
      <c r="BF1159" s="25"/>
      <c r="BG1159" s="25"/>
      <c r="BH1159" s="25"/>
      <c r="BI1159" s="25"/>
      <c r="BJ1159" s="25"/>
      <c r="BK1159" s="25"/>
      <c r="BL1159" s="25"/>
      <c r="BM1159" s="25"/>
      <c r="BN1159" s="25"/>
      <c r="BO1159" s="25"/>
      <c r="BP1159" s="25"/>
      <c r="BQ1159" s="25"/>
      <c r="BR1159" s="25"/>
      <c r="BS1159" s="25"/>
      <c r="BT1159" s="25"/>
      <c r="BU1159" s="25"/>
      <c r="BV1159" s="25"/>
      <c r="BW1159" s="25"/>
      <c r="BX1159" s="25"/>
      <c r="BY1159" s="25"/>
      <c r="BZ1159" s="25"/>
      <c r="CA1159" s="25"/>
      <c r="CB1159" s="25"/>
      <c r="CC1159" s="25"/>
      <c r="CD1159" s="25"/>
      <c r="CE1159" s="25"/>
      <c r="CF1159" s="25"/>
      <c r="CG1159" s="25"/>
      <c r="CH1159" s="25"/>
      <c r="CI1159" s="25"/>
      <c r="CJ1159" s="25"/>
      <c r="CK1159" s="25"/>
      <c r="CL1159" s="25"/>
      <c r="CM1159" s="25"/>
      <c r="CN1159" s="25"/>
      <c r="CO1159" s="25"/>
      <c r="CP1159" s="25"/>
      <c r="CQ1159" s="25"/>
      <c r="CR1159" s="25"/>
      <c r="CS1159" s="25"/>
      <c r="CT1159" s="25"/>
      <c r="CU1159" s="25"/>
      <c r="CV1159" s="25"/>
      <c r="CW1159" s="25"/>
      <c r="CX1159" s="25"/>
      <c r="CY1159" s="25"/>
      <c r="CZ1159" s="25"/>
      <c r="DA1159" s="25"/>
      <c r="DB1159" s="25"/>
      <c r="DC1159" s="25"/>
      <c r="DD1159" s="25"/>
    </row>
    <row r="1160" spans="1:108" hidden="1">
      <c r="A1160" s="25"/>
      <c r="B1160" s="25"/>
      <c r="C1160" s="25"/>
      <c r="D1160" s="25"/>
      <c r="E1160" s="25"/>
      <c r="F1160" s="25"/>
      <c r="G1160" s="25"/>
      <c r="H1160" s="25"/>
      <c r="I1160" s="214"/>
      <c r="J1160" s="25"/>
      <c r="K1160" s="25"/>
      <c r="L1160" s="25"/>
      <c r="M1160" s="25"/>
      <c r="N1160" s="25"/>
      <c r="O1160" s="25"/>
      <c r="P1160" s="25"/>
      <c r="Q1160" s="25"/>
      <c r="R1160" s="25"/>
      <c r="S1160" s="25"/>
      <c r="T1160" s="25"/>
      <c r="U1160" s="25"/>
      <c r="V1160" s="25"/>
      <c r="W1160" s="25"/>
      <c r="X1160" s="25"/>
      <c r="Y1160" s="25"/>
      <c r="Z1160" s="25"/>
      <c r="AA1160" s="25"/>
      <c r="AB1160" s="25"/>
      <c r="AC1160" s="25"/>
      <c r="AD1160" s="25"/>
      <c r="AE1160" s="25"/>
      <c r="AF1160" s="25"/>
      <c r="AG1160" s="25"/>
      <c r="AH1160" s="25"/>
      <c r="AI1160" s="25"/>
      <c r="AJ1160" s="25"/>
      <c r="AK1160" s="25"/>
      <c r="AL1160" s="25"/>
      <c r="AM1160" s="25"/>
      <c r="AN1160" s="25"/>
      <c r="AO1160" s="25"/>
      <c r="AP1160" s="25"/>
      <c r="AQ1160" s="25"/>
      <c r="AR1160" s="25"/>
      <c r="AS1160" s="25"/>
      <c r="AT1160" s="25"/>
      <c r="AU1160" s="25"/>
      <c r="AV1160" s="25"/>
      <c r="AW1160" s="25"/>
      <c r="AX1160" s="25"/>
      <c r="AY1160" s="25"/>
      <c r="AZ1160" s="25"/>
      <c r="BA1160" s="25"/>
      <c r="BB1160" s="25"/>
      <c r="BC1160" s="25"/>
      <c r="BD1160" s="25"/>
      <c r="BE1160" s="25"/>
      <c r="BF1160" s="25"/>
      <c r="BG1160" s="25"/>
      <c r="BH1160" s="25"/>
      <c r="BI1160" s="25"/>
      <c r="BJ1160" s="25"/>
      <c r="BK1160" s="25"/>
      <c r="BL1160" s="25"/>
      <c r="BM1160" s="25"/>
      <c r="BN1160" s="25"/>
      <c r="BO1160" s="25"/>
      <c r="BP1160" s="25"/>
      <c r="BQ1160" s="25"/>
      <c r="BR1160" s="25"/>
      <c r="BS1160" s="25"/>
      <c r="BT1160" s="25"/>
      <c r="BU1160" s="25"/>
      <c r="BV1160" s="25"/>
      <c r="BW1160" s="25"/>
      <c r="BX1160" s="25"/>
      <c r="BY1160" s="25"/>
      <c r="BZ1160" s="25"/>
      <c r="CA1160" s="25"/>
      <c r="CB1160" s="25"/>
      <c r="CC1160" s="25"/>
      <c r="CD1160" s="25"/>
      <c r="CE1160" s="25"/>
      <c r="CF1160" s="25"/>
      <c r="CG1160" s="25"/>
      <c r="CH1160" s="25"/>
      <c r="CI1160" s="25"/>
      <c r="CJ1160" s="25"/>
      <c r="CK1160" s="25"/>
      <c r="CL1160" s="25"/>
      <c r="CM1160" s="25"/>
      <c r="CN1160" s="25"/>
      <c r="CO1160" s="25"/>
      <c r="CP1160" s="25"/>
      <c r="CQ1160" s="25"/>
      <c r="CR1160" s="25"/>
      <c r="CS1160" s="25"/>
      <c r="CT1160" s="25"/>
      <c r="CU1160" s="25"/>
      <c r="CV1160" s="25"/>
      <c r="CW1160" s="25"/>
      <c r="CX1160" s="25"/>
      <c r="CY1160" s="25"/>
      <c r="CZ1160" s="25"/>
      <c r="DA1160" s="25"/>
      <c r="DB1160" s="25"/>
      <c r="DC1160" s="25"/>
      <c r="DD1160" s="25"/>
    </row>
    <row r="1161" spans="1:108" hidden="1">
      <c r="A1161" s="25"/>
      <c r="B1161" s="25"/>
      <c r="C1161" s="25"/>
      <c r="D1161" s="25"/>
      <c r="E1161" s="25"/>
      <c r="F1161" s="25"/>
      <c r="G1161" s="25"/>
      <c r="H1161" s="25"/>
      <c r="I1161" s="214"/>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5"/>
      <c r="AX1161" s="25"/>
      <c r="AY1161" s="25"/>
      <c r="AZ1161" s="25"/>
      <c r="BA1161" s="25"/>
      <c r="BB1161" s="25"/>
      <c r="BC1161" s="25"/>
      <c r="BD1161" s="25"/>
      <c r="BE1161" s="25"/>
      <c r="BF1161" s="25"/>
      <c r="BG1161" s="25"/>
      <c r="BH1161" s="25"/>
      <c r="BI1161" s="25"/>
      <c r="BJ1161" s="25"/>
      <c r="BK1161" s="25"/>
      <c r="BL1161" s="25"/>
      <c r="BM1161" s="25"/>
      <c r="BN1161" s="25"/>
      <c r="BO1161" s="25"/>
      <c r="BP1161" s="25"/>
      <c r="BQ1161" s="25"/>
      <c r="BR1161" s="25"/>
      <c r="BS1161" s="25"/>
      <c r="BT1161" s="25"/>
      <c r="BU1161" s="25"/>
      <c r="BV1161" s="25"/>
      <c r="BW1161" s="25"/>
      <c r="BX1161" s="25"/>
      <c r="BY1161" s="25"/>
      <c r="BZ1161" s="25"/>
      <c r="CA1161" s="25"/>
      <c r="CB1161" s="25"/>
      <c r="CC1161" s="25"/>
      <c r="CD1161" s="25"/>
      <c r="CE1161" s="25"/>
      <c r="CF1161" s="25"/>
      <c r="CG1161" s="25"/>
      <c r="CH1161" s="25"/>
      <c r="CI1161" s="25"/>
      <c r="CJ1161" s="25"/>
      <c r="CK1161" s="25"/>
      <c r="CL1161" s="25"/>
      <c r="CM1161" s="25"/>
      <c r="CN1161" s="25"/>
      <c r="CO1161" s="25"/>
      <c r="CP1161" s="25"/>
      <c r="CQ1161" s="25"/>
      <c r="CR1161" s="25"/>
      <c r="CS1161" s="25"/>
      <c r="CT1161" s="25"/>
      <c r="CU1161" s="25"/>
      <c r="CV1161" s="25"/>
      <c r="CW1161" s="25"/>
      <c r="CX1161" s="25"/>
      <c r="CY1161" s="25"/>
      <c r="CZ1161" s="25"/>
      <c r="DA1161" s="25"/>
      <c r="DB1161" s="25"/>
      <c r="DC1161" s="25"/>
      <c r="DD1161" s="25"/>
    </row>
    <row r="1162" spans="1:108" hidden="1">
      <c r="A1162" s="25"/>
      <c r="B1162" s="25"/>
      <c r="C1162" s="25"/>
      <c r="D1162" s="25"/>
      <c r="E1162" s="25"/>
      <c r="F1162" s="25"/>
      <c r="G1162" s="25"/>
      <c r="H1162" s="25"/>
      <c r="I1162" s="214"/>
      <c r="J1162" s="25"/>
      <c r="K1162" s="25"/>
      <c r="L1162" s="25"/>
      <c r="M1162" s="25"/>
      <c r="N1162" s="25"/>
      <c r="O1162" s="25"/>
      <c r="P1162" s="25"/>
      <c r="Q1162" s="25"/>
      <c r="R1162" s="25"/>
      <c r="S1162" s="25"/>
      <c r="T1162" s="25"/>
      <c r="U1162" s="25"/>
      <c r="V1162" s="25"/>
      <c r="W1162" s="25"/>
      <c r="X1162" s="25"/>
      <c r="Y1162" s="25"/>
      <c r="Z1162" s="25"/>
      <c r="AA1162" s="25"/>
      <c r="AB1162" s="25"/>
      <c r="AC1162" s="25"/>
      <c r="AD1162" s="25"/>
      <c r="AE1162" s="25"/>
      <c r="AF1162" s="25"/>
      <c r="AG1162" s="25"/>
      <c r="AH1162" s="25"/>
      <c r="AI1162" s="25"/>
      <c r="AJ1162" s="25"/>
      <c r="AK1162" s="25"/>
      <c r="AL1162" s="25"/>
      <c r="AM1162" s="25"/>
      <c r="AN1162" s="25"/>
      <c r="AO1162" s="25"/>
      <c r="AP1162" s="25"/>
      <c r="AQ1162" s="25"/>
      <c r="AR1162" s="25"/>
      <c r="AS1162" s="25"/>
      <c r="AT1162" s="25"/>
      <c r="AU1162" s="25"/>
      <c r="AV1162" s="25"/>
      <c r="AW1162" s="25"/>
      <c r="AX1162" s="25"/>
      <c r="AY1162" s="25"/>
      <c r="AZ1162" s="25"/>
      <c r="BA1162" s="25"/>
      <c r="BB1162" s="25"/>
      <c r="BC1162" s="25"/>
      <c r="BD1162" s="25"/>
      <c r="BE1162" s="25"/>
      <c r="BF1162" s="25"/>
      <c r="BG1162" s="25"/>
      <c r="BH1162" s="25"/>
      <c r="BI1162" s="25"/>
      <c r="BJ1162" s="25"/>
      <c r="BK1162" s="25"/>
      <c r="BL1162" s="25"/>
      <c r="BM1162" s="25"/>
      <c r="BN1162" s="25"/>
      <c r="BO1162" s="25"/>
      <c r="BP1162" s="25"/>
      <c r="BQ1162" s="25"/>
      <c r="BR1162" s="25"/>
      <c r="BS1162" s="25"/>
      <c r="BT1162" s="25"/>
      <c r="BU1162" s="25"/>
      <c r="BV1162" s="25"/>
      <c r="BW1162" s="25"/>
      <c r="BX1162" s="25"/>
      <c r="BY1162" s="25"/>
      <c r="BZ1162" s="25"/>
      <c r="CA1162" s="25"/>
      <c r="CB1162" s="25"/>
      <c r="CC1162" s="25"/>
      <c r="CD1162" s="25"/>
      <c r="CE1162" s="25"/>
      <c r="CF1162" s="25"/>
      <c r="CG1162" s="25"/>
      <c r="CH1162" s="25"/>
      <c r="CI1162" s="25"/>
      <c r="CJ1162" s="25"/>
      <c r="CK1162" s="25"/>
      <c r="CL1162" s="25"/>
      <c r="CM1162" s="25"/>
      <c r="CN1162" s="25"/>
      <c r="CO1162" s="25"/>
      <c r="CP1162" s="25"/>
      <c r="CQ1162" s="25"/>
      <c r="CR1162" s="25"/>
      <c r="CS1162" s="25"/>
      <c r="CT1162" s="25"/>
      <c r="CU1162" s="25"/>
      <c r="CV1162" s="25"/>
      <c r="CW1162" s="25"/>
      <c r="CX1162" s="25"/>
      <c r="CY1162" s="25"/>
      <c r="CZ1162" s="25"/>
      <c r="DA1162" s="25"/>
      <c r="DB1162" s="25"/>
      <c r="DC1162" s="25"/>
      <c r="DD1162" s="25"/>
    </row>
    <row r="1163" spans="1:108" hidden="1">
      <c r="A1163" s="25"/>
      <c r="B1163" s="25"/>
      <c r="C1163" s="25"/>
      <c r="D1163" s="25"/>
      <c r="E1163" s="25"/>
      <c r="F1163" s="25"/>
      <c r="G1163" s="25"/>
      <c r="H1163" s="25"/>
      <c r="I1163" s="214"/>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5"/>
      <c r="AX1163" s="25"/>
      <c r="AY1163" s="25"/>
      <c r="AZ1163" s="25"/>
      <c r="BA1163" s="25"/>
      <c r="BB1163" s="25"/>
      <c r="BC1163" s="25"/>
      <c r="BD1163" s="25"/>
      <c r="BE1163" s="25"/>
      <c r="BF1163" s="25"/>
      <c r="BG1163" s="25"/>
      <c r="BH1163" s="25"/>
      <c r="BI1163" s="25"/>
      <c r="BJ1163" s="25"/>
      <c r="BK1163" s="25"/>
      <c r="BL1163" s="25"/>
      <c r="BM1163" s="25"/>
      <c r="BN1163" s="25"/>
      <c r="BO1163" s="25"/>
      <c r="BP1163" s="25"/>
      <c r="BQ1163" s="25"/>
      <c r="BR1163" s="25"/>
      <c r="BS1163" s="25"/>
      <c r="BT1163" s="25"/>
      <c r="BU1163" s="25"/>
      <c r="BV1163" s="25"/>
      <c r="BW1163" s="25"/>
      <c r="BX1163" s="25"/>
      <c r="BY1163" s="25"/>
      <c r="BZ1163" s="25"/>
      <c r="CA1163" s="25"/>
      <c r="CB1163" s="25"/>
      <c r="CC1163" s="25"/>
      <c r="CD1163" s="25"/>
      <c r="CE1163" s="25"/>
      <c r="CF1163" s="25"/>
      <c r="CG1163" s="25"/>
      <c r="CH1163" s="25"/>
      <c r="CI1163" s="25"/>
      <c r="CJ1163" s="25"/>
      <c r="CK1163" s="25"/>
      <c r="CL1163" s="25"/>
      <c r="CM1163" s="25"/>
      <c r="CN1163" s="25"/>
      <c r="CO1163" s="25"/>
      <c r="CP1163" s="25"/>
      <c r="CQ1163" s="25"/>
      <c r="CR1163" s="25"/>
      <c r="CS1163" s="25"/>
      <c r="CT1163" s="25"/>
      <c r="CU1163" s="25"/>
      <c r="CV1163" s="25"/>
      <c r="CW1163" s="25"/>
      <c r="CX1163" s="25"/>
      <c r="CY1163" s="25"/>
      <c r="CZ1163" s="25"/>
      <c r="DA1163" s="25"/>
      <c r="DB1163" s="25"/>
      <c r="DC1163" s="25"/>
      <c r="DD1163" s="25"/>
    </row>
    <row r="1164" spans="1:108" hidden="1">
      <c r="A1164" s="25"/>
      <c r="B1164" s="25"/>
      <c r="C1164" s="25"/>
      <c r="D1164" s="25"/>
      <c r="E1164" s="25"/>
      <c r="F1164" s="25"/>
      <c r="G1164" s="25"/>
      <c r="H1164" s="25"/>
      <c r="I1164" s="214"/>
      <c r="J1164" s="25"/>
      <c r="K1164" s="25"/>
      <c r="L1164" s="25"/>
      <c r="M1164" s="25"/>
      <c r="N1164" s="25"/>
      <c r="O1164" s="25"/>
      <c r="P1164" s="25"/>
      <c r="Q1164" s="25"/>
      <c r="R1164" s="25"/>
      <c r="S1164" s="25"/>
      <c r="T1164" s="25"/>
      <c r="U1164" s="25"/>
      <c r="V1164" s="25"/>
      <c r="W1164" s="25"/>
      <c r="X1164" s="25"/>
      <c r="Y1164" s="25"/>
      <c r="Z1164" s="25"/>
      <c r="AA1164" s="25"/>
      <c r="AB1164" s="25"/>
      <c r="AC1164" s="25"/>
      <c r="AD1164" s="25"/>
      <c r="AE1164" s="25"/>
      <c r="AF1164" s="25"/>
      <c r="AG1164" s="25"/>
      <c r="AH1164" s="25"/>
      <c r="AI1164" s="25"/>
      <c r="AJ1164" s="25"/>
      <c r="AK1164" s="25"/>
      <c r="AL1164" s="25"/>
      <c r="AM1164" s="25"/>
      <c r="AN1164" s="25"/>
      <c r="AO1164" s="25"/>
      <c r="AP1164" s="25"/>
      <c r="AQ1164" s="25"/>
      <c r="AR1164" s="25"/>
      <c r="AS1164" s="25"/>
      <c r="AT1164" s="25"/>
      <c r="AU1164" s="25"/>
      <c r="AV1164" s="25"/>
      <c r="AW1164" s="25"/>
      <c r="AX1164" s="25"/>
      <c r="AY1164" s="25"/>
      <c r="AZ1164" s="25"/>
      <c r="BA1164" s="25"/>
      <c r="BB1164" s="25"/>
      <c r="BC1164" s="25"/>
      <c r="BD1164" s="25"/>
      <c r="BE1164" s="25"/>
      <c r="BF1164" s="25"/>
      <c r="BG1164" s="25"/>
      <c r="BH1164" s="25"/>
      <c r="BI1164" s="25"/>
      <c r="BJ1164" s="25"/>
      <c r="BK1164" s="25"/>
      <c r="BL1164" s="25"/>
      <c r="BM1164" s="25"/>
      <c r="BN1164" s="25"/>
      <c r="BO1164" s="25"/>
      <c r="BP1164" s="25"/>
      <c r="BQ1164" s="25"/>
      <c r="BR1164" s="25"/>
      <c r="BS1164" s="25"/>
      <c r="BT1164" s="25"/>
      <c r="BU1164" s="25"/>
      <c r="BV1164" s="25"/>
      <c r="BW1164" s="25"/>
      <c r="BX1164" s="25"/>
      <c r="BY1164" s="25"/>
      <c r="BZ1164" s="25"/>
      <c r="CA1164" s="25"/>
      <c r="CB1164" s="25"/>
      <c r="CC1164" s="25"/>
      <c r="CD1164" s="25"/>
      <c r="CE1164" s="25"/>
      <c r="CF1164" s="25"/>
      <c r="CG1164" s="25"/>
      <c r="CH1164" s="25"/>
      <c r="CI1164" s="25"/>
      <c r="CJ1164" s="25"/>
      <c r="CK1164" s="25"/>
      <c r="CL1164" s="25"/>
      <c r="CM1164" s="25"/>
      <c r="CN1164" s="25"/>
      <c r="CO1164" s="25"/>
      <c r="CP1164" s="25"/>
      <c r="CQ1164" s="25"/>
      <c r="CR1164" s="25"/>
      <c r="CS1164" s="25"/>
      <c r="CT1164" s="25"/>
      <c r="CU1164" s="25"/>
      <c r="CV1164" s="25"/>
      <c r="CW1164" s="25"/>
      <c r="CX1164" s="25"/>
      <c r="CY1164" s="25"/>
      <c r="CZ1164" s="25"/>
      <c r="DA1164" s="25"/>
      <c r="DB1164" s="25"/>
      <c r="DC1164" s="25"/>
      <c r="DD1164" s="25"/>
    </row>
    <row r="1165" spans="1:108" hidden="1">
      <c r="A1165" s="25"/>
      <c r="B1165" s="25"/>
      <c r="C1165" s="25"/>
      <c r="D1165" s="25"/>
      <c r="E1165" s="25"/>
      <c r="F1165" s="25"/>
      <c r="G1165" s="25"/>
      <c r="H1165" s="25"/>
      <c r="I1165" s="214"/>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5"/>
      <c r="AX1165" s="25"/>
      <c r="AY1165" s="25"/>
      <c r="AZ1165" s="25"/>
      <c r="BA1165" s="25"/>
      <c r="BB1165" s="25"/>
      <c r="BC1165" s="25"/>
      <c r="BD1165" s="25"/>
      <c r="BE1165" s="25"/>
      <c r="BF1165" s="25"/>
      <c r="BG1165" s="25"/>
      <c r="BH1165" s="25"/>
      <c r="BI1165" s="25"/>
      <c r="BJ1165" s="25"/>
      <c r="BK1165" s="25"/>
      <c r="BL1165" s="25"/>
      <c r="BM1165" s="25"/>
      <c r="BN1165" s="25"/>
      <c r="BO1165" s="25"/>
      <c r="BP1165" s="25"/>
      <c r="BQ1165" s="25"/>
      <c r="BR1165" s="25"/>
      <c r="BS1165" s="25"/>
      <c r="BT1165" s="25"/>
      <c r="BU1165" s="25"/>
      <c r="BV1165" s="25"/>
      <c r="BW1165" s="25"/>
      <c r="BX1165" s="25"/>
      <c r="BY1165" s="25"/>
      <c r="BZ1165" s="25"/>
      <c r="CA1165" s="25"/>
      <c r="CB1165" s="25"/>
      <c r="CC1165" s="25"/>
      <c r="CD1165" s="25"/>
      <c r="CE1165" s="25"/>
      <c r="CF1165" s="25"/>
      <c r="CG1165" s="25"/>
      <c r="CH1165" s="25"/>
      <c r="CI1165" s="25"/>
      <c r="CJ1165" s="25"/>
      <c r="CK1165" s="25"/>
      <c r="CL1165" s="25"/>
      <c r="CM1165" s="25"/>
      <c r="CN1165" s="25"/>
      <c r="CO1165" s="25"/>
      <c r="CP1165" s="25"/>
      <c r="CQ1165" s="25"/>
      <c r="CR1165" s="25"/>
      <c r="CS1165" s="25"/>
      <c r="CT1165" s="25"/>
      <c r="CU1165" s="25"/>
      <c r="CV1165" s="25"/>
      <c r="CW1165" s="25"/>
      <c r="CX1165" s="25"/>
      <c r="CY1165" s="25"/>
      <c r="CZ1165" s="25"/>
      <c r="DA1165" s="25"/>
      <c r="DB1165" s="25"/>
      <c r="DC1165" s="25"/>
      <c r="DD1165" s="25"/>
    </row>
    <row r="1166" spans="1:108" hidden="1">
      <c r="A1166" s="25"/>
      <c r="B1166" s="25"/>
      <c r="C1166" s="25"/>
      <c r="D1166" s="25"/>
      <c r="E1166" s="25"/>
      <c r="F1166" s="25"/>
      <c r="G1166" s="25"/>
      <c r="H1166" s="25"/>
      <c r="I1166" s="214"/>
      <c r="J1166" s="25"/>
      <c r="K1166" s="25"/>
      <c r="L1166" s="25"/>
      <c r="M1166" s="25"/>
      <c r="N1166" s="25"/>
      <c r="O1166" s="25"/>
      <c r="P1166" s="25"/>
      <c r="Q1166" s="25"/>
      <c r="R1166" s="25"/>
      <c r="S1166" s="25"/>
      <c r="T1166" s="25"/>
      <c r="U1166" s="25"/>
      <c r="V1166" s="25"/>
      <c r="W1166" s="25"/>
      <c r="X1166" s="25"/>
      <c r="Y1166" s="25"/>
      <c r="Z1166" s="25"/>
      <c r="AA1166" s="25"/>
      <c r="AB1166" s="25"/>
      <c r="AC1166" s="25"/>
      <c r="AD1166" s="25"/>
      <c r="AE1166" s="25"/>
      <c r="AF1166" s="25"/>
      <c r="AG1166" s="25"/>
      <c r="AH1166" s="25"/>
      <c r="AI1166" s="25"/>
      <c r="AJ1166" s="25"/>
      <c r="AK1166" s="25"/>
      <c r="AL1166" s="25"/>
      <c r="AM1166" s="25"/>
      <c r="AN1166" s="25"/>
      <c r="AO1166" s="25"/>
      <c r="AP1166" s="25"/>
      <c r="AQ1166" s="25"/>
      <c r="AR1166" s="25"/>
      <c r="AS1166" s="25"/>
      <c r="AT1166" s="25"/>
      <c r="AU1166" s="25"/>
      <c r="AV1166" s="25"/>
      <c r="AW1166" s="25"/>
      <c r="AX1166" s="25"/>
      <c r="AY1166" s="25"/>
      <c r="AZ1166" s="25"/>
      <c r="BA1166" s="25"/>
      <c r="BB1166" s="25"/>
      <c r="BC1166" s="25"/>
      <c r="BD1166" s="25"/>
      <c r="BE1166" s="25"/>
      <c r="BF1166" s="25"/>
      <c r="BG1166" s="25"/>
      <c r="BH1166" s="25"/>
      <c r="BI1166" s="25"/>
      <c r="BJ1166" s="25"/>
      <c r="BK1166" s="25"/>
      <c r="BL1166" s="25"/>
      <c r="BM1166" s="25"/>
      <c r="BN1166" s="25"/>
      <c r="BO1166" s="25"/>
      <c r="BP1166" s="25"/>
      <c r="BQ1166" s="25"/>
      <c r="BR1166" s="25"/>
      <c r="BS1166" s="25"/>
      <c r="BT1166" s="25"/>
      <c r="BU1166" s="25"/>
      <c r="BV1166" s="25"/>
      <c r="BW1166" s="25"/>
      <c r="BX1166" s="25"/>
      <c r="BY1166" s="25"/>
      <c r="BZ1166" s="25"/>
      <c r="CA1166" s="25"/>
      <c r="CB1166" s="25"/>
      <c r="CC1166" s="25"/>
      <c r="CD1166" s="25"/>
      <c r="CE1166" s="25"/>
      <c r="CF1166" s="25"/>
      <c r="CG1166" s="25"/>
      <c r="CH1166" s="25"/>
      <c r="CI1166" s="25"/>
      <c r="CJ1166" s="25"/>
      <c r="CK1166" s="25"/>
      <c r="CL1166" s="25"/>
      <c r="CM1166" s="25"/>
      <c r="CN1166" s="25"/>
      <c r="CO1166" s="25"/>
      <c r="CP1166" s="25"/>
      <c r="CQ1166" s="25"/>
      <c r="CR1166" s="25"/>
      <c r="CS1166" s="25"/>
      <c r="CT1166" s="25"/>
      <c r="CU1166" s="25"/>
      <c r="CV1166" s="25"/>
      <c r="CW1166" s="25"/>
      <c r="CX1166" s="25"/>
      <c r="CY1166" s="25"/>
      <c r="CZ1166" s="25"/>
      <c r="DA1166" s="25"/>
      <c r="DB1166" s="25"/>
      <c r="DC1166" s="25"/>
      <c r="DD1166" s="25"/>
    </row>
    <row r="1167" spans="1:108" hidden="1">
      <c r="A1167" s="25"/>
      <c r="B1167" s="25"/>
      <c r="C1167" s="25"/>
      <c r="D1167" s="25"/>
      <c r="E1167" s="25"/>
      <c r="F1167" s="25"/>
      <c r="G1167" s="25"/>
      <c r="H1167" s="25"/>
      <c r="I1167" s="214"/>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5"/>
      <c r="AX1167" s="25"/>
      <c r="AY1167" s="25"/>
      <c r="AZ1167" s="25"/>
      <c r="BA1167" s="25"/>
      <c r="BB1167" s="25"/>
      <c r="BC1167" s="25"/>
      <c r="BD1167" s="25"/>
      <c r="BE1167" s="25"/>
      <c r="BF1167" s="25"/>
      <c r="BG1167" s="25"/>
      <c r="BH1167" s="25"/>
      <c r="BI1167" s="25"/>
      <c r="BJ1167" s="25"/>
      <c r="BK1167" s="25"/>
      <c r="BL1167" s="25"/>
      <c r="BM1167" s="25"/>
      <c r="BN1167" s="25"/>
      <c r="BO1167" s="25"/>
      <c r="BP1167" s="25"/>
      <c r="BQ1167" s="25"/>
      <c r="BR1167" s="25"/>
      <c r="BS1167" s="25"/>
      <c r="BT1167" s="25"/>
      <c r="BU1167" s="25"/>
      <c r="BV1167" s="25"/>
      <c r="BW1167" s="25"/>
      <c r="BX1167" s="25"/>
      <c r="BY1167" s="25"/>
      <c r="BZ1167" s="25"/>
      <c r="CA1167" s="25"/>
      <c r="CB1167" s="25"/>
      <c r="CC1167" s="25"/>
      <c r="CD1167" s="25"/>
      <c r="CE1167" s="25"/>
      <c r="CF1167" s="25"/>
      <c r="CG1167" s="25"/>
      <c r="CH1167" s="25"/>
      <c r="CI1167" s="25"/>
      <c r="CJ1167" s="25"/>
      <c r="CK1167" s="25"/>
      <c r="CL1167" s="25"/>
      <c r="CM1167" s="25"/>
      <c r="CN1167" s="25"/>
      <c r="CO1167" s="25"/>
      <c r="CP1167" s="25"/>
      <c r="CQ1167" s="25"/>
      <c r="CR1167" s="25"/>
      <c r="CS1167" s="25"/>
      <c r="CT1167" s="25"/>
      <c r="CU1167" s="25"/>
      <c r="CV1167" s="25"/>
      <c r="CW1167" s="25"/>
      <c r="CX1167" s="25"/>
      <c r="CY1167" s="25"/>
      <c r="CZ1167" s="25"/>
      <c r="DA1167" s="25"/>
      <c r="DB1167" s="25"/>
      <c r="DC1167" s="25"/>
      <c r="DD1167" s="25"/>
    </row>
    <row r="1168" spans="1:108" hidden="1">
      <c r="A1168" s="25"/>
      <c r="B1168" s="25"/>
      <c r="C1168" s="25"/>
      <c r="D1168" s="25"/>
      <c r="E1168" s="25"/>
      <c r="F1168" s="25"/>
      <c r="G1168" s="25"/>
      <c r="H1168" s="25"/>
      <c r="I1168" s="214"/>
      <c r="J1168" s="25"/>
      <c r="K1168" s="25"/>
      <c r="L1168" s="25"/>
      <c r="M1168" s="25"/>
      <c r="N1168" s="25"/>
      <c r="O1168" s="25"/>
      <c r="P1168" s="25"/>
      <c r="Q1168" s="25"/>
      <c r="R1168" s="25"/>
      <c r="S1168" s="25"/>
      <c r="T1168" s="25"/>
      <c r="U1168" s="25"/>
      <c r="V1168" s="25"/>
      <c r="W1168" s="25"/>
      <c r="X1168" s="25"/>
      <c r="Y1168" s="25"/>
      <c r="Z1168" s="25"/>
      <c r="AA1168" s="25"/>
      <c r="AB1168" s="25"/>
      <c r="AC1168" s="25"/>
      <c r="AD1168" s="25"/>
      <c r="AE1168" s="25"/>
      <c r="AF1168" s="25"/>
      <c r="AG1168" s="25"/>
      <c r="AH1168" s="25"/>
      <c r="AI1168" s="25"/>
      <c r="AJ1168" s="25"/>
      <c r="AK1168" s="25"/>
      <c r="AL1168" s="25"/>
      <c r="AM1168" s="25"/>
      <c r="AN1168" s="25"/>
      <c r="AO1168" s="25"/>
      <c r="AP1168" s="25"/>
      <c r="AQ1168" s="25"/>
      <c r="AR1168" s="25"/>
      <c r="AS1168" s="25"/>
      <c r="AT1168" s="25"/>
      <c r="AU1168" s="25"/>
      <c r="AV1168" s="25"/>
      <c r="AW1168" s="25"/>
      <c r="AX1168" s="25"/>
      <c r="AY1168" s="25"/>
      <c r="AZ1168" s="25"/>
      <c r="BA1168" s="25"/>
      <c r="BB1168" s="25"/>
      <c r="BC1168" s="25"/>
      <c r="BD1168" s="25"/>
      <c r="BE1168" s="25"/>
      <c r="BF1168" s="25"/>
      <c r="BG1168" s="25"/>
      <c r="BH1168" s="25"/>
      <c r="BI1168" s="25"/>
      <c r="BJ1168" s="25"/>
      <c r="BK1168" s="25"/>
      <c r="BL1168" s="25"/>
      <c r="BM1168" s="25"/>
      <c r="BN1168" s="25"/>
      <c r="BO1168" s="25"/>
      <c r="BP1168" s="25"/>
      <c r="BQ1168" s="25"/>
      <c r="BR1168" s="25"/>
      <c r="BS1168" s="25"/>
      <c r="BT1168" s="25"/>
      <c r="BU1168" s="25"/>
      <c r="BV1168" s="25"/>
      <c r="BW1168" s="25"/>
      <c r="BX1168" s="25"/>
      <c r="BY1168" s="25"/>
      <c r="BZ1168" s="25"/>
      <c r="CA1168" s="25"/>
      <c r="CB1168" s="25"/>
      <c r="CC1168" s="25"/>
      <c r="CD1168" s="25"/>
      <c r="CE1168" s="25"/>
      <c r="CF1168" s="25"/>
      <c r="CG1168" s="25"/>
      <c r="CH1168" s="25"/>
      <c r="CI1168" s="25"/>
      <c r="CJ1168" s="25"/>
      <c r="CK1168" s="25"/>
      <c r="CL1168" s="25"/>
      <c r="CM1168" s="25"/>
      <c r="CN1168" s="25"/>
      <c r="CO1168" s="25"/>
      <c r="CP1168" s="25"/>
      <c r="CQ1168" s="25"/>
      <c r="CR1168" s="25"/>
      <c r="CS1168" s="25"/>
      <c r="CT1168" s="25"/>
      <c r="CU1168" s="25"/>
      <c r="CV1168" s="25"/>
      <c r="CW1168" s="25"/>
      <c r="CX1168" s="25"/>
      <c r="CY1168" s="25"/>
      <c r="CZ1168" s="25"/>
      <c r="DA1168" s="25"/>
      <c r="DB1168" s="25"/>
      <c r="DC1168" s="25"/>
      <c r="DD1168" s="25"/>
    </row>
    <row r="1169" spans="1:108" hidden="1">
      <c r="A1169" s="25"/>
      <c r="B1169" s="25"/>
      <c r="C1169" s="25"/>
      <c r="D1169" s="25"/>
      <c r="E1169" s="25"/>
      <c r="F1169" s="25"/>
      <c r="G1169" s="25"/>
      <c r="H1169" s="25"/>
      <c r="I1169" s="214"/>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5"/>
      <c r="AX1169" s="25"/>
      <c r="AY1169" s="25"/>
      <c r="AZ1169" s="25"/>
      <c r="BA1169" s="25"/>
      <c r="BB1169" s="25"/>
      <c r="BC1169" s="25"/>
      <c r="BD1169" s="25"/>
      <c r="BE1169" s="25"/>
      <c r="BF1169" s="25"/>
      <c r="BG1169" s="25"/>
      <c r="BH1169" s="25"/>
      <c r="BI1169" s="25"/>
      <c r="BJ1169" s="25"/>
      <c r="BK1169" s="25"/>
      <c r="BL1169" s="25"/>
      <c r="BM1169" s="25"/>
      <c r="BN1169" s="25"/>
      <c r="BO1169" s="25"/>
      <c r="BP1169" s="25"/>
      <c r="BQ1169" s="25"/>
      <c r="BR1169" s="25"/>
      <c r="BS1169" s="25"/>
      <c r="BT1169" s="25"/>
      <c r="BU1169" s="25"/>
      <c r="BV1169" s="25"/>
      <c r="BW1169" s="25"/>
      <c r="BX1169" s="25"/>
      <c r="BY1169" s="25"/>
      <c r="BZ1169" s="25"/>
      <c r="CA1169" s="25"/>
      <c r="CB1169" s="25"/>
      <c r="CC1169" s="25"/>
      <c r="CD1169" s="25"/>
      <c r="CE1169" s="25"/>
      <c r="CF1169" s="25"/>
      <c r="CG1169" s="25"/>
      <c r="CH1169" s="25"/>
      <c r="CI1169" s="25"/>
      <c r="CJ1169" s="25"/>
      <c r="CK1169" s="25"/>
      <c r="CL1169" s="25"/>
      <c r="CM1169" s="25"/>
      <c r="CN1169" s="25"/>
      <c r="CO1169" s="25"/>
      <c r="CP1169" s="25"/>
      <c r="CQ1169" s="25"/>
      <c r="CR1169" s="25"/>
      <c r="CS1169" s="25"/>
      <c r="CT1169" s="25"/>
      <c r="CU1169" s="25"/>
      <c r="CV1169" s="25"/>
      <c r="CW1169" s="25"/>
      <c r="CX1169" s="25"/>
      <c r="CY1169" s="25"/>
      <c r="CZ1169" s="25"/>
      <c r="DA1169" s="25"/>
      <c r="DB1169" s="25"/>
      <c r="DC1169" s="25"/>
      <c r="DD1169" s="25"/>
    </row>
    <row r="1170" spans="1:108" hidden="1">
      <c r="A1170" s="25"/>
      <c r="B1170" s="25"/>
      <c r="C1170" s="25"/>
      <c r="D1170" s="25"/>
      <c r="E1170" s="25"/>
      <c r="F1170" s="25"/>
      <c r="G1170" s="25"/>
      <c r="H1170" s="25"/>
      <c r="I1170" s="214"/>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25"/>
      <c r="AJ1170" s="25"/>
      <c r="AK1170" s="25"/>
      <c r="AL1170" s="25"/>
      <c r="AM1170" s="25"/>
      <c r="AN1170" s="25"/>
      <c r="AO1170" s="25"/>
      <c r="AP1170" s="25"/>
      <c r="AQ1170" s="25"/>
      <c r="AR1170" s="25"/>
      <c r="AS1170" s="25"/>
      <c r="AT1170" s="25"/>
      <c r="AU1170" s="25"/>
      <c r="AV1170" s="25"/>
      <c r="AW1170" s="25"/>
      <c r="AX1170" s="25"/>
      <c r="AY1170" s="25"/>
      <c r="AZ1170" s="25"/>
      <c r="BA1170" s="25"/>
      <c r="BB1170" s="25"/>
      <c r="BC1170" s="25"/>
      <c r="BD1170" s="25"/>
      <c r="BE1170" s="25"/>
      <c r="BF1170" s="25"/>
      <c r="BG1170" s="25"/>
      <c r="BH1170" s="25"/>
      <c r="BI1170" s="25"/>
      <c r="BJ1170" s="25"/>
      <c r="BK1170" s="25"/>
      <c r="BL1170" s="25"/>
      <c r="BM1170" s="25"/>
      <c r="BN1170" s="25"/>
      <c r="BO1170" s="25"/>
      <c r="BP1170" s="25"/>
      <c r="BQ1170" s="25"/>
      <c r="BR1170" s="25"/>
      <c r="BS1170" s="25"/>
      <c r="BT1170" s="25"/>
      <c r="BU1170" s="25"/>
      <c r="BV1170" s="25"/>
      <c r="BW1170" s="25"/>
      <c r="BX1170" s="25"/>
      <c r="BY1170" s="25"/>
      <c r="BZ1170" s="25"/>
      <c r="CA1170" s="25"/>
      <c r="CB1170" s="25"/>
      <c r="CC1170" s="25"/>
      <c r="CD1170" s="25"/>
      <c r="CE1170" s="25"/>
      <c r="CF1170" s="25"/>
      <c r="CG1170" s="25"/>
      <c r="CH1170" s="25"/>
      <c r="CI1170" s="25"/>
      <c r="CJ1170" s="25"/>
      <c r="CK1170" s="25"/>
      <c r="CL1170" s="25"/>
      <c r="CM1170" s="25"/>
      <c r="CN1170" s="25"/>
      <c r="CO1170" s="25"/>
      <c r="CP1170" s="25"/>
      <c r="CQ1170" s="25"/>
      <c r="CR1170" s="25"/>
      <c r="CS1170" s="25"/>
      <c r="CT1170" s="25"/>
      <c r="CU1170" s="25"/>
      <c r="CV1170" s="25"/>
      <c r="CW1170" s="25"/>
      <c r="CX1170" s="25"/>
      <c r="CY1170" s="25"/>
      <c r="CZ1170" s="25"/>
      <c r="DA1170" s="25"/>
      <c r="DB1170" s="25"/>
      <c r="DC1170" s="25"/>
      <c r="DD1170" s="25"/>
    </row>
    <row r="1171" spans="1:108" hidden="1">
      <c r="A1171" s="25"/>
      <c r="B1171" s="25"/>
      <c r="C1171" s="25"/>
      <c r="D1171" s="25"/>
      <c r="E1171" s="25"/>
      <c r="F1171" s="25"/>
      <c r="G1171" s="25"/>
      <c r="H1171" s="25"/>
      <c r="I1171" s="214"/>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25"/>
      <c r="BI1171" s="25"/>
      <c r="BJ1171" s="25"/>
      <c r="BK1171" s="25"/>
      <c r="BL1171" s="25"/>
      <c r="BM1171" s="25"/>
      <c r="BN1171" s="25"/>
      <c r="BO1171" s="25"/>
      <c r="BP1171" s="25"/>
      <c r="BQ1171" s="25"/>
      <c r="BR1171" s="25"/>
      <c r="BS1171" s="25"/>
      <c r="BT1171" s="25"/>
      <c r="BU1171" s="25"/>
      <c r="BV1171" s="25"/>
      <c r="BW1171" s="25"/>
      <c r="BX1171" s="25"/>
      <c r="BY1171" s="25"/>
      <c r="BZ1171" s="25"/>
      <c r="CA1171" s="25"/>
      <c r="CB1171" s="25"/>
      <c r="CC1171" s="25"/>
      <c r="CD1171" s="25"/>
      <c r="CE1171" s="25"/>
      <c r="CF1171" s="25"/>
      <c r="CG1171" s="25"/>
      <c r="CH1171" s="25"/>
      <c r="CI1171" s="25"/>
      <c r="CJ1171" s="25"/>
      <c r="CK1171" s="25"/>
      <c r="CL1171" s="25"/>
      <c r="CM1171" s="25"/>
      <c r="CN1171" s="25"/>
      <c r="CO1171" s="25"/>
      <c r="CP1171" s="25"/>
      <c r="CQ1171" s="25"/>
      <c r="CR1171" s="25"/>
      <c r="CS1171" s="25"/>
      <c r="CT1171" s="25"/>
      <c r="CU1171" s="25"/>
      <c r="CV1171" s="25"/>
      <c r="CW1171" s="25"/>
      <c r="CX1171" s="25"/>
      <c r="CY1171" s="25"/>
      <c r="CZ1171" s="25"/>
      <c r="DA1171" s="25"/>
      <c r="DB1171" s="25"/>
      <c r="DC1171" s="25"/>
      <c r="DD1171" s="25"/>
    </row>
    <row r="1172" spans="1:108" hidden="1">
      <c r="A1172" s="25"/>
      <c r="B1172" s="25"/>
      <c r="C1172" s="25"/>
      <c r="D1172" s="25"/>
      <c r="E1172" s="25"/>
      <c r="F1172" s="25"/>
      <c r="G1172" s="25"/>
      <c r="H1172" s="25"/>
      <c r="I1172" s="214"/>
      <c r="J1172" s="25"/>
      <c r="K1172" s="25"/>
      <c r="L1172" s="25"/>
      <c r="M1172" s="25"/>
      <c r="N1172" s="25"/>
      <c r="O1172" s="25"/>
      <c r="P1172" s="25"/>
      <c r="Q1172" s="25"/>
      <c r="R1172" s="25"/>
      <c r="S1172" s="25"/>
      <c r="T1172" s="25"/>
      <c r="U1172" s="25"/>
      <c r="V1172" s="25"/>
      <c r="W1172" s="25"/>
      <c r="X1172" s="25"/>
      <c r="Y1172" s="25"/>
      <c r="Z1172" s="25"/>
      <c r="AA1172" s="25"/>
      <c r="AB1172" s="25"/>
      <c r="AC1172" s="25"/>
      <c r="AD1172" s="25"/>
      <c r="AE1172" s="25"/>
      <c r="AF1172" s="25"/>
      <c r="AG1172" s="25"/>
      <c r="AH1172" s="25"/>
      <c r="AI1172" s="25"/>
      <c r="AJ1172" s="25"/>
      <c r="AK1172" s="25"/>
      <c r="AL1172" s="25"/>
      <c r="AM1172" s="25"/>
      <c r="AN1172" s="25"/>
      <c r="AO1172" s="25"/>
      <c r="AP1172" s="25"/>
      <c r="AQ1172" s="25"/>
      <c r="AR1172" s="25"/>
      <c r="AS1172" s="25"/>
      <c r="AT1172" s="25"/>
      <c r="AU1172" s="25"/>
      <c r="AV1172" s="25"/>
      <c r="AW1172" s="25"/>
      <c r="AX1172" s="25"/>
      <c r="AY1172" s="25"/>
      <c r="AZ1172" s="25"/>
      <c r="BA1172" s="25"/>
      <c r="BB1172" s="25"/>
      <c r="BC1172" s="25"/>
      <c r="BD1172" s="25"/>
      <c r="BE1172" s="25"/>
      <c r="BF1172" s="25"/>
      <c r="BG1172" s="25"/>
      <c r="BH1172" s="25"/>
      <c r="BI1172" s="25"/>
      <c r="BJ1172" s="25"/>
      <c r="BK1172" s="25"/>
      <c r="BL1172" s="25"/>
      <c r="BM1172" s="25"/>
      <c r="BN1172" s="25"/>
      <c r="BO1172" s="25"/>
      <c r="BP1172" s="25"/>
      <c r="BQ1172" s="25"/>
      <c r="BR1172" s="25"/>
      <c r="BS1172" s="25"/>
      <c r="BT1172" s="25"/>
      <c r="BU1172" s="25"/>
      <c r="BV1172" s="25"/>
      <c r="BW1172" s="25"/>
      <c r="BX1172" s="25"/>
      <c r="BY1172" s="25"/>
      <c r="BZ1172" s="25"/>
      <c r="CA1172" s="25"/>
      <c r="CB1172" s="25"/>
      <c r="CC1172" s="25"/>
      <c r="CD1172" s="25"/>
      <c r="CE1172" s="25"/>
      <c r="CF1172" s="25"/>
      <c r="CG1172" s="25"/>
      <c r="CH1172" s="25"/>
      <c r="CI1172" s="25"/>
      <c r="CJ1172" s="25"/>
      <c r="CK1172" s="25"/>
      <c r="CL1172" s="25"/>
      <c r="CM1172" s="25"/>
      <c r="CN1172" s="25"/>
      <c r="CO1172" s="25"/>
      <c r="CP1172" s="25"/>
      <c r="CQ1172" s="25"/>
      <c r="CR1172" s="25"/>
      <c r="CS1172" s="25"/>
      <c r="CT1172" s="25"/>
      <c r="CU1172" s="25"/>
      <c r="CV1172" s="25"/>
      <c r="CW1172" s="25"/>
      <c r="CX1172" s="25"/>
      <c r="CY1172" s="25"/>
      <c r="CZ1172" s="25"/>
      <c r="DA1172" s="25"/>
      <c r="DB1172" s="25"/>
      <c r="DC1172" s="25"/>
      <c r="DD1172" s="25"/>
    </row>
    <row r="1173" spans="1:108" hidden="1">
      <c r="A1173" s="25"/>
      <c r="B1173" s="25"/>
      <c r="C1173" s="25"/>
      <c r="D1173" s="25"/>
      <c r="E1173" s="25"/>
      <c r="F1173" s="25"/>
      <c r="G1173" s="25"/>
      <c r="H1173" s="25"/>
      <c r="I1173" s="214"/>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25"/>
      <c r="BI1173" s="25"/>
      <c r="BJ1173" s="25"/>
      <c r="BK1173" s="25"/>
      <c r="BL1173" s="25"/>
      <c r="BM1173" s="25"/>
      <c r="BN1173" s="25"/>
      <c r="BO1173" s="25"/>
      <c r="BP1173" s="25"/>
      <c r="BQ1173" s="25"/>
      <c r="BR1173" s="25"/>
      <c r="BS1173" s="25"/>
      <c r="BT1173" s="25"/>
      <c r="BU1173" s="25"/>
      <c r="BV1173" s="25"/>
      <c r="BW1173" s="25"/>
      <c r="BX1173" s="25"/>
      <c r="BY1173" s="25"/>
      <c r="BZ1173" s="25"/>
      <c r="CA1173" s="25"/>
      <c r="CB1173" s="25"/>
      <c r="CC1173" s="25"/>
      <c r="CD1173" s="25"/>
      <c r="CE1173" s="25"/>
      <c r="CF1173" s="25"/>
      <c r="CG1173" s="25"/>
      <c r="CH1173" s="25"/>
      <c r="CI1173" s="25"/>
      <c r="CJ1173" s="25"/>
      <c r="CK1173" s="25"/>
      <c r="CL1173" s="25"/>
      <c r="CM1173" s="25"/>
      <c r="CN1173" s="25"/>
      <c r="CO1173" s="25"/>
      <c r="CP1173" s="25"/>
      <c r="CQ1173" s="25"/>
      <c r="CR1173" s="25"/>
      <c r="CS1173" s="25"/>
      <c r="CT1173" s="25"/>
      <c r="CU1173" s="25"/>
      <c r="CV1173" s="25"/>
      <c r="CW1173" s="25"/>
      <c r="CX1173" s="25"/>
      <c r="CY1173" s="25"/>
      <c r="CZ1173" s="25"/>
      <c r="DA1173" s="25"/>
      <c r="DB1173" s="25"/>
      <c r="DC1173" s="25"/>
      <c r="DD1173" s="25"/>
    </row>
    <row r="1174" spans="1:108" hidden="1">
      <c r="A1174" s="25"/>
      <c r="B1174" s="25"/>
      <c r="C1174" s="25"/>
      <c r="D1174" s="25"/>
      <c r="E1174" s="25"/>
      <c r="F1174" s="25"/>
      <c r="G1174" s="25"/>
      <c r="H1174" s="25"/>
      <c r="I1174" s="214"/>
      <c r="J1174" s="25"/>
      <c r="K1174" s="25"/>
      <c r="L1174" s="25"/>
      <c r="M1174" s="25"/>
      <c r="N1174" s="25"/>
      <c r="O1174" s="25"/>
      <c r="P1174" s="25"/>
      <c r="Q1174" s="25"/>
      <c r="R1174" s="25"/>
      <c r="S1174" s="25"/>
      <c r="T1174" s="25"/>
      <c r="U1174" s="25"/>
      <c r="V1174" s="25"/>
      <c r="W1174" s="25"/>
      <c r="X1174" s="25"/>
      <c r="Y1174" s="25"/>
      <c r="Z1174" s="25"/>
      <c r="AA1174" s="25"/>
      <c r="AB1174" s="25"/>
      <c r="AC1174" s="25"/>
      <c r="AD1174" s="25"/>
      <c r="AE1174" s="25"/>
      <c r="AF1174" s="25"/>
      <c r="AG1174" s="25"/>
      <c r="AH1174" s="25"/>
      <c r="AI1174" s="25"/>
      <c r="AJ1174" s="25"/>
      <c r="AK1174" s="25"/>
      <c r="AL1174" s="25"/>
      <c r="AM1174" s="25"/>
      <c r="AN1174" s="25"/>
      <c r="AO1174" s="25"/>
      <c r="AP1174" s="25"/>
      <c r="AQ1174" s="25"/>
      <c r="AR1174" s="25"/>
      <c r="AS1174" s="25"/>
      <c r="AT1174" s="25"/>
      <c r="AU1174" s="25"/>
      <c r="AV1174" s="25"/>
      <c r="AW1174" s="25"/>
      <c r="AX1174" s="25"/>
      <c r="AY1174" s="25"/>
      <c r="AZ1174" s="25"/>
      <c r="BA1174" s="25"/>
      <c r="BB1174" s="25"/>
      <c r="BC1174" s="25"/>
      <c r="BD1174" s="25"/>
      <c r="BE1174" s="25"/>
      <c r="BF1174" s="25"/>
      <c r="BG1174" s="25"/>
      <c r="BH1174" s="25"/>
      <c r="BI1174" s="25"/>
      <c r="BJ1174" s="25"/>
      <c r="BK1174" s="25"/>
      <c r="BL1174" s="25"/>
      <c r="BM1174" s="25"/>
      <c r="BN1174" s="25"/>
      <c r="BO1174" s="25"/>
      <c r="BP1174" s="25"/>
      <c r="BQ1174" s="25"/>
      <c r="BR1174" s="25"/>
      <c r="BS1174" s="25"/>
      <c r="BT1174" s="25"/>
      <c r="BU1174" s="25"/>
      <c r="BV1174" s="25"/>
      <c r="BW1174" s="25"/>
      <c r="BX1174" s="25"/>
      <c r="BY1174" s="25"/>
      <c r="BZ1174" s="25"/>
      <c r="CA1174" s="25"/>
      <c r="CB1174" s="25"/>
      <c r="CC1174" s="25"/>
      <c r="CD1174" s="25"/>
      <c r="CE1174" s="25"/>
      <c r="CF1174" s="25"/>
      <c r="CG1174" s="25"/>
      <c r="CH1174" s="25"/>
      <c r="CI1174" s="25"/>
      <c r="CJ1174" s="25"/>
      <c r="CK1174" s="25"/>
      <c r="CL1174" s="25"/>
      <c r="CM1174" s="25"/>
      <c r="CN1174" s="25"/>
      <c r="CO1174" s="25"/>
      <c r="CP1174" s="25"/>
      <c r="CQ1174" s="25"/>
      <c r="CR1174" s="25"/>
      <c r="CS1174" s="25"/>
      <c r="CT1174" s="25"/>
      <c r="CU1174" s="25"/>
      <c r="CV1174" s="25"/>
      <c r="CW1174" s="25"/>
      <c r="CX1174" s="25"/>
      <c r="CY1174" s="25"/>
      <c r="CZ1174" s="25"/>
      <c r="DA1174" s="25"/>
      <c r="DB1174" s="25"/>
      <c r="DC1174" s="25"/>
      <c r="DD1174" s="25"/>
    </row>
    <row r="1175" spans="1:108" hidden="1">
      <c r="A1175" s="25"/>
      <c r="B1175" s="25"/>
      <c r="C1175" s="25"/>
      <c r="D1175" s="25"/>
      <c r="E1175" s="25"/>
      <c r="F1175" s="25"/>
      <c r="G1175" s="25"/>
      <c r="H1175" s="25"/>
      <c r="I1175" s="214"/>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5"/>
      <c r="AX1175" s="25"/>
      <c r="AY1175" s="25"/>
      <c r="AZ1175" s="25"/>
      <c r="BA1175" s="25"/>
      <c r="BB1175" s="25"/>
      <c r="BC1175" s="25"/>
      <c r="BD1175" s="25"/>
      <c r="BE1175" s="25"/>
      <c r="BF1175" s="25"/>
      <c r="BG1175" s="25"/>
      <c r="BH1175" s="25"/>
      <c r="BI1175" s="25"/>
      <c r="BJ1175" s="25"/>
      <c r="BK1175" s="25"/>
      <c r="BL1175" s="25"/>
      <c r="BM1175" s="25"/>
      <c r="BN1175" s="25"/>
      <c r="BO1175" s="25"/>
      <c r="BP1175" s="25"/>
      <c r="BQ1175" s="25"/>
      <c r="BR1175" s="25"/>
      <c r="BS1175" s="25"/>
      <c r="BT1175" s="25"/>
      <c r="BU1175" s="25"/>
      <c r="BV1175" s="25"/>
      <c r="BW1175" s="25"/>
      <c r="BX1175" s="25"/>
      <c r="BY1175" s="25"/>
      <c r="BZ1175" s="25"/>
      <c r="CA1175" s="25"/>
      <c r="CB1175" s="25"/>
      <c r="CC1175" s="25"/>
      <c r="CD1175" s="25"/>
      <c r="CE1175" s="25"/>
      <c r="CF1175" s="25"/>
      <c r="CG1175" s="25"/>
      <c r="CH1175" s="25"/>
      <c r="CI1175" s="25"/>
      <c r="CJ1175" s="25"/>
      <c r="CK1175" s="25"/>
      <c r="CL1175" s="25"/>
      <c r="CM1175" s="25"/>
      <c r="CN1175" s="25"/>
      <c r="CO1175" s="25"/>
      <c r="CP1175" s="25"/>
      <c r="CQ1175" s="25"/>
      <c r="CR1175" s="25"/>
      <c r="CS1175" s="25"/>
      <c r="CT1175" s="25"/>
      <c r="CU1175" s="25"/>
      <c r="CV1175" s="25"/>
      <c r="CW1175" s="25"/>
      <c r="CX1175" s="25"/>
      <c r="CY1175" s="25"/>
      <c r="CZ1175" s="25"/>
      <c r="DA1175" s="25"/>
      <c r="DB1175" s="25"/>
      <c r="DC1175" s="25"/>
      <c r="DD1175" s="25"/>
    </row>
    <row r="1176" spans="1:108" hidden="1">
      <c r="A1176" s="25"/>
      <c r="B1176" s="25"/>
      <c r="C1176" s="25"/>
      <c r="D1176" s="25"/>
      <c r="E1176" s="25"/>
      <c r="F1176" s="25"/>
      <c r="G1176" s="25"/>
      <c r="H1176" s="25"/>
      <c r="I1176" s="214"/>
      <c r="J1176" s="25"/>
      <c r="K1176" s="25"/>
      <c r="L1176" s="25"/>
      <c r="M1176" s="25"/>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c r="AM1176" s="25"/>
      <c r="AN1176" s="25"/>
      <c r="AO1176" s="25"/>
      <c r="AP1176" s="25"/>
      <c r="AQ1176" s="25"/>
      <c r="AR1176" s="25"/>
      <c r="AS1176" s="25"/>
      <c r="AT1176" s="25"/>
      <c r="AU1176" s="25"/>
      <c r="AV1176" s="25"/>
      <c r="AW1176" s="25"/>
      <c r="AX1176" s="25"/>
      <c r="AY1176" s="25"/>
      <c r="AZ1176" s="25"/>
      <c r="BA1176" s="25"/>
      <c r="BB1176" s="25"/>
      <c r="BC1176" s="25"/>
      <c r="BD1176" s="25"/>
      <c r="BE1176" s="25"/>
      <c r="BF1176" s="25"/>
      <c r="BG1176" s="25"/>
      <c r="BH1176" s="25"/>
      <c r="BI1176" s="25"/>
      <c r="BJ1176" s="25"/>
      <c r="BK1176" s="25"/>
      <c r="BL1176" s="25"/>
      <c r="BM1176" s="25"/>
      <c r="BN1176" s="25"/>
      <c r="BO1176" s="25"/>
      <c r="BP1176" s="25"/>
      <c r="BQ1176" s="25"/>
      <c r="BR1176" s="25"/>
      <c r="BS1176" s="25"/>
      <c r="BT1176" s="25"/>
      <c r="BU1176" s="25"/>
      <c r="BV1176" s="25"/>
      <c r="BW1176" s="25"/>
      <c r="BX1176" s="25"/>
      <c r="BY1176" s="25"/>
      <c r="BZ1176" s="25"/>
      <c r="CA1176" s="25"/>
      <c r="CB1176" s="25"/>
      <c r="CC1176" s="25"/>
      <c r="CD1176" s="25"/>
      <c r="CE1176" s="25"/>
      <c r="CF1176" s="25"/>
      <c r="CG1176" s="25"/>
      <c r="CH1176" s="25"/>
      <c r="CI1176" s="25"/>
      <c r="CJ1176" s="25"/>
      <c r="CK1176" s="25"/>
      <c r="CL1176" s="25"/>
      <c r="CM1176" s="25"/>
      <c r="CN1176" s="25"/>
      <c r="CO1176" s="25"/>
      <c r="CP1176" s="25"/>
      <c r="CQ1176" s="25"/>
      <c r="CR1176" s="25"/>
      <c r="CS1176" s="25"/>
      <c r="CT1176" s="25"/>
      <c r="CU1176" s="25"/>
      <c r="CV1176" s="25"/>
      <c r="CW1176" s="25"/>
      <c r="CX1176" s="25"/>
      <c r="CY1176" s="25"/>
      <c r="CZ1176" s="25"/>
      <c r="DA1176" s="25"/>
      <c r="DB1176" s="25"/>
      <c r="DC1176" s="25"/>
      <c r="DD1176" s="25"/>
    </row>
    <row r="1177" spans="1:108" hidden="1">
      <c r="A1177" s="25"/>
      <c r="B1177" s="25"/>
      <c r="C1177" s="25"/>
      <c r="D1177" s="25"/>
      <c r="E1177" s="25"/>
      <c r="F1177" s="25"/>
      <c r="G1177" s="25"/>
      <c r="H1177" s="25"/>
      <c r="I1177" s="214"/>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5"/>
      <c r="AX1177" s="25"/>
      <c r="AY1177" s="25"/>
      <c r="AZ1177" s="25"/>
      <c r="BA1177" s="25"/>
      <c r="BB1177" s="25"/>
      <c r="BC1177" s="25"/>
      <c r="BD1177" s="25"/>
      <c r="BE1177" s="25"/>
      <c r="BF1177" s="25"/>
      <c r="BG1177" s="25"/>
      <c r="BH1177" s="25"/>
      <c r="BI1177" s="25"/>
      <c r="BJ1177" s="25"/>
      <c r="BK1177" s="25"/>
      <c r="BL1177" s="25"/>
      <c r="BM1177" s="25"/>
      <c r="BN1177" s="25"/>
      <c r="BO1177" s="25"/>
      <c r="BP1177" s="25"/>
      <c r="BQ1177" s="25"/>
      <c r="BR1177" s="25"/>
      <c r="BS1177" s="25"/>
      <c r="BT1177" s="25"/>
      <c r="BU1177" s="25"/>
      <c r="BV1177" s="25"/>
      <c r="BW1177" s="25"/>
      <c r="BX1177" s="25"/>
      <c r="BY1177" s="25"/>
      <c r="BZ1177" s="25"/>
      <c r="CA1177" s="25"/>
      <c r="CB1177" s="25"/>
      <c r="CC1177" s="25"/>
      <c r="CD1177" s="25"/>
      <c r="CE1177" s="25"/>
      <c r="CF1177" s="25"/>
      <c r="CG1177" s="25"/>
      <c r="CH1177" s="25"/>
      <c r="CI1177" s="25"/>
      <c r="CJ1177" s="25"/>
      <c r="CK1177" s="25"/>
      <c r="CL1177" s="25"/>
      <c r="CM1177" s="25"/>
      <c r="CN1177" s="25"/>
      <c r="CO1177" s="25"/>
      <c r="CP1177" s="25"/>
      <c r="CQ1177" s="25"/>
      <c r="CR1177" s="25"/>
      <c r="CS1177" s="25"/>
      <c r="CT1177" s="25"/>
      <c r="CU1177" s="25"/>
      <c r="CV1177" s="25"/>
      <c r="CW1177" s="25"/>
      <c r="CX1177" s="25"/>
      <c r="CY1177" s="25"/>
      <c r="CZ1177" s="25"/>
      <c r="DA1177" s="25"/>
      <c r="DB1177" s="25"/>
      <c r="DC1177" s="25"/>
      <c r="DD1177" s="25"/>
    </row>
    <row r="1178" spans="1:108" hidden="1">
      <c r="A1178" s="25"/>
      <c r="B1178" s="25"/>
      <c r="C1178" s="25"/>
      <c r="D1178" s="25"/>
      <c r="E1178" s="25"/>
      <c r="F1178" s="25"/>
      <c r="G1178" s="25"/>
      <c r="H1178" s="25"/>
      <c r="I1178" s="214"/>
      <c r="J1178" s="25"/>
      <c r="K1178" s="25"/>
      <c r="L1178" s="25"/>
      <c r="M1178" s="25"/>
      <c r="N1178" s="25"/>
      <c r="O1178" s="25"/>
      <c r="P1178" s="25"/>
      <c r="Q1178" s="25"/>
      <c r="R1178" s="25"/>
      <c r="S1178" s="25"/>
      <c r="T1178" s="25"/>
      <c r="U1178" s="25"/>
      <c r="V1178" s="25"/>
      <c r="W1178" s="25"/>
      <c r="X1178" s="25"/>
      <c r="Y1178" s="25"/>
      <c r="Z1178" s="25"/>
      <c r="AA1178" s="25"/>
      <c r="AB1178" s="25"/>
      <c r="AC1178" s="25"/>
      <c r="AD1178" s="25"/>
      <c r="AE1178" s="25"/>
      <c r="AF1178" s="25"/>
      <c r="AG1178" s="25"/>
      <c r="AH1178" s="25"/>
      <c r="AI1178" s="25"/>
      <c r="AJ1178" s="25"/>
      <c r="AK1178" s="25"/>
      <c r="AL1178" s="25"/>
      <c r="AM1178" s="25"/>
      <c r="AN1178" s="25"/>
      <c r="AO1178" s="25"/>
      <c r="AP1178" s="25"/>
      <c r="AQ1178" s="25"/>
      <c r="AR1178" s="25"/>
      <c r="AS1178" s="25"/>
      <c r="AT1178" s="25"/>
      <c r="AU1178" s="25"/>
      <c r="AV1178" s="25"/>
      <c r="AW1178" s="25"/>
      <c r="AX1178" s="25"/>
      <c r="AY1178" s="25"/>
      <c r="AZ1178" s="25"/>
      <c r="BA1178" s="25"/>
      <c r="BB1178" s="25"/>
      <c r="BC1178" s="25"/>
      <c r="BD1178" s="25"/>
      <c r="BE1178" s="25"/>
      <c r="BF1178" s="25"/>
      <c r="BG1178" s="25"/>
      <c r="BH1178" s="25"/>
      <c r="BI1178" s="25"/>
      <c r="BJ1178" s="25"/>
      <c r="BK1178" s="25"/>
      <c r="BL1178" s="25"/>
      <c r="BM1178" s="25"/>
      <c r="BN1178" s="25"/>
      <c r="BO1178" s="25"/>
      <c r="BP1178" s="25"/>
      <c r="BQ1178" s="25"/>
      <c r="BR1178" s="25"/>
      <c r="BS1178" s="25"/>
      <c r="BT1178" s="25"/>
      <c r="BU1178" s="25"/>
      <c r="BV1178" s="25"/>
      <c r="BW1178" s="25"/>
      <c r="BX1178" s="25"/>
      <c r="BY1178" s="25"/>
      <c r="BZ1178" s="25"/>
      <c r="CA1178" s="25"/>
      <c r="CB1178" s="25"/>
      <c r="CC1178" s="25"/>
      <c r="CD1178" s="25"/>
      <c r="CE1178" s="25"/>
      <c r="CF1178" s="25"/>
      <c r="CG1178" s="25"/>
      <c r="CH1178" s="25"/>
      <c r="CI1178" s="25"/>
      <c r="CJ1178" s="25"/>
      <c r="CK1178" s="25"/>
      <c r="CL1178" s="25"/>
      <c r="CM1178" s="25"/>
      <c r="CN1178" s="25"/>
      <c r="CO1178" s="25"/>
      <c r="CP1178" s="25"/>
      <c r="CQ1178" s="25"/>
      <c r="CR1178" s="25"/>
      <c r="CS1178" s="25"/>
      <c r="CT1178" s="25"/>
      <c r="CU1178" s="25"/>
      <c r="CV1178" s="25"/>
      <c r="CW1178" s="25"/>
      <c r="CX1178" s="25"/>
      <c r="CY1178" s="25"/>
      <c r="CZ1178" s="25"/>
      <c r="DA1178" s="25"/>
      <c r="DB1178" s="25"/>
      <c r="DC1178" s="25"/>
      <c r="DD1178" s="25"/>
    </row>
    <row r="1179" spans="1:108" hidden="1">
      <c r="A1179" s="25"/>
      <c r="B1179" s="25"/>
      <c r="C1179" s="25"/>
      <c r="D1179" s="25"/>
      <c r="E1179" s="25"/>
      <c r="F1179" s="25"/>
      <c r="G1179" s="25"/>
      <c r="H1179" s="25"/>
      <c r="I1179" s="214"/>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25"/>
      <c r="CD1179" s="25"/>
      <c r="CE1179" s="25"/>
      <c r="CF1179" s="25"/>
      <c r="CG1179" s="25"/>
      <c r="CH1179" s="25"/>
      <c r="CI1179" s="25"/>
      <c r="CJ1179" s="25"/>
      <c r="CK1179" s="25"/>
      <c r="CL1179" s="25"/>
      <c r="CM1179" s="25"/>
      <c r="CN1179" s="25"/>
      <c r="CO1179" s="25"/>
      <c r="CP1179" s="25"/>
      <c r="CQ1179" s="25"/>
      <c r="CR1179" s="25"/>
      <c r="CS1179" s="25"/>
      <c r="CT1179" s="25"/>
      <c r="CU1179" s="25"/>
      <c r="CV1179" s="25"/>
      <c r="CW1179" s="25"/>
      <c r="CX1179" s="25"/>
      <c r="CY1179" s="25"/>
      <c r="CZ1179" s="25"/>
      <c r="DA1179" s="25"/>
      <c r="DB1179" s="25"/>
      <c r="DC1179" s="25"/>
      <c r="DD1179" s="25"/>
    </row>
    <row r="1180" spans="1:108" hidden="1">
      <c r="A1180" s="25"/>
      <c r="B1180" s="25"/>
      <c r="C1180" s="25"/>
      <c r="D1180" s="25"/>
      <c r="E1180" s="25"/>
      <c r="F1180" s="25"/>
      <c r="G1180" s="25"/>
      <c r="H1180" s="25"/>
      <c r="I1180" s="214"/>
      <c r="J1180" s="25"/>
      <c r="K1180" s="25"/>
      <c r="L1180" s="25"/>
      <c r="M1180" s="25"/>
      <c r="N1180" s="25"/>
      <c r="O1180" s="25"/>
      <c r="P1180" s="25"/>
      <c r="Q1180" s="25"/>
      <c r="R1180" s="25"/>
      <c r="S1180" s="25"/>
      <c r="T1180" s="25"/>
      <c r="U1180" s="25"/>
      <c r="V1180" s="25"/>
      <c r="W1180" s="25"/>
      <c r="X1180" s="25"/>
      <c r="Y1180" s="25"/>
      <c r="Z1180" s="25"/>
      <c r="AA1180" s="25"/>
      <c r="AB1180" s="25"/>
      <c r="AC1180" s="25"/>
      <c r="AD1180" s="25"/>
      <c r="AE1180" s="25"/>
      <c r="AF1180" s="25"/>
      <c r="AG1180" s="25"/>
      <c r="AH1180" s="25"/>
      <c r="AI1180" s="25"/>
      <c r="AJ1180" s="25"/>
      <c r="AK1180" s="25"/>
      <c r="AL1180" s="25"/>
      <c r="AM1180" s="25"/>
      <c r="AN1180" s="25"/>
      <c r="AO1180" s="25"/>
      <c r="AP1180" s="25"/>
      <c r="AQ1180" s="25"/>
      <c r="AR1180" s="25"/>
      <c r="AS1180" s="25"/>
      <c r="AT1180" s="25"/>
      <c r="AU1180" s="25"/>
      <c r="AV1180" s="25"/>
      <c r="AW1180" s="25"/>
      <c r="AX1180" s="25"/>
      <c r="AY1180" s="25"/>
      <c r="AZ1180" s="25"/>
      <c r="BA1180" s="25"/>
      <c r="BB1180" s="25"/>
      <c r="BC1180" s="25"/>
      <c r="BD1180" s="25"/>
      <c r="BE1180" s="25"/>
      <c r="BF1180" s="25"/>
      <c r="BG1180" s="25"/>
      <c r="BH1180" s="25"/>
      <c r="BI1180" s="25"/>
      <c r="BJ1180" s="25"/>
      <c r="BK1180" s="25"/>
      <c r="BL1180" s="25"/>
      <c r="BM1180" s="25"/>
      <c r="BN1180" s="25"/>
      <c r="BO1180" s="25"/>
      <c r="BP1180" s="25"/>
      <c r="BQ1180" s="25"/>
      <c r="BR1180" s="25"/>
      <c r="BS1180" s="25"/>
      <c r="BT1180" s="25"/>
      <c r="BU1180" s="25"/>
      <c r="BV1180" s="25"/>
      <c r="BW1180" s="25"/>
      <c r="BX1180" s="25"/>
      <c r="BY1180" s="25"/>
      <c r="BZ1180" s="25"/>
      <c r="CA1180" s="25"/>
      <c r="CB1180" s="25"/>
      <c r="CC1180" s="25"/>
      <c r="CD1180" s="25"/>
      <c r="CE1180" s="25"/>
      <c r="CF1180" s="25"/>
      <c r="CG1180" s="25"/>
      <c r="CH1180" s="25"/>
      <c r="CI1180" s="25"/>
      <c r="CJ1180" s="25"/>
      <c r="CK1180" s="25"/>
      <c r="CL1180" s="25"/>
      <c r="CM1180" s="25"/>
      <c r="CN1180" s="25"/>
      <c r="CO1180" s="25"/>
      <c r="CP1180" s="25"/>
      <c r="CQ1180" s="25"/>
      <c r="CR1180" s="25"/>
      <c r="CS1180" s="25"/>
      <c r="CT1180" s="25"/>
      <c r="CU1180" s="25"/>
      <c r="CV1180" s="25"/>
      <c r="CW1180" s="25"/>
      <c r="CX1180" s="25"/>
      <c r="CY1180" s="25"/>
      <c r="CZ1180" s="25"/>
      <c r="DA1180" s="25"/>
      <c r="DB1180" s="25"/>
      <c r="DC1180" s="25"/>
      <c r="DD1180" s="25"/>
    </row>
    <row r="1181" spans="1:108" hidden="1">
      <c r="A1181" s="25"/>
      <c r="B1181" s="25"/>
      <c r="C1181" s="25"/>
      <c r="D1181" s="25"/>
      <c r="E1181" s="25"/>
      <c r="F1181" s="25"/>
      <c r="G1181" s="25"/>
      <c r="H1181" s="25"/>
      <c r="I1181" s="214"/>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25"/>
      <c r="CD1181" s="25"/>
      <c r="CE1181" s="25"/>
      <c r="CF1181" s="25"/>
      <c r="CG1181" s="25"/>
      <c r="CH1181" s="25"/>
      <c r="CI1181" s="25"/>
      <c r="CJ1181" s="25"/>
      <c r="CK1181" s="25"/>
      <c r="CL1181" s="25"/>
      <c r="CM1181" s="25"/>
      <c r="CN1181" s="25"/>
      <c r="CO1181" s="25"/>
      <c r="CP1181" s="25"/>
      <c r="CQ1181" s="25"/>
      <c r="CR1181" s="25"/>
      <c r="CS1181" s="25"/>
      <c r="CT1181" s="25"/>
      <c r="CU1181" s="25"/>
      <c r="CV1181" s="25"/>
      <c r="CW1181" s="25"/>
      <c r="CX1181" s="25"/>
      <c r="CY1181" s="25"/>
      <c r="CZ1181" s="25"/>
      <c r="DA1181" s="25"/>
      <c r="DB1181" s="25"/>
      <c r="DC1181" s="25"/>
      <c r="DD1181" s="25"/>
    </row>
    <row r="1182" spans="1:108" hidden="1">
      <c r="A1182" s="25"/>
      <c r="B1182" s="25"/>
      <c r="C1182" s="25"/>
      <c r="D1182" s="25"/>
      <c r="E1182" s="25"/>
      <c r="F1182" s="25"/>
      <c r="G1182" s="25"/>
      <c r="H1182" s="25"/>
      <c r="I1182" s="214"/>
      <c r="J1182" s="25"/>
      <c r="K1182" s="25"/>
      <c r="L1182" s="25"/>
      <c r="M1182" s="25"/>
      <c r="N1182" s="25"/>
      <c r="O1182" s="25"/>
      <c r="P1182" s="25"/>
      <c r="Q1182" s="25"/>
      <c r="R1182" s="25"/>
      <c r="S1182" s="25"/>
      <c r="T1182" s="25"/>
      <c r="U1182" s="25"/>
      <c r="V1182" s="25"/>
      <c r="W1182" s="25"/>
      <c r="X1182" s="25"/>
      <c r="Y1182" s="25"/>
      <c r="Z1182" s="25"/>
      <c r="AA1182" s="25"/>
      <c r="AB1182" s="25"/>
      <c r="AC1182" s="25"/>
      <c r="AD1182" s="25"/>
      <c r="AE1182" s="25"/>
      <c r="AF1182" s="25"/>
      <c r="AG1182" s="25"/>
      <c r="AH1182" s="25"/>
      <c r="AI1182" s="25"/>
      <c r="AJ1182" s="25"/>
      <c r="AK1182" s="25"/>
      <c r="AL1182" s="25"/>
      <c r="AM1182" s="25"/>
      <c r="AN1182" s="25"/>
      <c r="AO1182" s="25"/>
      <c r="AP1182" s="25"/>
      <c r="AQ1182" s="25"/>
      <c r="AR1182" s="25"/>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25"/>
      <c r="CD1182" s="25"/>
      <c r="CE1182" s="25"/>
      <c r="CF1182" s="25"/>
      <c r="CG1182" s="25"/>
      <c r="CH1182" s="25"/>
      <c r="CI1182" s="25"/>
      <c r="CJ1182" s="25"/>
      <c r="CK1182" s="25"/>
      <c r="CL1182" s="25"/>
      <c r="CM1182" s="25"/>
      <c r="CN1182" s="25"/>
      <c r="CO1182" s="25"/>
      <c r="CP1182" s="25"/>
      <c r="CQ1182" s="25"/>
      <c r="CR1182" s="25"/>
      <c r="CS1182" s="25"/>
      <c r="CT1182" s="25"/>
      <c r="CU1182" s="25"/>
      <c r="CV1182" s="25"/>
      <c r="CW1182" s="25"/>
      <c r="CX1182" s="25"/>
      <c r="CY1182" s="25"/>
      <c r="CZ1182" s="25"/>
      <c r="DA1182" s="25"/>
      <c r="DB1182" s="25"/>
      <c r="DC1182" s="25"/>
      <c r="DD1182" s="25"/>
    </row>
    <row r="1183" spans="1:108" hidden="1">
      <c r="A1183" s="25"/>
      <c r="B1183" s="25"/>
      <c r="C1183" s="25"/>
      <c r="D1183" s="25"/>
      <c r="E1183" s="25"/>
      <c r="F1183" s="25"/>
      <c r="G1183" s="25"/>
      <c r="H1183" s="25"/>
      <c r="I1183" s="214"/>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5"/>
      <c r="AX1183" s="25"/>
      <c r="AY1183" s="25"/>
      <c r="AZ1183" s="25"/>
      <c r="BA1183" s="25"/>
      <c r="BB1183" s="25"/>
      <c r="BC1183" s="25"/>
      <c r="BD1183" s="25"/>
      <c r="BE1183" s="25"/>
      <c r="BF1183" s="25"/>
      <c r="BG1183" s="25"/>
      <c r="BH1183" s="25"/>
      <c r="BI1183" s="25"/>
      <c r="BJ1183" s="25"/>
      <c r="BK1183" s="25"/>
      <c r="BL1183" s="25"/>
      <c r="BM1183" s="25"/>
      <c r="BN1183" s="25"/>
      <c r="BO1183" s="25"/>
      <c r="BP1183" s="25"/>
      <c r="BQ1183" s="25"/>
      <c r="BR1183" s="25"/>
      <c r="BS1183" s="25"/>
      <c r="BT1183" s="25"/>
      <c r="BU1183" s="25"/>
      <c r="BV1183" s="25"/>
      <c r="BW1183" s="25"/>
      <c r="BX1183" s="25"/>
      <c r="BY1183" s="25"/>
      <c r="BZ1183" s="25"/>
      <c r="CA1183" s="25"/>
      <c r="CB1183" s="25"/>
      <c r="CC1183" s="25"/>
      <c r="CD1183" s="25"/>
      <c r="CE1183" s="25"/>
      <c r="CF1183" s="25"/>
      <c r="CG1183" s="25"/>
      <c r="CH1183" s="25"/>
      <c r="CI1183" s="25"/>
      <c r="CJ1183" s="25"/>
      <c r="CK1183" s="25"/>
      <c r="CL1183" s="25"/>
      <c r="CM1183" s="25"/>
      <c r="CN1183" s="25"/>
      <c r="CO1183" s="25"/>
      <c r="CP1183" s="25"/>
      <c r="CQ1183" s="25"/>
      <c r="CR1183" s="25"/>
      <c r="CS1183" s="25"/>
      <c r="CT1183" s="25"/>
      <c r="CU1183" s="25"/>
      <c r="CV1183" s="25"/>
      <c r="CW1183" s="25"/>
      <c r="CX1183" s="25"/>
      <c r="CY1183" s="25"/>
      <c r="CZ1183" s="25"/>
      <c r="DA1183" s="25"/>
      <c r="DB1183" s="25"/>
      <c r="DC1183" s="25"/>
      <c r="DD1183" s="25"/>
    </row>
    <row r="1184" spans="1:108" hidden="1">
      <c r="A1184" s="25"/>
      <c r="B1184" s="25"/>
      <c r="C1184" s="25"/>
      <c r="D1184" s="25"/>
      <c r="E1184" s="25"/>
      <c r="F1184" s="25"/>
      <c r="G1184" s="25"/>
      <c r="H1184" s="25"/>
      <c r="I1184" s="214"/>
      <c r="J1184" s="25"/>
      <c r="K1184" s="25"/>
      <c r="L1184" s="25"/>
      <c r="M1184" s="25"/>
      <c r="N1184" s="25"/>
      <c r="O1184" s="25"/>
      <c r="P1184" s="25"/>
      <c r="Q1184" s="25"/>
      <c r="R1184" s="25"/>
      <c r="S1184" s="25"/>
      <c r="T1184" s="25"/>
      <c r="U1184" s="25"/>
      <c r="V1184" s="25"/>
      <c r="W1184" s="25"/>
      <c r="X1184" s="25"/>
      <c r="Y1184" s="25"/>
      <c r="Z1184" s="25"/>
      <c r="AA1184" s="25"/>
      <c r="AB1184" s="25"/>
      <c r="AC1184" s="25"/>
      <c r="AD1184" s="25"/>
      <c r="AE1184" s="25"/>
      <c r="AF1184" s="25"/>
      <c r="AG1184" s="25"/>
      <c r="AH1184" s="25"/>
      <c r="AI1184" s="25"/>
      <c r="AJ1184" s="25"/>
      <c r="AK1184" s="25"/>
      <c r="AL1184" s="25"/>
      <c r="AM1184" s="25"/>
      <c r="AN1184" s="25"/>
      <c r="AO1184" s="25"/>
      <c r="AP1184" s="25"/>
      <c r="AQ1184" s="25"/>
      <c r="AR1184" s="25"/>
      <c r="AS1184" s="25"/>
      <c r="AT1184" s="25"/>
      <c r="AU1184" s="25"/>
      <c r="AV1184" s="25"/>
      <c r="AW1184" s="25"/>
      <c r="AX1184" s="25"/>
      <c r="AY1184" s="25"/>
      <c r="AZ1184" s="25"/>
      <c r="BA1184" s="25"/>
      <c r="BB1184" s="25"/>
      <c r="BC1184" s="25"/>
      <c r="BD1184" s="25"/>
      <c r="BE1184" s="25"/>
      <c r="BF1184" s="25"/>
      <c r="BG1184" s="25"/>
      <c r="BH1184" s="25"/>
      <c r="BI1184" s="25"/>
      <c r="BJ1184" s="25"/>
      <c r="BK1184" s="25"/>
      <c r="BL1184" s="25"/>
      <c r="BM1184" s="25"/>
      <c r="BN1184" s="25"/>
      <c r="BO1184" s="25"/>
      <c r="BP1184" s="25"/>
      <c r="BQ1184" s="25"/>
      <c r="BR1184" s="25"/>
      <c r="BS1184" s="25"/>
      <c r="BT1184" s="25"/>
      <c r="BU1184" s="25"/>
      <c r="BV1184" s="25"/>
      <c r="BW1184" s="25"/>
      <c r="BX1184" s="25"/>
      <c r="BY1184" s="25"/>
      <c r="BZ1184" s="25"/>
      <c r="CA1184" s="25"/>
      <c r="CB1184" s="25"/>
      <c r="CC1184" s="25"/>
      <c r="CD1184" s="25"/>
      <c r="CE1184" s="25"/>
      <c r="CF1184" s="25"/>
      <c r="CG1184" s="25"/>
      <c r="CH1184" s="25"/>
      <c r="CI1184" s="25"/>
      <c r="CJ1184" s="25"/>
      <c r="CK1184" s="25"/>
      <c r="CL1184" s="25"/>
      <c r="CM1184" s="25"/>
      <c r="CN1184" s="25"/>
      <c r="CO1184" s="25"/>
      <c r="CP1184" s="25"/>
      <c r="CQ1184" s="25"/>
      <c r="CR1184" s="25"/>
      <c r="CS1184" s="25"/>
      <c r="CT1184" s="25"/>
      <c r="CU1184" s="25"/>
      <c r="CV1184" s="25"/>
      <c r="CW1184" s="25"/>
      <c r="CX1184" s="25"/>
      <c r="CY1184" s="25"/>
      <c r="CZ1184" s="25"/>
      <c r="DA1184" s="25"/>
      <c r="DB1184" s="25"/>
      <c r="DC1184" s="25"/>
      <c r="DD1184" s="25"/>
    </row>
    <row r="1185" spans="1:108" hidden="1">
      <c r="A1185" s="25"/>
      <c r="B1185" s="25"/>
      <c r="C1185" s="25"/>
      <c r="D1185" s="25"/>
      <c r="E1185" s="25"/>
      <c r="F1185" s="25"/>
      <c r="G1185" s="25"/>
      <c r="H1185" s="25"/>
      <c r="I1185" s="214"/>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5"/>
      <c r="AX1185" s="25"/>
      <c r="AY1185" s="25"/>
      <c r="AZ1185" s="25"/>
      <c r="BA1185" s="25"/>
      <c r="BB1185" s="25"/>
      <c r="BC1185" s="25"/>
      <c r="BD1185" s="25"/>
      <c r="BE1185" s="25"/>
      <c r="BF1185" s="25"/>
      <c r="BG1185" s="25"/>
      <c r="BH1185" s="25"/>
      <c r="BI1185" s="25"/>
      <c r="BJ1185" s="25"/>
      <c r="BK1185" s="25"/>
      <c r="BL1185" s="25"/>
      <c r="BM1185" s="25"/>
      <c r="BN1185" s="25"/>
      <c r="BO1185" s="25"/>
      <c r="BP1185" s="25"/>
      <c r="BQ1185" s="25"/>
      <c r="BR1185" s="25"/>
      <c r="BS1185" s="25"/>
      <c r="BT1185" s="25"/>
      <c r="BU1185" s="25"/>
      <c r="BV1185" s="25"/>
      <c r="BW1185" s="25"/>
      <c r="BX1185" s="25"/>
      <c r="BY1185" s="25"/>
      <c r="BZ1185" s="25"/>
      <c r="CA1185" s="25"/>
      <c r="CB1185" s="25"/>
      <c r="CC1185" s="25"/>
      <c r="CD1185" s="25"/>
      <c r="CE1185" s="25"/>
      <c r="CF1185" s="25"/>
      <c r="CG1185" s="25"/>
      <c r="CH1185" s="25"/>
      <c r="CI1185" s="25"/>
      <c r="CJ1185" s="25"/>
      <c r="CK1185" s="25"/>
      <c r="CL1185" s="25"/>
      <c r="CM1185" s="25"/>
      <c r="CN1185" s="25"/>
      <c r="CO1185" s="25"/>
      <c r="CP1185" s="25"/>
      <c r="CQ1185" s="25"/>
      <c r="CR1185" s="25"/>
      <c r="CS1185" s="25"/>
      <c r="CT1185" s="25"/>
      <c r="CU1185" s="25"/>
      <c r="CV1185" s="25"/>
      <c r="CW1185" s="25"/>
      <c r="CX1185" s="25"/>
      <c r="CY1185" s="25"/>
      <c r="CZ1185" s="25"/>
      <c r="DA1185" s="25"/>
      <c r="DB1185" s="25"/>
      <c r="DC1185" s="25"/>
      <c r="DD1185" s="25"/>
    </row>
    <row r="1186" spans="1:108" hidden="1">
      <c r="A1186" s="25"/>
      <c r="B1186" s="25"/>
      <c r="C1186" s="25"/>
      <c r="D1186" s="25"/>
      <c r="E1186" s="25"/>
      <c r="F1186" s="25"/>
      <c r="G1186" s="25"/>
      <c r="H1186" s="25"/>
      <c r="I1186" s="214"/>
      <c r="J1186" s="25"/>
      <c r="K1186" s="25"/>
      <c r="L1186" s="25"/>
      <c r="M1186" s="25"/>
      <c r="N1186" s="25"/>
      <c r="O1186" s="25"/>
      <c r="P1186" s="25"/>
      <c r="Q1186" s="25"/>
      <c r="R1186" s="25"/>
      <c r="S1186" s="25"/>
      <c r="T1186" s="25"/>
      <c r="U1186" s="25"/>
      <c r="V1186" s="25"/>
      <c r="W1186" s="25"/>
      <c r="X1186" s="25"/>
      <c r="Y1186" s="25"/>
      <c r="Z1186" s="25"/>
      <c r="AA1186" s="25"/>
      <c r="AB1186" s="25"/>
      <c r="AC1186" s="25"/>
      <c r="AD1186" s="25"/>
      <c r="AE1186" s="25"/>
      <c r="AF1186" s="25"/>
      <c r="AG1186" s="25"/>
      <c r="AH1186" s="25"/>
      <c r="AI1186" s="25"/>
      <c r="AJ1186" s="25"/>
      <c r="AK1186" s="25"/>
      <c r="AL1186" s="25"/>
      <c r="AM1186" s="25"/>
      <c r="AN1186" s="25"/>
      <c r="AO1186" s="25"/>
      <c r="AP1186" s="25"/>
      <c r="AQ1186" s="25"/>
      <c r="AR1186" s="25"/>
      <c r="AS1186" s="25"/>
      <c r="AT1186" s="25"/>
      <c r="AU1186" s="25"/>
      <c r="AV1186" s="25"/>
      <c r="AW1186" s="25"/>
      <c r="AX1186" s="25"/>
      <c r="AY1186" s="25"/>
      <c r="AZ1186" s="25"/>
      <c r="BA1186" s="25"/>
      <c r="BB1186" s="25"/>
      <c r="BC1186" s="25"/>
      <c r="BD1186" s="25"/>
      <c r="BE1186" s="25"/>
      <c r="BF1186" s="25"/>
      <c r="BG1186" s="25"/>
      <c r="BH1186" s="25"/>
      <c r="BI1186" s="25"/>
      <c r="BJ1186" s="25"/>
      <c r="BK1186" s="25"/>
      <c r="BL1186" s="25"/>
      <c r="BM1186" s="25"/>
      <c r="BN1186" s="25"/>
      <c r="BO1186" s="25"/>
      <c r="BP1186" s="25"/>
      <c r="BQ1186" s="25"/>
      <c r="BR1186" s="25"/>
      <c r="BS1186" s="25"/>
      <c r="BT1186" s="25"/>
      <c r="BU1186" s="25"/>
      <c r="BV1186" s="25"/>
      <c r="BW1186" s="25"/>
      <c r="BX1186" s="25"/>
      <c r="BY1186" s="25"/>
      <c r="BZ1186" s="25"/>
      <c r="CA1186" s="25"/>
      <c r="CB1186" s="25"/>
      <c r="CC1186" s="25"/>
      <c r="CD1186" s="25"/>
      <c r="CE1186" s="25"/>
      <c r="CF1186" s="25"/>
      <c r="CG1186" s="25"/>
      <c r="CH1186" s="25"/>
      <c r="CI1186" s="25"/>
      <c r="CJ1186" s="25"/>
      <c r="CK1186" s="25"/>
      <c r="CL1186" s="25"/>
      <c r="CM1186" s="25"/>
      <c r="CN1186" s="25"/>
      <c r="CO1186" s="25"/>
      <c r="CP1186" s="25"/>
      <c r="CQ1186" s="25"/>
      <c r="CR1186" s="25"/>
      <c r="CS1186" s="25"/>
      <c r="CT1186" s="25"/>
      <c r="CU1186" s="25"/>
      <c r="CV1186" s="25"/>
      <c r="CW1186" s="25"/>
      <c r="CX1186" s="25"/>
      <c r="CY1186" s="25"/>
      <c r="CZ1186" s="25"/>
      <c r="DA1186" s="25"/>
      <c r="DB1186" s="25"/>
      <c r="DC1186" s="25"/>
      <c r="DD1186" s="25"/>
    </row>
    <row r="1187" spans="1:108" hidden="1">
      <c r="A1187" s="25"/>
      <c r="B1187" s="25"/>
      <c r="C1187" s="25"/>
      <c r="D1187" s="25"/>
      <c r="E1187" s="25"/>
      <c r="F1187" s="25"/>
      <c r="G1187" s="25"/>
      <c r="H1187" s="25"/>
      <c r="I1187" s="214"/>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5"/>
      <c r="AX1187" s="25"/>
      <c r="AY1187" s="25"/>
      <c r="AZ1187" s="25"/>
      <c r="BA1187" s="25"/>
      <c r="BB1187" s="25"/>
      <c r="BC1187" s="25"/>
      <c r="BD1187" s="25"/>
      <c r="BE1187" s="25"/>
      <c r="BF1187" s="25"/>
      <c r="BG1187" s="25"/>
      <c r="BH1187" s="25"/>
      <c r="BI1187" s="25"/>
      <c r="BJ1187" s="25"/>
      <c r="BK1187" s="25"/>
      <c r="BL1187" s="25"/>
      <c r="BM1187" s="25"/>
      <c r="BN1187" s="25"/>
      <c r="BO1187" s="25"/>
      <c r="BP1187" s="25"/>
      <c r="BQ1187" s="25"/>
      <c r="BR1187" s="25"/>
      <c r="BS1187" s="25"/>
      <c r="BT1187" s="25"/>
      <c r="BU1187" s="25"/>
      <c r="BV1187" s="25"/>
      <c r="BW1187" s="25"/>
      <c r="BX1187" s="25"/>
      <c r="BY1187" s="25"/>
      <c r="BZ1187" s="25"/>
      <c r="CA1187" s="25"/>
      <c r="CB1187" s="25"/>
      <c r="CC1187" s="25"/>
      <c r="CD1187" s="25"/>
      <c r="CE1187" s="25"/>
      <c r="CF1187" s="25"/>
      <c r="CG1187" s="25"/>
      <c r="CH1187" s="25"/>
      <c r="CI1187" s="25"/>
      <c r="CJ1187" s="25"/>
      <c r="CK1187" s="25"/>
      <c r="CL1187" s="25"/>
      <c r="CM1187" s="25"/>
      <c r="CN1187" s="25"/>
      <c r="CO1187" s="25"/>
      <c r="CP1187" s="25"/>
      <c r="CQ1187" s="25"/>
      <c r="CR1187" s="25"/>
      <c r="CS1187" s="25"/>
      <c r="CT1187" s="25"/>
      <c r="CU1187" s="25"/>
      <c r="CV1187" s="25"/>
      <c r="CW1187" s="25"/>
      <c r="CX1187" s="25"/>
      <c r="CY1187" s="25"/>
      <c r="CZ1187" s="25"/>
      <c r="DA1187" s="25"/>
      <c r="DB1187" s="25"/>
      <c r="DC1187" s="25"/>
      <c r="DD1187" s="25"/>
    </row>
    <row r="1188" spans="1:108" hidden="1">
      <c r="A1188" s="25"/>
      <c r="B1188" s="25"/>
      <c r="C1188" s="25"/>
      <c r="D1188" s="25"/>
      <c r="E1188" s="25"/>
      <c r="F1188" s="25"/>
      <c r="G1188" s="25"/>
      <c r="H1188" s="25"/>
      <c r="I1188" s="214"/>
      <c r="J1188" s="25"/>
      <c r="K1188" s="25"/>
      <c r="L1188" s="25"/>
      <c r="M1188" s="25"/>
      <c r="N1188" s="25"/>
      <c r="O1188" s="25"/>
      <c r="P1188" s="25"/>
      <c r="Q1188" s="25"/>
      <c r="R1188" s="25"/>
      <c r="S1188" s="25"/>
      <c r="T1188" s="25"/>
      <c r="U1188" s="25"/>
      <c r="V1188" s="25"/>
      <c r="W1188" s="25"/>
      <c r="X1188" s="25"/>
      <c r="Y1188" s="25"/>
      <c r="Z1188" s="25"/>
      <c r="AA1188" s="25"/>
      <c r="AB1188" s="25"/>
      <c r="AC1188" s="25"/>
      <c r="AD1188" s="25"/>
      <c r="AE1188" s="25"/>
      <c r="AF1188" s="25"/>
      <c r="AG1188" s="25"/>
      <c r="AH1188" s="25"/>
      <c r="AI1188" s="25"/>
      <c r="AJ1188" s="25"/>
      <c r="AK1188" s="25"/>
      <c r="AL1188" s="25"/>
      <c r="AM1188" s="25"/>
      <c r="AN1188" s="25"/>
      <c r="AO1188" s="25"/>
      <c r="AP1188" s="25"/>
      <c r="AQ1188" s="25"/>
      <c r="AR1188" s="25"/>
      <c r="AS1188" s="25"/>
      <c r="AT1188" s="25"/>
      <c r="AU1188" s="25"/>
      <c r="AV1188" s="25"/>
      <c r="AW1188" s="25"/>
      <c r="AX1188" s="25"/>
      <c r="AY1188" s="25"/>
      <c r="AZ1188" s="25"/>
      <c r="BA1188" s="25"/>
      <c r="BB1188" s="25"/>
      <c r="BC1188" s="25"/>
      <c r="BD1188" s="25"/>
      <c r="BE1188" s="25"/>
      <c r="BF1188" s="25"/>
      <c r="BG1188" s="25"/>
      <c r="BH1188" s="25"/>
      <c r="BI1188" s="25"/>
      <c r="BJ1188" s="25"/>
      <c r="BK1188" s="25"/>
      <c r="BL1188" s="25"/>
      <c r="BM1188" s="25"/>
      <c r="BN1188" s="25"/>
      <c r="BO1188" s="25"/>
      <c r="BP1188" s="25"/>
      <c r="BQ1188" s="25"/>
      <c r="BR1188" s="25"/>
      <c r="BS1188" s="25"/>
      <c r="BT1188" s="25"/>
      <c r="BU1188" s="25"/>
      <c r="BV1188" s="25"/>
      <c r="BW1188" s="25"/>
      <c r="BX1188" s="25"/>
      <c r="BY1188" s="25"/>
      <c r="BZ1188" s="25"/>
      <c r="CA1188" s="25"/>
      <c r="CB1188" s="25"/>
      <c r="CC1188" s="25"/>
      <c r="CD1188" s="25"/>
      <c r="CE1188" s="25"/>
      <c r="CF1188" s="25"/>
      <c r="CG1188" s="25"/>
      <c r="CH1188" s="25"/>
      <c r="CI1188" s="25"/>
      <c r="CJ1188" s="25"/>
      <c r="CK1188" s="25"/>
      <c r="CL1188" s="25"/>
      <c r="CM1188" s="25"/>
      <c r="CN1188" s="25"/>
      <c r="CO1188" s="25"/>
      <c r="CP1188" s="25"/>
      <c r="CQ1188" s="25"/>
      <c r="CR1188" s="25"/>
      <c r="CS1188" s="25"/>
      <c r="CT1188" s="25"/>
      <c r="CU1188" s="25"/>
      <c r="CV1188" s="25"/>
      <c r="CW1188" s="25"/>
      <c r="CX1188" s="25"/>
      <c r="CY1188" s="25"/>
      <c r="CZ1188" s="25"/>
      <c r="DA1188" s="25"/>
      <c r="DB1188" s="25"/>
      <c r="DC1188" s="25"/>
      <c r="DD1188" s="25"/>
    </row>
    <row r="1189" spans="1:108" hidden="1">
      <c r="A1189" s="25"/>
      <c r="B1189" s="25"/>
      <c r="C1189" s="25"/>
      <c r="D1189" s="25"/>
      <c r="E1189" s="25"/>
      <c r="F1189" s="25"/>
      <c r="G1189" s="25"/>
      <c r="H1189" s="25"/>
      <c r="I1189" s="214"/>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5"/>
      <c r="AX1189" s="25"/>
      <c r="AY1189" s="25"/>
      <c r="AZ1189" s="25"/>
      <c r="BA1189" s="25"/>
      <c r="BB1189" s="25"/>
      <c r="BC1189" s="25"/>
      <c r="BD1189" s="25"/>
      <c r="BE1189" s="25"/>
      <c r="BF1189" s="25"/>
      <c r="BG1189" s="25"/>
      <c r="BH1189" s="25"/>
      <c r="BI1189" s="25"/>
      <c r="BJ1189" s="25"/>
      <c r="BK1189" s="25"/>
      <c r="BL1189" s="25"/>
      <c r="BM1189" s="25"/>
      <c r="BN1189" s="25"/>
      <c r="BO1189" s="25"/>
      <c r="BP1189" s="25"/>
      <c r="BQ1189" s="25"/>
      <c r="BR1189" s="25"/>
      <c r="BS1189" s="25"/>
      <c r="BT1189" s="25"/>
      <c r="BU1189" s="25"/>
      <c r="BV1189" s="25"/>
      <c r="BW1189" s="25"/>
      <c r="BX1189" s="25"/>
      <c r="BY1189" s="25"/>
      <c r="BZ1189" s="25"/>
      <c r="CA1189" s="25"/>
      <c r="CB1189" s="25"/>
      <c r="CC1189" s="25"/>
      <c r="CD1189" s="25"/>
      <c r="CE1189" s="25"/>
      <c r="CF1189" s="25"/>
      <c r="CG1189" s="25"/>
      <c r="CH1189" s="25"/>
      <c r="CI1189" s="25"/>
      <c r="CJ1189" s="25"/>
      <c r="CK1189" s="25"/>
      <c r="CL1189" s="25"/>
      <c r="CM1189" s="25"/>
      <c r="CN1189" s="25"/>
      <c r="CO1189" s="25"/>
      <c r="CP1189" s="25"/>
      <c r="CQ1189" s="25"/>
      <c r="CR1189" s="25"/>
      <c r="CS1189" s="25"/>
      <c r="CT1189" s="25"/>
      <c r="CU1189" s="25"/>
      <c r="CV1189" s="25"/>
      <c r="CW1189" s="25"/>
      <c r="CX1189" s="25"/>
      <c r="CY1189" s="25"/>
      <c r="CZ1189" s="25"/>
      <c r="DA1189" s="25"/>
      <c r="DB1189" s="25"/>
      <c r="DC1189" s="25"/>
      <c r="DD1189" s="25"/>
    </row>
    <row r="1190" spans="1:108" hidden="1">
      <c r="A1190" s="25"/>
      <c r="B1190" s="25"/>
      <c r="C1190" s="25"/>
      <c r="D1190" s="25"/>
      <c r="E1190" s="25"/>
      <c r="F1190" s="25"/>
      <c r="G1190" s="25"/>
      <c r="H1190" s="25"/>
      <c r="I1190" s="214"/>
      <c r="J1190" s="25"/>
      <c r="K1190" s="25"/>
      <c r="L1190" s="25"/>
      <c r="M1190" s="25"/>
      <c r="N1190" s="25"/>
      <c r="O1190" s="25"/>
      <c r="P1190" s="25"/>
      <c r="Q1190" s="25"/>
      <c r="R1190" s="25"/>
      <c r="S1190" s="25"/>
      <c r="T1190" s="25"/>
      <c r="U1190" s="25"/>
      <c r="V1190" s="25"/>
      <c r="W1190" s="25"/>
      <c r="X1190" s="25"/>
      <c r="Y1190" s="25"/>
      <c r="Z1190" s="25"/>
      <c r="AA1190" s="25"/>
      <c r="AB1190" s="25"/>
      <c r="AC1190" s="25"/>
      <c r="AD1190" s="25"/>
      <c r="AE1190" s="25"/>
      <c r="AF1190" s="25"/>
      <c r="AG1190" s="25"/>
      <c r="AH1190" s="25"/>
      <c r="AI1190" s="25"/>
      <c r="AJ1190" s="25"/>
      <c r="AK1190" s="25"/>
      <c r="AL1190" s="25"/>
      <c r="AM1190" s="25"/>
      <c r="AN1190" s="25"/>
      <c r="AO1190" s="25"/>
      <c r="AP1190" s="25"/>
      <c r="AQ1190" s="25"/>
      <c r="AR1190" s="25"/>
      <c r="AS1190" s="25"/>
      <c r="AT1190" s="25"/>
      <c r="AU1190" s="25"/>
      <c r="AV1190" s="25"/>
      <c r="AW1190" s="25"/>
      <c r="AX1190" s="25"/>
      <c r="AY1190" s="25"/>
      <c r="AZ1190" s="25"/>
      <c r="BA1190" s="25"/>
      <c r="BB1190" s="25"/>
      <c r="BC1190" s="25"/>
      <c r="BD1190" s="25"/>
      <c r="BE1190" s="25"/>
      <c r="BF1190" s="25"/>
      <c r="BG1190" s="25"/>
      <c r="BH1190" s="25"/>
      <c r="BI1190" s="25"/>
      <c r="BJ1190" s="25"/>
      <c r="BK1190" s="25"/>
      <c r="BL1190" s="25"/>
      <c r="BM1190" s="25"/>
      <c r="BN1190" s="25"/>
      <c r="BO1190" s="25"/>
      <c r="BP1190" s="25"/>
      <c r="BQ1190" s="25"/>
      <c r="BR1190" s="25"/>
      <c r="BS1190" s="25"/>
      <c r="BT1190" s="25"/>
      <c r="BU1190" s="25"/>
      <c r="BV1190" s="25"/>
      <c r="BW1190" s="25"/>
      <c r="BX1190" s="25"/>
      <c r="BY1190" s="25"/>
      <c r="BZ1190" s="25"/>
      <c r="CA1190" s="25"/>
      <c r="CB1190" s="25"/>
      <c r="CC1190" s="25"/>
      <c r="CD1190" s="25"/>
      <c r="CE1190" s="25"/>
      <c r="CF1190" s="25"/>
      <c r="CG1190" s="25"/>
      <c r="CH1190" s="25"/>
      <c r="CI1190" s="25"/>
      <c r="CJ1190" s="25"/>
      <c r="CK1190" s="25"/>
      <c r="CL1190" s="25"/>
      <c r="CM1190" s="25"/>
      <c r="CN1190" s="25"/>
      <c r="CO1190" s="25"/>
      <c r="CP1190" s="25"/>
      <c r="CQ1190" s="25"/>
      <c r="CR1190" s="25"/>
      <c r="CS1190" s="25"/>
      <c r="CT1190" s="25"/>
      <c r="CU1190" s="25"/>
      <c r="CV1190" s="25"/>
      <c r="CW1190" s="25"/>
      <c r="CX1190" s="25"/>
      <c r="CY1190" s="25"/>
      <c r="CZ1190" s="25"/>
      <c r="DA1190" s="25"/>
      <c r="DB1190" s="25"/>
      <c r="DC1190" s="25"/>
      <c r="DD1190" s="25"/>
    </row>
    <row r="1191" spans="1:108" hidden="1">
      <c r="A1191" s="25"/>
      <c r="B1191" s="25"/>
      <c r="C1191" s="25"/>
      <c r="D1191" s="25"/>
      <c r="E1191" s="25"/>
      <c r="F1191" s="25"/>
      <c r="G1191" s="25"/>
      <c r="H1191" s="25"/>
      <c r="I1191" s="214"/>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5"/>
      <c r="AX1191" s="25"/>
      <c r="AY1191" s="25"/>
      <c r="AZ1191" s="25"/>
      <c r="BA1191" s="25"/>
      <c r="BB1191" s="25"/>
      <c r="BC1191" s="25"/>
      <c r="BD1191" s="25"/>
      <c r="BE1191" s="25"/>
      <c r="BF1191" s="25"/>
      <c r="BG1191" s="25"/>
      <c r="BH1191" s="25"/>
      <c r="BI1191" s="25"/>
      <c r="BJ1191" s="25"/>
      <c r="BK1191" s="25"/>
      <c r="BL1191" s="25"/>
      <c r="BM1191" s="25"/>
      <c r="BN1191" s="25"/>
      <c r="BO1191" s="25"/>
      <c r="BP1191" s="25"/>
      <c r="BQ1191" s="25"/>
      <c r="BR1191" s="25"/>
      <c r="BS1191" s="25"/>
      <c r="BT1191" s="25"/>
      <c r="BU1191" s="25"/>
      <c r="BV1191" s="25"/>
      <c r="BW1191" s="25"/>
      <c r="BX1191" s="25"/>
      <c r="BY1191" s="25"/>
      <c r="BZ1191" s="25"/>
      <c r="CA1191" s="25"/>
      <c r="CB1191" s="25"/>
      <c r="CC1191" s="25"/>
      <c r="CD1191" s="25"/>
      <c r="CE1191" s="25"/>
      <c r="CF1191" s="25"/>
      <c r="CG1191" s="25"/>
      <c r="CH1191" s="25"/>
      <c r="CI1191" s="25"/>
      <c r="CJ1191" s="25"/>
      <c r="CK1191" s="25"/>
      <c r="CL1191" s="25"/>
      <c r="CM1191" s="25"/>
      <c r="CN1191" s="25"/>
      <c r="CO1191" s="25"/>
      <c r="CP1191" s="25"/>
      <c r="CQ1191" s="25"/>
      <c r="CR1191" s="25"/>
      <c r="CS1191" s="25"/>
      <c r="CT1191" s="25"/>
      <c r="CU1191" s="25"/>
      <c r="CV1191" s="25"/>
      <c r="CW1191" s="25"/>
      <c r="CX1191" s="25"/>
      <c r="CY1191" s="25"/>
      <c r="CZ1191" s="25"/>
      <c r="DA1191" s="25"/>
      <c r="DB1191" s="25"/>
      <c r="DC1191" s="25"/>
      <c r="DD1191" s="25"/>
    </row>
    <row r="1192" spans="1:108" hidden="1">
      <c r="A1192" s="25"/>
      <c r="B1192" s="25"/>
      <c r="C1192" s="25"/>
      <c r="D1192" s="25"/>
      <c r="E1192" s="25"/>
      <c r="F1192" s="25"/>
      <c r="G1192" s="25"/>
      <c r="H1192" s="25"/>
      <c r="I1192" s="214"/>
      <c r="J1192" s="25"/>
      <c r="K1192" s="25"/>
      <c r="L1192" s="25"/>
      <c r="M1192" s="25"/>
      <c r="N1192" s="25"/>
      <c r="O1192" s="25"/>
      <c r="P1192" s="25"/>
      <c r="Q1192" s="25"/>
      <c r="R1192" s="25"/>
      <c r="S1192" s="25"/>
      <c r="T1192" s="25"/>
      <c r="U1192" s="25"/>
      <c r="V1192" s="25"/>
      <c r="W1192" s="25"/>
      <c r="X1192" s="25"/>
      <c r="Y1192" s="25"/>
      <c r="Z1192" s="25"/>
      <c r="AA1192" s="25"/>
      <c r="AB1192" s="25"/>
      <c r="AC1192" s="25"/>
      <c r="AD1192" s="25"/>
      <c r="AE1192" s="25"/>
      <c r="AF1192" s="25"/>
      <c r="AG1192" s="25"/>
      <c r="AH1192" s="25"/>
      <c r="AI1192" s="25"/>
      <c r="AJ1192" s="25"/>
      <c r="AK1192" s="25"/>
      <c r="AL1192" s="25"/>
      <c r="AM1192" s="25"/>
      <c r="AN1192" s="25"/>
      <c r="AO1192" s="25"/>
      <c r="AP1192" s="25"/>
      <c r="AQ1192" s="25"/>
      <c r="AR1192" s="25"/>
      <c r="AS1192" s="25"/>
      <c r="AT1192" s="25"/>
      <c r="AU1192" s="25"/>
      <c r="AV1192" s="25"/>
      <c r="AW1192" s="25"/>
      <c r="AX1192" s="25"/>
      <c r="AY1192" s="25"/>
      <c r="AZ1192" s="25"/>
      <c r="BA1192" s="25"/>
      <c r="BB1192" s="25"/>
      <c r="BC1192" s="25"/>
      <c r="BD1192" s="25"/>
      <c r="BE1192" s="25"/>
      <c r="BF1192" s="25"/>
      <c r="BG1192" s="25"/>
      <c r="BH1192" s="25"/>
      <c r="BI1192" s="25"/>
      <c r="BJ1192" s="25"/>
      <c r="BK1192" s="25"/>
      <c r="BL1192" s="25"/>
      <c r="BM1192" s="25"/>
      <c r="BN1192" s="25"/>
      <c r="BO1192" s="25"/>
      <c r="BP1192" s="25"/>
      <c r="BQ1192" s="25"/>
      <c r="BR1192" s="25"/>
      <c r="BS1192" s="25"/>
      <c r="BT1192" s="25"/>
      <c r="BU1192" s="25"/>
      <c r="BV1192" s="25"/>
      <c r="BW1192" s="25"/>
      <c r="BX1192" s="25"/>
      <c r="BY1192" s="25"/>
      <c r="BZ1192" s="25"/>
      <c r="CA1192" s="25"/>
      <c r="CB1192" s="25"/>
      <c r="CC1192" s="25"/>
      <c r="CD1192" s="25"/>
      <c r="CE1192" s="25"/>
      <c r="CF1192" s="25"/>
      <c r="CG1192" s="25"/>
      <c r="CH1192" s="25"/>
      <c r="CI1192" s="25"/>
      <c r="CJ1192" s="25"/>
      <c r="CK1192" s="25"/>
      <c r="CL1192" s="25"/>
      <c r="CM1192" s="25"/>
      <c r="CN1192" s="25"/>
      <c r="CO1192" s="25"/>
      <c r="CP1192" s="25"/>
      <c r="CQ1192" s="25"/>
      <c r="CR1192" s="25"/>
      <c r="CS1192" s="25"/>
      <c r="CT1192" s="25"/>
      <c r="CU1192" s="25"/>
      <c r="CV1192" s="25"/>
      <c r="CW1192" s="25"/>
      <c r="CX1192" s="25"/>
      <c r="CY1192" s="25"/>
      <c r="CZ1192" s="25"/>
      <c r="DA1192" s="25"/>
      <c r="DB1192" s="25"/>
      <c r="DC1192" s="25"/>
      <c r="DD1192" s="25"/>
    </row>
    <row r="1193" spans="1:108" hidden="1">
      <c r="A1193" s="25"/>
      <c r="B1193" s="25"/>
      <c r="C1193" s="25"/>
      <c r="D1193" s="25"/>
      <c r="E1193" s="25"/>
      <c r="F1193" s="25"/>
      <c r="G1193" s="25"/>
      <c r="H1193" s="25"/>
      <c r="I1193" s="214"/>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5"/>
      <c r="AX1193" s="25"/>
      <c r="AY1193" s="25"/>
      <c r="AZ1193" s="25"/>
      <c r="BA1193" s="25"/>
      <c r="BB1193" s="25"/>
      <c r="BC1193" s="25"/>
      <c r="BD1193" s="25"/>
      <c r="BE1193" s="25"/>
      <c r="BF1193" s="25"/>
      <c r="BG1193" s="25"/>
      <c r="BH1193" s="25"/>
      <c r="BI1193" s="25"/>
      <c r="BJ1193" s="25"/>
      <c r="BK1193" s="25"/>
      <c r="BL1193" s="25"/>
      <c r="BM1193" s="25"/>
      <c r="BN1193" s="25"/>
      <c r="BO1193" s="25"/>
      <c r="BP1193" s="25"/>
      <c r="BQ1193" s="25"/>
      <c r="BR1193" s="25"/>
      <c r="BS1193" s="25"/>
      <c r="BT1193" s="25"/>
      <c r="BU1193" s="25"/>
      <c r="BV1193" s="25"/>
      <c r="BW1193" s="25"/>
      <c r="BX1193" s="25"/>
      <c r="BY1193" s="25"/>
      <c r="BZ1193" s="25"/>
      <c r="CA1193" s="25"/>
      <c r="CB1193" s="25"/>
      <c r="CC1193" s="25"/>
      <c r="CD1193" s="25"/>
      <c r="CE1193" s="25"/>
      <c r="CF1193" s="25"/>
      <c r="CG1193" s="25"/>
      <c r="CH1193" s="25"/>
      <c r="CI1193" s="25"/>
      <c r="CJ1193" s="25"/>
      <c r="CK1193" s="25"/>
      <c r="CL1193" s="25"/>
      <c r="CM1193" s="25"/>
      <c r="CN1193" s="25"/>
      <c r="CO1193" s="25"/>
      <c r="CP1193" s="25"/>
      <c r="CQ1193" s="25"/>
      <c r="CR1193" s="25"/>
      <c r="CS1193" s="25"/>
      <c r="CT1193" s="25"/>
      <c r="CU1193" s="25"/>
      <c r="CV1193" s="25"/>
      <c r="CW1193" s="25"/>
      <c r="CX1193" s="25"/>
      <c r="CY1193" s="25"/>
      <c r="CZ1193" s="25"/>
      <c r="DA1193" s="25"/>
      <c r="DB1193" s="25"/>
      <c r="DC1193" s="25"/>
      <c r="DD1193" s="25"/>
    </row>
    <row r="1194" spans="1:108" hidden="1">
      <c r="A1194" s="25"/>
      <c r="B1194" s="25"/>
      <c r="C1194" s="25"/>
      <c r="D1194" s="25"/>
      <c r="E1194" s="25"/>
      <c r="F1194" s="25"/>
      <c r="G1194" s="25"/>
      <c r="H1194" s="25"/>
      <c r="I1194" s="214"/>
      <c r="J1194" s="25"/>
      <c r="K1194" s="25"/>
      <c r="L1194" s="25"/>
      <c r="M1194" s="25"/>
      <c r="N1194" s="25"/>
      <c r="O1194" s="25"/>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c r="AM1194" s="25"/>
      <c r="AN1194" s="25"/>
      <c r="AO1194" s="25"/>
      <c r="AP1194" s="25"/>
      <c r="AQ1194" s="25"/>
      <c r="AR1194" s="25"/>
      <c r="AS1194" s="25"/>
      <c r="AT1194" s="25"/>
      <c r="AU1194" s="25"/>
      <c r="AV1194" s="25"/>
      <c r="AW1194" s="25"/>
      <c r="AX1194" s="25"/>
      <c r="AY1194" s="25"/>
      <c r="AZ1194" s="25"/>
      <c r="BA1194" s="25"/>
      <c r="BB1194" s="25"/>
      <c r="BC1194" s="25"/>
      <c r="BD1194" s="25"/>
      <c r="BE1194" s="25"/>
      <c r="BF1194" s="25"/>
      <c r="BG1194" s="25"/>
      <c r="BH1194" s="25"/>
      <c r="BI1194" s="25"/>
      <c r="BJ1194" s="25"/>
      <c r="BK1194" s="25"/>
      <c r="BL1194" s="25"/>
      <c r="BM1194" s="25"/>
      <c r="BN1194" s="25"/>
      <c r="BO1194" s="25"/>
      <c r="BP1194" s="25"/>
      <c r="BQ1194" s="25"/>
      <c r="BR1194" s="25"/>
      <c r="BS1194" s="25"/>
      <c r="BT1194" s="25"/>
      <c r="BU1194" s="25"/>
      <c r="BV1194" s="25"/>
      <c r="BW1194" s="25"/>
      <c r="BX1194" s="25"/>
      <c r="BY1194" s="25"/>
      <c r="BZ1194" s="25"/>
      <c r="CA1194" s="25"/>
      <c r="CB1194" s="25"/>
      <c r="CC1194" s="25"/>
      <c r="CD1194" s="25"/>
      <c r="CE1194" s="25"/>
      <c r="CF1194" s="25"/>
      <c r="CG1194" s="25"/>
      <c r="CH1194" s="25"/>
      <c r="CI1194" s="25"/>
      <c r="CJ1194" s="25"/>
      <c r="CK1194" s="25"/>
      <c r="CL1194" s="25"/>
      <c r="CM1194" s="25"/>
      <c r="CN1194" s="25"/>
      <c r="CO1194" s="25"/>
      <c r="CP1194" s="25"/>
      <c r="CQ1194" s="25"/>
      <c r="CR1194" s="25"/>
      <c r="CS1194" s="25"/>
      <c r="CT1194" s="25"/>
      <c r="CU1194" s="25"/>
      <c r="CV1194" s="25"/>
      <c r="CW1194" s="25"/>
      <c r="CX1194" s="25"/>
      <c r="CY1194" s="25"/>
      <c r="CZ1194" s="25"/>
      <c r="DA1194" s="25"/>
      <c r="DB1194" s="25"/>
      <c r="DC1194" s="25"/>
      <c r="DD1194" s="25"/>
    </row>
    <row r="1195" spans="1:108" hidden="1">
      <c r="A1195" s="25"/>
      <c r="B1195" s="25"/>
      <c r="C1195" s="25"/>
      <c r="D1195" s="25"/>
      <c r="E1195" s="25"/>
      <c r="F1195" s="25"/>
      <c r="G1195" s="25"/>
      <c r="H1195" s="25"/>
      <c r="I1195" s="214"/>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5"/>
      <c r="AX1195" s="25"/>
      <c r="AY1195" s="25"/>
      <c r="AZ1195" s="25"/>
      <c r="BA1195" s="25"/>
      <c r="BB1195" s="25"/>
      <c r="BC1195" s="25"/>
      <c r="BD1195" s="25"/>
      <c r="BE1195" s="25"/>
      <c r="BF1195" s="25"/>
      <c r="BG1195" s="25"/>
      <c r="BH1195" s="25"/>
      <c r="BI1195" s="25"/>
      <c r="BJ1195" s="25"/>
      <c r="BK1195" s="25"/>
      <c r="BL1195" s="25"/>
      <c r="BM1195" s="25"/>
      <c r="BN1195" s="25"/>
      <c r="BO1195" s="25"/>
      <c r="BP1195" s="25"/>
      <c r="BQ1195" s="25"/>
      <c r="BR1195" s="25"/>
      <c r="BS1195" s="25"/>
      <c r="BT1195" s="25"/>
      <c r="BU1195" s="25"/>
      <c r="BV1195" s="25"/>
      <c r="BW1195" s="25"/>
      <c r="BX1195" s="25"/>
      <c r="BY1195" s="25"/>
      <c r="BZ1195" s="25"/>
      <c r="CA1195" s="25"/>
      <c r="CB1195" s="25"/>
      <c r="CC1195" s="25"/>
      <c r="CD1195" s="25"/>
      <c r="CE1195" s="25"/>
      <c r="CF1195" s="25"/>
      <c r="CG1195" s="25"/>
      <c r="CH1195" s="25"/>
      <c r="CI1195" s="25"/>
      <c r="CJ1195" s="25"/>
      <c r="CK1195" s="25"/>
      <c r="CL1195" s="25"/>
      <c r="CM1195" s="25"/>
      <c r="CN1195" s="25"/>
      <c r="CO1195" s="25"/>
      <c r="CP1195" s="25"/>
      <c r="CQ1195" s="25"/>
      <c r="CR1195" s="25"/>
      <c r="CS1195" s="25"/>
      <c r="CT1195" s="25"/>
      <c r="CU1195" s="25"/>
      <c r="CV1195" s="25"/>
      <c r="CW1195" s="25"/>
      <c r="CX1195" s="25"/>
      <c r="CY1195" s="25"/>
      <c r="CZ1195" s="25"/>
      <c r="DA1195" s="25"/>
      <c r="DB1195" s="25"/>
      <c r="DC1195" s="25"/>
      <c r="DD1195" s="25"/>
    </row>
    <row r="1196" spans="1:108" hidden="1">
      <c r="A1196" s="25"/>
      <c r="B1196" s="25"/>
      <c r="C1196" s="25"/>
      <c r="D1196" s="25"/>
      <c r="E1196" s="25"/>
      <c r="F1196" s="25"/>
      <c r="G1196" s="25"/>
      <c r="H1196" s="25"/>
      <c r="I1196" s="214"/>
      <c r="J1196" s="25"/>
      <c r="K1196" s="25"/>
      <c r="L1196" s="25"/>
      <c r="M1196" s="25"/>
      <c r="N1196" s="25"/>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c r="AM1196" s="25"/>
      <c r="AN1196" s="25"/>
      <c r="AO1196" s="25"/>
      <c r="AP1196" s="25"/>
      <c r="AQ1196" s="25"/>
      <c r="AR1196" s="25"/>
      <c r="AS1196" s="25"/>
      <c r="AT1196" s="25"/>
      <c r="AU1196" s="25"/>
      <c r="AV1196" s="25"/>
      <c r="AW1196" s="25"/>
      <c r="AX1196" s="25"/>
      <c r="AY1196" s="25"/>
      <c r="AZ1196" s="25"/>
      <c r="BA1196" s="25"/>
      <c r="BB1196" s="25"/>
      <c r="BC1196" s="25"/>
      <c r="BD1196" s="25"/>
      <c r="BE1196" s="25"/>
      <c r="BF1196" s="25"/>
      <c r="BG1196" s="25"/>
      <c r="BH1196" s="25"/>
      <c r="BI1196" s="25"/>
      <c r="BJ1196" s="25"/>
      <c r="BK1196" s="25"/>
      <c r="BL1196" s="25"/>
      <c r="BM1196" s="25"/>
      <c r="BN1196" s="25"/>
      <c r="BO1196" s="25"/>
      <c r="BP1196" s="25"/>
      <c r="BQ1196" s="25"/>
      <c r="BR1196" s="25"/>
      <c r="BS1196" s="25"/>
      <c r="BT1196" s="25"/>
      <c r="BU1196" s="25"/>
      <c r="BV1196" s="25"/>
      <c r="BW1196" s="25"/>
      <c r="BX1196" s="25"/>
      <c r="BY1196" s="25"/>
      <c r="BZ1196" s="25"/>
      <c r="CA1196" s="25"/>
      <c r="CB1196" s="25"/>
      <c r="CC1196" s="25"/>
      <c r="CD1196" s="25"/>
      <c r="CE1196" s="25"/>
      <c r="CF1196" s="25"/>
      <c r="CG1196" s="25"/>
      <c r="CH1196" s="25"/>
      <c r="CI1196" s="25"/>
      <c r="CJ1196" s="25"/>
      <c r="CK1196" s="25"/>
      <c r="CL1196" s="25"/>
      <c r="CM1196" s="25"/>
      <c r="CN1196" s="25"/>
      <c r="CO1196" s="25"/>
      <c r="CP1196" s="25"/>
      <c r="CQ1196" s="25"/>
      <c r="CR1196" s="25"/>
      <c r="CS1196" s="25"/>
      <c r="CT1196" s="25"/>
      <c r="CU1196" s="25"/>
      <c r="CV1196" s="25"/>
      <c r="CW1196" s="25"/>
      <c r="CX1196" s="25"/>
      <c r="CY1196" s="25"/>
      <c r="CZ1196" s="25"/>
      <c r="DA1196" s="25"/>
      <c r="DB1196" s="25"/>
      <c r="DC1196" s="25"/>
      <c r="DD1196" s="25"/>
    </row>
    <row r="1197" spans="1:108" hidden="1">
      <c r="A1197" s="25"/>
      <c r="B1197" s="25"/>
      <c r="C1197" s="25"/>
      <c r="D1197" s="25"/>
      <c r="E1197" s="25"/>
      <c r="F1197" s="25"/>
      <c r="G1197" s="25"/>
      <c r="H1197" s="25"/>
      <c r="I1197" s="214"/>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5"/>
      <c r="AX1197" s="25"/>
      <c r="AY1197" s="25"/>
      <c r="AZ1197" s="25"/>
      <c r="BA1197" s="25"/>
      <c r="BB1197" s="25"/>
      <c r="BC1197" s="25"/>
      <c r="BD1197" s="25"/>
      <c r="BE1197" s="25"/>
      <c r="BF1197" s="25"/>
      <c r="BG1197" s="25"/>
      <c r="BH1197" s="25"/>
      <c r="BI1197" s="25"/>
      <c r="BJ1197" s="25"/>
      <c r="BK1197" s="25"/>
      <c r="BL1197" s="25"/>
      <c r="BM1197" s="25"/>
      <c r="BN1197" s="25"/>
      <c r="BO1197" s="25"/>
      <c r="BP1197" s="25"/>
      <c r="BQ1197" s="25"/>
      <c r="BR1197" s="25"/>
      <c r="BS1197" s="25"/>
      <c r="BT1197" s="25"/>
      <c r="BU1197" s="25"/>
      <c r="BV1197" s="25"/>
      <c r="BW1197" s="25"/>
      <c r="BX1197" s="25"/>
      <c r="BY1197" s="25"/>
      <c r="BZ1197" s="25"/>
      <c r="CA1197" s="25"/>
      <c r="CB1197" s="25"/>
      <c r="CC1197" s="25"/>
      <c r="CD1197" s="25"/>
      <c r="CE1197" s="25"/>
      <c r="CF1197" s="25"/>
      <c r="CG1197" s="25"/>
      <c r="CH1197" s="25"/>
      <c r="CI1197" s="25"/>
      <c r="CJ1197" s="25"/>
      <c r="CK1197" s="25"/>
      <c r="CL1197" s="25"/>
      <c r="CM1197" s="25"/>
      <c r="CN1197" s="25"/>
      <c r="CO1197" s="25"/>
      <c r="CP1197" s="25"/>
      <c r="CQ1197" s="25"/>
      <c r="CR1197" s="25"/>
      <c r="CS1197" s="25"/>
      <c r="CT1197" s="25"/>
      <c r="CU1197" s="25"/>
      <c r="CV1197" s="25"/>
      <c r="CW1197" s="25"/>
      <c r="CX1197" s="25"/>
      <c r="CY1197" s="25"/>
      <c r="CZ1197" s="25"/>
      <c r="DA1197" s="25"/>
      <c r="DB1197" s="25"/>
      <c r="DC1197" s="25"/>
      <c r="DD1197" s="25"/>
    </row>
    <row r="1198" spans="1:108" hidden="1">
      <c r="A1198" s="25"/>
      <c r="B1198" s="25"/>
      <c r="C1198" s="25"/>
      <c r="D1198" s="25"/>
      <c r="E1198" s="25"/>
      <c r="F1198" s="25"/>
      <c r="G1198" s="25"/>
      <c r="H1198" s="25"/>
      <c r="I1198" s="214"/>
      <c r="J1198" s="25"/>
      <c r="K1198" s="25"/>
      <c r="L1198" s="25"/>
      <c r="M1198" s="25"/>
      <c r="N1198" s="25"/>
      <c r="O1198" s="25"/>
      <c r="P1198" s="25"/>
      <c r="Q1198" s="25"/>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c r="AM1198" s="25"/>
      <c r="AN1198" s="25"/>
      <c r="AO1198" s="25"/>
      <c r="AP1198" s="25"/>
      <c r="AQ1198" s="25"/>
      <c r="AR1198" s="25"/>
      <c r="AS1198" s="25"/>
      <c r="AT1198" s="25"/>
      <c r="AU1198" s="25"/>
      <c r="AV1198" s="25"/>
      <c r="AW1198" s="25"/>
      <c r="AX1198" s="25"/>
      <c r="AY1198" s="25"/>
      <c r="AZ1198" s="25"/>
      <c r="BA1198" s="25"/>
      <c r="BB1198" s="25"/>
      <c r="BC1198" s="25"/>
      <c r="BD1198" s="25"/>
      <c r="BE1198" s="25"/>
      <c r="BF1198" s="25"/>
      <c r="BG1198" s="25"/>
      <c r="BH1198" s="25"/>
      <c r="BI1198" s="25"/>
      <c r="BJ1198" s="25"/>
      <c r="BK1198" s="25"/>
      <c r="BL1198" s="25"/>
      <c r="BM1198" s="25"/>
      <c r="BN1198" s="25"/>
      <c r="BO1198" s="25"/>
      <c r="BP1198" s="25"/>
      <c r="BQ1198" s="25"/>
      <c r="BR1198" s="25"/>
      <c r="BS1198" s="25"/>
      <c r="BT1198" s="25"/>
      <c r="BU1198" s="25"/>
      <c r="BV1198" s="25"/>
      <c r="BW1198" s="25"/>
      <c r="BX1198" s="25"/>
      <c r="BY1198" s="25"/>
      <c r="BZ1198" s="25"/>
      <c r="CA1198" s="25"/>
      <c r="CB1198" s="25"/>
      <c r="CC1198" s="25"/>
      <c r="CD1198" s="25"/>
      <c r="CE1198" s="25"/>
      <c r="CF1198" s="25"/>
      <c r="CG1198" s="25"/>
      <c r="CH1198" s="25"/>
      <c r="CI1198" s="25"/>
      <c r="CJ1198" s="25"/>
      <c r="CK1198" s="25"/>
      <c r="CL1198" s="25"/>
      <c r="CM1198" s="25"/>
      <c r="CN1198" s="25"/>
      <c r="CO1198" s="25"/>
      <c r="CP1198" s="25"/>
      <c r="CQ1198" s="25"/>
      <c r="CR1198" s="25"/>
      <c r="CS1198" s="25"/>
      <c r="CT1198" s="25"/>
      <c r="CU1198" s="25"/>
      <c r="CV1198" s="25"/>
      <c r="CW1198" s="25"/>
      <c r="CX1198" s="25"/>
      <c r="CY1198" s="25"/>
      <c r="CZ1198" s="25"/>
      <c r="DA1198" s="25"/>
      <c r="DB1198" s="25"/>
      <c r="DC1198" s="25"/>
      <c r="DD1198" s="25"/>
    </row>
    <row r="1199" spans="1:108" hidden="1">
      <c r="A1199" s="25"/>
      <c r="B1199" s="25"/>
      <c r="C1199" s="25"/>
      <c r="D1199" s="25"/>
      <c r="E1199" s="25"/>
      <c r="F1199" s="25"/>
      <c r="G1199" s="25"/>
      <c r="H1199" s="25"/>
      <c r="I1199" s="214"/>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5"/>
      <c r="AX1199" s="25"/>
      <c r="AY1199" s="25"/>
      <c r="AZ1199" s="25"/>
      <c r="BA1199" s="25"/>
      <c r="BB1199" s="25"/>
      <c r="BC1199" s="25"/>
      <c r="BD1199" s="25"/>
      <c r="BE1199" s="25"/>
      <c r="BF1199" s="25"/>
      <c r="BG1199" s="25"/>
      <c r="BH1199" s="25"/>
      <c r="BI1199" s="25"/>
      <c r="BJ1199" s="25"/>
      <c r="BK1199" s="25"/>
      <c r="BL1199" s="25"/>
      <c r="BM1199" s="25"/>
      <c r="BN1199" s="25"/>
      <c r="BO1199" s="25"/>
      <c r="BP1199" s="25"/>
      <c r="BQ1199" s="25"/>
      <c r="BR1199" s="25"/>
      <c r="BS1199" s="25"/>
      <c r="BT1199" s="25"/>
      <c r="BU1199" s="25"/>
      <c r="BV1199" s="25"/>
      <c r="BW1199" s="25"/>
      <c r="BX1199" s="25"/>
      <c r="BY1199" s="25"/>
      <c r="BZ1199" s="25"/>
      <c r="CA1199" s="25"/>
      <c r="CB1199" s="25"/>
      <c r="CC1199" s="25"/>
      <c r="CD1199" s="25"/>
      <c r="CE1199" s="25"/>
      <c r="CF1199" s="25"/>
      <c r="CG1199" s="25"/>
      <c r="CH1199" s="25"/>
      <c r="CI1199" s="25"/>
      <c r="CJ1199" s="25"/>
      <c r="CK1199" s="25"/>
      <c r="CL1199" s="25"/>
      <c r="CM1199" s="25"/>
      <c r="CN1199" s="25"/>
      <c r="CO1199" s="25"/>
      <c r="CP1199" s="25"/>
      <c r="CQ1199" s="25"/>
      <c r="CR1199" s="25"/>
      <c r="CS1199" s="25"/>
      <c r="CT1199" s="25"/>
      <c r="CU1199" s="25"/>
      <c r="CV1199" s="25"/>
      <c r="CW1199" s="25"/>
      <c r="CX1199" s="25"/>
      <c r="CY1199" s="25"/>
      <c r="CZ1199" s="25"/>
      <c r="DA1199" s="25"/>
      <c r="DB1199" s="25"/>
      <c r="DC1199" s="25"/>
      <c r="DD1199" s="25"/>
    </row>
    <row r="1200" spans="1:108" hidden="1">
      <c r="A1200" s="25"/>
      <c r="B1200" s="25"/>
      <c r="C1200" s="25"/>
      <c r="D1200" s="25"/>
      <c r="E1200" s="25"/>
      <c r="F1200" s="25"/>
      <c r="G1200" s="25"/>
      <c r="H1200" s="25"/>
      <c r="I1200" s="214"/>
      <c r="J1200" s="25"/>
      <c r="K1200" s="25"/>
      <c r="L1200" s="25"/>
      <c r="M1200" s="25"/>
      <c r="N1200" s="25"/>
      <c r="O1200" s="25"/>
      <c r="P1200" s="25"/>
      <c r="Q1200" s="25"/>
      <c r="R1200" s="25"/>
      <c r="S1200" s="25"/>
      <c r="T1200" s="25"/>
      <c r="U1200" s="25"/>
      <c r="V1200" s="25"/>
      <c r="W1200" s="25"/>
      <c r="X1200" s="25"/>
      <c r="Y1200" s="25"/>
      <c r="Z1200" s="25"/>
      <c r="AA1200" s="25"/>
      <c r="AB1200" s="25"/>
      <c r="AC1200" s="25"/>
      <c r="AD1200" s="25"/>
      <c r="AE1200" s="25"/>
      <c r="AF1200" s="25"/>
      <c r="AG1200" s="25"/>
      <c r="AH1200" s="25"/>
      <c r="AI1200" s="25"/>
      <c r="AJ1200" s="25"/>
      <c r="AK1200" s="25"/>
      <c r="AL1200" s="25"/>
      <c r="AM1200" s="25"/>
      <c r="AN1200" s="25"/>
      <c r="AO1200" s="25"/>
      <c r="AP1200" s="25"/>
      <c r="AQ1200" s="25"/>
      <c r="AR1200" s="25"/>
      <c r="AS1200" s="25"/>
      <c r="AT1200" s="25"/>
      <c r="AU1200" s="25"/>
      <c r="AV1200" s="25"/>
      <c r="AW1200" s="25"/>
      <c r="AX1200" s="25"/>
      <c r="AY1200" s="25"/>
      <c r="AZ1200" s="25"/>
      <c r="BA1200" s="25"/>
      <c r="BB1200" s="25"/>
      <c r="BC1200" s="25"/>
      <c r="BD1200" s="25"/>
      <c r="BE1200" s="25"/>
      <c r="BF1200" s="25"/>
      <c r="BG1200" s="25"/>
      <c r="BH1200" s="25"/>
      <c r="BI1200" s="25"/>
      <c r="BJ1200" s="25"/>
      <c r="BK1200" s="25"/>
      <c r="BL1200" s="25"/>
      <c r="BM1200" s="25"/>
      <c r="BN1200" s="25"/>
      <c r="BO1200" s="25"/>
      <c r="BP1200" s="25"/>
      <c r="BQ1200" s="25"/>
      <c r="BR1200" s="25"/>
      <c r="BS1200" s="25"/>
      <c r="BT1200" s="25"/>
      <c r="BU1200" s="25"/>
      <c r="BV1200" s="25"/>
      <c r="BW1200" s="25"/>
      <c r="BX1200" s="25"/>
      <c r="BY1200" s="25"/>
      <c r="BZ1200" s="25"/>
      <c r="CA1200" s="25"/>
      <c r="CB1200" s="25"/>
      <c r="CC1200" s="25"/>
      <c r="CD1200" s="25"/>
      <c r="CE1200" s="25"/>
      <c r="CF1200" s="25"/>
      <c r="CG1200" s="25"/>
      <c r="CH1200" s="25"/>
      <c r="CI1200" s="25"/>
      <c r="CJ1200" s="25"/>
      <c r="CK1200" s="25"/>
      <c r="CL1200" s="25"/>
      <c r="CM1200" s="25"/>
      <c r="CN1200" s="25"/>
      <c r="CO1200" s="25"/>
      <c r="CP1200" s="25"/>
      <c r="CQ1200" s="25"/>
      <c r="CR1200" s="25"/>
      <c r="CS1200" s="25"/>
      <c r="CT1200" s="25"/>
      <c r="CU1200" s="25"/>
      <c r="CV1200" s="25"/>
      <c r="CW1200" s="25"/>
      <c r="CX1200" s="25"/>
      <c r="CY1200" s="25"/>
      <c r="CZ1200" s="25"/>
      <c r="DA1200" s="25"/>
      <c r="DB1200" s="25"/>
      <c r="DC1200" s="25"/>
      <c r="DD1200" s="25"/>
    </row>
    <row r="1201" spans="1:108" hidden="1">
      <c r="A1201" s="25"/>
      <c r="B1201" s="25"/>
      <c r="C1201" s="25"/>
      <c r="D1201" s="25"/>
      <c r="E1201" s="25"/>
      <c r="F1201" s="25"/>
      <c r="G1201" s="25"/>
      <c r="H1201" s="25"/>
      <c r="I1201" s="214"/>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5"/>
      <c r="AX1201" s="25"/>
      <c r="AY1201" s="25"/>
      <c r="AZ1201" s="25"/>
      <c r="BA1201" s="25"/>
      <c r="BB1201" s="25"/>
      <c r="BC1201" s="25"/>
      <c r="BD1201" s="25"/>
      <c r="BE1201" s="25"/>
      <c r="BF1201" s="25"/>
      <c r="BG1201" s="25"/>
      <c r="BH1201" s="25"/>
      <c r="BI1201" s="25"/>
      <c r="BJ1201" s="25"/>
      <c r="BK1201" s="25"/>
      <c r="BL1201" s="25"/>
      <c r="BM1201" s="25"/>
      <c r="BN1201" s="25"/>
      <c r="BO1201" s="25"/>
      <c r="BP1201" s="25"/>
      <c r="BQ1201" s="25"/>
      <c r="BR1201" s="25"/>
      <c r="BS1201" s="25"/>
      <c r="BT1201" s="25"/>
      <c r="BU1201" s="25"/>
      <c r="BV1201" s="25"/>
      <c r="BW1201" s="25"/>
      <c r="BX1201" s="25"/>
      <c r="BY1201" s="25"/>
      <c r="BZ1201" s="25"/>
      <c r="CA1201" s="25"/>
      <c r="CB1201" s="25"/>
      <c r="CC1201" s="25"/>
      <c r="CD1201" s="25"/>
      <c r="CE1201" s="25"/>
      <c r="CF1201" s="25"/>
      <c r="CG1201" s="25"/>
      <c r="CH1201" s="25"/>
      <c r="CI1201" s="25"/>
      <c r="CJ1201" s="25"/>
      <c r="CK1201" s="25"/>
      <c r="CL1201" s="25"/>
      <c r="CM1201" s="25"/>
      <c r="CN1201" s="25"/>
      <c r="CO1201" s="25"/>
      <c r="CP1201" s="25"/>
      <c r="CQ1201" s="25"/>
      <c r="CR1201" s="25"/>
      <c r="CS1201" s="25"/>
      <c r="CT1201" s="25"/>
      <c r="CU1201" s="25"/>
      <c r="CV1201" s="25"/>
      <c r="CW1201" s="25"/>
      <c r="CX1201" s="25"/>
      <c r="CY1201" s="25"/>
      <c r="CZ1201" s="25"/>
      <c r="DA1201" s="25"/>
      <c r="DB1201" s="25"/>
      <c r="DC1201" s="25"/>
      <c r="DD1201" s="25"/>
    </row>
    <row r="1202" spans="1:108" hidden="1">
      <c r="A1202" s="25"/>
      <c r="B1202" s="25"/>
      <c r="C1202" s="25"/>
      <c r="D1202" s="25"/>
      <c r="E1202" s="25"/>
      <c r="F1202" s="25"/>
      <c r="G1202" s="25"/>
      <c r="H1202" s="25"/>
      <c r="I1202" s="214"/>
      <c r="J1202" s="25"/>
      <c r="K1202" s="25"/>
      <c r="L1202" s="25"/>
      <c r="M1202" s="25"/>
      <c r="N1202" s="25"/>
      <c r="O1202" s="25"/>
      <c r="P1202" s="25"/>
      <c r="Q1202" s="25"/>
      <c r="R1202" s="25"/>
      <c r="S1202" s="25"/>
      <c r="T1202" s="25"/>
      <c r="U1202" s="25"/>
      <c r="V1202" s="25"/>
      <c r="W1202" s="25"/>
      <c r="X1202" s="25"/>
      <c r="Y1202" s="25"/>
      <c r="Z1202" s="25"/>
      <c r="AA1202" s="25"/>
      <c r="AB1202" s="25"/>
      <c r="AC1202" s="25"/>
      <c r="AD1202" s="25"/>
      <c r="AE1202" s="25"/>
      <c r="AF1202" s="25"/>
      <c r="AG1202" s="25"/>
      <c r="AH1202" s="25"/>
      <c r="AI1202" s="25"/>
      <c r="AJ1202" s="25"/>
      <c r="AK1202" s="25"/>
      <c r="AL1202" s="25"/>
      <c r="AM1202" s="25"/>
      <c r="AN1202" s="25"/>
      <c r="AO1202" s="25"/>
      <c r="AP1202" s="25"/>
      <c r="AQ1202" s="25"/>
      <c r="AR1202" s="25"/>
      <c r="AS1202" s="25"/>
      <c r="AT1202" s="25"/>
      <c r="AU1202" s="25"/>
      <c r="AV1202" s="25"/>
      <c r="AW1202" s="25"/>
      <c r="AX1202" s="25"/>
      <c r="AY1202" s="25"/>
      <c r="AZ1202" s="25"/>
      <c r="BA1202" s="25"/>
      <c r="BB1202" s="25"/>
      <c r="BC1202" s="25"/>
      <c r="BD1202" s="25"/>
      <c r="BE1202" s="25"/>
      <c r="BF1202" s="25"/>
      <c r="BG1202" s="25"/>
      <c r="BH1202" s="25"/>
      <c r="BI1202" s="25"/>
      <c r="BJ1202" s="25"/>
      <c r="BK1202" s="25"/>
      <c r="BL1202" s="25"/>
      <c r="BM1202" s="25"/>
      <c r="BN1202" s="25"/>
      <c r="BO1202" s="25"/>
      <c r="BP1202" s="25"/>
      <c r="BQ1202" s="25"/>
      <c r="BR1202" s="25"/>
      <c r="BS1202" s="25"/>
      <c r="BT1202" s="25"/>
      <c r="BU1202" s="25"/>
      <c r="BV1202" s="25"/>
      <c r="BW1202" s="25"/>
      <c r="BX1202" s="25"/>
      <c r="BY1202" s="25"/>
      <c r="BZ1202" s="25"/>
      <c r="CA1202" s="25"/>
      <c r="CB1202" s="25"/>
      <c r="CC1202" s="25"/>
      <c r="CD1202" s="25"/>
      <c r="CE1202" s="25"/>
      <c r="CF1202" s="25"/>
      <c r="CG1202" s="25"/>
      <c r="CH1202" s="25"/>
      <c r="CI1202" s="25"/>
      <c r="CJ1202" s="25"/>
      <c r="CK1202" s="25"/>
      <c r="CL1202" s="25"/>
      <c r="CM1202" s="25"/>
      <c r="CN1202" s="25"/>
      <c r="CO1202" s="25"/>
      <c r="CP1202" s="25"/>
      <c r="CQ1202" s="25"/>
      <c r="CR1202" s="25"/>
      <c r="CS1202" s="25"/>
      <c r="CT1202" s="25"/>
      <c r="CU1202" s="25"/>
      <c r="CV1202" s="25"/>
      <c r="CW1202" s="25"/>
      <c r="CX1202" s="25"/>
      <c r="CY1202" s="25"/>
      <c r="CZ1202" s="25"/>
      <c r="DA1202" s="25"/>
      <c r="DB1202" s="25"/>
      <c r="DC1202" s="25"/>
      <c r="DD1202" s="25"/>
    </row>
    <row r="1203" spans="1:108" hidden="1">
      <c r="A1203" s="25"/>
      <c r="B1203" s="25"/>
      <c r="C1203" s="25"/>
      <c r="D1203" s="25"/>
      <c r="E1203" s="25"/>
      <c r="F1203" s="25"/>
      <c r="G1203" s="25"/>
      <c r="H1203" s="25"/>
      <c r="I1203" s="214"/>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5"/>
      <c r="AX1203" s="25"/>
      <c r="AY1203" s="25"/>
      <c r="AZ1203" s="25"/>
      <c r="BA1203" s="25"/>
      <c r="BB1203" s="25"/>
      <c r="BC1203" s="25"/>
      <c r="BD1203" s="25"/>
      <c r="BE1203" s="25"/>
      <c r="BF1203" s="25"/>
      <c r="BG1203" s="25"/>
      <c r="BH1203" s="25"/>
      <c r="BI1203" s="25"/>
      <c r="BJ1203" s="25"/>
      <c r="BK1203" s="25"/>
      <c r="BL1203" s="25"/>
      <c r="BM1203" s="25"/>
      <c r="BN1203" s="25"/>
      <c r="BO1203" s="25"/>
      <c r="BP1203" s="25"/>
      <c r="BQ1203" s="25"/>
      <c r="BR1203" s="25"/>
      <c r="BS1203" s="25"/>
      <c r="BT1203" s="25"/>
      <c r="BU1203" s="25"/>
      <c r="BV1203" s="25"/>
      <c r="BW1203" s="25"/>
      <c r="BX1203" s="25"/>
      <c r="BY1203" s="25"/>
      <c r="BZ1203" s="25"/>
      <c r="CA1203" s="25"/>
      <c r="CB1203" s="25"/>
      <c r="CC1203" s="25"/>
      <c r="CD1203" s="25"/>
      <c r="CE1203" s="25"/>
      <c r="CF1203" s="25"/>
      <c r="CG1203" s="25"/>
      <c r="CH1203" s="25"/>
      <c r="CI1203" s="25"/>
      <c r="CJ1203" s="25"/>
      <c r="CK1203" s="25"/>
      <c r="CL1203" s="25"/>
      <c r="CM1203" s="25"/>
      <c r="CN1203" s="25"/>
      <c r="CO1203" s="25"/>
      <c r="CP1203" s="25"/>
      <c r="CQ1203" s="25"/>
      <c r="CR1203" s="25"/>
      <c r="CS1203" s="25"/>
      <c r="CT1203" s="25"/>
      <c r="CU1203" s="25"/>
      <c r="CV1203" s="25"/>
      <c r="CW1203" s="25"/>
      <c r="CX1203" s="25"/>
      <c r="CY1203" s="25"/>
      <c r="CZ1203" s="25"/>
      <c r="DA1203" s="25"/>
      <c r="DB1203" s="25"/>
      <c r="DC1203" s="25"/>
      <c r="DD1203" s="25"/>
    </row>
    <row r="1204" spans="1:108" hidden="1">
      <c r="A1204" s="25"/>
      <c r="B1204" s="25"/>
      <c r="C1204" s="25"/>
      <c r="D1204" s="25"/>
      <c r="E1204" s="25"/>
      <c r="F1204" s="25"/>
      <c r="G1204" s="25"/>
      <c r="H1204" s="25"/>
      <c r="I1204" s="214"/>
      <c r="J1204" s="25"/>
      <c r="K1204" s="25"/>
      <c r="L1204" s="25"/>
      <c r="M1204" s="25"/>
      <c r="N1204" s="25"/>
      <c r="O1204" s="25"/>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c r="AM1204" s="25"/>
      <c r="AN1204" s="25"/>
      <c r="AO1204" s="25"/>
      <c r="AP1204" s="25"/>
      <c r="AQ1204" s="25"/>
      <c r="AR1204" s="25"/>
      <c r="AS1204" s="25"/>
      <c r="AT1204" s="25"/>
      <c r="AU1204" s="25"/>
      <c r="AV1204" s="25"/>
      <c r="AW1204" s="25"/>
      <c r="AX1204" s="25"/>
      <c r="AY1204" s="25"/>
      <c r="AZ1204" s="25"/>
      <c r="BA1204" s="25"/>
      <c r="BB1204" s="25"/>
      <c r="BC1204" s="25"/>
      <c r="BD1204" s="25"/>
      <c r="BE1204" s="25"/>
      <c r="BF1204" s="25"/>
      <c r="BG1204" s="25"/>
      <c r="BH1204" s="25"/>
      <c r="BI1204" s="25"/>
      <c r="BJ1204" s="25"/>
      <c r="BK1204" s="25"/>
      <c r="BL1204" s="25"/>
      <c r="BM1204" s="25"/>
      <c r="BN1204" s="25"/>
      <c r="BO1204" s="25"/>
      <c r="BP1204" s="25"/>
      <c r="BQ1204" s="25"/>
      <c r="BR1204" s="25"/>
      <c r="BS1204" s="25"/>
      <c r="BT1204" s="25"/>
      <c r="BU1204" s="25"/>
      <c r="BV1204" s="25"/>
      <c r="BW1204" s="25"/>
      <c r="BX1204" s="25"/>
      <c r="BY1204" s="25"/>
      <c r="BZ1204" s="25"/>
      <c r="CA1204" s="25"/>
      <c r="CB1204" s="25"/>
      <c r="CC1204" s="25"/>
      <c r="CD1204" s="25"/>
      <c r="CE1204" s="25"/>
      <c r="CF1204" s="25"/>
      <c r="CG1204" s="25"/>
      <c r="CH1204" s="25"/>
      <c r="CI1204" s="25"/>
      <c r="CJ1204" s="25"/>
      <c r="CK1204" s="25"/>
      <c r="CL1204" s="25"/>
      <c r="CM1204" s="25"/>
      <c r="CN1204" s="25"/>
      <c r="CO1204" s="25"/>
      <c r="CP1204" s="25"/>
      <c r="CQ1204" s="25"/>
      <c r="CR1204" s="25"/>
      <c r="CS1204" s="25"/>
      <c r="CT1204" s="25"/>
      <c r="CU1204" s="25"/>
      <c r="CV1204" s="25"/>
      <c r="CW1204" s="25"/>
      <c r="CX1204" s="25"/>
      <c r="CY1204" s="25"/>
      <c r="CZ1204" s="25"/>
      <c r="DA1204" s="25"/>
      <c r="DB1204" s="25"/>
      <c r="DC1204" s="25"/>
      <c r="DD1204" s="25"/>
    </row>
    <row r="1205" spans="1:108" hidden="1">
      <c r="A1205" s="25"/>
      <c r="B1205" s="25"/>
      <c r="C1205" s="25"/>
      <c r="D1205" s="25"/>
      <c r="E1205" s="25"/>
      <c r="F1205" s="25"/>
      <c r="G1205" s="25"/>
      <c r="H1205" s="25"/>
      <c r="I1205" s="214"/>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5"/>
      <c r="AX1205" s="25"/>
      <c r="AY1205" s="25"/>
      <c r="AZ1205" s="25"/>
      <c r="BA1205" s="25"/>
      <c r="BB1205" s="25"/>
      <c r="BC1205" s="25"/>
      <c r="BD1205" s="25"/>
      <c r="BE1205" s="25"/>
      <c r="BF1205" s="25"/>
      <c r="BG1205" s="25"/>
      <c r="BH1205" s="25"/>
      <c r="BI1205" s="25"/>
      <c r="BJ1205" s="25"/>
      <c r="BK1205" s="25"/>
      <c r="BL1205" s="25"/>
      <c r="BM1205" s="25"/>
      <c r="BN1205" s="25"/>
      <c r="BO1205" s="25"/>
      <c r="BP1205" s="25"/>
      <c r="BQ1205" s="25"/>
      <c r="BR1205" s="25"/>
      <c r="BS1205" s="25"/>
      <c r="BT1205" s="25"/>
      <c r="BU1205" s="25"/>
      <c r="BV1205" s="25"/>
      <c r="BW1205" s="25"/>
      <c r="BX1205" s="25"/>
      <c r="BY1205" s="25"/>
      <c r="BZ1205" s="25"/>
      <c r="CA1205" s="25"/>
      <c r="CB1205" s="25"/>
      <c r="CC1205" s="25"/>
      <c r="CD1205" s="25"/>
      <c r="CE1205" s="25"/>
      <c r="CF1205" s="25"/>
      <c r="CG1205" s="25"/>
      <c r="CH1205" s="25"/>
      <c r="CI1205" s="25"/>
      <c r="CJ1205" s="25"/>
      <c r="CK1205" s="25"/>
      <c r="CL1205" s="25"/>
      <c r="CM1205" s="25"/>
      <c r="CN1205" s="25"/>
      <c r="CO1205" s="25"/>
      <c r="CP1205" s="25"/>
      <c r="CQ1205" s="25"/>
      <c r="CR1205" s="25"/>
      <c r="CS1205" s="25"/>
      <c r="CT1205" s="25"/>
      <c r="CU1205" s="25"/>
      <c r="CV1205" s="25"/>
      <c r="CW1205" s="25"/>
      <c r="CX1205" s="25"/>
      <c r="CY1205" s="25"/>
      <c r="CZ1205" s="25"/>
      <c r="DA1205" s="25"/>
      <c r="DB1205" s="25"/>
      <c r="DC1205" s="25"/>
      <c r="DD1205" s="25"/>
    </row>
    <row r="1206" spans="1:108" hidden="1">
      <c r="A1206" s="25"/>
      <c r="B1206" s="25"/>
      <c r="C1206" s="25"/>
      <c r="D1206" s="25"/>
      <c r="E1206" s="25"/>
      <c r="F1206" s="25"/>
      <c r="G1206" s="25"/>
      <c r="H1206" s="25"/>
      <c r="I1206" s="214"/>
      <c r="J1206" s="25"/>
      <c r="K1206" s="25"/>
      <c r="L1206" s="25"/>
      <c r="M1206" s="25"/>
      <c r="N1206" s="25"/>
      <c r="O1206" s="25"/>
      <c r="P1206" s="25"/>
      <c r="Q1206" s="25"/>
      <c r="R1206" s="25"/>
      <c r="S1206" s="25"/>
      <c r="T1206" s="25"/>
      <c r="U1206" s="25"/>
      <c r="V1206" s="25"/>
      <c r="W1206" s="25"/>
      <c r="X1206" s="25"/>
      <c r="Y1206" s="25"/>
      <c r="Z1206" s="25"/>
      <c r="AA1206" s="25"/>
      <c r="AB1206" s="25"/>
      <c r="AC1206" s="25"/>
      <c r="AD1206" s="25"/>
      <c r="AE1206" s="25"/>
      <c r="AF1206" s="25"/>
      <c r="AG1206" s="25"/>
      <c r="AH1206" s="25"/>
      <c r="AI1206" s="25"/>
      <c r="AJ1206" s="25"/>
      <c r="AK1206" s="25"/>
      <c r="AL1206" s="25"/>
      <c r="AM1206" s="25"/>
      <c r="AN1206" s="25"/>
      <c r="AO1206" s="25"/>
      <c r="AP1206" s="25"/>
      <c r="AQ1206" s="25"/>
      <c r="AR1206" s="25"/>
      <c r="AS1206" s="25"/>
      <c r="AT1206" s="25"/>
      <c r="AU1206" s="25"/>
      <c r="AV1206" s="25"/>
      <c r="AW1206" s="25"/>
      <c r="AX1206" s="25"/>
      <c r="AY1206" s="25"/>
      <c r="AZ1206" s="25"/>
      <c r="BA1206" s="25"/>
      <c r="BB1206" s="25"/>
      <c r="BC1206" s="25"/>
      <c r="BD1206" s="25"/>
      <c r="BE1206" s="25"/>
      <c r="BF1206" s="25"/>
      <c r="BG1206" s="25"/>
      <c r="BH1206" s="25"/>
      <c r="BI1206" s="25"/>
      <c r="BJ1206" s="25"/>
      <c r="BK1206" s="25"/>
      <c r="BL1206" s="25"/>
      <c r="BM1206" s="25"/>
      <c r="BN1206" s="25"/>
      <c r="BO1206" s="25"/>
      <c r="BP1206" s="25"/>
      <c r="BQ1206" s="25"/>
      <c r="BR1206" s="25"/>
      <c r="BS1206" s="25"/>
      <c r="BT1206" s="25"/>
      <c r="BU1206" s="25"/>
      <c r="BV1206" s="25"/>
      <c r="BW1206" s="25"/>
      <c r="BX1206" s="25"/>
      <c r="BY1206" s="25"/>
      <c r="BZ1206" s="25"/>
      <c r="CA1206" s="25"/>
      <c r="CB1206" s="25"/>
      <c r="CC1206" s="25"/>
      <c r="CD1206" s="25"/>
      <c r="CE1206" s="25"/>
      <c r="CF1206" s="25"/>
      <c r="CG1206" s="25"/>
      <c r="CH1206" s="25"/>
      <c r="CI1206" s="25"/>
      <c r="CJ1206" s="25"/>
      <c r="CK1206" s="25"/>
      <c r="CL1206" s="25"/>
      <c r="CM1206" s="25"/>
      <c r="CN1206" s="25"/>
      <c r="CO1206" s="25"/>
      <c r="CP1206" s="25"/>
      <c r="CQ1206" s="25"/>
      <c r="CR1206" s="25"/>
      <c r="CS1206" s="25"/>
      <c r="CT1206" s="25"/>
      <c r="CU1206" s="25"/>
      <c r="CV1206" s="25"/>
      <c r="CW1206" s="25"/>
      <c r="CX1206" s="25"/>
      <c r="CY1206" s="25"/>
      <c r="CZ1206" s="25"/>
      <c r="DA1206" s="25"/>
      <c r="DB1206" s="25"/>
      <c r="DC1206" s="25"/>
      <c r="DD1206" s="25"/>
    </row>
    <row r="1207" spans="1:108" hidden="1">
      <c r="A1207" s="25"/>
      <c r="B1207" s="25"/>
      <c r="C1207" s="25"/>
      <c r="D1207" s="25"/>
      <c r="E1207" s="25"/>
      <c r="F1207" s="25"/>
      <c r="G1207" s="25"/>
      <c r="H1207" s="25"/>
      <c r="I1207" s="214"/>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25"/>
      <c r="BJ1207" s="25"/>
      <c r="BK1207" s="25"/>
      <c r="BL1207" s="25"/>
      <c r="BM1207" s="25"/>
      <c r="BN1207" s="25"/>
      <c r="BO1207" s="25"/>
      <c r="BP1207" s="25"/>
      <c r="BQ1207" s="25"/>
      <c r="BR1207" s="25"/>
      <c r="BS1207" s="25"/>
      <c r="BT1207" s="25"/>
      <c r="BU1207" s="25"/>
      <c r="BV1207" s="25"/>
      <c r="BW1207" s="25"/>
      <c r="BX1207" s="25"/>
      <c r="BY1207" s="25"/>
      <c r="BZ1207" s="25"/>
      <c r="CA1207" s="25"/>
      <c r="CB1207" s="25"/>
      <c r="CC1207" s="25"/>
      <c r="CD1207" s="25"/>
      <c r="CE1207" s="25"/>
      <c r="CF1207" s="25"/>
      <c r="CG1207" s="25"/>
      <c r="CH1207" s="25"/>
      <c r="CI1207" s="25"/>
      <c r="CJ1207" s="25"/>
      <c r="CK1207" s="25"/>
      <c r="CL1207" s="25"/>
      <c r="CM1207" s="25"/>
      <c r="CN1207" s="25"/>
      <c r="CO1207" s="25"/>
      <c r="CP1207" s="25"/>
      <c r="CQ1207" s="25"/>
      <c r="CR1207" s="25"/>
      <c r="CS1207" s="25"/>
      <c r="CT1207" s="25"/>
      <c r="CU1207" s="25"/>
      <c r="CV1207" s="25"/>
      <c r="CW1207" s="25"/>
      <c r="CX1207" s="25"/>
      <c r="CY1207" s="25"/>
      <c r="CZ1207" s="25"/>
      <c r="DA1207" s="25"/>
      <c r="DB1207" s="25"/>
      <c r="DC1207" s="25"/>
      <c r="DD1207" s="25"/>
    </row>
    <row r="1208" spans="1:108" hidden="1">
      <c r="A1208" s="25"/>
      <c r="B1208" s="25"/>
      <c r="C1208" s="25"/>
      <c r="D1208" s="25"/>
      <c r="E1208" s="25"/>
      <c r="F1208" s="25"/>
      <c r="G1208" s="25"/>
      <c r="H1208" s="25"/>
      <c r="I1208" s="214"/>
      <c r="J1208" s="25"/>
      <c r="K1208" s="25"/>
      <c r="L1208" s="25"/>
      <c r="M1208" s="25"/>
      <c r="N1208" s="25"/>
      <c r="O1208" s="25"/>
      <c r="P1208" s="25"/>
      <c r="Q1208" s="25"/>
      <c r="R1208" s="25"/>
      <c r="S1208" s="25"/>
      <c r="T1208" s="25"/>
      <c r="U1208" s="25"/>
      <c r="V1208" s="25"/>
      <c r="W1208" s="25"/>
      <c r="X1208" s="25"/>
      <c r="Y1208" s="25"/>
      <c r="Z1208" s="25"/>
      <c r="AA1208" s="25"/>
      <c r="AB1208" s="25"/>
      <c r="AC1208" s="25"/>
      <c r="AD1208" s="25"/>
      <c r="AE1208" s="25"/>
      <c r="AF1208" s="25"/>
      <c r="AG1208" s="25"/>
      <c r="AH1208" s="25"/>
      <c r="AI1208" s="25"/>
      <c r="AJ1208" s="25"/>
      <c r="AK1208" s="25"/>
      <c r="AL1208" s="25"/>
      <c r="AM1208" s="25"/>
      <c r="AN1208" s="25"/>
      <c r="AO1208" s="25"/>
      <c r="AP1208" s="25"/>
      <c r="AQ1208" s="25"/>
      <c r="AR1208" s="25"/>
      <c r="AS1208" s="25"/>
      <c r="AT1208" s="25"/>
      <c r="AU1208" s="25"/>
      <c r="AV1208" s="25"/>
      <c r="AW1208" s="25"/>
      <c r="AX1208" s="25"/>
      <c r="AY1208" s="25"/>
      <c r="AZ1208" s="25"/>
      <c r="BA1208" s="25"/>
      <c r="BB1208" s="25"/>
      <c r="BC1208" s="25"/>
      <c r="BD1208" s="25"/>
      <c r="BE1208" s="25"/>
      <c r="BF1208" s="25"/>
      <c r="BG1208" s="25"/>
      <c r="BH1208" s="25"/>
      <c r="BI1208" s="25"/>
      <c r="BJ1208" s="25"/>
      <c r="BK1208" s="25"/>
      <c r="BL1208" s="25"/>
      <c r="BM1208" s="25"/>
      <c r="BN1208" s="25"/>
      <c r="BO1208" s="25"/>
      <c r="BP1208" s="25"/>
      <c r="BQ1208" s="25"/>
      <c r="BR1208" s="25"/>
      <c r="BS1208" s="25"/>
      <c r="BT1208" s="25"/>
      <c r="BU1208" s="25"/>
      <c r="BV1208" s="25"/>
      <c r="BW1208" s="25"/>
      <c r="BX1208" s="25"/>
      <c r="BY1208" s="25"/>
      <c r="BZ1208" s="25"/>
      <c r="CA1208" s="25"/>
      <c r="CB1208" s="25"/>
      <c r="CC1208" s="25"/>
      <c r="CD1208" s="25"/>
      <c r="CE1208" s="25"/>
      <c r="CF1208" s="25"/>
      <c r="CG1208" s="25"/>
      <c r="CH1208" s="25"/>
      <c r="CI1208" s="25"/>
      <c r="CJ1208" s="25"/>
      <c r="CK1208" s="25"/>
      <c r="CL1208" s="25"/>
      <c r="CM1208" s="25"/>
      <c r="CN1208" s="25"/>
      <c r="CO1208" s="25"/>
      <c r="CP1208" s="25"/>
      <c r="CQ1208" s="25"/>
      <c r="CR1208" s="25"/>
      <c r="CS1208" s="25"/>
      <c r="CT1208" s="25"/>
      <c r="CU1208" s="25"/>
      <c r="CV1208" s="25"/>
      <c r="CW1208" s="25"/>
      <c r="CX1208" s="25"/>
      <c r="CY1208" s="25"/>
      <c r="CZ1208" s="25"/>
      <c r="DA1208" s="25"/>
      <c r="DB1208" s="25"/>
      <c r="DC1208" s="25"/>
      <c r="DD1208" s="25"/>
    </row>
    <row r="1209" spans="1:108" hidden="1">
      <c r="A1209" s="25"/>
      <c r="B1209" s="25"/>
      <c r="C1209" s="25"/>
      <c r="D1209" s="25"/>
      <c r="E1209" s="25"/>
      <c r="F1209" s="25"/>
      <c r="G1209" s="25"/>
      <c r="H1209" s="25"/>
      <c r="I1209" s="214"/>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5"/>
      <c r="AX1209" s="25"/>
      <c r="AY1209" s="25"/>
      <c r="AZ1209" s="25"/>
      <c r="BA1209" s="25"/>
      <c r="BB1209" s="25"/>
      <c r="BC1209" s="25"/>
      <c r="BD1209" s="25"/>
      <c r="BE1209" s="25"/>
      <c r="BF1209" s="25"/>
      <c r="BG1209" s="25"/>
      <c r="BH1209" s="25"/>
      <c r="BI1209" s="25"/>
      <c r="BJ1209" s="25"/>
      <c r="BK1209" s="25"/>
      <c r="BL1209" s="25"/>
      <c r="BM1209" s="25"/>
      <c r="BN1209" s="25"/>
      <c r="BO1209" s="25"/>
      <c r="BP1209" s="25"/>
      <c r="BQ1209" s="25"/>
      <c r="BR1209" s="25"/>
      <c r="BS1209" s="25"/>
      <c r="BT1209" s="25"/>
      <c r="BU1209" s="25"/>
      <c r="BV1209" s="25"/>
      <c r="BW1209" s="25"/>
      <c r="BX1209" s="25"/>
      <c r="BY1209" s="25"/>
      <c r="BZ1209" s="25"/>
      <c r="CA1209" s="25"/>
      <c r="CB1209" s="25"/>
      <c r="CC1209" s="25"/>
      <c r="CD1209" s="25"/>
      <c r="CE1209" s="25"/>
      <c r="CF1209" s="25"/>
      <c r="CG1209" s="25"/>
      <c r="CH1209" s="25"/>
      <c r="CI1209" s="25"/>
      <c r="CJ1209" s="25"/>
      <c r="CK1209" s="25"/>
      <c r="CL1209" s="25"/>
      <c r="CM1209" s="25"/>
      <c r="CN1209" s="25"/>
      <c r="CO1209" s="25"/>
      <c r="CP1209" s="25"/>
      <c r="CQ1209" s="25"/>
      <c r="CR1209" s="25"/>
      <c r="CS1209" s="25"/>
      <c r="CT1209" s="25"/>
      <c r="CU1209" s="25"/>
      <c r="CV1209" s="25"/>
      <c r="CW1209" s="25"/>
      <c r="CX1209" s="25"/>
      <c r="CY1209" s="25"/>
      <c r="CZ1209" s="25"/>
      <c r="DA1209" s="25"/>
      <c r="DB1209" s="25"/>
      <c r="DC1209" s="25"/>
      <c r="DD1209" s="25"/>
    </row>
    <row r="1210" spans="1:108" hidden="1">
      <c r="A1210" s="25"/>
      <c r="B1210" s="25"/>
      <c r="C1210" s="25"/>
      <c r="D1210" s="25"/>
      <c r="E1210" s="25"/>
      <c r="F1210" s="25"/>
      <c r="G1210" s="25"/>
      <c r="H1210" s="25"/>
      <c r="I1210" s="214"/>
      <c r="J1210" s="25"/>
      <c r="K1210" s="25"/>
      <c r="L1210" s="25"/>
      <c r="M1210" s="25"/>
      <c r="N1210" s="25"/>
      <c r="O1210" s="25"/>
      <c r="P1210" s="25"/>
      <c r="Q1210" s="25"/>
      <c r="R1210" s="25"/>
      <c r="S1210" s="25"/>
      <c r="T1210" s="25"/>
      <c r="U1210" s="25"/>
      <c r="V1210" s="25"/>
      <c r="W1210" s="25"/>
      <c r="X1210" s="25"/>
      <c r="Y1210" s="25"/>
      <c r="Z1210" s="25"/>
      <c r="AA1210" s="25"/>
      <c r="AB1210" s="25"/>
      <c r="AC1210" s="25"/>
      <c r="AD1210" s="25"/>
      <c r="AE1210" s="25"/>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25"/>
      <c r="BJ1210" s="25"/>
      <c r="BK1210" s="25"/>
      <c r="BL1210" s="25"/>
      <c r="BM1210" s="25"/>
      <c r="BN1210" s="25"/>
      <c r="BO1210" s="25"/>
      <c r="BP1210" s="25"/>
      <c r="BQ1210" s="25"/>
      <c r="BR1210" s="25"/>
      <c r="BS1210" s="25"/>
      <c r="BT1210" s="25"/>
      <c r="BU1210" s="25"/>
      <c r="BV1210" s="25"/>
      <c r="BW1210" s="25"/>
      <c r="BX1210" s="25"/>
      <c r="BY1210" s="25"/>
      <c r="BZ1210" s="25"/>
      <c r="CA1210" s="25"/>
      <c r="CB1210" s="25"/>
      <c r="CC1210" s="25"/>
      <c r="CD1210" s="25"/>
      <c r="CE1210" s="25"/>
      <c r="CF1210" s="25"/>
      <c r="CG1210" s="25"/>
      <c r="CH1210" s="25"/>
      <c r="CI1210" s="25"/>
      <c r="CJ1210" s="25"/>
      <c r="CK1210" s="25"/>
      <c r="CL1210" s="25"/>
      <c r="CM1210" s="25"/>
      <c r="CN1210" s="25"/>
      <c r="CO1210" s="25"/>
      <c r="CP1210" s="25"/>
      <c r="CQ1210" s="25"/>
      <c r="CR1210" s="25"/>
      <c r="CS1210" s="25"/>
      <c r="CT1210" s="25"/>
      <c r="CU1210" s="25"/>
      <c r="CV1210" s="25"/>
      <c r="CW1210" s="25"/>
      <c r="CX1210" s="25"/>
      <c r="CY1210" s="25"/>
      <c r="CZ1210" s="25"/>
      <c r="DA1210" s="25"/>
      <c r="DB1210" s="25"/>
      <c r="DC1210" s="25"/>
      <c r="DD1210" s="25"/>
    </row>
    <row r="1211" spans="1:108" hidden="1">
      <c r="A1211" s="25"/>
      <c r="B1211" s="25"/>
      <c r="C1211" s="25"/>
      <c r="D1211" s="25"/>
      <c r="E1211" s="25"/>
      <c r="F1211" s="25"/>
      <c r="G1211" s="25"/>
      <c r="H1211" s="25"/>
      <c r="I1211" s="214"/>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25"/>
      <c r="BJ1211" s="25"/>
      <c r="BK1211" s="25"/>
      <c r="BL1211" s="25"/>
      <c r="BM1211" s="25"/>
      <c r="BN1211" s="25"/>
      <c r="BO1211" s="25"/>
      <c r="BP1211" s="25"/>
      <c r="BQ1211" s="25"/>
      <c r="BR1211" s="25"/>
      <c r="BS1211" s="25"/>
      <c r="BT1211" s="25"/>
      <c r="BU1211" s="25"/>
      <c r="BV1211" s="25"/>
      <c r="BW1211" s="25"/>
      <c r="BX1211" s="25"/>
      <c r="BY1211" s="25"/>
      <c r="BZ1211" s="25"/>
      <c r="CA1211" s="25"/>
      <c r="CB1211" s="25"/>
      <c r="CC1211" s="25"/>
      <c r="CD1211" s="25"/>
      <c r="CE1211" s="25"/>
      <c r="CF1211" s="25"/>
      <c r="CG1211" s="25"/>
      <c r="CH1211" s="25"/>
      <c r="CI1211" s="25"/>
      <c r="CJ1211" s="25"/>
      <c r="CK1211" s="25"/>
      <c r="CL1211" s="25"/>
      <c r="CM1211" s="25"/>
      <c r="CN1211" s="25"/>
      <c r="CO1211" s="25"/>
      <c r="CP1211" s="25"/>
      <c r="CQ1211" s="25"/>
      <c r="CR1211" s="25"/>
      <c r="CS1211" s="25"/>
      <c r="CT1211" s="25"/>
      <c r="CU1211" s="25"/>
      <c r="CV1211" s="25"/>
      <c r="CW1211" s="25"/>
      <c r="CX1211" s="25"/>
      <c r="CY1211" s="25"/>
      <c r="CZ1211" s="25"/>
      <c r="DA1211" s="25"/>
      <c r="DB1211" s="25"/>
      <c r="DC1211" s="25"/>
      <c r="DD1211" s="25"/>
    </row>
    <row r="1212" spans="1:108" hidden="1">
      <c r="A1212" s="25"/>
      <c r="B1212" s="25"/>
      <c r="C1212" s="25"/>
      <c r="D1212" s="25"/>
      <c r="E1212" s="25"/>
      <c r="F1212" s="25"/>
      <c r="G1212" s="25"/>
      <c r="H1212" s="25"/>
      <c r="I1212" s="214"/>
      <c r="J1212" s="25"/>
      <c r="K1212" s="25"/>
      <c r="L1212" s="25"/>
      <c r="M1212" s="25"/>
      <c r="N1212" s="25"/>
      <c r="O1212" s="25"/>
      <c r="P1212" s="25"/>
      <c r="Q1212" s="25"/>
      <c r="R1212" s="25"/>
      <c r="S1212" s="25"/>
      <c r="T1212" s="25"/>
      <c r="U1212" s="25"/>
      <c r="V1212" s="25"/>
      <c r="W1212" s="25"/>
      <c r="X1212" s="25"/>
      <c r="Y1212" s="25"/>
      <c r="Z1212" s="25"/>
      <c r="AA1212" s="25"/>
      <c r="AB1212" s="25"/>
      <c r="AC1212" s="25"/>
      <c r="AD1212" s="25"/>
      <c r="AE1212" s="25"/>
      <c r="AF1212" s="25"/>
      <c r="AG1212" s="25"/>
      <c r="AH1212" s="25"/>
      <c r="AI1212" s="25"/>
      <c r="AJ1212" s="25"/>
      <c r="AK1212" s="25"/>
      <c r="AL1212" s="25"/>
      <c r="AM1212" s="25"/>
      <c r="AN1212" s="25"/>
      <c r="AO1212" s="25"/>
      <c r="AP1212" s="25"/>
      <c r="AQ1212" s="25"/>
      <c r="AR1212" s="25"/>
      <c r="AS1212" s="25"/>
      <c r="AT1212" s="25"/>
      <c r="AU1212" s="25"/>
      <c r="AV1212" s="25"/>
      <c r="AW1212" s="25"/>
      <c r="AX1212" s="25"/>
      <c r="AY1212" s="25"/>
      <c r="AZ1212" s="25"/>
      <c r="BA1212" s="25"/>
      <c r="BB1212" s="25"/>
      <c r="BC1212" s="25"/>
      <c r="BD1212" s="25"/>
      <c r="BE1212" s="25"/>
      <c r="BF1212" s="25"/>
      <c r="BG1212" s="25"/>
      <c r="BH1212" s="25"/>
      <c r="BI1212" s="25"/>
      <c r="BJ1212" s="25"/>
      <c r="BK1212" s="25"/>
      <c r="BL1212" s="25"/>
      <c r="BM1212" s="25"/>
      <c r="BN1212" s="25"/>
      <c r="BO1212" s="25"/>
      <c r="BP1212" s="25"/>
      <c r="BQ1212" s="25"/>
      <c r="BR1212" s="25"/>
      <c r="BS1212" s="25"/>
      <c r="BT1212" s="25"/>
      <c r="BU1212" s="25"/>
      <c r="BV1212" s="25"/>
      <c r="BW1212" s="25"/>
      <c r="BX1212" s="25"/>
      <c r="BY1212" s="25"/>
      <c r="BZ1212" s="25"/>
      <c r="CA1212" s="25"/>
      <c r="CB1212" s="25"/>
      <c r="CC1212" s="25"/>
      <c r="CD1212" s="25"/>
      <c r="CE1212" s="25"/>
      <c r="CF1212" s="25"/>
      <c r="CG1212" s="25"/>
      <c r="CH1212" s="25"/>
      <c r="CI1212" s="25"/>
      <c r="CJ1212" s="25"/>
      <c r="CK1212" s="25"/>
      <c r="CL1212" s="25"/>
      <c r="CM1212" s="25"/>
      <c r="CN1212" s="25"/>
      <c r="CO1212" s="25"/>
      <c r="CP1212" s="25"/>
      <c r="CQ1212" s="25"/>
      <c r="CR1212" s="25"/>
      <c r="CS1212" s="25"/>
      <c r="CT1212" s="25"/>
      <c r="CU1212" s="25"/>
      <c r="CV1212" s="25"/>
      <c r="CW1212" s="25"/>
      <c r="CX1212" s="25"/>
      <c r="CY1212" s="25"/>
      <c r="CZ1212" s="25"/>
      <c r="DA1212" s="25"/>
      <c r="DB1212" s="25"/>
      <c r="DC1212" s="25"/>
      <c r="DD1212" s="25"/>
    </row>
    <row r="1213" spans="1:108" hidden="1">
      <c r="A1213" s="25"/>
      <c r="B1213" s="25"/>
      <c r="C1213" s="25"/>
      <c r="D1213" s="25"/>
      <c r="E1213" s="25"/>
      <c r="F1213" s="25"/>
      <c r="G1213" s="25"/>
      <c r="H1213" s="25"/>
      <c r="I1213" s="214"/>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5"/>
      <c r="AX1213" s="25"/>
      <c r="AY1213" s="25"/>
      <c r="AZ1213" s="25"/>
      <c r="BA1213" s="25"/>
      <c r="BB1213" s="25"/>
      <c r="BC1213" s="25"/>
      <c r="BD1213" s="25"/>
      <c r="BE1213" s="25"/>
      <c r="BF1213" s="25"/>
      <c r="BG1213" s="25"/>
      <c r="BH1213" s="25"/>
      <c r="BI1213" s="25"/>
      <c r="BJ1213" s="25"/>
      <c r="BK1213" s="25"/>
      <c r="BL1213" s="25"/>
      <c r="BM1213" s="25"/>
      <c r="BN1213" s="25"/>
      <c r="BO1213" s="25"/>
      <c r="BP1213" s="25"/>
      <c r="BQ1213" s="25"/>
      <c r="BR1213" s="25"/>
      <c r="BS1213" s="25"/>
      <c r="BT1213" s="25"/>
      <c r="BU1213" s="25"/>
      <c r="BV1213" s="25"/>
      <c r="BW1213" s="25"/>
      <c r="BX1213" s="25"/>
      <c r="BY1213" s="25"/>
      <c r="BZ1213" s="25"/>
      <c r="CA1213" s="25"/>
      <c r="CB1213" s="25"/>
      <c r="CC1213" s="25"/>
      <c r="CD1213" s="25"/>
      <c r="CE1213" s="25"/>
      <c r="CF1213" s="25"/>
      <c r="CG1213" s="25"/>
      <c r="CH1213" s="25"/>
      <c r="CI1213" s="25"/>
      <c r="CJ1213" s="25"/>
      <c r="CK1213" s="25"/>
      <c r="CL1213" s="25"/>
      <c r="CM1213" s="25"/>
      <c r="CN1213" s="25"/>
      <c r="CO1213" s="25"/>
      <c r="CP1213" s="25"/>
      <c r="CQ1213" s="25"/>
      <c r="CR1213" s="25"/>
      <c r="CS1213" s="25"/>
      <c r="CT1213" s="25"/>
      <c r="CU1213" s="25"/>
      <c r="CV1213" s="25"/>
      <c r="CW1213" s="25"/>
      <c r="CX1213" s="25"/>
      <c r="CY1213" s="25"/>
      <c r="CZ1213" s="25"/>
      <c r="DA1213" s="25"/>
      <c r="DB1213" s="25"/>
      <c r="DC1213" s="25"/>
      <c r="DD1213" s="25"/>
    </row>
    <row r="1214" spans="1:108" hidden="1">
      <c r="A1214" s="25"/>
      <c r="B1214" s="25"/>
      <c r="C1214" s="25"/>
      <c r="D1214" s="25"/>
      <c r="E1214" s="25"/>
      <c r="F1214" s="25"/>
      <c r="G1214" s="25"/>
      <c r="H1214" s="25"/>
      <c r="I1214" s="214"/>
      <c r="J1214" s="25"/>
      <c r="K1214" s="25"/>
      <c r="L1214" s="25"/>
      <c r="M1214" s="25"/>
      <c r="N1214" s="25"/>
      <c r="O1214" s="25"/>
      <c r="P1214" s="25"/>
      <c r="Q1214" s="25"/>
      <c r="R1214" s="25"/>
      <c r="S1214" s="25"/>
      <c r="T1214" s="25"/>
      <c r="U1214" s="25"/>
      <c r="V1214" s="25"/>
      <c r="W1214" s="25"/>
      <c r="X1214" s="25"/>
      <c r="Y1214" s="25"/>
      <c r="Z1214" s="25"/>
      <c r="AA1214" s="25"/>
      <c r="AB1214" s="25"/>
      <c r="AC1214" s="25"/>
      <c r="AD1214" s="25"/>
      <c r="AE1214" s="25"/>
      <c r="AF1214" s="25"/>
      <c r="AG1214" s="25"/>
      <c r="AH1214" s="25"/>
      <c r="AI1214" s="25"/>
      <c r="AJ1214" s="25"/>
      <c r="AK1214" s="25"/>
      <c r="AL1214" s="25"/>
      <c r="AM1214" s="25"/>
      <c r="AN1214" s="25"/>
      <c r="AO1214" s="25"/>
      <c r="AP1214" s="25"/>
      <c r="AQ1214" s="25"/>
      <c r="AR1214" s="25"/>
      <c r="AS1214" s="25"/>
      <c r="AT1214" s="25"/>
      <c r="AU1214" s="25"/>
      <c r="AV1214" s="25"/>
      <c r="AW1214" s="25"/>
      <c r="AX1214" s="25"/>
      <c r="AY1214" s="25"/>
      <c r="AZ1214" s="25"/>
      <c r="BA1214" s="25"/>
      <c r="BB1214" s="25"/>
      <c r="BC1214" s="25"/>
      <c r="BD1214" s="25"/>
      <c r="BE1214" s="25"/>
      <c r="BF1214" s="25"/>
      <c r="BG1214" s="25"/>
      <c r="BH1214" s="25"/>
      <c r="BI1214" s="25"/>
      <c r="BJ1214" s="25"/>
      <c r="BK1214" s="25"/>
      <c r="BL1214" s="25"/>
      <c r="BM1214" s="25"/>
      <c r="BN1214" s="25"/>
      <c r="BO1214" s="25"/>
      <c r="BP1214" s="25"/>
      <c r="BQ1214" s="25"/>
      <c r="BR1214" s="25"/>
      <c r="BS1214" s="25"/>
      <c r="BT1214" s="25"/>
      <c r="BU1214" s="25"/>
      <c r="BV1214" s="25"/>
      <c r="BW1214" s="25"/>
      <c r="BX1214" s="25"/>
      <c r="BY1214" s="25"/>
      <c r="BZ1214" s="25"/>
      <c r="CA1214" s="25"/>
      <c r="CB1214" s="25"/>
      <c r="CC1214" s="25"/>
      <c r="CD1214" s="25"/>
      <c r="CE1214" s="25"/>
      <c r="CF1214" s="25"/>
      <c r="CG1214" s="25"/>
      <c r="CH1214" s="25"/>
      <c r="CI1214" s="25"/>
      <c r="CJ1214" s="25"/>
      <c r="CK1214" s="25"/>
      <c r="CL1214" s="25"/>
      <c r="CM1214" s="25"/>
      <c r="CN1214" s="25"/>
      <c r="CO1214" s="25"/>
      <c r="CP1214" s="25"/>
      <c r="CQ1214" s="25"/>
      <c r="CR1214" s="25"/>
      <c r="CS1214" s="25"/>
      <c r="CT1214" s="25"/>
      <c r="CU1214" s="25"/>
      <c r="CV1214" s="25"/>
      <c r="CW1214" s="25"/>
      <c r="CX1214" s="25"/>
      <c r="CY1214" s="25"/>
      <c r="CZ1214" s="25"/>
      <c r="DA1214" s="25"/>
      <c r="DB1214" s="25"/>
      <c r="DC1214" s="25"/>
      <c r="DD1214" s="25"/>
    </row>
    <row r="1215" spans="1:108" hidden="1">
      <c r="A1215" s="25"/>
      <c r="B1215" s="25"/>
      <c r="C1215" s="25"/>
      <c r="D1215" s="25"/>
      <c r="E1215" s="25"/>
      <c r="F1215" s="25"/>
      <c r="G1215" s="25"/>
      <c r="H1215" s="25"/>
      <c r="I1215" s="214"/>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5"/>
      <c r="AX1215" s="25"/>
      <c r="AY1215" s="25"/>
      <c r="AZ1215" s="25"/>
      <c r="BA1215" s="25"/>
      <c r="BB1215" s="25"/>
      <c r="BC1215" s="25"/>
      <c r="BD1215" s="25"/>
      <c r="BE1215" s="25"/>
      <c r="BF1215" s="25"/>
      <c r="BG1215" s="25"/>
      <c r="BH1215" s="25"/>
      <c r="BI1215" s="25"/>
      <c r="BJ1215" s="25"/>
      <c r="BK1215" s="25"/>
      <c r="BL1215" s="25"/>
      <c r="BM1215" s="25"/>
      <c r="BN1215" s="25"/>
      <c r="BO1215" s="25"/>
      <c r="BP1215" s="25"/>
      <c r="BQ1215" s="25"/>
      <c r="BR1215" s="25"/>
      <c r="BS1215" s="25"/>
      <c r="BT1215" s="25"/>
      <c r="BU1215" s="25"/>
      <c r="BV1215" s="25"/>
      <c r="BW1215" s="25"/>
      <c r="BX1215" s="25"/>
      <c r="BY1215" s="25"/>
      <c r="BZ1215" s="25"/>
      <c r="CA1215" s="25"/>
      <c r="CB1215" s="25"/>
      <c r="CC1215" s="25"/>
      <c r="CD1215" s="25"/>
      <c r="CE1215" s="25"/>
      <c r="CF1215" s="25"/>
      <c r="CG1215" s="25"/>
      <c r="CH1215" s="25"/>
      <c r="CI1215" s="25"/>
      <c r="CJ1215" s="25"/>
      <c r="CK1215" s="25"/>
      <c r="CL1215" s="25"/>
      <c r="CM1215" s="25"/>
      <c r="CN1215" s="25"/>
      <c r="CO1215" s="25"/>
      <c r="CP1215" s="25"/>
      <c r="CQ1215" s="25"/>
      <c r="CR1215" s="25"/>
      <c r="CS1215" s="25"/>
      <c r="CT1215" s="25"/>
      <c r="CU1215" s="25"/>
      <c r="CV1215" s="25"/>
      <c r="CW1215" s="25"/>
      <c r="CX1215" s="25"/>
      <c r="CY1215" s="25"/>
      <c r="CZ1215" s="25"/>
      <c r="DA1215" s="25"/>
      <c r="DB1215" s="25"/>
      <c r="DC1215" s="25"/>
      <c r="DD1215" s="25"/>
    </row>
    <row r="1216" spans="1:108" hidden="1">
      <c r="A1216" s="25"/>
      <c r="B1216" s="25"/>
      <c r="C1216" s="25"/>
      <c r="D1216" s="25"/>
      <c r="E1216" s="25"/>
      <c r="F1216" s="25"/>
      <c r="G1216" s="25"/>
      <c r="H1216" s="25"/>
      <c r="I1216" s="214"/>
      <c r="J1216" s="25"/>
      <c r="K1216" s="25"/>
      <c r="L1216" s="25"/>
      <c r="M1216" s="25"/>
      <c r="N1216" s="25"/>
      <c r="O1216" s="25"/>
      <c r="P1216" s="25"/>
      <c r="Q1216" s="25"/>
      <c r="R1216" s="25"/>
      <c r="S1216" s="25"/>
      <c r="T1216" s="25"/>
      <c r="U1216" s="25"/>
      <c r="V1216" s="25"/>
      <c r="W1216" s="25"/>
      <c r="X1216" s="25"/>
      <c r="Y1216" s="25"/>
      <c r="Z1216" s="25"/>
      <c r="AA1216" s="25"/>
      <c r="AB1216" s="25"/>
      <c r="AC1216" s="25"/>
      <c r="AD1216" s="25"/>
      <c r="AE1216" s="25"/>
      <c r="AF1216" s="25"/>
      <c r="AG1216" s="25"/>
      <c r="AH1216" s="25"/>
      <c r="AI1216" s="25"/>
      <c r="AJ1216" s="25"/>
      <c r="AK1216" s="25"/>
      <c r="AL1216" s="25"/>
      <c r="AM1216" s="25"/>
      <c r="AN1216" s="25"/>
      <c r="AO1216" s="25"/>
      <c r="AP1216" s="25"/>
      <c r="AQ1216" s="25"/>
      <c r="AR1216" s="25"/>
      <c r="AS1216" s="25"/>
      <c r="AT1216" s="25"/>
      <c r="AU1216" s="25"/>
      <c r="AV1216" s="25"/>
      <c r="AW1216" s="25"/>
      <c r="AX1216" s="25"/>
      <c r="AY1216" s="25"/>
      <c r="AZ1216" s="25"/>
      <c r="BA1216" s="25"/>
      <c r="BB1216" s="25"/>
      <c r="BC1216" s="25"/>
      <c r="BD1216" s="25"/>
      <c r="BE1216" s="25"/>
      <c r="BF1216" s="25"/>
      <c r="BG1216" s="25"/>
      <c r="BH1216" s="25"/>
      <c r="BI1216" s="25"/>
      <c r="BJ1216" s="25"/>
      <c r="BK1216" s="25"/>
      <c r="BL1216" s="25"/>
      <c r="BM1216" s="25"/>
      <c r="BN1216" s="25"/>
      <c r="BO1216" s="25"/>
      <c r="BP1216" s="25"/>
      <c r="BQ1216" s="25"/>
      <c r="BR1216" s="25"/>
      <c r="BS1216" s="25"/>
      <c r="BT1216" s="25"/>
      <c r="BU1216" s="25"/>
      <c r="BV1216" s="25"/>
      <c r="BW1216" s="25"/>
      <c r="BX1216" s="25"/>
      <c r="BY1216" s="25"/>
      <c r="BZ1216" s="25"/>
      <c r="CA1216" s="25"/>
      <c r="CB1216" s="25"/>
      <c r="CC1216" s="25"/>
      <c r="CD1216" s="25"/>
      <c r="CE1216" s="25"/>
      <c r="CF1216" s="25"/>
      <c r="CG1216" s="25"/>
      <c r="CH1216" s="25"/>
      <c r="CI1216" s="25"/>
      <c r="CJ1216" s="25"/>
      <c r="CK1216" s="25"/>
      <c r="CL1216" s="25"/>
      <c r="CM1216" s="25"/>
      <c r="CN1216" s="25"/>
      <c r="CO1216" s="25"/>
      <c r="CP1216" s="25"/>
      <c r="CQ1216" s="25"/>
      <c r="CR1216" s="25"/>
      <c r="CS1216" s="25"/>
      <c r="CT1216" s="25"/>
      <c r="CU1216" s="25"/>
      <c r="CV1216" s="25"/>
      <c r="CW1216" s="25"/>
      <c r="CX1216" s="25"/>
      <c r="CY1216" s="25"/>
      <c r="CZ1216" s="25"/>
      <c r="DA1216" s="25"/>
      <c r="DB1216" s="25"/>
      <c r="DC1216" s="25"/>
      <c r="DD1216" s="25"/>
    </row>
    <row r="1217" spans="1:108" hidden="1">
      <c r="A1217" s="25"/>
      <c r="B1217" s="25"/>
      <c r="C1217" s="25"/>
      <c r="D1217" s="25"/>
      <c r="E1217" s="25"/>
      <c r="F1217" s="25"/>
      <c r="G1217" s="25"/>
      <c r="H1217" s="25"/>
      <c r="I1217" s="214"/>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5"/>
      <c r="AX1217" s="25"/>
      <c r="AY1217" s="25"/>
      <c r="AZ1217" s="25"/>
      <c r="BA1217" s="25"/>
      <c r="BB1217" s="25"/>
      <c r="BC1217" s="25"/>
      <c r="BD1217" s="25"/>
      <c r="BE1217" s="25"/>
      <c r="BF1217" s="25"/>
      <c r="BG1217" s="25"/>
      <c r="BH1217" s="25"/>
      <c r="BI1217" s="25"/>
      <c r="BJ1217" s="25"/>
      <c r="BK1217" s="25"/>
      <c r="BL1217" s="25"/>
      <c r="BM1217" s="25"/>
      <c r="BN1217" s="25"/>
      <c r="BO1217" s="25"/>
      <c r="BP1217" s="25"/>
      <c r="BQ1217" s="25"/>
      <c r="BR1217" s="25"/>
      <c r="BS1217" s="25"/>
      <c r="BT1217" s="25"/>
      <c r="BU1217" s="25"/>
      <c r="BV1217" s="25"/>
      <c r="BW1217" s="25"/>
      <c r="BX1217" s="25"/>
      <c r="BY1217" s="25"/>
      <c r="BZ1217" s="25"/>
      <c r="CA1217" s="25"/>
      <c r="CB1217" s="25"/>
      <c r="CC1217" s="25"/>
      <c r="CD1217" s="25"/>
      <c r="CE1217" s="25"/>
      <c r="CF1217" s="25"/>
      <c r="CG1217" s="25"/>
      <c r="CH1217" s="25"/>
      <c r="CI1217" s="25"/>
      <c r="CJ1217" s="25"/>
      <c r="CK1217" s="25"/>
      <c r="CL1217" s="25"/>
      <c r="CM1217" s="25"/>
      <c r="CN1217" s="25"/>
      <c r="CO1217" s="25"/>
      <c r="CP1217" s="25"/>
      <c r="CQ1217" s="25"/>
      <c r="CR1217" s="25"/>
      <c r="CS1217" s="25"/>
      <c r="CT1217" s="25"/>
      <c r="CU1217" s="25"/>
      <c r="CV1217" s="25"/>
      <c r="CW1217" s="25"/>
      <c r="CX1217" s="25"/>
      <c r="CY1217" s="25"/>
      <c r="CZ1217" s="25"/>
      <c r="DA1217" s="25"/>
      <c r="DB1217" s="25"/>
      <c r="DC1217" s="25"/>
      <c r="DD1217" s="25"/>
    </row>
    <row r="1218" spans="1:108" hidden="1">
      <c r="A1218" s="25"/>
      <c r="B1218" s="25"/>
      <c r="C1218" s="25"/>
      <c r="D1218" s="25"/>
      <c r="E1218" s="25"/>
      <c r="F1218" s="25"/>
      <c r="G1218" s="25"/>
      <c r="H1218" s="25"/>
      <c r="I1218" s="214"/>
      <c r="J1218" s="25"/>
      <c r="K1218" s="25"/>
      <c r="L1218" s="25"/>
      <c r="M1218" s="25"/>
      <c r="N1218" s="25"/>
      <c r="O1218" s="25"/>
      <c r="P1218" s="25"/>
      <c r="Q1218" s="25"/>
      <c r="R1218" s="25"/>
      <c r="S1218" s="25"/>
      <c r="T1218" s="25"/>
      <c r="U1218" s="25"/>
      <c r="V1218" s="25"/>
      <c r="W1218" s="25"/>
      <c r="X1218" s="25"/>
      <c r="Y1218" s="25"/>
      <c r="Z1218" s="25"/>
      <c r="AA1218" s="25"/>
      <c r="AB1218" s="25"/>
      <c r="AC1218" s="25"/>
      <c r="AD1218" s="25"/>
      <c r="AE1218" s="25"/>
      <c r="AF1218" s="25"/>
      <c r="AG1218" s="25"/>
      <c r="AH1218" s="25"/>
      <c r="AI1218" s="25"/>
      <c r="AJ1218" s="25"/>
      <c r="AK1218" s="25"/>
      <c r="AL1218" s="25"/>
      <c r="AM1218" s="25"/>
      <c r="AN1218" s="25"/>
      <c r="AO1218" s="25"/>
      <c r="AP1218" s="25"/>
      <c r="AQ1218" s="25"/>
      <c r="AR1218" s="25"/>
      <c r="AS1218" s="25"/>
      <c r="AT1218" s="25"/>
      <c r="AU1218" s="25"/>
      <c r="AV1218" s="25"/>
      <c r="AW1218" s="25"/>
      <c r="AX1218" s="25"/>
      <c r="AY1218" s="25"/>
      <c r="AZ1218" s="25"/>
      <c r="BA1218" s="25"/>
      <c r="BB1218" s="25"/>
      <c r="BC1218" s="25"/>
      <c r="BD1218" s="25"/>
      <c r="BE1218" s="25"/>
      <c r="BF1218" s="25"/>
      <c r="BG1218" s="25"/>
      <c r="BH1218" s="25"/>
      <c r="BI1218" s="25"/>
      <c r="BJ1218" s="25"/>
      <c r="BK1218" s="25"/>
      <c r="BL1218" s="25"/>
      <c r="BM1218" s="25"/>
      <c r="BN1218" s="25"/>
      <c r="BO1218" s="25"/>
      <c r="BP1218" s="25"/>
      <c r="BQ1218" s="25"/>
      <c r="BR1218" s="25"/>
      <c r="BS1218" s="25"/>
      <c r="BT1218" s="25"/>
      <c r="BU1218" s="25"/>
      <c r="BV1218" s="25"/>
      <c r="BW1218" s="25"/>
      <c r="BX1218" s="25"/>
      <c r="BY1218" s="25"/>
      <c r="BZ1218" s="25"/>
      <c r="CA1218" s="25"/>
      <c r="CB1218" s="25"/>
      <c r="CC1218" s="25"/>
      <c r="CD1218" s="25"/>
      <c r="CE1218" s="25"/>
      <c r="CF1218" s="25"/>
      <c r="CG1218" s="25"/>
      <c r="CH1218" s="25"/>
      <c r="CI1218" s="25"/>
      <c r="CJ1218" s="25"/>
      <c r="CK1218" s="25"/>
      <c r="CL1218" s="25"/>
      <c r="CM1218" s="25"/>
      <c r="CN1218" s="25"/>
      <c r="CO1218" s="25"/>
      <c r="CP1218" s="25"/>
      <c r="CQ1218" s="25"/>
      <c r="CR1218" s="25"/>
      <c r="CS1218" s="25"/>
      <c r="CT1218" s="25"/>
      <c r="CU1218" s="25"/>
      <c r="CV1218" s="25"/>
      <c r="CW1218" s="25"/>
      <c r="CX1218" s="25"/>
      <c r="CY1218" s="25"/>
      <c r="CZ1218" s="25"/>
      <c r="DA1218" s="25"/>
      <c r="DB1218" s="25"/>
      <c r="DC1218" s="25"/>
      <c r="DD1218" s="25"/>
    </row>
    <row r="1219" spans="1:108" hidden="1">
      <c r="A1219" s="25"/>
      <c r="B1219" s="25"/>
      <c r="C1219" s="25"/>
      <c r="D1219" s="25"/>
      <c r="E1219" s="25"/>
      <c r="F1219" s="25"/>
      <c r="G1219" s="25"/>
      <c r="H1219" s="25"/>
      <c r="I1219" s="214"/>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5"/>
      <c r="AX1219" s="25"/>
      <c r="AY1219" s="25"/>
      <c r="AZ1219" s="25"/>
      <c r="BA1219" s="25"/>
      <c r="BB1219" s="25"/>
      <c r="BC1219" s="25"/>
      <c r="BD1219" s="25"/>
      <c r="BE1219" s="25"/>
      <c r="BF1219" s="25"/>
      <c r="BG1219" s="25"/>
      <c r="BH1219" s="25"/>
      <c r="BI1219" s="25"/>
      <c r="BJ1219" s="25"/>
      <c r="BK1219" s="25"/>
      <c r="BL1219" s="25"/>
      <c r="BM1219" s="25"/>
      <c r="BN1219" s="25"/>
      <c r="BO1219" s="25"/>
      <c r="BP1219" s="25"/>
      <c r="BQ1219" s="25"/>
      <c r="BR1219" s="25"/>
      <c r="BS1219" s="25"/>
      <c r="BT1219" s="25"/>
      <c r="BU1219" s="25"/>
      <c r="BV1219" s="25"/>
      <c r="BW1219" s="25"/>
      <c r="BX1219" s="25"/>
      <c r="BY1219" s="25"/>
      <c r="BZ1219" s="25"/>
      <c r="CA1219" s="25"/>
      <c r="CB1219" s="25"/>
      <c r="CC1219" s="25"/>
      <c r="CD1219" s="25"/>
      <c r="CE1219" s="25"/>
      <c r="CF1219" s="25"/>
      <c r="CG1219" s="25"/>
      <c r="CH1219" s="25"/>
      <c r="CI1219" s="25"/>
      <c r="CJ1219" s="25"/>
      <c r="CK1219" s="25"/>
      <c r="CL1219" s="25"/>
      <c r="CM1219" s="25"/>
      <c r="CN1219" s="25"/>
      <c r="CO1219" s="25"/>
      <c r="CP1219" s="25"/>
      <c r="CQ1219" s="25"/>
      <c r="CR1219" s="25"/>
      <c r="CS1219" s="25"/>
      <c r="CT1219" s="25"/>
      <c r="CU1219" s="25"/>
      <c r="CV1219" s="25"/>
      <c r="CW1219" s="25"/>
      <c r="CX1219" s="25"/>
      <c r="CY1219" s="25"/>
      <c r="CZ1219" s="25"/>
      <c r="DA1219" s="25"/>
      <c r="DB1219" s="25"/>
      <c r="DC1219" s="25"/>
      <c r="DD1219" s="25"/>
    </row>
    <row r="1220" spans="1:108" hidden="1">
      <c r="A1220" s="25"/>
      <c r="B1220" s="25"/>
      <c r="C1220" s="25"/>
      <c r="D1220" s="25"/>
      <c r="E1220" s="25"/>
      <c r="F1220" s="25"/>
      <c r="G1220" s="25"/>
      <c r="H1220" s="25"/>
      <c r="I1220" s="214"/>
      <c r="J1220" s="25"/>
      <c r="K1220" s="25"/>
      <c r="L1220" s="25"/>
      <c r="M1220" s="25"/>
      <c r="N1220" s="25"/>
      <c r="O1220" s="25"/>
      <c r="P1220" s="25"/>
      <c r="Q1220" s="25"/>
      <c r="R1220" s="25"/>
      <c r="S1220" s="25"/>
      <c r="T1220" s="25"/>
      <c r="U1220" s="25"/>
      <c r="V1220" s="25"/>
      <c r="W1220" s="25"/>
      <c r="X1220" s="25"/>
      <c r="Y1220" s="25"/>
      <c r="Z1220" s="25"/>
      <c r="AA1220" s="25"/>
      <c r="AB1220" s="25"/>
      <c r="AC1220" s="25"/>
      <c r="AD1220" s="25"/>
      <c r="AE1220" s="25"/>
      <c r="AF1220" s="25"/>
      <c r="AG1220" s="25"/>
      <c r="AH1220" s="25"/>
      <c r="AI1220" s="25"/>
      <c r="AJ1220" s="25"/>
      <c r="AK1220" s="25"/>
      <c r="AL1220" s="25"/>
      <c r="AM1220" s="25"/>
      <c r="AN1220" s="25"/>
      <c r="AO1220" s="25"/>
      <c r="AP1220" s="25"/>
      <c r="AQ1220" s="25"/>
      <c r="AR1220" s="25"/>
      <c r="AS1220" s="25"/>
      <c r="AT1220" s="25"/>
      <c r="AU1220" s="25"/>
      <c r="AV1220" s="25"/>
      <c r="AW1220" s="25"/>
      <c r="AX1220" s="25"/>
      <c r="AY1220" s="25"/>
      <c r="AZ1220" s="25"/>
      <c r="BA1220" s="25"/>
      <c r="BB1220" s="25"/>
      <c r="BC1220" s="25"/>
      <c r="BD1220" s="25"/>
      <c r="BE1220" s="25"/>
      <c r="BF1220" s="25"/>
      <c r="BG1220" s="25"/>
      <c r="BH1220" s="25"/>
      <c r="BI1220" s="25"/>
      <c r="BJ1220" s="25"/>
      <c r="BK1220" s="25"/>
      <c r="BL1220" s="25"/>
      <c r="BM1220" s="25"/>
      <c r="BN1220" s="25"/>
      <c r="BO1220" s="25"/>
      <c r="BP1220" s="25"/>
      <c r="BQ1220" s="25"/>
      <c r="BR1220" s="25"/>
      <c r="BS1220" s="25"/>
      <c r="BT1220" s="25"/>
      <c r="BU1220" s="25"/>
      <c r="BV1220" s="25"/>
      <c r="BW1220" s="25"/>
      <c r="BX1220" s="25"/>
      <c r="BY1220" s="25"/>
      <c r="BZ1220" s="25"/>
      <c r="CA1220" s="25"/>
      <c r="CB1220" s="25"/>
      <c r="CC1220" s="25"/>
      <c r="CD1220" s="25"/>
      <c r="CE1220" s="25"/>
      <c r="CF1220" s="25"/>
      <c r="CG1220" s="25"/>
      <c r="CH1220" s="25"/>
      <c r="CI1220" s="25"/>
      <c r="CJ1220" s="25"/>
      <c r="CK1220" s="25"/>
      <c r="CL1220" s="25"/>
      <c r="CM1220" s="25"/>
      <c r="CN1220" s="25"/>
      <c r="CO1220" s="25"/>
      <c r="CP1220" s="25"/>
      <c r="CQ1220" s="25"/>
      <c r="CR1220" s="25"/>
      <c r="CS1220" s="25"/>
      <c r="CT1220" s="25"/>
      <c r="CU1220" s="25"/>
      <c r="CV1220" s="25"/>
      <c r="CW1220" s="25"/>
      <c r="CX1220" s="25"/>
      <c r="CY1220" s="25"/>
      <c r="CZ1220" s="25"/>
      <c r="DA1220" s="25"/>
      <c r="DB1220" s="25"/>
      <c r="DC1220" s="25"/>
      <c r="DD1220" s="25"/>
    </row>
    <row r="1221" spans="1:108" hidden="1">
      <c r="A1221" s="25"/>
      <c r="B1221" s="25"/>
      <c r="C1221" s="25"/>
      <c r="D1221" s="25"/>
      <c r="E1221" s="25"/>
      <c r="F1221" s="25"/>
      <c r="G1221" s="25"/>
      <c r="H1221" s="25"/>
      <c r="I1221" s="214"/>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5"/>
      <c r="AX1221" s="25"/>
      <c r="AY1221" s="25"/>
      <c r="AZ1221" s="25"/>
      <c r="BA1221" s="25"/>
      <c r="BB1221" s="25"/>
      <c r="BC1221" s="25"/>
      <c r="BD1221" s="25"/>
      <c r="BE1221" s="25"/>
      <c r="BF1221" s="25"/>
      <c r="BG1221" s="25"/>
      <c r="BH1221" s="25"/>
      <c r="BI1221" s="25"/>
      <c r="BJ1221" s="25"/>
      <c r="BK1221" s="25"/>
      <c r="BL1221" s="25"/>
      <c r="BM1221" s="25"/>
      <c r="BN1221" s="25"/>
      <c r="BO1221" s="25"/>
      <c r="BP1221" s="25"/>
      <c r="BQ1221" s="25"/>
      <c r="BR1221" s="25"/>
      <c r="BS1221" s="25"/>
      <c r="BT1221" s="25"/>
      <c r="BU1221" s="25"/>
      <c r="BV1221" s="25"/>
      <c r="BW1221" s="25"/>
      <c r="BX1221" s="25"/>
      <c r="BY1221" s="25"/>
      <c r="BZ1221" s="25"/>
      <c r="CA1221" s="25"/>
      <c r="CB1221" s="25"/>
      <c r="CC1221" s="25"/>
      <c r="CD1221" s="25"/>
      <c r="CE1221" s="25"/>
      <c r="CF1221" s="25"/>
      <c r="CG1221" s="25"/>
      <c r="CH1221" s="25"/>
      <c r="CI1221" s="25"/>
      <c r="CJ1221" s="25"/>
      <c r="CK1221" s="25"/>
      <c r="CL1221" s="25"/>
      <c r="CM1221" s="25"/>
      <c r="CN1221" s="25"/>
      <c r="CO1221" s="25"/>
      <c r="CP1221" s="25"/>
      <c r="CQ1221" s="25"/>
      <c r="CR1221" s="25"/>
      <c r="CS1221" s="25"/>
      <c r="CT1221" s="25"/>
      <c r="CU1221" s="25"/>
      <c r="CV1221" s="25"/>
      <c r="CW1221" s="25"/>
      <c r="CX1221" s="25"/>
      <c r="CY1221" s="25"/>
      <c r="CZ1221" s="25"/>
      <c r="DA1221" s="25"/>
      <c r="DB1221" s="25"/>
      <c r="DC1221" s="25"/>
      <c r="DD1221" s="25"/>
    </row>
    <row r="1222" spans="1:108" hidden="1">
      <c r="A1222" s="25"/>
      <c r="B1222" s="25"/>
      <c r="C1222" s="25"/>
      <c r="D1222" s="25"/>
      <c r="E1222" s="25"/>
      <c r="F1222" s="25"/>
      <c r="G1222" s="25"/>
      <c r="H1222" s="25"/>
      <c r="I1222" s="214"/>
      <c r="J1222" s="25"/>
      <c r="K1222" s="25"/>
      <c r="L1222" s="25"/>
      <c r="M1222" s="25"/>
      <c r="N1222" s="25"/>
      <c r="O1222" s="25"/>
      <c r="P1222" s="25"/>
      <c r="Q1222" s="25"/>
      <c r="R1222" s="25"/>
      <c r="S1222" s="25"/>
      <c r="T1222" s="25"/>
      <c r="U1222" s="25"/>
      <c r="V1222" s="25"/>
      <c r="W1222" s="25"/>
      <c r="X1222" s="25"/>
      <c r="Y1222" s="25"/>
      <c r="Z1222" s="25"/>
      <c r="AA1222" s="25"/>
      <c r="AB1222" s="25"/>
      <c r="AC1222" s="25"/>
      <c r="AD1222" s="25"/>
      <c r="AE1222" s="25"/>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25"/>
      <c r="BJ1222" s="25"/>
      <c r="BK1222" s="25"/>
      <c r="BL1222" s="25"/>
      <c r="BM1222" s="25"/>
      <c r="BN1222" s="25"/>
      <c r="BO1222" s="25"/>
      <c r="BP1222" s="25"/>
      <c r="BQ1222" s="25"/>
      <c r="BR1222" s="25"/>
      <c r="BS1222" s="25"/>
      <c r="BT1222" s="25"/>
      <c r="BU1222" s="25"/>
      <c r="BV1222" s="25"/>
      <c r="BW1222" s="25"/>
      <c r="BX1222" s="25"/>
      <c r="BY1222" s="25"/>
      <c r="BZ1222" s="25"/>
      <c r="CA1222" s="25"/>
      <c r="CB1222" s="25"/>
      <c r="CC1222" s="25"/>
      <c r="CD1222" s="25"/>
      <c r="CE1222" s="25"/>
      <c r="CF1222" s="25"/>
      <c r="CG1222" s="25"/>
      <c r="CH1222" s="25"/>
      <c r="CI1222" s="25"/>
      <c r="CJ1222" s="25"/>
      <c r="CK1222" s="25"/>
      <c r="CL1222" s="25"/>
      <c r="CM1222" s="25"/>
      <c r="CN1222" s="25"/>
      <c r="CO1222" s="25"/>
      <c r="CP1222" s="25"/>
      <c r="CQ1222" s="25"/>
      <c r="CR1222" s="25"/>
      <c r="CS1222" s="25"/>
      <c r="CT1222" s="25"/>
      <c r="CU1222" s="25"/>
      <c r="CV1222" s="25"/>
      <c r="CW1222" s="25"/>
      <c r="CX1222" s="25"/>
      <c r="CY1222" s="25"/>
      <c r="CZ1222" s="25"/>
      <c r="DA1222" s="25"/>
      <c r="DB1222" s="25"/>
      <c r="DC1222" s="25"/>
      <c r="DD1222" s="25"/>
    </row>
    <row r="1223" spans="1:108" hidden="1">
      <c r="A1223" s="25"/>
      <c r="B1223" s="25"/>
      <c r="C1223" s="25"/>
      <c r="D1223" s="25"/>
      <c r="E1223" s="25"/>
      <c r="F1223" s="25"/>
      <c r="G1223" s="25"/>
      <c r="H1223" s="25"/>
      <c r="I1223" s="214"/>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5"/>
      <c r="AX1223" s="25"/>
      <c r="AY1223" s="25"/>
      <c r="AZ1223" s="25"/>
      <c r="BA1223" s="25"/>
      <c r="BB1223" s="25"/>
      <c r="BC1223" s="25"/>
      <c r="BD1223" s="25"/>
      <c r="BE1223" s="25"/>
      <c r="BF1223" s="25"/>
      <c r="BG1223" s="25"/>
      <c r="BH1223" s="25"/>
      <c r="BI1223" s="25"/>
      <c r="BJ1223" s="25"/>
      <c r="BK1223" s="25"/>
      <c r="BL1223" s="25"/>
      <c r="BM1223" s="25"/>
      <c r="BN1223" s="25"/>
      <c r="BO1223" s="25"/>
      <c r="BP1223" s="25"/>
      <c r="BQ1223" s="25"/>
      <c r="BR1223" s="25"/>
      <c r="BS1223" s="25"/>
      <c r="BT1223" s="25"/>
      <c r="BU1223" s="25"/>
      <c r="BV1223" s="25"/>
      <c r="BW1223" s="25"/>
      <c r="BX1223" s="25"/>
      <c r="BY1223" s="25"/>
      <c r="BZ1223" s="25"/>
      <c r="CA1223" s="25"/>
      <c r="CB1223" s="25"/>
      <c r="CC1223" s="25"/>
      <c r="CD1223" s="25"/>
      <c r="CE1223" s="25"/>
      <c r="CF1223" s="25"/>
      <c r="CG1223" s="25"/>
      <c r="CH1223" s="25"/>
      <c r="CI1223" s="25"/>
      <c r="CJ1223" s="25"/>
      <c r="CK1223" s="25"/>
      <c r="CL1223" s="25"/>
      <c r="CM1223" s="25"/>
      <c r="CN1223" s="25"/>
      <c r="CO1223" s="25"/>
      <c r="CP1223" s="25"/>
      <c r="CQ1223" s="25"/>
      <c r="CR1223" s="25"/>
      <c r="CS1223" s="25"/>
      <c r="CT1223" s="25"/>
      <c r="CU1223" s="25"/>
      <c r="CV1223" s="25"/>
      <c r="CW1223" s="25"/>
      <c r="CX1223" s="25"/>
      <c r="CY1223" s="25"/>
      <c r="CZ1223" s="25"/>
      <c r="DA1223" s="25"/>
      <c r="DB1223" s="25"/>
      <c r="DC1223" s="25"/>
      <c r="DD1223" s="25"/>
    </row>
    <row r="1224" spans="1:108" hidden="1">
      <c r="A1224" s="25"/>
      <c r="B1224" s="25"/>
      <c r="C1224" s="25"/>
      <c r="D1224" s="25"/>
      <c r="E1224" s="25"/>
      <c r="F1224" s="25"/>
      <c r="G1224" s="25"/>
      <c r="H1224" s="25"/>
      <c r="I1224" s="214"/>
      <c r="J1224" s="25"/>
      <c r="K1224" s="25"/>
      <c r="L1224" s="25"/>
      <c r="M1224" s="25"/>
      <c r="N1224" s="25"/>
      <c r="O1224" s="25"/>
      <c r="P1224" s="25"/>
      <c r="Q1224" s="25"/>
      <c r="R1224" s="25"/>
      <c r="S1224" s="25"/>
      <c r="T1224" s="25"/>
      <c r="U1224" s="25"/>
      <c r="V1224" s="25"/>
      <c r="W1224" s="25"/>
      <c r="X1224" s="25"/>
      <c r="Y1224" s="25"/>
      <c r="Z1224" s="25"/>
      <c r="AA1224" s="25"/>
      <c r="AB1224" s="25"/>
      <c r="AC1224" s="25"/>
      <c r="AD1224" s="25"/>
      <c r="AE1224" s="25"/>
      <c r="AF1224" s="25"/>
      <c r="AG1224" s="25"/>
      <c r="AH1224" s="25"/>
      <c r="AI1224" s="25"/>
      <c r="AJ1224" s="25"/>
      <c r="AK1224" s="25"/>
      <c r="AL1224" s="25"/>
      <c r="AM1224" s="25"/>
      <c r="AN1224" s="25"/>
      <c r="AO1224" s="25"/>
      <c r="AP1224" s="25"/>
      <c r="AQ1224" s="25"/>
      <c r="AR1224" s="25"/>
      <c r="AS1224" s="25"/>
      <c r="AT1224" s="25"/>
      <c r="AU1224" s="25"/>
      <c r="AV1224" s="25"/>
      <c r="AW1224" s="25"/>
      <c r="AX1224" s="25"/>
      <c r="AY1224" s="25"/>
      <c r="AZ1224" s="25"/>
      <c r="BA1224" s="25"/>
      <c r="BB1224" s="25"/>
      <c r="BC1224" s="25"/>
      <c r="BD1224" s="25"/>
      <c r="BE1224" s="25"/>
      <c r="BF1224" s="25"/>
      <c r="BG1224" s="25"/>
      <c r="BH1224" s="25"/>
      <c r="BI1224" s="25"/>
      <c r="BJ1224" s="25"/>
      <c r="BK1224" s="25"/>
      <c r="BL1224" s="25"/>
      <c r="BM1224" s="25"/>
      <c r="BN1224" s="25"/>
      <c r="BO1224" s="25"/>
      <c r="BP1224" s="25"/>
      <c r="BQ1224" s="25"/>
      <c r="BR1224" s="25"/>
      <c r="BS1224" s="25"/>
      <c r="BT1224" s="25"/>
      <c r="BU1224" s="25"/>
      <c r="BV1224" s="25"/>
      <c r="BW1224" s="25"/>
      <c r="BX1224" s="25"/>
      <c r="BY1224" s="25"/>
      <c r="BZ1224" s="25"/>
      <c r="CA1224" s="25"/>
      <c r="CB1224" s="25"/>
      <c r="CC1224" s="25"/>
      <c r="CD1224" s="25"/>
      <c r="CE1224" s="25"/>
      <c r="CF1224" s="25"/>
      <c r="CG1224" s="25"/>
      <c r="CH1224" s="25"/>
      <c r="CI1224" s="25"/>
      <c r="CJ1224" s="25"/>
      <c r="CK1224" s="25"/>
      <c r="CL1224" s="25"/>
      <c r="CM1224" s="25"/>
      <c r="CN1224" s="25"/>
      <c r="CO1224" s="25"/>
      <c r="CP1224" s="25"/>
      <c r="CQ1224" s="25"/>
      <c r="CR1224" s="25"/>
      <c r="CS1224" s="25"/>
      <c r="CT1224" s="25"/>
      <c r="CU1224" s="25"/>
      <c r="CV1224" s="25"/>
      <c r="CW1224" s="25"/>
      <c r="CX1224" s="25"/>
      <c r="CY1224" s="25"/>
      <c r="CZ1224" s="25"/>
      <c r="DA1224" s="25"/>
      <c r="DB1224" s="25"/>
      <c r="DC1224" s="25"/>
      <c r="DD1224" s="25"/>
    </row>
    <row r="1225" spans="1:108" hidden="1">
      <c r="A1225" s="25"/>
      <c r="B1225" s="25"/>
      <c r="C1225" s="25"/>
      <c r="D1225" s="25"/>
      <c r="E1225" s="25"/>
      <c r="F1225" s="25"/>
      <c r="G1225" s="25"/>
      <c r="H1225" s="25"/>
      <c r="I1225" s="214"/>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5"/>
      <c r="AX1225" s="25"/>
      <c r="AY1225" s="25"/>
      <c r="AZ1225" s="25"/>
      <c r="BA1225" s="25"/>
      <c r="BB1225" s="25"/>
      <c r="BC1225" s="25"/>
      <c r="BD1225" s="25"/>
      <c r="BE1225" s="25"/>
      <c r="BF1225" s="25"/>
      <c r="BG1225" s="25"/>
      <c r="BH1225" s="25"/>
      <c r="BI1225" s="25"/>
      <c r="BJ1225" s="25"/>
      <c r="BK1225" s="25"/>
      <c r="BL1225" s="25"/>
      <c r="BM1225" s="25"/>
      <c r="BN1225" s="25"/>
      <c r="BO1225" s="25"/>
      <c r="BP1225" s="25"/>
      <c r="BQ1225" s="25"/>
      <c r="BR1225" s="25"/>
      <c r="BS1225" s="25"/>
      <c r="BT1225" s="25"/>
      <c r="BU1225" s="25"/>
      <c r="BV1225" s="25"/>
      <c r="BW1225" s="25"/>
      <c r="BX1225" s="25"/>
      <c r="BY1225" s="25"/>
      <c r="BZ1225" s="25"/>
      <c r="CA1225" s="25"/>
      <c r="CB1225" s="25"/>
      <c r="CC1225" s="25"/>
      <c r="CD1225" s="25"/>
      <c r="CE1225" s="25"/>
      <c r="CF1225" s="25"/>
      <c r="CG1225" s="25"/>
      <c r="CH1225" s="25"/>
      <c r="CI1225" s="25"/>
      <c r="CJ1225" s="25"/>
      <c r="CK1225" s="25"/>
      <c r="CL1225" s="25"/>
      <c r="CM1225" s="25"/>
      <c r="CN1225" s="25"/>
      <c r="CO1225" s="25"/>
      <c r="CP1225" s="25"/>
      <c r="CQ1225" s="25"/>
      <c r="CR1225" s="25"/>
      <c r="CS1225" s="25"/>
      <c r="CT1225" s="25"/>
      <c r="CU1225" s="25"/>
      <c r="CV1225" s="25"/>
      <c r="CW1225" s="25"/>
      <c r="CX1225" s="25"/>
      <c r="CY1225" s="25"/>
      <c r="CZ1225" s="25"/>
      <c r="DA1225" s="25"/>
      <c r="DB1225" s="25"/>
      <c r="DC1225" s="25"/>
      <c r="DD1225" s="25"/>
    </row>
    <row r="1226" spans="1:108" hidden="1">
      <c r="A1226" s="25"/>
      <c r="B1226" s="25"/>
      <c r="C1226" s="25"/>
      <c r="D1226" s="25"/>
      <c r="E1226" s="25"/>
      <c r="F1226" s="25"/>
      <c r="G1226" s="25"/>
      <c r="H1226" s="25"/>
      <c r="I1226" s="214"/>
      <c r="J1226" s="25"/>
      <c r="K1226" s="25"/>
      <c r="L1226" s="25"/>
      <c r="M1226" s="25"/>
      <c r="N1226" s="25"/>
      <c r="O1226" s="25"/>
      <c r="P1226" s="25"/>
      <c r="Q1226" s="25"/>
      <c r="R1226" s="25"/>
      <c r="S1226" s="25"/>
      <c r="T1226" s="25"/>
      <c r="U1226" s="25"/>
      <c r="V1226" s="25"/>
      <c r="W1226" s="25"/>
      <c r="X1226" s="25"/>
      <c r="Y1226" s="25"/>
      <c r="Z1226" s="25"/>
      <c r="AA1226" s="25"/>
      <c r="AB1226" s="25"/>
      <c r="AC1226" s="25"/>
      <c r="AD1226" s="25"/>
      <c r="AE1226" s="25"/>
      <c r="AF1226" s="25"/>
      <c r="AG1226" s="25"/>
      <c r="AH1226" s="25"/>
      <c r="AI1226" s="25"/>
      <c r="AJ1226" s="25"/>
      <c r="AK1226" s="25"/>
      <c r="AL1226" s="25"/>
      <c r="AM1226" s="25"/>
      <c r="AN1226" s="25"/>
      <c r="AO1226" s="25"/>
      <c r="AP1226" s="25"/>
      <c r="AQ1226" s="25"/>
      <c r="AR1226" s="25"/>
      <c r="AS1226" s="25"/>
      <c r="AT1226" s="25"/>
      <c r="AU1226" s="25"/>
      <c r="AV1226" s="25"/>
      <c r="AW1226" s="25"/>
      <c r="AX1226" s="25"/>
      <c r="AY1226" s="25"/>
      <c r="AZ1226" s="25"/>
      <c r="BA1226" s="25"/>
      <c r="BB1226" s="25"/>
      <c r="BC1226" s="25"/>
      <c r="BD1226" s="25"/>
      <c r="BE1226" s="25"/>
      <c r="BF1226" s="25"/>
      <c r="BG1226" s="25"/>
      <c r="BH1226" s="25"/>
      <c r="BI1226" s="25"/>
      <c r="BJ1226" s="25"/>
      <c r="BK1226" s="25"/>
      <c r="BL1226" s="25"/>
      <c r="BM1226" s="25"/>
      <c r="BN1226" s="25"/>
      <c r="BO1226" s="25"/>
      <c r="BP1226" s="25"/>
      <c r="BQ1226" s="25"/>
      <c r="BR1226" s="25"/>
      <c r="BS1226" s="25"/>
      <c r="BT1226" s="25"/>
      <c r="BU1226" s="25"/>
      <c r="BV1226" s="25"/>
      <c r="BW1226" s="25"/>
      <c r="BX1226" s="25"/>
      <c r="BY1226" s="25"/>
      <c r="BZ1226" s="25"/>
      <c r="CA1226" s="25"/>
      <c r="CB1226" s="25"/>
      <c r="CC1226" s="25"/>
      <c r="CD1226" s="25"/>
      <c r="CE1226" s="25"/>
      <c r="CF1226" s="25"/>
      <c r="CG1226" s="25"/>
      <c r="CH1226" s="25"/>
      <c r="CI1226" s="25"/>
      <c r="CJ1226" s="25"/>
      <c r="CK1226" s="25"/>
      <c r="CL1226" s="25"/>
      <c r="CM1226" s="25"/>
      <c r="CN1226" s="25"/>
      <c r="CO1226" s="25"/>
      <c r="CP1226" s="25"/>
      <c r="CQ1226" s="25"/>
      <c r="CR1226" s="25"/>
      <c r="CS1226" s="25"/>
      <c r="CT1226" s="25"/>
      <c r="CU1226" s="25"/>
      <c r="CV1226" s="25"/>
      <c r="CW1226" s="25"/>
      <c r="CX1226" s="25"/>
      <c r="CY1226" s="25"/>
      <c r="CZ1226" s="25"/>
      <c r="DA1226" s="25"/>
      <c r="DB1226" s="25"/>
      <c r="DC1226" s="25"/>
      <c r="DD1226" s="25"/>
    </row>
    <row r="1227" spans="1:108" hidden="1">
      <c r="A1227" s="25"/>
      <c r="B1227" s="25"/>
      <c r="C1227" s="25"/>
      <c r="D1227" s="25"/>
      <c r="E1227" s="25"/>
      <c r="F1227" s="25"/>
      <c r="G1227" s="25"/>
      <c r="H1227" s="25"/>
      <c r="I1227" s="214"/>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5"/>
      <c r="AX1227" s="25"/>
      <c r="AY1227" s="25"/>
      <c r="AZ1227" s="25"/>
      <c r="BA1227" s="25"/>
      <c r="BB1227" s="25"/>
      <c r="BC1227" s="25"/>
      <c r="BD1227" s="25"/>
      <c r="BE1227" s="25"/>
      <c r="BF1227" s="25"/>
      <c r="BG1227" s="25"/>
      <c r="BH1227" s="25"/>
      <c r="BI1227" s="25"/>
      <c r="BJ1227" s="25"/>
      <c r="BK1227" s="25"/>
      <c r="BL1227" s="25"/>
      <c r="BM1227" s="25"/>
      <c r="BN1227" s="25"/>
      <c r="BO1227" s="25"/>
      <c r="BP1227" s="25"/>
      <c r="BQ1227" s="25"/>
      <c r="BR1227" s="25"/>
      <c r="BS1227" s="25"/>
      <c r="BT1227" s="25"/>
      <c r="BU1227" s="25"/>
      <c r="BV1227" s="25"/>
      <c r="BW1227" s="25"/>
      <c r="BX1227" s="25"/>
      <c r="BY1227" s="25"/>
      <c r="BZ1227" s="25"/>
      <c r="CA1227" s="25"/>
      <c r="CB1227" s="25"/>
      <c r="CC1227" s="25"/>
      <c r="CD1227" s="25"/>
      <c r="CE1227" s="25"/>
      <c r="CF1227" s="25"/>
      <c r="CG1227" s="25"/>
      <c r="CH1227" s="25"/>
      <c r="CI1227" s="25"/>
      <c r="CJ1227" s="25"/>
      <c r="CK1227" s="25"/>
      <c r="CL1227" s="25"/>
      <c r="CM1227" s="25"/>
      <c r="CN1227" s="25"/>
      <c r="CO1227" s="25"/>
      <c r="CP1227" s="25"/>
      <c r="CQ1227" s="25"/>
      <c r="CR1227" s="25"/>
      <c r="CS1227" s="25"/>
      <c r="CT1227" s="25"/>
      <c r="CU1227" s="25"/>
      <c r="CV1227" s="25"/>
      <c r="CW1227" s="25"/>
      <c r="CX1227" s="25"/>
      <c r="CY1227" s="25"/>
      <c r="CZ1227" s="25"/>
      <c r="DA1227" s="25"/>
      <c r="DB1227" s="25"/>
      <c r="DC1227" s="25"/>
      <c r="DD1227" s="25"/>
    </row>
    <row r="1228" spans="1:108" hidden="1">
      <c r="A1228" s="25"/>
      <c r="B1228" s="25"/>
      <c r="C1228" s="25"/>
      <c r="D1228" s="25"/>
      <c r="E1228" s="25"/>
      <c r="F1228" s="25"/>
      <c r="G1228" s="25"/>
      <c r="H1228" s="25"/>
      <c r="I1228" s="214"/>
      <c r="J1228" s="25"/>
      <c r="K1228" s="25"/>
      <c r="L1228" s="25"/>
      <c r="M1228" s="25"/>
      <c r="N1228" s="25"/>
      <c r="O1228" s="25"/>
      <c r="P1228" s="25"/>
      <c r="Q1228" s="25"/>
      <c r="R1228" s="25"/>
      <c r="S1228" s="25"/>
      <c r="T1228" s="25"/>
      <c r="U1228" s="25"/>
      <c r="V1228" s="25"/>
      <c r="W1228" s="25"/>
      <c r="X1228" s="25"/>
      <c r="Y1228" s="25"/>
      <c r="Z1228" s="25"/>
      <c r="AA1228" s="25"/>
      <c r="AB1228" s="25"/>
      <c r="AC1228" s="25"/>
      <c r="AD1228" s="25"/>
      <c r="AE1228" s="25"/>
      <c r="AF1228" s="25"/>
      <c r="AG1228" s="25"/>
      <c r="AH1228" s="25"/>
      <c r="AI1228" s="25"/>
      <c r="AJ1228" s="25"/>
      <c r="AK1228" s="25"/>
      <c r="AL1228" s="25"/>
      <c r="AM1228" s="25"/>
      <c r="AN1228" s="25"/>
      <c r="AO1228" s="25"/>
      <c r="AP1228" s="25"/>
      <c r="AQ1228" s="25"/>
      <c r="AR1228" s="25"/>
      <c r="AS1228" s="25"/>
      <c r="AT1228" s="25"/>
      <c r="AU1228" s="25"/>
      <c r="AV1228" s="25"/>
      <c r="AW1228" s="25"/>
      <c r="AX1228" s="25"/>
      <c r="AY1228" s="25"/>
      <c r="AZ1228" s="25"/>
      <c r="BA1228" s="25"/>
      <c r="BB1228" s="25"/>
      <c r="BC1228" s="25"/>
      <c r="BD1228" s="25"/>
      <c r="BE1228" s="25"/>
      <c r="BF1228" s="25"/>
      <c r="BG1228" s="25"/>
      <c r="BH1228" s="25"/>
      <c r="BI1228" s="25"/>
      <c r="BJ1228" s="25"/>
      <c r="BK1228" s="25"/>
      <c r="BL1228" s="25"/>
      <c r="BM1228" s="25"/>
      <c r="BN1228" s="25"/>
      <c r="BO1228" s="25"/>
      <c r="BP1228" s="25"/>
      <c r="BQ1228" s="25"/>
      <c r="BR1228" s="25"/>
      <c r="BS1228" s="25"/>
      <c r="BT1228" s="25"/>
      <c r="BU1228" s="25"/>
      <c r="BV1228" s="25"/>
      <c r="BW1228" s="25"/>
      <c r="BX1228" s="25"/>
      <c r="BY1228" s="25"/>
      <c r="BZ1228" s="25"/>
      <c r="CA1228" s="25"/>
      <c r="CB1228" s="25"/>
      <c r="CC1228" s="25"/>
      <c r="CD1228" s="25"/>
      <c r="CE1228" s="25"/>
      <c r="CF1228" s="25"/>
      <c r="CG1228" s="25"/>
      <c r="CH1228" s="25"/>
      <c r="CI1228" s="25"/>
      <c r="CJ1228" s="25"/>
      <c r="CK1228" s="25"/>
      <c r="CL1228" s="25"/>
      <c r="CM1228" s="25"/>
      <c r="CN1228" s="25"/>
      <c r="CO1228" s="25"/>
      <c r="CP1228" s="25"/>
      <c r="CQ1228" s="25"/>
      <c r="CR1228" s="25"/>
      <c r="CS1228" s="25"/>
      <c r="CT1228" s="25"/>
      <c r="CU1228" s="25"/>
      <c r="CV1228" s="25"/>
      <c r="CW1228" s="25"/>
      <c r="CX1228" s="25"/>
      <c r="CY1228" s="25"/>
      <c r="CZ1228" s="25"/>
      <c r="DA1228" s="25"/>
      <c r="DB1228" s="25"/>
      <c r="DC1228" s="25"/>
      <c r="DD1228" s="25"/>
    </row>
    <row r="1229" spans="1:108" hidden="1">
      <c r="A1229" s="25"/>
      <c r="B1229" s="25"/>
      <c r="C1229" s="25"/>
      <c r="D1229" s="25"/>
      <c r="E1229" s="25"/>
      <c r="F1229" s="25"/>
      <c r="G1229" s="25"/>
      <c r="H1229" s="25"/>
      <c r="I1229" s="214"/>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5"/>
      <c r="AX1229" s="25"/>
      <c r="AY1229" s="25"/>
      <c r="AZ1229" s="25"/>
      <c r="BA1229" s="25"/>
      <c r="BB1229" s="25"/>
      <c r="BC1229" s="25"/>
      <c r="BD1229" s="25"/>
      <c r="BE1229" s="25"/>
      <c r="BF1229" s="25"/>
      <c r="BG1229" s="25"/>
      <c r="BH1229" s="25"/>
      <c r="BI1229" s="25"/>
      <c r="BJ1229" s="25"/>
      <c r="BK1229" s="25"/>
      <c r="BL1229" s="25"/>
      <c r="BM1229" s="25"/>
      <c r="BN1229" s="25"/>
      <c r="BO1229" s="25"/>
      <c r="BP1229" s="25"/>
      <c r="BQ1229" s="25"/>
      <c r="BR1229" s="25"/>
      <c r="BS1229" s="25"/>
      <c r="BT1229" s="25"/>
      <c r="BU1229" s="25"/>
      <c r="BV1229" s="25"/>
      <c r="BW1229" s="25"/>
      <c r="BX1229" s="25"/>
      <c r="BY1229" s="25"/>
      <c r="BZ1229" s="25"/>
      <c r="CA1229" s="25"/>
      <c r="CB1229" s="25"/>
      <c r="CC1229" s="25"/>
      <c r="CD1229" s="25"/>
      <c r="CE1229" s="25"/>
      <c r="CF1229" s="25"/>
      <c r="CG1229" s="25"/>
      <c r="CH1229" s="25"/>
      <c r="CI1229" s="25"/>
      <c r="CJ1229" s="25"/>
      <c r="CK1229" s="25"/>
      <c r="CL1229" s="25"/>
      <c r="CM1229" s="25"/>
      <c r="CN1229" s="25"/>
      <c r="CO1229" s="25"/>
      <c r="CP1229" s="25"/>
      <c r="CQ1229" s="25"/>
      <c r="CR1229" s="25"/>
      <c r="CS1229" s="25"/>
      <c r="CT1229" s="25"/>
      <c r="CU1229" s="25"/>
      <c r="CV1229" s="25"/>
      <c r="CW1229" s="25"/>
      <c r="CX1229" s="25"/>
      <c r="CY1229" s="25"/>
      <c r="CZ1229" s="25"/>
      <c r="DA1229" s="25"/>
      <c r="DB1229" s="25"/>
      <c r="DC1229" s="25"/>
      <c r="DD1229" s="25"/>
    </row>
    <row r="1230" spans="1:108" hidden="1">
      <c r="A1230" s="25"/>
      <c r="B1230" s="25"/>
      <c r="C1230" s="25"/>
      <c r="D1230" s="25"/>
      <c r="E1230" s="25"/>
      <c r="F1230" s="25"/>
      <c r="G1230" s="25"/>
      <c r="H1230" s="25"/>
      <c r="I1230" s="214"/>
      <c r="J1230" s="25"/>
      <c r="K1230" s="25"/>
      <c r="L1230" s="25"/>
      <c r="M1230" s="25"/>
      <c r="N1230" s="25"/>
      <c r="O1230" s="25"/>
      <c r="P1230" s="25"/>
      <c r="Q1230" s="25"/>
      <c r="R1230" s="25"/>
      <c r="S1230" s="25"/>
      <c r="T1230" s="25"/>
      <c r="U1230" s="25"/>
      <c r="V1230" s="25"/>
      <c r="W1230" s="25"/>
      <c r="X1230" s="25"/>
      <c r="Y1230" s="25"/>
      <c r="Z1230" s="25"/>
      <c r="AA1230" s="25"/>
      <c r="AB1230" s="25"/>
      <c r="AC1230" s="25"/>
      <c r="AD1230" s="25"/>
      <c r="AE1230" s="25"/>
      <c r="AF1230" s="25"/>
      <c r="AG1230" s="25"/>
      <c r="AH1230" s="25"/>
      <c r="AI1230" s="25"/>
      <c r="AJ1230" s="25"/>
      <c r="AK1230" s="25"/>
      <c r="AL1230" s="25"/>
      <c r="AM1230" s="25"/>
      <c r="AN1230" s="25"/>
      <c r="AO1230" s="25"/>
      <c r="AP1230" s="25"/>
      <c r="AQ1230" s="25"/>
      <c r="AR1230" s="25"/>
      <c r="AS1230" s="25"/>
      <c r="AT1230" s="25"/>
      <c r="AU1230" s="25"/>
      <c r="AV1230" s="25"/>
      <c r="AW1230" s="25"/>
      <c r="AX1230" s="25"/>
      <c r="AY1230" s="25"/>
      <c r="AZ1230" s="25"/>
      <c r="BA1230" s="25"/>
      <c r="BB1230" s="25"/>
      <c r="BC1230" s="25"/>
      <c r="BD1230" s="25"/>
      <c r="BE1230" s="25"/>
      <c r="BF1230" s="25"/>
      <c r="BG1230" s="25"/>
      <c r="BH1230" s="25"/>
      <c r="BI1230" s="25"/>
      <c r="BJ1230" s="25"/>
      <c r="BK1230" s="25"/>
      <c r="BL1230" s="25"/>
      <c r="BM1230" s="25"/>
      <c r="BN1230" s="25"/>
      <c r="BO1230" s="25"/>
      <c r="BP1230" s="25"/>
      <c r="BQ1230" s="25"/>
      <c r="BR1230" s="25"/>
      <c r="BS1230" s="25"/>
      <c r="BT1230" s="25"/>
      <c r="BU1230" s="25"/>
      <c r="BV1230" s="25"/>
      <c r="BW1230" s="25"/>
      <c r="BX1230" s="25"/>
      <c r="BY1230" s="25"/>
      <c r="BZ1230" s="25"/>
      <c r="CA1230" s="25"/>
      <c r="CB1230" s="25"/>
      <c r="CC1230" s="25"/>
      <c r="CD1230" s="25"/>
      <c r="CE1230" s="25"/>
      <c r="CF1230" s="25"/>
      <c r="CG1230" s="25"/>
      <c r="CH1230" s="25"/>
      <c r="CI1230" s="25"/>
      <c r="CJ1230" s="25"/>
      <c r="CK1230" s="25"/>
      <c r="CL1230" s="25"/>
      <c r="CM1230" s="25"/>
      <c r="CN1230" s="25"/>
      <c r="CO1230" s="25"/>
      <c r="CP1230" s="25"/>
      <c r="CQ1230" s="25"/>
      <c r="CR1230" s="25"/>
      <c r="CS1230" s="25"/>
      <c r="CT1230" s="25"/>
      <c r="CU1230" s="25"/>
      <c r="CV1230" s="25"/>
      <c r="CW1230" s="25"/>
      <c r="CX1230" s="25"/>
      <c r="CY1230" s="25"/>
      <c r="CZ1230" s="25"/>
      <c r="DA1230" s="25"/>
      <c r="DB1230" s="25"/>
      <c r="DC1230" s="25"/>
      <c r="DD1230" s="25"/>
    </row>
    <row r="1231" spans="1:108" hidden="1">
      <c r="A1231" s="25"/>
      <c r="B1231" s="25"/>
      <c r="C1231" s="25"/>
      <c r="D1231" s="25"/>
      <c r="E1231" s="25"/>
      <c r="F1231" s="25"/>
      <c r="G1231" s="25"/>
      <c r="H1231" s="25"/>
      <c r="I1231" s="214"/>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5"/>
      <c r="AX1231" s="25"/>
      <c r="AY1231" s="25"/>
      <c r="AZ1231" s="25"/>
      <c r="BA1231" s="25"/>
      <c r="BB1231" s="25"/>
      <c r="BC1231" s="25"/>
      <c r="BD1231" s="25"/>
      <c r="BE1231" s="25"/>
      <c r="BF1231" s="25"/>
      <c r="BG1231" s="25"/>
      <c r="BH1231" s="25"/>
      <c r="BI1231" s="25"/>
      <c r="BJ1231" s="25"/>
      <c r="BK1231" s="25"/>
      <c r="BL1231" s="25"/>
      <c r="BM1231" s="25"/>
      <c r="BN1231" s="25"/>
      <c r="BO1231" s="25"/>
      <c r="BP1231" s="25"/>
      <c r="BQ1231" s="25"/>
      <c r="BR1231" s="25"/>
      <c r="BS1231" s="25"/>
      <c r="BT1231" s="25"/>
      <c r="BU1231" s="25"/>
      <c r="BV1231" s="25"/>
      <c r="BW1231" s="25"/>
      <c r="BX1231" s="25"/>
      <c r="BY1231" s="25"/>
      <c r="BZ1231" s="25"/>
      <c r="CA1231" s="25"/>
      <c r="CB1231" s="25"/>
      <c r="CC1231" s="25"/>
      <c r="CD1231" s="25"/>
      <c r="CE1231" s="25"/>
      <c r="CF1231" s="25"/>
      <c r="CG1231" s="25"/>
      <c r="CH1231" s="25"/>
      <c r="CI1231" s="25"/>
      <c r="CJ1231" s="25"/>
      <c r="CK1231" s="25"/>
      <c r="CL1231" s="25"/>
      <c r="CM1231" s="25"/>
      <c r="CN1231" s="25"/>
      <c r="CO1231" s="25"/>
      <c r="CP1231" s="25"/>
      <c r="CQ1231" s="25"/>
      <c r="CR1231" s="25"/>
      <c r="CS1231" s="25"/>
      <c r="CT1231" s="25"/>
      <c r="CU1231" s="25"/>
      <c r="CV1231" s="25"/>
      <c r="CW1231" s="25"/>
      <c r="CX1231" s="25"/>
      <c r="CY1231" s="25"/>
      <c r="CZ1231" s="25"/>
      <c r="DA1231" s="25"/>
      <c r="DB1231" s="25"/>
      <c r="DC1231" s="25"/>
      <c r="DD1231" s="25"/>
    </row>
    <row r="1232" spans="1:108" hidden="1">
      <c r="A1232" s="25"/>
      <c r="B1232" s="25"/>
      <c r="C1232" s="25"/>
      <c r="D1232" s="25"/>
      <c r="E1232" s="25"/>
      <c r="F1232" s="25"/>
      <c r="G1232" s="25"/>
      <c r="H1232" s="25"/>
      <c r="I1232" s="214"/>
      <c r="J1232" s="25"/>
      <c r="K1232" s="25"/>
      <c r="L1232" s="25"/>
      <c r="M1232" s="25"/>
      <c r="N1232" s="25"/>
      <c r="O1232" s="25"/>
      <c r="P1232" s="25"/>
      <c r="Q1232" s="25"/>
      <c r="R1232" s="25"/>
      <c r="S1232" s="25"/>
      <c r="T1232" s="25"/>
      <c r="U1232" s="25"/>
      <c r="V1232" s="25"/>
      <c r="W1232" s="25"/>
      <c r="X1232" s="25"/>
      <c r="Y1232" s="25"/>
      <c r="Z1232" s="25"/>
      <c r="AA1232" s="25"/>
      <c r="AB1232" s="25"/>
      <c r="AC1232" s="25"/>
      <c r="AD1232" s="25"/>
      <c r="AE1232" s="25"/>
      <c r="AF1232" s="25"/>
      <c r="AG1232" s="25"/>
      <c r="AH1232" s="25"/>
      <c r="AI1232" s="25"/>
      <c r="AJ1232" s="25"/>
      <c r="AK1232" s="25"/>
      <c r="AL1232" s="25"/>
      <c r="AM1232" s="25"/>
      <c r="AN1232" s="25"/>
      <c r="AO1232" s="25"/>
      <c r="AP1232" s="25"/>
      <c r="AQ1232" s="25"/>
      <c r="AR1232" s="25"/>
      <c r="AS1232" s="25"/>
      <c r="AT1232" s="25"/>
      <c r="AU1232" s="25"/>
      <c r="AV1232" s="25"/>
      <c r="AW1232" s="25"/>
      <c r="AX1232" s="25"/>
      <c r="AY1232" s="25"/>
      <c r="AZ1232" s="25"/>
      <c r="BA1232" s="25"/>
      <c r="BB1232" s="25"/>
      <c r="BC1232" s="25"/>
      <c r="BD1232" s="25"/>
      <c r="BE1232" s="25"/>
      <c r="BF1232" s="25"/>
      <c r="BG1232" s="25"/>
      <c r="BH1232" s="25"/>
      <c r="BI1232" s="25"/>
      <c r="BJ1232" s="25"/>
      <c r="BK1232" s="25"/>
      <c r="BL1232" s="25"/>
      <c r="BM1232" s="25"/>
      <c r="BN1232" s="25"/>
      <c r="BO1232" s="25"/>
      <c r="BP1232" s="25"/>
      <c r="BQ1232" s="25"/>
      <c r="BR1232" s="25"/>
      <c r="BS1232" s="25"/>
      <c r="BT1232" s="25"/>
      <c r="BU1232" s="25"/>
      <c r="BV1232" s="25"/>
      <c r="BW1232" s="25"/>
      <c r="BX1232" s="25"/>
      <c r="BY1232" s="25"/>
      <c r="BZ1232" s="25"/>
      <c r="CA1232" s="25"/>
      <c r="CB1232" s="25"/>
      <c r="CC1232" s="25"/>
      <c r="CD1232" s="25"/>
      <c r="CE1232" s="25"/>
      <c r="CF1232" s="25"/>
      <c r="CG1232" s="25"/>
      <c r="CH1232" s="25"/>
      <c r="CI1232" s="25"/>
      <c r="CJ1232" s="25"/>
      <c r="CK1232" s="25"/>
      <c r="CL1232" s="25"/>
      <c r="CM1232" s="25"/>
      <c r="CN1232" s="25"/>
      <c r="CO1232" s="25"/>
      <c r="CP1232" s="25"/>
      <c r="CQ1232" s="25"/>
      <c r="CR1232" s="25"/>
      <c r="CS1232" s="25"/>
      <c r="CT1232" s="25"/>
      <c r="CU1232" s="25"/>
      <c r="CV1232" s="25"/>
      <c r="CW1232" s="25"/>
      <c r="CX1232" s="25"/>
      <c r="CY1232" s="25"/>
      <c r="CZ1232" s="25"/>
      <c r="DA1232" s="25"/>
      <c r="DB1232" s="25"/>
      <c r="DC1232" s="25"/>
      <c r="DD1232" s="25"/>
    </row>
    <row r="1233" spans="1:108" hidden="1">
      <c r="A1233" s="25"/>
      <c r="B1233" s="25"/>
      <c r="C1233" s="25"/>
      <c r="D1233" s="25"/>
      <c r="E1233" s="25"/>
      <c r="F1233" s="25"/>
      <c r="G1233" s="25"/>
      <c r="H1233" s="25"/>
      <c r="I1233" s="214"/>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5"/>
      <c r="AX1233" s="25"/>
      <c r="AY1233" s="25"/>
      <c r="AZ1233" s="25"/>
      <c r="BA1233" s="25"/>
      <c r="BB1233" s="25"/>
      <c r="BC1233" s="25"/>
      <c r="BD1233" s="25"/>
      <c r="BE1233" s="25"/>
      <c r="BF1233" s="25"/>
      <c r="BG1233" s="25"/>
      <c r="BH1233" s="25"/>
      <c r="BI1233" s="25"/>
      <c r="BJ1233" s="25"/>
      <c r="BK1233" s="25"/>
      <c r="BL1233" s="25"/>
      <c r="BM1233" s="25"/>
      <c r="BN1233" s="25"/>
      <c r="BO1233" s="25"/>
      <c r="BP1233" s="25"/>
      <c r="BQ1233" s="25"/>
      <c r="BR1233" s="25"/>
      <c r="BS1233" s="25"/>
      <c r="BT1233" s="25"/>
      <c r="BU1233" s="25"/>
      <c r="BV1233" s="25"/>
      <c r="BW1233" s="25"/>
      <c r="BX1233" s="25"/>
      <c r="BY1233" s="25"/>
      <c r="BZ1233" s="25"/>
      <c r="CA1233" s="25"/>
      <c r="CB1233" s="25"/>
      <c r="CC1233" s="25"/>
      <c r="CD1233" s="25"/>
      <c r="CE1233" s="25"/>
      <c r="CF1233" s="25"/>
      <c r="CG1233" s="25"/>
      <c r="CH1233" s="25"/>
      <c r="CI1233" s="25"/>
      <c r="CJ1233" s="25"/>
      <c r="CK1233" s="25"/>
      <c r="CL1233" s="25"/>
      <c r="CM1233" s="25"/>
      <c r="CN1233" s="25"/>
      <c r="CO1233" s="25"/>
      <c r="CP1233" s="25"/>
      <c r="CQ1233" s="25"/>
      <c r="CR1233" s="25"/>
      <c r="CS1233" s="25"/>
      <c r="CT1233" s="25"/>
      <c r="CU1233" s="25"/>
      <c r="CV1233" s="25"/>
      <c r="CW1233" s="25"/>
      <c r="CX1233" s="25"/>
      <c r="CY1233" s="25"/>
      <c r="CZ1233" s="25"/>
      <c r="DA1233" s="25"/>
      <c r="DB1233" s="25"/>
      <c r="DC1233" s="25"/>
      <c r="DD1233" s="25"/>
    </row>
    <row r="1234" spans="1:108" hidden="1">
      <c r="A1234" s="25"/>
      <c r="B1234" s="25"/>
      <c r="C1234" s="25"/>
      <c r="D1234" s="25"/>
      <c r="E1234" s="25"/>
      <c r="F1234" s="25"/>
      <c r="G1234" s="25"/>
      <c r="H1234" s="25"/>
      <c r="I1234" s="214"/>
      <c r="J1234" s="25"/>
      <c r="K1234" s="25"/>
      <c r="L1234" s="25"/>
      <c r="M1234" s="25"/>
      <c r="N1234" s="25"/>
      <c r="O1234" s="25"/>
      <c r="P1234" s="25"/>
      <c r="Q1234" s="25"/>
      <c r="R1234" s="25"/>
      <c r="S1234" s="25"/>
      <c r="T1234" s="25"/>
      <c r="U1234" s="25"/>
      <c r="V1234" s="25"/>
      <c r="W1234" s="25"/>
      <c r="X1234" s="25"/>
      <c r="Y1234" s="25"/>
      <c r="Z1234" s="25"/>
      <c r="AA1234" s="25"/>
      <c r="AB1234" s="25"/>
      <c r="AC1234" s="25"/>
      <c r="AD1234" s="25"/>
      <c r="AE1234" s="25"/>
      <c r="AF1234" s="25"/>
      <c r="AG1234" s="25"/>
      <c r="AH1234" s="25"/>
      <c r="AI1234" s="25"/>
      <c r="AJ1234" s="25"/>
      <c r="AK1234" s="25"/>
      <c r="AL1234" s="25"/>
      <c r="AM1234" s="25"/>
      <c r="AN1234" s="25"/>
      <c r="AO1234" s="25"/>
      <c r="AP1234" s="25"/>
      <c r="AQ1234" s="25"/>
      <c r="AR1234" s="25"/>
      <c r="AS1234" s="25"/>
      <c r="AT1234" s="25"/>
      <c r="AU1234" s="25"/>
      <c r="AV1234" s="25"/>
      <c r="AW1234" s="25"/>
      <c r="AX1234" s="25"/>
      <c r="AY1234" s="25"/>
      <c r="AZ1234" s="25"/>
      <c r="BA1234" s="25"/>
      <c r="BB1234" s="25"/>
      <c r="BC1234" s="25"/>
      <c r="BD1234" s="25"/>
      <c r="BE1234" s="25"/>
      <c r="BF1234" s="25"/>
      <c r="BG1234" s="25"/>
      <c r="BH1234" s="25"/>
      <c r="BI1234" s="25"/>
      <c r="BJ1234" s="25"/>
      <c r="BK1234" s="25"/>
      <c r="BL1234" s="25"/>
      <c r="BM1234" s="25"/>
      <c r="BN1234" s="25"/>
      <c r="BO1234" s="25"/>
      <c r="BP1234" s="25"/>
      <c r="BQ1234" s="25"/>
      <c r="BR1234" s="25"/>
      <c r="BS1234" s="25"/>
      <c r="BT1234" s="25"/>
      <c r="BU1234" s="25"/>
      <c r="BV1234" s="25"/>
      <c r="BW1234" s="25"/>
      <c r="BX1234" s="25"/>
      <c r="BY1234" s="25"/>
      <c r="BZ1234" s="25"/>
      <c r="CA1234" s="25"/>
      <c r="CB1234" s="25"/>
      <c r="CC1234" s="25"/>
      <c r="CD1234" s="25"/>
      <c r="CE1234" s="25"/>
      <c r="CF1234" s="25"/>
      <c r="CG1234" s="25"/>
      <c r="CH1234" s="25"/>
      <c r="CI1234" s="25"/>
      <c r="CJ1234" s="25"/>
      <c r="CK1234" s="25"/>
      <c r="CL1234" s="25"/>
      <c r="CM1234" s="25"/>
      <c r="CN1234" s="25"/>
      <c r="CO1234" s="25"/>
      <c r="CP1234" s="25"/>
      <c r="CQ1234" s="25"/>
      <c r="CR1234" s="25"/>
      <c r="CS1234" s="25"/>
      <c r="CT1234" s="25"/>
      <c r="CU1234" s="25"/>
      <c r="CV1234" s="25"/>
      <c r="CW1234" s="25"/>
      <c r="CX1234" s="25"/>
      <c r="CY1234" s="25"/>
      <c r="CZ1234" s="25"/>
      <c r="DA1234" s="25"/>
      <c r="DB1234" s="25"/>
      <c r="DC1234" s="25"/>
      <c r="DD1234" s="25"/>
    </row>
    <row r="1235" spans="1:108" hidden="1">
      <c r="A1235" s="25"/>
      <c r="B1235" s="25"/>
      <c r="C1235" s="25"/>
      <c r="D1235" s="25"/>
      <c r="E1235" s="25"/>
      <c r="F1235" s="25"/>
      <c r="G1235" s="25"/>
      <c r="H1235" s="25"/>
      <c r="I1235" s="214"/>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5"/>
      <c r="AX1235" s="25"/>
      <c r="AY1235" s="25"/>
      <c r="AZ1235" s="25"/>
      <c r="BA1235" s="25"/>
      <c r="BB1235" s="25"/>
      <c r="BC1235" s="25"/>
      <c r="BD1235" s="25"/>
      <c r="BE1235" s="25"/>
      <c r="BF1235" s="25"/>
      <c r="BG1235" s="25"/>
      <c r="BH1235" s="25"/>
      <c r="BI1235" s="25"/>
      <c r="BJ1235" s="25"/>
      <c r="BK1235" s="25"/>
      <c r="BL1235" s="25"/>
      <c r="BM1235" s="25"/>
      <c r="BN1235" s="25"/>
      <c r="BO1235" s="25"/>
      <c r="BP1235" s="25"/>
      <c r="BQ1235" s="25"/>
      <c r="BR1235" s="25"/>
      <c r="BS1235" s="25"/>
      <c r="BT1235" s="25"/>
      <c r="BU1235" s="25"/>
      <c r="BV1235" s="25"/>
      <c r="BW1235" s="25"/>
      <c r="BX1235" s="25"/>
      <c r="BY1235" s="25"/>
      <c r="BZ1235" s="25"/>
      <c r="CA1235" s="25"/>
      <c r="CB1235" s="25"/>
      <c r="CC1235" s="25"/>
      <c r="CD1235" s="25"/>
      <c r="CE1235" s="25"/>
      <c r="CF1235" s="25"/>
      <c r="CG1235" s="25"/>
      <c r="CH1235" s="25"/>
      <c r="CI1235" s="25"/>
      <c r="CJ1235" s="25"/>
      <c r="CK1235" s="25"/>
      <c r="CL1235" s="25"/>
      <c r="CM1235" s="25"/>
      <c r="CN1235" s="25"/>
      <c r="CO1235" s="25"/>
      <c r="CP1235" s="25"/>
      <c r="CQ1235" s="25"/>
      <c r="CR1235" s="25"/>
      <c r="CS1235" s="25"/>
      <c r="CT1235" s="25"/>
      <c r="CU1235" s="25"/>
      <c r="CV1235" s="25"/>
      <c r="CW1235" s="25"/>
      <c r="CX1235" s="25"/>
      <c r="CY1235" s="25"/>
      <c r="CZ1235" s="25"/>
      <c r="DA1235" s="25"/>
      <c r="DB1235" s="25"/>
      <c r="DC1235" s="25"/>
      <c r="DD1235" s="25"/>
    </row>
    <row r="1236" spans="1:108" hidden="1">
      <c r="A1236" s="25"/>
      <c r="B1236" s="25"/>
      <c r="C1236" s="25"/>
      <c r="D1236" s="25"/>
      <c r="E1236" s="25"/>
      <c r="F1236" s="25"/>
      <c r="G1236" s="25"/>
      <c r="H1236" s="25"/>
      <c r="I1236" s="214"/>
      <c r="J1236" s="25"/>
      <c r="K1236" s="25"/>
      <c r="L1236" s="25"/>
      <c r="M1236" s="25"/>
      <c r="N1236" s="25"/>
      <c r="O1236" s="25"/>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c r="AM1236" s="25"/>
      <c r="AN1236" s="25"/>
      <c r="AO1236" s="25"/>
      <c r="AP1236" s="25"/>
      <c r="AQ1236" s="25"/>
      <c r="AR1236" s="25"/>
      <c r="AS1236" s="25"/>
      <c r="AT1236" s="25"/>
      <c r="AU1236" s="25"/>
      <c r="AV1236" s="25"/>
      <c r="AW1236" s="25"/>
      <c r="AX1236" s="25"/>
      <c r="AY1236" s="25"/>
      <c r="AZ1236" s="25"/>
      <c r="BA1236" s="25"/>
      <c r="BB1236" s="25"/>
      <c r="BC1236" s="25"/>
      <c r="BD1236" s="25"/>
      <c r="BE1236" s="25"/>
      <c r="BF1236" s="25"/>
      <c r="BG1236" s="25"/>
      <c r="BH1236" s="25"/>
      <c r="BI1236" s="25"/>
      <c r="BJ1236" s="25"/>
      <c r="BK1236" s="25"/>
      <c r="BL1236" s="25"/>
      <c r="BM1236" s="25"/>
      <c r="BN1236" s="25"/>
      <c r="BO1236" s="25"/>
      <c r="BP1236" s="25"/>
      <c r="BQ1236" s="25"/>
      <c r="BR1236" s="25"/>
      <c r="BS1236" s="25"/>
      <c r="BT1236" s="25"/>
      <c r="BU1236" s="25"/>
      <c r="BV1236" s="25"/>
      <c r="BW1236" s="25"/>
      <c r="BX1236" s="25"/>
      <c r="BY1236" s="25"/>
      <c r="BZ1236" s="25"/>
      <c r="CA1236" s="25"/>
      <c r="CB1236" s="25"/>
      <c r="CC1236" s="25"/>
      <c r="CD1236" s="25"/>
      <c r="CE1236" s="25"/>
      <c r="CF1236" s="25"/>
      <c r="CG1236" s="25"/>
      <c r="CH1236" s="25"/>
      <c r="CI1236" s="25"/>
      <c r="CJ1236" s="25"/>
      <c r="CK1236" s="25"/>
      <c r="CL1236" s="25"/>
      <c r="CM1236" s="25"/>
      <c r="CN1236" s="25"/>
      <c r="CO1236" s="25"/>
      <c r="CP1236" s="25"/>
      <c r="CQ1236" s="25"/>
      <c r="CR1236" s="25"/>
      <c r="CS1236" s="25"/>
      <c r="CT1236" s="25"/>
      <c r="CU1236" s="25"/>
      <c r="CV1236" s="25"/>
      <c r="CW1236" s="25"/>
      <c r="CX1236" s="25"/>
      <c r="CY1236" s="25"/>
      <c r="CZ1236" s="25"/>
      <c r="DA1236" s="25"/>
      <c r="DB1236" s="25"/>
      <c r="DC1236" s="25"/>
      <c r="DD1236" s="25"/>
    </row>
    <row r="1237" spans="1:108" hidden="1">
      <c r="A1237" s="25"/>
      <c r="B1237" s="25"/>
      <c r="C1237" s="25"/>
      <c r="D1237" s="25"/>
      <c r="E1237" s="25"/>
      <c r="F1237" s="25"/>
      <c r="G1237" s="25"/>
      <c r="H1237" s="25"/>
      <c r="I1237" s="214"/>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5"/>
      <c r="AX1237" s="25"/>
      <c r="AY1237" s="25"/>
      <c r="AZ1237" s="25"/>
      <c r="BA1237" s="25"/>
      <c r="BB1237" s="25"/>
      <c r="BC1237" s="25"/>
      <c r="BD1237" s="25"/>
      <c r="BE1237" s="25"/>
      <c r="BF1237" s="25"/>
      <c r="BG1237" s="25"/>
      <c r="BH1237" s="25"/>
      <c r="BI1237" s="25"/>
      <c r="BJ1237" s="25"/>
      <c r="BK1237" s="25"/>
      <c r="BL1237" s="25"/>
      <c r="BM1237" s="25"/>
      <c r="BN1237" s="25"/>
      <c r="BO1237" s="25"/>
      <c r="BP1237" s="25"/>
      <c r="BQ1237" s="25"/>
      <c r="BR1237" s="25"/>
      <c r="BS1237" s="25"/>
      <c r="BT1237" s="25"/>
      <c r="BU1237" s="25"/>
      <c r="BV1237" s="25"/>
      <c r="BW1237" s="25"/>
      <c r="BX1237" s="25"/>
      <c r="BY1237" s="25"/>
      <c r="BZ1237" s="25"/>
      <c r="CA1237" s="25"/>
      <c r="CB1237" s="25"/>
      <c r="CC1237" s="25"/>
      <c r="CD1237" s="25"/>
      <c r="CE1237" s="25"/>
      <c r="CF1237" s="25"/>
      <c r="CG1237" s="25"/>
      <c r="CH1237" s="25"/>
      <c r="CI1237" s="25"/>
      <c r="CJ1237" s="25"/>
      <c r="CK1237" s="25"/>
      <c r="CL1237" s="25"/>
      <c r="CM1237" s="25"/>
      <c r="CN1237" s="25"/>
      <c r="CO1237" s="25"/>
      <c r="CP1237" s="25"/>
      <c r="CQ1237" s="25"/>
      <c r="CR1237" s="25"/>
      <c r="CS1237" s="25"/>
      <c r="CT1237" s="25"/>
      <c r="CU1237" s="25"/>
      <c r="CV1237" s="25"/>
      <c r="CW1237" s="25"/>
      <c r="CX1237" s="25"/>
      <c r="CY1237" s="25"/>
      <c r="CZ1237" s="25"/>
      <c r="DA1237" s="25"/>
      <c r="DB1237" s="25"/>
      <c r="DC1237" s="25"/>
      <c r="DD1237" s="25"/>
    </row>
    <row r="1238" spans="1:108" hidden="1">
      <c r="A1238" s="25"/>
      <c r="B1238" s="25"/>
      <c r="C1238" s="25"/>
      <c r="D1238" s="25"/>
      <c r="E1238" s="25"/>
      <c r="F1238" s="25"/>
      <c r="G1238" s="25"/>
      <c r="H1238" s="25"/>
      <c r="I1238" s="214"/>
      <c r="J1238" s="25"/>
      <c r="K1238" s="25"/>
      <c r="L1238" s="25"/>
      <c r="M1238" s="25"/>
      <c r="N1238" s="25"/>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c r="AM1238" s="25"/>
      <c r="AN1238" s="25"/>
      <c r="AO1238" s="25"/>
      <c r="AP1238" s="25"/>
      <c r="AQ1238" s="25"/>
      <c r="AR1238" s="25"/>
      <c r="AS1238" s="25"/>
      <c r="AT1238" s="25"/>
      <c r="AU1238" s="25"/>
      <c r="AV1238" s="25"/>
      <c r="AW1238" s="25"/>
      <c r="AX1238" s="25"/>
      <c r="AY1238" s="25"/>
      <c r="AZ1238" s="25"/>
      <c r="BA1238" s="25"/>
      <c r="BB1238" s="25"/>
      <c r="BC1238" s="25"/>
      <c r="BD1238" s="25"/>
      <c r="BE1238" s="25"/>
      <c r="BF1238" s="25"/>
      <c r="BG1238" s="25"/>
      <c r="BH1238" s="25"/>
      <c r="BI1238" s="25"/>
      <c r="BJ1238" s="25"/>
      <c r="BK1238" s="25"/>
      <c r="BL1238" s="25"/>
      <c r="BM1238" s="25"/>
      <c r="BN1238" s="25"/>
      <c r="BO1238" s="25"/>
      <c r="BP1238" s="25"/>
      <c r="BQ1238" s="25"/>
      <c r="BR1238" s="25"/>
      <c r="BS1238" s="25"/>
      <c r="BT1238" s="25"/>
      <c r="BU1238" s="25"/>
      <c r="BV1238" s="25"/>
      <c r="BW1238" s="25"/>
      <c r="BX1238" s="25"/>
      <c r="BY1238" s="25"/>
      <c r="BZ1238" s="25"/>
      <c r="CA1238" s="25"/>
      <c r="CB1238" s="25"/>
      <c r="CC1238" s="25"/>
      <c r="CD1238" s="25"/>
      <c r="CE1238" s="25"/>
      <c r="CF1238" s="25"/>
      <c r="CG1238" s="25"/>
      <c r="CH1238" s="25"/>
      <c r="CI1238" s="25"/>
      <c r="CJ1238" s="25"/>
      <c r="CK1238" s="25"/>
      <c r="CL1238" s="25"/>
      <c r="CM1238" s="25"/>
      <c r="CN1238" s="25"/>
      <c r="CO1238" s="25"/>
      <c r="CP1238" s="25"/>
      <c r="CQ1238" s="25"/>
      <c r="CR1238" s="25"/>
      <c r="CS1238" s="25"/>
      <c r="CT1238" s="25"/>
      <c r="CU1238" s="25"/>
      <c r="CV1238" s="25"/>
      <c r="CW1238" s="25"/>
      <c r="CX1238" s="25"/>
      <c r="CY1238" s="25"/>
      <c r="CZ1238" s="25"/>
      <c r="DA1238" s="25"/>
      <c r="DB1238" s="25"/>
      <c r="DC1238" s="25"/>
      <c r="DD1238" s="25"/>
    </row>
    <row r="1239" spans="1:108" hidden="1">
      <c r="A1239" s="25"/>
      <c r="B1239" s="25"/>
      <c r="C1239" s="25"/>
      <c r="D1239" s="25"/>
      <c r="E1239" s="25"/>
      <c r="F1239" s="25"/>
      <c r="G1239" s="25"/>
      <c r="H1239" s="25"/>
      <c r="I1239" s="214"/>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5"/>
      <c r="AX1239" s="25"/>
      <c r="AY1239" s="25"/>
      <c r="AZ1239" s="25"/>
      <c r="BA1239" s="25"/>
      <c r="BB1239" s="25"/>
      <c r="BC1239" s="25"/>
      <c r="BD1239" s="25"/>
      <c r="BE1239" s="25"/>
      <c r="BF1239" s="25"/>
      <c r="BG1239" s="25"/>
      <c r="BH1239" s="25"/>
      <c r="BI1239" s="25"/>
      <c r="BJ1239" s="25"/>
      <c r="BK1239" s="25"/>
      <c r="BL1239" s="25"/>
      <c r="BM1239" s="25"/>
      <c r="BN1239" s="25"/>
      <c r="BO1239" s="25"/>
      <c r="BP1239" s="25"/>
      <c r="BQ1239" s="25"/>
      <c r="BR1239" s="25"/>
      <c r="BS1239" s="25"/>
      <c r="BT1239" s="25"/>
      <c r="BU1239" s="25"/>
      <c r="BV1239" s="25"/>
      <c r="BW1239" s="25"/>
      <c r="BX1239" s="25"/>
      <c r="BY1239" s="25"/>
      <c r="BZ1239" s="25"/>
      <c r="CA1239" s="25"/>
      <c r="CB1239" s="25"/>
      <c r="CC1239" s="25"/>
      <c r="CD1239" s="25"/>
      <c r="CE1239" s="25"/>
      <c r="CF1239" s="25"/>
      <c r="CG1239" s="25"/>
      <c r="CH1239" s="25"/>
      <c r="CI1239" s="25"/>
      <c r="CJ1239" s="25"/>
      <c r="CK1239" s="25"/>
      <c r="CL1239" s="25"/>
      <c r="CM1239" s="25"/>
      <c r="CN1239" s="25"/>
      <c r="CO1239" s="25"/>
      <c r="CP1239" s="25"/>
      <c r="CQ1239" s="25"/>
      <c r="CR1239" s="25"/>
      <c r="CS1239" s="25"/>
      <c r="CT1239" s="25"/>
      <c r="CU1239" s="25"/>
      <c r="CV1239" s="25"/>
      <c r="CW1239" s="25"/>
      <c r="CX1239" s="25"/>
      <c r="CY1239" s="25"/>
      <c r="CZ1239" s="25"/>
      <c r="DA1239" s="25"/>
      <c r="DB1239" s="25"/>
      <c r="DC1239" s="25"/>
      <c r="DD1239" s="25"/>
    </row>
    <row r="1240" spans="1:108" hidden="1">
      <c r="A1240" s="25"/>
      <c r="B1240" s="25"/>
      <c r="C1240" s="25"/>
      <c r="D1240" s="25"/>
      <c r="E1240" s="25"/>
      <c r="F1240" s="25"/>
      <c r="G1240" s="25"/>
      <c r="H1240" s="25"/>
      <c r="I1240" s="214"/>
      <c r="J1240" s="25"/>
      <c r="K1240" s="25"/>
      <c r="L1240" s="25"/>
      <c r="M1240" s="25"/>
      <c r="N1240" s="25"/>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c r="AM1240" s="25"/>
      <c r="AN1240" s="25"/>
      <c r="AO1240" s="25"/>
      <c r="AP1240" s="25"/>
      <c r="AQ1240" s="25"/>
      <c r="AR1240" s="25"/>
      <c r="AS1240" s="25"/>
      <c r="AT1240" s="25"/>
      <c r="AU1240" s="25"/>
      <c r="AV1240" s="25"/>
      <c r="AW1240" s="25"/>
      <c r="AX1240" s="25"/>
      <c r="AY1240" s="25"/>
      <c r="AZ1240" s="25"/>
      <c r="BA1240" s="25"/>
      <c r="BB1240" s="25"/>
      <c r="BC1240" s="25"/>
      <c r="BD1240" s="25"/>
      <c r="BE1240" s="25"/>
      <c r="BF1240" s="25"/>
      <c r="BG1240" s="25"/>
      <c r="BH1240" s="25"/>
      <c r="BI1240" s="25"/>
      <c r="BJ1240" s="25"/>
      <c r="BK1240" s="25"/>
      <c r="BL1240" s="25"/>
      <c r="BM1240" s="25"/>
      <c r="BN1240" s="25"/>
      <c r="BO1240" s="25"/>
      <c r="BP1240" s="25"/>
      <c r="BQ1240" s="25"/>
      <c r="BR1240" s="25"/>
      <c r="BS1240" s="25"/>
      <c r="BT1240" s="25"/>
      <c r="BU1240" s="25"/>
      <c r="BV1240" s="25"/>
      <c r="BW1240" s="25"/>
      <c r="BX1240" s="25"/>
      <c r="BY1240" s="25"/>
      <c r="BZ1240" s="25"/>
      <c r="CA1240" s="25"/>
      <c r="CB1240" s="25"/>
      <c r="CC1240" s="25"/>
      <c r="CD1240" s="25"/>
      <c r="CE1240" s="25"/>
      <c r="CF1240" s="25"/>
      <c r="CG1240" s="25"/>
      <c r="CH1240" s="25"/>
      <c r="CI1240" s="25"/>
      <c r="CJ1240" s="25"/>
      <c r="CK1240" s="25"/>
      <c r="CL1240" s="25"/>
      <c r="CM1240" s="25"/>
      <c r="CN1240" s="25"/>
      <c r="CO1240" s="25"/>
      <c r="CP1240" s="25"/>
      <c r="CQ1240" s="25"/>
      <c r="CR1240" s="25"/>
      <c r="CS1240" s="25"/>
      <c r="CT1240" s="25"/>
      <c r="CU1240" s="25"/>
      <c r="CV1240" s="25"/>
      <c r="CW1240" s="25"/>
      <c r="CX1240" s="25"/>
      <c r="CY1240" s="25"/>
      <c r="CZ1240" s="25"/>
      <c r="DA1240" s="25"/>
      <c r="DB1240" s="25"/>
      <c r="DC1240" s="25"/>
      <c r="DD1240" s="25"/>
    </row>
    <row r="1241" spans="1:108" hidden="1">
      <c r="A1241" s="25"/>
      <c r="B1241" s="25"/>
      <c r="C1241" s="25"/>
      <c r="D1241" s="25"/>
      <c r="E1241" s="25"/>
      <c r="F1241" s="25"/>
      <c r="G1241" s="25"/>
      <c r="H1241" s="25"/>
      <c r="I1241" s="214"/>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5"/>
      <c r="AX1241" s="25"/>
      <c r="AY1241" s="25"/>
      <c r="AZ1241" s="25"/>
      <c r="BA1241" s="25"/>
      <c r="BB1241" s="25"/>
      <c r="BC1241" s="25"/>
      <c r="BD1241" s="25"/>
      <c r="BE1241" s="25"/>
      <c r="BF1241" s="25"/>
      <c r="BG1241" s="25"/>
      <c r="BH1241" s="25"/>
      <c r="BI1241" s="25"/>
      <c r="BJ1241" s="25"/>
      <c r="BK1241" s="25"/>
      <c r="BL1241" s="25"/>
      <c r="BM1241" s="25"/>
      <c r="BN1241" s="25"/>
      <c r="BO1241" s="25"/>
      <c r="BP1241" s="25"/>
      <c r="BQ1241" s="25"/>
      <c r="BR1241" s="25"/>
      <c r="BS1241" s="25"/>
      <c r="BT1241" s="25"/>
      <c r="BU1241" s="25"/>
      <c r="BV1241" s="25"/>
      <c r="BW1241" s="25"/>
      <c r="BX1241" s="25"/>
      <c r="BY1241" s="25"/>
      <c r="BZ1241" s="25"/>
      <c r="CA1241" s="25"/>
      <c r="CB1241" s="25"/>
      <c r="CC1241" s="25"/>
      <c r="CD1241" s="25"/>
      <c r="CE1241" s="25"/>
      <c r="CF1241" s="25"/>
      <c r="CG1241" s="25"/>
      <c r="CH1241" s="25"/>
      <c r="CI1241" s="25"/>
      <c r="CJ1241" s="25"/>
      <c r="CK1241" s="25"/>
      <c r="CL1241" s="25"/>
      <c r="CM1241" s="25"/>
      <c r="CN1241" s="25"/>
      <c r="CO1241" s="25"/>
      <c r="CP1241" s="25"/>
      <c r="CQ1241" s="25"/>
      <c r="CR1241" s="25"/>
      <c r="CS1241" s="25"/>
      <c r="CT1241" s="25"/>
      <c r="CU1241" s="25"/>
      <c r="CV1241" s="25"/>
      <c r="CW1241" s="25"/>
      <c r="CX1241" s="25"/>
      <c r="CY1241" s="25"/>
      <c r="CZ1241" s="25"/>
      <c r="DA1241" s="25"/>
      <c r="DB1241" s="25"/>
      <c r="DC1241" s="25"/>
      <c r="DD1241" s="25"/>
    </row>
    <row r="1242" spans="1:108" hidden="1">
      <c r="A1242" s="25"/>
      <c r="B1242" s="25"/>
      <c r="C1242" s="25"/>
      <c r="D1242" s="25"/>
      <c r="E1242" s="25"/>
      <c r="F1242" s="25"/>
      <c r="G1242" s="25"/>
      <c r="H1242" s="25"/>
      <c r="I1242" s="214"/>
      <c r="J1242" s="25"/>
      <c r="K1242" s="25"/>
      <c r="L1242" s="25"/>
      <c r="M1242" s="25"/>
      <c r="N1242" s="25"/>
      <c r="O1242" s="25"/>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c r="AM1242" s="25"/>
      <c r="AN1242" s="25"/>
      <c r="AO1242" s="25"/>
      <c r="AP1242" s="25"/>
      <c r="AQ1242" s="25"/>
      <c r="AR1242" s="25"/>
      <c r="AS1242" s="25"/>
      <c r="AT1242" s="25"/>
      <c r="AU1242" s="25"/>
      <c r="AV1242" s="25"/>
      <c r="AW1242" s="25"/>
      <c r="AX1242" s="25"/>
      <c r="AY1242" s="25"/>
      <c r="AZ1242" s="25"/>
      <c r="BA1242" s="25"/>
      <c r="BB1242" s="25"/>
      <c r="BC1242" s="25"/>
      <c r="BD1242" s="25"/>
      <c r="BE1242" s="25"/>
      <c r="BF1242" s="25"/>
      <c r="BG1242" s="25"/>
      <c r="BH1242" s="25"/>
      <c r="BI1242" s="25"/>
      <c r="BJ1242" s="25"/>
      <c r="BK1242" s="25"/>
      <c r="BL1242" s="25"/>
      <c r="BM1242" s="25"/>
      <c r="BN1242" s="25"/>
      <c r="BO1242" s="25"/>
      <c r="BP1242" s="25"/>
      <c r="BQ1242" s="25"/>
      <c r="BR1242" s="25"/>
      <c r="BS1242" s="25"/>
      <c r="BT1242" s="25"/>
      <c r="BU1242" s="25"/>
      <c r="BV1242" s="25"/>
      <c r="BW1242" s="25"/>
      <c r="BX1242" s="25"/>
      <c r="BY1242" s="25"/>
      <c r="BZ1242" s="25"/>
      <c r="CA1242" s="25"/>
      <c r="CB1242" s="25"/>
      <c r="CC1242" s="25"/>
      <c r="CD1242" s="25"/>
      <c r="CE1242" s="25"/>
      <c r="CF1242" s="25"/>
      <c r="CG1242" s="25"/>
      <c r="CH1242" s="25"/>
      <c r="CI1242" s="25"/>
      <c r="CJ1242" s="25"/>
      <c r="CK1242" s="25"/>
      <c r="CL1242" s="25"/>
      <c r="CM1242" s="25"/>
      <c r="CN1242" s="25"/>
      <c r="CO1242" s="25"/>
      <c r="CP1242" s="25"/>
      <c r="CQ1242" s="25"/>
      <c r="CR1242" s="25"/>
      <c r="CS1242" s="25"/>
      <c r="CT1242" s="25"/>
      <c r="CU1242" s="25"/>
      <c r="CV1242" s="25"/>
      <c r="CW1242" s="25"/>
      <c r="CX1242" s="25"/>
      <c r="CY1242" s="25"/>
      <c r="CZ1242" s="25"/>
      <c r="DA1242" s="25"/>
      <c r="DB1242" s="25"/>
      <c r="DC1242" s="25"/>
      <c r="DD1242" s="25"/>
    </row>
    <row r="1243" spans="1:108" hidden="1">
      <c r="A1243" s="25"/>
      <c r="B1243" s="25"/>
      <c r="C1243" s="25"/>
      <c r="D1243" s="25"/>
      <c r="E1243" s="25"/>
      <c r="F1243" s="25"/>
      <c r="G1243" s="25"/>
      <c r="H1243" s="25"/>
      <c r="I1243" s="214"/>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5"/>
      <c r="AX1243" s="25"/>
      <c r="AY1243" s="25"/>
      <c r="AZ1243" s="25"/>
      <c r="BA1243" s="25"/>
      <c r="BB1243" s="25"/>
      <c r="BC1243" s="25"/>
      <c r="BD1243" s="25"/>
      <c r="BE1243" s="25"/>
      <c r="BF1243" s="25"/>
      <c r="BG1243" s="25"/>
      <c r="BH1243" s="25"/>
      <c r="BI1243" s="25"/>
      <c r="BJ1243" s="25"/>
      <c r="BK1243" s="25"/>
      <c r="BL1243" s="25"/>
      <c r="BM1243" s="25"/>
      <c r="BN1243" s="25"/>
      <c r="BO1243" s="25"/>
      <c r="BP1243" s="25"/>
      <c r="BQ1243" s="25"/>
      <c r="BR1243" s="25"/>
      <c r="BS1243" s="25"/>
      <c r="BT1243" s="25"/>
      <c r="BU1243" s="25"/>
      <c r="BV1243" s="25"/>
      <c r="BW1243" s="25"/>
      <c r="BX1243" s="25"/>
      <c r="BY1243" s="25"/>
      <c r="BZ1243" s="25"/>
      <c r="CA1243" s="25"/>
      <c r="CB1243" s="25"/>
      <c r="CC1243" s="25"/>
      <c r="CD1243" s="25"/>
      <c r="CE1243" s="25"/>
      <c r="CF1243" s="25"/>
      <c r="CG1243" s="25"/>
      <c r="CH1243" s="25"/>
      <c r="CI1243" s="25"/>
      <c r="CJ1243" s="25"/>
      <c r="CK1243" s="25"/>
      <c r="CL1243" s="25"/>
      <c r="CM1243" s="25"/>
      <c r="CN1243" s="25"/>
      <c r="CO1243" s="25"/>
      <c r="CP1243" s="25"/>
      <c r="CQ1243" s="25"/>
      <c r="CR1243" s="25"/>
      <c r="CS1243" s="25"/>
      <c r="CT1243" s="25"/>
      <c r="CU1243" s="25"/>
      <c r="CV1243" s="25"/>
      <c r="CW1243" s="25"/>
      <c r="CX1243" s="25"/>
      <c r="CY1243" s="25"/>
      <c r="CZ1243" s="25"/>
      <c r="DA1243" s="25"/>
      <c r="DB1243" s="25"/>
      <c r="DC1243" s="25"/>
      <c r="DD1243" s="25"/>
    </row>
    <row r="1244" spans="1:108" hidden="1">
      <c r="A1244" s="25"/>
      <c r="B1244" s="25"/>
      <c r="C1244" s="25"/>
      <c r="D1244" s="25"/>
      <c r="E1244" s="25"/>
      <c r="F1244" s="25"/>
      <c r="G1244" s="25"/>
      <c r="H1244" s="25"/>
      <c r="I1244" s="214"/>
      <c r="J1244" s="25"/>
      <c r="K1244" s="25"/>
      <c r="L1244" s="25"/>
      <c r="M1244" s="25"/>
      <c r="N1244" s="25"/>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c r="AM1244" s="25"/>
      <c r="AN1244" s="25"/>
      <c r="AO1244" s="25"/>
      <c r="AP1244" s="25"/>
      <c r="AQ1244" s="25"/>
      <c r="AR1244" s="25"/>
      <c r="AS1244" s="25"/>
      <c r="AT1244" s="25"/>
      <c r="AU1244" s="25"/>
      <c r="AV1244" s="25"/>
      <c r="AW1244" s="25"/>
      <c r="AX1244" s="25"/>
      <c r="AY1244" s="25"/>
      <c r="AZ1244" s="25"/>
      <c r="BA1244" s="25"/>
      <c r="BB1244" s="25"/>
      <c r="BC1244" s="25"/>
      <c r="BD1244" s="25"/>
      <c r="BE1244" s="25"/>
      <c r="BF1244" s="25"/>
      <c r="BG1244" s="25"/>
      <c r="BH1244" s="25"/>
      <c r="BI1244" s="25"/>
      <c r="BJ1244" s="25"/>
      <c r="BK1244" s="25"/>
      <c r="BL1244" s="25"/>
      <c r="BM1244" s="25"/>
      <c r="BN1244" s="25"/>
      <c r="BO1244" s="25"/>
      <c r="BP1244" s="25"/>
      <c r="BQ1244" s="25"/>
      <c r="BR1244" s="25"/>
      <c r="BS1244" s="25"/>
      <c r="BT1244" s="25"/>
      <c r="BU1244" s="25"/>
      <c r="BV1244" s="25"/>
      <c r="BW1244" s="25"/>
      <c r="BX1244" s="25"/>
      <c r="BY1244" s="25"/>
      <c r="BZ1244" s="25"/>
      <c r="CA1244" s="25"/>
      <c r="CB1244" s="25"/>
      <c r="CC1244" s="25"/>
      <c r="CD1244" s="25"/>
      <c r="CE1244" s="25"/>
      <c r="CF1244" s="25"/>
      <c r="CG1244" s="25"/>
      <c r="CH1244" s="25"/>
      <c r="CI1244" s="25"/>
      <c r="CJ1244" s="25"/>
      <c r="CK1244" s="25"/>
      <c r="CL1244" s="25"/>
      <c r="CM1244" s="25"/>
      <c r="CN1244" s="25"/>
      <c r="CO1244" s="25"/>
      <c r="CP1244" s="25"/>
      <c r="CQ1244" s="25"/>
      <c r="CR1244" s="25"/>
      <c r="CS1244" s="25"/>
      <c r="CT1244" s="25"/>
      <c r="CU1244" s="25"/>
      <c r="CV1244" s="25"/>
      <c r="CW1244" s="25"/>
      <c r="CX1244" s="25"/>
      <c r="CY1244" s="25"/>
      <c r="CZ1244" s="25"/>
      <c r="DA1244" s="25"/>
      <c r="DB1244" s="25"/>
      <c r="DC1244" s="25"/>
      <c r="DD1244" s="25"/>
    </row>
    <row r="1245" spans="1:108" hidden="1">
      <c r="A1245" s="25"/>
      <c r="B1245" s="25"/>
      <c r="C1245" s="25"/>
      <c r="D1245" s="25"/>
      <c r="E1245" s="25"/>
      <c r="F1245" s="25"/>
      <c r="G1245" s="25"/>
      <c r="H1245" s="25"/>
      <c r="I1245" s="214"/>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5"/>
      <c r="AX1245" s="25"/>
      <c r="AY1245" s="25"/>
      <c r="AZ1245" s="25"/>
      <c r="BA1245" s="25"/>
      <c r="BB1245" s="25"/>
      <c r="BC1245" s="25"/>
      <c r="BD1245" s="25"/>
      <c r="BE1245" s="25"/>
      <c r="BF1245" s="25"/>
      <c r="BG1245" s="25"/>
      <c r="BH1245" s="25"/>
      <c r="BI1245" s="25"/>
      <c r="BJ1245" s="25"/>
      <c r="BK1245" s="25"/>
      <c r="BL1245" s="25"/>
      <c r="BM1245" s="25"/>
      <c r="BN1245" s="25"/>
      <c r="BO1245" s="25"/>
      <c r="BP1245" s="25"/>
      <c r="BQ1245" s="25"/>
      <c r="BR1245" s="25"/>
      <c r="BS1245" s="25"/>
      <c r="BT1245" s="25"/>
      <c r="BU1245" s="25"/>
      <c r="BV1245" s="25"/>
      <c r="BW1245" s="25"/>
      <c r="BX1245" s="25"/>
      <c r="BY1245" s="25"/>
      <c r="BZ1245" s="25"/>
      <c r="CA1245" s="25"/>
      <c r="CB1245" s="25"/>
      <c r="CC1245" s="25"/>
      <c r="CD1245" s="25"/>
      <c r="CE1245" s="25"/>
      <c r="CF1245" s="25"/>
      <c r="CG1245" s="25"/>
      <c r="CH1245" s="25"/>
      <c r="CI1245" s="25"/>
      <c r="CJ1245" s="25"/>
      <c r="CK1245" s="25"/>
      <c r="CL1245" s="25"/>
      <c r="CM1245" s="25"/>
      <c r="CN1245" s="25"/>
      <c r="CO1245" s="25"/>
      <c r="CP1245" s="25"/>
      <c r="CQ1245" s="25"/>
      <c r="CR1245" s="25"/>
      <c r="CS1245" s="25"/>
      <c r="CT1245" s="25"/>
      <c r="CU1245" s="25"/>
      <c r="CV1245" s="25"/>
      <c r="CW1245" s="25"/>
      <c r="CX1245" s="25"/>
      <c r="CY1245" s="25"/>
      <c r="CZ1245" s="25"/>
      <c r="DA1245" s="25"/>
      <c r="DB1245" s="25"/>
      <c r="DC1245" s="25"/>
      <c r="DD1245" s="25"/>
    </row>
    <row r="1246" spans="1:108" hidden="1">
      <c r="A1246" s="25"/>
      <c r="B1246" s="25"/>
      <c r="C1246" s="25"/>
      <c r="D1246" s="25"/>
      <c r="E1246" s="25"/>
      <c r="F1246" s="25"/>
      <c r="G1246" s="25"/>
      <c r="H1246" s="25"/>
      <c r="I1246" s="214"/>
      <c r="J1246" s="25"/>
      <c r="K1246" s="25"/>
      <c r="L1246" s="25"/>
      <c r="M1246" s="25"/>
      <c r="N1246" s="25"/>
      <c r="O1246" s="25"/>
      <c r="P1246" s="25"/>
      <c r="Q1246" s="25"/>
      <c r="R1246" s="25"/>
      <c r="S1246" s="25"/>
      <c r="T1246" s="25"/>
      <c r="U1246" s="25"/>
      <c r="V1246" s="25"/>
      <c r="W1246" s="25"/>
      <c r="X1246" s="25"/>
      <c r="Y1246" s="25"/>
      <c r="Z1246" s="25"/>
      <c r="AA1246" s="25"/>
      <c r="AB1246" s="25"/>
      <c r="AC1246" s="25"/>
      <c r="AD1246" s="25"/>
      <c r="AE1246" s="25"/>
      <c r="AF1246" s="25"/>
      <c r="AG1246" s="25"/>
      <c r="AH1246" s="25"/>
      <c r="AI1246" s="25"/>
      <c r="AJ1246" s="25"/>
      <c r="AK1246" s="25"/>
      <c r="AL1246" s="25"/>
      <c r="AM1246" s="25"/>
      <c r="AN1246" s="25"/>
      <c r="AO1246" s="25"/>
      <c r="AP1246" s="25"/>
      <c r="AQ1246" s="25"/>
      <c r="AR1246" s="25"/>
      <c r="AS1246" s="25"/>
      <c r="AT1246" s="25"/>
      <c r="AU1246" s="25"/>
      <c r="AV1246" s="25"/>
      <c r="AW1246" s="25"/>
      <c r="AX1246" s="25"/>
      <c r="AY1246" s="25"/>
      <c r="AZ1246" s="25"/>
      <c r="BA1246" s="25"/>
      <c r="BB1246" s="25"/>
      <c r="BC1246" s="25"/>
      <c r="BD1246" s="25"/>
      <c r="BE1246" s="25"/>
      <c r="BF1246" s="25"/>
      <c r="BG1246" s="25"/>
      <c r="BH1246" s="25"/>
      <c r="BI1246" s="25"/>
      <c r="BJ1246" s="25"/>
      <c r="BK1246" s="25"/>
      <c r="BL1246" s="25"/>
      <c r="BM1246" s="25"/>
      <c r="BN1246" s="25"/>
      <c r="BO1246" s="25"/>
      <c r="BP1246" s="25"/>
      <c r="BQ1246" s="25"/>
      <c r="BR1246" s="25"/>
      <c r="BS1246" s="25"/>
      <c r="BT1246" s="25"/>
      <c r="BU1246" s="25"/>
      <c r="BV1246" s="25"/>
      <c r="BW1246" s="25"/>
      <c r="BX1246" s="25"/>
      <c r="BY1246" s="25"/>
      <c r="BZ1246" s="25"/>
      <c r="CA1246" s="25"/>
      <c r="CB1246" s="25"/>
      <c r="CC1246" s="25"/>
      <c r="CD1246" s="25"/>
      <c r="CE1246" s="25"/>
      <c r="CF1246" s="25"/>
      <c r="CG1246" s="25"/>
      <c r="CH1246" s="25"/>
      <c r="CI1246" s="25"/>
      <c r="CJ1246" s="25"/>
      <c r="CK1246" s="25"/>
      <c r="CL1246" s="25"/>
      <c r="CM1246" s="25"/>
      <c r="CN1246" s="25"/>
      <c r="CO1246" s="25"/>
      <c r="CP1246" s="25"/>
      <c r="CQ1246" s="25"/>
      <c r="CR1246" s="25"/>
      <c r="CS1246" s="25"/>
      <c r="CT1246" s="25"/>
      <c r="CU1246" s="25"/>
      <c r="CV1246" s="25"/>
      <c r="CW1246" s="25"/>
      <c r="CX1246" s="25"/>
      <c r="CY1246" s="25"/>
      <c r="CZ1246" s="25"/>
      <c r="DA1246" s="25"/>
      <c r="DB1246" s="25"/>
      <c r="DC1246" s="25"/>
      <c r="DD1246" s="25"/>
    </row>
    <row r="1247" spans="1:108" hidden="1">
      <c r="A1247" s="25"/>
      <c r="B1247" s="25"/>
      <c r="C1247" s="25"/>
      <c r="D1247" s="25"/>
      <c r="E1247" s="25"/>
      <c r="F1247" s="25"/>
      <c r="G1247" s="25"/>
      <c r="H1247" s="25"/>
      <c r="I1247" s="214"/>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5"/>
      <c r="AX1247" s="25"/>
      <c r="AY1247" s="25"/>
      <c r="AZ1247" s="25"/>
      <c r="BA1247" s="25"/>
      <c r="BB1247" s="25"/>
      <c r="BC1247" s="25"/>
      <c r="BD1247" s="25"/>
      <c r="BE1247" s="25"/>
      <c r="BF1247" s="25"/>
      <c r="BG1247" s="25"/>
      <c r="BH1247" s="25"/>
      <c r="BI1247" s="25"/>
      <c r="BJ1247" s="25"/>
      <c r="BK1247" s="25"/>
      <c r="BL1247" s="25"/>
      <c r="BM1247" s="25"/>
      <c r="BN1247" s="25"/>
      <c r="BO1247" s="25"/>
      <c r="BP1247" s="25"/>
      <c r="BQ1247" s="25"/>
      <c r="BR1247" s="25"/>
      <c r="BS1247" s="25"/>
      <c r="BT1247" s="25"/>
      <c r="BU1247" s="25"/>
      <c r="BV1247" s="25"/>
      <c r="BW1247" s="25"/>
      <c r="BX1247" s="25"/>
      <c r="BY1247" s="25"/>
      <c r="BZ1247" s="25"/>
      <c r="CA1247" s="25"/>
      <c r="CB1247" s="25"/>
      <c r="CC1247" s="25"/>
      <c r="CD1247" s="25"/>
      <c r="CE1247" s="25"/>
      <c r="CF1247" s="25"/>
      <c r="CG1247" s="25"/>
      <c r="CH1247" s="25"/>
      <c r="CI1247" s="25"/>
      <c r="CJ1247" s="25"/>
      <c r="CK1247" s="25"/>
      <c r="CL1247" s="25"/>
      <c r="CM1247" s="25"/>
      <c r="CN1247" s="25"/>
      <c r="CO1247" s="25"/>
      <c r="CP1247" s="25"/>
      <c r="CQ1247" s="25"/>
      <c r="CR1247" s="25"/>
      <c r="CS1247" s="25"/>
      <c r="CT1247" s="25"/>
      <c r="CU1247" s="25"/>
      <c r="CV1247" s="25"/>
      <c r="CW1247" s="25"/>
      <c r="CX1247" s="25"/>
      <c r="CY1247" s="25"/>
      <c r="CZ1247" s="25"/>
      <c r="DA1247" s="25"/>
      <c r="DB1247" s="25"/>
      <c r="DC1247" s="25"/>
      <c r="DD1247" s="25"/>
    </row>
    <row r="1248" spans="1:108" hidden="1">
      <c r="A1248" s="25"/>
      <c r="B1248" s="25"/>
      <c r="C1248" s="25"/>
      <c r="D1248" s="25"/>
      <c r="E1248" s="25"/>
      <c r="F1248" s="25"/>
      <c r="G1248" s="25"/>
      <c r="H1248" s="25"/>
      <c r="I1248" s="214"/>
      <c r="J1248" s="25"/>
      <c r="K1248" s="25"/>
      <c r="L1248" s="25"/>
      <c r="M1248" s="25"/>
      <c r="N1248" s="25"/>
      <c r="O1248" s="25"/>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c r="AM1248" s="25"/>
      <c r="AN1248" s="25"/>
      <c r="AO1248" s="25"/>
      <c r="AP1248" s="25"/>
      <c r="AQ1248" s="25"/>
      <c r="AR1248" s="25"/>
      <c r="AS1248" s="25"/>
      <c r="AT1248" s="25"/>
      <c r="AU1248" s="25"/>
      <c r="AV1248" s="25"/>
      <c r="AW1248" s="25"/>
      <c r="AX1248" s="25"/>
      <c r="AY1248" s="25"/>
      <c r="AZ1248" s="25"/>
      <c r="BA1248" s="25"/>
      <c r="BB1248" s="25"/>
      <c r="BC1248" s="25"/>
      <c r="BD1248" s="25"/>
      <c r="BE1248" s="25"/>
      <c r="BF1248" s="25"/>
      <c r="BG1248" s="25"/>
      <c r="BH1248" s="25"/>
      <c r="BI1248" s="25"/>
      <c r="BJ1248" s="25"/>
      <c r="BK1248" s="25"/>
      <c r="BL1248" s="25"/>
      <c r="BM1248" s="25"/>
      <c r="BN1248" s="25"/>
      <c r="BO1248" s="25"/>
      <c r="BP1248" s="25"/>
      <c r="BQ1248" s="25"/>
      <c r="BR1248" s="25"/>
      <c r="BS1248" s="25"/>
      <c r="BT1248" s="25"/>
      <c r="BU1248" s="25"/>
      <c r="BV1248" s="25"/>
      <c r="BW1248" s="25"/>
      <c r="BX1248" s="25"/>
      <c r="BY1248" s="25"/>
      <c r="BZ1248" s="25"/>
      <c r="CA1248" s="25"/>
      <c r="CB1248" s="25"/>
      <c r="CC1248" s="25"/>
      <c r="CD1248" s="25"/>
      <c r="CE1248" s="25"/>
      <c r="CF1248" s="25"/>
      <c r="CG1248" s="25"/>
      <c r="CH1248" s="25"/>
      <c r="CI1248" s="25"/>
      <c r="CJ1248" s="25"/>
      <c r="CK1248" s="25"/>
      <c r="CL1248" s="25"/>
      <c r="CM1248" s="25"/>
      <c r="CN1248" s="25"/>
      <c r="CO1248" s="25"/>
      <c r="CP1248" s="25"/>
      <c r="CQ1248" s="25"/>
      <c r="CR1248" s="25"/>
      <c r="CS1248" s="25"/>
      <c r="CT1248" s="25"/>
      <c r="CU1248" s="25"/>
      <c r="CV1248" s="25"/>
      <c r="CW1248" s="25"/>
      <c r="CX1248" s="25"/>
      <c r="CY1248" s="25"/>
      <c r="CZ1248" s="25"/>
      <c r="DA1248" s="25"/>
      <c r="DB1248" s="25"/>
      <c r="DC1248" s="25"/>
      <c r="DD1248" s="25"/>
    </row>
    <row r="1249" spans="1:108" hidden="1">
      <c r="A1249" s="25"/>
      <c r="B1249" s="25"/>
      <c r="C1249" s="25"/>
      <c r="D1249" s="25"/>
      <c r="E1249" s="25"/>
      <c r="F1249" s="25"/>
      <c r="G1249" s="25"/>
      <c r="H1249" s="25"/>
      <c r="I1249" s="214"/>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5"/>
      <c r="AX1249" s="25"/>
      <c r="AY1249" s="25"/>
      <c r="AZ1249" s="25"/>
      <c r="BA1249" s="25"/>
      <c r="BB1249" s="25"/>
      <c r="BC1249" s="25"/>
      <c r="BD1249" s="25"/>
      <c r="BE1249" s="25"/>
      <c r="BF1249" s="25"/>
      <c r="BG1249" s="25"/>
      <c r="BH1249" s="25"/>
      <c r="BI1249" s="25"/>
      <c r="BJ1249" s="25"/>
      <c r="BK1249" s="25"/>
      <c r="BL1249" s="25"/>
      <c r="BM1249" s="25"/>
      <c r="BN1249" s="25"/>
      <c r="BO1249" s="25"/>
      <c r="BP1249" s="25"/>
      <c r="BQ1249" s="25"/>
      <c r="BR1249" s="25"/>
      <c r="BS1249" s="25"/>
      <c r="BT1249" s="25"/>
      <c r="BU1249" s="25"/>
      <c r="BV1249" s="25"/>
      <c r="BW1249" s="25"/>
      <c r="BX1249" s="25"/>
      <c r="BY1249" s="25"/>
      <c r="BZ1249" s="25"/>
      <c r="CA1249" s="25"/>
      <c r="CB1249" s="25"/>
      <c r="CC1249" s="25"/>
      <c r="CD1249" s="25"/>
      <c r="CE1249" s="25"/>
      <c r="CF1249" s="25"/>
      <c r="CG1249" s="25"/>
      <c r="CH1249" s="25"/>
      <c r="CI1249" s="25"/>
      <c r="CJ1249" s="25"/>
      <c r="CK1249" s="25"/>
      <c r="CL1249" s="25"/>
      <c r="CM1249" s="25"/>
      <c r="CN1249" s="25"/>
      <c r="CO1249" s="25"/>
      <c r="CP1249" s="25"/>
      <c r="CQ1249" s="25"/>
      <c r="CR1249" s="25"/>
      <c r="CS1249" s="25"/>
      <c r="CT1249" s="25"/>
      <c r="CU1249" s="25"/>
      <c r="CV1249" s="25"/>
      <c r="CW1249" s="25"/>
      <c r="CX1249" s="25"/>
      <c r="CY1249" s="25"/>
      <c r="CZ1249" s="25"/>
      <c r="DA1249" s="25"/>
      <c r="DB1249" s="25"/>
      <c r="DC1249" s="25"/>
      <c r="DD1249" s="25"/>
    </row>
    <row r="1250" spans="1:108" hidden="1">
      <c r="A1250" s="25"/>
      <c r="B1250" s="25"/>
      <c r="C1250" s="25"/>
      <c r="D1250" s="25"/>
      <c r="E1250" s="25"/>
      <c r="F1250" s="25"/>
      <c r="G1250" s="25"/>
      <c r="H1250" s="25"/>
      <c r="I1250" s="214"/>
      <c r="J1250" s="25"/>
      <c r="K1250" s="25"/>
      <c r="L1250" s="25"/>
      <c r="M1250" s="25"/>
      <c r="N1250" s="25"/>
      <c r="O1250" s="25"/>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c r="AM1250" s="25"/>
      <c r="AN1250" s="25"/>
      <c r="AO1250" s="25"/>
      <c r="AP1250" s="25"/>
      <c r="AQ1250" s="25"/>
      <c r="AR1250" s="25"/>
      <c r="AS1250" s="25"/>
      <c r="AT1250" s="25"/>
      <c r="AU1250" s="25"/>
      <c r="AV1250" s="25"/>
      <c r="AW1250" s="25"/>
      <c r="AX1250" s="25"/>
      <c r="AY1250" s="25"/>
      <c r="AZ1250" s="25"/>
      <c r="BA1250" s="25"/>
      <c r="BB1250" s="25"/>
      <c r="BC1250" s="25"/>
      <c r="BD1250" s="25"/>
      <c r="BE1250" s="25"/>
      <c r="BF1250" s="25"/>
      <c r="BG1250" s="25"/>
      <c r="BH1250" s="25"/>
      <c r="BI1250" s="25"/>
      <c r="BJ1250" s="25"/>
      <c r="BK1250" s="25"/>
      <c r="BL1250" s="25"/>
      <c r="BM1250" s="25"/>
      <c r="BN1250" s="25"/>
      <c r="BO1250" s="25"/>
      <c r="BP1250" s="25"/>
      <c r="BQ1250" s="25"/>
      <c r="BR1250" s="25"/>
      <c r="BS1250" s="25"/>
      <c r="BT1250" s="25"/>
      <c r="BU1250" s="25"/>
      <c r="BV1250" s="25"/>
      <c r="BW1250" s="25"/>
      <c r="BX1250" s="25"/>
      <c r="BY1250" s="25"/>
      <c r="BZ1250" s="25"/>
      <c r="CA1250" s="25"/>
      <c r="CB1250" s="25"/>
      <c r="CC1250" s="25"/>
      <c r="CD1250" s="25"/>
      <c r="CE1250" s="25"/>
      <c r="CF1250" s="25"/>
      <c r="CG1250" s="25"/>
      <c r="CH1250" s="25"/>
      <c r="CI1250" s="25"/>
      <c r="CJ1250" s="25"/>
      <c r="CK1250" s="25"/>
      <c r="CL1250" s="25"/>
      <c r="CM1250" s="25"/>
      <c r="CN1250" s="25"/>
      <c r="CO1250" s="25"/>
      <c r="CP1250" s="25"/>
      <c r="CQ1250" s="25"/>
      <c r="CR1250" s="25"/>
      <c r="CS1250" s="25"/>
      <c r="CT1250" s="25"/>
      <c r="CU1250" s="25"/>
      <c r="CV1250" s="25"/>
      <c r="CW1250" s="25"/>
      <c r="CX1250" s="25"/>
      <c r="CY1250" s="25"/>
      <c r="CZ1250" s="25"/>
      <c r="DA1250" s="25"/>
      <c r="DB1250" s="25"/>
      <c r="DC1250" s="25"/>
      <c r="DD1250" s="25"/>
    </row>
    <row r="1251" spans="1:108" hidden="1">
      <c r="A1251" s="25"/>
      <c r="B1251" s="25"/>
      <c r="C1251" s="25"/>
      <c r="D1251" s="25"/>
      <c r="E1251" s="25"/>
      <c r="F1251" s="25"/>
      <c r="G1251" s="25"/>
      <c r="H1251" s="25"/>
      <c r="I1251" s="214"/>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5"/>
      <c r="AX1251" s="25"/>
      <c r="AY1251" s="25"/>
      <c r="AZ1251" s="25"/>
      <c r="BA1251" s="25"/>
      <c r="BB1251" s="25"/>
      <c r="BC1251" s="25"/>
      <c r="BD1251" s="25"/>
      <c r="BE1251" s="25"/>
      <c r="BF1251" s="25"/>
      <c r="BG1251" s="25"/>
      <c r="BH1251" s="25"/>
      <c r="BI1251" s="25"/>
      <c r="BJ1251" s="25"/>
      <c r="BK1251" s="25"/>
      <c r="BL1251" s="25"/>
      <c r="BM1251" s="25"/>
      <c r="BN1251" s="25"/>
      <c r="BO1251" s="25"/>
      <c r="BP1251" s="25"/>
      <c r="BQ1251" s="25"/>
      <c r="BR1251" s="25"/>
      <c r="BS1251" s="25"/>
      <c r="BT1251" s="25"/>
      <c r="BU1251" s="25"/>
      <c r="BV1251" s="25"/>
      <c r="BW1251" s="25"/>
      <c r="BX1251" s="25"/>
      <c r="BY1251" s="25"/>
      <c r="BZ1251" s="25"/>
      <c r="CA1251" s="25"/>
      <c r="CB1251" s="25"/>
      <c r="CC1251" s="25"/>
      <c r="CD1251" s="25"/>
      <c r="CE1251" s="25"/>
      <c r="CF1251" s="25"/>
      <c r="CG1251" s="25"/>
      <c r="CH1251" s="25"/>
      <c r="CI1251" s="25"/>
      <c r="CJ1251" s="25"/>
      <c r="CK1251" s="25"/>
      <c r="CL1251" s="25"/>
      <c r="CM1251" s="25"/>
      <c r="CN1251" s="25"/>
      <c r="CO1251" s="25"/>
      <c r="CP1251" s="25"/>
      <c r="CQ1251" s="25"/>
      <c r="CR1251" s="25"/>
      <c r="CS1251" s="25"/>
      <c r="CT1251" s="25"/>
      <c r="CU1251" s="25"/>
      <c r="CV1251" s="25"/>
      <c r="CW1251" s="25"/>
      <c r="CX1251" s="25"/>
      <c r="CY1251" s="25"/>
      <c r="CZ1251" s="25"/>
      <c r="DA1251" s="25"/>
      <c r="DB1251" s="25"/>
      <c r="DC1251" s="25"/>
      <c r="DD1251" s="25"/>
    </row>
    <row r="1252" spans="1:108" hidden="1">
      <c r="A1252" s="25"/>
      <c r="B1252" s="25"/>
      <c r="C1252" s="25"/>
      <c r="D1252" s="25"/>
      <c r="E1252" s="25"/>
      <c r="F1252" s="25"/>
      <c r="G1252" s="25"/>
      <c r="H1252" s="25"/>
      <c r="I1252" s="214"/>
      <c r="J1252" s="25"/>
      <c r="K1252" s="25"/>
      <c r="L1252" s="25"/>
      <c r="M1252" s="25"/>
      <c r="N1252" s="25"/>
      <c r="O1252" s="25"/>
      <c r="P1252" s="25"/>
      <c r="Q1252" s="25"/>
      <c r="R1252" s="25"/>
      <c r="S1252" s="25"/>
      <c r="T1252" s="25"/>
      <c r="U1252" s="25"/>
      <c r="V1252" s="25"/>
      <c r="W1252" s="25"/>
      <c r="X1252" s="25"/>
      <c r="Y1252" s="25"/>
      <c r="Z1252" s="25"/>
      <c r="AA1252" s="25"/>
      <c r="AB1252" s="25"/>
      <c r="AC1252" s="25"/>
      <c r="AD1252" s="25"/>
      <c r="AE1252" s="25"/>
      <c r="AF1252" s="25"/>
      <c r="AG1252" s="25"/>
      <c r="AH1252" s="25"/>
      <c r="AI1252" s="25"/>
      <c r="AJ1252" s="25"/>
      <c r="AK1252" s="25"/>
      <c r="AL1252" s="25"/>
      <c r="AM1252" s="25"/>
      <c r="AN1252" s="25"/>
      <c r="AO1252" s="25"/>
      <c r="AP1252" s="25"/>
      <c r="AQ1252" s="25"/>
      <c r="AR1252" s="25"/>
      <c r="AS1252" s="25"/>
      <c r="AT1252" s="25"/>
      <c r="AU1252" s="25"/>
      <c r="AV1252" s="25"/>
      <c r="AW1252" s="25"/>
      <c r="AX1252" s="25"/>
      <c r="AY1252" s="25"/>
      <c r="AZ1252" s="25"/>
      <c r="BA1252" s="25"/>
      <c r="BB1252" s="25"/>
      <c r="BC1252" s="25"/>
      <c r="BD1252" s="25"/>
      <c r="BE1252" s="25"/>
      <c r="BF1252" s="25"/>
      <c r="BG1252" s="25"/>
      <c r="BH1252" s="25"/>
      <c r="BI1252" s="25"/>
      <c r="BJ1252" s="25"/>
      <c r="BK1252" s="25"/>
      <c r="BL1252" s="25"/>
      <c r="BM1252" s="25"/>
      <c r="BN1252" s="25"/>
      <c r="BO1252" s="25"/>
      <c r="BP1252" s="25"/>
      <c r="BQ1252" s="25"/>
      <c r="BR1252" s="25"/>
      <c r="BS1252" s="25"/>
      <c r="BT1252" s="25"/>
      <c r="BU1252" s="25"/>
      <c r="BV1252" s="25"/>
      <c r="BW1252" s="25"/>
      <c r="BX1252" s="25"/>
      <c r="BY1252" s="25"/>
      <c r="BZ1252" s="25"/>
      <c r="CA1252" s="25"/>
      <c r="CB1252" s="25"/>
      <c r="CC1252" s="25"/>
      <c r="CD1252" s="25"/>
      <c r="CE1252" s="25"/>
      <c r="CF1252" s="25"/>
      <c r="CG1252" s="25"/>
      <c r="CH1252" s="25"/>
      <c r="CI1252" s="25"/>
      <c r="CJ1252" s="25"/>
      <c r="CK1252" s="25"/>
      <c r="CL1252" s="25"/>
      <c r="CM1252" s="25"/>
      <c r="CN1252" s="25"/>
      <c r="CO1252" s="25"/>
      <c r="CP1252" s="25"/>
      <c r="CQ1252" s="25"/>
      <c r="CR1252" s="25"/>
      <c r="CS1252" s="25"/>
      <c r="CT1252" s="25"/>
      <c r="CU1252" s="25"/>
      <c r="CV1252" s="25"/>
      <c r="CW1252" s="25"/>
      <c r="CX1252" s="25"/>
      <c r="CY1252" s="25"/>
      <c r="CZ1252" s="25"/>
      <c r="DA1252" s="25"/>
      <c r="DB1252" s="25"/>
      <c r="DC1252" s="25"/>
      <c r="DD1252" s="25"/>
    </row>
    <row r="1253" spans="1:108" hidden="1">
      <c r="A1253" s="25"/>
      <c r="B1253" s="25"/>
      <c r="C1253" s="25"/>
      <c r="D1253" s="25"/>
      <c r="E1253" s="25"/>
      <c r="F1253" s="25"/>
      <c r="G1253" s="25"/>
      <c r="H1253" s="25"/>
      <c r="I1253" s="214"/>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5"/>
      <c r="AX1253" s="25"/>
      <c r="AY1253" s="25"/>
      <c r="AZ1253" s="25"/>
      <c r="BA1253" s="25"/>
      <c r="BB1253" s="25"/>
      <c r="BC1253" s="25"/>
      <c r="BD1253" s="25"/>
      <c r="BE1253" s="25"/>
      <c r="BF1253" s="25"/>
      <c r="BG1253" s="25"/>
      <c r="BH1253" s="25"/>
      <c r="BI1253" s="25"/>
      <c r="BJ1253" s="25"/>
      <c r="BK1253" s="25"/>
      <c r="BL1253" s="25"/>
      <c r="BM1253" s="25"/>
      <c r="BN1253" s="25"/>
      <c r="BO1253" s="25"/>
      <c r="BP1253" s="25"/>
      <c r="BQ1253" s="25"/>
      <c r="BR1253" s="25"/>
      <c r="BS1253" s="25"/>
      <c r="BT1253" s="25"/>
      <c r="BU1253" s="25"/>
      <c r="BV1253" s="25"/>
      <c r="BW1253" s="25"/>
      <c r="BX1253" s="25"/>
      <c r="BY1253" s="25"/>
      <c r="BZ1253" s="25"/>
      <c r="CA1253" s="25"/>
      <c r="CB1253" s="25"/>
      <c r="CC1253" s="25"/>
      <c r="CD1253" s="25"/>
      <c r="CE1253" s="25"/>
      <c r="CF1253" s="25"/>
      <c r="CG1253" s="25"/>
      <c r="CH1253" s="25"/>
      <c r="CI1253" s="25"/>
      <c r="CJ1253" s="25"/>
      <c r="CK1253" s="25"/>
      <c r="CL1253" s="25"/>
      <c r="CM1253" s="25"/>
      <c r="CN1253" s="25"/>
      <c r="CO1253" s="25"/>
      <c r="CP1253" s="25"/>
      <c r="CQ1253" s="25"/>
      <c r="CR1253" s="25"/>
      <c r="CS1253" s="25"/>
      <c r="CT1253" s="25"/>
      <c r="CU1253" s="25"/>
      <c r="CV1253" s="25"/>
      <c r="CW1253" s="25"/>
      <c r="CX1253" s="25"/>
      <c r="CY1253" s="25"/>
      <c r="CZ1253" s="25"/>
      <c r="DA1253" s="25"/>
      <c r="DB1253" s="25"/>
      <c r="DC1253" s="25"/>
      <c r="DD1253" s="25"/>
    </row>
    <row r="1254" spans="1:108" hidden="1">
      <c r="A1254" s="25"/>
      <c r="B1254" s="25"/>
      <c r="C1254" s="25"/>
      <c r="D1254" s="25"/>
      <c r="E1254" s="25"/>
      <c r="F1254" s="25"/>
      <c r="G1254" s="25"/>
      <c r="H1254" s="25"/>
      <c r="I1254" s="214"/>
      <c r="J1254" s="25"/>
      <c r="K1254" s="25"/>
      <c r="L1254" s="25"/>
      <c r="M1254" s="25"/>
      <c r="N1254" s="25"/>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c r="AM1254" s="25"/>
      <c r="AN1254" s="25"/>
      <c r="AO1254" s="25"/>
      <c r="AP1254" s="25"/>
      <c r="AQ1254" s="25"/>
      <c r="AR1254" s="25"/>
      <c r="AS1254" s="25"/>
      <c r="AT1254" s="25"/>
      <c r="AU1254" s="25"/>
      <c r="AV1254" s="25"/>
      <c r="AW1254" s="25"/>
      <c r="AX1254" s="25"/>
      <c r="AY1254" s="25"/>
      <c r="AZ1254" s="25"/>
      <c r="BA1254" s="25"/>
      <c r="BB1254" s="25"/>
      <c r="BC1254" s="25"/>
      <c r="BD1254" s="25"/>
      <c r="BE1254" s="25"/>
      <c r="BF1254" s="25"/>
      <c r="BG1254" s="25"/>
      <c r="BH1254" s="25"/>
      <c r="BI1254" s="25"/>
      <c r="BJ1254" s="25"/>
      <c r="BK1254" s="25"/>
      <c r="BL1254" s="25"/>
      <c r="BM1254" s="25"/>
      <c r="BN1254" s="25"/>
      <c r="BO1254" s="25"/>
      <c r="BP1254" s="25"/>
      <c r="BQ1254" s="25"/>
      <c r="BR1254" s="25"/>
      <c r="BS1254" s="25"/>
      <c r="BT1254" s="25"/>
      <c r="BU1254" s="25"/>
      <c r="BV1254" s="25"/>
      <c r="BW1254" s="25"/>
      <c r="BX1254" s="25"/>
      <c r="BY1254" s="25"/>
      <c r="BZ1254" s="25"/>
      <c r="CA1254" s="25"/>
      <c r="CB1254" s="25"/>
      <c r="CC1254" s="25"/>
      <c r="CD1254" s="25"/>
      <c r="CE1254" s="25"/>
      <c r="CF1254" s="25"/>
      <c r="CG1254" s="25"/>
      <c r="CH1254" s="25"/>
      <c r="CI1254" s="25"/>
      <c r="CJ1254" s="25"/>
      <c r="CK1254" s="25"/>
      <c r="CL1254" s="25"/>
      <c r="CM1254" s="25"/>
      <c r="CN1254" s="25"/>
      <c r="CO1254" s="25"/>
      <c r="CP1254" s="25"/>
      <c r="CQ1254" s="25"/>
      <c r="CR1254" s="25"/>
      <c r="CS1254" s="25"/>
      <c r="CT1254" s="25"/>
      <c r="CU1254" s="25"/>
      <c r="CV1254" s="25"/>
      <c r="CW1254" s="25"/>
      <c r="CX1254" s="25"/>
      <c r="CY1254" s="25"/>
      <c r="CZ1254" s="25"/>
      <c r="DA1254" s="25"/>
      <c r="DB1254" s="25"/>
      <c r="DC1254" s="25"/>
      <c r="DD1254" s="25"/>
    </row>
    <row r="1255" spans="1:108" hidden="1">
      <c r="A1255" s="25"/>
      <c r="B1255" s="25"/>
      <c r="C1255" s="25"/>
      <c r="D1255" s="25"/>
      <c r="E1255" s="25"/>
      <c r="F1255" s="25"/>
      <c r="G1255" s="25"/>
      <c r="H1255" s="25"/>
      <c r="I1255" s="214"/>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5"/>
      <c r="AX1255" s="25"/>
      <c r="AY1255" s="25"/>
      <c r="AZ1255" s="25"/>
      <c r="BA1255" s="25"/>
      <c r="BB1255" s="25"/>
      <c r="BC1255" s="25"/>
      <c r="BD1255" s="25"/>
      <c r="BE1255" s="25"/>
      <c r="BF1255" s="25"/>
      <c r="BG1255" s="25"/>
      <c r="BH1255" s="25"/>
      <c r="BI1255" s="25"/>
      <c r="BJ1255" s="25"/>
      <c r="BK1255" s="25"/>
      <c r="BL1255" s="25"/>
      <c r="BM1255" s="25"/>
      <c r="BN1255" s="25"/>
      <c r="BO1255" s="25"/>
      <c r="BP1255" s="25"/>
      <c r="BQ1255" s="25"/>
      <c r="BR1255" s="25"/>
      <c r="BS1255" s="25"/>
      <c r="BT1255" s="25"/>
      <c r="BU1255" s="25"/>
      <c r="BV1255" s="25"/>
      <c r="BW1255" s="25"/>
      <c r="BX1255" s="25"/>
      <c r="BY1255" s="25"/>
      <c r="BZ1255" s="25"/>
      <c r="CA1255" s="25"/>
      <c r="CB1255" s="25"/>
      <c r="CC1255" s="25"/>
      <c r="CD1255" s="25"/>
      <c r="CE1255" s="25"/>
      <c r="CF1255" s="25"/>
      <c r="CG1255" s="25"/>
      <c r="CH1255" s="25"/>
      <c r="CI1255" s="25"/>
      <c r="CJ1255" s="25"/>
      <c r="CK1255" s="25"/>
      <c r="CL1255" s="25"/>
      <c r="CM1255" s="25"/>
      <c r="CN1255" s="25"/>
      <c r="CO1255" s="25"/>
      <c r="CP1255" s="25"/>
      <c r="CQ1255" s="25"/>
      <c r="CR1255" s="25"/>
      <c r="CS1255" s="25"/>
      <c r="CT1255" s="25"/>
      <c r="CU1255" s="25"/>
      <c r="CV1255" s="25"/>
      <c r="CW1255" s="25"/>
      <c r="CX1255" s="25"/>
      <c r="CY1255" s="25"/>
      <c r="CZ1255" s="25"/>
      <c r="DA1255" s="25"/>
      <c r="DB1255" s="25"/>
      <c r="DC1255" s="25"/>
      <c r="DD1255" s="25"/>
    </row>
    <row r="1256" spans="1:108" hidden="1">
      <c r="A1256" s="25"/>
      <c r="B1256" s="25"/>
      <c r="C1256" s="25"/>
      <c r="D1256" s="25"/>
      <c r="E1256" s="25"/>
      <c r="F1256" s="25"/>
      <c r="G1256" s="25"/>
      <c r="H1256" s="25"/>
      <c r="I1256" s="214"/>
      <c r="J1256" s="25"/>
      <c r="K1256" s="25"/>
      <c r="L1256" s="25"/>
      <c r="M1256" s="25"/>
      <c r="N1256" s="25"/>
      <c r="O1256" s="25"/>
      <c r="P1256" s="25"/>
      <c r="Q1256" s="25"/>
      <c r="R1256" s="25"/>
      <c r="S1256" s="25"/>
      <c r="T1256" s="25"/>
      <c r="U1256" s="25"/>
      <c r="V1256" s="25"/>
      <c r="W1256" s="25"/>
      <c r="X1256" s="25"/>
      <c r="Y1256" s="25"/>
      <c r="Z1256" s="25"/>
      <c r="AA1256" s="25"/>
      <c r="AB1256" s="25"/>
      <c r="AC1256" s="25"/>
      <c r="AD1256" s="25"/>
      <c r="AE1256" s="25"/>
      <c r="AF1256" s="25"/>
      <c r="AG1256" s="25"/>
      <c r="AH1256" s="25"/>
      <c r="AI1256" s="25"/>
      <c r="AJ1256" s="25"/>
      <c r="AK1256" s="25"/>
      <c r="AL1256" s="25"/>
      <c r="AM1256" s="25"/>
      <c r="AN1256" s="25"/>
      <c r="AO1256" s="25"/>
      <c r="AP1256" s="25"/>
      <c r="AQ1256" s="25"/>
      <c r="AR1256" s="25"/>
      <c r="AS1256" s="25"/>
      <c r="AT1256" s="25"/>
      <c r="AU1256" s="25"/>
      <c r="AV1256" s="25"/>
      <c r="AW1256" s="25"/>
      <c r="AX1256" s="25"/>
      <c r="AY1256" s="25"/>
      <c r="AZ1256" s="25"/>
      <c r="BA1256" s="25"/>
      <c r="BB1256" s="25"/>
      <c r="BC1256" s="25"/>
      <c r="BD1256" s="25"/>
      <c r="BE1256" s="25"/>
      <c r="BF1256" s="25"/>
      <c r="BG1256" s="25"/>
      <c r="BH1256" s="25"/>
      <c r="BI1256" s="25"/>
      <c r="BJ1256" s="25"/>
      <c r="BK1256" s="25"/>
      <c r="BL1256" s="25"/>
      <c r="BM1256" s="25"/>
      <c r="BN1256" s="25"/>
      <c r="BO1256" s="25"/>
      <c r="BP1256" s="25"/>
      <c r="BQ1256" s="25"/>
      <c r="BR1256" s="25"/>
      <c r="BS1256" s="25"/>
      <c r="BT1256" s="25"/>
      <c r="BU1256" s="25"/>
      <c r="BV1256" s="25"/>
      <c r="BW1256" s="25"/>
      <c r="BX1256" s="25"/>
      <c r="BY1256" s="25"/>
      <c r="BZ1256" s="25"/>
      <c r="CA1256" s="25"/>
      <c r="CB1256" s="25"/>
      <c r="CC1256" s="25"/>
      <c r="CD1256" s="25"/>
      <c r="CE1256" s="25"/>
      <c r="CF1256" s="25"/>
      <c r="CG1256" s="25"/>
      <c r="CH1256" s="25"/>
      <c r="CI1256" s="25"/>
      <c r="CJ1256" s="25"/>
      <c r="CK1256" s="25"/>
      <c r="CL1256" s="25"/>
      <c r="CM1256" s="25"/>
      <c r="CN1256" s="25"/>
      <c r="CO1256" s="25"/>
      <c r="CP1256" s="25"/>
      <c r="CQ1256" s="25"/>
      <c r="CR1256" s="25"/>
      <c r="CS1256" s="25"/>
      <c r="CT1256" s="25"/>
      <c r="CU1256" s="25"/>
      <c r="CV1256" s="25"/>
      <c r="CW1256" s="25"/>
      <c r="CX1256" s="25"/>
      <c r="CY1256" s="25"/>
      <c r="CZ1256" s="25"/>
      <c r="DA1256" s="25"/>
      <c r="DB1256" s="25"/>
      <c r="DC1256" s="25"/>
      <c r="DD1256" s="25"/>
    </row>
    <row r="1257" spans="1:108" hidden="1">
      <c r="A1257" s="25"/>
      <c r="B1257" s="25"/>
      <c r="C1257" s="25"/>
      <c r="D1257" s="25"/>
      <c r="E1257" s="25"/>
      <c r="F1257" s="25"/>
      <c r="G1257" s="25"/>
      <c r="H1257" s="25"/>
      <c r="I1257" s="214"/>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5"/>
      <c r="AX1257" s="25"/>
      <c r="AY1257" s="25"/>
      <c r="AZ1257" s="25"/>
      <c r="BA1257" s="25"/>
      <c r="BB1257" s="25"/>
      <c r="BC1257" s="25"/>
      <c r="BD1257" s="25"/>
      <c r="BE1257" s="25"/>
      <c r="BF1257" s="25"/>
      <c r="BG1257" s="25"/>
      <c r="BH1257" s="25"/>
      <c r="BI1257" s="25"/>
      <c r="BJ1257" s="25"/>
      <c r="BK1257" s="25"/>
      <c r="BL1257" s="25"/>
      <c r="BM1257" s="25"/>
      <c r="BN1257" s="25"/>
      <c r="BO1257" s="25"/>
      <c r="BP1257" s="25"/>
      <c r="BQ1257" s="25"/>
      <c r="BR1257" s="25"/>
      <c r="BS1257" s="25"/>
      <c r="BT1257" s="25"/>
      <c r="BU1257" s="25"/>
      <c r="BV1257" s="25"/>
      <c r="BW1257" s="25"/>
      <c r="BX1257" s="25"/>
      <c r="BY1257" s="25"/>
      <c r="BZ1257" s="25"/>
      <c r="CA1257" s="25"/>
      <c r="CB1257" s="25"/>
      <c r="CC1257" s="25"/>
      <c r="CD1257" s="25"/>
      <c r="CE1257" s="25"/>
      <c r="CF1257" s="25"/>
      <c r="CG1257" s="25"/>
      <c r="CH1257" s="25"/>
      <c r="CI1257" s="25"/>
      <c r="CJ1257" s="25"/>
      <c r="CK1257" s="25"/>
      <c r="CL1257" s="25"/>
      <c r="CM1257" s="25"/>
      <c r="CN1257" s="25"/>
      <c r="CO1257" s="25"/>
      <c r="CP1257" s="25"/>
      <c r="CQ1257" s="25"/>
      <c r="CR1257" s="25"/>
      <c r="CS1257" s="25"/>
      <c r="CT1257" s="25"/>
      <c r="CU1257" s="25"/>
      <c r="CV1257" s="25"/>
      <c r="CW1257" s="25"/>
      <c r="CX1257" s="25"/>
      <c r="CY1257" s="25"/>
      <c r="CZ1257" s="25"/>
      <c r="DA1257" s="25"/>
      <c r="DB1257" s="25"/>
      <c r="DC1257" s="25"/>
      <c r="DD1257" s="25"/>
    </row>
    <row r="1258" spans="1:108" hidden="1">
      <c r="A1258" s="25"/>
      <c r="B1258" s="25"/>
      <c r="C1258" s="25"/>
      <c r="D1258" s="25"/>
      <c r="E1258" s="25"/>
      <c r="F1258" s="25"/>
      <c r="G1258" s="25"/>
      <c r="H1258" s="25"/>
      <c r="I1258" s="214"/>
      <c r="J1258" s="25"/>
      <c r="K1258" s="25"/>
      <c r="L1258" s="25"/>
      <c r="M1258" s="25"/>
      <c r="N1258" s="25"/>
      <c r="O1258" s="25"/>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c r="AM1258" s="25"/>
      <c r="AN1258" s="25"/>
      <c r="AO1258" s="25"/>
      <c r="AP1258" s="25"/>
      <c r="AQ1258" s="25"/>
      <c r="AR1258" s="25"/>
      <c r="AS1258" s="25"/>
      <c r="AT1258" s="25"/>
      <c r="AU1258" s="25"/>
      <c r="AV1258" s="25"/>
      <c r="AW1258" s="25"/>
      <c r="AX1258" s="25"/>
      <c r="AY1258" s="25"/>
      <c r="AZ1258" s="25"/>
      <c r="BA1258" s="25"/>
      <c r="BB1258" s="25"/>
      <c r="BC1258" s="25"/>
      <c r="BD1258" s="25"/>
      <c r="BE1258" s="25"/>
      <c r="BF1258" s="25"/>
      <c r="BG1258" s="25"/>
      <c r="BH1258" s="25"/>
      <c r="BI1258" s="25"/>
      <c r="BJ1258" s="25"/>
      <c r="BK1258" s="25"/>
      <c r="BL1258" s="25"/>
      <c r="BM1258" s="25"/>
      <c r="BN1258" s="25"/>
      <c r="BO1258" s="25"/>
      <c r="BP1258" s="25"/>
      <c r="BQ1258" s="25"/>
      <c r="BR1258" s="25"/>
      <c r="BS1258" s="25"/>
      <c r="BT1258" s="25"/>
      <c r="BU1258" s="25"/>
      <c r="BV1258" s="25"/>
      <c r="BW1258" s="25"/>
      <c r="BX1258" s="25"/>
      <c r="BY1258" s="25"/>
      <c r="BZ1258" s="25"/>
      <c r="CA1258" s="25"/>
      <c r="CB1258" s="25"/>
      <c r="CC1258" s="25"/>
      <c r="CD1258" s="25"/>
      <c r="CE1258" s="25"/>
      <c r="CF1258" s="25"/>
      <c r="CG1258" s="25"/>
      <c r="CH1258" s="25"/>
      <c r="CI1258" s="25"/>
      <c r="CJ1258" s="25"/>
      <c r="CK1258" s="25"/>
      <c r="CL1258" s="25"/>
      <c r="CM1258" s="25"/>
      <c r="CN1258" s="25"/>
      <c r="CO1258" s="25"/>
      <c r="CP1258" s="25"/>
      <c r="CQ1258" s="25"/>
      <c r="CR1258" s="25"/>
      <c r="CS1258" s="25"/>
      <c r="CT1258" s="25"/>
      <c r="CU1258" s="25"/>
      <c r="CV1258" s="25"/>
      <c r="CW1258" s="25"/>
      <c r="CX1258" s="25"/>
      <c r="CY1258" s="25"/>
      <c r="CZ1258" s="25"/>
      <c r="DA1258" s="25"/>
      <c r="DB1258" s="25"/>
      <c r="DC1258" s="25"/>
      <c r="DD1258" s="25"/>
    </row>
    <row r="1259" spans="1:108" hidden="1">
      <c r="A1259" s="25"/>
      <c r="B1259" s="25"/>
      <c r="C1259" s="25"/>
      <c r="D1259" s="25"/>
      <c r="E1259" s="25"/>
      <c r="F1259" s="25"/>
      <c r="G1259" s="25"/>
      <c r="H1259" s="25"/>
      <c r="I1259" s="214"/>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5"/>
      <c r="AX1259" s="25"/>
      <c r="AY1259" s="25"/>
      <c r="AZ1259" s="25"/>
      <c r="BA1259" s="25"/>
      <c r="BB1259" s="25"/>
      <c r="BC1259" s="25"/>
      <c r="BD1259" s="25"/>
      <c r="BE1259" s="25"/>
      <c r="BF1259" s="25"/>
      <c r="BG1259" s="25"/>
      <c r="BH1259" s="25"/>
      <c r="BI1259" s="25"/>
      <c r="BJ1259" s="25"/>
      <c r="BK1259" s="25"/>
      <c r="BL1259" s="25"/>
      <c r="BM1259" s="25"/>
      <c r="BN1259" s="25"/>
      <c r="BO1259" s="25"/>
      <c r="BP1259" s="25"/>
      <c r="BQ1259" s="25"/>
      <c r="BR1259" s="25"/>
      <c r="BS1259" s="25"/>
      <c r="BT1259" s="25"/>
      <c r="BU1259" s="25"/>
      <c r="BV1259" s="25"/>
      <c r="BW1259" s="25"/>
      <c r="BX1259" s="25"/>
      <c r="BY1259" s="25"/>
      <c r="BZ1259" s="25"/>
      <c r="CA1259" s="25"/>
      <c r="CB1259" s="25"/>
      <c r="CC1259" s="25"/>
      <c r="CD1259" s="25"/>
      <c r="CE1259" s="25"/>
      <c r="CF1259" s="25"/>
      <c r="CG1259" s="25"/>
      <c r="CH1259" s="25"/>
      <c r="CI1259" s="25"/>
      <c r="CJ1259" s="25"/>
      <c r="CK1259" s="25"/>
      <c r="CL1259" s="25"/>
      <c r="CM1259" s="25"/>
      <c r="CN1259" s="25"/>
      <c r="CO1259" s="25"/>
      <c r="CP1259" s="25"/>
      <c r="CQ1259" s="25"/>
      <c r="CR1259" s="25"/>
      <c r="CS1259" s="25"/>
      <c r="CT1259" s="25"/>
      <c r="CU1259" s="25"/>
      <c r="CV1259" s="25"/>
      <c r="CW1259" s="25"/>
      <c r="CX1259" s="25"/>
      <c r="CY1259" s="25"/>
      <c r="CZ1259" s="25"/>
      <c r="DA1259" s="25"/>
      <c r="DB1259" s="25"/>
      <c r="DC1259" s="25"/>
      <c r="DD1259" s="25"/>
    </row>
    <row r="1260" spans="1:108" hidden="1">
      <c r="A1260" s="25"/>
      <c r="B1260" s="25"/>
      <c r="C1260" s="25"/>
      <c r="D1260" s="25"/>
      <c r="E1260" s="25"/>
      <c r="F1260" s="25"/>
      <c r="G1260" s="25"/>
      <c r="H1260" s="25"/>
      <c r="I1260" s="214"/>
      <c r="J1260" s="25"/>
      <c r="K1260" s="25"/>
      <c r="L1260" s="25"/>
      <c r="M1260" s="25"/>
      <c r="N1260" s="25"/>
      <c r="O1260" s="25"/>
      <c r="P1260" s="25"/>
      <c r="Q1260" s="25"/>
      <c r="R1260" s="25"/>
      <c r="S1260" s="25"/>
      <c r="T1260" s="25"/>
      <c r="U1260" s="25"/>
      <c r="V1260" s="25"/>
      <c r="W1260" s="25"/>
      <c r="X1260" s="25"/>
      <c r="Y1260" s="25"/>
      <c r="Z1260" s="25"/>
      <c r="AA1260" s="25"/>
      <c r="AB1260" s="25"/>
      <c r="AC1260" s="25"/>
      <c r="AD1260" s="25"/>
      <c r="AE1260" s="25"/>
      <c r="AF1260" s="25"/>
      <c r="AG1260" s="25"/>
      <c r="AH1260" s="25"/>
      <c r="AI1260" s="25"/>
      <c r="AJ1260" s="25"/>
      <c r="AK1260" s="25"/>
      <c r="AL1260" s="25"/>
      <c r="AM1260" s="25"/>
      <c r="AN1260" s="25"/>
      <c r="AO1260" s="25"/>
      <c r="AP1260" s="25"/>
      <c r="AQ1260" s="25"/>
      <c r="AR1260" s="25"/>
      <c r="AS1260" s="25"/>
      <c r="AT1260" s="25"/>
      <c r="AU1260" s="25"/>
      <c r="AV1260" s="25"/>
      <c r="AW1260" s="25"/>
      <c r="AX1260" s="25"/>
      <c r="AY1260" s="25"/>
      <c r="AZ1260" s="25"/>
      <c r="BA1260" s="25"/>
      <c r="BB1260" s="25"/>
      <c r="BC1260" s="25"/>
      <c r="BD1260" s="25"/>
      <c r="BE1260" s="25"/>
      <c r="BF1260" s="25"/>
      <c r="BG1260" s="25"/>
      <c r="BH1260" s="25"/>
      <c r="BI1260" s="25"/>
      <c r="BJ1260" s="25"/>
      <c r="BK1260" s="25"/>
      <c r="BL1260" s="25"/>
      <c r="BM1260" s="25"/>
      <c r="BN1260" s="25"/>
      <c r="BO1260" s="25"/>
      <c r="BP1260" s="25"/>
      <c r="BQ1260" s="25"/>
      <c r="BR1260" s="25"/>
      <c r="BS1260" s="25"/>
      <c r="BT1260" s="25"/>
      <c r="BU1260" s="25"/>
      <c r="BV1260" s="25"/>
      <c r="BW1260" s="25"/>
      <c r="BX1260" s="25"/>
      <c r="BY1260" s="25"/>
      <c r="BZ1260" s="25"/>
      <c r="CA1260" s="25"/>
      <c r="CB1260" s="25"/>
      <c r="CC1260" s="25"/>
      <c r="CD1260" s="25"/>
      <c r="CE1260" s="25"/>
      <c r="CF1260" s="25"/>
      <c r="CG1260" s="25"/>
      <c r="CH1260" s="25"/>
      <c r="CI1260" s="25"/>
      <c r="CJ1260" s="25"/>
      <c r="CK1260" s="25"/>
      <c r="CL1260" s="25"/>
      <c r="CM1260" s="25"/>
      <c r="CN1260" s="25"/>
      <c r="CO1260" s="25"/>
      <c r="CP1260" s="25"/>
      <c r="CQ1260" s="25"/>
      <c r="CR1260" s="25"/>
      <c r="CS1260" s="25"/>
      <c r="CT1260" s="25"/>
      <c r="CU1260" s="25"/>
      <c r="CV1260" s="25"/>
      <c r="CW1260" s="25"/>
      <c r="CX1260" s="25"/>
      <c r="CY1260" s="25"/>
      <c r="CZ1260" s="25"/>
      <c r="DA1260" s="25"/>
      <c r="DB1260" s="25"/>
      <c r="DC1260" s="25"/>
      <c r="DD1260" s="25"/>
    </row>
    <row r="1261" spans="1:108" hidden="1">
      <c r="A1261" s="25"/>
      <c r="B1261" s="25"/>
      <c r="C1261" s="25"/>
      <c r="D1261" s="25"/>
      <c r="E1261" s="25"/>
      <c r="F1261" s="25"/>
      <c r="G1261" s="25"/>
      <c r="H1261" s="25"/>
      <c r="I1261" s="214"/>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5"/>
      <c r="AX1261" s="25"/>
      <c r="AY1261" s="25"/>
      <c r="AZ1261" s="25"/>
      <c r="BA1261" s="25"/>
      <c r="BB1261" s="25"/>
      <c r="BC1261" s="25"/>
      <c r="BD1261" s="25"/>
      <c r="BE1261" s="25"/>
      <c r="BF1261" s="25"/>
      <c r="BG1261" s="25"/>
      <c r="BH1261" s="25"/>
      <c r="BI1261" s="25"/>
      <c r="BJ1261" s="25"/>
      <c r="BK1261" s="25"/>
      <c r="BL1261" s="25"/>
      <c r="BM1261" s="25"/>
      <c r="BN1261" s="25"/>
      <c r="BO1261" s="25"/>
      <c r="BP1261" s="25"/>
      <c r="BQ1261" s="25"/>
      <c r="BR1261" s="25"/>
      <c r="BS1261" s="25"/>
      <c r="BT1261" s="25"/>
      <c r="BU1261" s="25"/>
      <c r="BV1261" s="25"/>
      <c r="BW1261" s="25"/>
      <c r="BX1261" s="25"/>
      <c r="BY1261" s="25"/>
      <c r="BZ1261" s="25"/>
      <c r="CA1261" s="25"/>
      <c r="CB1261" s="25"/>
      <c r="CC1261" s="25"/>
      <c r="CD1261" s="25"/>
      <c r="CE1261" s="25"/>
      <c r="CF1261" s="25"/>
      <c r="CG1261" s="25"/>
      <c r="CH1261" s="25"/>
      <c r="CI1261" s="25"/>
      <c r="CJ1261" s="25"/>
      <c r="CK1261" s="25"/>
      <c r="CL1261" s="25"/>
      <c r="CM1261" s="25"/>
      <c r="CN1261" s="25"/>
      <c r="CO1261" s="25"/>
      <c r="CP1261" s="25"/>
      <c r="CQ1261" s="25"/>
      <c r="CR1261" s="25"/>
      <c r="CS1261" s="25"/>
      <c r="CT1261" s="25"/>
      <c r="CU1261" s="25"/>
      <c r="CV1261" s="25"/>
      <c r="CW1261" s="25"/>
      <c r="CX1261" s="25"/>
      <c r="CY1261" s="25"/>
      <c r="CZ1261" s="25"/>
      <c r="DA1261" s="25"/>
      <c r="DB1261" s="25"/>
      <c r="DC1261" s="25"/>
      <c r="DD1261" s="25"/>
    </row>
    <row r="1262" spans="1:108" hidden="1">
      <c r="A1262" s="25"/>
      <c r="B1262" s="25"/>
      <c r="C1262" s="25"/>
      <c r="D1262" s="25"/>
      <c r="E1262" s="25"/>
      <c r="F1262" s="25"/>
      <c r="G1262" s="25"/>
      <c r="H1262" s="25"/>
      <c r="I1262" s="214"/>
      <c r="J1262" s="25"/>
      <c r="K1262" s="25"/>
      <c r="L1262" s="25"/>
      <c r="M1262" s="25"/>
      <c r="N1262" s="25"/>
      <c r="O1262" s="25"/>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c r="AM1262" s="25"/>
      <c r="AN1262" s="25"/>
      <c r="AO1262" s="25"/>
      <c r="AP1262" s="25"/>
      <c r="AQ1262" s="25"/>
      <c r="AR1262" s="25"/>
      <c r="AS1262" s="25"/>
      <c r="AT1262" s="25"/>
      <c r="AU1262" s="25"/>
      <c r="AV1262" s="25"/>
      <c r="AW1262" s="25"/>
      <c r="AX1262" s="25"/>
      <c r="AY1262" s="25"/>
      <c r="AZ1262" s="25"/>
      <c r="BA1262" s="25"/>
      <c r="BB1262" s="25"/>
      <c r="BC1262" s="25"/>
      <c r="BD1262" s="25"/>
      <c r="BE1262" s="25"/>
      <c r="BF1262" s="25"/>
      <c r="BG1262" s="25"/>
      <c r="BH1262" s="25"/>
      <c r="BI1262" s="25"/>
      <c r="BJ1262" s="25"/>
      <c r="BK1262" s="25"/>
      <c r="BL1262" s="25"/>
      <c r="BM1262" s="25"/>
      <c r="BN1262" s="25"/>
      <c r="BO1262" s="25"/>
      <c r="BP1262" s="25"/>
      <c r="BQ1262" s="25"/>
      <c r="BR1262" s="25"/>
      <c r="BS1262" s="25"/>
      <c r="BT1262" s="25"/>
      <c r="BU1262" s="25"/>
      <c r="BV1262" s="25"/>
      <c r="BW1262" s="25"/>
      <c r="BX1262" s="25"/>
      <c r="BY1262" s="25"/>
      <c r="BZ1262" s="25"/>
      <c r="CA1262" s="25"/>
      <c r="CB1262" s="25"/>
      <c r="CC1262" s="25"/>
      <c r="CD1262" s="25"/>
      <c r="CE1262" s="25"/>
      <c r="CF1262" s="25"/>
      <c r="CG1262" s="25"/>
      <c r="CH1262" s="25"/>
      <c r="CI1262" s="25"/>
      <c r="CJ1262" s="25"/>
      <c r="CK1262" s="25"/>
      <c r="CL1262" s="25"/>
      <c r="CM1262" s="25"/>
      <c r="CN1262" s="25"/>
      <c r="CO1262" s="25"/>
      <c r="CP1262" s="25"/>
      <c r="CQ1262" s="25"/>
      <c r="CR1262" s="25"/>
      <c r="CS1262" s="25"/>
      <c r="CT1262" s="25"/>
      <c r="CU1262" s="25"/>
      <c r="CV1262" s="25"/>
      <c r="CW1262" s="25"/>
      <c r="CX1262" s="25"/>
      <c r="CY1262" s="25"/>
      <c r="CZ1262" s="25"/>
      <c r="DA1262" s="25"/>
      <c r="DB1262" s="25"/>
      <c r="DC1262" s="25"/>
      <c r="DD1262" s="25"/>
    </row>
    <row r="1263" spans="1:108" hidden="1">
      <c r="A1263" s="25"/>
      <c r="B1263" s="25"/>
      <c r="C1263" s="25"/>
      <c r="D1263" s="25"/>
      <c r="E1263" s="25"/>
      <c r="F1263" s="25"/>
      <c r="G1263" s="25"/>
      <c r="H1263" s="25"/>
      <c r="I1263" s="214"/>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5"/>
      <c r="AX1263" s="25"/>
      <c r="AY1263" s="25"/>
      <c r="AZ1263" s="25"/>
      <c r="BA1263" s="25"/>
      <c r="BB1263" s="25"/>
      <c r="BC1263" s="25"/>
      <c r="BD1263" s="25"/>
      <c r="BE1263" s="25"/>
      <c r="BF1263" s="25"/>
      <c r="BG1263" s="25"/>
      <c r="BH1263" s="25"/>
      <c r="BI1263" s="25"/>
      <c r="BJ1263" s="25"/>
      <c r="BK1263" s="25"/>
      <c r="BL1263" s="25"/>
      <c r="BM1263" s="25"/>
      <c r="BN1263" s="25"/>
      <c r="BO1263" s="25"/>
      <c r="BP1263" s="25"/>
      <c r="BQ1263" s="25"/>
      <c r="BR1263" s="25"/>
      <c r="BS1263" s="25"/>
      <c r="BT1263" s="25"/>
      <c r="BU1263" s="25"/>
      <c r="BV1263" s="25"/>
      <c r="BW1263" s="25"/>
      <c r="BX1263" s="25"/>
      <c r="BY1263" s="25"/>
      <c r="BZ1263" s="25"/>
      <c r="CA1263" s="25"/>
      <c r="CB1263" s="25"/>
      <c r="CC1263" s="25"/>
      <c r="CD1263" s="25"/>
      <c r="CE1263" s="25"/>
      <c r="CF1263" s="25"/>
      <c r="CG1263" s="25"/>
      <c r="CH1263" s="25"/>
      <c r="CI1263" s="25"/>
      <c r="CJ1263" s="25"/>
      <c r="CK1263" s="25"/>
      <c r="CL1263" s="25"/>
      <c r="CM1263" s="25"/>
      <c r="CN1263" s="25"/>
      <c r="CO1263" s="25"/>
      <c r="CP1263" s="25"/>
      <c r="CQ1263" s="25"/>
      <c r="CR1263" s="25"/>
      <c r="CS1263" s="25"/>
      <c r="CT1263" s="25"/>
      <c r="CU1263" s="25"/>
      <c r="CV1263" s="25"/>
      <c r="CW1263" s="25"/>
      <c r="CX1263" s="25"/>
      <c r="CY1263" s="25"/>
      <c r="CZ1263" s="25"/>
      <c r="DA1263" s="25"/>
      <c r="DB1263" s="25"/>
      <c r="DC1263" s="25"/>
      <c r="DD1263" s="25"/>
    </row>
    <row r="1264" spans="1:108" hidden="1">
      <c r="A1264" s="25"/>
      <c r="B1264" s="25"/>
      <c r="C1264" s="25"/>
      <c r="D1264" s="25"/>
      <c r="E1264" s="25"/>
      <c r="F1264" s="25"/>
      <c r="G1264" s="25"/>
      <c r="H1264" s="25"/>
      <c r="I1264" s="214"/>
      <c r="J1264" s="25"/>
      <c r="K1264" s="25"/>
      <c r="L1264" s="25"/>
      <c r="M1264" s="25"/>
      <c r="N1264" s="25"/>
      <c r="O1264" s="25"/>
      <c r="P1264" s="25"/>
      <c r="Q1264" s="25"/>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c r="AM1264" s="25"/>
      <c r="AN1264" s="25"/>
      <c r="AO1264" s="25"/>
      <c r="AP1264" s="25"/>
      <c r="AQ1264" s="25"/>
      <c r="AR1264" s="25"/>
      <c r="AS1264" s="25"/>
      <c r="AT1264" s="25"/>
      <c r="AU1264" s="25"/>
      <c r="AV1264" s="25"/>
      <c r="AW1264" s="25"/>
      <c r="AX1264" s="25"/>
      <c r="AY1264" s="25"/>
      <c r="AZ1264" s="25"/>
      <c r="BA1264" s="25"/>
      <c r="BB1264" s="25"/>
      <c r="BC1264" s="25"/>
      <c r="BD1264" s="25"/>
      <c r="BE1264" s="25"/>
      <c r="BF1264" s="25"/>
      <c r="BG1264" s="25"/>
      <c r="BH1264" s="25"/>
      <c r="BI1264" s="25"/>
      <c r="BJ1264" s="25"/>
      <c r="BK1264" s="25"/>
      <c r="BL1264" s="25"/>
      <c r="BM1264" s="25"/>
      <c r="BN1264" s="25"/>
      <c r="BO1264" s="25"/>
      <c r="BP1264" s="25"/>
      <c r="BQ1264" s="25"/>
      <c r="BR1264" s="25"/>
      <c r="BS1264" s="25"/>
      <c r="BT1264" s="25"/>
      <c r="BU1264" s="25"/>
      <c r="BV1264" s="25"/>
      <c r="BW1264" s="25"/>
      <c r="BX1264" s="25"/>
      <c r="BY1264" s="25"/>
      <c r="BZ1264" s="25"/>
      <c r="CA1264" s="25"/>
      <c r="CB1264" s="25"/>
      <c r="CC1264" s="25"/>
      <c r="CD1264" s="25"/>
      <c r="CE1264" s="25"/>
      <c r="CF1264" s="25"/>
      <c r="CG1264" s="25"/>
      <c r="CH1264" s="25"/>
      <c r="CI1264" s="25"/>
      <c r="CJ1264" s="25"/>
      <c r="CK1264" s="25"/>
      <c r="CL1264" s="25"/>
      <c r="CM1264" s="25"/>
      <c r="CN1264" s="25"/>
      <c r="CO1264" s="25"/>
      <c r="CP1264" s="25"/>
      <c r="CQ1264" s="25"/>
      <c r="CR1264" s="25"/>
      <c r="CS1264" s="25"/>
      <c r="CT1264" s="25"/>
      <c r="CU1264" s="25"/>
      <c r="CV1264" s="25"/>
      <c r="CW1264" s="25"/>
      <c r="CX1264" s="25"/>
      <c r="CY1264" s="25"/>
      <c r="CZ1264" s="25"/>
      <c r="DA1264" s="25"/>
      <c r="DB1264" s="25"/>
      <c r="DC1264" s="25"/>
      <c r="DD1264" s="25"/>
    </row>
    <row r="1265" spans="1:108" hidden="1">
      <c r="A1265" s="25"/>
      <c r="B1265" s="25"/>
      <c r="C1265" s="25"/>
      <c r="D1265" s="25"/>
      <c r="E1265" s="25"/>
      <c r="F1265" s="25"/>
      <c r="G1265" s="25"/>
      <c r="H1265" s="25"/>
      <c r="I1265" s="214"/>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5"/>
      <c r="AX1265" s="25"/>
      <c r="AY1265" s="25"/>
      <c r="AZ1265" s="25"/>
      <c r="BA1265" s="25"/>
      <c r="BB1265" s="25"/>
      <c r="BC1265" s="25"/>
      <c r="BD1265" s="25"/>
      <c r="BE1265" s="25"/>
      <c r="BF1265" s="25"/>
      <c r="BG1265" s="25"/>
      <c r="BH1265" s="25"/>
      <c r="BI1265" s="25"/>
      <c r="BJ1265" s="25"/>
      <c r="BK1265" s="25"/>
      <c r="BL1265" s="25"/>
      <c r="BM1265" s="25"/>
      <c r="BN1265" s="25"/>
      <c r="BO1265" s="25"/>
      <c r="BP1265" s="25"/>
      <c r="BQ1265" s="25"/>
      <c r="BR1265" s="25"/>
      <c r="BS1265" s="25"/>
      <c r="BT1265" s="25"/>
      <c r="BU1265" s="25"/>
      <c r="BV1265" s="25"/>
      <c r="BW1265" s="25"/>
      <c r="BX1265" s="25"/>
      <c r="BY1265" s="25"/>
      <c r="BZ1265" s="25"/>
      <c r="CA1265" s="25"/>
      <c r="CB1265" s="25"/>
      <c r="CC1265" s="25"/>
      <c r="CD1265" s="25"/>
      <c r="CE1265" s="25"/>
      <c r="CF1265" s="25"/>
      <c r="CG1265" s="25"/>
      <c r="CH1265" s="25"/>
      <c r="CI1265" s="25"/>
      <c r="CJ1265" s="25"/>
      <c r="CK1265" s="25"/>
      <c r="CL1265" s="25"/>
      <c r="CM1265" s="25"/>
      <c r="CN1265" s="25"/>
      <c r="CO1265" s="25"/>
      <c r="CP1265" s="25"/>
      <c r="CQ1265" s="25"/>
      <c r="CR1265" s="25"/>
      <c r="CS1265" s="25"/>
      <c r="CT1265" s="25"/>
      <c r="CU1265" s="25"/>
      <c r="CV1265" s="25"/>
      <c r="CW1265" s="25"/>
      <c r="CX1265" s="25"/>
      <c r="CY1265" s="25"/>
      <c r="CZ1265" s="25"/>
      <c r="DA1265" s="25"/>
      <c r="DB1265" s="25"/>
      <c r="DC1265" s="25"/>
      <c r="DD1265" s="25"/>
    </row>
    <row r="1266" spans="1:108" hidden="1">
      <c r="A1266" s="25"/>
      <c r="B1266" s="25"/>
      <c r="C1266" s="25"/>
      <c r="D1266" s="25"/>
      <c r="E1266" s="25"/>
      <c r="F1266" s="25"/>
      <c r="G1266" s="25"/>
      <c r="H1266" s="25"/>
      <c r="I1266" s="214"/>
      <c r="J1266" s="25"/>
      <c r="K1266" s="25"/>
      <c r="L1266" s="25"/>
      <c r="M1266" s="25"/>
      <c r="N1266" s="25"/>
      <c r="O1266" s="25"/>
      <c r="P1266" s="25"/>
      <c r="Q1266" s="25"/>
      <c r="R1266" s="25"/>
      <c r="S1266" s="25"/>
      <c r="T1266" s="25"/>
      <c r="U1266" s="25"/>
      <c r="V1266" s="25"/>
      <c r="W1266" s="25"/>
      <c r="X1266" s="25"/>
      <c r="Y1266" s="25"/>
      <c r="Z1266" s="25"/>
      <c r="AA1266" s="25"/>
      <c r="AB1266" s="25"/>
      <c r="AC1266" s="25"/>
      <c r="AD1266" s="25"/>
      <c r="AE1266" s="25"/>
      <c r="AF1266" s="25"/>
      <c r="AG1266" s="25"/>
      <c r="AH1266" s="25"/>
      <c r="AI1266" s="25"/>
      <c r="AJ1266" s="25"/>
      <c r="AK1266" s="25"/>
      <c r="AL1266" s="25"/>
      <c r="AM1266" s="25"/>
      <c r="AN1266" s="25"/>
      <c r="AO1266" s="25"/>
      <c r="AP1266" s="25"/>
      <c r="AQ1266" s="25"/>
      <c r="AR1266" s="25"/>
      <c r="AS1266" s="25"/>
      <c r="AT1266" s="25"/>
      <c r="AU1266" s="25"/>
      <c r="AV1266" s="25"/>
      <c r="AW1266" s="25"/>
      <c r="AX1266" s="25"/>
      <c r="AY1266" s="25"/>
      <c r="AZ1266" s="25"/>
      <c r="BA1266" s="25"/>
      <c r="BB1266" s="25"/>
      <c r="BC1266" s="25"/>
      <c r="BD1266" s="25"/>
      <c r="BE1266" s="25"/>
      <c r="BF1266" s="25"/>
      <c r="BG1266" s="25"/>
      <c r="BH1266" s="25"/>
      <c r="BI1266" s="25"/>
      <c r="BJ1266" s="25"/>
      <c r="BK1266" s="25"/>
      <c r="BL1266" s="25"/>
      <c r="BM1266" s="25"/>
      <c r="BN1266" s="25"/>
      <c r="BO1266" s="25"/>
      <c r="BP1266" s="25"/>
      <c r="BQ1266" s="25"/>
      <c r="BR1266" s="25"/>
      <c r="BS1266" s="25"/>
      <c r="BT1266" s="25"/>
      <c r="BU1266" s="25"/>
      <c r="BV1266" s="25"/>
      <c r="BW1266" s="25"/>
      <c r="BX1266" s="25"/>
      <c r="BY1266" s="25"/>
      <c r="BZ1266" s="25"/>
      <c r="CA1266" s="25"/>
      <c r="CB1266" s="25"/>
      <c r="CC1266" s="25"/>
      <c r="CD1266" s="25"/>
      <c r="CE1266" s="25"/>
      <c r="CF1266" s="25"/>
      <c r="CG1266" s="25"/>
      <c r="CH1266" s="25"/>
      <c r="CI1266" s="25"/>
      <c r="CJ1266" s="25"/>
      <c r="CK1266" s="25"/>
      <c r="CL1266" s="25"/>
      <c r="CM1266" s="25"/>
      <c r="CN1266" s="25"/>
      <c r="CO1266" s="25"/>
      <c r="CP1266" s="25"/>
      <c r="CQ1266" s="25"/>
      <c r="CR1266" s="25"/>
      <c r="CS1266" s="25"/>
      <c r="CT1266" s="25"/>
      <c r="CU1266" s="25"/>
      <c r="CV1266" s="25"/>
      <c r="CW1266" s="25"/>
      <c r="CX1266" s="25"/>
      <c r="CY1266" s="25"/>
      <c r="CZ1266" s="25"/>
      <c r="DA1266" s="25"/>
      <c r="DB1266" s="25"/>
      <c r="DC1266" s="25"/>
      <c r="DD1266" s="25"/>
    </row>
    <row r="1267" spans="1:108" hidden="1">
      <c r="A1267" s="25"/>
      <c r="B1267" s="25"/>
      <c r="C1267" s="25"/>
      <c r="D1267" s="25"/>
      <c r="E1267" s="25"/>
      <c r="F1267" s="25"/>
      <c r="G1267" s="25"/>
      <c r="H1267" s="25"/>
      <c r="I1267" s="214"/>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5"/>
      <c r="AX1267" s="25"/>
      <c r="AY1267" s="25"/>
      <c r="AZ1267" s="25"/>
      <c r="BA1267" s="25"/>
      <c r="BB1267" s="25"/>
      <c r="BC1267" s="25"/>
      <c r="BD1267" s="25"/>
      <c r="BE1267" s="25"/>
      <c r="BF1267" s="25"/>
      <c r="BG1267" s="25"/>
      <c r="BH1267" s="25"/>
      <c r="BI1267" s="25"/>
      <c r="BJ1267" s="25"/>
      <c r="BK1267" s="25"/>
      <c r="BL1267" s="25"/>
      <c r="BM1267" s="25"/>
      <c r="BN1267" s="25"/>
      <c r="BO1267" s="25"/>
      <c r="BP1267" s="25"/>
      <c r="BQ1267" s="25"/>
      <c r="BR1267" s="25"/>
      <c r="BS1267" s="25"/>
      <c r="BT1267" s="25"/>
      <c r="BU1267" s="25"/>
      <c r="BV1267" s="25"/>
      <c r="BW1267" s="25"/>
      <c r="BX1267" s="25"/>
      <c r="BY1267" s="25"/>
      <c r="BZ1267" s="25"/>
      <c r="CA1267" s="25"/>
      <c r="CB1267" s="25"/>
      <c r="CC1267" s="25"/>
      <c r="CD1267" s="25"/>
      <c r="CE1267" s="25"/>
      <c r="CF1267" s="25"/>
      <c r="CG1267" s="25"/>
      <c r="CH1267" s="25"/>
      <c r="CI1267" s="25"/>
      <c r="CJ1267" s="25"/>
      <c r="CK1267" s="25"/>
      <c r="CL1267" s="25"/>
      <c r="CM1267" s="25"/>
      <c r="CN1267" s="25"/>
      <c r="CO1267" s="25"/>
      <c r="CP1267" s="25"/>
      <c r="CQ1267" s="25"/>
      <c r="CR1267" s="25"/>
      <c r="CS1267" s="25"/>
      <c r="CT1267" s="25"/>
      <c r="CU1267" s="25"/>
      <c r="CV1267" s="25"/>
      <c r="CW1267" s="25"/>
      <c r="CX1267" s="25"/>
      <c r="CY1267" s="25"/>
      <c r="CZ1267" s="25"/>
      <c r="DA1267" s="25"/>
      <c r="DB1267" s="25"/>
      <c r="DC1267" s="25"/>
      <c r="DD1267" s="25"/>
    </row>
    <row r="1268" spans="1:108" hidden="1">
      <c r="A1268" s="25"/>
      <c r="B1268" s="25"/>
      <c r="C1268" s="25"/>
      <c r="D1268" s="25"/>
      <c r="E1268" s="25"/>
      <c r="F1268" s="25"/>
      <c r="G1268" s="25"/>
      <c r="H1268" s="25"/>
      <c r="I1268" s="214"/>
      <c r="J1268" s="25"/>
      <c r="K1268" s="25"/>
      <c r="L1268" s="25"/>
      <c r="M1268" s="25"/>
      <c r="N1268" s="25"/>
      <c r="O1268" s="25"/>
      <c r="P1268" s="25"/>
      <c r="Q1268" s="25"/>
      <c r="R1268" s="25"/>
      <c r="S1268" s="25"/>
      <c r="T1268" s="25"/>
      <c r="U1268" s="25"/>
      <c r="V1268" s="25"/>
      <c r="W1268" s="25"/>
      <c r="X1268" s="25"/>
      <c r="Y1268" s="25"/>
      <c r="Z1268" s="25"/>
      <c r="AA1268" s="25"/>
      <c r="AB1268" s="25"/>
      <c r="AC1268" s="25"/>
      <c r="AD1268" s="25"/>
      <c r="AE1268" s="25"/>
      <c r="AF1268" s="25"/>
      <c r="AG1268" s="25"/>
      <c r="AH1268" s="25"/>
      <c r="AI1268" s="25"/>
      <c r="AJ1268" s="25"/>
      <c r="AK1268" s="25"/>
      <c r="AL1268" s="25"/>
      <c r="AM1268" s="25"/>
      <c r="AN1268" s="25"/>
      <c r="AO1268" s="25"/>
      <c r="AP1268" s="25"/>
      <c r="AQ1268" s="25"/>
      <c r="AR1268" s="25"/>
      <c r="AS1268" s="25"/>
      <c r="AT1268" s="25"/>
      <c r="AU1268" s="25"/>
      <c r="AV1268" s="25"/>
      <c r="AW1268" s="25"/>
      <c r="AX1268" s="25"/>
      <c r="AY1268" s="25"/>
      <c r="AZ1268" s="25"/>
      <c r="BA1268" s="25"/>
      <c r="BB1268" s="25"/>
      <c r="BC1268" s="25"/>
      <c r="BD1268" s="25"/>
      <c r="BE1268" s="25"/>
      <c r="BF1268" s="25"/>
      <c r="BG1268" s="25"/>
      <c r="BH1268" s="25"/>
      <c r="BI1268" s="25"/>
      <c r="BJ1268" s="25"/>
      <c r="BK1268" s="25"/>
      <c r="BL1268" s="25"/>
      <c r="BM1268" s="25"/>
      <c r="BN1268" s="25"/>
      <c r="BO1268" s="25"/>
      <c r="BP1268" s="25"/>
      <c r="BQ1268" s="25"/>
      <c r="BR1268" s="25"/>
      <c r="BS1268" s="25"/>
      <c r="BT1268" s="25"/>
      <c r="BU1268" s="25"/>
      <c r="BV1268" s="25"/>
      <c r="BW1268" s="25"/>
      <c r="BX1268" s="25"/>
      <c r="BY1268" s="25"/>
      <c r="BZ1268" s="25"/>
      <c r="CA1268" s="25"/>
      <c r="CB1268" s="25"/>
      <c r="CC1268" s="25"/>
      <c r="CD1268" s="25"/>
      <c r="CE1268" s="25"/>
      <c r="CF1268" s="25"/>
      <c r="CG1268" s="25"/>
      <c r="CH1268" s="25"/>
      <c r="CI1268" s="25"/>
      <c r="CJ1268" s="25"/>
      <c r="CK1268" s="25"/>
      <c r="CL1268" s="25"/>
      <c r="CM1268" s="25"/>
      <c r="CN1268" s="25"/>
      <c r="CO1268" s="25"/>
      <c r="CP1268" s="25"/>
      <c r="CQ1268" s="25"/>
      <c r="CR1268" s="25"/>
      <c r="CS1268" s="25"/>
      <c r="CT1268" s="25"/>
      <c r="CU1268" s="25"/>
      <c r="CV1268" s="25"/>
      <c r="CW1268" s="25"/>
      <c r="CX1268" s="25"/>
      <c r="CY1268" s="25"/>
      <c r="CZ1268" s="25"/>
      <c r="DA1268" s="25"/>
      <c r="DB1268" s="25"/>
      <c r="DC1268" s="25"/>
      <c r="DD1268" s="25"/>
    </row>
    <row r="1269" spans="1:108" hidden="1">
      <c r="A1269" s="25"/>
      <c r="B1269" s="25"/>
      <c r="C1269" s="25"/>
      <c r="D1269" s="25"/>
      <c r="E1269" s="25"/>
      <c r="F1269" s="25"/>
      <c r="G1269" s="25"/>
      <c r="H1269" s="25"/>
      <c r="I1269" s="214"/>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5"/>
      <c r="AX1269" s="25"/>
      <c r="AY1269" s="25"/>
      <c r="AZ1269" s="25"/>
      <c r="BA1269" s="25"/>
      <c r="BB1269" s="25"/>
      <c r="BC1269" s="25"/>
      <c r="BD1269" s="25"/>
      <c r="BE1269" s="25"/>
      <c r="BF1269" s="25"/>
      <c r="BG1269" s="25"/>
      <c r="BH1269" s="25"/>
      <c r="BI1269" s="25"/>
      <c r="BJ1269" s="25"/>
      <c r="BK1269" s="25"/>
      <c r="BL1269" s="25"/>
      <c r="BM1269" s="25"/>
      <c r="BN1269" s="25"/>
      <c r="BO1269" s="25"/>
      <c r="BP1269" s="25"/>
      <c r="BQ1269" s="25"/>
      <c r="BR1269" s="25"/>
      <c r="BS1269" s="25"/>
      <c r="BT1269" s="25"/>
      <c r="BU1269" s="25"/>
      <c r="BV1269" s="25"/>
      <c r="BW1269" s="25"/>
      <c r="BX1269" s="25"/>
      <c r="BY1269" s="25"/>
      <c r="BZ1269" s="25"/>
      <c r="CA1269" s="25"/>
      <c r="CB1269" s="25"/>
      <c r="CC1269" s="25"/>
      <c r="CD1269" s="25"/>
      <c r="CE1269" s="25"/>
      <c r="CF1269" s="25"/>
      <c r="CG1269" s="25"/>
      <c r="CH1269" s="25"/>
      <c r="CI1269" s="25"/>
      <c r="CJ1269" s="25"/>
      <c r="CK1269" s="25"/>
      <c r="CL1269" s="25"/>
      <c r="CM1269" s="25"/>
      <c r="CN1269" s="25"/>
      <c r="CO1269" s="25"/>
      <c r="CP1269" s="25"/>
      <c r="CQ1269" s="25"/>
      <c r="CR1269" s="25"/>
      <c r="CS1269" s="25"/>
      <c r="CT1269" s="25"/>
      <c r="CU1269" s="25"/>
      <c r="CV1269" s="25"/>
      <c r="CW1269" s="25"/>
      <c r="CX1269" s="25"/>
      <c r="CY1269" s="25"/>
      <c r="CZ1269" s="25"/>
      <c r="DA1269" s="25"/>
      <c r="DB1269" s="25"/>
      <c r="DC1269" s="25"/>
      <c r="DD1269" s="25"/>
    </row>
    <row r="1270" spans="1:108" hidden="1">
      <c r="A1270" s="25"/>
      <c r="B1270" s="25"/>
      <c r="C1270" s="25"/>
      <c r="D1270" s="25"/>
      <c r="E1270" s="25"/>
      <c r="F1270" s="25"/>
      <c r="G1270" s="25"/>
      <c r="H1270" s="25"/>
      <c r="I1270" s="214"/>
      <c r="J1270" s="25"/>
      <c r="K1270" s="25"/>
      <c r="L1270" s="25"/>
      <c r="M1270" s="25"/>
      <c r="N1270" s="25"/>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c r="AM1270" s="25"/>
      <c r="AN1270" s="25"/>
      <c r="AO1270" s="25"/>
      <c r="AP1270" s="25"/>
      <c r="AQ1270" s="25"/>
      <c r="AR1270" s="25"/>
      <c r="AS1270" s="25"/>
      <c r="AT1270" s="25"/>
      <c r="AU1270" s="25"/>
      <c r="AV1270" s="25"/>
      <c r="AW1270" s="25"/>
      <c r="AX1270" s="25"/>
      <c r="AY1270" s="25"/>
      <c r="AZ1270" s="25"/>
      <c r="BA1270" s="25"/>
      <c r="BB1270" s="25"/>
      <c r="BC1270" s="25"/>
      <c r="BD1270" s="25"/>
      <c r="BE1270" s="25"/>
      <c r="BF1270" s="25"/>
      <c r="BG1270" s="25"/>
      <c r="BH1270" s="25"/>
      <c r="BI1270" s="25"/>
      <c r="BJ1270" s="25"/>
      <c r="BK1270" s="25"/>
      <c r="BL1270" s="25"/>
      <c r="BM1270" s="25"/>
      <c r="BN1270" s="25"/>
      <c r="BO1270" s="25"/>
      <c r="BP1270" s="25"/>
      <c r="BQ1270" s="25"/>
      <c r="BR1270" s="25"/>
      <c r="BS1270" s="25"/>
      <c r="BT1270" s="25"/>
      <c r="BU1270" s="25"/>
      <c r="BV1270" s="25"/>
      <c r="BW1270" s="25"/>
      <c r="BX1270" s="25"/>
      <c r="BY1270" s="25"/>
      <c r="BZ1270" s="25"/>
      <c r="CA1270" s="25"/>
      <c r="CB1270" s="25"/>
      <c r="CC1270" s="25"/>
      <c r="CD1270" s="25"/>
      <c r="CE1270" s="25"/>
      <c r="CF1270" s="25"/>
      <c r="CG1270" s="25"/>
      <c r="CH1270" s="25"/>
      <c r="CI1270" s="25"/>
      <c r="CJ1270" s="25"/>
      <c r="CK1270" s="25"/>
      <c r="CL1270" s="25"/>
      <c r="CM1270" s="25"/>
      <c r="CN1270" s="25"/>
      <c r="CO1270" s="25"/>
      <c r="CP1270" s="25"/>
      <c r="CQ1270" s="25"/>
      <c r="CR1270" s="25"/>
      <c r="CS1270" s="25"/>
      <c r="CT1270" s="25"/>
      <c r="CU1270" s="25"/>
      <c r="CV1270" s="25"/>
      <c r="CW1270" s="25"/>
      <c r="CX1270" s="25"/>
      <c r="CY1270" s="25"/>
      <c r="CZ1270" s="25"/>
      <c r="DA1270" s="25"/>
      <c r="DB1270" s="25"/>
      <c r="DC1270" s="25"/>
      <c r="DD1270" s="25"/>
    </row>
    <row r="1271" spans="1:108" hidden="1">
      <c r="A1271" s="25"/>
      <c r="B1271" s="25"/>
      <c r="C1271" s="25"/>
      <c r="D1271" s="25"/>
      <c r="E1271" s="25"/>
      <c r="F1271" s="25"/>
      <c r="G1271" s="25"/>
      <c r="H1271" s="25"/>
      <c r="I1271" s="214"/>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5"/>
      <c r="AX1271" s="25"/>
      <c r="AY1271" s="25"/>
      <c r="AZ1271" s="25"/>
      <c r="BA1271" s="25"/>
      <c r="BB1271" s="25"/>
      <c r="BC1271" s="25"/>
      <c r="BD1271" s="25"/>
      <c r="BE1271" s="25"/>
      <c r="BF1271" s="25"/>
      <c r="BG1271" s="25"/>
      <c r="BH1271" s="25"/>
      <c r="BI1271" s="25"/>
      <c r="BJ1271" s="25"/>
      <c r="BK1271" s="25"/>
      <c r="BL1271" s="25"/>
      <c r="BM1271" s="25"/>
      <c r="BN1271" s="25"/>
      <c r="BO1271" s="25"/>
      <c r="BP1271" s="25"/>
      <c r="BQ1271" s="25"/>
      <c r="BR1271" s="25"/>
      <c r="BS1271" s="25"/>
      <c r="BT1271" s="25"/>
      <c r="BU1271" s="25"/>
      <c r="BV1271" s="25"/>
      <c r="BW1271" s="25"/>
      <c r="BX1271" s="25"/>
      <c r="BY1271" s="25"/>
      <c r="BZ1271" s="25"/>
      <c r="CA1271" s="25"/>
      <c r="CB1271" s="25"/>
      <c r="CC1271" s="25"/>
      <c r="CD1271" s="25"/>
      <c r="CE1271" s="25"/>
      <c r="CF1271" s="25"/>
      <c r="CG1271" s="25"/>
      <c r="CH1271" s="25"/>
      <c r="CI1271" s="25"/>
      <c r="CJ1271" s="25"/>
      <c r="CK1271" s="25"/>
      <c r="CL1271" s="25"/>
      <c r="CM1271" s="25"/>
      <c r="CN1271" s="25"/>
      <c r="CO1271" s="25"/>
      <c r="CP1271" s="25"/>
      <c r="CQ1271" s="25"/>
      <c r="CR1271" s="25"/>
      <c r="CS1271" s="25"/>
      <c r="CT1271" s="25"/>
      <c r="CU1271" s="25"/>
      <c r="CV1271" s="25"/>
      <c r="CW1271" s="25"/>
      <c r="CX1271" s="25"/>
      <c r="CY1271" s="25"/>
      <c r="CZ1271" s="25"/>
      <c r="DA1271" s="25"/>
      <c r="DB1271" s="25"/>
      <c r="DC1271" s="25"/>
      <c r="DD1271" s="25"/>
    </row>
    <row r="1272" spans="1:108" hidden="1">
      <c r="A1272" s="25"/>
      <c r="B1272" s="25"/>
      <c r="C1272" s="25"/>
      <c r="D1272" s="25"/>
      <c r="E1272" s="25"/>
      <c r="F1272" s="25"/>
      <c r="G1272" s="25"/>
      <c r="H1272" s="25"/>
      <c r="I1272" s="214"/>
      <c r="J1272" s="25"/>
      <c r="K1272" s="25"/>
      <c r="L1272" s="25"/>
      <c r="M1272" s="25"/>
      <c r="N1272" s="25"/>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c r="AM1272" s="25"/>
      <c r="AN1272" s="25"/>
      <c r="AO1272" s="25"/>
      <c r="AP1272" s="25"/>
      <c r="AQ1272" s="25"/>
      <c r="AR1272" s="25"/>
      <c r="AS1272" s="25"/>
      <c r="AT1272" s="25"/>
      <c r="AU1272" s="25"/>
      <c r="AV1272" s="25"/>
      <c r="AW1272" s="25"/>
      <c r="AX1272" s="25"/>
      <c r="AY1272" s="25"/>
      <c r="AZ1272" s="25"/>
      <c r="BA1272" s="25"/>
      <c r="BB1272" s="25"/>
      <c r="BC1272" s="25"/>
      <c r="BD1272" s="25"/>
      <c r="BE1272" s="25"/>
      <c r="BF1272" s="25"/>
      <c r="BG1272" s="25"/>
      <c r="BH1272" s="25"/>
      <c r="BI1272" s="25"/>
      <c r="BJ1272" s="25"/>
      <c r="BK1272" s="25"/>
      <c r="BL1272" s="25"/>
      <c r="BM1272" s="25"/>
      <c r="BN1272" s="25"/>
      <c r="BO1272" s="25"/>
      <c r="BP1272" s="25"/>
      <c r="BQ1272" s="25"/>
      <c r="BR1272" s="25"/>
      <c r="BS1272" s="25"/>
      <c r="BT1272" s="25"/>
      <c r="BU1272" s="25"/>
      <c r="BV1272" s="25"/>
      <c r="BW1272" s="25"/>
      <c r="BX1272" s="25"/>
      <c r="BY1272" s="25"/>
      <c r="BZ1272" s="25"/>
      <c r="CA1272" s="25"/>
      <c r="CB1272" s="25"/>
      <c r="CC1272" s="25"/>
      <c r="CD1272" s="25"/>
      <c r="CE1272" s="25"/>
      <c r="CF1272" s="25"/>
      <c r="CG1272" s="25"/>
      <c r="CH1272" s="25"/>
      <c r="CI1272" s="25"/>
      <c r="CJ1272" s="25"/>
      <c r="CK1272" s="25"/>
      <c r="CL1272" s="25"/>
      <c r="CM1272" s="25"/>
      <c r="CN1272" s="25"/>
      <c r="CO1272" s="25"/>
      <c r="CP1272" s="25"/>
      <c r="CQ1272" s="25"/>
      <c r="CR1272" s="25"/>
      <c r="CS1272" s="25"/>
      <c r="CT1272" s="25"/>
      <c r="CU1272" s="25"/>
      <c r="CV1272" s="25"/>
      <c r="CW1272" s="25"/>
      <c r="CX1272" s="25"/>
      <c r="CY1272" s="25"/>
      <c r="CZ1272" s="25"/>
      <c r="DA1272" s="25"/>
      <c r="DB1272" s="25"/>
      <c r="DC1272" s="25"/>
      <c r="DD1272" s="25"/>
    </row>
    <row r="1273" spans="1:108" hidden="1">
      <c r="A1273" s="25"/>
      <c r="B1273" s="25"/>
      <c r="C1273" s="25"/>
      <c r="D1273" s="25"/>
      <c r="E1273" s="25"/>
      <c r="F1273" s="25"/>
      <c r="G1273" s="25"/>
      <c r="H1273" s="25"/>
      <c r="I1273" s="214"/>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5"/>
      <c r="AX1273" s="25"/>
      <c r="AY1273" s="25"/>
      <c r="AZ1273" s="25"/>
      <c r="BA1273" s="25"/>
      <c r="BB1273" s="25"/>
      <c r="BC1273" s="25"/>
      <c r="BD1273" s="25"/>
      <c r="BE1273" s="25"/>
      <c r="BF1273" s="25"/>
      <c r="BG1273" s="25"/>
      <c r="BH1273" s="25"/>
      <c r="BI1273" s="25"/>
      <c r="BJ1273" s="25"/>
      <c r="BK1273" s="25"/>
      <c r="BL1273" s="25"/>
      <c r="BM1273" s="25"/>
      <c r="BN1273" s="25"/>
      <c r="BO1273" s="25"/>
      <c r="BP1273" s="25"/>
      <c r="BQ1273" s="25"/>
      <c r="BR1273" s="25"/>
      <c r="BS1273" s="25"/>
      <c r="BT1273" s="25"/>
      <c r="BU1273" s="25"/>
      <c r="BV1273" s="25"/>
      <c r="BW1273" s="25"/>
      <c r="BX1273" s="25"/>
      <c r="BY1273" s="25"/>
      <c r="BZ1273" s="25"/>
      <c r="CA1273" s="25"/>
      <c r="CB1273" s="25"/>
      <c r="CC1273" s="25"/>
      <c r="CD1273" s="25"/>
      <c r="CE1273" s="25"/>
      <c r="CF1273" s="25"/>
      <c r="CG1273" s="25"/>
      <c r="CH1273" s="25"/>
      <c r="CI1273" s="25"/>
      <c r="CJ1273" s="25"/>
      <c r="CK1273" s="25"/>
      <c r="CL1273" s="25"/>
      <c r="CM1273" s="25"/>
      <c r="CN1273" s="25"/>
      <c r="CO1273" s="25"/>
      <c r="CP1273" s="25"/>
      <c r="CQ1273" s="25"/>
      <c r="CR1273" s="25"/>
      <c r="CS1273" s="25"/>
      <c r="CT1273" s="25"/>
      <c r="CU1273" s="25"/>
      <c r="CV1273" s="25"/>
      <c r="CW1273" s="25"/>
      <c r="CX1273" s="25"/>
      <c r="CY1273" s="25"/>
      <c r="CZ1273" s="25"/>
      <c r="DA1273" s="25"/>
      <c r="DB1273" s="25"/>
      <c r="DC1273" s="25"/>
      <c r="DD1273" s="25"/>
    </row>
    <row r="1274" spans="1:108" hidden="1">
      <c r="A1274" s="25"/>
      <c r="B1274" s="25"/>
      <c r="C1274" s="25"/>
      <c r="D1274" s="25"/>
      <c r="E1274" s="25"/>
      <c r="F1274" s="25"/>
      <c r="G1274" s="25"/>
      <c r="H1274" s="25"/>
      <c r="I1274" s="214"/>
      <c r="J1274" s="25"/>
      <c r="K1274" s="25"/>
      <c r="L1274" s="25"/>
      <c r="M1274" s="25"/>
      <c r="N1274" s="25"/>
      <c r="O1274" s="25"/>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c r="AM1274" s="25"/>
      <c r="AN1274" s="25"/>
      <c r="AO1274" s="25"/>
      <c r="AP1274" s="25"/>
      <c r="AQ1274" s="25"/>
      <c r="AR1274" s="25"/>
      <c r="AS1274" s="25"/>
      <c r="AT1274" s="25"/>
      <c r="AU1274" s="25"/>
      <c r="AV1274" s="25"/>
      <c r="AW1274" s="25"/>
      <c r="AX1274" s="25"/>
      <c r="AY1274" s="25"/>
      <c r="AZ1274" s="25"/>
      <c r="BA1274" s="25"/>
      <c r="BB1274" s="25"/>
      <c r="BC1274" s="25"/>
      <c r="BD1274" s="25"/>
      <c r="BE1274" s="25"/>
      <c r="BF1274" s="25"/>
      <c r="BG1274" s="25"/>
      <c r="BH1274" s="25"/>
      <c r="BI1274" s="25"/>
      <c r="BJ1274" s="25"/>
      <c r="BK1274" s="25"/>
      <c r="BL1274" s="25"/>
      <c r="BM1274" s="25"/>
      <c r="BN1274" s="25"/>
      <c r="BO1274" s="25"/>
      <c r="BP1274" s="25"/>
      <c r="BQ1274" s="25"/>
      <c r="BR1274" s="25"/>
      <c r="BS1274" s="25"/>
      <c r="BT1274" s="25"/>
      <c r="BU1274" s="25"/>
      <c r="BV1274" s="25"/>
      <c r="BW1274" s="25"/>
      <c r="BX1274" s="25"/>
      <c r="BY1274" s="25"/>
      <c r="BZ1274" s="25"/>
      <c r="CA1274" s="25"/>
      <c r="CB1274" s="25"/>
      <c r="CC1274" s="25"/>
      <c r="CD1274" s="25"/>
      <c r="CE1274" s="25"/>
      <c r="CF1274" s="25"/>
      <c r="CG1274" s="25"/>
      <c r="CH1274" s="25"/>
      <c r="CI1274" s="25"/>
      <c r="CJ1274" s="25"/>
      <c r="CK1274" s="25"/>
      <c r="CL1274" s="25"/>
      <c r="CM1274" s="25"/>
      <c r="CN1274" s="25"/>
      <c r="CO1274" s="25"/>
      <c r="CP1274" s="25"/>
      <c r="CQ1274" s="25"/>
      <c r="CR1274" s="25"/>
      <c r="CS1274" s="25"/>
      <c r="CT1274" s="25"/>
      <c r="CU1274" s="25"/>
      <c r="CV1274" s="25"/>
      <c r="CW1274" s="25"/>
      <c r="CX1274" s="25"/>
      <c r="CY1274" s="25"/>
      <c r="CZ1274" s="25"/>
      <c r="DA1274" s="25"/>
      <c r="DB1274" s="25"/>
      <c r="DC1274" s="25"/>
      <c r="DD1274" s="25"/>
    </row>
    <row r="1275" spans="1:108" hidden="1">
      <c r="A1275" s="25"/>
      <c r="B1275" s="25"/>
      <c r="C1275" s="25"/>
      <c r="D1275" s="25"/>
      <c r="E1275" s="25"/>
      <c r="F1275" s="25"/>
      <c r="G1275" s="25"/>
      <c r="H1275" s="25"/>
      <c r="I1275" s="214"/>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5"/>
      <c r="AX1275" s="25"/>
      <c r="AY1275" s="25"/>
      <c r="AZ1275" s="25"/>
      <c r="BA1275" s="25"/>
      <c r="BB1275" s="25"/>
      <c r="BC1275" s="25"/>
      <c r="BD1275" s="25"/>
      <c r="BE1275" s="25"/>
      <c r="BF1275" s="25"/>
      <c r="BG1275" s="25"/>
      <c r="BH1275" s="25"/>
      <c r="BI1275" s="25"/>
      <c r="BJ1275" s="25"/>
      <c r="BK1275" s="25"/>
      <c r="BL1275" s="25"/>
      <c r="BM1275" s="25"/>
      <c r="BN1275" s="25"/>
      <c r="BO1275" s="25"/>
      <c r="BP1275" s="25"/>
      <c r="BQ1275" s="25"/>
      <c r="BR1275" s="25"/>
      <c r="BS1275" s="25"/>
      <c r="BT1275" s="25"/>
      <c r="BU1275" s="25"/>
      <c r="BV1275" s="25"/>
      <c r="BW1275" s="25"/>
      <c r="BX1275" s="25"/>
      <c r="BY1275" s="25"/>
      <c r="BZ1275" s="25"/>
      <c r="CA1275" s="25"/>
      <c r="CB1275" s="25"/>
      <c r="CC1275" s="25"/>
      <c r="CD1275" s="25"/>
      <c r="CE1275" s="25"/>
      <c r="CF1275" s="25"/>
      <c r="CG1275" s="25"/>
      <c r="CH1275" s="25"/>
      <c r="CI1275" s="25"/>
      <c r="CJ1275" s="25"/>
      <c r="CK1275" s="25"/>
      <c r="CL1275" s="25"/>
      <c r="CM1275" s="25"/>
      <c r="CN1275" s="25"/>
      <c r="CO1275" s="25"/>
      <c r="CP1275" s="25"/>
      <c r="CQ1275" s="25"/>
      <c r="CR1275" s="25"/>
      <c r="CS1275" s="25"/>
      <c r="CT1275" s="25"/>
      <c r="CU1275" s="25"/>
      <c r="CV1275" s="25"/>
      <c r="CW1275" s="25"/>
      <c r="CX1275" s="25"/>
      <c r="CY1275" s="25"/>
      <c r="CZ1275" s="25"/>
      <c r="DA1275" s="25"/>
      <c r="DB1275" s="25"/>
      <c r="DC1275" s="25"/>
      <c r="DD1275" s="25"/>
    </row>
    <row r="1276" spans="1:108" hidden="1">
      <c r="A1276" s="25"/>
      <c r="B1276" s="25"/>
      <c r="C1276" s="25"/>
      <c r="D1276" s="25"/>
      <c r="E1276" s="25"/>
      <c r="F1276" s="25"/>
      <c r="G1276" s="25"/>
      <c r="H1276" s="25"/>
      <c r="I1276" s="214"/>
      <c r="J1276" s="25"/>
      <c r="K1276" s="25"/>
      <c r="L1276" s="25"/>
      <c r="M1276" s="25"/>
      <c r="N1276" s="25"/>
      <c r="O1276" s="25"/>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c r="AM1276" s="25"/>
      <c r="AN1276" s="25"/>
      <c r="AO1276" s="25"/>
      <c r="AP1276" s="25"/>
      <c r="AQ1276" s="25"/>
      <c r="AR1276" s="25"/>
      <c r="AS1276" s="25"/>
      <c r="AT1276" s="25"/>
      <c r="AU1276" s="25"/>
      <c r="AV1276" s="25"/>
      <c r="AW1276" s="25"/>
      <c r="AX1276" s="25"/>
      <c r="AY1276" s="25"/>
      <c r="AZ1276" s="25"/>
      <c r="BA1276" s="25"/>
      <c r="BB1276" s="25"/>
      <c r="BC1276" s="25"/>
      <c r="BD1276" s="25"/>
      <c r="BE1276" s="25"/>
      <c r="BF1276" s="25"/>
      <c r="BG1276" s="25"/>
      <c r="BH1276" s="25"/>
      <c r="BI1276" s="25"/>
      <c r="BJ1276" s="25"/>
      <c r="BK1276" s="25"/>
      <c r="BL1276" s="25"/>
      <c r="BM1276" s="25"/>
      <c r="BN1276" s="25"/>
      <c r="BO1276" s="25"/>
      <c r="BP1276" s="25"/>
      <c r="BQ1276" s="25"/>
      <c r="BR1276" s="25"/>
      <c r="BS1276" s="25"/>
      <c r="BT1276" s="25"/>
      <c r="BU1276" s="25"/>
      <c r="BV1276" s="25"/>
      <c r="BW1276" s="25"/>
      <c r="BX1276" s="25"/>
      <c r="BY1276" s="25"/>
      <c r="BZ1276" s="25"/>
      <c r="CA1276" s="25"/>
      <c r="CB1276" s="25"/>
      <c r="CC1276" s="25"/>
      <c r="CD1276" s="25"/>
      <c r="CE1276" s="25"/>
      <c r="CF1276" s="25"/>
      <c r="CG1276" s="25"/>
      <c r="CH1276" s="25"/>
      <c r="CI1276" s="25"/>
      <c r="CJ1276" s="25"/>
      <c r="CK1276" s="25"/>
      <c r="CL1276" s="25"/>
      <c r="CM1276" s="25"/>
      <c r="CN1276" s="25"/>
      <c r="CO1276" s="25"/>
      <c r="CP1276" s="25"/>
      <c r="CQ1276" s="25"/>
      <c r="CR1276" s="25"/>
      <c r="CS1276" s="25"/>
      <c r="CT1276" s="25"/>
      <c r="CU1276" s="25"/>
      <c r="CV1276" s="25"/>
      <c r="CW1276" s="25"/>
      <c r="CX1276" s="25"/>
      <c r="CY1276" s="25"/>
      <c r="CZ1276" s="25"/>
      <c r="DA1276" s="25"/>
      <c r="DB1276" s="25"/>
      <c r="DC1276" s="25"/>
      <c r="DD1276" s="25"/>
    </row>
    <row r="1277" spans="1:108" hidden="1">
      <c r="A1277" s="25"/>
      <c r="B1277" s="25"/>
      <c r="C1277" s="25"/>
      <c r="D1277" s="25"/>
      <c r="E1277" s="25"/>
      <c r="F1277" s="25"/>
      <c r="G1277" s="25"/>
      <c r="H1277" s="25"/>
      <c r="I1277" s="214"/>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5"/>
      <c r="AX1277" s="25"/>
      <c r="AY1277" s="25"/>
      <c r="AZ1277" s="25"/>
      <c r="BA1277" s="25"/>
      <c r="BB1277" s="25"/>
      <c r="BC1277" s="25"/>
      <c r="BD1277" s="25"/>
      <c r="BE1277" s="25"/>
      <c r="BF1277" s="25"/>
      <c r="BG1277" s="25"/>
      <c r="BH1277" s="25"/>
      <c r="BI1277" s="25"/>
      <c r="BJ1277" s="25"/>
      <c r="BK1277" s="25"/>
      <c r="BL1277" s="25"/>
      <c r="BM1277" s="25"/>
      <c r="BN1277" s="25"/>
      <c r="BO1277" s="25"/>
      <c r="BP1277" s="25"/>
      <c r="BQ1277" s="25"/>
      <c r="BR1277" s="25"/>
      <c r="BS1277" s="25"/>
      <c r="BT1277" s="25"/>
      <c r="BU1277" s="25"/>
      <c r="BV1277" s="25"/>
      <c r="BW1277" s="25"/>
      <c r="BX1277" s="25"/>
      <c r="BY1277" s="25"/>
      <c r="BZ1277" s="25"/>
      <c r="CA1277" s="25"/>
      <c r="CB1277" s="25"/>
      <c r="CC1277" s="25"/>
      <c r="CD1277" s="25"/>
      <c r="CE1277" s="25"/>
      <c r="CF1277" s="25"/>
      <c r="CG1277" s="25"/>
      <c r="CH1277" s="25"/>
      <c r="CI1277" s="25"/>
      <c r="CJ1277" s="25"/>
      <c r="CK1277" s="25"/>
      <c r="CL1277" s="25"/>
      <c r="CM1277" s="25"/>
      <c r="CN1277" s="25"/>
      <c r="CO1277" s="25"/>
      <c r="CP1277" s="25"/>
      <c r="CQ1277" s="25"/>
      <c r="CR1277" s="25"/>
      <c r="CS1277" s="25"/>
      <c r="CT1277" s="25"/>
      <c r="CU1277" s="25"/>
      <c r="CV1277" s="25"/>
      <c r="CW1277" s="25"/>
      <c r="CX1277" s="25"/>
      <c r="CY1277" s="25"/>
      <c r="CZ1277" s="25"/>
      <c r="DA1277" s="25"/>
      <c r="DB1277" s="25"/>
      <c r="DC1277" s="25"/>
      <c r="DD1277" s="25"/>
    </row>
    <row r="1278" spans="1:108" hidden="1">
      <c r="A1278" s="25"/>
      <c r="B1278" s="25"/>
      <c r="C1278" s="25"/>
      <c r="D1278" s="25"/>
      <c r="E1278" s="25"/>
      <c r="F1278" s="25"/>
      <c r="G1278" s="25"/>
      <c r="H1278" s="25"/>
      <c r="I1278" s="214"/>
      <c r="J1278" s="25"/>
      <c r="K1278" s="25"/>
      <c r="L1278" s="25"/>
      <c r="M1278" s="25"/>
      <c r="N1278" s="25"/>
      <c r="O1278" s="25"/>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c r="AM1278" s="25"/>
      <c r="AN1278" s="25"/>
      <c r="AO1278" s="25"/>
      <c r="AP1278" s="25"/>
      <c r="AQ1278" s="25"/>
      <c r="AR1278" s="25"/>
      <c r="AS1278" s="25"/>
      <c r="AT1278" s="25"/>
      <c r="AU1278" s="25"/>
      <c r="AV1278" s="25"/>
      <c r="AW1278" s="25"/>
      <c r="AX1278" s="25"/>
      <c r="AY1278" s="25"/>
      <c r="AZ1278" s="25"/>
      <c r="BA1278" s="25"/>
      <c r="BB1278" s="25"/>
      <c r="BC1278" s="25"/>
      <c r="BD1278" s="25"/>
      <c r="BE1278" s="25"/>
      <c r="BF1278" s="25"/>
      <c r="BG1278" s="25"/>
      <c r="BH1278" s="25"/>
      <c r="BI1278" s="25"/>
      <c r="BJ1278" s="25"/>
      <c r="BK1278" s="25"/>
      <c r="BL1278" s="25"/>
      <c r="BM1278" s="25"/>
      <c r="BN1278" s="25"/>
      <c r="BO1278" s="25"/>
      <c r="BP1278" s="25"/>
      <c r="BQ1278" s="25"/>
      <c r="BR1278" s="25"/>
      <c r="BS1278" s="25"/>
      <c r="BT1278" s="25"/>
      <c r="BU1278" s="25"/>
      <c r="BV1278" s="25"/>
      <c r="BW1278" s="25"/>
      <c r="BX1278" s="25"/>
      <c r="BY1278" s="25"/>
      <c r="BZ1278" s="25"/>
      <c r="CA1278" s="25"/>
      <c r="CB1278" s="25"/>
      <c r="CC1278" s="25"/>
      <c r="CD1278" s="25"/>
      <c r="CE1278" s="25"/>
      <c r="CF1278" s="25"/>
      <c r="CG1278" s="25"/>
      <c r="CH1278" s="25"/>
      <c r="CI1278" s="25"/>
      <c r="CJ1278" s="25"/>
      <c r="CK1278" s="25"/>
      <c r="CL1278" s="25"/>
      <c r="CM1278" s="25"/>
      <c r="CN1278" s="25"/>
      <c r="CO1278" s="25"/>
      <c r="CP1278" s="25"/>
      <c r="CQ1278" s="25"/>
      <c r="CR1278" s="25"/>
      <c r="CS1278" s="25"/>
      <c r="CT1278" s="25"/>
      <c r="CU1278" s="25"/>
      <c r="CV1278" s="25"/>
      <c r="CW1278" s="25"/>
      <c r="CX1278" s="25"/>
      <c r="CY1278" s="25"/>
      <c r="CZ1278" s="25"/>
      <c r="DA1278" s="25"/>
      <c r="DB1278" s="25"/>
      <c r="DC1278" s="25"/>
      <c r="DD1278" s="25"/>
    </row>
    <row r="1279" spans="1:108" hidden="1">
      <c r="A1279" s="25"/>
      <c r="B1279" s="25"/>
      <c r="C1279" s="25"/>
      <c r="D1279" s="25"/>
      <c r="E1279" s="25"/>
      <c r="F1279" s="25"/>
      <c r="G1279" s="25"/>
      <c r="H1279" s="25"/>
      <c r="I1279" s="214"/>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5"/>
      <c r="AX1279" s="25"/>
      <c r="AY1279" s="25"/>
      <c r="AZ1279" s="25"/>
      <c r="BA1279" s="25"/>
      <c r="BB1279" s="25"/>
      <c r="BC1279" s="25"/>
      <c r="BD1279" s="25"/>
      <c r="BE1279" s="25"/>
      <c r="BF1279" s="25"/>
      <c r="BG1279" s="25"/>
      <c r="BH1279" s="25"/>
      <c r="BI1279" s="25"/>
      <c r="BJ1279" s="25"/>
      <c r="BK1279" s="25"/>
      <c r="BL1279" s="25"/>
      <c r="BM1279" s="25"/>
      <c r="BN1279" s="25"/>
      <c r="BO1279" s="25"/>
      <c r="BP1279" s="25"/>
      <c r="BQ1279" s="25"/>
      <c r="BR1279" s="25"/>
      <c r="BS1279" s="25"/>
      <c r="BT1279" s="25"/>
      <c r="BU1279" s="25"/>
      <c r="BV1279" s="25"/>
      <c r="BW1279" s="25"/>
      <c r="BX1279" s="25"/>
      <c r="BY1279" s="25"/>
      <c r="BZ1279" s="25"/>
      <c r="CA1279" s="25"/>
      <c r="CB1279" s="25"/>
      <c r="CC1279" s="25"/>
      <c r="CD1279" s="25"/>
      <c r="CE1279" s="25"/>
      <c r="CF1279" s="25"/>
      <c r="CG1279" s="25"/>
      <c r="CH1279" s="25"/>
      <c r="CI1279" s="25"/>
      <c r="CJ1279" s="25"/>
      <c r="CK1279" s="25"/>
      <c r="CL1279" s="25"/>
      <c r="CM1279" s="25"/>
      <c r="CN1279" s="25"/>
      <c r="CO1279" s="25"/>
      <c r="CP1279" s="25"/>
      <c r="CQ1279" s="25"/>
      <c r="CR1279" s="25"/>
      <c r="CS1279" s="25"/>
      <c r="CT1279" s="25"/>
      <c r="CU1279" s="25"/>
      <c r="CV1279" s="25"/>
      <c r="CW1279" s="25"/>
      <c r="CX1279" s="25"/>
      <c r="CY1279" s="25"/>
      <c r="CZ1279" s="25"/>
      <c r="DA1279" s="25"/>
      <c r="DB1279" s="25"/>
      <c r="DC1279" s="25"/>
      <c r="DD1279" s="25"/>
    </row>
    <row r="1280" spans="1:108" hidden="1">
      <c r="A1280" s="25"/>
      <c r="B1280" s="25"/>
      <c r="C1280" s="25"/>
      <c r="D1280" s="25"/>
      <c r="E1280" s="25"/>
      <c r="F1280" s="25"/>
      <c r="G1280" s="25"/>
      <c r="H1280" s="25"/>
      <c r="I1280" s="214"/>
      <c r="J1280" s="25"/>
      <c r="K1280" s="25"/>
      <c r="L1280" s="25"/>
      <c r="M1280" s="25"/>
      <c r="N1280" s="25"/>
      <c r="O1280" s="25"/>
      <c r="P1280" s="25"/>
      <c r="Q1280" s="25"/>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c r="AM1280" s="25"/>
      <c r="AN1280" s="25"/>
      <c r="AO1280" s="25"/>
      <c r="AP1280" s="25"/>
      <c r="AQ1280" s="25"/>
      <c r="AR1280" s="25"/>
      <c r="AS1280" s="25"/>
      <c r="AT1280" s="25"/>
      <c r="AU1280" s="25"/>
      <c r="AV1280" s="25"/>
      <c r="AW1280" s="25"/>
      <c r="AX1280" s="25"/>
      <c r="AY1280" s="25"/>
      <c r="AZ1280" s="25"/>
      <c r="BA1280" s="25"/>
      <c r="BB1280" s="25"/>
      <c r="BC1280" s="25"/>
      <c r="BD1280" s="25"/>
      <c r="BE1280" s="25"/>
      <c r="BF1280" s="25"/>
      <c r="BG1280" s="25"/>
      <c r="BH1280" s="25"/>
      <c r="BI1280" s="25"/>
      <c r="BJ1280" s="25"/>
      <c r="BK1280" s="25"/>
      <c r="BL1280" s="25"/>
      <c r="BM1280" s="25"/>
      <c r="BN1280" s="25"/>
      <c r="BO1280" s="25"/>
      <c r="BP1280" s="25"/>
      <c r="BQ1280" s="25"/>
      <c r="BR1280" s="25"/>
      <c r="BS1280" s="25"/>
      <c r="BT1280" s="25"/>
      <c r="BU1280" s="25"/>
      <c r="BV1280" s="25"/>
      <c r="BW1280" s="25"/>
      <c r="BX1280" s="25"/>
      <c r="BY1280" s="25"/>
      <c r="BZ1280" s="25"/>
      <c r="CA1280" s="25"/>
      <c r="CB1280" s="25"/>
      <c r="CC1280" s="25"/>
      <c r="CD1280" s="25"/>
      <c r="CE1280" s="25"/>
      <c r="CF1280" s="25"/>
      <c r="CG1280" s="25"/>
      <c r="CH1280" s="25"/>
      <c r="CI1280" s="25"/>
      <c r="CJ1280" s="25"/>
      <c r="CK1280" s="25"/>
      <c r="CL1280" s="25"/>
      <c r="CM1280" s="25"/>
      <c r="CN1280" s="25"/>
      <c r="CO1280" s="25"/>
      <c r="CP1280" s="25"/>
      <c r="CQ1280" s="25"/>
      <c r="CR1280" s="25"/>
      <c r="CS1280" s="25"/>
      <c r="CT1280" s="25"/>
      <c r="CU1280" s="25"/>
      <c r="CV1280" s="25"/>
      <c r="CW1280" s="25"/>
      <c r="CX1280" s="25"/>
      <c r="CY1280" s="25"/>
      <c r="CZ1280" s="25"/>
      <c r="DA1280" s="25"/>
      <c r="DB1280" s="25"/>
      <c r="DC1280" s="25"/>
      <c r="DD1280" s="25"/>
    </row>
    <row r="1281" spans="1:108" hidden="1">
      <c r="A1281" s="25"/>
      <c r="B1281" s="25"/>
      <c r="C1281" s="25"/>
      <c r="D1281" s="25"/>
      <c r="E1281" s="25"/>
      <c r="F1281" s="25"/>
      <c r="G1281" s="25"/>
      <c r="H1281" s="25"/>
      <c r="I1281" s="214"/>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5"/>
      <c r="AX1281" s="25"/>
      <c r="AY1281" s="25"/>
      <c r="AZ1281" s="25"/>
      <c r="BA1281" s="25"/>
      <c r="BB1281" s="25"/>
      <c r="BC1281" s="25"/>
      <c r="BD1281" s="25"/>
      <c r="BE1281" s="25"/>
      <c r="BF1281" s="25"/>
      <c r="BG1281" s="25"/>
      <c r="BH1281" s="25"/>
      <c r="BI1281" s="25"/>
      <c r="BJ1281" s="25"/>
      <c r="BK1281" s="25"/>
      <c r="BL1281" s="25"/>
      <c r="BM1281" s="25"/>
      <c r="BN1281" s="25"/>
      <c r="BO1281" s="25"/>
      <c r="BP1281" s="25"/>
      <c r="BQ1281" s="25"/>
      <c r="BR1281" s="25"/>
      <c r="BS1281" s="25"/>
      <c r="BT1281" s="25"/>
      <c r="BU1281" s="25"/>
      <c r="BV1281" s="25"/>
      <c r="BW1281" s="25"/>
      <c r="BX1281" s="25"/>
      <c r="BY1281" s="25"/>
      <c r="BZ1281" s="25"/>
      <c r="CA1281" s="25"/>
      <c r="CB1281" s="25"/>
      <c r="CC1281" s="25"/>
      <c r="CD1281" s="25"/>
      <c r="CE1281" s="25"/>
      <c r="CF1281" s="25"/>
      <c r="CG1281" s="25"/>
      <c r="CH1281" s="25"/>
      <c r="CI1281" s="25"/>
      <c r="CJ1281" s="25"/>
      <c r="CK1281" s="25"/>
      <c r="CL1281" s="25"/>
      <c r="CM1281" s="25"/>
      <c r="CN1281" s="25"/>
      <c r="CO1281" s="25"/>
      <c r="CP1281" s="25"/>
      <c r="CQ1281" s="25"/>
      <c r="CR1281" s="25"/>
      <c r="CS1281" s="25"/>
      <c r="CT1281" s="25"/>
      <c r="CU1281" s="25"/>
      <c r="CV1281" s="25"/>
      <c r="CW1281" s="25"/>
      <c r="CX1281" s="25"/>
      <c r="CY1281" s="25"/>
      <c r="CZ1281" s="25"/>
      <c r="DA1281" s="25"/>
      <c r="DB1281" s="25"/>
      <c r="DC1281" s="25"/>
      <c r="DD1281" s="25"/>
    </row>
    <row r="1282" spans="1:108" hidden="1">
      <c r="A1282" s="25"/>
      <c r="B1282" s="25"/>
      <c r="C1282" s="25"/>
      <c r="D1282" s="25"/>
      <c r="E1282" s="25"/>
      <c r="F1282" s="25"/>
      <c r="G1282" s="25"/>
      <c r="H1282" s="25"/>
      <c r="I1282" s="214"/>
      <c r="J1282" s="25"/>
      <c r="K1282" s="25"/>
      <c r="L1282" s="25"/>
      <c r="M1282" s="25"/>
      <c r="N1282" s="25"/>
      <c r="O1282" s="25"/>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c r="AM1282" s="25"/>
      <c r="AN1282" s="25"/>
      <c r="AO1282" s="25"/>
      <c r="AP1282" s="25"/>
      <c r="AQ1282" s="25"/>
      <c r="AR1282" s="25"/>
      <c r="AS1282" s="25"/>
      <c r="AT1282" s="25"/>
      <c r="AU1282" s="25"/>
      <c r="AV1282" s="25"/>
      <c r="AW1282" s="25"/>
      <c r="AX1282" s="25"/>
      <c r="AY1282" s="25"/>
      <c r="AZ1282" s="25"/>
      <c r="BA1282" s="25"/>
      <c r="BB1282" s="25"/>
      <c r="BC1282" s="25"/>
      <c r="BD1282" s="25"/>
      <c r="BE1282" s="25"/>
      <c r="BF1282" s="25"/>
      <c r="BG1282" s="25"/>
      <c r="BH1282" s="25"/>
      <c r="BI1282" s="25"/>
      <c r="BJ1282" s="25"/>
      <c r="BK1282" s="25"/>
      <c r="BL1282" s="25"/>
      <c r="BM1282" s="25"/>
      <c r="BN1282" s="25"/>
      <c r="BO1282" s="25"/>
      <c r="BP1282" s="25"/>
      <c r="BQ1282" s="25"/>
      <c r="BR1282" s="25"/>
      <c r="BS1282" s="25"/>
      <c r="BT1282" s="25"/>
      <c r="BU1282" s="25"/>
      <c r="BV1282" s="25"/>
      <c r="BW1282" s="25"/>
      <c r="BX1282" s="25"/>
      <c r="BY1282" s="25"/>
      <c r="BZ1282" s="25"/>
      <c r="CA1282" s="25"/>
      <c r="CB1282" s="25"/>
      <c r="CC1282" s="25"/>
      <c r="CD1282" s="25"/>
      <c r="CE1282" s="25"/>
      <c r="CF1282" s="25"/>
      <c r="CG1282" s="25"/>
      <c r="CH1282" s="25"/>
      <c r="CI1282" s="25"/>
      <c r="CJ1282" s="25"/>
      <c r="CK1282" s="25"/>
      <c r="CL1282" s="25"/>
      <c r="CM1282" s="25"/>
      <c r="CN1282" s="25"/>
      <c r="CO1282" s="25"/>
      <c r="CP1282" s="25"/>
      <c r="CQ1282" s="25"/>
      <c r="CR1282" s="25"/>
      <c r="CS1282" s="25"/>
      <c r="CT1282" s="25"/>
      <c r="CU1282" s="25"/>
      <c r="CV1282" s="25"/>
      <c r="CW1282" s="25"/>
      <c r="CX1282" s="25"/>
      <c r="CY1282" s="25"/>
      <c r="CZ1282" s="25"/>
      <c r="DA1282" s="25"/>
      <c r="DB1282" s="25"/>
      <c r="DC1282" s="25"/>
      <c r="DD1282" s="25"/>
    </row>
    <row r="1283" spans="1:108" hidden="1">
      <c r="A1283" s="25"/>
      <c r="B1283" s="25"/>
      <c r="C1283" s="25"/>
      <c r="D1283" s="25"/>
      <c r="E1283" s="25"/>
      <c r="F1283" s="25"/>
      <c r="G1283" s="25"/>
      <c r="H1283" s="25"/>
      <c r="I1283" s="214"/>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5"/>
      <c r="AX1283" s="25"/>
      <c r="AY1283" s="25"/>
      <c r="AZ1283" s="25"/>
      <c r="BA1283" s="25"/>
      <c r="BB1283" s="25"/>
      <c r="BC1283" s="25"/>
      <c r="BD1283" s="25"/>
      <c r="BE1283" s="25"/>
      <c r="BF1283" s="25"/>
      <c r="BG1283" s="25"/>
      <c r="BH1283" s="25"/>
      <c r="BI1283" s="25"/>
      <c r="BJ1283" s="25"/>
      <c r="BK1283" s="25"/>
      <c r="BL1283" s="25"/>
      <c r="BM1283" s="25"/>
      <c r="BN1283" s="25"/>
      <c r="BO1283" s="25"/>
      <c r="BP1283" s="25"/>
      <c r="BQ1283" s="25"/>
      <c r="BR1283" s="25"/>
      <c r="BS1283" s="25"/>
      <c r="BT1283" s="25"/>
      <c r="BU1283" s="25"/>
      <c r="BV1283" s="25"/>
      <c r="BW1283" s="25"/>
      <c r="BX1283" s="25"/>
      <c r="BY1283" s="25"/>
      <c r="BZ1283" s="25"/>
      <c r="CA1283" s="25"/>
      <c r="CB1283" s="25"/>
      <c r="CC1283" s="25"/>
      <c r="CD1283" s="25"/>
      <c r="CE1283" s="25"/>
      <c r="CF1283" s="25"/>
      <c r="CG1283" s="25"/>
      <c r="CH1283" s="25"/>
      <c r="CI1283" s="25"/>
      <c r="CJ1283" s="25"/>
      <c r="CK1283" s="25"/>
      <c r="CL1283" s="25"/>
      <c r="CM1283" s="25"/>
      <c r="CN1283" s="25"/>
      <c r="CO1283" s="25"/>
      <c r="CP1283" s="25"/>
      <c r="CQ1283" s="25"/>
      <c r="CR1283" s="25"/>
      <c r="CS1283" s="25"/>
      <c r="CT1283" s="25"/>
      <c r="CU1283" s="25"/>
      <c r="CV1283" s="25"/>
      <c r="CW1283" s="25"/>
      <c r="CX1283" s="25"/>
      <c r="CY1283" s="25"/>
      <c r="CZ1283" s="25"/>
      <c r="DA1283" s="25"/>
      <c r="DB1283" s="25"/>
      <c r="DC1283" s="25"/>
      <c r="DD1283" s="25"/>
    </row>
    <row r="1284" spans="1:108" hidden="1">
      <c r="A1284" s="25"/>
      <c r="B1284" s="25"/>
      <c r="C1284" s="25"/>
      <c r="D1284" s="25"/>
      <c r="E1284" s="25"/>
      <c r="F1284" s="25"/>
      <c r="G1284" s="25"/>
      <c r="H1284" s="25"/>
      <c r="I1284" s="214"/>
      <c r="J1284" s="25"/>
      <c r="K1284" s="25"/>
      <c r="L1284" s="25"/>
      <c r="M1284" s="25"/>
      <c r="N1284" s="25"/>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c r="AM1284" s="25"/>
      <c r="AN1284" s="25"/>
      <c r="AO1284" s="25"/>
      <c r="AP1284" s="25"/>
      <c r="AQ1284" s="25"/>
      <c r="AR1284" s="25"/>
      <c r="AS1284" s="25"/>
      <c r="AT1284" s="25"/>
      <c r="AU1284" s="25"/>
      <c r="AV1284" s="25"/>
      <c r="AW1284" s="25"/>
      <c r="AX1284" s="25"/>
      <c r="AY1284" s="25"/>
      <c r="AZ1284" s="25"/>
      <c r="BA1284" s="25"/>
      <c r="BB1284" s="25"/>
      <c r="BC1284" s="25"/>
      <c r="BD1284" s="25"/>
      <c r="BE1284" s="25"/>
      <c r="BF1284" s="25"/>
      <c r="BG1284" s="25"/>
      <c r="BH1284" s="25"/>
      <c r="BI1284" s="25"/>
      <c r="BJ1284" s="25"/>
      <c r="BK1284" s="25"/>
      <c r="BL1284" s="25"/>
      <c r="BM1284" s="25"/>
      <c r="BN1284" s="25"/>
      <c r="BO1284" s="25"/>
      <c r="BP1284" s="25"/>
      <c r="BQ1284" s="25"/>
      <c r="BR1284" s="25"/>
      <c r="BS1284" s="25"/>
      <c r="BT1284" s="25"/>
      <c r="BU1284" s="25"/>
      <c r="BV1284" s="25"/>
      <c r="BW1284" s="25"/>
      <c r="BX1284" s="25"/>
      <c r="BY1284" s="25"/>
      <c r="BZ1284" s="25"/>
      <c r="CA1284" s="25"/>
      <c r="CB1284" s="25"/>
      <c r="CC1284" s="25"/>
      <c r="CD1284" s="25"/>
      <c r="CE1284" s="25"/>
      <c r="CF1284" s="25"/>
      <c r="CG1284" s="25"/>
      <c r="CH1284" s="25"/>
      <c r="CI1284" s="25"/>
      <c r="CJ1284" s="25"/>
      <c r="CK1284" s="25"/>
      <c r="CL1284" s="25"/>
      <c r="CM1284" s="25"/>
      <c r="CN1284" s="25"/>
      <c r="CO1284" s="25"/>
      <c r="CP1284" s="25"/>
      <c r="CQ1284" s="25"/>
      <c r="CR1284" s="25"/>
      <c r="CS1284" s="25"/>
      <c r="CT1284" s="25"/>
      <c r="CU1284" s="25"/>
      <c r="CV1284" s="25"/>
      <c r="CW1284" s="25"/>
      <c r="CX1284" s="25"/>
      <c r="CY1284" s="25"/>
      <c r="CZ1284" s="25"/>
      <c r="DA1284" s="25"/>
      <c r="DB1284" s="25"/>
      <c r="DC1284" s="25"/>
      <c r="DD1284" s="25"/>
    </row>
    <row r="1285" spans="1:108" hidden="1">
      <c r="A1285" s="25"/>
      <c r="B1285" s="25"/>
      <c r="C1285" s="25"/>
      <c r="D1285" s="25"/>
      <c r="E1285" s="25"/>
      <c r="F1285" s="25"/>
      <c r="G1285" s="25"/>
      <c r="H1285" s="25"/>
      <c r="I1285" s="214"/>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5"/>
      <c r="AX1285" s="25"/>
      <c r="AY1285" s="25"/>
      <c r="AZ1285" s="25"/>
      <c r="BA1285" s="25"/>
      <c r="BB1285" s="25"/>
      <c r="BC1285" s="25"/>
      <c r="BD1285" s="25"/>
      <c r="BE1285" s="25"/>
      <c r="BF1285" s="25"/>
      <c r="BG1285" s="25"/>
      <c r="BH1285" s="25"/>
      <c r="BI1285" s="25"/>
      <c r="BJ1285" s="25"/>
      <c r="BK1285" s="25"/>
      <c r="BL1285" s="25"/>
      <c r="BM1285" s="25"/>
      <c r="BN1285" s="25"/>
      <c r="BO1285" s="25"/>
      <c r="BP1285" s="25"/>
      <c r="BQ1285" s="25"/>
      <c r="BR1285" s="25"/>
      <c r="BS1285" s="25"/>
      <c r="BT1285" s="25"/>
      <c r="BU1285" s="25"/>
      <c r="BV1285" s="25"/>
      <c r="BW1285" s="25"/>
      <c r="BX1285" s="25"/>
      <c r="BY1285" s="25"/>
      <c r="BZ1285" s="25"/>
      <c r="CA1285" s="25"/>
      <c r="CB1285" s="25"/>
      <c r="CC1285" s="25"/>
      <c r="CD1285" s="25"/>
      <c r="CE1285" s="25"/>
      <c r="CF1285" s="25"/>
      <c r="CG1285" s="25"/>
      <c r="CH1285" s="25"/>
      <c r="CI1285" s="25"/>
      <c r="CJ1285" s="25"/>
      <c r="CK1285" s="25"/>
      <c r="CL1285" s="25"/>
      <c r="CM1285" s="25"/>
      <c r="CN1285" s="25"/>
      <c r="CO1285" s="25"/>
      <c r="CP1285" s="25"/>
      <c r="CQ1285" s="25"/>
      <c r="CR1285" s="25"/>
      <c r="CS1285" s="25"/>
      <c r="CT1285" s="25"/>
      <c r="CU1285" s="25"/>
      <c r="CV1285" s="25"/>
      <c r="CW1285" s="25"/>
      <c r="CX1285" s="25"/>
      <c r="CY1285" s="25"/>
      <c r="CZ1285" s="25"/>
      <c r="DA1285" s="25"/>
      <c r="DB1285" s="25"/>
      <c r="DC1285" s="25"/>
      <c r="DD1285" s="25"/>
    </row>
    <row r="1286" spans="1:108" hidden="1">
      <c r="A1286" s="25"/>
      <c r="B1286" s="25"/>
      <c r="C1286" s="25"/>
      <c r="D1286" s="25"/>
      <c r="E1286" s="25"/>
      <c r="F1286" s="25"/>
      <c r="G1286" s="25"/>
      <c r="H1286" s="25"/>
      <c r="I1286" s="214"/>
      <c r="J1286" s="25"/>
      <c r="K1286" s="25"/>
      <c r="L1286" s="25"/>
      <c r="M1286" s="25"/>
      <c r="N1286" s="25"/>
      <c r="O1286" s="25"/>
      <c r="P1286" s="25"/>
      <c r="Q1286" s="25"/>
      <c r="R1286" s="25"/>
      <c r="S1286" s="25"/>
      <c r="T1286" s="25"/>
      <c r="U1286" s="25"/>
      <c r="V1286" s="25"/>
      <c r="W1286" s="25"/>
      <c r="X1286" s="25"/>
      <c r="Y1286" s="25"/>
      <c r="Z1286" s="25"/>
      <c r="AA1286" s="25"/>
      <c r="AB1286" s="25"/>
      <c r="AC1286" s="25"/>
      <c r="AD1286" s="25"/>
      <c r="AE1286" s="25"/>
      <c r="AF1286" s="25"/>
      <c r="AG1286" s="25"/>
      <c r="AH1286" s="25"/>
      <c r="AI1286" s="25"/>
      <c r="AJ1286" s="25"/>
      <c r="AK1286" s="25"/>
      <c r="AL1286" s="25"/>
      <c r="AM1286" s="25"/>
      <c r="AN1286" s="25"/>
      <c r="AO1286" s="25"/>
      <c r="AP1286" s="25"/>
      <c r="AQ1286" s="25"/>
      <c r="AR1286" s="25"/>
      <c r="AS1286" s="25"/>
      <c r="AT1286" s="25"/>
      <c r="AU1286" s="25"/>
      <c r="AV1286" s="25"/>
      <c r="AW1286" s="25"/>
      <c r="AX1286" s="25"/>
      <c r="AY1286" s="25"/>
      <c r="AZ1286" s="25"/>
      <c r="BA1286" s="25"/>
      <c r="BB1286" s="25"/>
      <c r="BC1286" s="25"/>
      <c r="BD1286" s="25"/>
      <c r="BE1286" s="25"/>
      <c r="BF1286" s="25"/>
      <c r="BG1286" s="25"/>
      <c r="BH1286" s="25"/>
      <c r="BI1286" s="25"/>
      <c r="BJ1286" s="25"/>
      <c r="BK1286" s="25"/>
      <c r="BL1286" s="25"/>
      <c r="BM1286" s="25"/>
      <c r="BN1286" s="25"/>
      <c r="BO1286" s="25"/>
      <c r="BP1286" s="25"/>
      <c r="BQ1286" s="25"/>
      <c r="BR1286" s="25"/>
      <c r="BS1286" s="25"/>
      <c r="BT1286" s="25"/>
      <c r="BU1286" s="25"/>
      <c r="BV1286" s="25"/>
      <c r="BW1286" s="25"/>
      <c r="BX1286" s="25"/>
      <c r="BY1286" s="25"/>
      <c r="BZ1286" s="25"/>
      <c r="CA1286" s="25"/>
      <c r="CB1286" s="25"/>
      <c r="CC1286" s="25"/>
      <c r="CD1286" s="25"/>
      <c r="CE1286" s="25"/>
      <c r="CF1286" s="25"/>
      <c r="CG1286" s="25"/>
      <c r="CH1286" s="25"/>
      <c r="CI1286" s="25"/>
      <c r="CJ1286" s="25"/>
      <c r="CK1286" s="25"/>
      <c r="CL1286" s="25"/>
      <c r="CM1286" s="25"/>
      <c r="CN1286" s="25"/>
      <c r="CO1286" s="25"/>
      <c r="CP1286" s="25"/>
      <c r="CQ1286" s="25"/>
      <c r="CR1286" s="25"/>
      <c r="CS1286" s="25"/>
      <c r="CT1286" s="25"/>
      <c r="CU1286" s="25"/>
      <c r="CV1286" s="25"/>
      <c r="CW1286" s="25"/>
      <c r="CX1286" s="25"/>
      <c r="CY1286" s="25"/>
      <c r="CZ1286" s="25"/>
      <c r="DA1286" s="25"/>
      <c r="DB1286" s="25"/>
      <c r="DC1286" s="25"/>
      <c r="DD1286" s="25"/>
    </row>
    <row r="1287" spans="1:108" hidden="1">
      <c r="A1287" s="25"/>
      <c r="B1287" s="25"/>
      <c r="C1287" s="25"/>
      <c r="D1287" s="25"/>
      <c r="E1287" s="25"/>
      <c r="F1287" s="25"/>
      <c r="G1287" s="25"/>
      <c r="H1287" s="25"/>
      <c r="I1287" s="214"/>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5"/>
      <c r="AX1287" s="25"/>
      <c r="AY1287" s="25"/>
      <c r="AZ1287" s="25"/>
      <c r="BA1287" s="25"/>
      <c r="BB1287" s="25"/>
      <c r="BC1287" s="25"/>
      <c r="BD1287" s="25"/>
      <c r="BE1287" s="25"/>
      <c r="BF1287" s="25"/>
      <c r="BG1287" s="25"/>
      <c r="BH1287" s="25"/>
      <c r="BI1287" s="25"/>
      <c r="BJ1287" s="25"/>
      <c r="BK1287" s="25"/>
      <c r="BL1287" s="25"/>
      <c r="BM1287" s="25"/>
      <c r="BN1287" s="25"/>
      <c r="BO1287" s="25"/>
      <c r="BP1287" s="25"/>
      <c r="BQ1287" s="25"/>
      <c r="BR1287" s="25"/>
      <c r="BS1287" s="25"/>
      <c r="BT1287" s="25"/>
      <c r="BU1287" s="25"/>
      <c r="BV1287" s="25"/>
      <c r="BW1287" s="25"/>
      <c r="BX1287" s="25"/>
      <c r="BY1287" s="25"/>
      <c r="BZ1287" s="25"/>
      <c r="CA1287" s="25"/>
      <c r="CB1287" s="25"/>
      <c r="CC1287" s="25"/>
      <c r="CD1287" s="25"/>
      <c r="CE1287" s="25"/>
      <c r="CF1287" s="25"/>
      <c r="CG1287" s="25"/>
      <c r="CH1287" s="25"/>
      <c r="CI1287" s="25"/>
      <c r="CJ1287" s="25"/>
      <c r="CK1287" s="25"/>
      <c r="CL1287" s="25"/>
      <c r="CM1287" s="25"/>
      <c r="CN1287" s="25"/>
      <c r="CO1287" s="25"/>
      <c r="CP1287" s="25"/>
      <c r="CQ1287" s="25"/>
      <c r="CR1287" s="25"/>
      <c r="CS1287" s="25"/>
      <c r="CT1287" s="25"/>
      <c r="CU1287" s="25"/>
      <c r="CV1287" s="25"/>
      <c r="CW1287" s="25"/>
      <c r="CX1287" s="25"/>
      <c r="CY1287" s="25"/>
      <c r="CZ1287" s="25"/>
      <c r="DA1287" s="25"/>
      <c r="DB1287" s="25"/>
      <c r="DC1287" s="25"/>
      <c r="DD1287" s="25"/>
    </row>
    <row r="1288" spans="1:108" hidden="1">
      <c r="A1288" s="25"/>
      <c r="B1288" s="25"/>
      <c r="C1288" s="25"/>
      <c r="D1288" s="25"/>
      <c r="E1288" s="25"/>
      <c r="F1288" s="25"/>
      <c r="G1288" s="25"/>
      <c r="H1288" s="25"/>
      <c r="I1288" s="214"/>
      <c r="J1288" s="25"/>
      <c r="K1288" s="25"/>
      <c r="L1288" s="25"/>
      <c r="M1288" s="25"/>
      <c r="N1288" s="25"/>
      <c r="O1288" s="25"/>
      <c r="P1288" s="25"/>
      <c r="Q1288" s="25"/>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c r="AM1288" s="25"/>
      <c r="AN1288" s="25"/>
      <c r="AO1288" s="25"/>
      <c r="AP1288" s="25"/>
      <c r="AQ1288" s="25"/>
      <c r="AR1288" s="25"/>
      <c r="AS1288" s="25"/>
      <c r="AT1288" s="25"/>
      <c r="AU1288" s="25"/>
      <c r="AV1288" s="25"/>
      <c r="AW1288" s="25"/>
      <c r="AX1288" s="25"/>
      <c r="AY1288" s="25"/>
      <c r="AZ1288" s="25"/>
      <c r="BA1288" s="25"/>
      <c r="BB1288" s="25"/>
      <c r="BC1288" s="25"/>
      <c r="BD1288" s="25"/>
      <c r="BE1288" s="25"/>
      <c r="BF1288" s="25"/>
      <c r="BG1288" s="25"/>
      <c r="BH1288" s="25"/>
      <c r="BI1288" s="25"/>
      <c r="BJ1288" s="25"/>
      <c r="BK1288" s="25"/>
      <c r="BL1288" s="25"/>
      <c r="BM1288" s="25"/>
      <c r="BN1288" s="25"/>
      <c r="BO1288" s="25"/>
      <c r="BP1288" s="25"/>
      <c r="BQ1288" s="25"/>
      <c r="BR1288" s="25"/>
      <c r="BS1288" s="25"/>
      <c r="BT1288" s="25"/>
      <c r="BU1288" s="25"/>
      <c r="BV1288" s="25"/>
      <c r="BW1288" s="25"/>
      <c r="BX1288" s="25"/>
      <c r="BY1288" s="25"/>
      <c r="BZ1288" s="25"/>
      <c r="CA1288" s="25"/>
      <c r="CB1288" s="25"/>
      <c r="CC1288" s="25"/>
      <c r="CD1288" s="25"/>
      <c r="CE1288" s="25"/>
      <c r="CF1288" s="25"/>
      <c r="CG1288" s="25"/>
      <c r="CH1288" s="25"/>
      <c r="CI1288" s="25"/>
      <c r="CJ1288" s="25"/>
      <c r="CK1288" s="25"/>
      <c r="CL1288" s="25"/>
      <c r="CM1288" s="25"/>
      <c r="CN1288" s="25"/>
      <c r="CO1288" s="25"/>
      <c r="CP1288" s="25"/>
      <c r="CQ1288" s="25"/>
      <c r="CR1288" s="25"/>
      <c r="CS1288" s="25"/>
      <c r="CT1288" s="25"/>
      <c r="CU1288" s="25"/>
      <c r="CV1288" s="25"/>
      <c r="CW1288" s="25"/>
      <c r="CX1288" s="25"/>
      <c r="CY1288" s="25"/>
      <c r="CZ1288" s="25"/>
      <c r="DA1288" s="25"/>
      <c r="DB1288" s="25"/>
      <c r="DC1288" s="25"/>
      <c r="DD1288" s="25"/>
    </row>
    <row r="1289" spans="1:108" hidden="1">
      <c r="A1289" s="25"/>
      <c r="B1289" s="25"/>
      <c r="C1289" s="25"/>
      <c r="D1289" s="25"/>
      <c r="E1289" s="25"/>
      <c r="F1289" s="25"/>
      <c r="G1289" s="25"/>
      <c r="H1289" s="25"/>
      <c r="I1289" s="214"/>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5"/>
      <c r="AX1289" s="25"/>
      <c r="AY1289" s="25"/>
      <c r="AZ1289" s="25"/>
      <c r="BA1289" s="25"/>
      <c r="BB1289" s="25"/>
      <c r="BC1289" s="25"/>
      <c r="BD1289" s="25"/>
      <c r="BE1289" s="25"/>
      <c r="BF1289" s="25"/>
      <c r="BG1289" s="25"/>
      <c r="BH1289" s="25"/>
      <c r="BI1289" s="25"/>
      <c r="BJ1289" s="25"/>
      <c r="BK1289" s="25"/>
      <c r="BL1289" s="25"/>
      <c r="BM1289" s="25"/>
      <c r="BN1289" s="25"/>
      <c r="BO1289" s="25"/>
      <c r="BP1289" s="25"/>
      <c r="BQ1289" s="25"/>
      <c r="BR1289" s="25"/>
      <c r="BS1289" s="25"/>
      <c r="BT1289" s="25"/>
      <c r="BU1289" s="25"/>
      <c r="BV1289" s="25"/>
      <c r="BW1289" s="25"/>
      <c r="BX1289" s="25"/>
      <c r="BY1289" s="25"/>
      <c r="BZ1289" s="25"/>
      <c r="CA1289" s="25"/>
      <c r="CB1289" s="25"/>
      <c r="CC1289" s="25"/>
      <c r="CD1289" s="25"/>
      <c r="CE1289" s="25"/>
      <c r="CF1289" s="25"/>
      <c r="CG1289" s="25"/>
      <c r="CH1289" s="25"/>
      <c r="CI1289" s="25"/>
      <c r="CJ1289" s="25"/>
      <c r="CK1289" s="25"/>
      <c r="CL1289" s="25"/>
      <c r="CM1289" s="25"/>
      <c r="CN1289" s="25"/>
      <c r="CO1289" s="25"/>
      <c r="CP1289" s="25"/>
      <c r="CQ1289" s="25"/>
      <c r="CR1289" s="25"/>
      <c r="CS1289" s="25"/>
      <c r="CT1289" s="25"/>
      <c r="CU1289" s="25"/>
      <c r="CV1289" s="25"/>
      <c r="CW1289" s="25"/>
      <c r="CX1289" s="25"/>
      <c r="CY1289" s="25"/>
      <c r="CZ1289" s="25"/>
      <c r="DA1289" s="25"/>
      <c r="DB1289" s="25"/>
      <c r="DC1289" s="25"/>
      <c r="DD1289" s="25"/>
    </row>
    <row r="1290" spans="1:108" hidden="1">
      <c r="A1290" s="25"/>
      <c r="B1290" s="25"/>
      <c r="C1290" s="25"/>
      <c r="D1290" s="25"/>
      <c r="E1290" s="25"/>
      <c r="F1290" s="25"/>
      <c r="G1290" s="25"/>
      <c r="H1290" s="25"/>
      <c r="I1290" s="214"/>
      <c r="J1290" s="25"/>
      <c r="K1290" s="25"/>
      <c r="L1290" s="25"/>
      <c r="M1290" s="25"/>
      <c r="N1290" s="25"/>
      <c r="O1290" s="25"/>
      <c r="P1290" s="25"/>
      <c r="Q1290" s="25"/>
      <c r="R1290" s="25"/>
      <c r="S1290" s="25"/>
      <c r="T1290" s="25"/>
      <c r="U1290" s="25"/>
      <c r="V1290" s="25"/>
      <c r="W1290" s="25"/>
      <c r="X1290" s="25"/>
      <c r="Y1290" s="25"/>
      <c r="Z1290" s="25"/>
      <c r="AA1290" s="25"/>
      <c r="AB1290" s="25"/>
      <c r="AC1290" s="25"/>
      <c r="AD1290" s="25"/>
      <c r="AE1290" s="25"/>
      <c r="AF1290" s="25"/>
      <c r="AG1290" s="25"/>
      <c r="AH1290" s="25"/>
      <c r="AI1290" s="25"/>
      <c r="AJ1290" s="25"/>
      <c r="AK1290" s="25"/>
      <c r="AL1290" s="25"/>
      <c r="AM1290" s="25"/>
      <c r="AN1290" s="25"/>
      <c r="AO1290" s="25"/>
      <c r="AP1290" s="25"/>
      <c r="AQ1290" s="25"/>
      <c r="AR1290" s="25"/>
      <c r="AS1290" s="25"/>
      <c r="AT1290" s="25"/>
      <c r="AU1290" s="25"/>
      <c r="AV1290" s="25"/>
      <c r="AW1290" s="25"/>
      <c r="AX1290" s="25"/>
      <c r="AY1290" s="25"/>
      <c r="AZ1290" s="25"/>
      <c r="BA1290" s="25"/>
      <c r="BB1290" s="25"/>
      <c r="BC1290" s="25"/>
      <c r="BD1290" s="25"/>
      <c r="BE1290" s="25"/>
      <c r="BF1290" s="25"/>
      <c r="BG1290" s="25"/>
      <c r="BH1290" s="25"/>
      <c r="BI1290" s="25"/>
      <c r="BJ1290" s="25"/>
      <c r="BK1290" s="25"/>
      <c r="BL1290" s="25"/>
      <c r="BM1290" s="25"/>
      <c r="BN1290" s="25"/>
      <c r="BO1290" s="25"/>
      <c r="BP1290" s="25"/>
      <c r="BQ1290" s="25"/>
      <c r="BR1290" s="25"/>
      <c r="BS1290" s="25"/>
      <c r="BT1290" s="25"/>
      <c r="BU1290" s="25"/>
      <c r="BV1290" s="25"/>
      <c r="BW1290" s="25"/>
      <c r="BX1290" s="25"/>
      <c r="BY1290" s="25"/>
      <c r="BZ1290" s="25"/>
      <c r="CA1290" s="25"/>
      <c r="CB1290" s="25"/>
      <c r="CC1290" s="25"/>
      <c r="CD1290" s="25"/>
      <c r="CE1290" s="25"/>
      <c r="CF1290" s="25"/>
      <c r="CG1290" s="25"/>
      <c r="CH1290" s="25"/>
      <c r="CI1290" s="25"/>
      <c r="CJ1290" s="25"/>
      <c r="CK1290" s="25"/>
      <c r="CL1290" s="25"/>
      <c r="CM1290" s="25"/>
      <c r="CN1290" s="25"/>
      <c r="CO1290" s="25"/>
      <c r="CP1290" s="25"/>
      <c r="CQ1290" s="25"/>
      <c r="CR1290" s="25"/>
      <c r="CS1290" s="25"/>
      <c r="CT1290" s="25"/>
      <c r="CU1290" s="25"/>
      <c r="CV1290" s="25"/>
      <c r="CW1290" s="25"/>
      <c r="CX1290" s="25"/>
      <c r="CY1290" s="25"/>
      <c r="CZ1290" s="25"/>
      <c r="DA1290" s="25"/>
      <c r="DB1290" s="25"/>
      <c r="DC1290" s="25"/>
      <c r="DD1290" s="25"/>
    </row>
    <row r="1291" spans="1:108" hidden="1">
      <c r="A1291" s="25"/>
      <c r="B1291" s="25"/>
      <c r="C1291" s="25"/>
      <c r="D1291" s="25"/>
      <c r="E1291" s="25"/>
      <c r="F1291" s="25"/>
      <c r="G1291" s="25"/>
      <c r="H1291" s="25"/>
      <c r="I1291" s="214"/>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5"/>
      <c r="AX1291" s="25"/>
      <c r="AY1291" s="25"/>
      <c r="AZ1291" s="25"/>
      <c r="BA1291" s="25"/>
      <c r="BB1291" s="25"/>
      <c r="BC1291" s="25"/>
      <c r="BD1291" s="25"/>
      <c r="BE1291" s="25"/>
      <c r="BF1291" s="25"/>
      <c r="BG1291" s="25"/>
      <c r="BH1291" s="25"/>
      <c r="BI1291" s="25"/>
      <c r="BJ1291" s="25"/>
      <c r="BK1291" s="25"/>
      <c r="BL1291" s="25"/>
      <c r="BM1291" s="25"/>
      <c r="BN1291" s="25"/>
      <c r="BO1291" s="25"/>
      <c r="BP1291" s="25"/>
      <c r="BQ1291" s="25"/>
      <c r="BR1291" s="25"/>
      <c r="BS1291" s="25"/>
      <c r="BT1291" s="25"/>
      <c r="BU1291" s="25"/>
      <c r="BV1291" s="25"/>
      <c r="BW1291" s="25"/>
      <c r="BX1291" s="25"/>
      <c r="BY1291" s="25"/>
      <c r="BZ1291" s="25"/>
      <c r="CA1291" s="25"/>
      <c r="CB1291" s="25"/>
      <c r="CC1291" s="25"/>
      <c r="CD1291" s="25"/>
      <c r="CE1291" s="25"/>
      <c r="CF1291" s="25"/>
      <c r="CG1291" s="25"/>
      <c r="CH1291" s="25"/>
      <c r="CI1291" s="25"/>
      <c r="CJ1291" s="25"/>
      <c r="CK1291" s="25"/>
      <c r="CL1291" s="25"/>
      <c r="CM1291" s="25"/>
      <c r="CN1291" s="25"/>
      <c r="CO1291" s="25"/>
      <c r="CP1291" s="25"/>
      <c r="CQ1291" s="25"/>
      <c r="CR1291" s="25"/>
      <c r="CS1291" s="25"/>
      <c r="CT1291" s="25"/>
      <c r="CU1291" s="25"/>
      <c r="CV1291" s="25"/>
      <c r="CW1291" s="25"/>
      <c r="CX1291" s="25"/>
      <c r="CY1291" s="25"/>
      <c r="CZ1291" s="25"/>
      <c r="DA1291" s="25"/>
      <c r="DB1291" s="25"/>
      <c r="DC1291" s="25"/>
      <c r="DD1291" s="25"/>
    </row>
    <row r="1292" spans="1:108" hidden="1">
      <c r="A1292" s="25"/>
      <c r="B1292" s="25"/>
      <c r="C1292" s="25"/>
      <c r="D1292" s="25"/>
      <c r="E1292" s="25"/>
      <c r="F1292" s="25"/>
      <c r="G1292" s="25"/>
      <c r="H1292" s="25"/>
      <c r="I1292" s="214"/>
      <c r="J1292" s="25"/>
      <c r="K1292" s="25"/>
      <c r="L1292" s="25"/>
      <c r="M1292" s="25"/>
      <c r="N1292" s="25"/>
      <c r="O1292" s="25"/>
      <c r="P1292" s="25"/>
      <c r="Q1292" s="25"/>
      <c r="R1292" s="25"/>
      <c r="S1292" s="25"/>
      <c r="T1292" s="25"/>
      <c r="U1292" s="25"/>
      <c r="V1292" s="25"/>
      <c r="W1292" s="25"/>
      <c r="X1292" s="25"/>
      <c r="Y1292" s="25"/>
      <c r="Z1292" s="25"/>
      <c r="AA1292" s="25"/>
      <c r="AB1292" s="25"/>
      <c r="AC1292" s="25"/>
      <c r="AD1292" s="25"/>
      <c r="AE1292" s="25"/>
      <c r="AF1292" s="25"/>
      <c r="AG1292" s="25"/>
      <c r="AH1292" s="25"/>
      <c r="AI1292" s="25"/>
      <c r="AJ1292" s="25"/>
      <c r="AK1292" s="25"/>
      <c r="AL1292" s="25"/>
      <c r="AM1292" s="25"/>
      <c r="AN1292" s="25"/>
      <c r="AO1292" s="25"/>
      <c r="AP1292" s="25"/>
      <c r="AQ1292" s="25"/>
      <c r="AR1292" s="25"/>
      <c r="AS1292" s="25"/>
      <c r="AT1292" s="25"/>
      <c r="AU1292" s="25"/>
      <c r="AV1292" s="25"/>
      <c r="AW1292" s="25"/>
      <c r="AX1292" s="25"/>
      <c r="AY1292" s="25"/>
      <c r="AZ1292" s="25"/>
      <c r="BA1292" s="25"/>
      <c r="BB1292" s="25"/>
      <c r="BC1292" s="25"/>
      <c r="BD1292" s="25"/>
      <c r="BE1292" s="25"/>
      <c r="BF1292" s="25"/>
      <c r="BG1292" s="25"/>
      <c r="BH1292" s="25"/>
      <c r="BI1292" s="25"/>
      <c r="BJ1292" s="25"/>
      <c r="BK1292" s="25"/>
      <c r="BL1292" s="25"/>
      <c r="BM1292" s="25"/>
      <c r="BN1292" s="25"/>
      <c r="BO1292" s="25"/>
      <c r="BP1292" s="25"/>
      <c r="BQ1292" s="25"/>
      <c r="BR1292" s="25"/>
      <c r="BS1292" s="25"/>
      <c r="BT1292" s="25"/>
      <c r="BU1292" s="25"/>
      <c r="BV1292" s="25"/>
      <c r="BW1292" s="25"/>
      <c r="BX1292" s="25"/>
      <c r="BY1292" s="25"/>
      <c r="BZ1292" s="25"/>
      <c r="CA1292" s="25"/>
      <c r="CB1292" s="25"/>
      <c r="CC1292" s="25"/>
      <c r="CD1292" s="25"/>
      <c r="CE1292" s="25"/>
      <c r="CF1292" s="25"/>
      <c r="CG1292" s="25"/>
      <c r="CH1292" s="25"/>
      <c r="CI1292" s="25"/>
      <c r="CJ1292" s="25"/>
      <c r="CK1292" s="25"/>
      <c r="CL1292" s="25"/>
      <c r="CM1292" s="25"/>
      <c r="CN1292" s="25"/>
      <c r="CO1292" s="25"/>
      <c r="CP1292" s="25"/>
      <c r="CQ1292" s="25"/>
      <c r="CR1292" s="25"/>
      <c r="CS1292" s="25"/>
      <c r="CT1292" s="25"/>
      <c r="CU1292" s="25"/>
      <c r="CV1292" s="25"/>
      <c r="CW1292" s="25"/>
      <c r="CX1292" s="25"/>
      <c r="CY1292" s="25"/>
      <c r="CZ1292" s="25"/>
      <c r="DA1292" s="25"/>
      <c r="DB1292" s="25"/>
      <c r="DC1292" s="25"/>
      <c r="DD1292" s="25"/>
    </row>
    <row r="1293" spans="1:108" hidden="1">
      <c r="A1293" s="25"/>
      <c r="B1293" s="25"/>
      <c r="C1293" s="25"/>
      <c r="D1293" s="25"/>
      <c r="E1293" s="25"/>
      <c r="F1293" s="25"/>
      <c r="G1293" s="25"/>
      <c r="H1293" s="25"/>
      <c r="I1293" s="214"/>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5"/>
      <c r="AX1293" s="25"/>
      <c r="AY1293" s="25"/>
      <c r="AZ1293" s="25"/>
      <c r="BA1293" s="25"/>
      <c r="BB1293" s="25"/>
      <c r="BC1293" s="25"/>
      <c r="BD1293" s="25"/>
      <c r="BE1293" s="25"/>
      <c r="BF1293" s="25"/>
      <c r="BG1293" s="25"/>
      <c r="BH1293" s="25"/>
      <c r="BI1293" s="25"/>
      <c r="BJ1293" s="25"/>
      <c r="BK1293" s="25"/>
      <c r="BL1293" s="25"/>
      <c r="BM1293" s="25"/>
      <c r="BN1293" s="25"/>
      <c r="BO1293" s="25"/>
      <c r="BP1293" s="25"/>
      <c r="BQ1293" s="25"/>
      <c r="BR1293" s="25"/>
      <c r="BS1293" s="25"/>
      <c r="BT1293" s="25"/>
      <c r="BU1293" s="25"/>
      <c r="BV1293" s="25"/>
      <c r="BW1293" s="25"/>
      <c r="BX1293" s="25"/>
      <c r="BY1293" s="25"/>
      <c r="BZ1293" s="25"/>
      <c r="CA1293" s="25"/>
      <c r="CB1293" s="25"/>
      <c r="CC1293" s="25"/>
      <c r="CD1293" s="25"/>
      <c r="CE1293" s="25"/>
      <c r="CF1293" s="25"/>
      <c r="CG1293" s="25"/>
      <c r="CH1293" s="25"/>
      <c r="CI1293" s="25"/>
      <c r="CJ1293" s="25"/>
      <c r="CK1293" s="25"/>
      <c r="CL1293" s="25"/>
      <c r="CM1293" s="25"/>
      <c r="CN1293" s="25"/>
      <c r="CO1293" s="25"/>
      <c r="CP1293" s="25"/>
      <c r="CQ1293" s="25"/>
      <c r="CR1293" s="25"/>
      <c r="CS1293" s="25"/>
      <c r="CT1293" s="25"/>
      <c r="CU1293" s="25"/>
      <c r="CV1293" s="25"/>
      <c r="CW1293" s="25"/>
      <c r="CX1293" s="25"/>
      <c r="CY1293" s="25"/>
      <c r="CZ1293" s="25"/>
      <c r="DA1293" s="25"/>
      <c r="DB1293" s="25"/>
      <c r="DC1293" s="25"/>
      <c r="DD1293" s="25"/>
    </row>
    <row r="1294" spans="1:108" hidden="1">
      <c r="A1294" s="25"/>
      <c r="B1294" s="25"/>
      <c r="C1294" s="25"/>
      <c r="D1294" s="25"/>
      <c r="E1294" s="25"/>
      <c r="F1294" s="25"/>
      <c r="G1294" s="25"/>
      <c r="H1294" s="25"/>
      <c r="I1294" s="214"/>
      <c r="J1294" s="25"/>
      <c r="K1294" s="25"/>
      <c r="L1294" s="25"/>
      <c r="M1294" s="25"/>
      <c r="N1294" s="25"/>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c r="AM1294" s="25"/>
      <c r="AN1294" s="25"/>
      <c r="AO1294" s="25"/>
      <c r="AP1294" s="25"/>
      <c r="AQ1294" s="25"/>
      <c r="AR1294" s="25"/>
      <c r="AS1294" s="25"/>
      <c r="AT1294" s="25"/>
      <c r="AU1294" s="25"/>
      <c r="AV1294" s="25"/>
      <c r="AW1294" s="25"/>
      <c r="AX1294" s="25"/>
      <c r="AY1294" s="25"/>
      <c r="AZ1294" s="25"/>
      <c r="BA1294" s="25"/>
      <c r="BB1294" s="25"/>
      <c r="BC1294" s="25"/>
      <c r="BD1294" s="25"/>
      <c r="BE1294" s="25"/>
      <c r="BF1294" s="25"/>
      <c r="BG1294" s="25"/>
      <c r="BH1294" s="25"/>
      <c r="BI1294" s="25"/>
      <c r="BJ1294" s="25"/>
      <c r="BK1294" s="25"/>
      <c r="BL1294" s="25"/>
      <c r="BM1294" s="25"/>
      <c r="BN1294" s="25"/>
      <c r="BO1294" s="25"/>
      <c r="BP1294" s="25"/>
      <c r="BQ1294" s="25"/>
      <c r="BR1294" s="25"/>
      <c r="BS1294" s="25"/>
      <c r="BT1294" s="25"/>
      <c r="BU1294" s="25"/>
      <c r="BV1294" s="25"/>
      <c r="BW1294" s="25"/>
      <c r="BX1294" s="25"/>
      <c r="BY1294" s="25"/>
      <c r="BZ1294" s="25"/>
      <c r="CA1294" s="25"/>
      <c r="CB1294" s="25"/>
      <c r="CC1294" s="25"/>
      <c r="CD1294" s="25"/>
      <c r="CE1294" s="25"/>
      <c r="CF1294" s="25"/>
      <c r="CG1294" s="25"/>
      <c r="CH1294" s="25"/>
      <c r="CI1294" s="25"/>
      <c r="CJ1294" s="25"/>
      <c r="CK1294" s="25"/>
      <c r="CL1294" s="25"/>
      <c r="CM1294" s="25"/>
      <c r="CN1294" s="25"/>
      <c r="CO1294" s="25"/>
      <c r="CP1294" s="25"/>
      <c r="CQ1294" s="25"/>
      <c r="CR1294" s="25"/>
      <c r="CS1294" s="25"/>
      <c r="CT1294" s="25"/>
      <c r="CU1294" s="25"/>
      <c r="CV1294" s="25"/>
      <c r="CW1294" s="25"/>
      <c r="CX1294" s="25"/>
      <c r="CY1294" s="25"/>
      <c r="CZ1294" s="25"/>
      <c r="DA1294" s="25"/>
      <c r="DB1294" s="25"/>
      <c r="DC1294" s="25"/>
      <c r="DD1294" s="25"/>
    </row>
    <row r="1295" spans="1:108" hidden="1">
      <c r="A1295" s="25"/>
      <c r="B1295" s="25"/>
      <c r="C1295" s="25"/>
      <c r="D1295" s="25"/>
      <c r="E1295" s="25"/>
      <c r="F1295" s="25"/>
      <c r="G1295" s="25"/>
      <c r="H1295" s="25"/>
      <c r="I1295" s="214"/>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5"/>
      <c r="AX1295" s="25"/>
      <c r="AY1295" s="25"/>
      <c r="AZ1295" s="25"/>
      <c r="BA1295" s="25"/>
      <c r="BB1295" s="25"/>
      <c r="BC1295" s="25"/>
      <c r="BD1295" s="25"/>
      <c r="BE1295" s="25"/>
      <c r="BF1295" s="25"/>
      <c r="BG1295" s="25"/>
      <c r="BH1295" s="25"/>
      <c r="BI1295" s="25"/>
      <c r="BJ1295" s="25"/>
      <c r="BK1295" s="25"/>
      <c r="BL1295" s="25"/>
      <c r="BM1295" s="25"/>
      <c r="BN1295" s="25"/>
      <c r="BO1295" s="25"/>
      <c r="BP1295" s="25"/>
      <c r="BQ1295" s="25"/>
      <c r="BR1295" s="25"/>
      <c r="BS1295" s="25"/>
      <c r="BT1295" s="25"/>
      <c r="BU1295" s="25"/>
      <c r="BV1295" s="25"/>
      <c r="BW1295" s="25"/>
      <c r="BX1295" s="25"/>
      <c r="BY1295" s="25"/>
      <c r="BZ1295" s="25"/>
      <c r="CA1295" s="25"/>
      <c r="CB1295" s="25"/>
      <c r="CC1295" s="25"/>
      <c r="CD1295" s="25"/>
      <c r="CE1295" s="25"/>
      <c r="CF1295" s="25"/>
      <c r="CG1295" s="25"/>
      <c r="CH1295" s="25"/>
      <c r="CI1295" s="25"/>
      <c r="CJ1295" s="25"/>
      <c r="CK1295" s="25"/>
      <c r="CL1295" s="25"/>
      <c r="CM1295" s="25"/>
      <c r="CN1295" s="25"/>
      <c r="CO1295" s="25"/>
      <c r="CP1295" s="25"/>
      <c r="CQ1295" s="25"/>
      <c r="CR1295" s="25"/>
      <c r="CS1295" s="25"/>
      <c r="CT1295" s="25"/>
      <c r="CU1295" s="25"/>
      <c r="CV1295" s="25"/>
      <c r="CW1295" s="25"/>
      <c r="CX1295" s="25"/>
      <c r="CY1295" s="25"/>
      <c r="CZ1295" s="25"/>
      <c r="DA1295" s="25"/>
      <c r="DB1295" s="25"/>
      <c r="DC1295" s="25"/>
      <c r="DD1295" s="25"/>
    </row>
    <row r="1296" spans="1:108" hidden="1">
      <c r="A1296" s="25"/>
      <c r="B1296" s="25"/>
      <c r="C1296" s="25"/>
      <c r="D1296" s="25"/>
      <c r="E1296" s="25"/>
      <c r="F1296" s="25"/>
      <c r="G1296" s="25"/>
      <c r="H1296" s="25"/>
      <c r="I1296" s="214"/>
      <c r="J1296" s="25"/>
      <c r="K1296" s="25"/>
      <c r="L1296" s="25"/>
      <c r="M1296" s="25"/>
      <c r="N1296" s="25"/>
      <c r="O1296" s="25"/>
      <c r="P1296" s="25"/>
      <c r="Q1296" s="25"/>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c r="AM1296" s="25"/>
      <c r="AN1296" s="25"/>
      <c r="AO1296" s="25"/>
      <c r="AP1296" s="25"/>
      <c r="AQ1296" s="25"/>
      <c r="AR1296" s="25"/>
      <c r="AS1296" s="25"/>
      <c r="AT1296" s="25"/>
      <c r="AU1296" s="25"/>
      <c r="AV1296" s="25"/>
      <c r="AW1296" s="25"/>
      <c r="AX1296" s="25"/>
      <c r="AY1296" s="25"/>
      <c r="AZ1296" s="25"/>
      <c r="BA1296" s="25"/>
      <c r="BB1296" s="25"/>
      <c r="BC1296" s="25"/>
      <c r="BD1296" s="25"/>
      <c r="BE1296" s="25"/>
      <c r="BF1296" s="25"/>
      <c r="BG1296" s="25"/>
      <c r="BH1296" s="25"/>
      <c r="BI1296" s="25"/>
      <c r="BJ1296" s="25"/>
      <c r="BK1296" s="25"/>
      <c r="BL1296" s="25"/>
      <c r="BM1296" s="25"/>
      <c r="BN1296" s="25"/>
      <c r="BO1296" s="25"/>
      <c r="BP1296" s="25"/>
      <c r="BQ1296" s="25"/>
      <c r="BR1296" s="25"/>
      <c r="BS1296" s="25"/>
      <c r="BT1296" s="25"/>
      <c r="BU1296" s="25"/>
      <c r="BV1296" s="25"/>
      <c r="BW1296" s="25"/>
      <c r="BX1296" s="25"/>
      <c r="BY1296" s="25"/>
      <c r="BZ1296" s="25"/>
      <c r="CA1296" s="25"/>
      <c r="CB1296" s="25"/>
      <c r="CC1296" s="25"/>
      <c r="CD1296" s="25"/>
      <c r="CE1296" s="25"/>
      <c r="CF1296" s="25"/>
      <c r="CG1296" s="25"/>
      <c r="CH1296" s="25"/>
      <c r="CI1296" s="25"/>
      <c r="CJ1296" s="25"/>
      <c r="CK1296" s="25"/>
      <c r="CL1296" s="25"/>
      <c r="CM1296" s="25"/>
      <c r="CN1296" s="25"/>
      <c r="CO1296" s="25"/>
      <c r="CP1296" s="25"/>
      <c r="CQ1296" s="25"/>
      <c r="CR1296" s="25"/>
      <c r="CS1296" s="25"/>
      <c r="CT1296" s="25"/>
      <c r="CU1296" s="25"/>
      <c r="CV1296" s="25"/>
      <c r="CW1296" s="25"/>
      <c r="CX1296" s="25"/>
      <c r="CY1296" s="25"/>
      <c r="CZ1296" s="25"/>
      <c r="DA1296" s="25"/>
      <c r="DB1296" s="25"/>
      <c r="DC1296" s="25"/>
      <c r="DD1296" s="25"/>
    </row>
    <row r="1297" spans="1:108" hidden="1">
      <c r="A1297" s="25"/>
      <c r="B1297" s="25"/>
      <c r="C1297" s="25"/>
      <c r="D1297" s="25"/>
      <c r="E1297" s="25"/>
      <c r="F1297" s="25"/>
      <c r="G1297" s="25"/>
      <c r="H1297" s="25"/>
      <c r="I1297" s="214"/>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5"/>
      <c r="AX1297" s="25"/>
      <c r="AY1297" s="25"/>
      <c r="AZ1297" s="25"/>
      <c r="BA1297" s="25"/>
      <c r="BB1297" s="25"/>
      <c r="BC1297" s="25"/>
      <c r="BD1297" s="25"/>
      <c r="BE1297" s="25"/>
      <c r="BF1297" s="25"/>
      <c r="BG1297" s="25"/>
      <c r="BH1297" s="25"/>
      <c r="BI1297" s="25"/>
      <c r="BJ1297" s="25"/>
      <c r="BK1297" s="25"/>
      <c r="BL1297" s="25"/>
      <c r="BM1297" s="25"/>
      <c r="BN1297" s="25"/>
      <c r="BO1297" s="25"/>
      <c r="BP1297" s="25"/>
      <c r="BQ1297" s="25"/>
      <c r="BR1297" s="25"/>
      <c r="BS1297" s="25"/>
      <c r="BT1297" s="25"/>
      <c r="BU1297" s="25"/>
      <c r="BV1297" s="25"/>
      <c r="BW1297" s="25"/>
      <c r="BX1297" s="25"/>
      <c r="BY1297" s="25"/>
      <c r="BZ1297" s="25"/>
      <c r="CA1297" s="25"/>
      <c r="CB1297" s="25"/>
      <c r="CC1297" s="25"/>
      <c r="CD1297" s="25"/>
      <c r="CE1297" s="25"/>
      <c r="CF1297" s="25"/>
      <c r="CG1297" s="25"/>
      <c r="CH1297" s="25"/>
      <c r="CI1297" s="25"/>
      <c r="CJ1297" s="25"/>
      <c r="CK1297" s="25"/>
      <c r="CL1297" s="25"/>
      <c r="CM1297" s="25"/>
      <c r="CN1297" s="25"/>
      <c r="CO1297" s="25"/>
      <c r="CP1297" s="25"/>
      <c r="CQ1297" s="25"/>
      <c r="CR1297" s="25"/>
      <c r="CS1297" s="25"/>
      <c r="CT1297" s="25"/>
      <c r="CU1297" s="25"/>
      <c r="CV1297" s="25"/>
      <c r="CW1297" s="25"/>
      <c r="CX1297" s="25"/>
      <c r="CY1297" s="25"/>
      <c r="CZ1297" s="25"/>
      <c r="DA1297" s="25"/>
      <c r="DB1297" s="25"/>
      <c r="DC1297" s="25"/>
      <c r="DD1297" s="25"/>
    </row>
    <row r="1298" spans="1:108" hidden="1">
      <c r="A1298" s="25"/>
      <c r="B1298" s="25"/>
      <c r="C1298" s="25"/>
      <c r="D1298" s="25"/>
      <c r="E1298" s="25"/>
      <c r="F1298" s="25"/>
      <c r="G1298" s="25"/>
      <c r="H1298" s="25"/>
      <c r="I1298" s="214"/>
      <c r="J1298" s="25"/>
      <c r="K1298" s="25"/>
      <c r="L1298" s="25"/>
      <c r="M1298" s="25"/>
      <c r="N1298" s="25"/>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c r="AM1298" s="25"/>
      <c r="AN1298" s="25"/>
      <c r="AO1298" s="25"/>
      <c r="AP1298" s="25"/>
      <c r="AQ1298" s="25"/>
      <c r="AR1298" s="25"/>
      <c r="AS1298" s="25"/>
      <c r="AT1298" s="25"/>
      <c r="AU1298" s="25"/>
      <c r="AV1298" s="25"/>
      <c r="AW1298" s="25"/>
      <c r="AX1298" s="25"/>
      <c r="AY1298" s="25"/>
      <c r="AZ1298" s="25"/>
      <c r="BA1298" s="25"/>
      <c r="BB1298" s="25"/>
      <c r="BC1298" s="25"/>
      <c r="BD1298" s="25"/>
      <c r="BE1298" s="25"/>
      <c r="BF1298" s="25"/>
      <c r="BG1298" s="25"/>
      <c r="BH1298" s="25"/>
      <c r="BI1298" s="25"/>
      <c r="BJ1298" s="25"/>
      <c r="BK1298" s="25"/>
      <c r="BL1298" s="25"/>
      <c r="BM1298" s="25"/>
      <c r="BN1298" s="25"/>
      <c r="BO1298" s="25"/>
      <c r="BP1298" s="25"/>
      <c r="BQ1298" s="25"/>
      <c r="BR1298" s="25"/>
      <c r="BS1298" s="25"/>
      <c r="BT1298" s="25"/>
      <c r="BU1298" s="25"/>
      <c r="BV1298" s="25"/>
      <c r="BW1298" s="25"/>
      <c r="BX1298" s="25"/>
      <c r="BY1298" s="25"/>
      <c r="BZ1298" s="25"/>
      <c r="CA1298" s="25"/>
      <c r="CB1298" s="25"/>
      <c r="CC1298" s="25"/>
      <c r="CD1298" s="25"/>
      <c r="CE1298" s="25"/>
      <c r="CF1298" s="25"/>
      <c r="CG1298" s="25"/>
      <c r="CH1298" s="25"/>
      <c r="CI1298" s="25"/>
      <c r="CJ1298" s="25"/>
      <c r="CK1298" s="25"/>
      <c r="CL1298" s="25"/>
      <c r="CM1298" s="25"/>
      <c r="CN1298" s="25"/>
      <c r="CO1298" s="25"/>
      <c r="CP1298" s="25"/>
      <c r="CQ1298" s="25"/>
      <c r="CR1298" s="25"/>
      <c r="CS1298" s="25"/>
      <c r="CT1298" s="25"/>
      <c r="CU1298" s="25"/>
      <c r="CV1298" s="25"/>
      <c r="CW1298" s="25"/>
      <c r="CX1298" s="25"/>
      <c r="CY1298" s="25"/>
      <c r="CZ1298" s="25"/>
      <c r="DA1298" s="25"/>
      <c r="DB1298" s="25"/>
      <c r="DC1298" s="25"/>
      <c r="DD1298" s="25"/>
    </row>
    <row r="1299" spans="1:108" hidden="1">
      <c r="A1299" s="25"/>
      <c r="B1299" s="25"/>
      <c r="C1299" s="25"/>
      <c r="D1299" s="25"/>
      <c r="E1299" s="25"/>
      <c r="F1299" s="25"/>
      <c r="G1299" s="25"/>
      <c r="H1299" s="25"/>
      <c r="I1299" s="214"/>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25"/>
      <c r="BJ1299" s="25"/>
      <c r="BK1299" s="25"/>
      <c r="BL1299" s="25"/>
      <c r="BM1299" s="25"/>
      <c r="BN1299" s="25"/>
      <c r="BO1299" s="25"/>
      <c r="BP1299" s="25"/>
      <c r="BQ1299" s="25"/>
      <c r="BR1299" s="25"/>
      <c r="BS1299" s="25"/>
      <c r="BT1299" s="25"/>
      <c r="BU1299" s="25"/>
      <c r="BV1299" s="25"/>
      <c r="BW1299" s="25"/>
      <c r="BX1299" s="25"/>
      <c r="BY1299" s="25"/>
      <c r="BZ1299" s="25"/>
      <c r="CA1299" s="25"/>
      <c r="CB1299" s="25"/>
      <c r="CC1299" s="25"/>
      <c r="CD1299" s="25"/>
      <c r="CE1299" s="25"/>
      <c r="CF1299" s="25"/>
      <c r="CG1299" s="25"/>
      <c r="CH1299" s="25"/>
      <c r="CI1299" s="25"/>
      <c r="CJ1299" s="25"/>
      <c r="CK1299" s="25"/>
      <c r="CL1299" s="25"/>
      <c r="CM1299" s="25"/>
      <c r="CN1299" s="25"/>
      <c r="CO1299" s="25"/>
      <c r="CP1299" s="25"/>
      <c r="CQ1299" s="25"/>
      <c r="CR1299" s="25"/>
      <c r="CS1299" s="25"/>
      <c r="CT1299" s="25"/>
      <c r="CU1299" s="25"/>
      <c r="CV1299" s="25"/>
      <c r="CW1299" s="25"/>
      <c r="CX1299" s="25"/>
      <c r="CY1299" s="25"/>
      <c r="CZ1299" s="25"/>
      <c r="DA1299" s="25"/>
      <c r="DB1299" s="25"/>
      <c r="DC1299" s="25"/>
      <c r="DD1299" s="25"/>
    </row>
    <row r="1300" spans="1:108" hidden="1">
      <c r="A1300" s="25"/>
      <c r="B1300" s="25"/>
      <c r="C1300" s="25"/>
      <c r="D1300" s="25"/>
      <c r="E1300" s="25"/>
      <c r="F1300" s="25"/>
      <c r="G1300" s="25"/>
      <c r="H1300" s="25"/>
      <c r="I1300" s="214"/>
      <c r="J1300" s="25"/>
      <c r="K1300" s="25"/>
      <c r="L1300" s="25"/>
      <c r="M1300" s="25"/>
      <c r="N1300" s="25"/>
      <c r="O1300" s="25"/>
      <c r="P1300" s="25"/>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25"/>
      <c r="BJ1300" s="25"/>
      <c r="BK1300" s="25"/>
      <c r="BL1300" s="25"/>
      <c r="BM1300" s="25"/>
      <c r="BN1300" s="25"/>
      <c r="BO1300" s="25"/>
      <c r="BP1300" s="25"/>
      <c r="BQ1300" s="25"/>
      <c r="BR1300" s="25"/>
      <c r="BS1300" s="25"/>
      <c r="BT1300" s="25"/>
      <c r="BU1300" s="25"/>
      <c r="BV1300" s="25"/>
      <c r="BW1300" s="25"/>
      <c r="BX1300" s="25"/>
      <c r="BY1300" s="25"/>
      <c r="BZ1300" s="25"/>
      <c r="CA1300" s="25"/>
      <c r="CB1300" s="25"/>
      <c r="CC1300" s="25"/>
      <c r="CD1300" s="25"/>
      <c r="CE1300" s="25"/>
      <c r="CF1300" s="25"/>
      <c r="CG1300" s="25"/>
      <c r="CH1300" s="25"/>
      <c r="CI1300" s="25"/>
      <c r="CJ1300" s="25"/>
      <c r="CK1300" s="25"/>
      <c r="CL1300" s="25"/>
      <c r="CM1300" s="25"/>
      <c r="CN1300" s="25"/>
      <c r="CO1300" s="25"/>
      <c r="CP1300" s="25"/>
      <c r="CQ1300" s="25"/>
      <c r="CR1300" s="25"/>
      <c r="CS1300" s="25"/>
      <c r="CT1300" s="25"/>
      <c r="CU1300" s="25"/>
      <c r="CV1300" s="25"/>
      <c r="CW1300" s="25"/>
      <c r="CX1300" s="25"/>
      <c r="CY1300" s="25"/>
      <c r="CZ1300" s="25"/>
      <c r="DA1300" s="25"/>
      <c r="DB1300" s="25"/>
      <c r="DC1300" s="25"/>
      <c r="DD1300" s="25"/>
    </row>
    <row r="1301" spans="1:108" hidden="1">
      <c r="A1301" s="25"/>
      <c r="B1301" s="25"/>
      <c r="C1301" s="25"/>
      <c r="D1301" s="25"/>
      <c r="E1301" s="25"/>
      <c r="F1301" s="25"/>
      <c r="G1301" s="25"/>
      <c r="H1301" s="25"/>
      <c r="I1301" s="214"/>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25"/>
      <c r="BJ1301" s="25"/>
      <c r="BK1301" s="25"/>
      <c r="BL1301" s="25"/>
      <c r="BM1301" s="25"/>
      <c r="BN1301" s="25"/>
      <c r="BO1301" s="25"/>
      <c r="BP1301" s="25"/>
      <c r="BQ1301" s="25"/>
      <c r="BR1301" s="25"/>
      <c r="BS1301" s="25"/>
      <c r="BT1301" s="25"/>
      <c r="BU1301" s="25"/>
      <c r="BV1301" s="25"/>
      <c r="BW1301" s="25"/>
      <c r="BX1301" s="25"/>
      <c r="BY1301" s="25"/>
      <c r="BZ1301" s="25"/>
      <c r="CA1301" s="25"/>
      <c r="CB1301" s="25"/>
      <c r="CC1301" s="25"/>
      <c r="CD1301" s="25"/>
      <c r="CE1301" s="25"/>
      <c r="CF1301" s="25"/>
      <c r="CG1301" s="25"/>
      <c r="CH1301" s="25"/>
      <c r="CI1301" s="25"/>
      <c r="CJ1301" s="25"/>
      <c r="CK1301" s="25"/>
      <c r="CL1301" s="25"/>
      <c r="CM1301" s="25"/>
      <c r="CN1301" s="25"/>
      <c r="CO1301" s="25"/>
      <c r="CP1301" s="25"/>
      <c r="CQ1301" s="25"/>
      <c r="CR1301" s="25"/>
      <c r="CS1301" s="25"/>
      <c r="CT1301" s="25"/>
      <c r="CU1301" s="25"/>
      <c r="CV1301" s="25"/>
      <c r="CW1301" s="25"/>
      <c r="CX1301" s="25"/>
      <c r="CY1301" s="25"/>
      <c r="CZ1301" s="25"/>
      <c r="DA1301" s="25"/>
      <c r="DB1301" s="25"/>
      <c r="DC1301" s="25"/>
      <c r="DD1301" s="25"/>
    </row>
    <row r="1302" spans="1:108" hidden="1">
      <c r="A1302" s="25"/>
      <c r="B1302" s="25"/>
      <c r="C1302" s="25"/>
      <c r="D1302" s="25"/>
      <c r="E1302" s="25"/>
      <c r="F1302" s="25"/>
      <c r="G1302" s="25"/>
      <c r="H1302" s="25"/>
      <c r="I1302" s="214"/>
      <c r="J1302" s="25"/>
      <c r="K1302" s="25"/>
      <c r="L1302" s="25"/>
      <c r="M1302" s="25"/>
      <c r="N1302" s="25"/>
      <c r="O1302" s="25"/>
      <c r="P1302" s="25"/>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25"/>
      <c r="BJ1302" s="25"/>
      <c r="BK1302" s="25"/>
      <c r="BL1302" s="25"/>
      <c r="BM1302" s="25"/>
      <c r="BN1302" s="25"/>
      <c r="BO1302" s="25"/>
      <c r="BP1302" s="25"/>
      <c r="BQ1302" s="25"/>
      <c r="BR1302" s="25"/>
      <c r="BS1302" s="25"/>
      <c r="BT1302" s="25"/>
      <c r="BU1302" s="25"/>
      <c r="BV1302" s="25"/>
      <c r="BW1302" s="25"/>
      <c r="BX1302" s="25"/>
      <c r="BY1302" s="25"/>
      <c r="BZ1302" s="25"/>
      <c r="CA1302" s="25"/>
      <c r="CB1302" s="25"/>
      <c r="CC1302" s="25"/>
      <c r="CD1302" s="25"/>
      <c r="CE1302" s="25"/>
      <c r="CF1302" s="25"/>
      <c r="CG1302" s="25"/>
      <c r="CH1302" s="25"/>
      <c r="CI1302" s="25"/>
      <c r="CJ1302" s="25"/>
      <c r="CK1302" s="25"/>
      <c r="CL1302" s="25"/>
      <c r="CM1302" s="25"/>
      <c r="CN1302" s="25"/>
      <c r="CO1302" s="25"/>
      <c r="CP1302" s="25"/>
      <c r="CQ1302" s="25"/>
      <c r="CR1302" s="25"/>
      <c r="CS1302" s="25"/>
      <c r="CT1302" s="25"/>
      <c r="CU1302" s="25"/>
      <c r="CV1302" s="25"/>
      <c r="CW1302" s="25"/>
      <c r="CX1302" s="25"/>
      <c r="CY1302" s="25"/>
      <c r="CZ1302" s="25"/>
      <c r="DA1302" s="25"/>
      <c r="DB1302" s="25"/>
      <c r="DC1302" s="25"/>
      <c r="DD1302" s="25"/>
    </row>
    <row r="1303" spans="1:108" hidden="1">
      <c r="A1303" s="25"/>
      <c r="B1303" s="25"/>
      <c r="C1303" s="25"/>
      <c r="D1303" s="25"/>
      <c r="E1303" s="25"/>
      <c r="F1303" s="25"/>
      <c r="G1303" s="25"/>
      <c r="H1303" s="25"/>
      <c r="I1303" s="214"/>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25"/>
      <c r="BJ1303" s="25"/>
      <c r="BK1303" s="25"/>
      <c r="BL1303" s="25"/>
      <c r="BM1303" s="25"/>
      <c r="BN1303" s="25"/>
      <c r="BO1303" s="25"/>
      <c r="BP1303" s="25"/>
      <c r="BQ1303" s="25"/>
      <c r="BR1303" s="25"/>
      <c r="BS1303" s="25"/>
      <c r="BT1303" s="25"/>
      <c r="BU1303" s="25"/>
      <c r="BV1303" s="25"/>
      <c r="BW1303" s="25"/>
      <c r="BX1303" s="25"/>
      <c r="BY1303" s="25"/>
      <c r="BZ1303" s="25"/>
      <c r="CA1303" s="25"/>
      <c r="CB1303" s="25"/>
      <c r="CC1303" s="25"/>
      <c r="CD1303" s="25"/>
      <c r="CE1303" s="25"/>
      <c r="CF1303" s="25"/>
      <c r="CG1303" s="25"/>
      <c r="CH1303" s="25"/>
      <c r="CI1303" s="25"/>
      <c r="CJ1303" s="25"/>
      <c r="CK1303" s="25"/>
      <c r="CL1303" s="25"/>
      <c r="CM1303" s="25"/>
      <c r="CN1303" s="25"/>
      <c r="CO1303" s="25"/>
      <c r="CP1303" s="25"/>
      <c r="CQ1303" s="25"/>
      <c r="CR1303" s="25"/>
      <c r="CS1303" s="25"/>
      <c r="CT1303" s="25"/>
      <c r="CU1303" s="25"/>
      <c r="CV1303" s="25"/>
      <c r="CW1303" s="25"/>
      <c r="CX1303" s="25"/>
      <c r="CY1303" s="25"/>
      <c r="CZ1303" s="25"/>
      <c r="DA1303" s="25"/>
      <c r="DB1303" s="25"/>
      <c r="DC1303" s="25"/>
      <c r="DD1303" s="25"/>
    </row>
    <row r="1304" spans="1:108" hidden="1">
      <c r="A1304" s="25"/>
      <c r="B1304" s="25"/>
      <c r="C1304" s="25"/>
      <c r="D1304" s="25"/>
      <c r="E1304" s="25"/>
      <c r="F1304" s="25"/>
      <c r="G1304" s="25"/>
      <c r="H1304" s="25"/>
      <c r="I1304" s="214"/>
      <c r="J1304" s="25"/>
      <c r="K1304" s="25"/>
      <c r="L1304" s="25"/>
      <c r="M1304" s="25"/>
      <c r="N1304" s="25"/>
      <c r="O1304" s="25"/>
      <c r="P1304" s="25"/>
      <c r="Q1304" s="25"/>
      <c r="R1304" s="25"/>
      <c r="S1304" s="25"/>
      <c r="T1304" s="25"/>
      <c r="U1304" s="25"/>
      <c r="V1304" s="25"/>
      <c r="W1304" s="25"/>
      <c r="X1304" s="25"/>
      <c r="Y1304" s="25"/>
      <c r="Z1304" s="25"/>
      <c r="AA1304" s="25"/>
      <c r="AB1304" s="25"/>
      <c r="AC1304" s="25"/>
      <c r="AD1304" s="25"/>
      <c r="AE1304" s="25"/>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25"/>
      <c r="BJ1304" s="25"/>
      <c r="BK1304" s="25"/>
      <c r="BL1304" s="25"/>
      <c r="BM1304" s="25"/>
      <c r="BN1304" s="25"/>
      <c r="BO1304" s="25"/>
      <c r="BP1304" s="25"/>
      <c r="BQ1304" s="25"/>
      <c r="BR1304" s="25"/>
      <c r="BS1304" s="25"/>
      <c r="BT1304" s="25"/>
      <c r="BU1304" s="25"/>
      <c r="BV1304" s="25"/>
      <c r="BW1304" s="25"/>
      <c r="BX1304" s="25"/>
      <c r="BY1304" s="25"/>
      <c r="BZ1304" s="25"/>
      <c r="CA1304" s="25"/>
      <c r="CB1304" s="25"/>
      <c r="CC1304" s="25"/>
      <c r="CD1304" s="25"/>
      <c r="CE1304" s="25"/>
      <c r="CF1304" s="25"/>
      <c r="CG1304" s="25"/>
      <c r="CH1304" s="25"/>
      <c r="CI1304" s="25"/>
      <c r="CJ1304" s="25"/>
      <c r="CK1304" s="25"/>
      <c r="CL1304" s="25"/>
      <c r="CM1304" s="25"/>
      <c r="CN1304" s="25"/>
      <c r="CO1304" s="25"/>
      <c r="CP1304" s="25"/>
      <c r="CQ1304" s="25"/>
      <c r="CR1304" s="25"/>
      <c r="CS1304" s="25"/>
      <c r="CT1304" s="25"/>
      <c r="CU1304" s="25"/>
      <c r="CV1304" s="25"/>
      <c r="CW1304" s="25"/>
      <c r="CX1304" s="25"/>
      <c r="CY1304" s="25"/>
      <c r="CZ1304" s="25"/>
      <c r="DA1304" s="25"/>
      <c r="DB1304" s="25"/>
      <c r="DC1304" s="25"/>
      <c r="DD1304" s="25"/>
    </row>
    <row r="1305" spans="1:108" hidden="1">
      <c r="A1305" s="25"/>
      <c r="B1305" s="25"/>
      <c r="C1305" s="25"/>
      <c r="D1305" s="25"/>
      <c r="E1305" s="25"/>
      <c r="F1305" s="25"/>
      <c r="G1305" s="25"/>
      <c r="H1305" s="25"/>
      <c r="I1305" s="214"/>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25"/>
      <c r="BJ1305" s="25"/>
      <c r="BK1305" s="25"/>
      <c r="BL1305" s="25"/>
      <c r="BM1305" s="25"/>
      <c r="BN1305" s="25"/>
      <c r="BO1305" s="25"/>
      <c r="BP1305" s="25"/>
      <c r="BQ1305" s="25"/>
      <c r="BR1305" s="25"/>
      <c r="BS1305" s="25"/>
      <c r="BT1305" s="25"/>
      <c r="BU1305" s="25"/>
      <c r="BV1305" s="25"/>
      <c r="BW1305" s="25"/>
      <c r="BX1305" s="25"/>
      <c r="BY1305" s="25"/>
      <c r="BZ1305" s="25"/>
      <c r="CA1305" s="25"/>
      <c r="CB1305" s="25"/>
      <c r="CC1305" s="25"/>
      <c r="CD1305" s="25"/>
      <c r="CE1305" s="25"/>
      <c r="CF1305" s="25"/>
      <c r="CG1305" s="25"/>
      <c r="CH1305" s="25"/>
      <c r="CI1305" s="25"/>
      <c r="CJ1305" s="25"/>
      <c r="CK1305" s="25"/>
      <c r="CL1305" s="25"/>
      <c r="CM1305" s="25"/>
      <c r="CN1305" s="25"/>
      <c r="CO1305" s="25"/>
      <c r="CP1305" s="25"/>
      <c r="CQ1305" s="25"/>
      <c r="CR1305" s="25"/>
      <c r="CS1305" s="25"/>
      <c r="CT1305" s="25"/>
      <c r="CU1305" s="25"/>
      <c r="CV1305" s="25"/>
      <c r="CW1305" s="25"/>
      <c r="CX1305" s="25"/>
      <c r="CY1305" s="25"/>
      <c r="CZ1305" s="25"/>
      <c r="DA1305" s="25"/>
      <c r="DB1305" s="25"/>
      <c r="DC1305" s="25"/>
      <c r="DD1305" s="25"/>
    </row>
    <row r="1306" spans="1:108" hidden="1">
      <c r="A1306" s="25"/>
      <c r="B1306" s="25"/>
      <c r="C1306" s="25"/>
      <c r="D1306" s="25"/>
      <c r="E1306" s="25"/>
      <c r="F1306" s="25"/>
      <c r="G1306" s="25"/>
      <c r="H1306" s="25"/>
      <c r="I1306" s="214"/>
      <c r="J1306" s="25"/>
      <c r="K1306" s="25"/>
      <c r="L1306" s="25"/>
      <c r="M1306" s="25"/>
      <c r="N1306" s="25"/>
      <c r="O1306" s="25"/>
      <c r="P1306" s="25"/>
      <c r="Q1306" s="25"/>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25"/>
      <c r="BJ1306" s="25"/>
      <c r="BK1306" s="25"/>
      <c r="BL1306" s="25"/>
      <c r="BM1306" s="25"/>
      <c r="BN1306" s="25"/>
      <c r="BO1306" s="25"/>
      <c r="BP1306" s="25"/>
      <c r="BQ1306" s="25"/>
      <c r="BR1306" s="25"/>
      <c r="BS1306" s="25"/>
      <c r="BT1306" s="25"/>
      <c r="BU1306" s="25"/>
      <c r="BV1306" s="25"/>
      <c r="BW1306" s="25"/>
      <c r="BX1306" s="25"/>
      <c r="BY1306" s="25"/>
      <c r="BZ1306" s="25"/>
      <c r="CA1306" s="25"/>
      <c r="CB1306" s="25"/>
      <c r="CC1306" s="25"/>
      <c r="CD1306" s="25"/>
      <c r="CE1306" s="25"/>
      <c r="CF1306" s="25"/>
      <c r="CG1306" s="25"/>
      <c r="CH1306" s="25"/>
      <c r="CI1306" s="25"/>
      <c r="CJ1306" s="25"/>
      <c r="CK1306" s="25"/>
      <c r="CL1306" s="25"/>
      <c r="CM1306" s="25"/>
      <c r="CN1306" s="25"/>
      <c r="CO1306" s="25"/>
      <c r="CP1306" s="25"/>
      <c r="CQ1306" s="25"/>
      <c r="CR1306" s="25"/>
      <c r="CS1306" s="25"/>
      <c r="CT1306" s="25"/>
      <c r="CU1306" s="25"/>
      <c r="CV1306" s="25"/>
      <c r="CW1306" s="25"/>
      <c r="CX1306" s="25"/>
      <c r="CY1306" s="25"/>
      <c r="CZ1306" s="25"/>
      <c r="DA1306" s="25"/>
      <c r="DB1306" s="25"/>
      <c r="DC1306" s="25"/>
      <c r="DD1306" s="25"/>
    </row>
    <row r="1307" spans="1:108" hidden="1">
      <c r="A1307" s="25"/>
      <c r="B1307" s="25"/>
      <c r="C1307" s="25"/>
      <c r="D1307" s="25"/>
      <c r="E1307" s="25"/>
      <c r="F1307" s="25"/>
      <c r="G1307" s="25"/>
      <c r="H1307" s="25"/>
      <c r="I1307" s="214"/>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25"/>
      <c r="BJ1307" s="25"/>
      <c r="BK1307" s="25"/>
      <c r="BL1307" s="25"/>
      <c r="BM1307" s="25"/>
      <c r="BN1307" s="25"/>
      <c r="BO1307" s="25"/>
      <c r="BP1307" s="25"/>
      <c r="BQ1307" s="25"/>
      <c r="BR1307" s="25"/>
      <c r="BS1307" s="25"/>
      <c r="BT1307" s="25"/>
      <c r="BU1307" s="25"/>
      <c r="BV1307" s="25"/>
      <c r="BW1307" s="25"/>
      <c r="BX1307" s="25"/>
      <c r="BY1307" s="25"/>
      <c r="BZ1307" s="25"/>
      <c r="CA1307" s="25"/>
      <c r="CB1307" s="25"/>
      <c r="CC1307" s="25"/>
      <c r="CD1307" s="25"/>
      <c r="CE1307" s="25"/>
      <c r="CF1307" s="25"/>
      <c r="CG1307" s="25"/>
      <c r="CH1307" s="25"/>
      <c r="CI1307" s="25"/>
      <c r="CJ1307" s="25"/>
      <c r="CK1307" s="25"/>
      <c r="CL1307" s="25"/>
      <c r="CM1307" s="25"/>
      <c r="CN1307" s="25"/>
      <c r="CO1307" s="25"/>
      <c r="CP1307" s="25"/>
      <c r="CQ1307" s="25"/>
      <c r="CR1307" s="25"/>
      <c r="CS1307" s="25"/>
      <c r="CT1307" s="25"/>
      <c r="CU1307" s="25"/>
      <c r="CV1307" s="25"/>
      <c r="CW1307" s="25"/>
      <c r="CX1307" s="25"/>
      <c r="CY1307" s="25"/>
      <c r="CZ1307" s="25"/>
      <c r="DA1307" s="25"/>
      <c r="DB1307" s="25"/>
      <c r="DC1307" s="25"/>
      <c r="DD1307" s="25"/>
    </row>
    <row r="1308" spans="1:108" hidden="1">
      <c r="A1308" s="25"/>
      <c r="B1308" s="25"/>
      <c r="C1308" s="25"/>
      <c r="D1308" s="25"/>
      <c r="E1308" s="25"/>
      <c r="F1308" s="25"/>
      <c r="G1308" s="25"/>
      <c r="H1308" s="25"/>
      <c r="I1308" s="214"/>
      <c r="J1308" s="25"/>
      <c r="K1308" s="25"/>
      <c r="L1308" s="25"/>
      <c r="M1308" s="25"/>
      <c r="N1308" s="25"/>
      <c r="O1308" s="25"/>
      <c r="P1308" s="25"/>
      <c r="Q1308" s="25"/>
      <c r="R1308" s="25"/>
      <c r="S1308" s="25"/>
      <c r="T1308" s="25"/>
      <c r="U1308" s="25"/>
      <c r="V1308" s="25"/>
      <c r="W1308" s="25"/>
      <c r="X1308" s="25"/>
      <c r="Y1308" s="25"/>
      <c r="Z1308" s="25"/>
      <c r="AA1308" s="25"/>
      <c r="AB1308" s="25"/>
      <c r="AC1308" s="25"/>
      <c r="AD1308" s="25"/>
      <c r="AE1308" s="25"/>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25"/>
      <c r="BJ1308" s="25"/>
      <c r="BK1308" s="25"/>
      <c r="BL1308" s="25"/>
      <c r="BM1308" s="25"/>
      <c r="BN1308" s="25"/>
      <c r="BO1308" s="25"/>
      <c r="BP1308" s="25"/>
      <c r="BQ1308" s="25"/>
      <c r="BR1308" s="25"/>
      <c r="BS1308" s="25"/>
      <c r="BT1308" s="25"/>
      <c r="BU1308" s="25"/>
      <c r="BV1308" s="25"/>
      <c r="BW1308" s="25"/>
      <c r="BX1308" s="25"/>
      <c r="BY1308" s="25"/>
      <c r="BZ1308" s="25"/>
      <c r="CA1308" s="25"/>
      <c r="CB1308" s="25"/>
      <c r="CC1308" s="25"/>
      <c r="CD1308" s="25"/>
      <c r="CE1308" s="25"/>
      <c r="CF1308" s="25"/>
      <c r="CG1308" s="25"/>
      <c r="CH1308" s="25"/>
      <c r="CI1308" s="25"/>
      <c r="CJ1308" s="25"/>
      <c r="CK1308" s="25"/>
      <c r="CL1308" s="25"/>
      <c r="CM1308" s="25"/>
      <c r="CN1308" s="25"/>
      <c r="CO1308" s="25"/>
      <c r="CP1308" s="25"/>
      <c r="CQ1308" s="25"/>
      <c r="CR1308" s="25"/>
      <c r="CS1308" s="25"/>
      <c r="CT1308" s="25"/>
      <c r="CU1308" s="25"/>
      <c r="CV1308" s="25"/>
      <c r="CW1308" s="25"/>
      <c r="CX1308" s="25"/>
      <c r="CY1308" s="25"/>
      <c r="CZ1308" s="25"/>
      <c r="DA1308" s="25"/>
      <c r="DB1308" s="25"/>
      <c r="DC1308" s="25"/>
      <c r="DD1308" s="25"/>
    </row>
    <row r="1309" spans="1:108" hidden="1">
      <c r="A1309" s="25"/>
      <c r="B1309" s="25"/>
      <c r="C1309" s="25"/>
      <c r="D1309" s="25"/>
      <c r="E1309" s="25"/>
      <c r="F1309" s="25"/>
      <c r="G1309" s="25"/>
      <c r="H1309" s="25"/>
      <c r="I1309" s="214"/>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c r="AZ1309" s="25"/>
      <c r="BA1309" s="25"/>
      <c r="BB1309" s="25"/>
      <c r="BC1309" s="25"/>
      <c r="BD1309" s="25"/>
      <c r="BE1309" s="25"/>
      <c r="BF1309" s="25"/>
      <c r="BG1309" s="25"/>
      <c r="BH1309" s="25"/>
      <c r="BI1309" s="25"/>
      <c r="BJ1309" s="25"/>
      <c r="BK1309" s="25"/>
      <c r="BL1309" s="25"/>
      <c r="BM1309" s="25"/>
      <c r="BN1309" s="25"/>
      <c r="BO1309" s="25"/>
      <c r="BP1309" s="25"/>
      <c r="BQ1309" s="25"/>
      <c r="BR1309" s="25"/>
      <c r="BS1309" s="25"/>
      <c r="BT1309" s="25"/>
      <c r="BU1309" s="25"/>
      <c r="BV1309" s="25"/>
      <c r="BW1309" s="25"/>
      <c r="BX1309" s="25"/>
      <c r="BY1309" s="25"/>
      <c r="BZ1309" s="25"/>
      <c r="CA1309" s="25"/>
      <c r="CB1309" s="25"/>
      <c r="CC1309" s="25"/>
      <c r="CD1309" s="25"/>
      <c r="CE1309" s="25"/>
      <c r="CF1309" s="25"/>
      <c r="CG1309" s="25"/>
      <c r="CH1309" s="25"/>
      <c r="CI1309" s="25"/>
      <c r="CJ1309" s="25"/>
      <c r="CK1309" s="25"/>
      <c r="CL1309" s="25"/>
      <c r="CM1309" s="25"/>
      <c r="CN1309" s="25"/>
      <c r="CO1309" s="25"/>
      <c r="CP1309" s="25"/>
      <c r="CQ1309" s="25"/>
      <c r="CR1309" s="25"/>
      <c r="CS1309" s="25"/>
      <c r="CT1309" s="25"/>
      <c r="CU1309" s="25"/>
      <c r="CV1309" s="25"/>
      <c r="CW1309" s="25"/>
      <c r="CX1309" s="25"/>
      <c r="CY1309" s="25"/>
      <c r="CZ1309" s="25"/>
      <c r="DA1309" s="25"/>
      <c r="DB1309" s="25"/>
      <c r="DC1309" s="25"/>
      <c r="DD1309" s="25"/>
    </row>
    <row r="1310" spans="1:108" hidden="1">
      <c r="A1310" s="25"/>
      <c r="B1310" s="25"/>
      <c r="C1310" s="25"/>
      <c r="D1310" s="25"/>
      <c r="E1310" s="25"/>
      <c r="F1310" s="25"/>
      <c r="G1310" s="25"/>
      <c r="H1310" s="25"/>
      <c r="I1310" s="214"/>
      <c r="J1310" s="25"/>
      <c r="K1310" s="25"/>
      <c r="L1310" s="25"/>
      <c r="M1310" s="25"/>
      <c r="N1310" s="25"/>
      <c r="O1310" s="25"/>
      <c r="P1310" s="25"/>
      <c r="Q1310" s="25"/>
      <c r="R1310" s="25"/>
      <c r="S1310" s="25"/>
      <c r="T1310" s="25"/>
      <c r="U1310" s="25"/>
      <c r="V1310" s="25"/>
      <c r="W1310" s="25"/>
      <c r="X1310" s="25"/>
      <c r="Y1310" s="25"/>
      <c r="Z1310" s="25"/>
      <c r="AA1310" s="25"/>
      <c r="AB1310" s="25"/>
      <c r="AC1310" s="25"/>
      <c r="AD1310" s="25"/>
      <c r="AE1310" s="25"/>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25"/>
      <c r="BJ1310" s="25"/>
      <c r="BK1310" s="25"/>
      <c r="BL1310" s="25"/>
      <c r="BM1310" s="25"/>
      <c r="BN1310" s="25"/>
      <c r="BO1310" s="25"/>
      <c r="BP1310" s="25"/>
      <c r="BQ1310" s="25"/>
      <c r="BR1310" s="25"/>
      <c r="BS1310" s="25"/>
      <c r="BT1310" s="25"/>
      <c r="BU1310" s="25"/>
      <c r="BV1310" s="25"/>
      <c r="BW1310" s="25"/>
      <c r="BX1310" s="25"/>
      <c r="BY1310" s="25"/>
      <c r="BZ1310" s="25"/>
      <c r="CA1310" s="25"/>
      <c r="CB1310" s="25"/>
      <c r="CC1310" s="25"/>
      <c r="CD1310" s="25"/>
      <c r="CE1310" s="25"/>
      <c r="CF1310" s="25"/>
      <c r="CG1310" s="25"/>
      <c r="CH1310" s="25"/>
      <c r="CI1310" s="25"/>
      <c r="CJ1310" s="25"/>
      <c r="CK1310" s="25"/>
      <c r="CL1310" s="25"/>
      <c r="CM1310" s="25"/>
      <c r="CN1310" s="25"/>
      <c r="CO1310" s="25"/>
      <c r="CP1310" s="25"/>
      <c r="CQ1310" s="25"/>
      <c r="CR1310" s="25"/>
      <c r="CS1310" s="25"/>
      <c r="CT1310" s="25"/>
      <c r="CU1310" s="25"/>
      <c r="CV1310" s="25"/>
      <c r="CW1310" s="25"/>
      <c r="CX1310" s="25"/>
      <c r="CY1310" s="25"/>
      <c r="CZ1310" s="25"/>
      <c r="DA1310" s="25"/>
      <c r="DB1310" s="25"/>
      <c r="DC1310" s="25"/>
      <c r="DD1310" s="25"/>
    </row>
    <row r="1311" spans="1:108" hidden="1">
      <c r="A1311" s="25"/>
      <c r="B1311" s="25"/>
      <c r="C1311" s="25"/>
      <c r="D1311" s="25"/>
      <c r="E1311" s="25"/>
      <c r="F1311" s="25"/>
      <c r="G1311" s="25"/>
      <c r="H1311" s="25"/>
      <c r="I1311" s="214"/>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25"/>
      <c r="BJ1311" s="25"/>
      <c r="BK1311" s="25"/>
      <c r="BL1311" s="25"/>
      <c r="BM1311" s="25"/>
      <c r="BN1311" s="25"/>
      <c r="BO1311" s="25"/>
      <c r="BP1311" s="25"/>
      <c r="BQ1311" s="25"/>
      <c r="BR1311" s="25"/>
      <c r="BS1311" s="25"/>
      <c r="BT1311" s="25"/>
      <c r="BU1311" s="25"/>
      <c r="BV1311" s="25"/>
      <c r="BW1311" s="25"/>
      <c r="BX1311" s="25"/>
      <c r="BY1311" s="25"/>
      <c r="BZ1311" s="25"/>
      <c r="CA1311" s="25"/>
      <c r="CB1311" s="25"/>
      <c r="CC1311" s="25"/>
      <c r="CD1311" s="25"/>
      <c r="CE1311" s="25"/>
      <c r="CF1311" s="25"/>
      <c r="CG1311" s="25"/>
      <c r="CH1311" s="25"/>
      <c r="CI1311" s="25"/>
      <c r="CJ1311" s="25"/>
      <c r="CK1311" s="25"/>
      <c r="CL1311" s="25"/>
      <c r="CM1311" s="25"/>
      <c r="CN1311" s="25"/>
      <c r="CO1311" s="25"/>
      <c r="CP1311" s="25"/>
      <c r="CQ1311" s="25"/>
      <c r="CR1311" s="25"/>
      <c r="CS1311" s="25"/>
      <c r="CT1311" s="25"/>
      <c r="CU1311" s="25"/>
      <c r="CV1311" s="25"/>
      <c r="CW1311" s="25"/>
      <c r="CX1311" s="25"/>
      <c r="CY1311" s="25"/>
      <c r="CZ1311" s="25"/>
      <c r="DA1311" s="25"/>
      <c r="DB1311" s="25"/>
      <c r="DC1311" s="25"/>
      <c r="DD1311" s="25"/>
    </row>
    <row r="1312" spans="1:108" hidden="1">
      <c r="A1312" s="25"/>
      <c r="B1312" s="25"/>
      <c r="C1312" s="25"/>
      <c r="D1312" s="25"/>
      <c r="E1312" s="25"/>
      <c r="F1312" s="25"/>
      <c r="G1312" s="25"/>
      <c r="H1312" s="25"/>
      <c r="I1312" s="214"/>
      <c r="J1312" s="25"/>
      <c r="K1312" s="25"/>
      <c r="L1312" s="25"/>
      <c r="M1312" s="25"/>
      <c r="N1312" s="25"/>
      <c r="O1312" s="25"/>
      <c r="P1312" s="25"/>
      <c r="Q1312" s="25"/>
      <c r="R1312" s="25"/>
      <c r="S1312" s="25"/>
      <c r="T1312" s="25"/>
      <c r="U1312" s="25"/>
      <c r="V1312" s="25"/>
      <c r="W1312" s="25"/>
      <c r="X1312" s="25"/>
      <c r="Y1312" s="25"/>
      <c r="Z1312" s="25"/>
      <c r="AA1312" s="25"/>
      <c r="AB1312" s="25"/>
      <c r="AC1312" s="25"/>
      <c r="AD1312" s="25"/>
      <c r="AE1312" s="25"/>
      <c r="AF1312" s="25"/>
      <c r="AG1312" s="25"/>
      <c r="AH1312" s="25"/>
      <c r="AI1312" s="25"/>
      <c r="AJ1312" s="25"/>
      <c r="AK1312" s="25"/>
      <c r="AL1312" s="25"/>
      <c r="AM1312" s="25"/>
      <c r="AN1312" s="25"/>
      <c r="AO1312" s="25"/>
      <c r="AP1312" s="25"/>
      <c r="AQ1312" s="25"/>
      <c r="AR1312" s="25"/>
      <c r="AS1312" s="25"/>
      <c r="AT1312" s="25"/>
      <c r="AU1312" s="25"/>
      <c r="AV1312" s="25"/>
      <c r="AW1312" s="25"/>
      <c r="AX1312" s="25"/>
      <c r="AY1312" s="25"/>
      <c r="AZ1312" s="25"/>
      <c r="BA1312" s="25"/>
      <c r="BB1312" s="25"/>
      <c r="BC1312" s="25"/>
      <c r="BD1312" s="25"/>
      <c r="BE1312" s="25"/>
      <c r="BF1312" s="25"/>
      <c r="BG1312" s="25"/>
      <c r="BH1312" s="25"/>
      <c r="BI1312" s="25"/>
      <c r="BJ1312" s="25"/>
      <c r="BK1312" s="25"/>
      <c r="BL1312" s="25"/>
      <c r="BM1312" s="25"/>
      <c r="BN1312" s="25"/>
      <c r="BO1312" s="25"/>
      <c r="BP1312" s="25"/>
      <c r="BQ1312" s="25"/>
      <c r="BR1312" s="25"/>
      <c r="BS1312" s="25"/>
      <c r="BT1312" s="25"/>
      <c r="BU1312" s="25"/>
      <c r="BV1312" s="25"/>
      <c r="BW1312" s="25"/>
      <c r="BX1312" s="25"/>
      <c r="BY1312" s="25"/>
      <c r="BZ1312" s="25"/>
      <c r="CA1312" s="25"/>
      <c r="CB1312" s="25"/>
      <c r="CC1312" s="25"/>
      <c r="CD1312" s="25"/>
      <c r="CE1312" s="25"/>
      <c r="CF1312" s="25"/>
      <c r="CG1312" s="25"/>
      <c r="CH1312" s="25"/>
      <c r="CI1312" s="25"/>
      <c r="CJ1312" s="25"/>
      <c r="CK1312" s="25"/>
      <c r="CL1312" s="25"/>
      <c r="CM1312" s="25"/>
      <c r="CN1312" s="25"/>
      <c r="CO1312" s="25"/>
      <c r="CP1312" s="25"/>
      <c r="CQ1312" s="25"/>
      <c r="CR1312" s="25"/>
      <c r="CS1312" s="25"/>
      <c r="CT1312" s="25"/>
      <c r="CU1312" s="25"/>
      <c r="CV1312" s="25"/>
      <c r="CW1312" s="25"/>
      <c r="CX1312" s="25"/>
      <c r="CY1312" s="25"/>
      <c r="CZ1312" s="25"/>
      <c r="DA1312" s="25"/>
      <c r="DB1312" s="25"/>
      <c r="DC1312" s="25"/>
      <c r="DD1312" s="25"/>
    </row>
    <row r="1313" spans="1:108" hidden="1">
      <c r="A1313" s="25"/>
      <c r="B1313" s="25"/>
      <c r="C1313" s="25"/>
      <c r="D1313" s="25"/>
      <c r="E1313" s="25"/>
      <c r="F1313" s="25"/>
      <c r="G1313" s="25"/>
      <c r="H1313" s="25"/>
      <c r="I1313" s="214"/>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25"/>
      <c r="BJ1313" s="25"/>
      <c r="BK1313" s="25"/>
      <c r="BL1313" s="25"/>
      <c r="BM1313" s="25"/>
      <c r="BN1313" s="25"/>
      <c r="BO1313" s="25"/>
      <c r="BP1313" s="25"/>
      <c r="BQ1313" s="25"/>
      <c r="BR1313" s="25"/>
      <c r="BS1313" s="25"/>
      <c r="BT1313" s="25"/>
      <c r="BU1313" s="25"/>
      <c r="BV1313" s="25"/>
      <c r="BW1313" s="25"/>
      <c r="BX1313" s="25"/>
      <c r="BY1313" s="25"/>
      <c r="BZ1313" s="25"/>
      <c r="CA1313" s="25"/>
      <c r="CB1313" s="25"/>
      <c r="CC1313" s="25"/>
      <c r="CD1313" s="25"/>
      <c r="CE1313" s="25"/>
      <c r="CF1313" s="25"/>
      <c r="CG1313" s="25"/>
      <c r="CH1313" s="25"/>
      <c r="CI1313" s="25"/>
      <c r="CJ1313" s="25"/>
      <c r="CK1313" s="25"/>
      <c r="CL1313" s="25"/>
      <c r="CM1313" s="25"/>
      <c r="CN1313" s="25"/>
      <c r="CO1313" s="25"/>
      <c r="CP1313" s="25"/>
      <c r="CQ1313" s="25"/>
      <c r="CR1313" s="25"/>
      <c r="CS1313" s="25"/>
      <c r="CT1313" s="25"/>
      <c r="CU1313" s="25"/>
      <c r="CV1313" s="25"/>
      <c r="CW1313" s="25"/>
      <c r="CX1313" s="25"/>
      <c r="CY1313" s="25"/>
      <c r="CZ1313" s="25"/>
      <c r="DA1313" s="25"/>
      <c r="DB1313" s="25"/>
      <c r="DC1313" s="25"/>
      <c r="DD1313" s="25"/>
    </row>
    <row r="1314" spans="1:108" hidden="1">
      <c r="A1314" s="25"/>
      <c r="B1314" s="25"/>
      <c r="C1314" s="25"/>
      <c r="D1314" s="25"/>
      <c r="E1314" s="25"/>
      <c r="F1314" s="25"/>
      <c r="G1314" s="25"/>
      <c r="H1314" s="25"/>
      <c r="I1314" s="214"/>
      <c r="J1314" s="25"/>
      <c r="K1314" s="25"/>
      <c r="L1314" s="25"/>
      <c r="M1314" s="25"/>
      <c r="N1314" s="25"/>
      <c r="O1314" s="25"/>
      <c r="P1314" s="25"/>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25"/>
      <c r="BJ1314" s="25"/>
      <c r="BK1314" s="25"/>
      <c r="BL1314" s="25"/>
      <c r="BM1314" s="25"/>
      <c r="BN1314" s="25"/>
      <c r="BO1314" s="25"/>
      <c r="BP1314" s="25"/>
      <c r="BQ1314" s="25"/>
      <c r="BR1314" s="25"/>
      <c r="BS1314" s="25"/>
      <c r="BT1314" s="25"/>
      <c r="BU1314" s="25"/>
      <c r="BV1314" s="25"/>
      <c r="BW1314" s="25"/>
      <c r="BX1314" s="25"/>
      <c r="BY1314" s="25"/>
      <c r="BZ1314" s="25"/>
      <c r="CA1314" s="25"/>
      <c r="CB1314" s="25"/>
      <c r="CC1314" s="25"/>
      <c r="CD1314" s="25"/>
      <c r="CE1314" s="25"/>
      <c r="CF1314" s="25"/>
      <c r="CG1314" s="25"/>
      <c r="CH1314" s="25"/>
      <c r="CI1314" s="25"/>
      <c r="CJ1314" s="25"/>
      <c r="CK1314" s="25"/>
      <c r="CL1314" s="25"/>
      <c r="CM1314" s="25"/>
      <c r="CN1314" s="25"/>
      <c r="CO1314" s="25"/>
      <c r="CP1314" s="25"/>
      <c r="CQ1314" s="25"/>
      <c r="CR1314" s="25"/>
      <c r="CS1314" s="25"/>
      <c r="CT1314" s="25"/>
      <c r="CU1314" s="25"/>
      <c r="CV1314" s="25"/>
      <c r="CW1314" s="25"/>
      <c r="CX1314" s="25"/>
      <c r="CY1314" s="25"/>
      <c r="CZ1314" s="25"/>
      <c r="DA1314" s="25"/>
      <c r="DB1314" s="25"/>
      <c r="DC1314" s="25"/>
      <c r="DD1314" s="25"/>
    </row>
    <row r="1315" spans="1:108" hidden="1">
      <c r="A1315" s="25"/>
      <c r="B1315" s="25"/>
      <c r="C1315" s="25"/>
      <c r="D1315" s="25"/>
      <c r="E1315" s="25"/>
      <c r="F1315" s="25"/>
      <c r="G1315" s="25"/>
      <c r="H1315" s="25"/>
      <c r="I1315" s="214"/>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25"/>
      <c r="BJ1315" s="25"/>
      <c r="BK1315" s="25"/>
      <c r="BL1315" s="25"/>
      <c r="BM1315" s="25"/>
      <c r="BN1315" s="25"/>
      <c r="BO1315" s="25"/>
      <c r="BP1315" s="25"/>
      <c r="BQ1315" s="25"/>
      <c r="BR1315" s="25"/>
      <c r="BS1315" s="25"/>
      <c r="BT1315" s="25"/>
      <c r="BU1315" s="25"/>
      <c r="BV1315" s="25"/>
      <c r="BW1315" s="25"/>
      <c r="BX1315" s="25"/>
      <c r="BY1315" s="25"/>
      <c r="BZ1315" s="25"/>
      <c r="CA1315" s="25"/>
      <c r="CB1315" s="25"/>
      <c r="CC1315" s="25"/>
      <c r="CD1315" s="25"/>
      <c r="CE1315" s="25"/>
      <c r="CF1315" s="25"/>
      <c r="CG1315" s="25"/>
      <c r="CH1315" s="25"/>
      <c r="CI1315" s="25"/>
      <c r="CJ1315" s="25"/>
      <c r="CK1315" s="25"/>
      <c r="CL1315" s="25"/>
      <c r="CM1315" s="25"/>
      <c r="CN1315" s="25"/>
      <c r="CO1315" s="25"/>
      <c r="CP1315" s="25"/>
      <c r="CQ1315" s="25"/>
      <c r="CR1315" s="25"/>
      <c r="CS1315" s="25"/>
      <c r="CT1315" s="25"/>
      <c r="CU1315" s="25"/>
      <c r="CV1315" s="25"/>
      <c r="CW1315" s="25"/>
      <c r="CX1315" s="25"/>
      <c r="CY1315" s="25"/>
      <c r="CZ1315" s="25"/>
      <c r="DA1315" s="25"/>
      <c r="DB1315" s="25"/>
      <c r="DC1315" s="25"/>
      <c r="DD1315" s="25"/>
    </row>
    <row r="1316" spans="1:108" hidden="1">
      <c r="A1316" s="25"/>
      <c r="B1316" s="25"/>
      <c r="C1316" s="25"/>
      <c r="D1316" s="25"/>
      <c r="E1316" s="25"/>
      <c r="F1316" s="25"/>
      <c r="G1316" s="25"/>
      <c r="H1316" s="25"/>
      <c r="I1316" s="214"/>
      <c r="J1316" s="25"/>
      <c r="K1316" s="25"/>
      <c r="L1316" s="25"/>
      <c r="M1316" s="25"/>
      <c r="N1316" s="25"/>
      <c r="O1316" s="25"/>
      <c r="P1316" s="25"/>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25"/>
      <c r="BJ1316" s="25"/>
      <c r="BK1316" s="25"/>
      <c r="BL1316" s="25"/>
      <c r="BM1316" s="25"/>
      <c r="BN1316" s="25"/>
      <c r="BO1316" s="25"/>
      <c r="BP1316" s="25"/>
      <c r="BQ1316" s="25"/>
      <c r="BR1316" s="25"/>
      <c r="BS1316" s="25"/>
      <c r="BT1316" s="25"/>
      <c r="BU1316" s="25"/>
      <c r="BV1316" s="25"/>
      <c r="BW1316" s="25"/>
      <c r="BX1316" s="25"/>
      <c r="BY1316" s="25"/>
      <c r="BZ1316" s="25"/>
      <c r="CA1316" s="25"/>
      <c r="CB1316" s="25"/>
      <c r="CC1316" s="25"/>
      <c r="CD1316" s="25"/>
      <c r="CE1316" s="25"/>
      <c r="CF1316" s="25"/>
      <c r="CG1316" s="25"/>
      <c r="CH1316" s="25"/>
      <c r="CI1316" s="25"/>
      <c r="CJ1316" s="25"/>
      <c r="CK1316" s="25"/>
      <c r="CL1316" s="25"/>
      <c r="CM1316" s="25"/>
      <c r="CN1316" s="25"/>
      <c r="CO1316" s="25"/>
      <c r="CP1316" s="25"/>
      <c r="CQ1316" s="25"/>
      <c r="CR1316" s="25"/>
      <c r="CS1316" s="25"/>
      <c r="CT1316" s="25"/>
      <c r="CU1316" s="25"/>
      <c r="CV1316" s="25"/>
      <c r="CW1316" s="25"/>
      <c r="CX1316" s="25"/>
      <c r="CY1316" s="25"/>
      <c r="CZ1316" s="25"/>
      <c r="DA1316" s="25"/>
      <c r="DB1316" s="25"/>
      <c r="DC1316" s="25"/>
      <c r="DD1316" s="25"/>
    </row>
    <row r="1317" spans="1:108" hidden="1">
      <c r="A1317" s="25"/>
      <c r="B1317" s="25"/>
      <c r="C1317" s="25"/>
      <c r="D1317" s="25"/>
      <c r="E1317" s="25"/>
      <c r="F1317" s="25"/>
      <c r="G1317" s="25"/>
      <c r="H1317" s="25"/>
      <c r="I1317" s="214"/>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25"/>
      <c r="BJ1317" s="25"/>
      <c r="BK1317" s="25"/>
      <c r="BL1317" s="25"/>
      <c r="BM1317" s="25"/>
      <c r="BN1317" s="25"/>
      <c r="BO1317" s="25"/>
      <c r="BP1317" s="25"/>
      <c r="BQ1317" s="25"/>
      <c r="BR1317" s="25"/>
      <c r="BS1317" s="25"/>
      <c r="BT1317" s="25"/>
      <c r="BU1317" s="25"/>
      <c r="BV1317" s="25"/>
      <c r="BW1317" s="25"/>
      <c r="BX1317" s="25"/>
      <c r="BY1317" s="25"/>
      <c r="BZ1317" s="25"/>
      <c r="CA1317" s="25"/>
      <c r="CB1317" s="25"/>
      <c r="CC1317" s="25"/>
      <c r="CD1317" s="25"/>
      <c r="CE1317" s="25"/>
      <c r="CF1317" s="25"/>
      <c r="CG1317" s="25"/>
      <c r="CH1317" s="25"/>
      <c r="CI1317" s="25"/>
      <c r="CJ1317" s="25"/>
      <c r="CK1317" s="25"/>
      <c r="CL1317" s="25"/>
      <c r="CM1317" s="25"/>
      <c r="CN1317" s="25"/>
      <c r="CO1317" s="25"/>
      <c r="CP1317" s="25"/>
      <c r="CQ1317" s="25"/>
      <c r="CR1317" s="25"/>
      <c r="CS1317" s="25"/>
      <c r="CT1317" s="25"/>
      <c r="CU1317" s="25"/>
      <c r="CV1317" s="25"/>
      <c r="CW1317" s="25"/>
      <c r="CX1317" s="25"/>
      <c r="CY1317" s="25"/>
      <c r="CZ1317" s="25"/>
      <c r="DA1317" s="25"/>
      <c r="DB1317" s="25"/>
      <c r="DC1317" s="25"/>
      <c r="DD1317" s="25"/>
    </row>
    <row r="1318" spans="1:108" hidden="1">
      <c r="A1318" s="25"/>
      <c r="B1318" s="25"/>
      <c r="C1318" s="25"/>
      <c r="D1318" s="25"/>
      <c r="E1318" s="25"/>
      <c r="F1318" s="25"/>
      <c r="G1318" s="25"/>
      <c r="H1318" s="25"/>
      <c r="I1318" s="214"/>
      <c r="J1318" s="25"/>
      <c r="K1318" s="25"/>
      <c r="L1318" s="25"/>
      <c r="M1318" s="25"/>
      <c r="N1318" s="25"/>
      <c r="O1318" s="25"/>
      <c r="P1318" s="25"/>
      <c r="Q1318" s="25"/>
      <c r="R1318" s="25"/>
      <c r="S1318" s="25"/>
      <c r="T1318" s="25"/>
      <c r="U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25"/>
      <c r="BJ1318" s="25"/>
      <c r="BK1318" s="25"/>
      <c r="BL1318" s="25"/>
      <c r="BM1318" s="25"/>
      <c r="BN1318" s="25"/>
      <c r="BO1318" s="25"/>
      <c r="BP1318" s="25"/>
      <c r="BQ1318" s="25"/>
      <c r="BR1318" s="25"/>
      <c r="BS1318" s="25"/>
      <c r="BT1318" s="25"/>
      <c r="BU1318" s="25"/>
      <c r="BV1318" s="25"/>
      <c r="BW1318" s="25"/>
      <c r="BX1318" s="25"/>
      <c r="BY1318" s="25"/>
      <c r="BZ1318" s="25"/>
      <c r="CA1318" s="25"/>
      <c r="CB1318" s="25"/>
      <c r="CC1318" s="25"/>
      <c r="CD1318" s="25"/>
      <c r="CE1318" s="25"/>
      <c r="CF1318" s="25"/>
      <c r="CG1318" s="25"/>
      <c r="CH1318" s="25"/>
      <c r="CI1318" s="25"/>
      <c r="CJ1318" s="25"/>
      <c r="CK1318" s="25"/>
      <c r="CL1318" s="25"/>
      <c r="CM1318" s="25"/>
      <c r="CN1318" s="25"/>
      <c r="CO1318" s="25"/>
      <c r="CP1318" s="25"/>
      <c r="CQ1318" s="25"/>
      <c r="CR1318" s="25"/>
      <c r="CS1318" s="25"/>
      <c r="CT1318" s="25"/>
      <c r="CU1318" s="25"/>
      <c r="CV1318" s="25"/>
      <c r="CW1318" s="25"/>
      <c r="CX1318" s="25"/>
      <c r="CY1318" s="25"/>
      <c r="CZ1318" s="25"/>
      <c r="DA1318" s="25"/>
      <c r="DB1318" s="25"/>
      <c r="DC1318" s="25"/>
      <c r="DD1318" s="25"/>
    </row>
    <row r="1319" spans="1:108" hidden="1">
      <c r="A1319" s="25"/>
      <c r="B1319" s="25"/>
      <c r="C1319" s="25"/>
      <c r="D1319" s="25"/>
      <c r="E1319" s="25"/>
      <c r="F1319" s="25"/>
      <c r="G1319" s="25"/>
      <c r="H1319" s="25"/>
      <c r="I1319" s="214"/>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25"/>
      <c r="BJ1319" s="25"/>
      <c r="BK1319" s="25"/>
      <c r="BL1319" s="25"/>
      <c r="BM1319" s="25"/>
      <c r="BN1319" s="25"/>
      <c r="BO1319" s="25"/>
      <c r="BP1319" s="25"/>
      <c r="BQ1319" s="25"/>
      <c r="BR1319" s="25"/>
      <c r="BS1319" s="25"/>
      <c r="BT1319" s="25"/>
      <c r="BU1319" s="25"/>
      <c r="BV1319" s="25"/>
      <c r="BW1319" s="25"/>
      <c r="BX1319" s="25"/>
      <c r="BY1319" s="25"/>
      <c r="BZ1319" s="25"/>
      <c r="CA1319" s="25"/>
      <c r="CB1319" s="25"/>
      <c r="CC1319" s="25"/>
      <c r="CD1319" s="25"/>
      <c r="CE1319" s="25"/>
      <c r="CF1319" s="25"/>
      <c r="CG1319" s="25"/>
      <c r="CH1319" s="25"/>
      <c r="CI1319" s="25"/>
      <c r="CJ1319" s="25"/>
      <c r="CK1319" s="25"/>
      <c r="CL1319" s="25"/>
      <c r="CM1319" s="25"/>
      <c r="CN1319" s="25"/>
      <c r="CO1319" s="25"/>
      <c r="CP1319" s="25"/>
      <c r="CQ1319" s="25"/>
      <c r="CR1319" s="25"/>
      <c r="CS1319" s="25"/>
      <c r="CT1319" s="25"/>
      <c r="CU1319" s="25"/>
      <c r="CV1319" s="25"/>
      <c r="CW1319" s="25"/>
      <c r="CX1319" s="25"/>
      <c r="CY1319" s="25"/>
      <c r="CZ1319" s="25"/>
      <c r="DA1319" s="25"/>
      <c r="DB1319" s="25"/>
      <c r="DC1319" s="25"/>
      <c r="DD1319" s="25"/>
    </row>
    <row r="1320" spans="1:108" hidden="1">
      <c r="A1320" s="25"/>
      <c r="B1320" s="25"/>
      <c r="C1320" s="25"/>
      <c r="D1320" s="25"/>
      <c r="E1320" s="25"/>
      <c r="F1320" s="25"/>
      <c r="G1320" s="25"/>
      <c r="H1320" s="25"/>
      <c r="I1320" s="214"/>
      <c r="J1320" s="25"/>
      <c r="K1320" s="25"/>
      <c r="L1320" s="25"/>
      <c r="M1320" s="25"/>
      <c r="N1320" s="25"/>
      <c r="O1320" s="25"/>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25"/>
      <c r="BJ1320" s="25"/>
      <c r="BK1320" s="25"/>
      <c r="BL1320" s="25"/>
      <c r="BM1320" s="25"/>
      <c r="BN1320" s="25"/>
      <c r="BO1320" s="25"/>
      <c r="BP1320" s="25"/>
      <c r="BQ1320" s="25"/>
      <c r="BR1320" s="25"/>
      <c r="BS1320" s="25"/>
      <c r="BT1320" s="25"/>
      <c r="BU1320" s="25"/>
      <c r="BV1320" s="25"/>
      <c r="BW1320" s="25"/>
      <c r="BX1320" s="25"/>
      <c r="BY1320" s="25"/>
      <c r="BZ1320" s="25"/>
      <c r="CA1320" s="25"/>
      <c r="CB1320" s="25"/>
      <c r="CC1320" s="25"/>
      <c r="CD1320" s="25"/>
      <c r="CE1320" s="25"/>
      <c r="CF1320" s="25"/>
      <c r="CG1320" s="25"/>
      <c r="CH1320" s="25"/>
      <c r="CI1320" s="25"/>
      <c r="CJ1320" s="25"/>
      <c r="CK1320" s="25"/>
      <c r="CL1320" s="25"/>
      <c r="CM1320" s="25"/>
      <c r="CN1320" s="25"/>
      <c r="CO1320" s="25"/>
      <c r="CP1320" s="25"/>
      <c r="CQ1320" s="25"/>
      <c r="CR1320" s="25"/>
      <c r="CS1320" s="25"/>
      <c r="CT1320" s="25"/>
      <c r="CU1320" s="25"/>
      <c r="CV1320" s="25"/>
      <c r="CW1320" s="25"/>
      <c r="CX1320" s="25"/>
      <c r="CY1320" s="25"/>
      <c r="CZ1320" s="25"/>
      <c r="DA1320" s="25"/>
      <c r="DB1320" s="25"/>
      <c r="DC1320" s="25"/>
      <c r="DD1320" s="25"/>
    </row>
    <row r="1321" spans="1:108" hidden="1">
      <c r="A1321" s="25"/>
      <c r="B1321" s="25"/>
      <c r="C1321" s="25"/>
      <c r="D1321" s="25"/>
      <c r="E1321" s="25"/>
      <c r="F1321" s="25"/>
      <c r="G1321" s="25"/>
      <c r="H1321" s="25"/>
      <c r="I1321" s="214"/>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5"/>
      <c r="AX1321" s="25"/>
      <c r="AY1321" s="25"/>
      <c r="AZ1321" s="25"/>
      <c r="BA1321" s="25"/>
      <c r="BB1321" s="25"/>
      <c r="BC1321" s="25"/>
      <c r="BD1321" s="25"/>
      <c r="BE1321" s="25"/>
      <c r="BF1321" s="25"/>
      <c r="BG1321" s="25"/>
      <c r="BH1321" s="25"/>
      <c r="BI1321" s="25"/>
      <c r="BJ1321" s="25"/>
      <c r="BK1321" s="25"/>
      <c r="BL1321" s="25"/>
      <c r="BM1321" s="25"/>
      <c r="BN1321" s="25"/>
      <c r="BO1321" s="25"/>
      <c r="BP1321" s="25"/>
      <c r="BQ1321" s="25"/>
      <c r="BR1321" s="25"/>
      <c r="BS1321" s="25"/>
      <c r="BT1321" s="25"/>
      <c r="BU1321" s="25"/>
      <c r="BV1321" s="25"/>
      <c r="BW1321" s="25"/>
      <c r="BX1321" s="25"/>
      <c r="BY1321" s="25"/>
      <c r="BZ1321" s="25"/>
      <c r="CA1321" s="25"/>
      <c r="CB1321" s="25"/>
      <c r="CC1321" s="25"/>
      <c r="CD1321" s="25"/>
      <c r="CE1321" s="25"/>
      <c r="CF1321" s="25"/>
      <c r="CG1321" s="25"/>
      <c r="CH1321" s="25"/>
      <c r="CI1321" s="25"/>
      <c r="CJ1321" s="25"/>
      <c r="CK1321" s="25"/>
      <c r="CL1321" s="25"/>
      <c r="CM1321" s="25"/>
      <c r="CN1321" s="25"/>
      <c r="CO1321" s="25"/>
      <c r="CP1321" s="25"/>
      <c r="CQ1321" s="25"/>
      <c r="CR1321" s="25"/>
      <c r="CS1321" s="25"/>
      <c r="CT1321" s="25"/>
      <c r="CU1321" s="25"/>
      <c r="CV1321" s="25"/>
      <c r="CW1321" s="25"/>
      <c r="CX1321" s="25"/>
      <c r="CY1321" s="25"/>
      <c r="CZ1321" s="25"/>
      <c r="DA1321" s="25"/>
      <c r="DB1321" s="25"/>
      <c r="DC1321" s="25"/>
      <c r="DD1321" s="25"/>
    </row>
    <row r="1322" spans="1:108" hidden="1">
      <c r="A1322" s="25"/>
      <c r="B1322" s="25"/>
      <c r="C1322" s="25"/>
      <c r="D1322" s="25"/>
      <c r="E1322" s="25"/>
      <c r="F1322" s="25"/>
      <c r="G1322" s="25"/>
      <c r="H1322" s="25"/>
      <c r="I1322" s="214"/>
      <c r="J1322" s="25"/>
      <c r="K1322" s="25"/>
      <c r="L1322" s="25"/>
      <c r="M1322" s="25"/>
      <c r="N1322" s="25"/>
      <c r="O1322" s="25"/>
      <c r="P1322" s="25"/>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c r="AN1322" s="25"/>
      <c r="AO1322" s="25"/>
      <c r="AP1322" s="25"/>
      <c r="AQ1322" s="25"/>
      <c r="AR1322" s="25"/>
      <c r="AS1322" s="25"/>
      <c r="AT1322" s="25"/>
      <c r="AU1322" s="25"/>
      <c r="AV1322" s="25"/>
      <c r="AW1322" s="25"/>
      <c r="AX1322" s="25"/>
      <c r="AY1322" s="25"/>
      <c r="AZ1322" s="25"/>
      <c r="BA1322" s="25"/>
      <c r="BB1322" s="25"/>
      <c r="BC1322" s="25"/>
      <c r="BD1322" s="25"/>
      <c r="BE1322" s="25"/>
      <c r="BF1322" s="25"/>
      <c r="BG1322" s="25"/>
      <c r="BH1322" s="25"/>
      <c r="BI1322" s="25"/>
      <c r="BJ1322" s="25"/>
      <c r="BK1322" s="25"/>
      <c r="BL1322" s="25"/>
      <c r="BM1322" s="25"/>
      <c r="BN1322" s="25"/>
      <c r="BO1322" s="25"/>
      <c r="BP1322" s="25"/>
      <c r="BQ1322" s="25"/>
      <c r="BR1322" s="25"/>
      <c r="BS1322" s="25"/>
      <c r="BT1322" s="25"/>
      <c r="BU1322" s="25"/>
      <c r="BV1322" s="25"/>
      <c r="BW1322" s="25"/>
      <c r="BX1322" s="25"/>
      <c r="BY1322" s="25"/>
      <c r="BZ1322" s="25"/>
      <c r="CA1322" s="25"/>
      <c r="CB1322" s="25"/>
      <c r="CC1322" s="25"/>
      <c r="CD1322" s="25"/>
      <c r="CE1322" s="25"/>
      <c r="CF1322" s="25"/>
      <c r="CG1322" s="25"/>
      <c r="CH1322" s="25"/>
      <c r="CI1322" s="25"/>
      <c r="CJ1322" s="25"/>
      <c r="CK1322" s="25"/>
      <c r="CL1322" s="25"/>
      <c r="CM1322" s="25"/>
      <c r="CN1322" s="25"/>
      <c r="CO1322" s="25"/>
      <c r="CP1322" s="25"/>
      <c r="CQ1322" s="25"/>
      <c r="CR1322" s="25"/>
      <c r="CS1322" s="25"/>
      <c r="CT1322" s="25"/>
      <c r="CU1322" s="25"/>
      <c r="CV1322" s="25"/>
      <c r="CW1322" s="25"/>
      <c r="CX1322" s="25"/>
      <c r="CY1322" s="25"/>
      <c r="CZ1322" s="25"/>
      <c r="DA1322" s="25"/>
      <c r="DB1322" s="25"/>
      <c r="DC1322" s="25"/>
      <c r="DD1322" s="25"/>
    </row>
    <row r="1323" spans="1:108" hidden="1">
      <c r="A1323" s="25"/>
      <c r="B1323" s="25"/>
      <c r="C1323" s="25"/>
      <c r="D1323" s="25"/>
      <c r="E1323" s="25"/>
      <c r="F1323" s="25"/>
      <c r="G1323" s="25"/>
      <c r="H1323" s="25"/>
      <c r="I1323" s="214"/>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5"/>
      <c r="AX1323" s="25"/>
      <c r="AY1323" s="25"/>
      <c r="AZ1323" s="25"/>
      <c r="BA1323" s="25"/>
      <c r="BB1323" s="25"/>
      <c r="BC1323" s="25"/>
      <c r="BD1323" s="25"/>
      <c r="BE1323" s="25"/>
      <c r="BF1323" s="25"/>
      <c r="BG1323" s="25"/>
      <c r="BH1323" s="25"/>
      <c r="BI1323" s="25"/>
      <c r="BJ1323" s="25"/>
      <c r="BK1323" s="25"/>
      <c r="BL1323" s="25"/>
      <c r="BM1323" s="25"/>
      <c r="BN1323" s="25"/>
      <c r="BO1323" s="25"/>
      <c r="BP1323" s="25"/>
      <c r="BQ1323" s="25"/>
      <c r="BR1323" s="25"/>
      <c r="BS1323" s="25"/>
      <c r="BT1323" s="25"/>
      <c r="BU1323" s="25"/>
      <c r="BV1323" s="25"/>
      <c r="BW1323" s="25"/>
      <c r="BX1323" s="25"/>
      <c r="BY1323" s="25"/>
      <c r="BZ1323" s="25"/>
      <c r="CA1323" s="25"/>
      <c r="CB1323" s="25"/>
      <c r="CC1323" s="25"/>
      <c r="CD1323" s="25"/>
      <c r="CE1323" s="25"/>
      <c r="CF1323" s="25"/>
      <c r="CG1323" s="25"/>
      <c r="CH1323" s="25"/>
      <c r="CI1323" s="25"/>
      <c r="CJ1323" s="25"/>
      <c r="CK1323" s="25"/>
      <c r="CL1323" s="25"/>
      <c r="CM1323" s="25"/>
      <c r="CN1323" s="25"/>
      <c r="CO1323" s="25"/>
      <c r="CP1323" s="25"/>
      <c r="CQ1323" s="25"/>
      <c r="CR1323" s="25"/>
      <c r="CS1323" s="25"/>
      <c r="CT1323" s="25"/>
      <c r="CU1323" s="25"/>
      <c r="CV1323" s="25"/>
      <c r="CW1323" s="25"/>
      <c r="CX1323" s="25"/>
      <c r="CY1323" s="25"/>
      <c r="CZ1323" s="25"/>
      <c r="DA1323" s="25"/>
      <c r="DB1323" s="25"/>
      <c r="DC1323" s="25"/>
      <c r="DD1323" s="25"/>
    </row>
    <row r="1324" spans="1:108" hidden="1">
      <c r="A1324" s="25"/>
      <c r="B1324" s="25"/>
      <c r="C1324" s="25"/>
      <c r="D1324" s="25"/>
      <c r="E1324" s="25"/>
      <c r="F1324" s="25"/>
      <c r="G1324" s="25"/>
      <c r="H1324" s="25"/>
      <c r="I1324" s="214"/>
      <c r="J1324" s="25"/>
      <c r="K1324" s="25"/>
      <c r="L1324" s="25"/>
      <c r="M1324" s="25"/>
      <c r="N1324" s="25"/>
      <c r="O1324" s="25"/>
      <c r="P1324" s="25"/>
      <c r="Q1324" s="25"/>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c r="AM1324" s="25"/>
      <c r="AN1324" s="25"/>
      <c r="AO1324" s="25"/>
      <c r="AP1324" s="25"/>
      <c r="AQ1324" s="25"/>
      <c r="AR1324" s="25"/>
      <c r="AS1324" s="25"/>
      <c r="AT1324" s="25"/>
      <c r="AU1324" s="25"/>
      <c r="AV1324" s="25"/>
      <c r="AW1324" s="25"/>
      <c r="AX1324" s="25"/>
      <c r="AY1324" s="25"/>
      <c r="AZ1324" s="25"/>
      <c r="BA1324" s="25"/>
      <c r="BB1324" s="25"/>
      <c r="BC1324" s="25"/>
      <c r="BD1324" s="25"/>
      <c r="BE1324" s="25"/>
      <c r="BF1324" s="25"/>
      <c r="BG1324" s="25"/>
      <c r="BH1324" s="25"/>
      <c r="BI1324" s="25"/>
      <c r="BJ1324" s="25"/>
      <c r="BK1324" s="25"/>
      <c r="BL1324" s="25"/>
      <c r="BM1324" s="25"/>
      <c r="BN1324" s="25"/>
      <c r="BO1324" s="25"/>
      <c r="BP1324" s="25"/>
      <c r="BQ1324" s="25"/>
      <c r="BR1324" s="25"/>
      <c r="BS1324" s="25"/>
      <c r="BT1324" s="25"/>
      <c r="BU1324" s="25"/>
      <c r="BV1324" s="25"/>
      <c r="BW1324" s="25"/>
      <c r="BX1324" s="25"/>
      <c r="BY1324" s="25"/>
      <c r="BZ1324" s="25"/>
      <c r="CA1324" s="25"/>
      <c r="CB1324" s="25"/>
      <c r="CC1324" s="25"/>
      <c r="CD1324" s="25"/>
      <c r="CE1324" s="25"/>
      <c r="CF1324" s="25"/>
      <c r="CG1324" s="25"/>
      <c r="CH1324" s="25"/>
      <c r="CI1324" s="25"/>
      <c r="CJ1324" s="25"/>
      <c r="CK1324" s="25"/>
      <c r="CL1324" s="25"/>
      <c r="CM1324" s="25"/>
      <c r="CN1324" s="25"/>
      <c r="CO1324" s="25"/>
      <c r="CP1324" s="25"/>
      <c r="CQ1324" s="25"/>
      <c r="CR1324" s="25"/>
      <c r="CS1324" s="25"/>
      <c r="CT1324" s="25"/>
      <c r="CU1324" s="25"/>
      <c r="CV1324" s="25"/>
      <c r="CW1324" s="25"/>
      <c r="CX1324" s="25"/>
      <c r="CY1324" s="25"/>
      <c r="CZ1324" s="25"/>
      <c r="DA1324" s="25"/>
      <c r="DB1324" s="25"/>
      <c r="DC1324" s="25"/>
      <c r="DD1324" s="25"/>
    </row>
    <row r="1325" spans="1:108" hidden="1">
      <c r="A1325" s="25"/>
      <c r="B1325" s="25"/>
      <c r="C1325" s="25"/>
      <c r="D1325" s="25"/>
      <c r="E1325" s="25"/>
      <c r="F1325" s="25"/>
      <c r="G1325" s="25"/>
      <c r="H1325" s="25"/>
      <c r="I1325" s="214"/>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25"/>
      <c r="BJ1325" s="25"/>
      <c r="BK1325" s="25"/>
      <c r="BL1325" s="25"/>
      <c r="BM1325" s="25"/>
      <c r="BN1325" s="25"/>
      <c r="BO1325" s="25"/>
      <c r="BP1325" s="25"/>
      <c r="BQ1325" s="25"/>
      <c r="BR1325" s="25"/>
      <c r="BS1325" s="25"/>
      <c r="BT1325" s="25"/>
      <c r="BU1325" s="25"/>
      <c r="BV1325" s="25"/>
      <c r="BW1325" s="25"/>
      <c r="BX1325" s="25"/>
      <c r="BY1325" s="25"/>
      <c r="BZ1325" s="25"/>
      <c r="CA1325" s="25"/>
      <c r="CB1325" s="25"/>
      <c r="CC1325" s="25"/>
      <c r="CD1325" s="25"/>
      <c r="CE1325" s="25"/>
      <c r="CF1325" s="25"/>
      <c r="CG1325" s="25"/>
      <c r="CH1325" s="25"/>
      <c r="CI1325" s="25"/>
      <c r="CJ1325" s="25"/>
      <c r="CK1325" s="25"/>
      <c r="CL1325" s="25"/>
      <c r="CM1325" s="25"/>
      <c r="CN1325" s="25"/>
      <c r="CO1325" s="25"/>
      <c r="CP1325" s="25"/>
      <c r="CQ1325" s="25"/>
      <c r="CR1325" s="25"/>
      <c r="CS1325" s="25"/>
      <c r="CT1325" s="25"/>
      <c r="CU1325" s="25"/>
      <c r="CV1325" s="25"/>
      <c r="CW1325" s="25"/>
      <c r="CX1325" s="25"/>
      <c r="CY1325" s="25"/>
      <c r="CZ1325" s="25"/>
      <c r="DA1325" s="25"/>
      <c r="DB1325" s="25"/>
      <c r="DC1325" s="25"/>
      <c r="DD1325" s="25"/>
    </row>
    <row r="1326" spans="1:108" hidden="1">
      <c r="A1326" s="25"/>
      <c r="B1326" s="25"/>
      <c r="C1326" s="25"/>
      <c r="D1326" s="25"/>
      <c r="E1326" s="25"/>
      <c r="F1326" s="25"/>
      <c r="G1326" s="25"/>
      <c r="H1326" s="25"/>
      <c r="I1326" s="214"/>
      <c r="J1326" s="25"/>
      <c r="K1326" s="25"/>
      <c r="L1326" s="25"/>
      <c r="M1326" s="25"/>
      <c r="N1326" s="25"/>
      <c r="O1326" s="25"/>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c r="AM1326" s="25"/>
      <c r="AN1326" s="25"/>
      <c r="AO1326" s="25"/>
      <c r="AP1326" s="25"/>
      <c r="AQ1326" s="25"/>
      <c r="AR1326" s="25"/>
      <c r="AS1326" s="25"/>
      <c r="AT1326" s="25"/>
      <c r="AU1326" s="25"/>
      <c r="AV1326" s="25"/>
      <c r="AW1326" s="25"/>
      <c r="AX1326" s="25"/>
      <c r="AY1326" s="25"/>
      <c r="AZ1326" s="25"/>
      <c r="BA1326" s="25"/>
      <c r="BB1326" s="25"/>
      <c r="BC1326" s="25"/>
      <c r="BD1326" s="25"/>
      <c r="BE1326" s="25"/>
      <c r="BF1326" s="25"/>
      <c r="BG1326" s="25"/>
      <c r="BH1326" s="25"/>
      <c r="BI1326" s="25"/>
      <c r="BJ1326" s="25"/>
      <c r="BK1326" s="25"/>
      <c r="BL1326" s="25"/>
      <c r="BM1326" s="25"/>
      <c r="BN1326" s="25"/>
      <c r="BO1326" s="25"/>
      <c r="BP1326" s="25"/>
      <c r="BQ1326" s="25"/>
      <c r="BR1326" s="25"/>
      <c r="BS1326" s="25"/>
      <c r="BT1326" s="25"/>
      <c r="BU1326" s="25"/>
      <c r="BV1326" s="25"/>
      <c r="BW1326" s="25"/>
      <c r="BX1326" s="25"/>
      <c r="BY1326" s="25"/>
      <c r="BZ1326" s="25"/>
      <c r="CA1326" s="25"/>
      <c r="CB1326" s="25"/>
      <c r="CC1326" s="25"/>
      <c r="CD1326" s="25"/>
      <c r="CE1326" s="25"/>
      <c r="CF1326" s="25"/>
      <c r="CG1326" s="25"/>
      <c r="CH1326" s="25"/>
      <c r="CI1326" s="25"/>
      <c r="CJ1326" s="25"/>
      <c r="CK1326" s="25"/>
      <c r="CL1326" s="25"/>
      <c r="CM1326" s="25"/>
      <c r="CN1326" s="25"/>
      <c r="CO1326" s="25"/>
      <c r="CP1326" s="25"/>
      <c r="CQ1326" s="25"/>
      <c r="CR1326" s="25"/>
      <c r="CS1326" s="25"/>
      <c r="CT1326" s="25"/>
      <c r="CU1326" s="25"/>
      <c r="CV1326" s="25"/>
      <c r="CW1326" s="25"/>
      <c r="CX1326" s="25"/>
      <c r="CY1326" s="25"/>
      <c r="CZ1326" s="25"/>
      <c r="DA1326" s="25"/>
      <c r="DB1326" s="25"/>
      <c r="DC1326" s="25"/>
      <c r="DD1326" s="25"/>
    </row>
    <row r="1327" spans="1:108" hidden="1">
      <c r="A1327" s="25"/>
      <c r="B1327" s="25"/>
      <c r="C1327" s="25"/>
      <c r="D1327" s="25"/>
      <c r="E1327" s="25"/>
      <c r="F1327" s="25"/>
      <c r="G1327" s="25"/>
      <c r="H1327" s="25"/>
      <c r="I1327" s="214"/>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25"/>
      <c r="BJ1327" s="25"/>
      <c r="BK1327" s="25"/>
      <c r="BL1327" s="25"/>
      <c r="BM1327" s="25"/>
      <c r="BN1327" s="25"/>
      <c r="BO1327" s="25"/>
      <c r="BP1327" s="25"/>
      <c r="BQ1327" s="25"/>
      <c r="BR1327" s="25"/>
      <c r="BS1327" s="25"/>
      <c r="BT1327" s="25"/>
      <c r="BU1327" s="25"/>
      <c r="BV1327" s="25"/>
      <c r="BW1327" s="25"/>
      <c r="BX1327" s="25"/>
      <c r="BY1327" s="25"/>
      <c r="BZ1327" s="25"/>
      <c r="CA1327" s="25"/>
      <c r="CB1327" s="25"/>
      <c r="CC1327" s="25"/>
      <c r="CD1327" s="25"/>
      <c r="CE1327" s="25"/>
      <c r="CF1327" s="25"/>
      <c r="CG1327" s="25"/>
      <c r="CH1327" s="25"/>
      <c r="CI1327" s="25"/>
      <c r="CJ1327" s="25"/>
      <c r="CK1327" s="25"/>
      <c r="CL1327" s="25"/>
      <c r="CM1327" s="25"/>
      <c r="CN1327" s="25"/>
      <c r="CO1327" s="25"/>
      <c r="CP1327" s="25"/>
      <c r="CQ1327" s="25"/>
      <c r="CR1327" s="25"/>
      <c r="CS1327" s="25"/>
      <c r="CT1327" s="25"/>
      <c r="CU1327" s="25"/>
      <c r="CV1327" s="25"/>
      <c r="CW1327" s="25"/>
      <c r="CX1327" s="25"/>
      <c r="CY1327" s="25"/>
      <c r="CZ1327" s="25"/>
      <c r="DA1327" s="25"/>
      <c r="DB1327" s="25"/>
      <c r="DC1327" s="25"/>
      <c r="DD1327" s="25"/>
    </row>
    <row r="1328" spans="1:108" hidden="1">
      <c r="A1328" s="25"/>
      <c r="B1328" s="25"/>
      <c r="C1328" s="25"/>
      <c r="D1328" s="25"/>
      <c r="E1328" s="25"/>
      <c r="F1328" s="25"/>
      <c r="G1328" s="25"/>
      <c r="H1328" s="25"/>
      <c r="I1328" s="214"/>
      <c r="J1328" s="25"/>
      <c r="K1328" s="25"/>
      <c r="L1328" s="25"/>
      <c r="M1328" s="25"/>
      <c r="N1328" s="25"/>
      <c r="O1328" s="25"/>
      <c r="P1328" s="25"/>
      <c r="Q1328" s="25"/>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25"/>
      <c r="BJ1328" s="25"/>
      <c r="BK1328" s="25"/>
      <c r="BL1328" s="25"/>
      <c r="BM1328" s="25"/>
      <c r="BN1328" s="25"/>
      <c r="BO1328" s="25"/>
      <c r="BP1328" s="25"/>
      <c r="BQ1328" s="25"/>
      <c r="BR1328" s="25"/>
      <c r="BS1328" s="25"/>
      <c r="BT1328" s="25"/>
      <c r="BU1328" s="25"/>
      <c r="BV1328" s="25"/>
      <c r="BW1328" s="25"/>
      <c r="BX1328" s="25"/>
      <c r="BY1328" s="25"/>
      <c r="BZ1328" s="25"/>
      <c r="CA1328" s="25"/>
      <c r="CB1328" s="25"/>
      <c r="CC1328" s="25"/>
      <c r="CD1328" s="25"/>
      <c r="CE1328" s="25"/>
      <c r="CF1328" s="25"/>
      <c r="CG1328" s="25"/>
      <c r="CH1328" s="25"/>
      <c r="CI1328" s="25"/>
      <c r="CJ1328" s="25"/>
      <c r="CK1328" s="25"/>
      <c r="CL1328" s="25"/>
      <c r="CM1328" s="25"/>
      <c r="CN1328" s="25"/>
      <c r="CO1328" s="25"/>
      <c r="CP1328" s="25"/>
      <c r="CQ1328" s="25"/>
      <c r="CR1328" s="25"/>
      <c r="CS1328" s="25"/>
      <c r="CT1328" s="25"/>
      <c r="CU1328" s="25"/>
      <c r="CV1328" s="25"/>
      <c r="CW1328" s="25"/>
      <c r="CX1328" s="25"/>
      <c r="CY1328" s="25"/>
      <c r="CZ1328" s="25"/>
      <c r="DA1328" s="25"/>
      <c r="DB1328" s="25"/>
      <c r="DC1328" s="25"/>
      <c r="DD1328" s="25"/>
    </row>
    <row r="1329" spans="1:108" hidden="1">
      <c r="A1329" s="25"/>
      <c r="B1329" s="25"/>
      <c r="C1329" s="25"/>
      <c r="D1329" s="25"/>
      <c r="E1329" s="25"/>
      <c r="F1329" s="25"/>
      <c r="G1329" s="25"/>
      <c r="H1329" s="25"/>
      <c r="I1329" s="214"/>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5"/>
      <c r="AX1329" s="25"/>
      <c r="AY1329" s="25"/>
      <c r="AZ1329" s="25"/>
      <c r="BA1329" s="25"/>
      <c r="BB1329" s="25"/>
      <c r="BC1329" s="25"/>
      <c r="BD1329" s="25"/>
      <c r="BE1329" s="25"/>
      <c r="BF1329" s="25"/>
      <c r="BG1329" s="25"/>
      <c r="BH1329" s="25"/>
      <c r="BI1329" s="25"/>
      <c r="BJ1329" s="25"/>
      <c r="BK1329" s="25"/>
      <c r="BL1329" s="25"/>
      <c r="BM1329" s="25"/>
      <c r="BN1329" s="25"/>
      <c r="BO1329" s="25"/>
      <c r="BP1329" s="25"/>
      <c r="BQ1329" s="25"/>
      <c r="BR1329" s="25"/>
      <c r="BS1329" s="25"/>
      <c r="BT1329" s="25"/>
      <c r="BU1329" s="25"/>
      <c r="BV1329" s="25"/>
      <c r="BW1329" s="25"/>
      <c r="BX1329" s="25"/>
      <c r="BY1329" s="25"/>
      <c r="BZ1329" s="25"/>
      <c r="CA1329" s="25"/>
      <c r="CB1329" s="25"/>
      <c r="CC1329" s="25"/>
      <c r="CD1329" s="25"/>
      <c r="CE1329" s="25"/>
      <c r="CF1329" s="25"/>
      <c r="CG1329" s="25"/>
      <c r="CH1329" s="25"/>
      <c r="CI1329" s="25"/>
      <c r="CJ1329" s="25"/>
      <c r="CK1329" s="25"/>
      <c r="CL1329" s="25"/>
      <c r="CM1329" s="25"/>
      <c r="CN1329" s="25"/>
      <c r="CO1329" s="25"/>
      <c r="CP1329" s="25"/>
      <c r="CQ1329" s="25"/>
      <c r="CR1329" s="25"/>
      <c r="CS1329" s="25"/>
      <c r="CT1329" s="25"/>
      <c r="CU1329" s="25"/>
      <c r="CV1329" s="25"/>
      <c r="CW1329" s="25"/>
      <c r="CX1329" s="25"/>
      <c r="CY1329" s="25"/>
      <c r="CZ1329" s="25"/>
      <c r="DA1329" s="25"/>
      <c r="DB1329" s="25"/>
      <c r="DC1329" s="25"/>
      <c r="DD1329" s="25"/>
    </row>
    <row r="1330" spans="1:108" hidden="1">
      <c r="A1330" s="25"/>
      <c r="B1330" s="25"/>
      <c r="C1330" s="25"/>
      <c r="D1330" s="25"/>
      <c r="E1330" s="25"/>
      <c r="F1330" s="25"/>
      <c r="G1330" s="25"/>
      <c r="H1330" s="25"/>
      <c r="I1330" s="214"/>
      <c r="J1330" s="25"/>
      <c r="K1330" s="25"/>
      <c r="L1330" s="25"/>
      <c r="M1330" s="25"/>
      <c r="N1330" s="25"/>
      <c r="O1330" s="25"/>
      <c r="P1330" s="25"/>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c r="AM1330" s="25"/>
      <c r="AN1330" s="25"/>
      <c r="AO1330" s="25"/>
      <c r="AP1330" s="25"/>
      <c r="AQ1330" s="25"/>
      <c r="AR1330" s="25"/>
      <c r="AS1330" s="25"/>
      <c r="AT1330" s="25"/>
      <c r="AU1330" s="25"/>
      <c r="AV1330" s="25"/>
      <c r="AW1330" s="25"/>
      <c r="AX1330" s="25"/>
      <c r="AY1330" s="25"/>
      <c r="AZ1330" s="25"/>
      <c r="BA1330" s="25"/>
      <c r="BB1330" s="25"/>
      <c r="BC1330" s="25"/>
      <c r="BD1330" s="25"/>
      <c r="BE1330" s="25"/>
      <c r="BF1330" s="25"/>
      <c r="BG1330" s="25"/>
      <c r="BH1330" s="25"/>
      <c r="BI1330" s="25"/>
      <c r="BJ1330" s="25"/>
      <c r="BK1330" s="25"/>
      <c r="BL1330" s="25"/>
      <c r="BM1330" s="25"/>
      <c r="BN1330" s="25"/>
      <c r="BO1330" s="25"/>
      <c r="BP1330" s="25"/>
      <c r="BQ1330" s="25"/>
      <c r="BR1330" s="25"/>
      <c r="BS1330" s="25"/>
      <c r="BT1330" s="25"/>
      <c r="BU1330" s="25"/>
      <c r="BV1330" s="25"/>
      <c r="BW1330" s="25"/>
      <c r="BX1330" s="25"/>
      <c r="BY1330" s="25"/>
      <c r="BZ1330" s="25"/>
      <c r="CA1330" s="25"/>
      <c r="CB1330" s="25"/>
      <c r="CC1330" s="25"/>
      <c r="CD1330" s="25"/>
      <c r="CE1330" s="25"/>
      <c r="CF1330" s="25"/>
      <c r="CG1330" s="25"/>
      <c r="CH1330" s="25"/>
      <c r="CI1330" s="25"/>
      <c r="CJ1330" s="25"/>
      <c r="CK1330" s="25"/>
      <c r="CL1330" s="25"/>
      <c r="CM1330" s="25"/>
      <c r="CN1330" s="25"/>
      <c r="CO1330" s="25"/>
      <c r="CP1330" s="25"/>
      <c r="CQ1330" s="25"/>
      <c r="CR1330" s="25"/>
      <c r="CS1330" s="25"/>
      <c r="CT1330" s="25"/>
      <c r="CU1330" s="25"/>
      <c r="CV1330" s="25"/>
      <c r="CW1330" s="25"/>
      <c r="CX1330" s="25"/>
      <c r="CY1330" s="25"/>
      <c r="CZ1330" s="25"/>
      <c r="DA1330" s="25"/>
      <c r="DB1330" s="25"/>
      <c r="DC1330" s="25"/>
      <c r="DD1330" s="25"/>
    </row>
    <row r="1331" spans="1:108" hidden="1">
      <c r="A1331" s="25"/>
      <c r="B1331" s="25"/>
      <c r="C1331" s="25"/>
      <c r="D1331" s="25"/>
      <c r="E1331" s="25"/>
      <c r="F1331" s="25"/>
      <c r="G1331" s="25"/>
      <c r="H1331" s="25"/>
      <c r="I1331" s="214"/>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25"/>
      <c r="BJ1331" s="25"/>
      <c r="BK1331" s="25"/>
      <c r="BL1331" s="25"/>
      <c r="BM1331" s="25"/>
      <c r="BN1331" s="25"/>
      <c r="BO1331" s="25"/>
      <c r="BP1331" s="25"/>
      <c r="BQ1331" s="25"/>
      <c r="BR1331" s="25"/>
      <c r="BS1331" s="25"/>
      <c r="BT1331" s="25"/>
      <c r="BU1331" s="25"/>
      <c r="BV1331" s="25"/>
      <c r="BW1331" s="25"/>
      <c r="BX1331" s="25"/>
      <c r="BY1331" s="25"/>
      <c r="BZ1331" s="25"/>
      <c r="CA1331" s="25"/>
      <c r="CB1331" s="25"/>
      <c r="CC1331" s="25"/>
      <c r="CD1331" s="25"/>
      <c r="CE1331" s="25"/>
      <c r="CF1331" s="25"/>
      <c r="CG1331" s="25"/>
      <c r="CH1331" s="25"/>
      <c r="CI1331" s="25"/>
      <c r="CJ1331" s="25"/>
      <c r="CK1331" s="25"/>
      <c r="CL1331" s="25"/>
      <c r="CM1331" s="25"/>
      <c r="CN1331" s="25"/>
      <c r="CO1331" s="25"/>
      <c r="CP1331" s="25"/>
      <c r="CQ1331" s="25"/>
      <c r="CR1331" s="25"/>
      <c r="CS1331" s="25"/>
      <c r="CT1331" s="25"/>
      <c r="CU1331" s="25"/>
      <c r="CV1331" s="25"/>
      <c r="CW1331" s="25"/>
      <c r="CX1331" s="25"/>
      <c r="CY1331" s="25"/>
      <c r="CZ1331" s="25"/>
      <c r="DA1331" s="25"/>
      <c r="DB1331" s="25"/>
      <c r="DC1331" s="25"/>
      <c r="DD1331" s="25"/>
    </row>
    <row r="1332" spans="1:108" hidden="1">
      <c r="A1332" s="25"/>
      <c r="B1332" s="25"/>
      <c r="C1332" s="25"/>
      <c r="D1332" s="25"/>
      <c r="E1332" s="25"/>
      <c r="F1332" s="25"/>
      <c r="G1332" s="25"/>
      <c r="H1332" s="25"/>
      <c r="I1332" s="214"/>
      <c r="J1332" s="25"/>
      <c r="K1332" s="25"/>
      <c r="L1332" s="25"/>
      <c r="M1332" s="25"/>
      <c r="N1332" s="25"/>
      <c r="O1332" s="25"/>
      <c r="P1332" s="25"/>
      <c r="Q1332" s="25"/>
      <c r="R1332" s="25"/>
      <c r="S1332" s="25"/>
      <c r="T1332" s="25"/>
      <c r="U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c r="AZ1332" s="25"/>
      <c r="BA1332" s="25"/>
      <c r="BB1332" s="25"/>
      <c r="BC1332" s="25"/>
      <c r="BD1332" s="25"/>
      <c r="BE1332" s="25"/>
      <c r="BF1332" s="25"/>
      <c r="BG1332" s="25"/>
      <c r="BH1332" s="25"/>
      <c r="BI1332" s="25"/>
      <c r="BJ1332" s="25"/>
      <c r="BK1332" s="25"/>
      <c r="BL1332" s="25"/>
      <c r="BM1332" s="25"/>
      <c r="BN1332" s="25"/>
      <c r="BO1332" s="25"/>
      <c r="BP1332" s="25"/>
      <c r="BQ1332" s="25"/>
      <c r="BR1332" s="25"/>
      <c r="BS1332" s="25"/>
      <c r="BT1332" s="25"/>
      <c r="BU1332" s="25"/>
      <c r="BV1332" s="25"/>
      <c r="BW1332" s="25"/>
      <c r="BX1332" s="25"/>
      <c r="BY1332" s="25"/>
      <c r="BZ1332" s="25"/>
      <c r="CA1332" s="25"/>
      <c r="CB1332" s="25"/>
      <c r="CC1332" s="25"/>
      <c r="CD1332" s="25"/>
      <c r="CE1332" s="25"/>
      <c r="CF1332" s="25"/>
      <c r="CG1332" s="25"/>
      <c r="CH1332" s="25"/>
      <c r="CI1332" s="25"/>
      <c r="CJ1332" s="25"/>
      <c r="CK1332" s="25"/>
      <c r="CL1332" s="25"/>
      <c r="CM1332" s="25"/>
      <c r="CN1332" s="25"/>
      <c r="CO1332" s="25"/>
      <c r="CP1332" s="25"/>
      <c r="CQ1332" s="25"/>
      <c r="CR1332" s="25"/>
      <c r="CS1332" s="25"/>
      <c r="CT1332" s="25"/>
      <c r="CU1332" s="25"/>
      <c r="CV1332" s="25"/>
      <c r="CW1332" s="25"/>
      <c r="CX1332" s="25"/>
      <c r="CY1332" s="25"/>
      <c r="CZ1332" s="25"/>
      <c r="DA1332" s="25"/>
      <c r="DB1332" s="25"/>
      <c r="DC1332" s="25"/>
      <c r="DD1332" s="25"/>
    </row>
    <row r="1333" spans="1:108" hidden="1">
      <c r="A1333" s="25"/>
      <c r="B1333" s="25"/>
      <c r="C1333" s="25"/>
      <c r="D1333" s="25"/>
      <c r="E1333" s="25"/>
      <c r="F1333" s="25"/>
      <c r="G1333" s="25"/>
      <c r="H1333" s="25"/>
      <c r="I1333" s="214"/>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25"/>
      <c r="BJ1333" s="25"/>
      <c r="BK1333" s="25"/>
      <c r="BL1333" s="25"/>
      <c r="BM1333" s="25"/>
      <c r="BN1333" s="25"/>
      <c r="BO1333" s="25"/>
      <c r="BP1333" s="25"/>
      <c r="BQ1333" s="25"/>
      <c r="BR1333" s="25"/>
      <c r="BS1333" s="25"/>
      <c r="BT1333" s="25"/>
      <c r="BU1333" s="25"/>
      <c r="BV1333" s="25"/>
      <c r="BW1333" s="25"/>
      <c r="BX1333" s="25"/>
      <c r="BY1333" s="25"/>
      <c r="BZ1333" s="25"/>
      <c r="CA1333" s="25"/>
      <c r="CB1333" s="25"/>
      <c r="CC1333" s="25"/>
      <c r="CD1333" s="25"/>
      <c r="CE1333" s="25"/>
      <c r="CF1333" s="25"/>
      <c r="CG1333" s="25"/>
      <c r="CH1333" s="25"/>
      <c r="CI1333" s="25"/>
      <c r="CJ1333" s="25"/>
      <c r="CK1333" s="25"/>
      <c r="CL1333" s="25"/>
      <c r="CM1333" s="25"/>
      <c r="CN1333" s="25"/>
      <c r="CO1333" s="25"/>
      <c r="CP1333" s="25"/>
      <c r="CQ1333" s="25"/>
      <c r="CR1333" s="25"/>
      <c r="CS1333" s="25"/>
      <c r="CT1333" s="25"/>
      <c r="CU1333" s="25"/>
      <c r="CV1333" s="25"/>
      <c r="CW1333" s="25"/>
      <c r="CX1333" s="25"/>
      <c r="CY1333" s="25"/>
      <c r="CZ1333" s="25"/>
      <c r="DA1333" s="25"/>
      <c r="DB1333" s="25"/>
      <c r="DC1333" s="25"/>
      <c r="DD1333" s="25"/>
    </row>
    <row r="1334" spans="1:108" hidden="1">
      <c r="A1334" s="25"/>
      <c r="B1334" s="25"/>
      <c r="C1334" s="25"/>
      <c r="D1334" s="25"/>
      <c r="E1334" s="25"/>
      <c r="F1334" s="25"/>
      <c r="G1334" s="25"/>
      <c r="H1334" s="25"/>
      <c r="I1334" s="214"/>
      <c r="J1334" s="25"/>
      <c r="K1334" s="25"/>
      <c r="L1334" s="25"/>
      <c r="M1334" s="25"/>
      <c r="N1334" s="25"/>
      <c r="O1334" s="25"/>
      <c r="P1334" s="25"/>
      <c r="Q1334" s="25"/>
      <c r="R1334" s="25"/>
      <c r="S1334" s="25"/>
      <c r="T1334" s="25"/>
      <c r="U1334" s="25"/>
      <c r="V1334" s="25"/>
      <c r="W1334" s="25"/>
      <c r="X1334" s="25"/>
      <c r="Y1334" s="25"/>
      <c r="Z1334" s="25"/>
      <c r="AA1334" s="25"/>
      <c r="AB1334" s="25"/>
      <c r="AC1334" s="25"/>
      <c r="AD1334" s="25"/>
      <c r="AE1334" s="25"/>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25"/>
      <c r="BJ1334" s="25"/>
      <c r="BK1334" s="25"/>
      <c r="BL1334" s="25"/>
      <c r="BM1334" s="25"/>
      <c r="BN1334" s="25"/>
      <c r="BO1334" s="25"/>
      <c r="BP1334" s="25"/>
      <c r="BQ1334" s="25"/>
      <c r="BR1334" s="25"/>
      <c r="BS1334" s="25"/>
      <c r="BT1334" s="25"/>
      <c r="BU1334" s="25"/>
      <c r="BV1334" s="25"/>
      <c r="BW1334" s="25"/>
      <c r="BX1334" s="25"/>
      <c r="BY1334" s="25"/>
      <c r="BZ1334" s="25"/>
      <c r="CA1334" s="25"/>
      <c r="CB1334" s="25"/>
      <c r="CC1334" s="25"/>
      <c r="CD1334" s="25"/>
      <c r="CE1334" s="25"/>
      <c r="CF1334" s="25"/>
      <c r="CG1334" s="25"/>
      <c r="CH1334" s="25"/>
      <c r="CI1334" s="25"/>
      <c r="CJ1334" s="25"/>
      <c r="CK1334" s="25"/>
      <c r="CL1334" s="25"/>
      <c r="CM1334" s="25"/>
      <c r="CN1334" s="25"/>
      <c r="CO1334" s="25"/>
      <c r="CP1334" s="25"/>
      <c r="CQ1334" s="25"/>
      <c r="CR1334" s="25"/>
      <c r="CS1334" s="25"/>
      <c r="CT1334" s="25"/>
      <c r="CU1334" s="25"/>
      <c r="CV1334" s="25"/>
      <c r="CW1334" s="25"/>
      <c r="CX1334" s="25"/>
      <c r="CY1334" s="25"/>
      <c r="CZ1334" s="25"/>
      <c r="DA1334" s="25"/>
      <c r="DB1334" s="25"/>
      <c r="DC1334" s="25"/>
      <c r="DD1334" s="25"/>
    </row>
    <row r="1335" spans="1:108" hidden="1">
      <c r="A1335" s="25"/>
      <c r="B1335" s="25"/>
      <c r="C1335" s="25"/>
      <c r="D1335" s="25"/>
      <c r="E1335" s="25"/>
      <c r="F1335" s="25"/>
      <c r="G1335" s="25"/>
      <c r="H1335" s="25"/>
      <c r="I1335" s="214"/>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5"/>
      <c r="AX1335" s="25"/>
      <c r="AY1335" s="25"/>
      <c r="AZ1335" s="25"/>
      <c r="BA1335" s="25"/>
      <c r="BB1335" s="25"/>
      <c r="BC1335" s="25"/>
      <c r="BD1335" s="25"/>
      <c r="BE1335" s="25"/>
      <c r="BF1335" s="25"/>
      <c r="BG1335" s="25"/>
      <c r="BH1335" s="25"/>
      <c r="BI1335" s="25"/>
      <c r="BJ1335" s="25"/>
      <c r="BK1335" s="25"/>
      <c r="BL1335" s="25"/>
      <c r="BM1335" s="25"/>
      <c r="BN1335" s="25"/>
      <c r="BO1335" s="25"/>
      <c r="BP1335" s="25"/>
      <c r="BQ1335" s="25"/>
      <c r="BR1335" s="25"/>
      <c r="BS1335" s="25"/>
      <c r="BT1335" s="25"/>
      <c r="BU1335" s="25"/>
      <c r="BV1335" s="25"/>
      <c r="BW1335" s="25"/>
      <c r="BX1335" s="25"/>
      <c r="BY1335" s="25"/>
      <c r="BZ1335" s="25"/>
      <c r="CA1335" s="25"/>
      <c r="CB1335" s="25"/>
      <c r="CC1335" s="25"/>
      <c r="CD1335" s="25"/>
      <c r="CE1335" s="25"/>
      <c r="CF1335" s="25"/>
      <c r="CG1335" s="25"/>
      <c r="CH1335" s="25"/>
      <c r="CI1335" s="25"/>
      <c r="CJ1335" s="25"/>
      <c r="CK1335" s="25"/>
      <c r="CL1335" s="25"/>
      <c r="CM1335" s="25"/>
      <c r="CN1335" s="25"/>
      <c r="CO1335" s="25"/>
      <c r="CP1335" s="25"/>
      <c r="CQ1335" s="25"/>
      <c r="CR1335" s="25"/>
      <c r="CS1335" s="25"/>
      <c r="CT1335" s="25"/>
      <c r="CU1335" s="25"/>
      <c r="CV1335" s="25"/>
      <c r="CW1335" s="25"/>
      <c r="CX1335" s="25"/>
      <c r="CY1335" s="25"/>
      <c r="CZ1335" s="25"/>
      <c r="DA1335" s="25"/>
      <c r="DB1335" s="25"/>
      <c r="DC1335" s="25"/>
      <c r="DD1335" s="25"/>
    </row>
    <row r="1336" spans="1:108" hidden="1">
      <c r="A1336" s="25"/>
      <c r="B1336" s="25"/>
      <c r="C1336" s="25"/>
      <c r="D1336" s="25"/>
      <c r="E1336" s="25"/>
      <c r="F1336" s="25"/>
      <c r="G1336" s="25"/>
      <c r="H1336" s="25"/>
      <c r="I1336" s="214"/>
      <c r="J1336" s="25"/>
      <c r="K1336" s="25"/>
      <c r="L1336" s="25"/>
      <c r="M1336" s="25"/>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25"/>
      <c r="AJ1336" s="25"/>
      <c r="AK1336" s="25"/>
      <c r="AL1336" s="25"/>
      <c r="AM1336" s="25"/>
      <c r="AN1336" s="25"/>
      <c r="AO1336" s="25"/>
      <c r="AP1336" s="25"/>
      <c r="AQ1336" s="25"/>
      <c r="AR1336" s="25"/>
      <c r="AS1336" s="25"/>
      <c r="AT1336" s="25"/>
      <c r="AU1336" s="25"/>
      <c r="AV1336" s="25"/>
      <c r="AW1336" s="25"/>
      <c r="AX1336" s="25"/>
      <c r="AY1336" s="25"/>
      <c r="AZ1336" s="25"/>
      <c r="BA1336" s="25"/>
      <c r="BB1336" s="25"/>
      <c r="BC1336" s="25"/>
      <c r="BD1336" s="25"/>
      <c r="BE1336" s="25"/>
      <c r="BF1336" s="25"/>
      <c r="BG1336" s="25"/>
      <c r="BH1336" s="25"/>
      <c r="BI1336" s="25"/>
      <c r="BJ1336" s="25"/>
      <c r="BK1336" s="25"/>
      <c r="BL1336" s="25"/>
      <c r="BM1336" s="25"/>
      <c r="BN1336" s="25"/>
      <c r="BO1336" s="25"/>
      <c r="BP1336" s="25"/>
      <c r="BQ1336" s="25"/>
      <c r="BR1336" s="25"/>
      <c r="BS1336" s="25"/>
      <c r="BT1336" s="25"/>
      <c r="BU1336" s="25"/>
      <c r="BV1336" s="25"/>
      <c r="BW1336" s="25"/>
      <c r="BX1336" s="25"/>
      <c r="BY1336" s="25"/>
      <c r="BZ1336" s="25"/>
      <c r="CA1336" s="25"/>
      <c r="CB1336" s="25"/>
      <c r="CC1336" s="25"/>
      <c r="CD1336" s="25"/>
      <c r="CE1336" s="25"/>
      <c r="CF1336" s="25"/>
      <c r="CG1336" s="25"/>
      <c r="CH1336" s="25"/>
      <c r="CI1336" s="25"/>
      <c r="CJ1336" s="25"/>
      <c r="CK1336" s="25"/>
      <c r="CL1336" s="25"/>
      <c r="CM1336" s="25"/>
      <c r="CN1336" s="25"/>
      <c r="CO1336" s="25"/>
      <c r="CP1336" s="25"/>
      <c r="CQ1336" s="25"/>
      <c r="CR1336" s="25"/>
      <c r="CS1336" s="25"/>
      <c r="CT1336" s="25"/>
      <c r="CU1336" s="25"/>
      <c r="CV1336" s="25"/>
      <c r="CW1336" s="25"/>
      <c r="CX1336" s="25"/>
      <c r="CY1336" s="25"/>
      <c r="CZ1336" s="25"/>
      <c r="DA1336" s="25"/>
      <c r="DB1336" s="25"/>
      <c r="DC1336" s="25"/>
      <c r="DD1336" s="25"/>
    </row>
    <row r="1337" spans="1:108" hidden="1">
      <c r="A1337" s="25"/>
      <c r="B1337" s="25"/>
      <c r="C1337" s="25"/>
      <c r="D1337" s="25"/>
      <c r="E1337" s="25"/>
      <c r="F1337" s="25"/>
      <c r="G1337" s="25"/>
      <c r="H1337" s="25"/>
      <c r="I1337" s="214"/>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5"/>
      <c r="AX1337" s="25"/>
      <c r="AY1337" s="25"/>
      <c r="AZ1337" s="25"/>
      <c r="BA1337" s="25"/>
      <c r="BB1337" s="25"/>
      <c r="BC1337" s="25"/>
      <c r="BD1337" s="25"/>
      <c r="BE1337" s="25"/>
      <c r="BF1337" s="25"/>
      <c r="BG1337" s="25"/>
      <c r="BH1337" s="25"/>
      <c r="BI1337" s="25"/>
      <c r="BJ1337" s="25"/>
      <c r="BK1337" s="25"/>
      <c r="BL1337" s="25"/>
      <c r="BM1337" s="25"/>
      <c r="BN1337" s="25"/>
      <c r="BO1337" s="25"/>
      <c r="BP1337" s="25"/>
      <c r="BQ1337" s="25"/>
      <c r="BR1337" s="25"/>
      <c r="BS1337" s="25"/>
      <c r="BT1337" s="25"/>
      <c r="BU1337" s="25"/>
      <c r="BV1337" s="25"/>
      <c r="BW1337" s="25"/>
      <c r="BX1337" s="25"/>
      <c r="BY1337" s="25"/>
      <c r="BZ1337" s="25"/>
      <c r="CA1337" s="25"/>
      <c r="CB1337" s="25"/>
      <c r="CC1337" s="25"/>
      <c r="CD1337" s="25"/>
      <c r="CE1337" s="25"/>
      <c r="CF1337" s="25"/>
      <c r="CG1337" s="25"/>
      <c r="CH1337" s="25"/>
      <c r="CI1337" s="25"/>
      <c r="CJ1337" s="25"/>
      <c r="CK1337" s="25"/>
      <c r="CL1337" s="25"/>
      <c r="CM1337" s="25"/>
      <c r="CN1337" s="25"/>
      <c r="CO1337" s="25"/>
      <c r="CP1337" s="25"/>
      <c r="CQ1337" s="25"/>
      <c r="CR1337" s="25"/>
      <c r="CS1337" s="25"/>
      <c r="CT1337" s="25"/>
      <c r="CU1337" s="25"/>
      <c r="CV1337" s="25"/>
      <c r="CW1337" s="25"/>
      <c r="CX1337" s="25"/>
      <c r="CY1337" s="25"/>
      <c r="CZ1337" s="25"/>
      <c r="DA1337" s="25"/>
      <c r="DB1337" s="25"/>
      <c r="DC1337" s="25"/>
      <c r="DD1337" s="25"/>
    </row>
    <row r="1338" spans="1:108" hidden="1">
      <c r="A1338" s="25"/>
      <c r="B1338" s="25"/>
      <c r="C1338" s="25"/>
      <c r="D1338" s="25"/>
      <c r="E1338" s="25"/>
      <c r="F1338" s="25"/>
      <c r="G1338" s="25"/>
      <c r="H1338" s="25"/>
      <c r="I1338" s="214"/>
      <c r="J1338" s="25"/>
      <c r="K1338" s="25"/>
      <c r="L1338" s="25"/>
      <c r="M1338" s="25"/>
      <c r="N1338" s="25"/>
      <c r="O1338" s="25"/>
      <c r="P1338" s="25"/>
      <c r="Q1338" s="25"/>
      <c r="R1338" s="25"/>
      <c r="S1338" s="25"/>
      <c r="T1338" s="25"/>
      <c r="U1338" s="25"/>
      <c r="V1338" s="25"/>
      <c r="W1338" s="25"/>
      <c r="X1338" s="25"/>
      <c r="Y1338" s="25"/>
      <c r="Z1338" s="25"/>
      <c r="AA1338" s="25"/>
      <c r="AB1338" s="25"/>
      <c r="AC1338" s="25"/>
      <c r="AD1338" s="25"/>
      <c r="AE1338" s="25"/>
      <c r="AF1338" s="25"/>
      <c r="AG1338" s="25"/>
      <c r="AH1338" s="25"/>
      <c r="AI1338" s="25"/>
      <c r="AJ1338" s="25"/>
      <c r="AK1338" s="25"/>
      <c r="AL1338" s="25"/>
      <c r="AM1338" s="25"/>
      <c r="AN1338" s="25"/>
      <c r="AO1338" s="25"/>
      <c r="AP1338" s="25"/>
      <c r="AQ1338" s="25"/>
      <c r="AR1338" s="25"/>
      <c r="AS1338" s="25"/>
      <c r="AT1338" s="25"/>
      <c r="AU1338" s="25"/>
      <c r="AV1338" s="25"/>
      <c r="AW1338" s="25"/>
      <c r="AX1338" s="25"/>
      <c r="AY1338" s="25"/>
      <c r="AZ1338" s="25"/>
      <c r="BA1338" s="25"/>
      <c r="BB1338" s="25"/>
      <c r="BC1338" s="25"/>
      <c r="BD1338" s="25"/>
      <c r="BE1338" s="25"/>
      <c r="BF1338" s="25"/>
      <c r="BG1338" s="25"/>
      <c r="BH1338" s="25"/>
      <c r="BI1338" s="25"/>
      <c r="BJ1338" s="25"/>
      <c r="BK1338" s="25"/>
      <c r="BL1338" s="25"/>
      <c r="BM1338" s="25"/>
      <c r="BN1338" s="25"/>
      <c r="BO1338" s="25"/>
      <c r="BP1338" s="25"/>
      <c r="BQ1338" s="25"/>
      <c r="BR1338" s="25"/>
      <c r="BS1338" s="25"/>
      <c r="BT1338" s="25"/>
      <c r="BU1338" s="25"/>
      <c r="BV1338" s="25"/>
      <c r="BW1338" s="25"/>
      <c r="BX1338" s="25"/>
      <c r="BY1338" s="25"/>
      <c r="BZ1338" s="25"/>
      <c r="CA1338" s="25"/>
      <c r="CB1338" s="25"/>
      <c r="CC1338" s="25"/>
      <c r="CD1338" s="25"/>
      <c r="CE1338" s="25"/>
      <c r="CF1338" s="25"/>
      <c r="CG1338" s="25"/>
      <c r="CH1338" s="25"/>
      <c r="CI1338" s="25"/>
      <c r="CJ1338" s="25"/>
      <c r="CK1338" s="25"/>
      <c r="CL1338" s="25"/>
      <c r="CM1338" s="25"/>
      <c r="CN1338" s="25"/>
      <c r="CO1338" s="25"/>
      <c r="CP1338" s="25"/>
      <c r="CQ1338" s="25"/>
      <c r="CR1338" s="25"/>
      <c r="CS1338" s="25"/>
      <c r="CT1338" s="25"/>
      <c r="CU1338" s="25"/>
      <c r="CV1338" s="25"/>
      <c r="CW1338" s="25"/>
      <c r="CX1338" s="25"/>
      <c r="CY1338" s="25"/>
      <c r="CZ1338" s="25"/>
      <c r="DA1338" s="25"/>
      <c r="DB1338" s="25"/>
      <c r="DC1338" s="25"/>
      <c r="DD1338" s="25"/>
    </row>
    <row r="1339" spans="1:108" hidden="1">
      <c r="A1339" s="25"/>
      <c r="B1339" s="25"/>
      <c r="C1339" s="25"/>
      <c r="D1339" s="25"/>
      <c r="E1339" s="25"/>
      <c r="F1339" s="25"/>
      <c r="G1339" s="25"/>
      <c r="H1339" s="25"/>
      <c r="I1339" s="214"/>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5"/>
      <c r="AX1339" s="25"/>
      <c r="AY1339" s="25"/>
      <c r="AZ1339" s="25"/>
      <c r="BA1339" s="25"/>
      <c r="BB1339" s="25"/>
      <c r="BC1339" s="25"/>
      <c r="BD1339" s="25"/>
      <c r="BE1339" s="25"/>
      <c r="BF1339" s="25"/>
      <c r="BG1339" s="25"/>
      <c r="BH1339" s="25"/>
      <c r="BI1339" s="25"/>
      <c r="BJ1339" s="25"/>
      <c r="BK1339" s="25"/>
      <c r="BL1339" s="25"/>
      <c r="BM1339" s="25"/>
      <c r="BN1339" s="25"/>
      <c r="BO1339" s="25"/>
      <c r="BP1339" s="25"/>
      <c r="BQ1339" s="25"/>
      <c r="BR1339" s="25"/>
      <c r="BS1339" s="25"/>
      <c r="BT1339" s="25"/>
      <c r="BU1339" s="25"/>
      <c r="BV1339" s="25"/>
      <c r="BW1339" s="25"/>
      <c r="BX1339" s="25"/>
      <c r="BY1339" s="25"/>
      <c r="BZ1339" s="25"/>
      <c r="CA1339" s="25"/>
      <c r="CB1339" s="25"/>
      <c r="CC1339" s="25"/>
      <c r="CD1339" s="25"/>
      <c r="CE1339" s="25"/>
      <c r="CF1339" s="25"/>
      <c r="CG1339" s="25"/>
      <c r="CH1339" s="25"/>
      <c r="CI1339" s="25"/>
      <c r="CJ1339" s="25"/>
      <c r="CK1339" s="25"/>
      <c r="CL1339" s="25"/>
      <c r="CM1339" s="25"/>
      <c r="CN1339" s="25"/>
      <c r="CO1339" s="25"/>
      <c r="CP1339" s="25"/>
      <c r="CQ1339" s="25"/>
      <c r="CR1339" s="25"/>
      <c r="CS1339" s="25"/>
      <c r="CT1339" s="25"/>
      <c r="CU1339" s="25"/>
      <c r="CV1339" s="25"/>
      <c r="CW1339" s="25"/>
      <c r="CX1339" s="25"/>
      <c r="CY1339" s="25"/>
      <c r="CZ1339" s="25"/>
      <c r="DA1339" s="25"/>
      <c r="DB1339" s="25"/>
      <c r="DC1339" s="25"/>
      <c r="DD1339" s="25"/>
    </row>
    <row r="1340" spans="1:108" hidden="1">
      <c r="A1340" s="25"/>
      <c r="B1340" s="25"/>
      <c r="C1340" s="25"/>
      <c r="D1340" s="25"/>
      <c r="E1340" s="25"/>
      <c r="F1340" s="25"/>
      <c r="G1340" s="25"/>
      <c r="H1340" s="25"/>
      <c r="I1340" s="214"/>
      <c r="J1340" s="25"/>
      <c r="K1340" s="25"/>
      <c r="L1340" s="25"/>
      <c r="M1340" s="25"/>
      <c r="N1340" s="25"/>
      <c r="O1340" s="25"/>
      <c r="P1340" s="25"/>
      <c r="Q1340" s="25"/>
      <c r="R1340" s="25"/>
      <c r="S1340" s="25"/>
      <c r="T1340" s="25"/>
      <c r="U1340" s="25"/>
      <c r="V1340" s="25"/>
      <c r="W1340" s="25"/>
      <c r="X1340" s="25"/>
      <c r="Y1340" s="25"/>
      <c r="Z1340" s="25"/>
      <c r="AA1340" s="25"/>
      <c r="AB1340" s="25"/>
      <c r="AC1340" s="25"/>
      <c r="AD1340" s="25"/>
      <c r="AE1340" s="25"/>
      <c r="AF1340" s="25"/>
      <c r="AG1340" s="25"/>
      <c r="AH1340" s="25"/>
      <c r="AI1340" s="25"/>
      <c r="AJ1340" s="25"/>
      <c r="AK1340" s="25"/>
      <c r="AL1340" s="25"/>
      <c r="AM1340" s="25"/>
      <c r="AN1340" s="25"/>
      <c r="AO1340" s="25"/>
      <c r="AP1340" s="25"/>
      <c r="AQ1340" s="25"/>
      <c r="AR1340" s="25"/>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25"/>
      <c r="CD1340" s="25"/>
      <c r="CE1340" s="25"/>
      <c r="CF1340" s="25"/>
      <c r="CG1340" s="25"/>
      <c r="CH1340" s="25"/>
      <c r="CI1340" s="25"/>
      <c r="CJ1340" s="25"/>
      <c r="CK1340" s="25"/>
      <c r="CL1340" s="25"/>
      <c r="CM1340" s="25"/>
      <c r="CN1340" s="25"/>
      <c r="CO1340" s="25"/>
      <c r="CP1340" s="25"/>
      <c r="CQ1340" s="25"/>
      <c r="CR1340" s="25"/>
      <c r="CS1340" s="25"/>
      <c r="CT1340" s="25"/>
      <c r="CU1340" s="25"/>
      <c r="CV1340" s="25"/>
      <c r="CW1340" s="25"/>
      <c r="CX1340" s="25"/>
      <c r="CY1340" s="25"/>
      <c r="CZ1340" s="25"/>
      <c r="DA1340" s="25"/>
      <c r="DB1340" s="25"/>
      <c r="DC1340" s="25"/>
      <c r="DD1340" s="25"/>
    </row>
    <row r="1341" spans="1:108" hidden="1">
      <c r="A1341" s="25"/>
      <c r="B1341" s="25"/>
      <c r="C1341" s="25"/>
      <c r="D1341" s="25"/>
      <c r="E1341" s="25"/>
      <c r="F1341" s="25"/>
      <c r="G1341" s="25"/>
      <c r="H1341" s="25"/>
      <c r="I1341" s="214"/>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5"/>
      <c r="AX1341" s="25"/>
      <c r="AY1341" s="25"/>
      <c r="AZ1341" s="25"/>
      <c r="BA1341" s="25"/>
      <c r="BB1341" s="25"/>
      <c r="BC1341" s="25"/>
      <c r="BD1341" s="25"/>
      <c r="BE1341" s="25"/>
      <c r="BF1341" s="25"/>
      <c r="BG1341" s="25"/>
      <c r="BH1341" s="25"/>
      <c r="BI1341" s="25"/>
      <c r="BJ1341" s="25"/>
      <c r="BK1341" s="25"/>
      <c r="BL1341" s="25"/>
      <c r="BM1341" s="25"/>
      <c r="BN1341" s="25"/>
      <c r="BO1341" s="25"/>
      <c r="BP1341" s="25"/>
      <c r="BQ1341" s="25"/>
      <c r="BR1341" s="25"/>
      <c r="BS1341" s="25"/>
      <c r="BT1341" s="25"/>
      <c r="BU1341" s="25"/>
      <c r="BV1341" s="25"/>
      <c r="BW1341" s="25"/>
      <c r="BX1341" s="25"/>
      <c r="BY1341" s="25"/>
      <c r="BZ1341" s="25"/>
      <c r="CA1341" s="25"/>
      <c r="CB1341" s="25"/>
      <c r="CC1341" s="25"/>
      <c r="CD1341" s="25"/>
      <c r="CE1341" s="25"/>
      <c r="CF1341" s="25"/>
      <c r="CG1341" s="25"/>
      <c r="CH1341" s="25"/>
      <c r="CI1341" s="25"/>
      <c r="CJ1341" s="25"/>
      <c r="CK1341" s="25"/>
      <c r="CL1341" s="25"/>
      <c r="CM1341" s="25"/>
      <c r="CN1341" s="25"/>
      <c r="CO1341" s="25"/>
      <c r="CP1341" s="25"/>
      <c r="CQ1341" s="25"/>
      <c r="CR1341" s="25"/>
      <c r="CS1341" s="25"/>
      <c r="CT1341" s="25"/>
      <c r="CU1341" s="25"/>
      <c r="CV1341" s="25"/>
      <c r="CW1341" s="25"/>
      <c r="CX1341" s="25"/>
      <c r="CY1341" s="25"/>
      <c r="CZ1341" s="25"/>
      <c r="DA1341" s="25"/>
      <c r="DB1341" s="25"/>
      <c r="DC1341" s="25"/>
      <c r="DD1341" s="25"/>
    </row>
    <row r="1342" spans="1:108" hidden="1">
      <c r="A1342" s="25"/>
      <c r="B1342" s="25"/>
      <c r="C1342" s="25"/>
      <c r="D1342" s="25"/>
      <c r="E1342" s="25"/>
      <c r="F1342" s="25"/>
      <c r="G1342" s="25"/>
      <c r="H1342" s="25"/>
      <c r="I1342" s="214"/>
      <c r="J1342" s="25"/>
      <c r="K1342" s="25"/>
      <c r="L1342" s="25"/>
      <c r="M1342" s="25"/>
      <c r="N1342" s="25"/>
      <c r="O1342" s="25"/>
      <c r="P1342" s="25"/>
      <c r="Q1342" s="25"/>
      <c r="R1342" s="25"/>
      <c r="S1342" s="25"/>
      <c r="T1342" s="25"/>
      <c r="U1342" s="25"/>
      <c r="V1342" s="25"/>
      <c r="W1342" s="25"/>
      <c r="X1342" s="25"/>
      <c r="Y1342" s="25"/>
      <c r="Z1342" s="25"/>
      <c r="AA1342" s="25"/>
      <c r="AB1342" s="25"/>
      <c r="AC1342" s="25"/>
      <c r="AD1342" s="25"/>
      <c r="AE1342" s="25"/>
      <c r="AF1342" s="25"/>
      <c r="AG1342" s="25"/>
      <c r="AH1342" s="25"/>
      <c r="AI1342" s="25"/>
      <c r="AJ1342" s="25"/>
      <c r="AK1342" s="25"/>
      <c r="AL1342" s="25"/>
      <c r="AM1342" s="25"/>
      <c r="AN1342" s="25"/>
      <c r="AO1342" s="25"/>
      <c r="AP1342" s="25"/>
      <c r="AQ1342" s="25"/>
      <c r="AR1342" s="25"/>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25"/>
      <c r="CD1342" s="25"/>
      <c r="CE1342" s="25"/>
      <c r="CF1342" s="25"/>
      <c r="CG1342" s="25"/>
      <c r="CH1342" s="25"/>
      <c r="CI1342" s="25"/>
      <c r="CJ1342" s="25"/>
      <c r="CK1342" s="25"/>
      <c r="CL1342" s="25"/>
      <c r="CM1342" s="25"/>
      <c r="CN1342" s="25"/>
      <c r="CO1342" s="25"/>
      <c r="CP1342" s="25"/>
      <c r="CQ1342" s="25"/>
      <c r="CR1342" s="25"/>
      <c r="CS1342" s="25"/>
      <c r="CT1342" s="25"/>
      <c r="CU1342" s="25"/>
      <c r="CV1342" s="25"/>
      <c r="CW1342" s="25"/>
      <c r="CX1342" s="25"/>
      <c r="CY1342" s="25"/>
      <c r="CZ1342" s="25"/>
      <c r="DA1342" s="25"/>
      <c r="DB1342" s="25"/>
      <c r="DC1342" s="25"/>
      <c r="DD1342" s="25"/>
    </row>
    <row r="1343" spans="1:108" hidden="1">
      <c r="A1343" s="25"/>
      <c r="B1343" s="25"/>
      <c r="C1343" s="25"/>
      <c r="D1343" s="25"/>
      <c r="E1343" s="25"/>
      <c r="F1343" s="25"/>
      <c r="G1343" s="25"/>
      <c r="H1343" s="25"/>
      <c r="I1343" s="214"/>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25"/>
      <c r="CD1343" s="25"/>
      <c r="CE1343" s="25"/>
      <c r="CF1343" s="25"/>
      <c r="CG1343" s="25"/>
      <c r="CH1343" s="25"/>
      <c r="CI1343" s="25"/>
      <c r="CJ1343" s="25"/>
      <c r="CK1343" s="25"/>
      <c r="CL1343" s="25"/>
      <c r="CM1343" s="25"/>
      <c r="CN1343" s="25"/>
      <c r="CO1343" s="25"/>
      <c r="CP1343" s="25"/>
      <c r="CQ1343" s="25"/>
      <c r="CR1343" s="25"/>
      <c r="CS1343" s="25"/>
      <c r="CT1343" s="25"/>
      <c r="CU1343" s="25"/>
      <c r="CV1343" s="25"/>
      <c r="CW1343" s="25"/>
      <c r="CX1343" s="25"/>
      <c r="CY1343" s="25"/>
      <c r="CZ1343" s="25"/>
      <c r="DA1343" s="25"/>
      <c r="DB1343" s="25"/>
      <c r="DC1343" s="25"/>
      <c r="DD1343" s="25"/>
    </row>
    <row r="1344" spans="1:108" hidden="1">
      <c r="A1344" s="25"/>
      <c r="B1344" s="25"/>
      <c r="C1344" s="25"/>
      <c r="D1344" s="25"/>
      <c r="E1344" s="25"/>
      <c r="F1344" s="25"/>
      <c r="G1344" s="25"/>
      <c r="H1344" s="25"/>
      <c r="I1344" s="214"/>
      <c r="J1344" s="25"/>
      <c r="K1344" s="25"/>
      <c r="L1344" s="25"/>
      <c r="M1344" s="25"/>
      <c r="N1344" s="25"/>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c r="AM1344" s="25"/>
      <c r="AN1344" s="25"/>
      <c r="AO1344" s="25"/>
      <c r="AP1344" s="25"/>
      <c r="AQ1344" s="25"/>
      <c r="AR1344" s="25"/>
      <c r="AS1344" s="25"/>
      <c r="AT1344" s="25"/>
      <c r="AU1344" s="25"/>
      <c r="AV1344" s="25"/>
      <c r="AW1344" s="25"/>
      <c r="AX1344" s="25"/>
      <c r="AY1344" s="25"/>
      <c r="AZ1344" s="25"/>
      <c r="BA1344" s="25"/>
      <c r="BB1344" s="25"/>
      <c r="BC1344" s="25"/>
      <c r="BD1344" s="25"/>
      <c r="BE1344" s="25"/>
      <c r="BF1344" s="25"/>
      <c r="BG1344" s="25"/>
      <c r="BH1344" s="25"/>
      <c r="BI1344" s="25"/>
      <c r="BJ1344" s="25"/>
      <c r="BK1344" s="25"/>
      <c r="BL1344" s="25"/>
      <c r="BM1344" s="25"/>
      <c r="BN1344" s="25"/>
      <c r="BO1344" s="25"/>
      <c r="BP1344" s="25"/>
      <c r="BQ1344" s="25"/>
      <c r="BR1344" s="25"/>
      <c r="BS1344" s="25"/>
      <c r="BT1344" s="25"/>
      <c r="BU1344" s="25"/>
      <c r="BV1344" s="25"/>
      <c r="BW1344" s="25"/>
      <c r="BX1344" s="25"/>
      <c r="BY1344" s="25"/>
      <c r="BZ1344" s="25"/>
      <c r="CA1344" s="25"/>
      <c r="CB1344" s="25"/>
      <c r="CC1344" s="25"/>
      <c r="CD1344" s="25"/>
      <c r="CE1344" s="25"/>
      <c r="CF1344" s="25"/>
      <c r="CG1344" s="25"/>
      <c r="CH1344" s="25"/>
      <c r="CI1344" s="25"/>
      <c r="CJ1344" s="25"/>
      <c r="CK1344" s="25"/>
      <c r="CL1344" s="25"/>
      <c r="CM1344" s="25"/>
      <c r="CN1344" s="25"/>
      <c r="CO1344" s="25"/>
      <c r="CP1344" s="25"/>
      <c r="CQ1344" s="25"/>
      <c r="CR1344" s="25"/>
      <c r="CS1344" s="25"/>
      <c r="CT1344" s="25"/>
      <c r="CU1344" s="25"/>
      <c r="CV1344" s="25"/>
      <c r="CW1344" s="25"/>
      <c r="CX1344" s="25"/>
      <c r="CY1344" s="25"/>
      <c r="CZ1344" s="25"/>
      <c r="DA1344" s="25"/>
      <c r="DB1344" s="25"/>
      <c r="DC1344" s="25"/>
      <c r="DD1344" s="25"/>
    </row>
    <row r="1345" spans="1:108" hidden="1">
      <c r="A1345" s="25"/>
      <c r="B1345" s="25"/>
      <c r="C1345" s="25"/>
      <c r="D1345" s="25"/>
      <c r="E1345" s="25"/>
      <c r="F1345" s="25"/>
      <c r="G1345" s="25"/>
      <c r="H1345" s="25"/>
      <c r="I1345" s="214"/>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5"/>
      <c r="AX1345" s="25"/>
      <c r="AY1345" s="25"/>
      <c r="AZ1345" s="25"/>
      <c r="BA1345" s="25"/>
      <c r="BB1345" s="25"/>
      <c r="BC1345" s="25"/>
      <c r="BD1345" s="25"/>
      <c r="BE1345" s="25"/>
      <c r="BF1345" s="25"/>
      <c r="BG1345" s="25"/>
      <c r="BH1345" s="25"/>
      <c r="BI1345" s="25"/>
      <c r="BJ1345" s="25"/>
      <c r="BK1345" s="25"/>
      <c r="BL1345" s="25"/>
      <c r="BM1345" s="25"/>
      <c r="BN1345" s="25"/>
      <c r="BO1345" s="25"/>
      <c r="BP1345" s="25"/>
      <c r="BQ1345" s="25"/>
      <c r="BR1345" s="25"/>
      <c r="BS1345" s="25"/>
      <c r="BT1345" s="25"/>
      <c r="BU1345" s="25"/>
      <c r="BV1345" s="25"/>
      <c r="BW1345" s="25"/>
      <c r="BX1345" s="25"/>
      <c r="BY1345" s="25"/>
      <c r="BZ1345" s="25"/>
      <c r="CA1345" s="25"/>
      <c r="CB1345" s="25"/>
      <c r="CC1345" s="25"/>
      <c r="CD1345" s="25"/>
      <c r="CE1345" s="25"/>
      <c r="CF1345" s="25"/>
      <c r="CG1345" s="25"/>
      <c r="CH1345" s="25"/>
      <c r="CI1345" s="25"/>
      <c r="CJ1345" s="25"/>
      <c r="CK1345" s="25"/>
      <c r="CL1345" s="25"/>
      <c r="CM1345" s="25"/>
      <c r="CN1345" s="25"/>
      <c r="CO1345" s="25"/>
      <c r="CP1345" s="25"/>
      <c r="CQ1345" s="25"/>
      <c r="CR1345" s="25"/>
      <c r="CS1345" s="25"/>
      <c r="CT1345" s="25"/>
      <c r="CU1345" s="25"/>
      <c r="CV1345" s="25"/>
      <c r="CW1345" s="25"/>
      <c r="CX1345" s="25"/>
      <c r="CY1345" s="25"/>
      <c r="CZ1345" s="25"/>
      <c r="DA1345" s="25"/>
      <c r="DB1345" s="25"/>
      <c r="DC1345" s="25"/>
      <c r="DD1345" s="25"/>
    </row>
    <row r="1346" spans="1:108" hidden="1">
      <c r="A1346" s="25"/>
      <c r="B1346" s="25"/>
      <c r="C1346" s="25"/>
      <c r="D1346" s="25"/>
      <c r="E1346" s="25"/>
      <c r="F1346" s="25"/>
      <c r="G1346" s="25"/>
      <c r="H1346" s="25"/>
      <c r="I1346" s="214"/>
      <c r="J1346" s="25"/>
      <c r="K1346" s="25"/>
      <c r="L1346" s="25"/>
      <c r="M1346" s="25"/>
      <c r="N1346" s="25"/>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c r="AM1346" s="25"/>
      <c r="AN1346" s="25"/>
      <c r="AO1346" s="25"/>
      <c r="AP1346" s="25"/>
      <c r="AQ1346" s="25"/>
      <c r="AR1346" s="25"/>
      <c r="AS1346" s="25"/>
      <c r="AT1346" s="25"/>
      <c r="AU1346" s="25"/>
      <c r="AV1346" s="25"/>
      <c r="AW1346" s="25"/>
      <c r="AX1346" s="25"/>
      <c r="AY1346" s="25"/>
      <c r="AZ1346" s="25"/>
      <c r="BA1346" s="25"/>
      <c r="BB1346" s="25"/>
      <c r="BC1346" s="25"/>
      <c r="BD1346" s="25"/>
      <c r="BE1346" s="25"/>
      <c r="BF1346" s="25"/>
      <c r="BG1346" s="25"/>
      <c r="BH1346" s="25"/>
      <c r="BI1346" s="25"/>
      <c r="BJ1346" s="25"/>
      <c r="BK1346" s="25"/>
      <c r="BL1346" s="25"/>
      <c r="BM1346" s="25"/>
      <c r="BN1346" s="25"/>
      <c r="BO1346" s="25"/>
      <c r="BP1346" s="25"/>
      <c r="BQ1346" s="25"/>
      <c r="BR1346" s="25"/>
      <c r="BS1346" s="25"/>
      <c r="BT1346" s="25"/>
      <c r="BU1346" s="25"/>
      <c r="BV1346" s="25"/>
      <c r="BW1346" s="25"/>
      <c r="BX1346" s="25"/>
      <c r="BY1346" s="25"/>
      <c r="BZ1346" s="25"/>
      <c r="CA1346" s="25"/>
      <c r="CB1346" s="25"/>
      <c r="CC1346" s="25"/>
      <c r="CD1346" s="25"/>
      <c r="CE1346" s="25"/>
      <c r="CF1346" s="25"/>
      <c r="CG1346" s="25"/>
      <c r="CH1346" s="25"/>
      <c r="CI1346" s="25"/>
      <c r="CJ1346" s="25"/>
      <c r="CK1346" s="25"/>
      <c r="CL1346" s="25"/>
      <c r="CM1346" s="25"/>
      <c r="CN1346" s="25"/>
      <c r="CO1346" s="25"/>
      <c r="CP1346" s="25"/>
      <c r="CQ1346" s="25"/>
      <c r="CR1346" s="25"/>
      <c r="CS1346" s="25"/>
      <c r="CT1346" s="25"/>
      <c r="CU1346" s="25"/>
      <c r="CV1346" s="25"/>
      <c r="CW1346" s="25"/>
      <c r="CX1346" s="25"/>
      <c r="CY1346" s="25"/>
      <c r="CZ1346" s="25"/>
      <c r="DA1346" s="25"/>
      <c r="DB1346" s="25"/>
      <c r="DC1346" s="25"/>
      <c r="DD1346" s="25"/>
    </row>
    <row r="1347" spans="1:108" hidden="1">
      <c r="A1347" s="25"/>
      <c r="B1347" s="25"/>
      <c r="C1347" s="25"/>
      <c r="D1347" s="25"/>
      <c r="E1347" s="25"/>
      <c r="F1347" s="25"/>
      <c r="G1347" s="25"/>
      <c r="H1347" s="25"/>
      <c r="I1347" s="214"/>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5"/>
      <c r="AX1347" s="25"/>
      <c r="AY1347" s="25"/>
      <c r="AZ1347" s="25"/>
      <c r="BA1347" s="25"/>
      <c r="BB1347" s="25"/>
      <c r="BC1347" s="25"/>
      <c r="BD1347" s="25"/>
      <c r="BE1347" s="25"/>
      <c r="BF1347" s="25"/>
      <c r="BG1347" s="25"/>
      <c r="BH1347" s="25"/>
      <c r="BI1347" s="25"/>
      <c r="BJ1347" s="25"/>
      <c r="BK1347" s="25"/>
      <c r="BL1347" s="25"/>
      <c r="BM1347" s="25"/>
      <c r="BN1347" s="25"/>
      <c r="BO1347" s="25"/>
      <c r="BP1347" s="25"/>
      <c r="BQ1347" s="25"/>
      <c r="BR1347" s="25"/>
      <c r="BS1347" s="25"/>
      <c r="BT1347" s="25"/>
      <c r="BU1347" s="25"/>
      <c r="BV1347" s="25"/>
      <c r="BW1347" s="25"/>
      <c r="BX1347" s="25"/>
      <c r="BY1347" s="25"/>
      <c r="BZ1347" s="25"/>
      <c r="CA1347" s="25"/>
      <c r="CB1347" s="25"/>
      <c r="CC1347" s="25"/>
      <c r="CD1347" s="25"/>
      <c r="CE1347" s="25"/>
      <c r="CF1347" s="25"/>
      <c r="CG1347" s="25"/>
      <c r="CH1347" s="25"/>
      <c r="CI1347" s="25"/>
      <c r="CJ1347" s="25"/>
      <c r="CK1347" s="25"/>
      <c r="CL1347" s="25"/>
      <c r="CM1347" s="25"/>
      <c r="CN1347" s="25"/>
      <c r="CO1347" s="25"/>
      <c r="CP1347" s="25"/>
      <c r="CQ1347" s="25"/>
      <c r="CR1347" s="25"/>
      <c r="CS1347" s="25"/>
      <c r="CT1347" s="25"/>
      <c r="CU1347" s="25"/>
      <c r="CV1347" s="25"/>
      <c r="CW1347" s="25"/>
      <c r="CX1347" s="25"/>
      <c r="CY1347" s="25"/>
      <c r="CZ1347" s="25"/>
      <c r="DA1347" s="25"/>
      <c r="DB1347" s="25"/>
      <c r="DC1347" s="25"/>
      <c r="DD1347" s="25"/>
    </row>
    <row r="1348" spans="1:108" hidden="1">
      <c r="A1348" s="25"/>
      <c r="B1348" s="25"/>
      <c r="C1348" s="25"/>
      <c r="D1348" s="25"/>
      <c r="E1348" s="25"/>
      <c r="F1348" s="25"/>
      <c r="G1348" s="25"/>
      <c r="H1348" s="25"/>
      <c r="I1348" s="214"/>
      <c r="J1348" s="25"/>
      <c r="K1348" s="25"/>
      <c r="L1348" s="25"/>
      <c r="M1348" s="25"/>
      <c r="N1348" s="25"/>
      <c r="O1348" s="25"/>
      <c r="P1348" s="25"/>
      <c r="Q1348" s="25"/>
      <c r="R1348" s="25"/>
      <c r="S1348" s="25"/>
      <c r="T1348" s="25"/>
      <c r="U1348" s="25"/>
      <c r="V1348" s="25"/>
      <c r="W1348" s="25"/>
      <c r="X1348" s="25"/>
      <c r="Y1348" s="25"/>
      <c r="Z1348" s="25"/>
      <c r="AA1348" s="25"/>
      <c r="AB1348" s="25"/>
      <c r="AC1348" s="25"/>
      <c r="AD1348" s="25"/>
      <c r="AE1348" s="25"/>
      <c r="AF1348" s="25"/>
      <c r="AG1348" s="25"/>
      <c r="AH1348" s="25"/>
      <c r="AI1348" s="25"/>
      <c r="AJ1348" s="25"/>
      <c r="AK1348" s="25"/>
      <c r="AL1348" s="25"/>
      <c r="AM1348" s="25"/>
      <c r="AN1348" s="25"/>
      <c r="AO1348" s="25"/>
      <c r="AP1348" s="25"/>
      <c r="AQ1348" s="25"/>
      <c r="AR1348" s="25"/>
      <c r="AS1348" s="25"/>
      <c r="AT1348" s="25"/>
      <c r="AU1348" s="25"/>
      <c r="AV1348" s="25"/>
      <c r="AW1348" s="25"/>
      <c r="AX1348" s="25"/>
      <c r="AY1348" s="25"/>
      <c r="AZ1348" s="25"/>
      <c r="BA1348" s="25"/>
      <c r="BB1348" s="25"/>
      <c r="BC1348" s="25"/>
      <c r="BD1348" s="25"/>
      <c r="BE1348" s="25"/>
      <c r="BF1348" s="25"/>
      <c r="BG1348" s="25"/>
      <c r="BH1348" s="25"/>
      <c r="BI1348" s="25"/>
      <c r="BJ1348" s="25"/>
      <c r="BK1348" s="25"/>
      <c r="BL1348" s="25"/>
      <c r="BM1348" s="25"/>
      <c r="BN1348" s="25"/>
      <c r="BO1348" s="25"/>
      <c r="BP1348" s="25"/>
      <c r="BQ1348" s="25"/>
      <c r="BR1348" s="25"/>
      <c r="BS1348" s="25"/>
      <c r="BT1348" s="25"/>
      <c r="BU1348" s="25"/>
      <c r="BV1348" s="25"/>
      <c r="BW1348" s="25"/>
      <c r="BX1348" s="25"/>
      <c r="BY1348" s="25"/>
      <c r="BZ1348" s="25"/>
      <c r="CA1348" s="25"/>
      <c r="CB1348" s="25"/>
      <c r="CC1348" s="25"/>
      <c r="CD1348" s="25"/>
      <c r="CE1348" s="25"/>
      <c r="CF1348" s="25"/>
      <c r="CG1348" s="25"/>
      <c r="CH1348" s="25"/>
      <c r="CI1348" s="25"/>
      <c r="CJ1348" s="25"/>
      <c r="CK1348" s="25"/>
      <c r="CL1348" s="25"/>
      <c r="CM1348" s="25"/>
      <c r="CN1348" s="25"/>
      <c r="CO1348" s="25"/>
      <c r="CP1348" s="25"/>
      <c r="CQ1348" s="25"/>
      <c r="CR1348" s="25"/>
      <c r="CS1348" s="25"/>
      <c r="CT1348" s="25"/>
      <c r="CU1348" s="25"/>
      <c r="CV1348" s="25"/>
      <c r="CW1348" s="25"/>
      <c r="CX1348" s="25"/>
      <c r="CY1348" s="25"/>
      <c r="CZ1348" s="25"/>
      <c r="DA1348" s="25"/>
      <c r="DB1348" s="25"/>
      <c r="DC1348" s="25"/>
      <c r="DD1348" s="25"/>
    </row>
    <row r="1349" spans="1:108" hidden="1">
      <c r="A1349" s="25"/>
      <c r="B1349" s="25"/>
      <c r="C1349" s="25"/>
      <c r="D1349" s="25"/>
      <c r="E1349" s="25"/>
      <c r="F1349" s="25"/>
      <c r="G1349" s="25"/>
      <c r="H1349" s="25"/>
      <c r="I1349" s="214"/>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5"/>
      <c r="AX1349" s="25"/>
      <c r="AY1349" s="25"/>
      <c r="AZ1349" s="25"/>
      <c r="BA1349" s="25"/>
      <c r="BB1349" s="25"/>
      <c r="BC1349" s="25"/>
      <c r="BD1349" s="25"/>
      <c r="BE1349" s="25"/>
      <c r="BF1349" s="25"/>
      <c r="BG1349" s="25"/>
      <c r="BH1349" s="25"/>
      <c r="BI1349" s="25"/>
      <c r="BJ1349" s="25"/>
      <c r="BK1349" s="25"/>
      <c r="BL1349" s="25"/>
      <c r="BM1349" s="25"/>
      <c r="BN1349" s="25"/>
      <c r="BO1349" s="25"/>
      <c r="BP1349" s="25"/>
      <c r="BQ1349" s="25"/>
      <c r="BR1349" s="25"/>
      <c r="BS1349" s="25"/>
      <c r="BT1349" s="25"/>
      <c r="BU1349" s="25"/>
      <c r="BV1349" s="25"/>
      <c r="BW1349" s="25"/>
      <c r="BX1349" s="25"/>
      <c r="BY1349" s="25"/>
      <c r="BZ1349" s="25"/>
      <c r="CA1349" s="25"/>
      <c r="CB1349" s="25"/>
      <c r="CC1349" s="25"/>
      <c r="CD1349" s="25"/>
      <c r="CE1349" s="25"/>
      <c r="CF1349" s="25"/>
      <c r="CG1349" s="25"/>
      <c r="CH1349" s="25"/>
      <c r="CI1349" s="25"/>
      <c r="CJ1349" s="25"/>
      <c r="CK1349" s="25"/>
      <c r="CL1349" s="25"/>
      <c r="CM1349" s="25"/>
      <c r="CN1349" s="25"/>
      <c r="CO1349" s="25"/>
      <c r="CP1349" s="25"/>
      <c r="CQ1349" s="25"/>
      <c r="CR1349" s="25"/>
      <c r="CS1349" s="25"/>
      <c r="CT1349" s="25"/>
      <c r="CU1349" s="25"/>
      <c r="CV1349" s="25"/>
      <c r="CW1349" s="25"/>
      <c r="CX1349" s="25"/>
      <c r="CY1349" s="25"/>
      <c r="CZ1349" s="25"/>
      <c r="DA1349" s="25"/>
      <c r="DB1349" s="25"/>
      <c r="DC1349" s="25"/>
      <c r="DD1349" s="25"/>
    </row>
    <row r="1350" spans="1:108" hidden="1">
      <c r="A1350" s="25"/>
      <c r="B1350" s="25"/>
      <c r="C1350" s="25"/>
      <c r="D1350" s="25"/>
      <c r="E1350" s="25"/>
      <c r="F1350" s="25"/>
      <c r="G1350" s="25"/>
      <c r="H1350" s="25"/>
      <c r="I1350" s="214"/>
      <c r="J1350" s="25"/>
      <c r="K1350" s="25"/>
      <c r="L1350" s="25"/>
      <c r="M1350" s="25"/>
      <c r="N1350" s="25"/>
      <c r="O1350" s="25"/>
      <c r="P1350" s="25"/>
      <c r="Q1350" s="25"/>
      <c r="R1350" s="25"/>
      <c r="S1350" s="25"/>
      <c r="T1350" s="25"/>
      <c r="U1350" s="25"/>
      <c r="V1350" s="25"/>
      <c r="W1350" s="25"/>
      <c r="X1350" s="25"/>
      <c r="Y1350" s="25"/>
      <c r="Z1350" s="25"/>
      <c r="AA1350" s="25"/>
      <c r="AB1350" s="25"/>
      <c r="AC1350" s="25"/>
      <c r="AD1350" s="25"/>
      <c r="AE1350" s="25"/>
      <c r="AF1350" s="25"/>
      <c r="AG1350" s="25"/>
      <c r="AH1350" s="25"/>
      <c r="AI1350" s="25"/>
      <c r="AJ1350" s="25"/>
      <c r="AK1350" s="25"/>
      <c r="AL1350" s="25"/>
      <c r="AM1350" s="25"/>
      <c r="AN1350" s="25"/>
      <c r="AO1350" s="25"/>
      <c r="AP1350" s="25"/>
      <c r="AQ1350" s="25"/>
      <c r="AR1350" s="25"/>
      <c r="AS1350" s="25"/>
      <c r="AT1350" s="25"/>
      <c r="AU1350" s="25"/>
      <c r="AV1350" s="25"/>
      <c r="AW1350" s="25"/>
      <c r="AX1350" s="25"/>
      <c r="AY1350" s="25"/>
      <c r="AZ1350" s="25"/>
      <c r="BA1350" s="25"/>
      <c r="BB1350" s="25"/>
      <c r="BC1350" s="25"/>
      <c r="BD1350" s="25"/>
      <c r="BE1350" s="25"/>
      <c r="BF1350" s="25"/>
      <c r="BG1350" s="25"/>
      <c r="BH1350" s="25"/>
      <c r="BI1350" s="25"/>
      <c r="BJ1350" s="25"/>
      <c r="BK1350" s="25"/>
      <c r="BL1350" s="25"/>
      <c r="BM1350" s="25"/>
      <c r="BN1350" s="25"/>
      <c r="BO1350" s="25"/>
      <c r="BP1350" s="25"/>
      <c r="BQ1350" s="25"/>
      <c r="BR1350" s="25"/>
      <c r="BS1350" s="25"/>
      <c r="BT1350" s="25"/>
      <c r="BU1350" s="25"/>
      <c r="BV1350" s="25"/>
      <c r="BW1350" s="25"/>
      <c r="BX1350" s="25"/>
      <c r="BY1350" s="25"/>
      <c r="BZ1350" s="25"/>
      <c r="CA1350" s="25"/>
      <c r="CB1350" s="25"/>
      <c r="CC1350" s="25"/>
      <c r="CD1350" s="25"/>
      <c r="CE1350" s="25"/>
      <c r="CF1350" s="25"/>
      <c r="CG1350" s="25"/>
      <c r="CH1350" s="25"/>
      <c r="CI1350" s="25"/>
      <c r="CJ1350" s="25"/>
      <c r="CK1350" s="25"/>
      <c r="CL1350" s="25"/>
      <c r="CM1350" s="25"/>
      <c r="CN1350" s="25"/>
      <c r="CO1350" s="25"/>
      <c r="CP1350" s="25"/>
      <c r="CQ1350" s="25"/>
      <c r="CR1350" s="25"/>
      <c r="CS1350" s="25"/>
      <c r="CT1350" s="25"/>
      <c r="CU1350" s="25"/>
      <c r="CV1350" s="25"/>
      <c r="CW1350" s="25"/>
      <c r="CX1350" s="25"/>
      <c r="CY1350" s="25"/>
      <c r="CZ1350" s="25"/>
      <c r="DA1350" s="25"/>
      <c r="DB1350" s="25"/>
      <c r="DC1350" s="25"/>
      <c r="DD1350" s="25"/>
    </row>
    <row r="1351" spans="1:108" hidden="1">
      <c r="A1351" s="25"/>
      <c r="B1351" s="25"/>
      <c r="C1351" s="25"/>
      <c r="D1351" s="25"/>
      <c r="E1351" s="25"/>
      <c r="F1351" s="25"/>
      <c r="G1351" s="25"/>
      <c r="H1351" s="25"/>
      <c r="I1351" s="214"/>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5"/>
      <c r="AX1351" s="25"/>
      <c r="AY1351" s="25"/>
      <c r="AZ1351" s="25"/>
      <c r="BA1351" s="25"/>
      <c r="BB1351" s="25"/>
      <c r="BC1351" s="25"/>
      <c r="BD1351" s="25"/>
      <c r="BE1351" s="25"/>
      <c r="BF1351" s="25"/>
      <c r="BG1351" s="25"/>
      <c r="BH1351" s="25"/>
      <c r="BI1351" s="25"/>
      <c r="BJ1351" s="25"/>
      <c r="BK1351" s="25"/>
      <c r="BL1351" s="25"/>
      <c r="BM1351" s="25"/>
      <c r="BN1351" s="25"/>
      <c r="BO1351" s="25"/>
      <c r="BP1351" s="25"/>
      <c r="BQ1351" s="25"/>
      <c r="BR1351" s="25"/>
      <c r="BS1351" s="25"/>
      <c r="BT1351" s="25"/>
      <c r="BU1351" s="25"/>
      <c r="BV1351" s="25"/>
      <c r="BW1351" s="25"/>
      <c r="BX1351" s="25"/>
      <c r="BY1351" s="25"/>
      <c r="BZ1351" s="25"/>
      <c r="CA1351" s="25"/>
      <c r="CB1351" s="25"/>
      <c r="CC1351" s="25"/>
      <c r="CD1351" s="25"/>
      <c r="CE1351" s="25"/>
      <c r="CF1351" s="25"/>
      <c r="CG1351" s="25"/>
      <c r="CH1351" s="25"/>
      <c r="CI1351" s="25"/>
      <c r="CJ1351" s="25"/>
      <c r="CK1351" s="25"/>
      <c r="CL1351" s="25"/>
      <c r="CM1351" s="25"/>
      <c r="CN1351" s="25"/>
      <c r="CO1351" s="25"/>
      <c r="CP1351" s="25"/>
      <c r="CQ1351" s="25"/>
      <c r="CR1351" s="25"/>
      <c r="CS1351" s="25"/>
      <c r="CT1351" s="25"/>
      <c r="CU1351" s="25"/>
      <c r="CV1351" s="25"/>
      <c r="CW1351" s="25"/>
      <c r="CX1351" s="25"/>
      <c r="CY1351" s="25"/>
      <c r="CZ1351" s="25"/>
      <c r="DA1351" s="25"/>
      <c r="DB1351" s="25"/>
      <c r="DC1351" s="25"/>
      <c r="DD1351" s="25"/>
    </row>
    <row r="1352" spans="1:108" hidden="1">
      <c r="A1352" s="25"/>
      <c r="B1352" s="25"/>
      <c r="C1352" s="25"/>
      <c r="D1352" s="25"/>
      <c r="E1352" s="25"/>
      <c r="F1352" s="25"/>
      <c r="G1352" s="25"/>
      <c r="H1352" s="25"/>
      <c r="I1352" s="214"/>
      <c r="J1352" s="25"/>
      <c r="K1352" s="25"/>
      <c r="L1352" s="25"/>
      <c r="M1352" s="25"/>
      <c r="N1352" s="25"/>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c r="AM1352" s="25"/>
      <c r="AN1352" s="25"/>
      <c r="AO1352" s="25"/>
      <c r="AP1352" s="25"/>
      <c r="AQ1352" s="25"/>
      <c r="AR1352" s="25"/>
      <c r="AS1352" s="25"/>
      <c r="AT1352" s="25"/>
      <c r="AU1352" s="25"/>
      <c r="AV1352" s="25"/>
      <c r="AW1352" s="25"/>
      <c r="AX1352" s="25"/>
      <c r="AY1352" s="25"/>
      <c r="AZ1352" s="25"/>
      <c r="BA1352" s="25"/>
      <c r="BB1352" s="25"/>
      <c r="BC1352" s="25"/>
      <c r="BD1352" s="25"/>
      <c r="BE1352" s="25"/>
      <c r="BF1352" s="25"/>
      <c r="BG1352" s="25"/>
      <c r="BH1352" s="25"/>
      <c r="BI1352" s="25"/>
      <c r="BJ1352" s="25"/>
      <c r="BK1352" s="25"/>
      <c r="BL1352" s="25"/>
      <c r="BM1352" s="25"/>
      <c r="BN1352" s="25"/>
      <c r="BO1352" s="25"/>
      <c r="BP1352" s="25"/>
      <c r="BQ1352" s="25"/>
      <c r="BR1352" s="25"/>
      <c r="BS1352" s="25"/>
      <c r="BT1352" s="25"/>
      <c r="BU1352" s="25"/>
      <c r="BV1352" s="25"/>
      <c r="BW1352" s="25"/>
      <c r="BX1352" s="25"/>
      <c r="BY1352" s="25"/>
      <c r="BZ1352" s="25"/>
      <c r="CA1352" s="25"/>
      <c r="CB1352" s="25"/>
      <c r="CC1352" s="25"/>
      <c r="CD1352" s="25"/>
      <c r="CE1352" s="25"/>
      <c r="CF1352" s="25"/>
      <c r="CG1352" s="25"/>
      <c r="CH1352" s="25"/>
      <c r="CI1352" s="25"/>
      <c r="CJ1352" s="25"/>
      <c r="CK1352" s="25"/>
      <c r="CL1352" s="25"/>
      <c r="CM1352" s="25"/>
      <c r="CN1352" s="25"/>
      <c r="CO1352" s="25"/>
      <c r="CP1352" s="25"/>
      <c r="CQ1352" s="25"/>
      <c r="CR1352" s="25"/>
      <c r="CS1352" s="25"/>
      <c r="CT1352" s="25"/>
      <c r="CU1352" s="25"/>
      <c r="CV1352" s="25"/>
      <c r="CW1352" s="25"/>
      <c r="CX1352" s="25"/>
      <c r="CY1352" s="25"/>
      <c r="CZ1352" s="25"/>
      <c r="DA1352" s="25"/>
      <c r="DB1352" s="25"/>
      <c r="DC1352" s="25"/>
      <c r="DD1352" s="25"/>
    </row>
    <row r="1353" spans="1:108" hidden="1">
      <c r="A1353" s="25"/>
      <c r="B1353" s="25"/>
      <c r="C1353" s="25"/>
      <c r="D1353" s="25"/>
      <c r="E1353" s="25"/>
      <c r="F1353" s="25"/>
      <c r="G1353" s="25"/>
      <c r="H1353" s="25"/>
      <c r="I1353" s="214"/>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5"/>
      <c r="AX1353" s="25"/>
      <c r="AY1353" s="25"/>
      <c r="AZ1353" s="25"/>
      <c r="BA1353" s="25"/>
      <c r="BB1353" s="25"/>
      <c r="BC1353" s="25"/>
      <c r="BD1353" s="25"/>
      <c r="BE1353" s="25"/>
      <c r="BF1353" s="25"/>
      <c r="BG1353" s="25"/>
      <c r="BH1353" s="25"/>
      <c r="BI1353" s="25"/>
      <c r="BJ1353" s="25"/>
      <c r="BK1353" s="25"/>
      <c r="BL1353" s="25"/>
      <c r="BM1353" s="25"/>
      <c r="BN1353" s="25"/>
      <c r="BO1353" s="25"/>
      <c r="BP1353" s="25"/>
      <c r="BQ1353" s="25"/>
      <c r="BR1353" s="25"/>
      <c r="BS1353" s="25"/>
      <c r="BT1353" s="25"/>
      <c r="BU1353" s="25"/>
      <c r="BV1353" s="25"/>
      <c r="BW1353" s="25"/>
      <c r="BX1353" s="25"/>
      <c r="BY1353" s="25"/>
      <c r="BZ1353" s="25"/>
      <c r="CA1353" s="25"/>
      <c r="CB1353" s="25"/>
      <c r="CC1353" s="25"/>
      <c r="CD1353" s="25"/>
      <c r="CE1353" s="25"/>
      <c r="CF1353" s="25"/>
      <c r="CG1353" s="25"/>
      <c r="CH1353" s="25"/>
      <c r="CI1353" s="25"/>
      <c r="CJ1353" s="25"/>
      <c r="CK1353" s="25"/>
      <c r="CL1353" s="25"/>
      <c r="CM1353" s="25"/>
      <c r="CN1353" s="25"/>
      <c r="CO1353" s="25"/>
      <c r="CP1353" s="25"/>
      <c r="CQ1353" s="25"/>
      <c r="CR1353" s="25"/>
      <c r="CS1353" s="25"/>
      <c r="CT1353" s="25"/>
      <c r="CU1353" s="25"/>
      <c r="CV1353" s="25"/>
      <c r="CW1353" s="25"/>
      <c r="CX1353" s="25"/>
      <c r="CY1353" s="25"/>
      <c r="CZ1353" s="25"/>
      <c r="DA1353" s="25"/>
      <c r="DB1353" s="25"/>
      <c r="DC1353" s="25"/>
      <c r="DD1353" s="25"/>
    </row>
    <row r="1354" spans="1:108" hidden="1">
      <c r="A1354" s="25"/>
      <c r="B1354" s="25"/>
      <c r="C1354" s="25"/>
      <c r="D1354" s="25"/>
      <c r="E1354" s="25"/>
      <c r="F1354" s="25"/>
      <c r="G1354" s="25"/>
      <c r="H1354" s="25"/>
      <c r="I1354" s="214"/>
      <c r="J1354" s="25"/>
      <c r="K1354" s="25"/>
      <c r="L1354" s="25"/>
      <c r="M1354" s="25"/>
      <c r="N1354" s="25"/>
      <c r="O1354" s="25"/>
      <c r="P1354" s="25"/>
      <c r="Q1354" s="25"/>
      <c r="R1354" s="25"/>
      <c r="S1354" s="25"/>
      <c r="T1354" s="25"/>
      <c r="U1354" s="25"/>
      <c r="V1354" s="25"/>
      <c r="W1354" s="25"/>
      <c r="X1354" s="25"/>
      <c r="Y1354" s="25"/>
      <c r="Z1354" s="25"/>
      <c r="AA1354" s="25"/>
      <c r="AB1354" s="25"/>
      <c r="AC1354" s="25"/>
      <c r="AD1354" s="25"/>
      <c r="AE1354" s="25"/>
      <c r="AF1354" s="25"/>
      <c r="AG1354" s="25"/>
      <c r="AH1354" s="25"/>
      <c r="AI1354" s="25"/>
      <c r="AJ1354" s="25"/>
      <c r="AK1354" s="25"/>
      <c r="AL1354" s="25"/>
      <c r="AM1354" s="25"/>
      <c r="AN1354" s="25"/>
      <c r="AO1354" s="25"/>
      <c r="AP1354" s="25"/>
      <c r="AQ1354" s="25"/>
      <c r="AR1354" s="25"/>
      <c r="AS1354" s="25"/>
      <c r="AT1354" s="25"/>
      <c r="AU1354" s="25"/>
      <c r="AV1354" s="25"/>
      <c r="AW1354" s="25"/>
      <c r="AX1354" s="25"/>
      <c r="AY1354" s="25"/>
      <c r="AZ1354" s="25"/>
      <c r="BA1354" s="25"/>
      <c r="BB1354" s="25"/>
      <c r="BC1354" s="25"/>
      <c r="BD1354" s="25"/>
      <c r="BE1354" s="25"/>
      <c r="BF1354" s="25"/>
      <c r="BG1354" s="25"/>
      <c r="BH1354" s="25"/>
      <c r="BI1354" s="25"/>
      <c r="BJ1354" s="25"/>
      <c r="BK1354" s="25"/>
      <c r="BL1354" s="25"/>
      <c r="BM1354" s="25"/>
      <c r="BN1354" s="25"/>
      <c r="BO1354" s="25"/>
      <c r="BP1354" s="25"/>
      <c r="BQ1354" s="25"/>
      <c r="BR1354" s="25"/>
      <c r="BS1354" s="25"/>
      <c r="BT1354" s="25"/>
      <c r="BU1354" s="25"/>
      <c r="BV1354" s="25"/>
      <c r="BW1354" s="25"/>
      <c r="BX1354" s="25"/>
      <c r="BY1354" s="25"/>
      <c r="BZ1354" s="25"/>
      <c r="CA1354" s="25"/>
      <c r="CB1354" s="25"/>
      <c r="CC1354" s="25"/>
      <c r="CD1354" s="25"/>
      <c r="CE1354" s="25"/>
      <c r="CF1354" s="25"/>
      <c r="CG1354" s="25"/>
      <c r="CH1354" s="25"/>
      <c r="CI1354" s="25"/>
      <c r="CJ1354" s="25"/>
      <c r="CK1354" s="25"/>
      <c r="CL1354" s="25"/>
      <c r="CM1354" s="25"/>
      <c r="CN1354" s="25"/>
      <c r="CO1354" s="25"/>
      <c r="CP1354" s="25"/>
      <c r="CQ1354" s="25"/>
      <c r="CR1354" s="25"/>
      <c r="CS1354" s="25"/>
      <c r="CT1354" s="25"/>
      <c r="CU1354" s="25"/>
      <c r="CV1354" s="25"/>
      <c r="CW1354" s="25"/>
      <c r="CX1354" s="25"/>
      <c r="CY1354" s="25"/>
      <c r="CZ1354" s="25"/>
      <c r="DA1354" s="25"/>
      <c r="DB1354" s="25"/>
      <c r="DC1354" s="25"/>
      <c r="DD1354" s="25"/>
    </row>
    <row r="1355" spans="1:108" hidden="1">
      <c r="A1355" s="25"/>
      <c r="B1355" s="25"/>
      <c r="C1355" s="25"/>
      <c r="D1355" s="25"/>
      <c r="E1355" s="25"/>
      <c r="F1355" s="25"/>
      <c r="G1355" s="25"/>
      <c r="H1355" s="25"/>
      <c r="I1355" s="214"/>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5"/>
      <c r="AX1355" s="25"/>
      <c r="AY1355" s="25"/>
      <c r="AZ1355" s="25"/>
      <c r="BA1355" s="25"/>
      <c r="BB1355" s="25"/>
      <c r="BC1355" s="25"/>
      <c r="BD1355" s="25"/>
      <c r="BE1355" s="25"/>
      <c r="BF1355" s="25"/>
      <c r="BG1355" s="25"/>
      <c r="BH1355" s="25"/>
      <c r="BI1355" s="25"/>
      <c r="BJ1355" s="25"/>
      <c r="BK1355" s="25"/>
      <c r="BL1355" s="25"/>
      <c r="BM1355" s="25"/>
      <c r="BN1355" s="25"/>
      <c r="BO1355" s="25"/>
      <c r="BP1355" s="25"/>
      <c r="BQ1355" s="25"/>
      <c r="BR1355" s="25"/>
      <c r="BS1355" s="25"/>
      <c r="BT1355" s="25"/>
      <c r="BU1355" s="25"/>
      <c r="BV1355" s="25"/>
      <c r="BW1355" s="25"/>
      <c r="BX1355" s="25"/>
      <c r="BY1355" s="25"/>
      <c r="BZ1355" s="25"/>
      <c r="CA1355" s="25"/>
      <c r="CB1355" s="25"/>
      <c r="CC1355" s="25"/>
      <c r="CD1355" s="25"/>
      <c r="CE1355" s="25"/>
      <c r="CF1355" s="25"/>
      <c r="CG1355" s="25"/>
      <c r="CH1355" s="25"/>
      <c r="CI1355" s="25"/>
      <c r="CJ1355" s="25"/>
      <c r="CK1355" s="25"/>
      <c r="CL1355" s="25"/>
      <c r="CM1355" s="25"/>
      <c r="CN1355" s="25"/>
      <c r="CO1355" s="25"/>
      <c r="CP1355" s="25"/>
      <c r="CQ1355" s="25"/>
      <c r="CR1355" s="25"/>
      <c r="CS1355" s="25"/>
      <c r="CT1355" s="25"/>
      <c r="CU1355" s="25"/>
      <c r="CV1355" s="25"/>
      <c r="CW1355" s="25"/>
      <c r="CX1355" s="25"/>
      <c r="CY1355" s="25"/>
      <c r="CZ1355" s="25"/>
      <c r="DA1355" s="25"/>
      <c r="DB1355" s="25"/>
      <c r="DC1355" s="25"/>
      <c r="DD1355" s="25"/>
    </row>
    <row r="1356" spans="1:108" hidden="1">
      <c r="A1356" s="25"/>
      <c r="B1356" s="25"/>
      <c r="C1356" s="25"/>
      <c r="D1356" s="25"/>
      <c r="E1356" s="25"/>
      <c r="F1356" s="25"/>
      <c r="G1356" s="25"/>
      <c r="H1356" s="25"/>
      <c r="I1356" s="214"/>
      <c r="J1356" s="25"/>
      <c r="K1356" s="25"/>
      <c r="L1356" s="25"/>
      <c r="M1356" s="25"/>
      <c r="N1356" s="25"/>
      <c r="O1356" s="25"/>
      <c r="P1356" s="25"/>
      <c r="Q1356" s="25"/>
      <c r="R1356" s="25"/>
      <c r="S1356" s="25"/>
      <c r="T1356" s="25"/>
      <c r="U1356" s="25"/>
      <c r="V1356" s="25"/>
      <c r="W1356" s="25"/>
      <c r="X1356" s="25"/>
      <c r="Y1356" s="25"/>
      <c r="Z1356" s="25"/>
      <c r="AA1356" s="25"/>
      <c r="AB1356" s="25"/>
      <c r="AC1356" s="25"/>
      <c r="AD1356" s="25"/>
      <c r="AE1356" s="25"/>
      <c r="AF1356" s="25"/>
      <c r="AG1356" s="25"/>
      <c r="AH1356" s="25"/>
      <c r="AI1356" s="25"/>
      <c r="AJ1356" s="25"/>
      <c r="AK1356" s="25"/>
      <c r="AL1356" s="25"/>
      <c r="AM1356" s="25"/>
      <c r="AN1356" s="25"/>
      <c r="AO1356" s="25"/>
      <c r="AP1356" s="25"/>
      <c r="AQ1356" s="25"/>
      <c r="AR1356" s="25"/>
      <c r="AS1356" s="25"/>
      <c r="AT1356" s="25"/>
      <c r="AU1356" s="25"/>
      <c r="AV1356" s="25"/>
      <c r="AW1356" s="25"/>
      <c r="AX1356" s="25"/>
      <c r="AY1356" s="25"/>
      <c r="AZ1356" s="25"/>
      <c r="BA1356" s="25"/>
      <c r="BB1356" s="25"/>
      <c r="BC1356" s="25"/>
      <c r="BD1356" s="25"/>
      <c r="BE1356" s="25"/>
      <c r="BF1356" s="25"/>
      <c r="BG1356" s="25"/>
      <c r="BH1356" s="25"/>
      <c r="BI1356" s="25"/>
      <c r="BJ1356" s="25"/>
      <c r="BK1356" s="25"/>
      <c r="BL1356" s="25"/>
      <c r="BM1356" s="25"/>
      <c r="BN1356" s="25"/>
      <c r="BO1356" s="25"/>
      <c r="BP1356" s="25"/>
      <c r="BQ1356" s="25"/>
      <c r="BR1356" s="25"/>
      <c r="BS1356" s="25"/>
      <c r="BT1356" s="25"/>
      <c r="BU1356" s="25"/>
      <c r="BV1356" s="25"/>
      <c r="BW1356" s="25"/>
      <c r="BX1356" s="25"/>
      <c r="BY1356" s="25"/>
      <c r="BZ1356" s="25"/>
      <c r="CA1356" s="25"/>
      <c r="CB1356" s="25"/>
      <c r="CC1356" s="25"/>
      <c r="CD1356" s="25"/>
      <c r="CE1356" s="25"/>
      <c r="CF1356" s="25"/>
      <c r="CG1356" s="25"/>
      <c r="CH1356" s="25"/>
      <c r="CI1356" s="25"/>
      <c r="CJ1356" s="25"/>
      <c r="CK1356" s="25"/>
      <c r="CL1356" s="25"/>
      <c r="CM1356" s="25"/>
      <c r="CN1356" s="25"/>
      <c r="CO1356" s="25"/>
      <c r="CP1356" s="25"/>
      <c r="CQ1356" s="25"/>
      <c r="CR1356" s="25"/>
      <c r="CS1356" s="25"/>
      <c r="CT1356" s="25"/>
      <c r="CU1356" s="25"/>
      <c r="CV1356" s="25"/>
      <c r="CW1356" s="25"/>
      <c r="CX1356" s="25"/>
      <c r="CY1356" s="25"/>
      <c r="CZ1356" s="25"/>
      <c r="DA1356" s="25"/>
      <c r="DB1356" s="25"/>
      <c r="DC1356" s="25"/>
      <c r="DD1356" s="25"/>
    </row>
    <row r="1357" spans="1:108" hidden="1">
      <c r="A1357" s="25"/>
      <c r="B1357" s="25"/>
      <c r="C1357" s="25"/>
      <c r="D1357" s="25"/>
      <c r="E1357" s="25"/>
      <c r="F1357" s="25"/>
      <c r="G1357" s="25"/>
      <c r="H1357" s="25"/>
      <c r="I1357" s="214"/>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5"/>
      <c r="AX1357" s="25"/>
      <c r="AY1357" s="25"/>
      <c r="AZ1357" s="25"/>
      <c r="BA1357" s="25"/>
      <c r="BB1357" s="25"/>
      <c r="BC1357" s="25"/>
      <c r="BD1357" s="25"/>
      <c r="BE1357" s="25"/>
      <c r="BF1357" s="25"/>
      <c r="BG1357" s="25"/>
      <c r="BH1357" s="25"/>
      <c r="BI1357" s="25"/>
      <c r="BJ1357" s="25"/>
      <c r="BK1357" s="25"/>
      <c r="BL1357" s="25"/>
      <c r="BM1357" s="25"/>
      <c r="BN1357" s="25"/>
      <c r="BO1357" s="25"/>
      <c r="BP1357" s="25"/>
      <c r="BQ1357" s="25"/>
      <c r="BR1357" s="25"/>
      <c r="BS1357" s="25"/>
      <c r="BT1357" s="25"/>
      <c r="BU1357" s="25"/>
      <c r="BV1357" s="25"/>
      <c r="BW1357" s="25"/>
      <c r="BX1357" s="25"/>
      <c r="BY1357" s="25"/>
      <c r="BZ1357" s="25"/>
      <c r="CA1357" s="25"/>
      <c r="CB1357" s="25"/>
      <c r="CC1357" s="25"/>
      <c r="CD1357" s="25"/>
      <c r="CE1357" s="25"/>
      <c r="CF1357" s="25"/>
      <c r="CG1357" s="25"/>
      <c r="CH1357" s="25"/>
      <c r="CI1357" s="25"/>
      <c r="CJ1357" s="25"/>
      <c r="CK1357" s="25"/>
      <c r="CL1357" s="25"/>
      <c r="CM1357" s="25"/>
      <c r="CN1357" s="25"/>
      <c r="CO1357" s="25"/>
      <c r="CP1357" s="25"/>
      <c r="CQ1357" s="25"/>
      <c r="CR1357" s="25"/>
      <c r="CS1357" s="25"/>
      <c r="CT1357" s="25"/>
      <c r="CU1357" s="25"/>
      <c r="CV1357" s="25"/>
      <c r="CW1357" s="25"/>
      <c r="CX1357" s="25"/>
      <c r="CY1357" s="25"/>
      <c r="CZ1357" s="25"/>
      <c r="DA1357" s="25"/>
      <c r="DB1357" s="25"/>
      <c r="DC1357" s="25"/>
      <c r="DD1357" s="25"/>
    </row>
    <row r="1358" spans="1:108" hidden="1">
      <c r="A1358" s="25"/>
      <c r="B1358" s="25"/>
      <c r="C1358" s="25"/>
      <c r="D1358" s="25"/>
      <c r="E1358" s="25"/>
      <c r="F1358" s="25"/>
      <c r="G1358" s="25"/>
      <c r="H1358" s="25"/>
      <c r="I1358" s="214"/>
      <c r="J1358" s="25"/>
      <c r="K1358" s="25"/>
      <c r="L1358" s="25"/>
      <c r="M1358" s="25"/>
      <c r="N1358" s="25"/>
      <c r="O1358" s="25"/>
      <c r="P1358" s="25"/>
      <c r="Q1358" s="25"/>
      <c r="R1358" s="25"/>
      <c r="S1358" s="25"/>
      <c r="T1358" s="25"/>
      <c r="U1358" s="25"/>
      <c r="V1358" s="25"/>
      <c r="W1358" s="25"/>
      <c r="X1358" s="25"/>
      <c r="Y1358" s="25"/>
      <c r="Z1358" s="25"/>
      <c r="AA1358" s="25"/>
      <c r="AB1358" s="25"/>
      <c r="AC1358" s="25"/>
      <c r="AD1358" s="25"/>
      <c r="AE1358" s="25"/>
      <c r="AF1358" s="25"/>
      <c r="AG1358" s="25"/>
      <c r="AH1358" s="25"/>
      <c r="AI1358" s="25"/>
      <c r="AJ1358" s="25"/>
      <c r="AK1358" s="25"/>
      <c r="AL1358" s="25"/>
      <c r="AM1358" s="25"/>
      <c r="AN1358" s="25"/>
      <c r="AO1358" s="25"/>
      <c r="AP1358" s="25"/>
      <c r="AQ1358" s="25"/>
      <c r="AR1358" s="25"/>
      <c r="AS1358" s="25"/>
      <c r="AT1358" s="25"/>
      <c r="AU1358" s="25"/>
      <c r="AV1358" s="25"/>
      <c r="AW1358" s="25"/>
      <c r="AX1358" s="25"/>
      <c r="AY1358" s="25"/>
      <c r="AZ1358" s="25"/>
      <c r="BA1358" s="25"/>
      <c r="BB1358" s="25"/>
      <c r="BC1358" s="25"/>
      <c r="BD1358" s="25"/>
      <c r="BE1358" s="25"/>
      <c r="BF1358" s="25"/>
      <c r="BG1358" s="25"/>
      <c r="BH1358" s="25"/>
      <c r="BI1358" s="25"/>
      <c r="BJ1358" s="25"/>
      <c r="BK1358" s="25"/>
      <c r="BL1358" s="25"/>
      <c r="BM1358" s="25"/>
      <c r="BN1358" s="25"/>
      <c r="BO1358" s="25"/>
      <c r="BP1358" s="25"/>
      <c r="BQ1358" s="25"/>
      <c r="BR1358" s="25"/>
      <c r="BS1358" s="25"/>
      <c r="BT1358" s="25"/>
      <c r="BU1358" s="25"/>
      <c r="BV1358" s="25"/>
      <c r="BW1358" s="25"/>
      <c r="BX1358" s="25"/>
      <c r="BY1358" s="25"/>
      <c r="BZ1358" s="25"/>
      <c r="CA1358" s="25"/>
      <c r="CB1358" s="25"/>
      <c r="CC1358" s="25"/>
      <c r="CD1358" s="25"/>
      <c r="CE1358" s="25"/>
      <c r="CF1358" s="25"/>
      <c r="CG1358" s="25"/>
      <c r="CH1358" s="25"/>
      <c r="CI1358" s="25"/>
      <c r="CJ1358" s="25"/>
      <c r="CK1358" s="25"/>
      <c r="CL1358" s="25"/>
      <c r="CM1358" s="25"/>
      <c r="CN1358" s="25"/>
      <c r="CO1358" s="25"/>
      <c r="CP1358" s="25"/>
      <c r="CQ1358" s="25"/>
      <c r="CR1358" s="25"/>
      <c r="CS1358" s="25"/>
      <c r="CT1358" s="25"/>
      <c r="CU1358" s="25"/>
      <c r="CV1358" s="25"/>
      <c r="CW1358" s="25"/>
      <c r="CX1358" s="25"/>
      <c r="CY1358" s="25"/>
      <c r="CZ1358" s="25"/>
      <c r="DA1358" s="25"/>
      <c r="DB1358" s="25"/>
      <c r="DC1358" s="25"/>
      <c r="DD1358" s="25"/>
    </row>
    <row r="1359" spans="1:108" hidden="1">
      <c r="A1359" s="25"/>
      <c r="B1359" s="25"/>
      <c r="C1359" s="25"/>
      <c r="D1359" s="25"/>
      <c r="E1359" s="25"/>
      <c r="F1359" s="25"/>
      <c r="G1359" s="25"/>
      <c r="H1359" s="25"/>
      <c r="I1359" s="214"/>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5"/>
      <c r="AX1359" s="25"/>
      <c r="AY1359" s="25"/>
      <c r="AZ1359" s="25"/>
      <c r="BA1359" s="25"/>
      <c r="BB1359" s="25"/>
      <c r="BC1359" s="25"/>
      <c r="BD1359" s="25"/>
      <c r="BE1359" s="25"/>
      <c r="BF1359" s="25"/>
      <c r="BG1359" s="25"/>
      <c r="BH1359" s="25"/>
      <c r="BI1359" s="25"/>
      <c r="BJ1359" s="25"/>
      <c r="BK1359" s="25"/>
      <c r="BL1359" s="25"/>
      <c r="BM1359" s="25"/>
      <c r="BN1359" s="25"/>
      <c r="BO1359" s="25"/>
      <c r="BP1359" s="25"/>
      <c r="BQ1359" s="25"/>
      <c r="BR1359" s="25"/>
      <c r="BS1359" s="25"/>
      <c r="BT1359" s="25"/>
      <c r="BU1359" s="25"/>
      <c r="BV1359" s="25"/>
      <c r="BW1359" s="25"/>
      <c r="BX1359" s="25"/>
      <c r="BY1359" s="25"/>
      <c r="BZ1359" s="25"/>
      <c r="CA1359" s="25"/>
      <c r="CB1359" s="25"/>
      <c r="CC1359" s="25"/>
      <c r="CD1359" s="25"/>
      <c r="CE1359" s="25"/>
      <c r="CF1359" s="25"/>
      <c r="CG1359" s="25"/>
      <c r="CH1359" s="25"/>
      <c r="CI1359" s="25"/>
      <c r="CJ1359" s="25"/>
      <c r="CK1359" s="25"/>
      <c r="CL1359" s="25"/>
      <c r="CM1359" s="25"/>
      <c r="CN1359" s="25"/>
      <c r="CO1359" s="25"/>
      <c r="CP1359" s="25"/>
      <c r="CQ1359" s="25"/>
      <c r="CR1359" s="25"/>
      <c r="CS1359" s="25"/>
      <c r="CT1359" s="25"/>
      <c r="CU1359" s="25"/>
      <c r="CV1359" s="25"/>
      <c r="CW1359" s="25"/>
      <c r="CX1359" s="25"/>
      <c r="CY1359" s="25"/>
      <c r="CZ1359" s="25"/>
      <c r="DA1359" s="25"/>
      <c r="DB1359" s="25"/>
      <c r="DC1359" s="25"/>
      <c r="DD1359" s="25"/>
    </row>
    <row r="1360" spans="1:108" hidden="1">
      <c r="A1360" s="25"/>
      <c r="B1360" s="25"/>
      <c r="C1360" s="25"/>
      <c r="D1360" s="25"/>
      <c r="E1360" s="25"/>
      <c r="F1360" s="25"/>
      <c r="G1360" s="25"/>
      <c r="H1360" s="25"/>
      <c r="I1360" s="214"/>
      <c r="J1360" s="25"/>
      <c r="K1360" s="25"/>
      <c r="L1360" s="25"/>
      <c r="M1360" s="25"/>
      <c r="N1360" s="25"/>
      <c r="O1360" s="25"/>
      <c r="P1360" s="25"/>
      <c r="Q1360" s="25"/>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c r="AM1360" s="25"/>
      <c r="AN1360" s="25"/>
      <c r="AO1360" s="25"/>
      <c r="AP1360" s="25"/>
      <c r="AQ1360" s="25"/>
      <c r="AR1360" s="25"/>
      <c r="AS1360" s="25"/>
      <c r="AT1360" s="25"/>
      <c r="AU1360" s="25"/>
      <c r="AV1360" s="25"/>
      <c r="AW1360" s="25"/>
      <c r="AX1360" s="25"/>
      <c r="AY1360" s="25"/>
      <c r="AZ1360" s="25"/>
      <c r="BA1360" s="25"/>
      <c r="BB1360" s="25"/>
      <c r="BC1360" s="25"/>
      <c r="BD1360" s="25"/>
      <c r="BE1360" s="25"/>
      <c r="BF1360" s="25"/>
      <c r="BG1360" s="25"/>
      <c r="BH1360" s="25"/>
      <c r="BI1360" s="25"/>
      <c r="BJ1360" s="25"/>
      <c r="BK1360" s="25"/>
      <c r="BL1360" s="25"/>
      <c r="BM1360" s="25"/>
      <c r="BN1360" s="25"/>
      <c r="BO1360" s="25"/>
      <c r="BP1360" s="25"/>
      <c r="BQ1360" s="25"/>
      <c r="BR1360" s="25"/>
      <c r="BS1360" s="25"/>
      <c r="BT1360" s="25"/>
      <c r="BU1360" s="25"/>
      <c r="BV1360" s="25"/>
      <c r="BW1360" s="25"/>
      <c r="BX1360" s="25"/>
      <c r="BY1360" s="25"/>
      <c r="BZ1360" s="25"/>
      <c r="CA1360" s="25"/>
      <c r="CB1360" s="25"/>
      <c r="CC1360" s="25"/>
      <c r="CD1360" s="25"/>
      <c r="CE1360" s="25"/>
      <c r="CF1360" s="25"/>
      <c r="CG1360" s="25"/>
      <c r="CH1360" s="25"/>
      <c r="CI1360" s="25"/>
      <c r="CJ1360" s="25"/>
      <c r="CK1360" s="25"/>
      <c r="CL1360" s="25"/>
      <c r="CM1360" s="25"/>
      <c r="CN1360" s="25"/>
      <c r="CO1360" s="25"/>
      <c r="CP1360" s="25"/>
      <c r="CQ1360" s="25"/>
      <c r="CR1360" s="25"/>
      <c r="CS1360" s="25"/>
      <c r="CT1360" s="25"/>
      <c r="CU1360" s="25"/>
      <c r="CV1360" s="25"/>
      <c r="CW1360" s="25"/>
      <c r="CX1360" s="25"/>
      <c r="CY1360" s="25"/>
      <c r="CZ1360" s="25"/>
      <c r="DA1360" s="25"/>
      <c r="DB1360" s="25"/>
      <c r="DC1360" s="25"/>
      <c r="DD1360" s="25"/>
    </row>
    <row r="1361" spans="1:108" hidden="1">
      <c r="A1361" s="25"/>
      <c r="B1361" s="25"/>
      <c r="C1361" s="25"/>
      <c r="D1361" s="25"/>
      <c r="E1361" s="25"/>
      <c r="F1361" s="25"/>
      <c r="G1361" s="25"/>
      <c r="H1361" s="25"/>
      <c r="I1361" s="214"/>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5"/>
      <c r="AX1361" s="25"/>
      <c r="AY1361" s="25"/>
      <c r="AZ1361" s="25"/>
      <c r="BA1361" s="25"/>
      <c r="BB1361" s="25"/>
      <c r="BC1361" s="25"/>
      <c r="BD1361" s="25"/>
      <c r="BE1361" s="25"/>
      <c r="BF1361" s="25"/>
      <c r="BG1361" s="25"/>
      <c r="BH1361" s="25"/>
      <c r="BI1361" s="25"/>
      <c r="BJ1361" s="25"/>
      <c r="BK1361" s="25"/>
      <c r="BL1361" s="25"/>
      <c r="BM1361" s="25"/>
      <c r="BN1361" s="25"/>
      <c r="BO1361" s="25"/>
      <c r="BP1361" s="25"/>
      <c r="BQ1361" s="25"/>
      <c r="BR1361" s="25"/>
      <c r="BS1361" s="25"/>
      <c r="BT1361" s="25"/>
      <c r="BU1361" s="25"/>
      <c r="BV1361" s="25"/>
      <c r="BW1361" s="25"/>
      <c r="BX1361" s="25"/>
      <c r="BY1361" s="25"/>
      <c r="BZ1361" s="25"/>
      <c r="CA1361" s="25"/>
      <c r="CB1361" s="25"/>
      <c r="CC1361" s="25"/>
      <c r="CD1361" s="25"/>
      <c r="CE1361" s="25"/>
      <c r="CF1361" s="25"/>
      <c r="CG1361" s="25"/>
      <c r="CH1361" s="25"/>
      <c r="CI1361" s="25"/>
      <c r="CJ1361" s="25"/>
      <c r="CK1361" s="25"/>
      <c r="CL1361" s="25"/>
      <c r="CM1361" s="25"/>
      <c r="CN1361" s="25"/>
      <c r="CO1361" s="25"/>
      <c r="CP1361" s="25"/>
      <c r="CQ1361" s="25"/>
      <c r="CR1361" s="25"/>
      <c r="CS1361" s="25"/>
      <c r="CT1361" s="25"/>
      <c r="CU1361" s="25"/>
      <c r="CV1361" s="25"/>
      <c r="CW1361" s="25"/>
      <c r="CX1361" s="25"/>
      <c r="CY1361" s="25"/>
      <c r="CZ1361" s="25"/>
      <c r="DA1361" s="25"/>
      <c r="DB1361" s="25"/>
      <c r="DC1361" s="25"/>
      <c r="DD1361" s="25"/>
    </row>
    <row r="1362" spans="1:108" hidden="1">
      <c r="A1362" s="25"/>
      <c r="B1362" s="25"/>
      <c r="C1362" s="25"/>
      <c r="D1362" s="25"/>
      <c r="E1362" s="25"/>
      <c r="F1362" s="25"/>
      <c r="G1362" s="25"/>
      <c r="H1362" s="25"/>
      <c r="I1362" s="214"/>
      <c r="J1362" s="25"/>
      <c r="K1362" s="25"/>
      <c r="L1362" s="25"/>
      <c r="M1362" s="25"/>
      <c r="N1362" s="25"/>
      <c r="O1362" s="25"/>
      <c r="P1362" s="25"/>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c r="AM1362" s="25"/>
      <c r="AN1362" s="25"/>
      <c r="AO1362" s="25"/>
      <c r="AP1362" s="25"/>
      <c r="AQ1362" s="25"/>
      <c r="AR1362" s="25"/>
      <c r="AS1362" s="25"/>
      <c r="AT1362" s="25"/>
      <c r="AU1362" s="25"/>
      <c r="AV1362" s="25"/>
      <c r="AW1362" s="25"/>
      <c r="AX1362" s="25"/>
      <c r="AY1362" s="25"/>
      <c r="AZ1362" s="25"/>
      <c r="BA1362" s="25"/>
      <c r="BB1362" s="25"/>
      <c r="BC1362" s="25"/>
      <c r="BD1362" s="25"/>
      <c r="BE1362" s="25"/>
      <c r="BF1362" s="25"/>
      <c r="BG1362" s="25"/>
      <c r="BH1362" s="25"/>
      <c r="BI1362" s="25"/>
      <c r="BJ1362" s="25"/>
      <c r="BK1362" s="25"/>
      <c r="BL1362" s="25"/>
      <c r="BM1362" s="25"/>
      <c r="BN1362" s="25"/>
      <c r="BO1362" s="25"/>
      <c r="BP1362" s="25"/>
      <c r="BQ1362" s="25"/>
      <c r="BR1362" s="25"/>
      <c r="BS1362" s="25"/>
      <c r="BT1362" s="25"/>
      <c r="BU1362" s="25"/>
      <c r="BV1362" s="25"/>
      <c r="BW1362" s="25"/>
      <c r="BX1362" s="25"/>
      <c r="BY1362" s="25"/>
      <c r="BZ1362" s="25"/>
      <c r="CA1362" s="25"/>
      <c r="CB1362" s="25"/>
      <c r="CC1362" s="25"/>
      <c r="CD1362" s="25"/>
      <c r="CE1362" s="25"/>
      <c r="CF1362" s="25"/>
      <c r="CG1362" s="25"/>
      <c r="CH1362" s="25"/>
      <c r="CI1362" s="25"/>
      <c r="CJ1362" s="25"/>
      <c r="CK1362" s="25"/>
      <c r="CL1362" s="25"/>
      <c r="CM1362" s="25"/>
      <c r="CN1362" s="25"/>
      <c r="CO1362" s="25"/>
      <c r="CP1362" s="25"/>
      <c r="CQ1362" s="25"/>
      <c r="CR1362" s="25"/>
      <c r="CS1362" s="25"/>
      <c r="CT1362" s="25"/>
      <c r="CU1362" s="25"/>
      <c r="CV1362" s="25"/>
      <c r="CW1362" s="25"/>
      <c r="CX1362" s="25"/>
      <c r="CY1362" s="25"/>
      <c r="CZ1362" s="25"/>
      <c r="DA1362" s="25"/>
      <c r="DB1362" s="25"/>
      <c r="DC1362" s="25"/>
      <c r="DD1362" s="25"/>
    </row>
    <row r="1363" spans="1:108" hidden="1">
      <c r="A1363" s="25"/>
      <c r="B1363" s="25"/>
      <c r="C1363" s="25"/>
      <c r="D1363" s="25"/>
      <c r="E1363" s="25"/>
      <c r="F1363" s="25"/>
      <c r="G1363" s="25"/>
      <c r="H1363" s="25"/>
      <c r="I1363" s="214"/>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5"/>
      <c r="AX1363" s="25"/>
      <c r="AY1363" s="25"/>
      <c r="AZ1363" s="25"/>
      <c r="BA1363" s="25"/>
      <c r="BB1363" s="25"/>
      <c r="BC1363" s="25"/>
      <c r="BD1363" s="25"/>
      <c r="BE1363" s="25"/>
      <c r="BF1363" s="25"/>
      <c r="BG1363" s="25"/>
      <c r="BH1363" s="25"/>
      <c r="BI1363" s="25"/>
      <c r="BJ1363" s="25"/>
      <c r="BK1363" s="25"/>
      <c r="BL1363" s="25"/>
      <c r="BM1363" s="25"/>
      <c r="BN1363" s="25"/>
      <c r="BO1363" s="25"/>
      <c r="BP1363" s="25"/>
      <c r="BQ1363" s="25"/>
      <c r="BR1363" s="25"/>
      <c r="BS1363" s="25"/>
      <c r="BT1363" s="25"/>
      <c r="BU1363" s="25"/>
      <c r="BV1363" s="25"/>
      <c r="BW1363" s="25"/>
      <c r="BX1363" s="25"/>
      <c r="BY1363" s="25"/>
      <c r="BZ1363" s="25"/>
      <c r="CA1363" s="25"/>
      <c r="CB1363" s="25"/>
      <c r="CC1363" s="25"/>
      <c r="CD1363" s="25"/>
      <c r="CE1363" s="25"/>
      <c r="CF1363" s="25"/>
      <c r="CG1363" s="25"/>
      <c r="CH1363" s="25"/>
      <c r="CI1363" s="25"/>
      <c r="CJ1363" s="25"/>
      <c r="CK1363" s="25"/>
      <c r="CL1363" s="25"/>
      <c r="CM1363" s="25"/>
      <c r="CN1363" s="25"/>
      <c r="CO1363" s="25"/>
      <c r="CP1363" s="25"/>
      <c r="CQ1363" s="25"/>
      <c r="CR1363" s="25"/>
      <c r="CS1363" s="25"/>
      <c r="CT1363" s="25"/>
      <c r="CU1363" s="25"/>
      <c r="CV1363" s="25"/>
      <c r="CW1363" s="25"/>
      <c r="CX1363" s="25"/>
      <c r="CY1363" s="25"/>
      <c r="CZ1363" s="25"/>
      <c r="DA1363" s="25"/>
      <c r="DB1363" s="25"/>
      <c r="DC1363" s="25"/>
      <c r="DD1363" s="25"/>
    </row>
    <row r="1364" spans="1:108" hidden="1">
      <c r="A1364" s="25"/>
      <c r="B1364" s="25"/>
      <c r="C1364" s="25"/>
      <c r="D1364" s="25"/>
      <c r="E1364" s="25"/>
      <c r="F1364" s="25"/>
      <c r="G1364" s="25"/>
      <c r="H1364" s="25"/>
      <c r="I1364" s="214"/>
      <c r="J1364" s="25"/>
      <c r="K1364" s="25"/>
      <c r="L1364" s="25"/>
      <c r="M1364" s="25"/>
      <c r="N1364" s="25"/>
      <c r="O1364" s="25"/>
      <c r="P1364" s="25"/>
      <c r="Q1364" s="25"/>
      <c r="R1364" s="25"/>
      <c r="S1364" s="25"/>
      <c r="T1364" s="25"/>
      <c r="U1364" s="25"/>
      <c r="V1364" s="25"/>
      <c r="W1364" s="25"/>
      <c r="X1364" s="25"/>
      <c r="Y1364" s="25"/>
      <c r="Z1364" s="25"/>
      <c r="AA1364" s="25"/>
      <c r="AB1364" s="25"/>
      <c r="AC1364" s="25"/>
      <c r="AD1364" s="25"/>
      <c r="AE1364" s="25"/>
      <c r="AF1364" s="25"/>
      <c r="AG1364" s="25"/>
      <c r="AH1364" s="25"/>
      <c r="AI1364" s="25"/>
      <c r="AJ1364" s="25"/>
      <c r="AK1364" s="25"/>
      <c r="AL1364" s="25"/>
      <c r="AM1364" s="25"/>
      <c r="AN1364" s="25"/>
      <c r="AO1364" s="25"/>
      <c r="AP1364" s="25"/>
      <c r="AQ1364" s="25"/>
      <c r="AR1364" s="25"/>
      <c r="AS1364" s="25"/>
      <c r="AT1364" s="25"/>
      <c r="AU1364" s="25"/>
      <c r="AV1364" s="25"/>
      <c r="AW1364" s="25"/>
      <c r="AX1364" s="25"/>
      <c r="AY1364" s="25"/>
      <c r="AZ1364" s="25"/>
      <c r="BA1364" s="25"/>
      <c r="BB1364" s="25"/>
      <c r="BC1364" s="25"/>
      <c r="BD1364" s="25"/>
      <c r="BE1364" s="25"/>
      <c r="BF1364" s="25"/>
      <c r="BG1364" s="25"/>
      <c r="BH1364" s="25"/>
      <c r="BI1364" s="25"/>
      <c r="BJ1364" s="25"/>
      <c r="BK1364" s="25"/>
      <c r="BL1364" s="25"/>
      <c r="BM1364" s="25"/>
      <c r="BN1364" s="25"/>
      <c r="BO1364" s="25"/>
      <c r="BP1364" s="25"/>
      <c r="BQ1364" s="25"/>
      <c r="BR1364" s="25"/>
      <c r="BS1364" s="25"/>
      <c r="BT1364" s="25"/>
      <c r="BU1364" s="25"/>
      <c r="BV1364" s="25"/>
      <c r="BW1364" s="25"/>
      <c r="BX1364" s="25"/>
      <c r="BY1364" s="25"/>
      <c r="BZ1364" s="25"/>
      <c r="CA1364" s="25"/>
      <c r="CB1364" s="25"/>
      <c r="CC1364" s="25"/>
      <c r="CD1364" s="25"/>
      <c r="CE1364" s="25"/>
      <c r="CF1364" s="25"/>
      <c r="CG1364" s="25"/>
      <c r="CH1364" s="25"/>
      <c r="CI1364" s="25"/>
      <c r="CJ1364" s="25"/>
      <c r="CK1364" s="25"/>
      <c r="CL1364" s="25"/>
      <c r="CM1364" s="25"/>
      <c r="CN1364" s="25"/>
      <c r="CO1364" s="25"/>
      <c r="CP1364" s="25"/>
      <c r="CQ1364" s="25"/>
      <c r="CR1364" s="25"/>
      <c r="CS1364" s="25"/>
      <c r="CT1364" s="25"/>
      <c r="CU1364" s="25"/>
      <c r="CV1364" s="25"/>
      <c r="CW1364" s="25"/>
      <c r="CX1364" s="25"/>
      <c r="CY1364" s="25"/>
      <c r="CZ1364" s="25"/>
      <c r="DA1364" s="25"/>
      <c r="DB1364" s="25"/>
      <c r="DC1364" s="25"/>
      <c r="DD1364" s="25"/>
    </row>
    <row r="1365" spans="1:108" hidden="1">
      <c r="A1365" s="25"/>
      <c r="B1365" s="25"/>
      <c r="C1365" s="25"/>
      <c r="D1365" s="25"/>
      <c r="E1365" s="25"/>
      <c r="F1365" s="25"/>
      <c r="G1365" s="25"/>
      <c r="H1365" s="25"/>
      <c r="I1365" s="214"/>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c r="AZ1365" s="25"/>
      <c r="BA1365" s="25"/>
      <c r="BB1365" s="25"/>
      <c r="BC1365" s="25"/>
      <c r="BD1365" s="25"/>
      <c r="BE1365" s="25"/>
      <c r="BF1365" s="25"/>
      <c r="BG1365" s="25"/>
      <c r="BH1365" s="25"/>
      <c r="BI1365" s="25"/>
      <c r="BJ1365" s="25"/>
      <c r="BK1365" s="25"/>
      <c r="BL1365" s="25"/>
      <c r="BM1365" s="25"/>
      <c r="BN1365" s="25"/>
      <c r="BO1365" s="25"/>
      <c r="BP1365" s="25"/>
      <c r="BQ1365" s="25"/>
      <c r="BR1365" s="25"/>
      <c r="BS1365" s="25"/>
      <c r="BT1365" s="25"/>
      <c r="BU1365" s="25"/>
      <c r="BV1365" s="25"/>
      <c r="BW1365" s="25"/>
      <c r="BX1365" s="25"/>
      <c r="BY1365" s="25"/>
      <c r="BZ1365" s="25"/>
      <c r="CA1365" s="25"/>
      <c r="CB1365" s="25"/>
      <c r="CC1365" s="25"/>
      <c r="CD1365" s="25"/>
      <c r="CE1365" s="25"/>
      <c r="CF1365" s="25"/>
      <c r="CG1365" s="25"/>
      <c r="CH1365" s="25"/>
      <c r="CI1365" s="25"/>
      <c r="CJ1365" s="25"/>
      <c r="CK1365" s="25"/>
      <c r="CL1365" s="25"/>
      <c r="CM1365" s="25"/>
      <c r="CN1365" s="25"/>
      <c r="CO1365" s="25"/>
      <c r="CP1365" s="25"/>
      <c r="CQ1365" s="25"/>
      <c r="CR1365" s="25"/>
      <c r="CS1365" s="25"/>
      <c r="CT1365" s="25"/>
      <c r="CU1365" s="25"/>
      <c r="CV1365" s="25"/>
      <c r="CW1365" s="25"/>
      <c r="CX1365" s="25"/>
      <c r="CY1365" s="25"/>
      <c r="CZ1365" s="25"/>
      <c r="DA1365" s="25"/>
      <c r="DB1365" s="25"/>
      <c r="DC1365" s="25"/>
      <c r="DD1365" s="25"/>
    </row>
    <row r="1366" spans="1:108" hidden="1">
      <c r="A1366" s="25"/>
      <c r="B1366" s="25"/>
      <c r="C1366" s="25"/>
      <c r="D1366" s="25"/>
      <c r="E1366" s="25"/>
      <c r="F1366" s="25"/>
      <c r="G1366" s="25"/>
      <c r="H1366" s="25"/>
      <c r="I1366" s="214"/>
      <c r="J1366" s="25"/>
      <c r="K1366" s="25"/>
      <c r="L1366" s="25"/>
      <c r="M1366" s="25"/>
      <c r="N1366" s="25"/>
      <c r="O1366" s="25"/>
      <c r="P1366" s="25"/>
      <c r="Q1366" s="25"/>
      <c r="R1366" s="25"/>
      <c r="S1366" s="25"/>
      <c r="T1366" s="25"/>
      <c r="U1366" s="25"/>
      <c r="V1366" s="25"/>
      <c r="W1366" s="25"/>
      <c r="X1366" s="25"/>
      <c r="Y1366" s="25"/>
      <c r="Z1366" s="25"/>
      <c r="AA1366" s="25"/>
      <c r="AB1366" s="25"/>
      <c r="AC1366" s="25"/>
      <c r="AD1366" s="25"/>
      <c r="AE1366" s="25"/>
      <c r="AF1366" s="25"/>
      <c r="AG1366" s="25"/>
      <c r="AH1366" s="25"/>
      <c r="AI1366" s="25"/>
      <c r="AJ1366" s="25"/>
      <c r="AK1366" s="25"/>
      <c r="AL1366" s="25"/>
      <c r="AM1366" s="25"/>
      <c r="AN1366" s="25"/>
      <c r="AO1366" s="25"/>
      <c r="AP1366" s="25"/>
      <c r="AQ1366" s="25"/>
      <c r="AR1366" s="25"/>
      <c r="AS1366" s="25"/>
      <c r="AT1366" s="25"/>
      <c r="AU1366" s="25"/>
      <c r="AV1366" s="25"/>
      <c r="AW1366" s="25"/>
      <c r="AX1366" s="25"/>
      <c r="AY1366" s="25"/>
      <c r="AZ1366" s="25"/>
      <c r="BA1366" s="25"/>
      <c r="BB1366" s="25"/>
      <c r="BC1366" s="25"/>
      <c r="BD1366" s="25"/>
      <c r="BE1366" s="25"/>
      <c r="BF1366" s="25"/>
      <c r="BG1366" s="25"/>
      <c r="BH1366" s="25"/>
      <c r="BI1366" s="25"/>
      <c r="BJ1366" s="25"/>
      <c r="BK1366" s="25"/>
      <c r="BL1366" s="25"/>
      <c r="BM1366" s="25"/>
      <c r="BN1366" s="25"/>
      <c r="BO1366" s="25"/>
      <c r="BP1366" s="25"/>
      <c r="BQ1366" s="25"/>
      <c r="BR1366" s="25"/>
      <c r="BS1366" s="25"/>
      <c r="BT1366" s="25"/>
      <c r="BU1366" s="25"/>
      <c r="BV1366" s="25"/>
      <c r="BW1366" s="25"/>
      <c r="BX1366" s="25"/>
      <c r="BY1366" s="25"/>
      <c r="BZ1366" s="25"/>
      <c r="CA1366" s="25"/>
      <c r="CB1366" s="25"/>
      <c r="CC1366" s="25"/>
      <c r="CD1366" s="25"/>
      <c r="CE1366" s="25"/>
      <c r="CF1366" s="25"/>
      <c r="CG1366" s="25"/>
      <c r="CH1366" s="25"/>
      <c r="CI1366" s="25"/>
      <c r="CJ1366" s="25"/>
      <c r="CK1366" s="25"/>
      <c r="CL1366" s="25"/>
      <c r="CM1366" s="25"/>
      <c r="CN1366" s="25"/>
      <c r="CO1366" s="25"/>
      <c r="CP1366" s="25"/>
      <c r="CQ1366" s="25"/>
      <c r="CR1366" s="25"/>
      <c r="CS1366" s="25"/>
      <c r="CT1366" s="25"/>
      <c r="CU1366" s="25"/>
      <c r="CV1366" s="25"/>
      <c r="CW1366" s="25"/>
      <c r="CX1366" s="25"/>
      <c r="CY1366" s="25"/>
      <c r="CZ1366" s="25"/>
      <c r="DA1366" s="25"/>
      <c r="DB1366" s="25"/>
      <c r="DC1366" s="25"/>
      <c r="DD1366" s="25"/>
    </row>
    <row r="1367" spans="1:108" hidden="1">
      <c r="A1367" s="25"/>
      <c r="B1367" s="25"/>
      <c r="C1367" s="25"/>
      <c r="D1367" s="25"/>
      <c r="E1367" s="25"/>
      <c r="F1367" s="25"/>
      <c r="G1367" s="25"/>
      <c r="H1367" s="25"/>
      <c r="I1367" s="214"/>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c r="AZ1367" s="25"/>
      <c r="BA1367" s="25"/>
      <c r="BB1367" s="25"/>
      <c r="BC1367" s="25"/>
      <c r="BD1367" s="25"/>
      <c r="BE1367" s="25"/>
      <c r="BF1367" s="25"/>
      <c r="BG1367" s="25"/>
      <c r="BH1367" s="25"/>
      <c r="BI1367" s="25"/>
      <c r="BJ1367" s="25"/>
      <c r="BK1367" s="25"/>
      <c r="BL1367" s="25"/>
      <c r="BM1367" s="25"/>
      <c r="BN1367" s="25"/>
      <c r="BO1367" s="25"/>
      <c r="BP1367" s="25"/>
      <c r="BQ1367" s="25"/>
      <c r="BR1367" s="25"/>
      <c r="BS1367" s="25"/>
      <c r="BT1367" s="25"/>
      <c r="BU1367" s="25"/>
      <c r="BV1367" s="25"/>
      <c r="BW1367" s="25"/>
      <c r="BX1367" s="25"/>
      <c r="BY1367" s="25"/>
      <c r="BZ1367" s="25"/>
      <c r="CA1367" s="25"/>
      <c r="CB1367" s="25"/>
      <c r="CC1367" s="25"/>
      <c r="CD1367" s="25"/>
      <c r="CE1367" s="25"/>
      <c r="CF1367" s="25"/>
      <c r="CG1367" s="25"/>
      <c r="CH1367" s="25"/>
      <c r="CI1367" s="25"/>
      <c r="CJ1367" s="25"/>
      <c r="CK1367" s="25"/>
      <c r="CL1367" s="25"/>
      <c r="CM1367" s="25"/>
      <c r="CN1367" s="25"/>
      <c r="CO1367" s="25"/>
      <c r="CP1367" s="25"/>
      <c r="CQ1367" s="25"/>
      <c r="CR1367" s="25"/>
      <c r="CS1367" s="25"/>
      <c r="CT1367" s="25"/>
      <c r="CU1367" s="25"/>
      <c r="CV1367" s="25"/>
      <c r="CW1367" s="25"/>
      <c r="CX1367" s="25"/>
      <c r="CY1367" s="25"/>
      <c r="CZ1367" s="25"/>
      <c r="DA1367" s="25"/>
      <c r="DB1367" s="25"/>
      <c r="DC1367" s="25"/>
      <c r="DD1367" s="25"/>
    </row>
    <row r="1368" spans="1:108" hidden="1">
      <c r="A1368" s="25"/>
      <c r="B1368" s="25"/>
      <c r="C1368" s="25"/>
      <c r="D1368" s="25"/>
      <c r="E1368" s="25"/>
      <c r="F1368" s="25"/>
      <c r="G1368" s="25"/>
      <c r="H1368" s="25"/>
      <c r="I1368" s="214"/>
      <c r="J1368" s="25"/>
      <c r="K1368" s="25"/>
      <c r="L1368" s="25"/>
      <c r="M1368" s="25"/>
      <c r="N1368" s="25"/>
      <c r="O1368" s="25"/>
      <c r="P1368" s="25"/>
      <c r="Q1368" s="25"/>
      <c r="R1368" s="25"/>
      <c r="S1368" s="25"/>
      <c r="T1368" s="25"/>
      <c r="U1368" s="25"/>
      <c r="V1368" s="25"/>
      <c r="W1368" s="25"/>
      <c r="X1368" s="25"/>
      <c r="Y1368" s="25"/>
      <c r="Z1368" s="25"/>
      <c r="AA1368" s="25"/>
      <c r="AB1368" s="25"/>
      <c r="AC1368" s="25"/>
      <c r="AD1368" s="25"/>
      <c r="AE1368" s="25"/>
      <c r="AF1368" s="25"/>
      <c r="AG1368" s="25"/>
      <c r="AH1368" s="25"/>
      <c r="AI1368" s="25"/>
      <c r="AJ1368" s="25"/>
      <c r="AK1368" s="25"/>
      <c r="AL1368" s="25"/>
      <c r="AM1368" s="25"/>
      <c r="AN1368" s="25"/>
      <c r="AO1368" s="25"/>
      <c r="AP1368" s="25"/>
      <c r="AQ1368" s="25"/>
      <c r="AR1368" s="25"/>
      <c r="AS1368" s="25"/>
      <c r="AT1368" s="25"/>
      <c r="AU1368" s="25"/>
      <c r="AV1368" s="25"/>
      <c r="AW1368" s="25"/>
      <c r="AX1368" s="25"/>
      <c r="AY1368" s="25"/>
      <c r="AZ1368" s="25"/>
      <c r="BA1368" s="25"/>
      <c r="BB1368" s="25"/>
      <c r="BC1368" s="25"/>
      <c r="BD1368" s="25"/>
      <c r="BE1368" s="25"/>
      <c r="BF1368" s="25"/>
      <c r="BG1368" s="25"/>
      <c r="BH1368" s="25"/>
      <c r="BI1368" s="25"/>
      <c r="BJ1368" s="25"/>
      <c r="BK1368" s="25"/>
      <c r="BL1368" s="25"/>
      <c r="BM1368" s="25"/>
      <c r="BN1368" s="25"/>
      <c r="BO1368" s="25"/>
      <c r="BP1368" s="25"/>
      <c r="BQ1368" s="25"/>
      <c r="BR1368" s="25"/>
      <c r="BS1368" s="25"/>
      <c r="BT1368" s="25"/>
      <c r="BU1368" s="25"/>
      <c r="BV1368" s="25"/>
      <c r="BW1368" s="25"/>
      <c r="BX1368" s="25"/>
      <c r="BY1368" s="25"/>
      <c r="BZ1368" s="25"/>
      <c r="CA1368" s="25"/>
      <c r="CB1368" s="25"/>
      <c r="CC1368" s="25"/>
      <c r="CD1368" s="25"/>
      <c r="CE1368" s="25"/>
      <c r="CF1368" s="25"/>
      <c r="CG1368" s="25"/>
      <c r="CH1368" s="25"/>
      <c r="CI1368" s="25"/>
      <c r="CJ1368" s="25"/>
      <c r="CK1368" s="25"/>
      <c r="CL1368" s="25"/>
      <c r="CM1368" s="25"/>
      <c r="CN1368" s="25"/>
      <c r="CO1368" s="25"/>
      <c r="CP1368" s="25"/>
      <c r="CQ1368" s="25"/>
      <c r="CR1368" s="25"/>
      <c r="CS1368" s="25"/>
      <c r="CT1368" s="25"/>
      <c r="CU1368" s="25"/>
      <c r="CV1368" s="25"/>
      <c r="CW1368" s="25"/>
      <c r="CX1368" s="25"/>
      <c r="CY1368" s="25"/>
      <c r="CZ1368" s="25"/>
      <c r="DA1368" s="25"/>
      <c r="DB1368" s="25"/>
      <c r="DC1368" s="25"/>
      <c r="DD1368" s="25"/>
    </row>
    <row r="1369" spans="1:108" hidden="1">
      <c r="A1369" s="25"/>
      <c r="B1369" s="25"/>
      <c r="C1369" s="25"/>
      <c r="D1369" s="25"/>
      <c r="E1369" s="25"/>
      <c r="F1369" s="25"/>
      <c r="G1369" s="25"/>
      <c r="H1369" s="25"/>
      <c r="I1369" s="214"/>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5"/>
      <c r="AX1369" s="25"/>
      <c r="AY1369" s="25"/>
      <c r="AZ1369" s="25"/>
      <c r="BA1369" s="25"/>
      <c r="BB1369" s="25"/>
      <c r="BC1369" s="25"/>
      <c r="BD1369" s="25"/>
      <c r="BE1369" s="25"/>
      <c r="BF1369" s="25"/>
      <c r="BG1369" s="25"/>
      <c r="BH1369" s="25"/>
      <c r="BI1369" s="25"/>
      <c r="BJ1369" s="25"/>
      <c r="BK1369" s="25"/>
      <c r="BL1369" s="25"/>
      <c r="BM1369" s="25"/>
      <c r="BN1369" s="25"/>
      <c r="BO1369" s="25"/>
      <c r="BP1369" s="25"/>
      <c r="BQ1369" s="25"/>
      <c r="BR1369" s="25"/>
      <c r="BS1369" s="25"/>
      <c r="BT1369" s="25"/>
      <c r="BU1369" s="25"/>
      <c r="BV1369" s="25"/>
      <c r="BW1369" s="25"/>
      <c r="BX1369" s="25"/>
      <c r="BY1369" s="25"/>
      <c r="BZ1369" s="25"/>
      <c r="CA1369" s="25"/>
      <c r="CB1369" s="25"/>
      <c r="CC1369" s="25"/>
      <c r="CD1369" s="25"/>
      <c r="CE1369" s="25"/>
      <c r="CF1369" s="25"/>
      <c r="CG1369" s="25"/>
      <c r="CH1369" s="25"/>
      <c r="CI1369" s="25"/>
      <c r="CJ1369" s="25"/>
      <c r="CK1369" s="25"/>
      <c r="CL1369" s="25"/>
      <c r="CM1369" s="25"/>
      <c r="CN1369" s="25"/>
      <c r="CO1369" s="25"/>
      <c r="CP1369" s="25"/>
      <c r="CQ1369" s="25"/>
      <c r="CR1369" s="25"/>
      <c r="CS1369" s="25"/>
      <c r="CT1369" s="25"/>
      <c r="CU1369" s="25"/>
      <c r="CV1369" s="25"/>
      <c r="CW1369" s="25"/>
      <c r="CX1369" s="25"/>
      <c r="CY1369" s="25"/>
      <c r="CZ1369" s="25"/>
      <c r="DA1369" s="25"/>
      <c r="DB1369" s="25"/>
      <c r="DC1369" s="25"/>
      <c r="DD1369" s="25"/>
    </row>
    <row r="1370" spans="1:108" hidden="1">
      <c r="A1370" s="25"/>
      <c r="B1370" s="25"/>
      <c r="C1370" s="25"/>
      <c r="D1370" s="25"/>
      <c r="E1370" s="25"/>
      <c r="F1370" s="25"/>
      <c r="G1370" s="25"/>
      <c r="H1370" s="25"/>
      <c r="I1370" s="214"/>
      <c r="J1370" s="25"/>
      <c r="K1370" s="25"/>
      <c r="L1370" s="25"/>
      <c r="M1370" s="25"/>
      <c r="N1370" s="25"/>
      <c r="O1370" s="25"/>
      <c r="P1370" s="25"/>
      <c r="Q1370" s="25"/>
      <c r="R1370" s="25"/>
      <c r="S1370" s="25"/>
      <c r="T1370" s="25"/>
      <c r="U1370" s="25"/>
      <c r="V1370" s="25"/>
      <c r="W1370" s="25"/>
      <c r="X1370" s="25"/>
      <c r="Y1370" s="25"/>
      <c r="Z1370" s="25"/>
      <c r="AA1370" s="25"/>
      <c r="AB1370" s="25"/>
      <c r="AC1370" s="25"/>
      <c r="AD1370" s="25"/>
      <c r="AE1370" s="25"/>
      <c r="AF1370" s="25"/>
      <c r="AG1370" s="25"/>
      <c r="AH1370" s="25"/>
      <c r="AI1370" s="25"/>
      <c r="AJ1370" s="25"/>
      <c r="AK1370" s="25"/>
      <c r="AL1370" s="25"/>
      <c r="AM1370" s="25"/>
      <c r="AN1370" s="25"/>
      <c r="AO1370" s="25"/>
      <c r="AP1370" s="25"/>
      <c r="AQ1370" s="25"/>
      <c r="AR1370" s="25"/>
      <c r="AS1370" s="25"/>
      <c r="AT1370" s="25"/>
      <c r="AU1370" s="25"/>
      <c r="AV1370" s="25"/>
      <c r="AW1370" s="25"/>
      <c r="AX1370" s="25"/>
      <c r="AY1370" s="25"/>
      <c r="AZ1370" s="25"/>
      <c r="BA1370" s="25"/>
      <c r="BB1370" s="25"/>
      <c r="BC1370" s="25"/>
      <c r="BD1370" s="25"/>
      <c r="BE1370" s="25"/>
      <c r="BF1370" s="25"/>
      <c r="BG1370" s="25"/>
      <c r="BH1370" s="25"/>
      <c r="BI1370" s="25"/>
      <c r="BJ1370" s="25"/>
      <c r="BK1370" s="25"/>
      <c r="BL1370" s="25"/>
      <c r="BM1370" s="25"/>
      <c r="BN1370" s="25"/>
      <c r="BO1370" s="25"/>
      <c r="BP1370" s="25"/>
      <c r="BQ1370" s="25"/>
      <c r="BR1370" s="25"/>
      <c r="BS1370" s="25"/>
      <c r="BT1370" s="25"/>
      <c r="BU1370" s="25"/>
      <c r="BV1370" s="25"/>
      <c r="BW1370" s="25"/>
      <c r="BX1370" s="25"/>
      <c r="BY1370" s="25"/>
      <c r="BZ1370" s="25"/>
      <c r="CA1370" s="25"/>
      <c r="CB1370" s="25"/>
      <c r="CC1370" s="25"/>
      <c r="CD1370" s="25"/>
      <c r="CE1370" s="25"/>
      <c r="CF1370" s="25"/>
      <c r="CG1370" s="25"/>
      <c r="CH1370" s="25"/>
      <c r="CI1370" s="25"/>
      <c r="CJ1370" s="25"/>
      <c r="CK1370" s="25"/>
      <c r="CL1370" s="25"/>
      <c r="CM1370" s="25"/>
      <c r="CN1370" s="25"/>
      <c r="CO1370" s="25"/>
      <c r="CP1370" s="25"/>
      <c r="CQ1370" s="25"/>
      <c r="CR1370" s="25"/>
      <c r="CS1370" s="25"/>
      <c r="CT1370" s="25"/>
      <c r="CU1370" s="25"/>
      <c r="CV1370" s="25"/>
      <c r="CW1370" s="25"/>
      <c r="CX1370" s="25"/>
      <c r="CY1370" s="25"/>
      <c r="CZ1370" s="25"/>
      <c r="DA1370" s="25"/>
      <c r="DB1370" s="25"/>
      <c r="DC1370" s="25"/>
      <c r="DD1370" s="25"/>
    </row>
    <row r="1371" spans="1:108" hidden="1">
      <c r="A1371" s="25"/>
      <c r="B1371" s="25"/>
      <c r="C1371" s="25"/>
      <c r="D1371" s="25"/>
      <c r="E1371" s="25"/>
      <c r="F1371" s="25"/>
      <c r="G1371" s="25"/>
      <c r="H1371" s="25"/>
      <c r="I1371" s="214"/>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5"/>
      <c r="AX1371" s="25"/>
      <c r="AY1371" s="25"/>
      <c r="AZ1371" s="25"/>
      <c r="BA1371" s="25"/>
      <c r="BB1371" s="25"/>
      <c r="BC1371" s="25"/>
      <c r="BD1371" s="25"/>
      <c r="BE1371" s="25"/>
      <c r="BF1371" s="25"/>
      <c r="BG1371" s="25"/>
      <c r="BH1371" s="25"/>
      <c r="BI1371" s="25"/>
      <c r="BJ1371" s="25"/>
      <c r="BK1371" s="25"/>
      <c r="BL1371" s="25"/>
      <c r="BM1371" s="25"/>
      <c r="BN1371" s="25"/>
      <c r="BO1371" s="25"/>
      <c r="BP1371" s="25"/>
      <c r="BQ1371" s="25"/>
      <c r="BR1371" s="25"/>
      <c r="BS1371" s="25"/>
      <c r="BT1371" s="25"/>
      <c r="BU1371" s="25"/>
      <c r="BV1371" s="25"/>
      <c r="BW1371" s="25"/>
      <c r="BX1371" s="25"/>
      <c r="BY1371" s="25"/>
      <c r="BZ1371" s="25"/>
      <c r="CA1371" s="25"/>
      <c r="CB1371" s="25"/>
      <c r="CC1371" s="25"/>
      <c r="CD1371" s="25"/>
      <c r="CE1371" s="25"/>
      <c r="CF1371" s="25"/>
      <c r="CG1371" s="25"/>
      <c r="CH1371" s="25"/>
      <c r="CI1371" s="25"/>
      <c r="CJ1371" s="25"/>
      <c r="CK1371" s="25"/>
      <c r="CL1371" s="25"/>
      <c r="CM1371" s="25"/>
      <c r="CN1371" s="25"/>
      <c r="CO1371" s="25"/>
      <c r="CP1371" s="25"/>
      <c r="CQ1371" s="25"/>
      <c r="CR1371" s="25"/>
      <c r="CS1371" s="25"/>
      <c r="CT1371" s="25"/>
      <c r="CU1371" s="25"/>
      <c r="CV1371" s="25"/>
      <c r="CW1371" s="25"/>
      <c r="CX1371" s="25"/>
      <c r="CY1371" s="25"/>
      <c r="CZ1371" s="25"/>
      <c r="DA1371" s="25"/>
      <c r="DB1371" s="25"/>
      <c r="DC1371" s="25"/>
      <c r="DD1371" s="25"/>
    </row>
    <row r="1372" spans="1:108" hidden="1">
      <c r="A1372" s="25"/>
      <c r="B1372" s="25"/>
      <c r="C1372" s="25"/>
      <c r="D1372" s="25"/>
      <c r="E1372" s="25"/>
      <c r="F1372" s="25"/>
      <c r="G1372" s="25"/>
      <c r="H1372" s="25"/>
      <c r="I1372" s="214"/>
      <c r="J1372" s="25"/>
      <c r="K1372" s="25"/>
      <c r="L1372" s="25"/>
      <c r="M1372" s="25"/>
      <c r="N1372" s="25"/>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c r="AM1372" s="25"/>
      <c r="AN1372" s="25"/>
      <c r="AO1372" s="25"/>
      <c r="AP1372" s="25"/>
      <c r="AQ1372" s="25"/>
      <c r="AR1372" s="25"/>
      <c r="AS1372" s="25"/>
      <c r="AT1372" s="25"/>
      <c r="AU1372" s="25"/>
      <c r="AV1372" s="25"/>
      <c r="AW1372" s="25"/>
      <c r="AX1372" s="25"/>
      <c r="AY1372" s="25"/>
      <c r="AZ1372" s="25"/>
      <c r="BA1372" s="25"/>
      <c r="BB1372" s="25"/>
      <c r="BC1372" s="25"/>
      <c r="BD1372" s="25"/>
      <c r="BE1372" s="25"/>
      <c r="BF1372" s="25"/>
      <c r="BG1372" s="25"/>
      <c r="BH1372" s="25"/>
      <c r="BI1372" s="25"/>
      <c r="BJ1372" s="25"/>
      <c r="BK1372" s="25"/>
      <c r="BL1372" s="25"/>
      <c r="BM1372" s="25"/>
      <c r="BN1372" s="25"/>
      <c r="BO1372" s="25"/>
      <c r="BP1372" s="25"/>
      <c r="BQ1372" s="25"/>
      <c r="BR1372" s="25"/>
      <c r="BS1372" s="25"/>
      <c r="BT1372" s="25"/>
      <c r="BU1372" s="25"/>
      <c r="BV1372" s="25"/>
      <c r="BW1372" s="25"/>
      <c r="BX1372" s="25"/>
      <c r="BY1372" s="25"/>
      <c r="BZ1372" s="25"/>
      <c r="CA1372" s="25"/>
      <c r="CB1372" s="25"/>
      <c r="CC1372" s="25"/>
      <c r="CD1372" s="25"/>
      <c r="CE1372" s="25"/>
      <c r="CF1372" s="25"/>
      <c r="CG1372" s="25"/>
      <c r="CH1372" s="25"/>
      <c r="CI1372" s="25"/>
      <c r="CJ1372" s="25"/>
      <c r="CK1372" s="25"/>
      <c r="CL1372" s="25"/>
      <c r="CM1372" s="25"/>
      <c r="CN1372" s="25"/>
      <c r="CO1372" s="25"/>
      <c r="CP1372" s="25"/>
      <c r="CQ1372" s="25"/>
      <c r="CR1372" s="25"/>
      <c r="CS1372" s="25"/>
      <c r="CT1372" s="25"/>
      <c r="CU1372" s="25"/>
      <c r="CV1372" s="25"/>
      <c r="CW1372" s="25"/>
      <c r="CX1372" s="25"/>
      <c r="CY1372" s="25"/>
      <c r="CZ1372" s="25"/>
      <c r="DA1372" s="25"/>
      <c r="DB1372" s="25"/>
      <c r="DC1372" s="25"/>
      <c r="DD1372" s="25"/>
    </row>
    <row r="1373" spans="1:108" hidden="1">
      <c r="A1373" s="25"/>
      <c r="B1373" s="25"/>
      <c r="C1373" s="25"/>
      <c r="D1373" s="25"/>
      <c r="E1373" s="25"/>
      <c r="F1373" s="25"/>
      <c r="G1373" s="25"/>
      <c r="H1373" s="25"/>
      <c r="I1373" s="214"/>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5"/>
      <c r="AX1373" s="25"/>
      <c r="AY1373" s="25"/>
      <c r="AZ1373" s="25"/>
      <c r="BA1373" s="25"/>
      <c r="BB1373" s="25"/>
      <c r="BC1373" s="25"/>
      <c r="BD1373" s="25"/>
      <c r="BE1373" s="25"/>
      <c r="BF1373" s="25"/>
      <c r="BG1373" s="25"/>
      <c r="BH1373" s="25"/>
      <c r="BI1373" s="25"/>
      <c r="BJ1373" s="25"/>
      <c r="BK1373" s="25"/>
      <c r="BL1373" s="25"/>
      <c r="BM1373" s="25"/>
      <c r="BN1373" s="25"/>
      <c r="BO1373" s="25"/>
      <c r="BP1373" s="25"/>
      <c r="BQ1373" s="25"/>
      <c r="BR1373" s="25"/>
      <c r="BS1373" s="25"/>
      <c r="BT1373" s="25"/>
      <c r="BU1373" s="25"/>
      <c r="BV1373" s="25"/>
      <c r="BW1373" s="25"/>
      <c r="BX1373" s="25"/>
      <c r="BY1373" s="25"/>
      <c r="BZ1373" s="25"/>
      <c r="CA1373" s="25"/>
      <c r="CB1373" s="25"/>
      <c r="CC1373" s="25"/>
      <c r="CD1373" s="25"/>
      <c r="CE1373" s="25"/>
      <c r="CF1373" s="25"/>
      <c r="CG1373" s="25"/>
      <c r="CH1373" s="25"/>
      <c r="CI1373" s="25"/>
      <c r="CJ1373" s="25"/>
      <c r="CK1373" s="25"/>
      <c r="CL1373" s="25"/>
      <c r="CM1373" s="25"/>
      <c r="CN1373" s="25"/>
      <c r="CO1373" s="25"/>
      <c r="CP1373" s="25"/>
      <c r="CQ1373" s="25"/>
      <c r="CR1373" s="25"/>
      <c r="CS1373" s="25"/>
      <c r="CT1373" s="25"/>
      <c r="CU1373" s="25"/>
      <c r="CV1373" s="25"/>
      <c r="CW1373" s="25"/>
      <c r="CX1373" s="25"/>
      <c r="CY1373" s="25"/>
      <c r="CZ1373" s="25"/>
      <c r="DA1373" s="25"/>
      <c r="DB1373" s="25"/>
      <c r="DC1373" s="25"/>
      <c r="DD1373" s="25"/>
    </row>
    <row r="1374" spans="1:108" hidden="1">
      <c r="A1374" s="25"/>
      <c r="B1374" s="25"/>
      <c r="C1374" s="25"/>
      <c r="D1374" s="25"/>
      <c r="E1374" s="25"/>
      <c r="F1374" s="25"/>
      <c r="G1374" s="25"/>
      <c r="H1374" s="25"/>
      <c r="I1374" s="214"/>
      <c r="J1374" s="25"/>
      <c r="K1374" s="25"/>
      <c r="L1374" s="25"/>
      <c r="M1374" s="25"/>
      <c r="N1374" s="25"/>
      <c r="O1374" s="25"/>
      <c r="P1374" s="25"/>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c r="AM1374" s="25"/>
      <c r="AN1374" s="25"/>
      <c r="AO1374" s="25"/>
      <c r="AP1374" s="25"/>
      <c r="AQ1374" s="25"/>
      <c r="AR1374" s="25"/>
      <c r="AS1374" s="25"/>
      <c r="AT1374" s="25"/>
      <c r="AU1374" s="25"/>
      <c r="AV1374" s="25"/>
      <c r="AW1374" s="25"/>
      <c r="AX1374" s="25"/>
      <c r="AY1374" s="25"/>
      <c r="AZ1374" s="25"/>
      <c r="BA1374" s="25"/>
      <c r="BB1374" s="25"/>
      <c r="BC1374" s="25"/>
      <c r="BD1374" s="25"/>
      <c r="BE1374" s="25"/>
      <c r="BF1374" s="25"/>
      <c r="BG1374" s="25"/>
      <c r="BH1374" s="25"/>
      <c r="BI1374" s="25"/>
      <c r="BJ1374" s="25"/>
      <c r="BK1374" s="25"/>
      <c r="BL1374" s="25"/>
      <c r="BM1374" s="25"/>
      <c r="BN1374" s="25"/>
      <c r="BO1374" s="25"/>
      <c r="BP1374" s="25"/>
      <c r="BQ1374" s="25"/>
      <c r="BR1374" s="25"/>
      <c r="BS1374" s="25"/>
      <c r="BT1374" s="25"/>
      <c r="BU1374" s="25"/>
      <c r="BV1374" s="25"/>
      <c r="BW1374" s="25"/>
      <c r="BX1374" s="25"/>
      <c r="BY1374" s="25"/>
      <c r="BZ1374" s="25"/>
      <c r="CA1374" s="25"/>
      <c r="CB1374" s="25"/>
      <c r="CC1374" s="25"/>
      <c r="CD1374" s="25"/>
      <c r="CE1374" s="25"/>
      <c r="CF1374" s="25"/>
      <c r="CG1374" s="25"/>
      <c r="CH1374" s="25"/>
      <c r="CI1374" s="25"/>
      <c r="CJ1374" s="25"/>
      <c r="CK1374" s="25"/>
      <c r="CL1374" s="25"/>
      <c r="CM1374" s="25"/>
      <c r="CN1374" s="25"/>
      <c r="CO1374" s="25"/>
      <c r="CP1374" s="25"/>
      <c r="CQ1374" s="25"/>
      <c r="CR1374" s="25"/>
      <c r="CS1374" s="25"/>
      <c r="CT1374" s="25"/>
      <c r="CU1374" s="25"/>
      <c r="CV1374" s="25"/>
      <c r="CW1374" s="25"/>
      <c r="CX1374" s="25"/>
      <c r="CY1374" s="25"/>
      <c r="CZ1374" s="25"/>
      <c r="DA1374" s="25"/>
      <c r="DB1374" s="25"/>
      <c r="DC1374" s="25"/>
      <c r="DD1374" s="25"/>
    </row>
    <row r="1375" spans="1:108" hidden="1">
      <c r="A1375" s="25"/>
      <c r="B1375" s="25"/>
      <c r="C1375" s="25"/>
      <c r="D1375" s="25"/>
      <c r="E1375" s="25"/>
      <c r="F1375" s="25"/>
      <c r="G1375" s="25"/>
      <c r="H1375" s="25"/>
      <c r="I1375" s="214"/>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5"/>
      <c r="AX1375" s="25"/>
      <c r="AY1375" s="25"/>
      <c r="AZ1375" s="25"/>
      <c r="BA1375" s="25"/>
      <c r="BB1375" s="25"/>
      <c r="BC1375" s="25"/>
      <c r="BD1375" s="25"/>
      <c r="BE1375" s="25"/>
      <c r="BF1375" s="25"/>
      <c r="BG1375" s="25"/>
      <c r="BH1375" s="25"/>
      <c r="BI1375" s="25"/>
      <c r="BJ1375" s="25"/>
      <c r="BK1375" s="25"/>
      <c r="BL1375" s="25"/>
      <c r="BM1375" s="25"/>
      <c r="BN1375" s="25"/>
      <c r="BO1375" s="25"/>
      <c r="BP1375" s="25"/>
      <c r="BQ1375" s="25"/>
      <c r="BR1375" s="25"/>
      <c r="BS1375" s="25"/>
      <c r="BT1375" s="25"/>
      <c r="BU1375" s="25"/>
      <c r="BV1375" s="25"/>
      <c r="BW1375" s="25"/>
      <c r="BX1375" s="25"/>
      <c r="BY1375" s="25"/>
      <c r="BZ1375" s="25"/>
      <c r="CA1375" s="25"/>
      <c r="CB1375" s="25"/>
      <c r="CC1375" s="25"/>
      <c r="CD1375" s="25"/>
      <c r="CE1375" s="25"/>
      <c r="CF1375" s="25"/>
      <c r="CG1375" s="25"/>
      <c r="CH1375" s="25"/>
      <c r="CI1375" s="25"/>
      <c r="CJ1375" s="25"/>
      <c r="CK1375" s="25"/>
      <c r="CL1375" s="25"/>
      <c r="CM1375" s="25"/>
      <c r="CN1375" s="25"/>
      <c r="CO1375" s="25"/>
      <c r="CP1375" s="25"/>
      <c r="CQ1375" s="25"/>
      <c r="CR1375" s="25"/>
      <c r="CS1375" s="25"/>
      <c r="CT1375" s="25"/>
      <c r="CU1375" s="25"/>
      <c r="CV1375" s="25"/>
      <c r="CW1375" s="25"/>
      <c r="CX1375" s="25"/>
      <c r="CY1375" s="25"/>
      <c r="CZ1375" s="25"/>
      <c r="DA1375" s="25"/>
      <c r="DB1375" s="25"/>
      <c r="DC1375" s="25"/>
      <c r="DD1375" s="25"/>
    </row>
    <row r="1376" spans="1:108" hidden="1">
      <c r="A1376" s="25"/>
      <c r="B1376" s="25"/>
      <c r="C1376" s="25"/>
      <c r="D1376" s="25"/>
      <c r="E1376" s="25"/>
      <c r="F1376" s="25"/>
      <c r="G1376" s="25"/>
      <c r="H1376" s="25"/>
      <c r="I1376" s="214"/>
      <c r="J1376" s="25"/>
      <c r="K1376" s="25"/>
      <c r="L1376" s="25"/>
      <c r="M1376" s="25"/>
      <c r="N1376" s="25"/>
      <c r="O1376" s="25"/>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c r="AM1376" s="25"/>
      <c r="AN1376" s="25"/>
      <c r="AO1376" s="25"/>
      <c r="AP1376" s="25"/>
      <c r="AQ1376" s="25"/>
      <c r="AR1376" s="25"/>
      <c r="AS1376" s="25"/>
      <c r="AT1376" s="25"/>
      <c r="AU1376" s="25"/>
      <c r="AV1376" s="25"/>
      <c r="AW1376" s="25"/>
      <c r="AX1376" s="25"/>
      <c r="AY1376" s="25"/>
      <c r="AZ1376" s="25"/>
      <c r="BA1376" s="25"/>
      <c r="BB1376" s="25"/>
      <c r="BC1376" s="25"/>
      <c r="BD1376" s="25"/>
      <c r="BE1376" s="25"/>
      <c r="BF1376" s="25"/>
      <c r="BG1376" s="25"/>
      <c r="BH1376" s="25"/>
      <c r="BI1376" s="25"/>
      <c r="BJ1376" s="25"/>
      <c r="BK1376" s="25"/>
      <c r="BL1376" s="25"/>
      <c r="BM1376" s="25"/>
      <c r="BN1376" s="25"/>
      <c r="BO1376" s="25"/>
      <c r="BP1376" s="25"/>
      <c r="BQ1376" s="25"/>
      <c r="BR1376" s="25"/>
      <c r="BS1376" s="25"/>
      <c r="BT1376" s="25"/>
      <c r="BU1376" s="25"/>
      <c r="BV1376" s="25"/>
      <c r="BW1376" s="25"/>
      <c r="BX1376" s="25"/>
      <c r="BY1376" s="25"/>
      <c r="BZ1376" s="25"/>
      <c r="CA1376" s="25"/>
      <c r="CB1376" s="25"/>
      <c r="CC1376" s="25"/>
      <c r="CD1376" s="25"/>
      <c r="CE1376" s="25"/>
      <c r="CF1376" s="25"/>
      <c r="CG1376" s="25"/>
      <c r="CH1376" s="25"/>
      <c r="CI1376" s="25"/>
      <c r="CJ1376" s="25"/>
      <c r="CK1376" s="25"/>
      <c r="CL1376" s="25"/>
      <c r="CM1376" s="25"/>
      <c r="CN1376" s="25"/>
      <c r="CO1376" s="25"/>
      <c r="CP1376" s="25"/>
      <c r="CQ1376" s="25"/>
      <c r="CR1376" s="25"/>
      <c r="CS1376" s="25"/>
      <c r="CT1376" s="25"/>
      <c r="CU1376" s="25"/>
      <c r="CV1376" s="25"/>
      <c r="CW1376" s="25"/>
      <c r="CX1376" s="25"/>
      <c r="CY1376" s="25"/>
      <c r="CZ1376" s="25"/>
      <c r="DA1376" s="25"/>
      <c r="DB1376" s="25"/>
      <c r="DC1376" s="25"/>
      <c r="DD1376" s="25"/>
    </row>
    <row r="1377" spans="1:108" hidden="1">
      <c r="A1377" s="25"/>
      <c r="B1377" s="25"/>
      <c r="C1377" s="25"/>
      <c r="D1377" s="25"/>
      <c r="E1377" s="25"/>
      <c r="F1377" s="25"/>
      <c r="G1377" s="25"/>
      <c r="H1377" s="25"/>
      <c r="I1377" s="214"/>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5"/>
      <c r="AX1377" s="25"/>
      <c r="AY1377" s="25"/>
      <c r="AZ1377" s="25"/>
      <c r="BA1377" s="25"/>
      <c r="BB1377" s="25"/>
      <c r="BC1377" s="25"/>
      <c r="BD1377" s="25"/>
      <c r="BE1377" s="25"/>
      <c r="BF1377" s="25"/>
      <c r="BG1377" s="25"/>
      <c r="BH1377" s="25"/>
      <c r="BI1377" s="25"/>
      <c r="BJ1377" s="25"/>
      <c r="BK1377" s="25"/>
      <c r="BL1377" s="25"/>
      <c r="BM1377" s="25"/>
      <c r="BN1377" s="25"/>
      <c r="BO1377" s="25"/>
      <c r="BP1377" s="25"/>
      <c r="BQ1377" s="25"/>
      <c r="BR1377" s="25"/>
      <c r="BS1377" s="25"/>
      <c r="BT1377" s="25"/>
      <c r="BU1377" s="25"/>
      <c r="BV1377" s="25"/>
      <c r="BW1377" s="25"/>
      <c r="BX1377" s="25"/>
      <c r="BY1377" s="25"/>
      <c r="BZ1377" s="25"/>
      <c r="CA1377" s="25"/>
      <c r="CB1377" s="25"/>
      <c r="CC1377" s="25"/>
      <c r="CD1377" s="25"/>
      <c r="CE1377" s="25"/>
      <c r="CF1377" s="25"/>
      <c r="CG1377" s="25"/>
      <c r="CH1377" s="25"/>
      <c r="CI1377" s="25"/>
      <c r="CJ1377" s="25"/>
      <c r="CK1377" s="25"/>
      <c r="CL1377" s="25"/>
      <c r="CM1377" s="25"/>
      <c r="CN1377" s="25"/>
      <c r="CO1377" s="25"/>
      <c r="CP1377" s="25"/>
      <c r="CQ1377" s="25"/>
      <c r="CR1377" s="25"/>
      <c r="CS1377" s="25"/>
      <c r="CT1377" s="25"/>
      <c r="CU1377" s="25"/>
      <c r="CV1377" s="25"/>
      <c r="CW1377" s="25"/>
      <c r="CX1377" s="25"/>
      <c r="CY1377" s="25"/>
      <c r="CZ1377" s="25"/>
      <c r="DA1377" s="25"/>
      <c r="DB1377" s="25"/>
      <c r="DC1377" s="25"/>
      <c r="DD1377" s="25"/>
    </row>
    <row r="1378" spans="1:108" hidden="1">
      <c r="A1378" s="25"/>
      <c r="B1378" s="25"/>
      <c r="C1378" s="25"/>
      <c r="D1378" s="25"/>
      <c r="E1378" s="25"/>
      <c r="F1378" s="25"/>
      <c r="G1378" s="25"/>
      <c r="H1378" s="25"/>
      <c r="I1378" s="214"/>
      <c r="J1378" s="25"/>
      <c r="K1378" s="25"/>
      <c r="L1378" s="25"/>
      <c r="M1378" s="25"/>
      <c r="N1378" s="25"/>
      <c r="O1378" s="25"/>
      <c r="P1378" s="25"/>
      <c r="Q1378" s="25"/>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c r="AM1378" s="25"/>
      <c r="AN1378" s="25"/>
      <c r="AO1378" s="25"/>
      <c r="AP1378" s="25"/>
      <c r="AQ1378" s="25"/>
      <c r="AR1378" s="25"/>
      <c r="AS1378" s="25"/>
      <c r="AT1378" s="25"/>
      <c r="AU1378" s="25"/>
      <c r="AV1378" s="25"/>
      <c r="AW1378" s="25"/>
      <c r="AX1378" s="25"/>
      <c r="AY1378" s="25"/>
      <c r="AZ1378" s="25"/>
      <c r="BA1378" s="25"/>
      <c r="BB1378" s="25"/>
      <c r="BC1378" s="25"/>
      <c r="BD1378" s="25"/>
      <c r="BE1378" s="25"/>
      <c r="BF1378" s="25"/>
      <c r="BG1378" s="25"/>
      <c r="BH1378" s="25"/>
      <c r="BI1378" s="25"/>
      <c r="BJ1378" s="25"/>
      <c r="BK1378" s="25"/>
      <c r="BL1378" s="25"/>
      <c r="BM1378" s="25"/>
      <c r="BN1378" s="25"/>
      <c r="BO1378" s="25"/>
      <c r="BP1378" s="25"/>
      <c r="BQ1378" s="25"/>
      <c r="BR1378" s="25"/>
      <c r="BS1378" s="25"/>
      <c r="BT1378" s="25"/>
      <c r="BU1378" s="25"/>
      <c r="BV1378" s="25"/>
      <c r="BW1378" s="25"/>
      <c r="BX1378" s="25"/>
      <c r="BY1378" s="25"/>
      <c r="BZ1378" s="25"/>
      <c r="CA1378" s="25"/>
      <c r="CB1378" s="25"/>
      <c r="CC1378" s="25"/>
      <c r="CD1378" s="25"/>
      <c r="CE1378" s="25"/>
      <c r="CF1378" s="25"/>
      <c r="CG1378" s="25"/>
      <c r="CH1378" s="25"/>
      <c r="CI1378" s="25"/>
      <c r="CJ1378" s="25"/>
      <c r="CK1378" s="25"/>
      <c r="CL1378" s="25"/>
      <c r="CM1378" s="25"/>
      <c r="CN1378" s="25"/>
      <c r="CO1378" s="25"/>
      <c r="CP1378" s="25"/>
      <c r="CQ1378" s="25"/>
      <c r="CR1378" s="25"/>
      <c r="CS1378" s="25"/>
      <c r="CT1378" s="25"/>
      <c r="CU1378" s="25"/>
      <c r="CV1378" s="25"/>
      <c r="CW1378" s="25"/>
      <c r="CX1378" s="25"/>
      <c r="CY1378" s="25"/>
      <c r="CZ1378" s="25"/>
      <c r="DA1378" s="25"/>
      <c r="DB1378" s="25"/>
      <c r="DC1378" s="25"/>
      <c r="DD1378" s="25"/>
    </row>
    <row r="1379" spans="1:108" hidden="1">
      <c r="A1379" s="25"/>
      <c r="B1379" s="25"/>
      <c r="C1379" s="25"/>
      <c r="D1379" s="25"/>
      <c r="E1379" s="25"/>
      <c r="F1379" s="25"/>
      <c r="G1379" s="25"/>
      <c r="H1379" s="25"/>
      <c r="I1379" s="214"/>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5"/>
      <c r="AX1379" s="25"/>
      <c r="AY1379" s="25"/>
      <c r="AZ1379" s="25"/>
      <c r="BA1379" s="25"/>
      <c r="BB1379" s="25"/>
      <c r="BC1379" s="25"/>
      <c r="BD1379" s="25"/>
      <c r="BE1379" s="25"/>
      <c r="BF1379" s="25"/>
      <c r="BG1379" s="25"/>
      <c r="BH1379" s="25"/>
      <c r="BI1379" s="25"/>
      <c r="BJ1379" s="25"/>
      <c r="BK1379" s="25"/>
      <c r="BL1379" s="25"/>
      <c r="BM1379" s="25"/>
      <c r="BN1379" s="25"/>
      <c r="BO1379" s="25"/>
      <c r="BP1379" s="25"/>
      <c r="BQ1379" s="25"/>
      <c r="BR1379" s="25"/>
      <c r="BS1379" s="25"/>
      <c r="BT1379" s="25"/>
      <c r="BU1379" s="25"/>
      <c r="BV1379" s="25"/>
      <c r="BW1379" s="25"/>
      <c r="BX1379" s="25"/>
      <c r="BY1379" s="25"/>
      <c r="BZ1379" s="25"/>
      <c r="CA1379" s="25"/>
      <c r="CB1379" s="25"/>
      <c r="CC1379" s="25"/>
      <c r="CD1379" s="25"/>
      <c r="CE1379" s="25"/>
      <c r="CF1379" s="25"/>
      <c r="CG1379" s="25"/>
      <c r="CH1379" s="25"/>
      <c r="CI1379" s="25"/>
      <c r="CJ1379" s="25"/>
      <c r="CK1379" s="25"/>
      <c r="CL1379" s="25"/>
      <c r="CM1379" s="25"/>
      <c r="CN1379" s="25"/>
      <c r="CO1379" s="25"/>
      <c r="CP1379" s="25"/>
      <c r="CQ1379" s="25"/>
      <c r="CR1379" s="25"/>
      <c r="CS1379" s="25"/>
      <c r="CT1379" s="25"/>
      <c r="CU1379" s="25"/>
      <c r="CV1379" s="25"/>
      <c r="CW1379" s="25"/>
      <c r="CX1379" s="25"/>
      <c r="CY1379" s="25"/>
      <c r="CZ1379" s="25"/>
      <c r="DA1379" s="25"/>
      <c r="DB1379" s="25"/>
      <c r="DC1379" s="25"/>
      <c r="DD1379" s="25"/>
    </row>
    <row r="1380" spans="1:108" hidden="1">
      <c r="A1380" s="25"/>
      <c r="B1380" s="25"/>
      <c r="C1380" s="25"/>
      <c r="D1380" s="25"/>
      <c r="E1380" s="25"/>
      <c r="F1380" s="25"/>
      <c r="G1380" s="25"/>
      <c r="H1380" s="25"/>
      <c r="I1380" s="214"/>
      <c r="J1380" s="25"/>
      <c r="K1380" s="25"/>
      <c r="L1380" s="25"/>
      <c r="M1380" s="25"/>
      <c r="N1380" s="25"/>
      <c r="O1380" s="25"/>
      <c r="P1380" s="25"/>
      <c r="Q1380" s="25"/>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c r="AM1380" s="25"/>
      <c r="AN1380" s="25"/>
      <c r="AO1380" s="25"/>
      <c r="AP1380" s="25"/>
      <c r="AQ1380" s="25"/>
      <c r="AR1380" s="25"/>
      <c r="AS1380" s="25"/>
      <c r="AT1380" s="25"/>
      <c r="AU1380" s="25"/>
      <c r="AV1380" s="25"/>
      <c r="AW1380" s="25"/>
      <c r="AX1380" s="25"/>
      <c r="AY1380" s="25"/>
      <c r="AZ1380" s="25"/>
      <c r="BA1380" s="25"/>
      <c r="BB1380" s="25"/>
      <c r="BC1380" s="25"/>
      <c r="BD1380" s="25"/>
      <c r="BE1380" s="25"/>
      <c r="BF1380" s="25"/>
      <c r="BG1380" s="25"/>
      <c r="BH1380" s="25"/>
      <c r="BI1380" s="25"/>
      <c r="BJ1380" s="25"/>
      <c r="BK1380" s="25"/>
      <c r="BL1380" s="25"/>
      <c r="BM1380" s="25"/>
      <c r="BN1380" s="25"/>
      <c r="BO1380" s="25"/>
      <c r="BP1380" s="25"/>
      <c r="BQ1380" s="25"/>
      <c r="BR1380" s="25"/>
      <c r="BS1380" s="25"/>
      <c r="BT1380" s="25"/>
      <c r="BU1380" s="25"/>
      <c r="BV1380" s="25"/>
      <c r="BW1380" s="25"/>
      <c r="BX1380" s="25"/>
      <c r="BY1380" s="25"/>
      <c r="BZ1380" s="25"/>
      <c r="CA1380" s="25"/>
      <c r="CB1380" s="25"/>
      <c r="CC1380" s="25"/>
      <c r="CD1380" s="25"/>
      <c r="CE1380" s="25"/>
      <c r="CF1380" s="25"/>
      <c r="CG1380" s="25"/>
      <c r="CH1380" s="25"/>
      <c r="CI1380" s="25"/>
      <c r="CJ1380" s="25"/>
      <c r="CK1380" s="25"/>
      <c r="CL1380" s="25"/>
      <c r="CM1380" s="25"/>
      <c r="CN1380" s="25"/>
      <c r="CO1380" s="25"/>
      <c r="CP1380" s="25"/>
      <c r="CQ1380" s="25"/>
      <c r="CR1380" s="25"/>
      <c r="CS1380" s="25"/>
      <c r="CT1380" s="25"/>
      <c r="CU1380" s="25"/>
      <c r="CV1380" s="25"/>
      <c r="CW1380" s="25"/>
      <c r="CX1380" s="25"/>
      <c r="CY1380" s="25"/>
      <c r="CZ1380" s="25"/>
      <c r="DA1380" s="25"/>
      <c r="DB1380" s="25"/>
      <c r="DC1380" s="25"/>
      <c r="DD1380" s="25"/>
    </row>
    <row r="1381" spans="1:108" hidden="1">
      <c r="A1381" s="25"/>
      <c r="B1381" s="25"/>
      <c r="C1381" s="25"/>
      <c r="D1381" s="25"/>
      <c r="E1381" s="25"/>
      <c r="F1381" s="25"/>
      <c r="G1381" s="25"/>
      <c r="H1381" s="25"/>
      <c r="I1381" s="214"/>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5"/>
      <c r="AX1381" s="25"/>
      <c r="AY1381" s="25"/>
      <c r="AZ1381" s="25"/>
      <c r="BA1381" s="25"/>
      <c r="BB1381" s="25"/>
      <c r="BC1381" s="25"/>
      <c r="BD1381" s="25"/>
      <c r="BE1381" s="25"/>
      <c r="BF1381" s="25"/>
      <c r="BG1381" s="25"/>
      <c r="BH1381" s="25"/>
      <c r="BI1381" s="25"/>
      <c r="BJ1381" s="25"/>
      <c r="BK1381" s="25"/>
      <c r="BL1381" s="25"/>
      <c r="BM1381" s="25"/>
      <c r="BN1381" s="25"/>
      <c r="BO1381" s="25"/>
      <c r="BP1381" s="25"/>
      <c r="BQ1381" s="25"/>
      <c r="BR1381" s="25"/>
      <c r="BS1381" s="25"/>
      <c r="BT1381" s="25"/>
      <c r="BU1381" s="25"/>
      <c r="BV1381" s="25"/>
      <c r="BW1381" s="25"/>
      <c r="BX1381" s="25"/>
      <c r="BY1381" s="25"/>
      <c r="BZ1381" s="25"/>
      <c r="CA1381" s="25"/>
      <c r="CB1381" s="25"/>
      <c r="CC1381" s="25"/>
      <c r="CD1381" s="25"/>
      <c r="CE1381" s="25"/>
      <c r="CF1381" s="25"/>
      <c r="CG1381" s="25"/>
      <c r="CH1381" s="25"/>
      <c r="CI1381" s="25"/>
      <c r="CJ1381" s="25"/>
      <c r="CK1381" s="25"/>
      <c r="CL1381" s="25"/>
      <c r="CM1381" s="25"/>
      <c r="CN1381" s="25"/>
      <c r="CO1381" s="25"/>
      <c r="CP1381" s="25"/>
      <c r="CQ1381" s="25"/>
      <c r="CR1381" s="25"/>
      <c r="CS1381" s="25"/>
      <c r="CT1381" s="25"/>
      <c r="CU1381" s="25"/>
      <c r="CV1381" s="25"/>
      <c r="CW1381" s="25"/>
      <c r="CX1381" s="25"/>
      <c r="CY1381" s="25"/>
      <c r="CZ1381" s="25"/>
      <c r="DA1381" s="25"/>
      <c r="DB1381" s="25"/>
      <c r="DC1381" s="25"/>
      <c r="DD1381" s="25"/>
    </row>
    <row r="1382" spans="1:108" hidden="1">
      <c r="A1382" s="25"/>
      <c r="B1382" s="25"/>
      <c r="C1382" s="25"/>
      <c r="D1382" s="25"/>
      <c r="E1382" s="25"/>
      <c r="F1382" s="25"/>
      <c r="G1382" s="25"/>
      <c r="H1382" s="25"/>
      <c r="I1382" s="214"/>
      <c r="J1382" s="25"/>
      <c r="K1382" s="25"/>
      <c r="L1382" s="25"/>
      <c r="M1382" s="25"/>
      <c r="N1382" s="25"/>
      <c r="O1382" s="25"/>
      <c r="P1382" s="25"/>
      <c r="Q1382" s="25"/>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c r="AM1382" s="25"/>
      <c r="AN1382" s="25"/>
      <c r="AO1382" s="25"/>
      <c r="AP1382" s="25"/>
      <c r="AQ1382" s="25"/>
      <c r="AR1382" s="25"/>
      <c r="AS1382" s="25"/>
      <c r="AT1382" s="25"/>
      <c r="AU1382" s="25"/>
      <c r="AV1382" s="25"/>
      <c r="AW1382" s="25"/>
      <c r="AX1382" s="25"/>
      <c r="AY1382" s="25"/>
      <c r="AZ1382" s="25"/>
      <c r="BA1382" s="25"/>
      <c r="BB1382" s="25"/>
      <c r="BC1382" s="25"/>
      <c r="BD1382" s="25"/>
      <c r="BE1382" s="25"/>
      <c r="BF1382" s="25"/>
      <c r="BG1382" s="25"/>
      <c r="BH1382" s="25"/>
      <c r="BI1382" s="25"/>
      <c r="BJ1382" s="25"/>
      <c r="BK1382" s="25"/>
      <c r="BL1382" s="25"/>
      <c r="BM1382" s="25"/>
      <c r="BN1382" s="25"/>
      <c r="BO1382" s="25"/>
      <c r="BP1382" s="25"/>
      <c r="BQ1382" s="25"/>
      <c r="BR1382" s="25"/>
      <c r="BS1382" s="25"/>
      <c r="BT1382" s="25"/>
      <c r="BU1382" s="25"/>
      <c r="BV1382" s="25"/>
      <c r="BW1382" s="25"/>
      <c r="BX1382" s="25"/>
      <c r="BY1382" s="25"/>
      <c r="BZ1382" s="25"/>
      <c r="CA1382" s="25"/>
      <c r="CB1382" s="25"/>
      <c r="CC1382" s="25"/>
      <c r="CD1382" s="25"/>
      <c r="CE1382" s="25"/>
      <c r="CF1382" s="25"/>
      <c r="CG1382" s="25"/>
      <c r="CH1382" s="25"/>
      <c r="CI1382" s="25"/>
      <c r="CJ1382" s="25"/>
      <c r="CK1382" s="25"/>
      <c r="CL1382" s="25"/>
      <c r="CM1382" s="25"/>
      <c r="CN1382" s="25"/>
      <c r="CO1382" s="25"/>
      <c r="CP1382" s="25"/>
      <c r="CQ1382" s="25"/>
      <c r="CR1382" s="25"/>
      <c r="CS1382" s="25"/>
      <c r="CT1382" s="25"/>
      <c r="CU1382" s="25"/>
      <c r="CV1382" s="25"/>
      <c r="CW1382" s="25"/>
      <c r="CX1382" s="25"/>
      <c r="CY1382" s="25"/>
      <c r="CZ1382" s="25"/>
      <c r="DA1382" s="25"/>
      <c r="DB1382" s="25"/>
      <c r="DC1382" s="25"/>
      <c r="DD1382" s="25"/>
    </row>
    <row r="1383" spans="1:108" hidden="1">
      <c r="A1383" s="25"/>
      <c r="B1383" s="25"/>
      <c r="C1383" s="25"/>
      <c r="D1383" s="25"/>
      <c r="E1383" s="25"/>
      <c r="F1383" s="25"/>
      <c r="G1383" s="25"/>
      <c r="H1383" s="25"/>
      <c r="I1383" s="214"/>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5"/>
      <c r="AX1383" s="25"/>
      <c r="AY1383" s="25"/>
      <c r="AZ1383" s="25"/>
      <c r="BA1383" s="25"/>
      <c r="BB1383" s="25"/>
      <c r="BC1383" s="25"/>
      <c r="BD1383" s="25"/>
      <c r="BE1383" s="25"/>
      <c r="BF1383" s="25"/>
      <c r="BG1383" s="25"/>
      <c r="BH1383" s="25"/>
      <c r="BI1383" s="25"/>
      <c r="BJ1383" s="25"/>
      <c r="BK1383" s="25"/>
      <c r="BL1383" s="25"/>
      <c r="BM1383" s="25"/>
      <c r="BN1383" s="25"/>
      <c r="BO1383" s="25"/>
      <c r="BP1383" s="25"/>
      <c r="BQ1383" s="25"/>
      <c r="BR1383" s="25"/>
      <c r="BS1383" s="25"/>
      <c r="BT1383" s="25"/>
      <c r="BU1383" s="25"/>
      <c r="BV1383" s="25"/>
      <c r="BW1383" s="25"/>
      <c r="BX1383" s="25"/>
      <c r="BY1383" s="25"/>
      <c r="BZ1383" s="25"/>
      <c r="CA1383" s="25"/>
      <c r="CB1383" s="25"/>
      <c r="CC1383" s="25"/>
      <c r="CD1383" s="25"/>
      <c r="CE1383" s="25"/>
      <c r="CF1383" s="25"/>
      <c r="CG1383" s="25"/>
      <c r="CH1383" s="25"/>
      <c r="CI1383" s="25"/>
      <c r="CJ1383" s="25"/>
      <c r="CK1383" s="25"/>
      <c r="CL1383" s="25"/>
      <c r="CM1383" s="25"/>
      <c r="CN1383" s="25"/>
      <c r="CO1383" s="25"/>
      <c r="CP1383" s="25"/>
      <c r="CQ1383" s="25"/>
      <c r="CR1383" s="25"/>
      <c r="CS1383" s="25"/>
      <c r="CT1383" s="25"/>
      <c r="CU1383" s="25"/>
      <c r="CV1383" s="25"/>
      <c r="CW1383" s="25"/>
      <c r="CX1383" s="25"/>
      <c r="CY1383" s="25"/>
      <c r="CZ1383" s="25"/>
      <c r="DA1383" s="25"/>
      <c r="DB1383" s="25"/>
      <c r="DC1383" s="25"/>
      <c r="DD1383" s="25"/>
    </row>
    <row r="1384" spans="1:108" hidden="1">
      <c r="A1384" s="25"/>
      <c r="B1384" s="25"/>
      <c r="C1384" s="25"/>
      <c r="D1384" s="25"/>
      <c r="E1384" s="25"/>
      <c r="F1384" s="25"/>
      <c r="G1384" s="25"/>
      <c r="H1384" s="25"/>
      <c r="I1384" s="214"/>
      <c r="J1384" s="25"/>
      <c r="K1384" s="25"/>
      <c r="L1384" s="25"/>
      <c r="M1384" s="25"/>
      <c r="N1384" s="25"/>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c r="AM1384" s="25"/>
      <c r="AN1384" s="25"/>
      <c r="AO1384" s="25"/>
      <c r="AP1384" s="25"/>
      <c r="AQ1384" s="25"/>
      <c r="AR1384" s="25"/>
      <c r="AS1384" s="25"/>
      <c r="AT1384" s="25"/>
      <c r="AU1384" s="25"/>
      <c r="AV1384" s="25"/>
      <c r="AW1384" s="25"/>
      <c r="AX1384" s="25"/>
      <c r="AY1384" s="25"/>
      <c r="AZ1384" s="25"/>
      <c r="BA1384" s="25"/>
      <c r="BB1384" s="25"/>
      <c r="BC1384" s="25"/>
      <c r="BD1384" s="25"/>
      <c r="BE1384" s="25"/>
      <c r="BF1384" s="25"/>
      <c r="BG1384" s="25"/>
      <c r="BH1384" s="25"/>
      <c r="BI1384" s="25"/>
      <c r="BJ1384" s="25"/>
      <c r="BK1384" s="25"/>
      <c r="BL1384" s="25"/>
      <c r="BM1384" s="25"/>
      <c r="BN1384" s="25"/>
      <c r="BO1384" s="25"/>
      <c r="BP1384" s="25"/>
      <c r="BQ1384" s="25"/>
      <c r="BR1384" s="25"/>
      <c r="BS1384" s="25"/>
      <c r="BT1384" s="25"/>
      <c r="BU1384" s="25"/>
      <c r="BV1384" s="25"/>
      <c r="BW1384" s="25"/>
      <c r="BX1384" s="25"/>
      <c r="BY1384" s="25"/>
      <c r="BZ1384" s="25"/>
      <c r="CA1384" s="25"/>
      <c r="CB1384" s="25"/>
      <c r="CC1384" s="25"/>
      <c r="CD1384" s="25"/>
      <c r="CE1384" s="25"/>
      <c r="CF1384" s="25"/>
      <c r="CG1384" s="25"/>
      <c r="CH1384" s="25"/>
      <c r="CI1384" s="25"/>
      <c r="CJ1384" s="25"/>
      <c r="CK1384" s="25"/>
      <c r="CL1384" s="25"/>
      <c r="CM1384" s="25"/>
      <c r="CN1384" s="25"/>
      <c r="CO1384" s="25"/>
      <c r="CP1384" s="25"/>
      <c r="CQ1384" s="25"/>
      <c r="CR1384" s="25"/>
      <c r="CS1384" s="25"/>
      <c r="CT1384" s="25"/>
      <c r="CU1384" s="25"/>
      <c r="CV1384" s="25"/>
      <c r="CW1384" s="25"/>
      <c r="CX1384" s="25"/>
      <c r="CY1384" s="25"/>
      <c r="CZ1384" s="25"/>
      <c r="DA1384" s="25"/>
      <c r="DB1384" s="25"/>
      <c r="DC1384" s="25"/>
      <c r="DD1384" s="25"/>
    </row>
    <row r="1385" spans="1:108" hidden="1">
      <c r="A1385" s="25"/>
      <c r="B1385" s="25"/>
      <c r="C1385" s="25"/>
      <c r="D1385" s="25"/>
      <c r="E1385" s="25"/>
      <c r="F1385" s="25"/>
      <c r="G1385" s="25"/>
      <c r="H1385" s="25"/>
      <c r="I1385" s="214"/>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5"/>
      <c r="AX1385" s="25"/>
      <c r="AY1385" s="25"/>
      <c r="AZ1385" s="25"/>
      <c r="BA1385" s="25"/>
      <c r="BB1385" s="25"/>
      <c r="BC1385" s="25"/>
      <c r="BD1385" s="25"/>
      <c r="BE1385" s="25"/>
      <c r="BF1385" s="25"/>
      <c r="BG1385" s="25"/>
      <c r="BH1385" s="25"/>
      <c r="BI1385" s="25"/>
      <c r="BJ1385" s="25"/>
      <c r="BK1385" s="25"/>
      <c r="BL1385" s="25"/>
      <c r="BM1385" s="25"/>
      <c r="BN1385" s="25"/>
      <c r="BO1385" s="25"/>
      <c r="BP1385" s="25"/>
      <c r="BQ1385" s="25"/>
      <c r="BR1385" s="25"/>
      <c r="BS1385" s="25"/>
      <c r="BT1385" s="25"/>
      <c r="BU1385" s="25"/>
      <c r="BV1385" s="25"/>
      <c r="BW1385" s="25"/>
      <c r="BX1385" s="25"/>
      <c r="BY1385" s="25"/>
      <c r="BZ1385" s="25"/>
      <c r="CA1385" s="25"/>
      <c r="CB1385" s="25"/>
      <c r="CC1385" s="25"/>
      <c r="CD1385" s="25"/>
      <c r="CE1385" s="25"/>
      <c r="CF1385" s="25"/>
      <c r="CG1385" s="25"/>
      <c r="CH1385" s="25"/>
      <c r="CI1385" s="25"/>
      <c r="CJ1385" s="25"/>
      <c r="CK1385" s="25"/>
      <c r="CL1385" s="25"/>
      <c r="CM1385" s="25"/>
      <c r="CN1385" s="25"/>
      <c r="CO1385" s="25"/>
      <c r="CP1385" s="25"/>
      <c r="CQ1385" s="25"/>
      <c r="CR1385" s="25"/>
      <c r="CS1385" s="25"/>
      <c r="CT1385" s="25"/>
      <c r="CU1385" s="25"/>
      <c r="CV1385" s="25"/>
      <c r="CW1385" s="25"/>
      <c r="CX1385" s="25"/>
      <c r="CY1385" s="25"/>
      <c r="CZ1385" s="25"/>
      <c r="DA1385" s="25"/>
      <c r="DB1385" s="25"/>
      <c r="DC1385" s="25"/>
      <c r="DD1385" s="25"/>
    </row>
    <row r="1386" spans="1:108" hidden="1">
      <c r="A1386" s="25"/>
      <c r="B1386" s="25"/>
      <c r="C1386" s="25"/>
      <c r="D1386" s="25"/>
      <c r="E1386" s="25"/>
      <c r="F1386" s="25"/>
      <c r="G1386" s="25"/>
      <c r="H1386" s="25"/>
      <c r="I1386" s="214"/>
      <c r="J1386" s="25"/>
      <c r="K1386" s="25"/>
      <c r="L1386" s="25"/>
      <c r="M1386" s="25"/>
      <c r="N1386" s="25"/>
      <c r="O1386" s="25"/>
      <c r="P1386" s="25"/>
      <c r="Q1386" s="25"/>
      <c r="R1386" s="25"/>
      <c r="S1386" s="25"/>
      <c r="T1386" s="25"/>
      <c r="U1386" s="25"/>
      <c r="V1386" s="25"/>
      <c r="W1386" s="25"/>
      <c r="X1386" s="25"/>
      <c r="Y1386" s="25"/>
      <c r="Z1386" s="25"/>
      <c r="AA1386" s="25"/>
      <c r="AB1386" s="25"/>
      <c r="AC1386" s="25"/>
      <c r="AD1386" s="25"/>
      <c r="AE1386" s="25"/>
      <c r="AF1386" s="25"/>
      <c r="AG1386" s="25"/>
      <c r="AH1386" s="25"/>
      <c r="AI1386" s="25"/>
      <c r="AJ1386" s="25"/>
      <c r="AK1386" s="25"/>
      <c r="AL1386" s="25"/>
      <c r="AM1386" s="25"/>
      <c r="AN1386" s="25"/>
      <c r="AO1386" s="25"/>
      <c r="AP1386" s="25"/>
      <c r="AQ1386" s="25"/>
      <c r="AR1386" s="25"/>
      <c r="AS1386" s="25"/>
      <c r="AT1386" s="25"/>
      <c r="AU1386" s="25"/>
      <c r="AV1386" s="25"/>
      <c r="AW1386" s="25"/>
      <c r="AX1386" s="25"/>
      <c r="AY1386" s="25"/>
      <c r="AZ1386" s="25"/>
      <c r="BA1386" s="25"/>
      <c r="BB1386" s="25"/>
      <c r="BC1386" s="25"/>
      <c r="BD1386" s="25"/>
      <c r="BE1386" s="25"/>
      <c r="BF1386" s="25"/>
      <c r="BG1386" s="25"/>
      <c r="BH1386" s="25"/>
      <c r="BI1386" s="25"/>
      <c r="BJ1386" s="25"/>
      <c r="BK1386" s="25"/>
      <c r="BL1386" s="25"/>
      <c r="BM1386" s="25"/>
      <c r="BN1386" s="25"/>
      <c r="BO1386" s="25"/>
      <c r="BP1386" s="25"/>
      <c r="BQ1386" s="25"/>
      <c r="BR1386" s="25"/>
      <c r="BS1386" s="25"/>
      <c r="BT1386" s="25"/>
      <c r="BU1386" s="25"/>
      <c r="BV1386" s="25"/>
      <c r="BW1386" s="25"/>
      <c r="BX1386" s="25"/>
      <c r="BY1386" s="25"/>
      <c r="BZ1386" s="25"/>
      <c r="CA1386" s="25"/>
      <c r="CB1386" s="25"/>
      <c r="CC1386" s="25"/>
      <c r="CD1386" s="25"/>
      <c r="CE1386" s="25"/>
      <c r="CF1386" s="25"/>
      <c r="CG1386" s="25"/>
      <c r="CH1386" s="25"/>
      <c r="CI1386" s="25"/>
      <c r="CJ1386" s="25"/>
      <c r="CK1386" s="25"/>
      <c r="CL1386" s="25"/>
      <c r="CM1386" s="25"/>
      <c r="CN1386" s="25"/>
      <c r="CO1386" s="25"/>
      <c r="CP1386" s="25"/>
      <c r="CQ1386" s="25"/>
      <c r="CR1386" s="25"/>
      <c r="CS1386" s="25"/>
      <c r="CT1386" s="25"/>
      <c r="CU1386" s="25"/>
      <c r="CV1386" s="25"/>
      <c r="CW1386" s="25"/>
      <c r="CX1386" s="25"/>
      <c r="CY1386" s="25"/>
      <c r="CZ1386" s="25"/>
      <c r="DA1386" s="25"/>
      <c r="DB1386" s="25"/>
      <c r="DC1386" s="25"/>
      <c r="DD1386" s="25"/>
    </row>
    <row r="1387" spans="1:108" hidden="1">
      <c r="A1387" s="25"/>
      <c r="B1387" s="25"/>
      <c r="C1387" s="25"/>
      <c r="D1387" s="25"/>
      <c r="E1387" s="25"/>
      <c r="F1387" s="25"/>
      <c r="G1387" s="25"/>
      <c r="H1387" s="25"/>
      <c r="I1387" s="214"/>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5"/>
      <c r="AX1387" s="25"/>
      <c r="AY1387" s="25"/>
      <c r="AZ1387" s="25"/>
      <c r="BA1387" s="25"/>
      <c r="BB1387" s="25"/>
      <c r="BC1387" s="25"/>
      <c r="BD1387" s="25"/>
      <c r="BE1387" s="25"/>
      <c r="BF1387" s="25"/>
      <c r="BG1387" s="25"/>
      <c r="BH1387" s="25"/>
      <c r="BI1387" s="25"/>
      <c r="BJ1387" s="25"/>
      <c r="BK1387" s="25"/>
      <c r="BL1387" s="25"/>
      <c r="BM1387" s="25"/>
      <c r="BN1387" s="25"/>
      <c r="BO1387" s="25"/>
      <c r="BP1387" s="25"/>
      <c r="BQ1387" s="25"/>
      <c r="BR1387" s="25"/>
      <c r="BS1387" s="25"/>
      <c r="BT1387" s="25"/>
      <c r="BU1387" s="25"/>
      <c r="BV1387" s="25"/>
      <c r="BW1387" s="25"/>
      <c r="BX1387" s="25"/>
      <c r="BY1387" s="25"/>
      <c r="BZ1387" s="25"/>
      <c r="CA1387" s="25"/>
      <c r="CB1387" s="25"/>
      <c r="CC1387" s="25"/>
      <c r="CD1387" s="25"/>
      <c r="CE1387" s="25"/>
      <c r="CF1387" s="25"/>
      <c r="CG1387" s="25"/>
      <c r="CH1387" s="25"/>
      <c r="CI1387" s="25"/>
      <c r="CJ1387" s="25"/>
      <c r="CK1387" s="25"/>
      <c r="CL1387" s="25"/>
      <c r="CM1387" s="25"/>
      <c r="CN1387" s="25"/>
      <c r="CO1387" s="25"/>
      <c r="CP1387" s="25"/>
      <c r="CQ1387" s="25"/>
      <c r="CR1387" s="25"/>
      <c r="CS1387" s="25"/>
      <c r="CT1387" s="25"/>
      <c r="CU1387" s="25"/>
      <c r="CV1387" s="25"/>
      <c r="CW1387" s="25"/>
      <c r="CX1387" s="25"/>
      <c r="CY1387" s="25"/>
      <c r="CZ1387" s="25"/>
      <c r="DA1387" s="25"/>
      <c r="DB1387" s="25"/>
      <c r="DC1387" s="25"/>
      <c r="DD1387" s="25"/>
    </row>
    <row r="1388" spans="1:108" hidden="1">
      <c r="A1388" s="25"/>
      <c r="B1388" s="25"/>
      <c r="C1388" s="25"/>
      <c r="D1388" s="25"/>
      <c r="E1388" s="25"/>
      <c r="F1388" s="25"/>
      <c r="G1388" s="25"/>
      <c r="H1388" s="25"/>
      <c r="I1388" s="214"/>
      <c r="J1388" s="25"/>
      <c r="K1388" s="25"/>
      <c r="L1388" s="25"/>
      <c r="M1388" s="25"/>
      <c r="N1388" s="25"/>
      <c r="O1388" s="25"/>
      <c r="P1388" s="25"/>
      <c r="Q1388" s="25"/>
      <c r="R1388" s="25"/>
      <c r="S1388" s="25"/>
      <c r="T1388" s="25"/>
      <c r="U1388" s="25"/>
      <c r="V1388" s="25"/>
      <c r="W1388" s="25"/>
      <c r="X1388" s="25"/>
      <c r="Y1388" s="25"/>
      <c r="Z1388" s="25"/>
      <c r="AA1388" s="25"/>
      <c r="AB1388" s="25"/>
      <c r="AC1388" s="25"/>
      <c r="AD1388" s="25"/>
      <c r="AE1388" s="25"/>
      <c r="AF1388" s="25"/>
      <c r="AG1388" s="25"/>
      <c r="AH1388" s="25"/>
      <c r="AI1388" s="25"/>
      <c r="AJ1388" s="25"/>
      <c r="AK1388" s="25"/>
      <c r="AL1388" s="25"/>
      <c r="AM1388" s="25"/>
      <c r="AN1388" s="25"/>
      <c r="AO1388" s="25"/>
      <c r="AP1388" s="25"/>
      <c r="AQ1388" s="25"/>
      <c r="AR1388" s="25"/>
      <c r="AS1388" s="25"/>
      <c r="AT1388" s="25"/>
      <c r="AU1388" s="25"/>
      <c r="AV1388" s="25"/>
      <c r="AW1388" s="25"/>
      <c r="AX1388" s="25"/>
      <c r="AY1388" s="25"/>
      <c r="AZ1388" s="25"/>
      <c r="BA1388" s="25"/>
      <c r="BB1388" s="25"/>
      <c r="BC1388" s="25"/>
      <c r="BD1388" s="25"/>
      <c r="BE1388" s="25"/>
      <c r="BF1388" s="25"/>
      <c r="BG1388" s="25"/>
      <c r="BH1388" s="25"/>
      <c r="BI1388" s="25"/>
      <c r="BJ1388" s="25"/>
      <c r="BK1388" s="25"/>
      <c r="BL1388" s="25"/>
      <c r="BM1388" s="25"/>
      <c r="BN1388" s="25"/>
      <c r="BO1388" s="25"/>
      <c r="BP1388" s="25"/>
      <c r="BQ1388" s="25"/>
      <c r="BR1388" s="25"/>
      <c r="BS1388" s="25"/>
      <c r="BT1388" s="25"/>
      <c r="BU1388" s="25"/>
      <c r="BV1388" s="25"/>
      <c r="BW1388" s="25"/>
      <c r="BX1388" s="25"/>
      <c r="BY1388" s="25"/>
      <c r="BZ1388" s="25"/>
      <c r="CA1388" s="25"/>
      <c r="CB1388" s="25"/>
      <c r="CC1388" s="25"/>
      <c r="CD1388" s="25"/>
      <c r="CE1388" s="25"/>
      <c r="CF1388" s="25"/>
      <c r="CG1388" s="25"/>
      <c r="CH1388" s="25"/>
      <c r="CI1388" s="25"/>
      <c r="CJ1388" s="25"/>
      <c r="CK1388" s="25"/>
      <c r="CL1388" s="25"/>
      <c r="CM1388" s="25"/>
      <c r="CN1388" s="25"/>
      <c r="CO1388" s="25"/>
      <c r="CP1388" s="25"/>
      <c r="CQ1388" s="25"/>
      <c r="CR1388" s="25"/>
      <c r="CS1388" s="25"/>
      <c r="CT1388" s="25"/>
      <c r="CU1388" s="25"/>
      <c r="CV1388" s="25"/>
      <c r="CW1388" s="25"/>
      <c r="CX1388" s="25"/>
      <c r="CY1388" s="25"/>
      <c r="CZ1388" s="25"/>
      <c r="DA1388" s="25"/>
      <c r="DB1388" s="25"/>
      <c r="DC1388" s="25"/>
      <c r="DD1388" s="25"/>
    </row>
    <row r="1389" spans="1:108" hidden="1">
      <c r="A1389" s="25"/>
      <c r="B1389" s="25"/>
      <c r="C1389" s="25"/>
      <c r="D1389" s="25"/>
      <c r="E1389" s="25"/>
      <c r="F1389" s="25"/>
      <c r="G1389" s="25"/>
      <c r="H1389" s="25"/>
      <c r="I1389" s="214"/>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5"/>
      <c r="AX1389" s="25"/>
      <c r="AY1389" s="25"/>
      <c r="AZ1389" s="25"/>
      <c r="BA1389" s="25"/>
      <c r="BB1389" s="25"/>
      <c r="BC1389" s="25"/>
      <c r="BD1389" s="25"/>
      <c r="BE1389" s="25"/>
      <c r="BF1389" s="25"/>
      <c r="BG1389" s="25"/>
      <c r="BH1389" s="25"/>
      <c r="BI1389" s="25"/>
      <c r="BJ1389" s="25"/>
      <c r="BK1389" s="25"/>
      <c r="BL1389" s="25"/>
      <c r="BM1389" s="25"/>
      <c r="BN1389" s="25"/>
      <c r="BO1389" s="25"/>
      <c r="BP1389" s="25"/>
      <c r="BQ1389" s="25"/>
      <c r="BR1389" s="25"/>
      <c r="BS1389" s="25"/>
      <c r="BT1389" s="25"/>
      <c r="BU1389" s="25"/>
      <c r="BV1389" s="25"/>
      <c r="BW1389" s="25"/>
      <c r="BX1389" s="25"/>
      <c r="BY1389" s="25"/>
      <c r="BZ1389" s="25"/>
      <c r="CA1389" s="25"/>
      <c r="CB1389" s="25"/>
      <c r="CC1389" s="25"/>
      <c r="CD1389" s="25"/>
      <c r="CE1389" s="25"/>
      <c r="CF1389" s="25"/>
      <c r="CG1389" s="25"/>
      <c r="CH1389" s="25"/>
      <c r="CI1389" s="25"/>
      <c r="CJ1389" s="25"/>
      <c r="CK1389" s="25"/>
      <c r="CL1389" s="25"/>
      <c r="CM1389" s="25"/>
      <c r="CN1389" s="25"/>
      <c r="CO1389" s="25"/>
      <c r="CP1389" s="25"/>
      <c r="CQ1389" s="25"/>
      <c r="CR1389" s="25"/>
      <c r="CS1389" s="25"/>
      <c r="CT1389" s="25"/>
      <c r="CU1389" s="25"/>
      <c r="CV1389" s="25"/>
      <c r="CW1389" s="25"/>
      <c r="CX1389" s="25"/>
      <c r="CY1389" s="25"/>
      <c r="CZ1389" s="25"/>
      <c r="DA1389" s="25"/>
      <c r="DB1389" s="25"/>
      <c r="DC1389" s="25"/>
      <c r="DD1389" s="25"/>
    </row>
    <row r="1390" spans="1:108" hidden="1">
      <c r="A1390" s="25"/>
      <c r="B1390" s="25"/>
      <c r="C1390" s="25"/>
      <c r="D1390" s="25"/>
      <c r="E1390" s="25"/>
      <c r="F1390" s="25"/>
      <c r="G1390" s="25"/>
      <c r="H1390" s="25"/>
      <c r="I1390" s="214"/>
      <c r="J1390" s="25"/>
      <c r="K1390" s="25"/>
      <c r="L1390" s="25"/>
      <c r="M1390" s="25"/>
      <c r="N1390" s="25"/>
      <c r="O1390" s="25"/>
      <c r="P1390" s="25"/>
      <c r="Q1390" s="25"/>
      <c r="R1390" s="25"/>
      <c r="S1390" s="25"/>
      <c r="T1390" s="25"/>
      <c r="U1390" s="25"/>
      <c r="V1390" s="25"/>
      <c r="W1390" s="25"/>
      <c r="X1390" s="25"/>
      <c r="Y1390" s="25"/>
      <c r="Z1390" s="25"/>
      <c r="AA1390" s="25"/>
      <c r="AB1390" s="25"/>
      <c r="AC1390" s="25"/>
      <c r="AD1390" s="25"/>
      <c r="AE1390" s="25"/>
      <c r="AF1390" s="25"/>
      <c r="AG1390" s="25"/>
      <c r="AH1390" s="25"/>
      <c r="AI1390" s="25"/>
      <c r="AJ1390" s="25"/>
      <c r="AK1390" s="25"/>
      <c r="AL1390" s="25"/>
      <c r="AM1390" s="25"/>
      <c r="AN1390" s="25"/>
      <c r="AO1390" s="25"/>
      <c r="AP1390" s="25"/>
      <c r="AQ1390" s="25"/>
      <c r="AR1390" s="25"/>
      <c r="AS1390" s="25"/>
      <c r="AT1390" s="25"/>
      <c r="AU1390" s="25"/>
      <c r="AV1390" s="25"/>
      <c r="AW1390" s="25"/>
      <c r="AX1390" s="25"/>
      <c r="AY1390" s="25"/>
      <c r="AZ1390" s="25"/>
      <c r="BA1390" s="25"/>
      <c r="BB1390" s="25"/>
      <c r="BC1390" s="25"/>
      <c r="BD1390" s="25"/>
      <c r="BE1390" s="25"/>
      <c r="BF1390" s="25"/>
      <c r="BG1390" s="25"/>
      <c r="BH1390" s="25"/>
      <c r="BI1390" s="25"/>
      <c r="BJ1390" s="25"/>
      <c r="BK1390" s="25"/>
      <c r="BL1390" s="25"/>
      <c r="BM1390" s="25"/>
      <c r="BN1390" s="25"/>
      <c r="BO1390" s="25"/>
      <c r="BP1390" s="25"/>
      <c r="BQ1390" s="25"/>
      <c r="BR1390" s="25"/>
      <c r="BS1390" s="25"/>
      <c r="BT1390" s="25"/>
      <c r="BU1390" s="25"/>
      <c r="BV1390" s="25"/>
      <c r="BW1390" s="25"/>
      <c r="BX1390" s="25"/>
      <c r="BY1390" s="25"/>
      <c r="BZ1390" s="25"/>
      <c r="CA1390" s="25"/>
      <c r="CB1390" s="25"/>
      <c r="CC1390" s="25"/>
      <c r="CD1390" s="25"/>
      <c r="CE1390" s="25"/>
      <c r="CF1390" s="25"/>
      <c r="CG1390" s="25"/>
      <c r="CH1390" s="25"/>
      <c r="CI1390" s="25"/>
      <c r="CJ1390" s="25"/>
      <c r="CK1390" s="25"/>
      <c r="CL1390" s="25"/>
      <c r="CM1390" s="25"/>
      <c r="CN1390" s="25"/>
      <c r="CO1390" s="25"/>
      <c r="CP1390" s="25"/>
      <c r="CQ1390" s="25"/>
      <c r="CR1390" s="25"/>
      <c r="CS1390" s="25"/>
      <c r="CT1390" s="25"/>
      <c r="CU1390" s="25"/>
      <c r="CV1390" s="25"/>
      <c r="CW1390" s="25"/>
      <c r="CX1390" s="25"/>
      <c r="CY1390" s="25"/>
      <c r="CZ1390" s="25"/>
      <c r="DA1390" s="25"/>
      <c r="DB1390" s="25"/>
      <c r="DC1390" s="25"/>
      <c r="DD1390" s="25"/>
    </row>
    <row r="1391" spans="1:108" hidden="1">
      <c r="A1391" s="25"/>
      <c r="B1391" s="25"/>
      <c r="C1391" s="25"/>
      <c r="D1391" s="25"/>
      <c r="E1391" s="25"/>
      <c r="F1391" s="25"/>
      <c r="G1391" s="25"/>
      <c r="H1391" s="25"/>
      <c r="I1391" s="214"/>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5"/>
      <c r="AX1391" s="25"/>
      <c r="AY1391" s="25"/>
      <c r="AZ1391" s="25"/>
      <c r="BA1391" s="25"/>
      <c r="BB1391" s="25"/>
      <c r="BC1391" s="25"/>
      <c r="BD1391" s="25"/>
      <c r="BE1391" s="25"/>
      <c r="BF1391" s="25"/>
      <c r="BG1391" s="25"/>
      <c r="BH1391" s="25"/>
      <c r="BI1391" s="25"/>
      <c r="BJ1391" s="25"/>
      <c r="BK1391" s="25"/>
      <c r="BL1391" s="25"/>
      <c r="BM1391" s="25"/>
      <c r="BN1391" s="25"/>
      <c r="BO1391" s="25"/>
      <c r="BP1391" s="25"/>
      <c r="BQ1391" s="25"/>
      <c r="BR1391" s="25"/>
      <c r="BS1391" s="25"/>
      <c r="BT1391" s="25"/>
      <c r="BU1391" s="25"/>
      <c r="BV1391" s="25"/>
      <c r="BW1391" s="25"/>
      <c r="BX1391" s="25"/>
      <c r="BY1391" s="25"/>
      <c r="BZ1391" s="25"/>
      <c r="CA1391" s="25"/>
      <c r="CB1391" s="25"/>
      <c r="CC1391" s="25"/>
      <c r="CD1391" s="25"/>
      <c r="CE1391" s="25"/>
      <c r="CF1391" s="25"/>
      <c r="CG1391" s="25"/>
      <c r="CH1391" s="25"/>
      <c r="CI1391" s="25"/>
      <c r="CJ1391" s="25"/>
      <c r="CK1391" s="25"/>
      <c r="CL1391" s="25"/>
      <c r="CM1391" s="25"/>
      <c r="CN1391" s="25"/>
      <c r="CO1391" s="25"/>
      <c r="CP1391" s="25"/>
      <c r="CQ1391" s="25"/>
      <c r="CR1391" s="25"/>
      <c r="CS1391" s="25"/>
      <c r="CT1391" s="25"/>
      <c r="CU1391" s="25"/>
      <c r="CV1391" s="25"/>
      <c r="CW1391" s="25"/>
      <c r="CX1391" s="25"/>
      <c r="CY1391" s="25"/>
      <c r="CZ1391" s="25"/>
      <c r="DA1391" s="25"/>
      <c r="DB1391" s="25"/>
      <c r="DC1391" s="25"/>
      <c r="DD1391" s="25"/>
    </row>
    <row r="1392" spans="1:108" hidden="1">
      <c r="A1392" s="25"/>
      <c r="B1392" s="25"/>
      <c r="C1392" s="25"/>
      <c r="D1392" s="25"/>
      <c r="E1392" s="25"/>
      <c r="F1392" s="25"/>
      <c r="G1392" s="25"/>
      <c r="H1392" s="25"/>
      <c r="I1392" s="214"/>
      <c r="J1392" s="25"/>
      <c r="K1392" s="25"/>
      <c r="L1392" s="25"/>
      <c r="M1392" s="25"/>
      <c r="N1392" s="25"/>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c r="AM1392" s="25"/>
      <c r="AN1392" s="25"/>
      <c r="AO1392" s="25"/>
      <c r="AP1392" s="25"/>
      <c r="AQ1392" s="25"/>
      <c r="AR1392" s="25"/>
      <c r="AS1392" s="25"/>
      <c r="AT1392" s="25"/>
      <c r="AU1392" s="25"/>
      <c r="AV1392" s="25"/>
      <c r="AW1392" s="25"/>
      <c r="AX1392" s="25"/>
      <c r="AY1392" s="25"/>
      <c r="AZ1392" s="25"/>
      <c r="BA1392" s="25"/>
      <c r="BB1392" s="25"/>
      <c r="BC1392" s="25"/>
      <c r="BD1392" s="25"/>
      <c r="BE1392" s="25"/>
      <c r="BF1392" s="25"/>
      <c r="BG1392" s="25"/>
      <c r="BH1392" s="25"/>
      <c r="BI1392" s="25"/>
      <c r="BJ1392" s="25"/>
      <c r="BK1392" s="25"/>
      <c r="BL1392" s="25"/>
      <c r="BM1392" s="25"/>
      <c r="BN1392" s="25"/>
      <c r="BO1392" s="25"/>
      <c r="BP1392" s="25"/>
      <c r="BQ1392" s="25"/>
      <c r="BR1392" s="25"/>
      <c r="BS1392" s="25"/>
      <c r="BT1392" s="25"/>
      <c r="BU1392" s="25"/>
      <c r="BV1392" s="25"/>
      <c r="BW1392" s="25"/>
      <c r="BX1392" s="25"/>
      <c r="BY1392" s="25"/>
      <c r="BZ1392" s="25"/>
      <c r="CA1392" s="25"/>
      <c r="CB1392" s="25"/>
      <c r="CC1392" s="25"/>
      <c r="CD1392" s="25"/>
      <c r="CE1392" s="25"/>
      <c r="CF1392" s="25"/>
      <c r="CG1392" s="25"/>
      <c r="CH1392" s="25"/>
      <c r="CI1392" s="25"/>
      <c r="CJ1392" s="25"/>
      <c r="CK1392" s="25"/>
      <c r="CL1392" s="25"/>
      <c r="CM1392" s="25"/>
      <c r="CN1392" s="25"/>
      <c r="CO1392" s="25"/>
      <c r="CP1392" s="25"/>
      <c r="CQ1392" s="25"/>
      <c r="CR1392" s="25"/>
      <c r="CS1392" s="25"/>
      <c r="CT1392" s="25"/>
      <c r="CU1392" s="25"/>
      <c r="CV1392" s="25"/>
      <c r="CW1392" s="25"/>
      <c r="CX1392" s="25"/>
      <c r="CY1392" s="25"/>
      <c r="CZ1392" s="25"/>
      <c r="DA1392" s="25"/>
      <c r="DB1392" s="25"/>
      <c r="DC1392" s="25"/>
      <c r="DD1392" s="25"/>
    </row>
    <row r="1393" spans="1:108" hidden="1">
      <c r="A1393" s="25"/>
      <c r="B1393" s="25"/>
      <c r="C1393" s="25"/>
      <c r="D1393" s="25"/>
      <c r="E1393" s="25"/>
      <c r="F1393" s="25"/>
      <c r="G1393" s="25"/>
      <c r="H1393" s="25"/>
      <c r="I1393" s="214"/>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5"/>
      <c r="AX1393" s="25"/>
      <c r="AY1393" s="25"/>
      <c r="AZ1393" s="25"/>
      <c r="BA1393" s="25"/>
      <c r="BB1393" s="25"/>
      <c r="BC1393" s="25"/>
      <c r="BD1393" s="25"/>
      <c r="BE1393" s="25"/>
      <c r="BF1393" s="25"/>
      <c r="BG1393" s="25"/>
      <c r="BH1393" s="25"/>
      <c r="BI1393" s="25"/>
      <c r="BJ1393" s="25"/>
      <c r="BK1393" s="25"/>
      <c r="BL1393" s="25"/>
      <c r="BM1393" s="25"/>
      <c r="BN1393" s="25"/>
      <c r="BO1393" s="25"/>
      <c r="BP1393" s="25"/>
      <c r="BQ1393" s="25"/>
      <c r="BR1393" s="25"/>
      <c r="BS1393" s="25"/>
      <c r="BT1393" s="25"/>
      <c r="BU1393" s="25"/>
      <c r="BV1393" s="25"/>
      <c r="BW1393" s="25"/>
      <c r="BX1393" s="25"/>
      <c r="BY1393" s="25"/>
      <c r="BZ1393" s="25"/>
      <c r="CA1393" s="25"/>
      <c r="CB1393" s="25"/>
      <c r="CC1393" s="25"/>
      <c r="CD1393" s="25"/>
      <c r="CE1393" s="25"/>
      <c r="CF1393" s="25"/>
      <c r="CG1393" s="25"/>
      <c r="CH1393" s="25"/>
      <c r="CI1393" s="25"/>
      <c r="CJ1393" s="25"/>
      <c r="CK1393" s="25"/>
      <c r="CL1393" s="25"/>
      <c r="CM1393" s="25"/>
      <c r="CN1393" s="25"/>
      <c r="CO1393" s="25"/>
      <c r="CP1393" s="25"/>
      <c r="CQ1393" s="25"/>
      <c r="CR1393" s="25"/>
      <c r="CS1393" s="25"/>
      <c r="CT1393" s="25"/>
      <c r="CU1393" s="25"/>
      <c r="CV1393" s="25"/>
      <c r="CW1393" s="25"/>
      <c r="CX1393" s="25"/>
      <c r="CY1393" s="25"/>
      <c r="CZ1393" s="25"/>
      <c r="DA1393" s="25"/>
      <c r="DB1393" s="25"/>
      <c r="DC1393" s="25"/>
      <c r="DD1393" s="25"/>
    </row>
    <row r="1394" spans="1:108" hidden="1">
      <c r="A1394" s="25"/>
      <c r="B1394" s="25"/>
      <c r="C1394" s="25"/>
      <c r="D1394" s="25"/>
      <c r="E1394" s="25"/>
      <c r="F1394" s="25"/>
      <c r="G1394" s="25"/>
      <c r="H1394" s="25"/>
      <c r="I1394" s="214"/>
      <c r="J1394" s="25"/>
      <c r="K1394" s="25"/>
      <c r="L1394" s="25"/>
      <c r="M1394" s="25"/>
      <c r="N1394" s="25"/>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c r="AM1394" s="25"/>
      <c r="AN1394" s="25"/>
      <c r="AO1394" s="25"/>
      <c r="AP1394" s="25"/>
      <c r="AQ1394" s="25"/>
      <c r="AR1394" s="25"/>
      <c r="AS1394" s="25"/>
      <c r="AT1394" s="25"/>
      <c r="AU1394" s="25"/>
      <c r="AV1394" s="25"/>
      <c r="AW1394" s="25"/>
      <c r="AX1394" s="25"/>
      <c r="AY1394" s="25"/>
      <c r="AZ1394" s="25"/>
      <c r="BA1394" s="25"/>
      <c r="BB1394" s="25"/>
      <c r="BC1394" s="25"/>
      <c r="BD1394" s="25"/>
      <c r="BE1394" s="25"/>
      <c r="BF1394" s="25"/>
      <c r="BG1394" s="25"/>
      <c r="BH1394" s="25"/>
      <c r="BI1394" s="25"/>
      <c r="BJ1394" s="25"/>
      <c r="BK1394" s="25"/>
      <c r="BL1394" s="25"/>
      <c r="BM1394" s="25"/>
      <c r="BN1394" s="25"/>
      <c r="BO1394" s="25"/>
      <c r="BP1394" s="25"/>
      <c r="BQ1394" s="25"/>
      <c r="BR1394" s="25"/>
      <c r="BS1394" s="25"/>
      <c r="BT1394" s="25"/>
      <c r="BU1394" s="25"/>
      <c r="BV1394" s="25"/>
      <c r="BW1394" s="25"/>
      <c r="BX1394" s="25"/>
      <c r="BY1394" s="25"/>
      <c r="BZ1394" s="25"/>
      <c r="CA1394" s="25"/>
      <c r="CB1394" s="25"/>
      <c r="CC1394" s="25"/>
      <c r="CD1394" s="25"/>
      <c r="CE1394" s="25"/>
      <c r="CF1394" s="25"/>
      <c r="CG1394" s="25"/>
      <c r="CH1394" s="25"/>
      <c r="CI1394" s="25"/>
      <c r="CJ1394" s="25"/>
      <c r="CK1394" s="25"/>
      <c r="CL1394" s="25"/>
      <c r="CM1394" s="25"/>
      <c r="CN1394" s="25"/>
      <c r="CO1394" s="25"/>
      <c r="CP1394" s="25"/>
      <c r="CQ1394" s="25"/>
      <c r="CR1394" s="25"/>
      <c r="CS1394" s="25"/>
      <c r="CT1394" s="25"/>
      <c r="CU1394" s="25"/>
      <c r="CV1394" s="25"/>
      <c r="CW1394" s="25"/>
      <c r="CX1394" s="25"/>
      <c r="CY1394" s="25"/>
      <c r="CZ1394" s="25"/>
      <c r="DA1394" s="25"/>
      <c r="DB1394" s="25"/>
      <c r="DC1394" s="25"/>
      <c r="DD1394" s="25"/>
    </row>
    <row r="1395" spans="1:108" hidden="1">
      <c r="A1395" s="25"/>
      <c r="B1395" s="25"/>
      <c r="C1395" s="25"/>
      <c r="D1395" s="25"/>
      <c r="E1395" s="25"/>
      <c r="F1395" s="25"/>
      <c r="G1395" s="25"/>
      <c r="H1395" s="25"/>
      <c r="I1395" s="214"/>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5"/>
      <c r="AX1395" s="25"/>
      <c r="AY1395" s="25"/>
      <c r="AZ1395" s="25"/>
      <c r="BA1395" s="25"/>
      <c r="BB1395" s="25"/>
      <c r="BC1395" s="25"/>
      <c r="BD1395" s="25"/>
      <c r="BE1395" s="25"/>
      <c r="BF1395" s="25"/>
      <c r="BG1395" s="25"/>
      <c r="BH1395" s="25"/>
      <c r="BI1395" s="25"/>
      <c r="BJ1395" s="25"/>
      <c r="BK1395" s="25"/>
      <c r="BL1395" s="25"/>
      <c r="BM1395" s="25"/>
      <c r="BN1395" s="25"/>
      <c r="BO1395" s="25"/>
      <c r="BP1395" s="25"/>
      <c r="BQ1395" s="25"/>
      <c r="BR1395" s="25"/>
      <c r="BS1395" s="25"/>
      <c r="BT1395" s="25"/>
      <c r="BU1395" s="25"/>
      <c r="BV1395" s="25"/>
      <c r="BW1395" s="25"/>
      <c r="BX1395" s="25"/>
      <c r="BY1395" s="25"/>
      <c r="BZ1395" s="25"/>
      <c r="CA1395" s="25"/>
      <c r="CB1395" s="25"/>
      <c r="CC1395" s="25"/>
      <c r="CD1395" s="25"/>
      <c r="CE1395" s="25"/>
      <c r="CF1395" s="25"/>
      <c r="CG1395" s="25"/>
      <c r="CH1395" s="25"/>
      <c r="CI1395" s="25"/>
      <c r="CJ1395" s="25"/>
      <c r="CK1395" s="25"/>
      <c r="CL1395" s="25"/>
      <c r="CM1395" s="25"/>
      <c r="CN1395" s="25"/>
      <c r="CO1395" s="25"/>
      <c r="CP1395" s="25"/>
      <c r="CQ1395" s="25"/>
      <c r="CR1395" s="25"/>
      <c r="CS1395" s="25"/>
      <c r="CT1395" s="25"/>
      <c r="CU1395" s="25"/>
      <c r="CV1395" s="25"/>
      <c r="CW1395" s="25"/>
      <c r="CX1395" s="25"/>
      <c r="CY1395" s="25"/>
      <c r="CZ1395" s="25"/>
      <c r="DA1395" s="25"/>
      <c r="DB1395" s="25"/>
      <c r="DC1395" s="25"/>
      <c r="DD1395" s="25"/>
    </row>
    <row r="1396" spans="1:108" hidden="1">
      <c r="A1396" s="25"/>
      <c r="B1396" s="25"/>
      <c r="C1396" s="25"/>
      <c r="D1396" s="25"/>
      <c r="E1396" s="25"/>
      <c r="F1396" s="25"/>
      <c r="G1396" s="25"/>
      <c r="H1396" s="25"/>
      <c r="I1396" s="214"/>
      <c r="J1396" s="25"/>
      <c r="K1396" s="25"/>
      <c r="L1396" s="25"/>
      <c r="M1396" s="25"/>
      <c r="N1396" s="25"/>
      <c r="O1396" s="25"/>
      <c r="P1396" s="25"/>
      <c r="Q1396" s="25"/>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c r="AM1396" s="25"/>
      <c r="AN1396" s="25"/>
      <c r="AO1396" s="25"/>
      <c r="AP1396" s="25"/>
      <c r="AQ1396" s="25"/>
      <c r="AR1396" s="25"/>
      <c r="AS1396" s="25"/>
      <c r="AT1396" s="25"/>
      <c r="AU1396" s="25"/>
      <c r="AV1396" s="25"/>
      <c r="AW1396" s="25"/>
      <c r="AX1396" s="25"/>
      <c r="AY1396" s="25"/>
      <c r="AZ1396" s="25"/>
      <c r="BA1396" s="25"/>
      <c r="BB1396" s="25"/>
      <c r="BC1396" s="25"/>
      <c r="BD1396" s="25"/>
      <c r="BE1396" s="25"/>
      <c r="BF1396" s="25"/>
      <c r="BG1396" s="25"/>
      <c r="BH1396" s="25"/>
      <c r="BI1396" s="25"/>
      <c r="BJ1396" s="25"/>
      <c r="BK1396" s="25"/>
      <c r="BL1396" s="25"/>
      <c r="BM1396" s="25"/>
      <c r="BN1396" s="25"/>
      <c r="BO1396" s="25"/>
      <c r="BP1396" s="25"/>
      <c r="BQ1396" s="25"/>
      <c r="BR1396" s="25"/>
      <c r="BS1396" s="25"/>
      <c r="BT1396" s="25"/>
      <c r="BU1396" s="25"/>
      <c r="BV1396" s="25"/>
      <c r="BW1396" s="25"/>
      <c r="BX1396" s="25"/>
      <c r="BY1396" s="25"/>
      <c r="BZ1396" s="25"/>
      <c r="CA1396" s="25"/>
      <c r="CB1396" s="25"/>
      <c r="CC1396" s="25"/>
      <c r="CD1396" s="25"/>
      <c r="CE1396" s="25"/>
      <c r="CF1396" s="25"/>
      <c r="CG1396" s="25"/>
      <c r="CH1396" s="25"/>
      <c r="CI1396" s="25"/>
      <c r="CJ1396" s="25"/>
      <c r="CK1396" s="25"/>
      <c r="CL1396" s="25"/>
      <c r="CM1396" s="25"/>
      <c r="CN1396" s="25"/>
      <c r="CO1396" s="25"/>
      <c r="CP1396" s="25"/>
      <c r="CQ1396" s="25"/>
      <c r="CR1396" s="25"/>
      <c r="CS1396" s="25"/>
      <c r="CT1396" s="25"/>
      <c r="CU1396" s="25"/>
      <c r="CV1396" s="25"/>
      <c r="CW1396" s="25"/>
      <c r="CX1396" s="25"/>
      <c r="CY1396" s="25"/>
      <c r="CZ1396" s="25"/>
      <c r="DA1396" s="25"/>
      <c r="DB1396" s="25"/>
      <c r="DC1396" s="25"/>
      <c r="DD1396" s="25"/>
    </row>
    <row r="1397" spans="1:108" hidden="1">
      <c r="A1397" s="25"/>
      <c r="B1397" s="25"/>
      <c r="C1397" s="25"/>
      <c r="D1397" s="25"/>
      <c r="E1397" s="25"/>
      <c r="F1397" s="25"/>
      <c r="G1397" s="25"/>
      <c r="H1397" s="25"/>
      <c r="I1397" s="214"/>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5"/>
      <c r="AX1397" s="25"/>
      <c r="AY1397" s="25"/>
      <c r="AZ1397" s="25"/>
      <c r="BA1397" s="25"/>
      <c r="BB1397" s="25"/>
      <c r="BC1397" s="25"/>
      <c r="BD1397" s="25"/>
      <c r="BE1397" s="25"/>
      <c r="BF1397" s="25"/>
      <c r="BG1397" s="25"/>
      <c r="BH1397" s="25"/>
      <c r="BI1397" s="25"/>
      <c r="BJ1397" s="25"/>
      <c r="BK1397" s="25"/>
      <c r="BL1397" s="25"/>
      <c r="BM1397" s="25"/>
      <c r="BN1397" s="25"/>
      <c r="BO1397" s="25"/>
      <c r="BP1397" s="25"/>
      <c r="BQ1397" s="25"/>
      <c r="BR1397" s="25"/>
      <c r="BS1397" s="25"/>
      <c r="BT1397" s="25"/>
      <c r="BU1397" s="25"/>
      <c r="BV1397" s="25"/>
      <c r="BW1397" s="25"/>
      <c r="BX1397" s="25"/>
      <c r="BY1397" s="25"/>
      <c r="BZ1397" s="25"/>
      <c r="CA1397" s="25"/>
      <c r="CB1397" s="25"/>
      <c r="CC1397" s="25"/>
      <c r="CD1397" s="25"/>
      <c r="CE1397" s="25"/>
      <c r="CF1397" s="25"/>
      <c r="CG1397" s="25"/>
      <c r="CH1397" s="25"/>
      <c r="CI1397" s="25"/>
      <c r="CJ1397" s="25"/>
      <c r="CK1397" s="25"/>
      <c r="CL1397" s="25"/>
      <c r="CM1397" s="25"/>
      <c r="CN1397" s="25"/>
      <c r="CO1397" s="25"/>
      <c r="CP1397" s="25"/>
      <c r="CQ1397" s="25"/>
      <c r="CR1397" s="25"/>
      <c r="CS1397" s="25"/>
      <c r="CT1397" s="25"/>
      <c r="CU1397" s="25"/>
      <c r="CV1397" s="25"/>
      <c r="CW1397" s="25"/>
      <c r="CX1397" s="25"/>
      <c r="CY1397" s="25"/>
      <c r="CZ1397" s="25"/>
      <c r="DA1397" s="25"/>
      <c r="DB1397" s="25"/>
      <c r="DC1397" s="25"/>
      <c r="DD1397" s="25"/>
    </row>
    <row r="1398" spans="1:108" hidden="1">
      <c r="A1398" s="25"/>
      <c r="B1398" s="25"/>
      <c r="C1398" s="25"/>
      <c r="D1398" s="25"/>
      <c r="E1398" s="25"/>
      <c r="F1398" s="25"/>
      <c r="G1398" s="25"/>
      <c r="H1398" s="25"/>
      <c r="I1398" s="214"/>
      <c r="J1398" s="25"/>
      <c r="K1398" s="25"/>
      <c r="L1398" s="25"/>
      <c r="M1398" s="25"/>
      <c r="N1398" s="25"/>
      <c r="O1398" s="25"/>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c r="AM1398" s="25"/>
      <c r="AN1398" s="25"/>
      <c r="AO1398" s="25"/>
      <c r="AP1398" s="25"/>
      <c r="AQ1398" s="25"/>
      <c r="AR1398" s="25"/>
      <c r="AS1398" s="25"/>
      <c r="AT1398" s="25"/>
      <c r="AU1398" s="25"/>
      <c r="AV1398" s="25"/>
      <c r="AW1398" s="25"/>
      <c r="AX1398" s="25"/>
      <c r="AY1398" s="25"/>
      <c r="AZ1398" s="25"/>
      <c r="BA1398" s="25"/>
      <c r="BB1398" s="25"/>
      <c r="BC1398" s="25"/>
      <c r="BD1398" s="25"/>
      <c r="BE1398" s="25"/>
      <c r="BF1398" s="25"/>
      <c r="BG1398" s="25"/>
      <c r="BH1398" s="25"/>
      <c r="BI1398" s="25"/>
      <c r="BJ1398" s="25"/>
      <c r="BK1398" s="25"/>
      <c r="BL1398" s="25"/>
      <c r="BM1398" s="25"/>
      <c r="BN1398" s="25"/>
      <c r="BO1398" s="25"/>
      <c r="BP1398" s="25"/>
      <c r="BQ1398" s="25"/>
      <c r="BR1398" s="25"/>
      <c r="BS1398" s="25"/>
      <c r="BT1398" s="25"/>
      <c r="BU1398" s="25"/>
      <c r="BV1398" s="25"/>
      <c r="BW1398" s="25"/>
      <c r="BX1398" s="25"/>
      <c r="BY1398" s="25"/>
      <c r="BZ1398" s="25"/>
      <c r="CA1398" s="25"/>
      <c r="CB1398" s="25"/>
      <c r="CC1398" s="25"/>
      <c r="CD1398" s="25"/>
      <c r="CE1398" s="25"/>
      <c r="CF1398" s="25"/>
      <c r="CG1398" s="25"/>
      <c r="CH1398" s="25"/>
      <c r="CI1398" s="25"/>
      <c r="CJ1398" s="25"/>
      <c r="CK1398" s="25"/>
      <c r="CL1398" s="25"/>
      <c r="CM1398" s="25"/>
      <c r="CN1398" s="25"/>
      <c r="CO1398" s="25"/>
      <c r="CP1398" s="25"/>
      <c r="CQ1398" s="25"/>
      <c r="CR1398" s="25"/>
      <c r="CS1398" s="25"/>
      <c r="CT1398" s="25"/>
      <c r="CU1398" s="25"/>
      <c r="CV1398" s="25"/>
      <c r="CW1398" s="25"/>
      <c r="CX1398" s="25"/>
      <c r="CY1398" s="25"/>
      <c r="CZ1398" s="25"/>
      <c r="DA1398" s="25"/>
      <c r="DB1398" s="25"/>
      <c r="DC1398" s="25"/>
      <c r="DD1398" s="25"/>
    </row>
    <row r="1399" spans="1:108" hidden="1">
      <c r="A1399" s="25"/>
      <c r="B1399" s="25"/>
      <c r="C1399" s="25"/>
      <c r="D1399" s="25"/>
      <c r="E1399" s="25"/>
      <c r="F1399" s="25"/>
      <c r="G1399" s="25"/>
      <c r="H1399" s="25"/>
      <c r="I1399" s="214"/>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5"/>
      <c r="AX1399" s="25"/>
      <c r="AY1399" s="25"/>
      <c r="AZ1399" s="25"/>
      <c r="BA1399" s="25"/>
      <c r="BB1399" s="25"/>
      <c r="BC1399" s="25"/>
      <c r="BD1399" s="25"/>
      <c r="BE1399" s="25"/>
      <c r="BF1399" s="25"/>
      <c r="BG1399" s="25"/>
      <c r="BH1399" s="25"/>
      <c r="BI1399" s="25"/>
      <c r="BJ1399" s="25"/>
      <c r="BK1399" s="25"/>
      <c r="BL1399" s="25"/>
      <c r="BM1399" s="25"/>
      <c r="BN1399" s="25"/>
      <c r="BO1399" s="25"/>
      <c r="BP1399" s="25"/>
      <c r="BQ1399" s="25"/>
      <c r="BR1399" s="25"/>
      <c r="BS1399" s="25"/>
      <c r="BT1399" s="25"/>
      <c r="BU1399" s="25"/>
      <c r="BV1399" s="25"/>
      <c r="BW1399" s="25"/>
      <c r="BX1399" s="25"/>
      <c r="BY1399" s="25"/>
      <c r="BZ1399" s="25"/>
      <c r="CA1399" s="25"/>
      <c r="CB1399" s="25"/>
      <c r="CC1399" s="25"/>
      <c r="CD1399" s="25"/>
      <c r="CE1399" s="25"/>
      <c r="CF1399" s="25"/>
      <c r="CG1399" s="25"/>
      <c r="CH1399" s="25"/>
      <c r="CI1399" s="25"/>
      <c r="CJ1399" s="25"/>
      <c r="CK1399" s="25"/>
      <c r="CL1399" s="25"/>
      <c r="CM1399" s="25"/>
      <c r="CN1399" s="25"/>
      <c r="CO1399" s="25"/>
      <c r="CP1399" s="25"/>
      <c r="CQ1399" s="25"/>
      <c r="CR1399" s="25"/>
      <c r="CS1399" s="25"/>
      <c r="CT1399" s="25"/>
      <c r="CU1399" s="25"/>
      <c r="CV1399" s="25"/>
      <c r="CW1399" s="25"/>
      <c r="CX1399" s="25"/>
      <c r="CY1399" s="25"/>
      <c r="CZ1399" s="25"/>
      <c r="DA1399" s="25"/>
      <c r="DB1399" s="25"/>
      <c r="DC1399" s="25"/>
      <c r="DD1399" s="25"/>
    </row>
    <row r="1400" spans="1:108" hidden="1">
      <c r="A1400" s="25"/>
      <c r="B1400" s="25"/>
      <c r="C1400" s="25"/>
      <c r="D1400" s="25"/>
      <c r="E1400" s="25"/>
      <c r="F1400" s="25"/>
      <c r="G1400" s="25"/>
      <c r="H1400" s="25"/>
      <c r="I1400" s="214"/>
      <c r="J1400" s="25"/>
      <c r="K1400" s="25"/>
      <c r="L1400" s="25"/>
      <c r="M1400" s="25"/>
      <c r="N1400" s="25"/>
      <c r="O1400" s="25"/>
      <c r="P1400" s="25"/>
      <c r="Q1400" s="25"/>
      <c r="R1400" s="25"/>
      <c r="S1400" s="25"/>
      <c r="T1400" s="25"/>
      <c r="U1400" s="25"/>
      <c r="V1400" s="25"/>
      <c r="W1400" s="25"/>
      <c r="X1400" s="25"/>
      <c r="Y1400" s="25"/>
      <c r="Z1400" s="25"/>
      <c r="AA1400" s="25"/>
      <c r="AB1400" s="25"/>
      <c r="AC1400" s="25"/>
      <c r="AD1400" s="25"/>
      <c r="AE1400" s="25"/>
      <c r="AF1400" s="25"/>
      <c r="AG1400" s="25"/>
      <c r="AH1400" s="25"/>
      <c r="AI1400" s="25"/>
      <c r="AJ1400" s="25"/>
      <c r="AK1400" s="25"/>
      <c r="AL1400" s="25"/>
      <c r="AM1400" s="25"/>
      <c r="AN1400" s="25"/>
      <c r="AO1400" s="25"/>
      <c r="AP1400" s="25"/>
      <c r="AQ1400" s="25"/>
      <c r="AR1400" s="25"/>
      <c r="AS1400" s="25"/>
      <c r="AT1400" s="25"/>
      <c r="AU1400" s="25"/>
      <c r="AV1400" s="25"/>
      <c r="AW1400" s="25"/>
      <c r="AX1400" s="25"/>
      <c r="AY1400" s="25"/>
      <c r="AZ1400" s="25"/>
      <c r="BA1400" s="25"/>
      <c r="BB1400" s="25"/>
      <c r="BC1400" s="25"/>
      <c r="BD1400" s="25"/>
      <c r="BE1400" s="25"/>
      <c r="BF1400" s="25"/>
      <c r="BG1400" s="25"/>
      <c r="BH1400" s="25"/>
      <c r="BI1400" s="25"/>
      <c r="BJ1400" s="25"/>
      <c r="BK1400" s="25"/>
      <c r="BL1400" s="25"/>
      <c r="BM1400" s="25"/>
      <c r="BN1400" s="25"/>
      <c r="BO1400" s="25"/>
      <c r="BP1400" s="25"/>
      <c r="BQ1400" s="25"/>
      <c r="BR1400" s="25"/>
      <c r="BS1400" s="25"/>
      <c r="BT1400" s="25"/>
      <c r="BU1400" s="25"/>
      <c r="BV1400" s="25"/>
      <c r="BW1400" s="25"/>
      <c r="BX1400" s="25"/>
      <c r="BY1400" s="25"/>
      <c r="BZ1400" s="25"/>
      <c r="CA1400" s="25"/>
      <c r="CB1400" s="25"/>
      <c r="CC1400" s="25"/>
      <c r="CD1400" s="25"/>
      <c r="CE1400" s="25"/>
      <c r="CF1400" s="25"/>
      <c r="CG1400" s="25"/>
      <c r="CH1400" s="25"/>
      <c r="CI1400" s="25"/>
      <c r="CJ1400" s="25"/>
      <c r="CK1400" s="25"/>
      <c r="CL1400" s="25"/>
      <c r="CM1400" s="25"/>
      <c r="CN1400" s="25"/>
      <c r="CO1400" s="25"/>
      <c r="CP1400" s="25"/>
      <c r="CQ1400" s="25"/>
      <c r="CR1400" s="25"/>
      <c r="CS1400" s="25"/>
      <c r="CT1400" s="25"/>
      <c r="CU1400" s="25"/>
      <c r="CV1400" s="25"/>
      <c r="CW1400" s="25"/>
      <c r="CX1400" s="25"/>
      <c r="CY1400" s="25"/>
      <c r="CZ1400" s="25"/>
      <c r="DA1400" s="25"/>
      <c r="DB1400" s="25"/>
      <c r="DC1400" s="25"/>
      <c r="DD1400" s="25"/>
    </row>
    <row r="1401" spans="1:108" hidden="1">
      <c r="A1401" s="25"/>
      <c r="B1401" s="25"/>
      <c r="C1401" s="25"/>
      <c r="D1401" s="25"/>
      <c r="E1401" s="25"/>
      <c r="F1401" s="25"/>
      <c r="G1401" s="25"/>
      <c r="H1401" s="25"/>
      <c r="I1401" s="214"/>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5"/>
      <c r="AX1401" s="25"/>
      <c r="AY1401" s="25"/>
      <c r="AZ1401" s="25"/>
      <c r="BA1401" s="25"/>
      <c r="BB1401" s="25"/>
      <c r="BC1401" s="25"/>
      <c r="BD1401" s="25"/>
      <c r="BE1401" s="25"/>
      <c r="BF1401" s="25"/>
      <c r="BG1401" s="25"/>
      <c r="BH1401" s="25"/>
      <c r="BI1401" s="25"/>
      <c r="BJ1401" s="25"/>
      <c r="BK1401" s="25"/>
      <c r="BL1401" s="25"/>
      <c r="BM1401" s="25"/>
      <c r="BN1401" s="25"/>
      <c r="BO1401" s="25"/>
      <c r="BP1401" s="25"/>
      <c r="BQ1401" s="25"/>
      <c r="BR1401" s="25"/>
      <c r="BS1401" s="25"/>
      <c r="BT1401" s="25"/>
      <c r="BU1401" s="25"/>
      <c r="BV1401" s="25"/>
      <c r="BW1401" s="25"/>
      <c r="BX1401" s="25"/>
      <c r="BY1401" s="25"/>
      <c r="BZ1401" s="25"/>
      <c r="CA1401" s="25"/>
      <c r="CB1401" s="25"/>
      <c r="CC1401" s="25"/>
      <c r="CD1401" s="25"/>
      <c r="CE1401" s="25"/>
      <c r="CF1401" s="25"/>
      <c r="CG1401" s="25"/>
      <c r="CH1401" s="25"/>
      <c r="CI1401" s="25"/>
      <c r="CJ1401" s="25"/>
      <c r="CK1401" s="25"/>
      <c r="CL1401" s="25"/>
      <c r="CM1401" s="25"/>
      <c r="CN1401" s="25"/>
      <c r="CO1401" s="25"/>
      <c r="CP1401" s="25"/>
      <c r="CQ1401" s="25"/>
      <c r="CR1401" s="25"/>
      <c r="CS1401" s="25"/>
      <c r="CT1401" s="25"/>
      <c r="CU1401" s="25"/>
      <c r="CV1401" s="25"/>
      <c r="CW1401" s="25"/>
      <c r="CX1401" s="25"/>
      <c r="CY1401" s="25"/>
      <c r="CZ1401" s="25"/>
      <c r="DA1401" s="25"/>
      <c r="DB1401" s="25"/>
      <c r="DC1401" s="25"/>
      <c r="DD1401" s="25"/>
    </row>
    <row r="1402" spans="1:108" hidden="1">
      <c r="A1402" s="25"/>
      <c r="B1402" s="25"/>
      <c r="C1402" s="25"/>
      <c r="D1402" s="25"/>
      <c r="E1402" s="25"/>
      <c r="F1402" s="25"/>
      <c r="G1402" s="25"/>
      <c r="H1402" s="25"/>
      <c r="I1402" s="214"/>
      <c r="J1402" s="25"/>
      <c r="K1402" s="25"/>
      <c r="L1402" s="25"/>
      <c r="M1402" s="25"/>
      <c r="N1402" s="25"/>
      <c r="O1402" s="25"/>
      <c r="P1402" s="25"/>
      <c r="Q1402" s="25"/>
      <c r="R1402" s="25"/>
      <c r="S1402" s="25"/>
      <c r="T1402" s="25"/>
      <c r="U1402" s="25"/>
      <c r="V1402" s="25"/>
      <c r="W1402" s="25"/>
      <c r="X1402" s="25"/>
      <c r="Y1402" s="25"/>
      <c r="Z1402" s="25"/>
      <c r="AA1402" s="25"/>
      <c r="AB1402" s="25"/>
      <c r="AC1402" s="25"/>
      <c r="AD1402" s="25"/>
      <c r="AE1402" s="25"/>
      <c r="AF1402" s="25"/>
      <c r="AG1402" s="25"/>
      <c r="AH1402" s="25"/>
      <c r="AI1402" s="25"/>
      <c r="AJ1402" s="25"/>
      <c r="AK1402" s="25"/>
      <c r="AL1402" s="25"/>
      <c r="AM1402" s="25"/>
      <c r="AN1402" s="25"/>
      <c r="AO1402" s="25"/>
      <c r="AP1402" s="25"/>
      <c r="AQ1402" s="25"/>
      <c r="AR1402" s="25"/>
      <c r="AS1402" s="25"/>
      <c r="AT1402" s="25"/>
      <c r="AU1402" s="25"/>
      <c r="AV1402" s="25"/>
      <c r="AW1402" s="25"/>
      <c r="AX1402" s="25"/>
      <c r="AY1402" s="25"/>
      <c r="AZ1402" s="25"/>
      <c r="BA1402" s="25"/>
      <c r="BB1402" s="25"/>
      <c r="BC1402" s="25"/>
      <c r="BD1402" s="25"/>
      <c r="BE1402" s="25"/>
      <c r="BF1402" s="25"/>
      <c r="BG1402" s="25"/>
      <c r="BH1402" s="25"/>
      <c r="BI1402" s="25"/>
      <c r="BJ1402" s="25"/>
      <c r="BK1402" s="25"/>
      <c r="BL1402" s="25"/>
      <c r="BM1402" s="25"/>
      <c r="BN1402" s="25"/>
      <c r="BO1402" s="25"/>
      <c r="BP1402" s="25"/>
      <c r="BQ1402" s="25"/>
      <c r="BR1402" s="25"/>
      <c r="BS1402" s="25"/>
      <c r="BT1402" s="25"/>
      <c r="BU1402" s="25"/>
      <c r="BV1402" s="25"/>
      <c r="BW1402" s="25"/>
      <c r="BX1402" s="25"/>
      <c r="BY1402" s="25"/>
      <c r="BZ1402" s="25"/>
      <c r="CA1402" s="25"/>
      <c r="CB1402" s="25"/>
      <c r="CC1402" s="25"/>
      <c r="CD1402" s="25"/>
      <c r="CE1402" s="25"/>
      <c r="CF1402" s="25"/>
      <c r="CG1402" s="25"/>
      <c r="CH1402" s="25"/>
      <c r="CI1402" s="25"/>
      <c r="CJ1402" s="25"/>
      <c r="CK1402" s="25"/>
      <c r="CL1402" s="25"/>
      <c r="CM1402" s="25"/>
      <c r="CN1402" s="25"/>
      <c r="CO1402" s="25"/>
      <c r="CP1402" s="25"/>
      <c r="CQ1402" s="25"/>
      <c r="CR1402" s="25"/>
      <c r="CS1402" s="25"/>
      <c r="CT1402" s="25"/>
      <c r="CU1402" s="25"/>
      <c r="CV1402" s="25"/>
      <c r="CW1402" s="25"/>
      <c r="CX1402" s="25"/>
      <c r="CY1402" s="25"/>
      <c r="CZ1402" s="25"/>
      <c r="DA1402" s="25"/>
      <c r="DB1402" s="25"/>
      <c r="DC1402" s="25"/>
      <c r="DD1402" s="25"/>
    </row>
    <row r="1403" spans="1:108" hidden="1">
      <c r="A1403" s="25"/>
      <c r="B1403" s="25"/>
      <c r="C1403" s="25"/>
      <c r="D1403" s="25"/>
      <c r="E1403" s="25"/>
      <c r="F1403" s="25"/>
      <c r="G1403" s="25"/>
      <c r="H1403" s="25"/>
      <c r="I1403" s="214"/>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5"/>
      <c r="AX1403" s="25"/>
      <c r="AY1403" s="25"/>
      <c r="AZ1403" s="25"/>
      <c r="BA1403" s="25"/>
      <c r="BB1403" s="25"/>
      <c r="BC1403" s="25"/>
      <c r="BD1403" s="25"/>
      <c r="BE1403" s="25"/>
      <c r="BF1403" s="25"/>
      <c r="BG1403" s="25"/>
      <c r="BH1403" s="25"/>
      <c r="BI1403" s="25"/>
      <c r="BJ1403" s="25"/>
      <c r="BK1403" s="25"/>
      <c r="BL1403" s="25"/>
      <c r="BM1403" s="25"/>
      <c r="BN1403" s="25"/>
      <c r="BO1403" s="25"/>
      <c r="BP1403" s="25"/>
      <c r="BQ1403" s="25"/>
      <c r="BR1403" s="25"/>
      <c r="BS1403" s="25"/>
      <c r="BT1403" s="25"/>
      <c r="BU1403" s="25"/>
      <c r="BV1403" s="25"/>
      <c r="BW1403" s="25"/>
      <c r="BX1403" s="25"/>
      <c r="BY1403" s="25"/>
      <c r="BZ1403" s="25"/>
      <c r="CA1403" s="25"/>
      <c r="CB1403" s="25"/>
      <c r="CC1403" s="25"/>
      <c r="CD1403" s="25"/>
      <c r="CE1403" s="25"/>
      <c r="CF1403" s="25"/>
      <c r="CG1403" s="25"/>
      <c r="CH1403" s="25"/>
      <c r="CI1403" s="25"/>
      <c r="CJ1403" s="25"/>
      <c r="CK1403" s="25"/>
      <c r="CL1403" s="25"/>
      <c r="CM1403" s="25"/>
      <c r="CN1403" s="25"/>
      <c r="CO1403" s="25"/>
      <c r="CP1403" s="25"/>
      <c r="CQ1403" s="25"/>
      <c r="CR1403" s="25"/>
      <c r="CS1403" s="25"/>
      <c r="CT1403" s="25"/>
      <c r="CU1403" s="25"/>
      <c r="CV1403" s="25"/>
      <c r="CW1403" s="25"/>
      <c r="CX1403" s="25"/>
      <c r="CY1403" s="25"/>
      <c r="CZ1403" s="25"/>
      <c r="DA1403" s="25"/>
      <c r="DB1403" s="25"/>
      <c r="DC1403" s="25"/>
      <c r="DD1403" s="25"/>
    </row>
    <row r="1404" spans="1:108" hidden="1">
      <c r="A1404" s="25"/>
      <c r="B1404" s="25"/>
      <c r="C1404" s="25"/>
      <c r="D1404" s="25"/>
      <c r="E1404" s="25"/>
      <c r="F1404" s="25"/>
      <c r="G1404" s="25"/>
      <c r="H1404" s="25"/>
      <c r="I1404" s="214"/>
      <c r="J1404" s="25"/>
      <c r="K1404" s="25"/>
      <c r="L1404" s="25"/>
      <c r="M1404" s="25"/>
      <c r="N1404" s="25"/>
      <c r="O1404" s="25"/>
      <c r="P1404" s="25"/>
      <c r="Q1404" s="25"/>
      <c r="R1404" s="25"/>
      <c r="S1404" s="25"/>
      <c r="T1404" s="25"/>
      <c r="U1404" s="25"/>
      <c r="V1404" s="25"/>
      <c r="W1404" s="25"/>
      <c r="X1404" s="25"/>
      <c r="Y1404" s="25"/>
      <c r="Z1404" s="25"/>
      <c r="AA1404" s="25"/>
      <c r="AB1404" s="25"/>
      <c r="AC1404" s="25"/>
      <c r="AD1404" s="25"/>
      <c r="AE1404" s="25"/>
      <c r="AF1404" s="25"/>
      <c r="AG1404" s="25"/>
      <c r="AH1404" s="25"/>
      <c r="AI1404" s="25"/>
      <c r="AJ1404" s="25"/>
      <c r="AK1404" s="25"/>
      <c r="AL1404" s="25"/>
      <c r="AM1404" s="25"/>
      <c r="AN1404" s="25"/>
      <c r="AO1404" s="25"/>
      <c r="AP1404" s="25"/>
      <c r="AQ1404" s="25"/>
      <c r="AR1404" s="25"/>
      <c r="AS1404" s="25"/>
      <c r="AT1404" s="25"/>
      <c r="AU1404" s="25"/>
      <c r="AV1404" s="25"/>
      <c r="AW1404" s="25"/>
      <c r="AX1404" s="25"/>
      <c r="AY1404" s="25"/>
      <c r="AZ1404" s="25"/>
      <c r="BA1404" s="25"/>
      <c r="BB1404" s="25"/>
      <c r="BC1404" s="25"/>
      <c r="BD1404" s="25"/>
      <c r="BE1404" s="25"/>
      <c r="BF1404" s="25"/>
      <c r="BG1404" s="25"/>
      <c r="BH1404" s="25"/>
      <c r="BI1404" s="25"/>
      <c r="BJ1404" s="25"/>
      <c r="BK1404" s="25"/>
      <c r="BL1404" s="25"/>
      <c r="BM1404" s="25"/>
      <c r="BN1404" s="25"/>
      <c r="BO1404" s="25"/>
      <c r="BP1404" s="25"/>
      <c r="BQ1404" s="25"/>
      <c r="BR1404" s="25"/>
      <c r="BS1404" s="25"/>
      <c r="BT1404" s="25"/>
      <c r="BU1404" s="25"/>
      <c r="BV1404" s="25"/>
      <c r="BW1404" s="25"/>
      <c r="BX1404" s="25"/>
      <c r="BY1404" s="25"/>
      <c r="BZ1404" s="25"/>
      <c r="CA1404" s="25"/>
      <c r="CB1404" s="25"/>
      <c r="CC1404" s="25"/>
      <c r="CD1404" s="25"/>
      <c r="CE1404" s="25"/>
      <c r="CF1404" s="25"/>
      <c r="CG1404" s="25"/>
      <c r="CH1404" s="25"/>
      <c r="CI1404" s="25"/>
      <c r="CJ1404" s="25"/>
      <c r="CK1404" s="25"/>
      <c r="CL1404" s="25"/>
      <c r="CM1404" s="25"/>
      <c r="CN1404" s="25"/>
      <c r="CO1404" s="25"/>
      <c r="CP1404" s="25"/>
      <c r="CQ1404" s="25"/>
      <c r="CR1404" s="25"/>
      <c r="CS1404" s="25"/>
      <c r="CT1404" s="25"/>
      <c r="CU1404" s="25"/>
      <c r="CV1404" s="25"/>
      <c r="CW1404" s="25"/>
      <c r="CX1404" s="25"/>
      <c r="CY1404" s="25"/>
      <c r="CZ1404" s="25"/>
      <c r="DA1404" s="25"/>
      <c r="DB1404" s="25"/>
      <c r="DC1404" s="25"/>
      <c r="DD1404" s="25"/>
    </row>
    <row r="1405" spans="1:108" hidden="1">
      <c r="A1405" s="25"/>
      <c r="B1405" s="25"/>
      <c r="C1405" s="25"/>
      <c r="D1405" s="25"/>
      <c r="E1405" s="25"/>
      <c r="F1405" s="25"/>
      <c r="G1405" s="25"/>
      <c r="H1405" s="25"/>
      <c r="I1405" s="214"/>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5"/>
      <c r="AX1405" s="25"/>
      <c r="AY1405" s="25"/>
      <c r="AZ1405" s="25"/>
      <c r="BA1405" s="25"/>
      <c r="BB1405" s="25"/>
      <c r="BC1405" s="25"/>
      <c r="BD1405" s="25"/>
      <c r="BE1405" s="25"/>
      <c r="BF1405" s="25"/>
      <c r="BG1405" s="25"/>
      <c r="BH1405" s="25"/>
      <c r="BI1405" s="25"/>
      <c r="BJ1405" s="25"/>
      <c r="BK1405" s="25"/>
      <c r="BL1405" s="25"/>
      <c r="BM1405" s="25"/>
      <c r="BN1405" s="25"/>
      <c r="BO1405" s="25"/>
      <c r="BP1405" s="25"/>
      <c r="BQ1405" s="25"/>
      <c r="BR1405" s="25"/>
      <c r="BS1405" s="25"/>
      <c r="BT1405" s="25"/>
      <c r="BU1405" s="25"/>
      <c r="BV1405" s="25"/>
      <c r="BW1405" s="25"/>
      <c r="BX1405" s="25"/>
      <c r="BY1405" s="25"/>
      <c r="BZ1405" s="25"/>
      <c r="CA1405" s="25"/>
      <c r="CB1405" s="25"/>
      <c r="CC1405" s="25"/>
      <c r="CD1405" s="25"/>
      <c r="CE1405" s="25"/>
      <c r="CF1405" s="25"/>
      <c r="CG1405" s="25"/>
      <c r="CH1405" s="25"/>
      <c r="CI1405" s="25"/>
      <c r="CJ1405" s="25"/>
      <c r="CK1405" s="25"/>
      <c r="CL1405" s="25"/>
      <c r="CM1405" s="25"/>
      <c r="CN1405" s="25"/>
      <c r="CO1405" s="25"/>
      <c r="CP1405" s="25"/>
      <c r="CQ1405" s="25"/>
      <c r="CR1405" s="25"/>
      <c r="CS1405" s="25"/>
      <c r="CT1405" s="25"/>
      <c r="CU1405" s="25"/>
      <c r="CV1405" s="25"/>
      <c r="CW1405" s="25"/>
      <c r="CX1405" s="25"/>
      <c r="CY1405" s="25"/>
      <c r="CZ1405" s="25"/>
      <c r="DA1405" s="25"/>
      <c r="DB1405" s="25"/>
      <c r="DC1405" s="25"/>
      <c r="DD1405" s="25"/>
    </row>
    <row r="1406" spans="1:108" hidden="1">
      <c r="A1406" s="25"/>
      <c r="B1406" s="25"/>
      <c r="C1406" s="25"/>
      <c r="D1406" s="25"/>
      <c r="E1406" s="25"/>
      <c r="F1406" s="25"/>
      <c r="G1406" s="25"/>
      <c r="H1406" s="25"/>
      <c r="I1406" s="214"/>
      <c r="J1406" s="25"/>
      <c r="K1406" s="25"/>
      <c r="L1406" s="25"/>
      <c r="M1406" s="25"/>
      <c r="N1406" s="25"/>
      <c r="O1406" s="25"/>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c r="AM1406" s="25"/>
      <c r="AN1406" s="25"/>
      <c r="AO1406" s="25"/>
      <c r="AP1406" s="25"/>
      <c r="AQ1406" s="25"/>
      <c r="AR1406" s="25"/>
      <c r="AS1406" s="25"/>
      <c r="AT1406" s="25"/>
      <c r="AU1406" s="25"/>
      <c r="AV1406" s="25"/>
      <c r="AW1406" s="25"/>
      <c r="AX1406" s="25"/>
      <c r="AY1406" s="25"/>
      <c r="AZ1406" s="25"/>
      <c r="BA1406" s="25"/>
      <c r="BB1406" s="25"/>
      <c r="BC1406" s="25"/>
      <c r="BD1406" s="25"/>
      <c r="BE1406" s="25"/>
      <c r="BF1406" s="25"/>
      <c r="BG1406" s="25"/>
      <c r="BH1406" s="25"/>
      <c r="BI1406" s="25"/>
      <c r="BJ1406" s="25"/>
      <c r="BK1406" s="25"/>
      <c r="BL1406" s="25"/>
      <c r="BM1406" s="25"/>
      <c r="BN1406" s="25"/>
      <c r="BO1406" s="25"/>
      <c r="BP1406" s="25"/>
      <c r="BQ1406" s="25"/>
      <c r="BR1406" s="25"/>
      <c r="BS1406" s="25"/>
      <c r="BT1406" s="25"/>
      <c r="BU1406" s="25"/>
      <c r="BV1406" s="25"/>
      <c r="BW1406" s="25"/>
      <c r="BX1406" s="25"/>
      <c r="BY1406" s="25"/>
      <c r="BZ1406" s="25"/>
      <c r="CA1406" s="25"/>
      <c r="CB1406" s="25"/>
      <c r="CC1406" s="25"/>
      <c r="CD1406" s="25"/>
      <c r="CE1406" s="25"/>
      <c r="CF1406" s="25"/>
      <c r="CG1406" s="25"/>
      <c r="CH1406" s="25"/>
      <c r="CI1406" s="25"/>
      <c r="CJ1406" s="25"/>
      <c r="CK1406" s="25"/>
      <c r="CL1406" s="25"/>
      <c r="CM1406" s="25"/>
      <c r="CN1406" s="25"/>
      <c r="CO1406" s="25"/>
      <c r="CP1406" s="25"/>
      <c r="CQ1406" s="25"/>
      <c r="CR1406" s="25"/>
      <c r="CS1406" s="25"/>
      <c r="CT1406" s="25"/>
      <c r="CU1406" s="25"/>
      <c r="CV1406" s="25"/>
      <c r="CW1406" s="25"/>
      <c r="CX1406" s="25"/>
      <c r="CY1406" s="25"/>
      <c r="CZ1406" s="25"/>
      <c r="DA1406" s="25"/>
      <c r="DB1406" s="25"/>
      <c r="DC1406" s="25"/>
      <c r="DD1406" s="25"/>
    </row>
    <row r="1407" spans="1:108" hidden="1">
      <c r="A1407" s="25"/>
      <c r="B1407" s="25"/>
      <c r="C1407" s="25"/>
      <c r="D1407" s="25"/>
      <c r="E1407" s="25"/>
      <c r="F1407" s="25"/>
      <c r="G1407" s="25"/>
      <c r="H1407" s="25"/>
      <c r="I1407" s="214"/>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5"/>
      <c r="AX1407" s="25"/>
      <c r="AY1407" s="25"/>
      <c r="AZ1407" s="25"/>
      <c r="BA1407" s="25"/>
      <c r="BB1407" s="25"/>
      <c r="BC1407" s="25"/>
      <c r="BD1407" s="25"/>
      <c r="BE1407" s="25"/>
      <c r="BF1407" s="25"/>
      <c r="BG1407" s="25"/>
      <c r="BH1407" s="25"/>
      <c r="BI1407" s="25"/>
      <c r="BJ1407" s="25"/>
      <c r="BK1407" s="25"/>
      <c r="BL1407" s="25"/>
      <c r="BM1407" s="25"/>
      <c r="BN1407" s="25"/>
      <c r="BO1407" s="25"/>
      <c r="BP1407" s="25"/>
      <c r="BQ1407" s="25"/>
      <c r="BR1407" s="25"/>
      <c r="BS1407" s="25"/>
      <c r="BT1407" s="25"/>
      <c r="BU1407" s="25"/>
      <c r="BV1407" s="25"/>
      <c r="BW1407" s="25"/>
      <c r="BX1407" s="25"/>
      <c r="BY1407" s="25"/>
      <c r="BZ1407" s="25"/>
      <c r="CA1407" s="25"/>
      <c r="CB1407" s="25"/>
      <c r="CC1407" s="25"/>
      <c r="CD1407" s="25"/>
      <c r="CE1407" s="25"/>
      <c r="CF1407" s="25"/>
      <c r="CG1407" s="25"/>
      <c r="CH1407" s="25"/>
      <c r="CI1407" s="25"/>
      <c r="CJ1407" s="25"/>
      <c r="CK1407" s="25"/>
      <c r="CL1407" s="25"/>
      <c r="CM1407" s="25"/>
      <c r="CN1407" s="25"/>
      <c r="CO1407" s="25"/>
      <c r="CP1407" s="25"/>
      <c r="CQ1407" s="25"/>
      <c r="CR1407" s="25"/>
      <c r="CS1407" s="25"/>
      <c r="CT1407" s="25"/>
      <c r="CU1407" s="25"/>
      <c r="CV1407" s="25"/>
      <c r="CW1407" s="25"/>
      <c r="CX1407" s="25"/>
      <c r="CY1407" s="25"/>
      <c r="CZ1407" s="25"/>
      <c r="DA1407" s="25"/>
      <c r="DB1407" s="25"/>
      <c r="DC1407" s="25"/>
      <c r="DD1407" s="25"/>
    </row>
    <row r="1408" spans="1:108" hidden="1">
      <c r="A1408" s="25"/>
      <c r="B1408" s="25"/>
      <c r="C1408" s="25"/>
      <c r="D1408" s="25"/>
      <c r="E1408" s="25"/>
      <c r="F1408" s="25"/>
      <c r="G1408" s="25"/>
      <c r="H1408" s="25"/>
      <c r="I1408" s="214"/>
      <c r="J1408" s="25"/>
      <c r="K1408" s="25"/>
      <c r="L1408" s="25"/>
      <c r="M1408" s="25"/>
      <c r="N1408" s="25"/>
      <c r="O1408" s="25"/>
      <c r="P1408" s="25"/>
      <c r="Q1408" s="25"/>
      <c r="R1408" s="25"/>
      <c r="S1408" s="25"/>
      <c r="T1408" s="25"/>
      <c r="U1408" s="25"/>
      <c r="V1408" s="25"/>
      <c r="W1408" s="25"/>
      <c r="X1408" s="25"/>
      <c r="Y1408" s="25"/>
      <c r="Z1408" s="25"/>
      <c r="AA1408" s="25"/>
      <c r="AB1408" s="25"/>
      <c r="AC1408" s="25"/>
      <c r="AD1408" s="25"/>
      <c r="AE1408" s="25"/>
      <c r="AF1408" s="25"/>
      <c r="AG1408" s="25"/>
      <c r="AH1408" s="25"/>
      <c r="AI1408" s="25"/>
      <c r="AJ1408" s="25"/>
      <c r="AK1408" s="25"/>
      <c r="AL1408" s="25"/>
      <c r="AM1408" s="25"/>
      <c r="AN1408" s="25"/>
      <c r="AO1408" s="25"/>
      <c r="AP1408" s="25"/>
      <c r="AQ1408" s="25"/>
      <c r="AR1408" s="25"/>
      <c r="AS1408" s="25"/>
      <c r="AT1408" s="25"/>
      <c r="AU1408" s="25"/>
      <c r="AV1408" s="25"/>
      <c r="AW1408" s="25"/>
      <c r="AX1408" s="25"/>
      <c r="AY1408" s="25"/>
      <c r="AZ1408" s="25"/>
      <c r="BA1408" s="25"/>
      <c r="BB1408" s="25"/>
      <c r="BC1408" s="25"/>
      <c r="BD1408" s="25"/>
      <c r="BE1408" s="25"/>
      <c r="BF1408" s="25"/>
      <c r="BG1408" s="25"/>
      <c r="BH1408" s="25"/>
      <c r="BI1408" s="25"/>
      <c r="BJ1408" s="25"/>
      <c r="BK1408" s="25"/>
      <c r="BL1408" s="25"/>
      <c r="BM1408" s="25"/>
      <c r="BN1408" s="25"/>
      <c r="BO1408" s="25"/>
      <c r="BP1408" s="25"/>
      <c r="BQ1408" s="25"/>
      <c r="BR1408" s="25"/>
      <c r="BS1408" s="25"/>
      <c r="BT1408" s="25"/>
      <c r="BU1408" s="25"/>
      <c r="BV1408" s="25"/>
      <c r="BW1408" s="25"/>
      <c r="BX1408" s="25"/>
      <c r="BY1408" s="25"/>
      <c r="BZ1408" s="25"/>
      <c r="CA1408" s="25"/>
      <c r="CB1408" s="25"/>
      <c r="CC1408" s="25"/>
      <c r="CD1408" s="25"/>
      <c r="CE1408" s="25"/>
      <c r="CF1408" s="25"/>
      <c r="CG1408" s="25"/>
      <c r="CH1408" s="25"/>
      <c r="CI1408" s="25"/>
      <c r="CJ1408" s="25"/>
      <c r="CK1408" s="25"/>
      <c r="CL1408" s="25"/>
      <c r="CM1408" s="25"/>
      <c r="CN1408" s="25"/>
      <c r="CO1408" s="25"/>
      <c r="CP1408" s="25"/>
      <c r="CQ1408" s="25"/>
      <c r="CR1408" s="25"/>
      <c r="CS1408" s="25"/>
      <c r="CT1408" s="25"/>
      <c r="CU1408" s="25"/>
      <c r="CV1408" s="25"/>
      <c r="CW1408" s="25"/>
      <c r="CX1408" s="25"/>
      <c r="CY1408" s="25"/>
      <c r="CZ1408" s="25"/>
      <c r="DA1408" s="25"/>
      <c r="DB1408" s="25"/>
      <c r="DC1408" s="25"/>
      <c r="DD1408" s="25"/>
    </row>
    <row r="1409" spans="1:108" hidden="1">
      <c r="A1409" s="25"/>
      <c r="B1409" s="25"/>
      <c r="C1409" s="25"/>
      <c r="D1409" s="25"/>
      <c r="E1409" s="25"/>
      <c r="F1409" s="25"/>
      <c r="G1409" s="25"/>
      <c r="H1409" s="25"/>
      <c r="I1409" s="214"/>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5"/>
      <c r="AX1409" s="25"/>
      <c r="AY1409" s="25"/>
      <c r="AZ1409" s="25"/>
      <c r="BA1409" s="25"/>
      <c r="BB1409" s="25"/>
      <c r="BC1409" s="25"/>
      <c r="BD1409" s="25"/>
      <c r="BE1409" s="25"/>
      <c r="BF1409" s="25"/>
      <c r="BG1409" s="25"/>
      <c r="BH1409" s="25"/>
      <c r="BI1409" s="25"/>
      <c r="BJ1409" s="25"/>
      <c r="BK1409" s="25"/>
      <c r="BL1409" s="25"/>
      <c r="BM1409" s="25"/>
      <c r="BN1409" s="25"/>
      <c r="BO1409" s="25"/>
      <c r="BP1409" s="25"/>
      <c r="BQ1409" s="25"/>
      <c r="BR1409" s="25"/>
      <c r="BS1409" s="25"/>
      <c r="BT1409" s="25"/>
      <c r="BU1409" s="25"/>
      <c r="BV1409" s="25"/>
      <c r="BW1409" s="25"/>
      <c r="BX1409" s="25"/>
      <c r="BY1409" s="25"/>
      <c r="BZ1409" s="25"/>
      <c r="CA1409" s="25"/>
      <c r="CB1409" s="25"/>
      <c r="CC1409" s="25"/>
      <c r="CD1409" s="25"/>
      <c r="CE1409" s="25"/>
      <c r="CF1409" s="25"/>
      <c r="CG1409" s="25"/>
      <c r="CH1409" s="25"/>
      <c r="CI1409" s="25"/>
      <c r="CJ1409" s="25"/>
      <c r="CK1409" s="25"/>
      <c r="CL1409" s="25"/>
      <c r="CM1409" s="25"/>
      <c r="CN1409" s="25"/>
      <c r="CO1409" s="25"/>
      <c r="CP1409" s="25"/>
      <c r="CQ1409" s="25"/>
      <c r="CR1409" s="25"/>
      <c r="CS1409" s="25"/>
      <c r="CT1409" s="25"/>
      <c r="CU1409" s="25"/>
      <c r="CV1409" s="25"/>
      <c r="CW1409" s="25"/>
      <c r="CX1409" s="25"/>
      <c r="CY1409" s="25"/>
      <c r="CZ1409" s="25"/>
      <c r="DA1409" s="25"/>
      <c r="DB1409" s="25"/>
      <c r="DC1409" s="25"/>
      <c r="DD1409" s="25"/>
    </row>
    <row r="1410" spans="1:108" hidden="1">
      <c r="A1410" s="25"/>
      <c r="B1410" s="25"/>
      <c r="C1410" s="25"/>
      <c r="D1410" s="25"/>
      <c r="E1410" s="25"/>
      <c r="F1410" s="25"/>
      <c r="G1410" s="25"/>
      <c r="H1410" s="25"/>
      <c r="I1410" s="214"/>
      <c r="J1410" s="25"/>
      <c r="K1410" s="25"/>
      <c r="L1410" s="25"/>
      <c r="M1410" s="25"/>
      <c r="N1410" s="25"/>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c r="AM1410" s="25"/>
      <c r="AN1410" s="25"/>
      <c r="AO1410" s="25"/>
      <c r="AP1410" s="25"/>
      <c r="AQ1410" s="25"/>
      <c r="AR1410" s="25"/>
      <c r="AS1410" s="25"/>
      <c r="AT1410" s="25"/>
      <c r="AU1410" s="25"/>
      <c r="AV1410" s="25"/>
      <c r="AW1410" s="25"/>
      <c r="AX1410" s="25"/>
      <c r="AY1410" s="25"/>
      <c r="AZ1410" s="25"/>
      <c r="BA1410" s="25"/>
      <c r="BB1410" s="25"/>
      <c r="BC1410" s="25"/>
      <c r="BD1410" s="25"/>
      <c r="BE1410" s="25"/>
      <c r="BF1410" s="25"/>
      <c r="BG1410" s="25"/>
      <c r="BH1410" s="25"/>
      <c r="BI1410" s="25"/>
      <c r="BJ1410" s="25"/>
      <c r="BK1410" s="25"/>
      <c r="BL1410" s="25"/>
      <c r="BM1410" s="25"/>
      <c r="BN1410" s="25"/>
      <c r="BO1410" s="25"/>
      <c r="BP1410" s="25"/>
      <c r="BQ1410" s="25"/>
      <c r="BR1410" s="25"/>
      <c r="BS1410" s="25"/>
      <c r="BT1410" s="25"/>
      <c r="BU1410" s="25"/>
      <c r="BV1410" s="25"/>
      <c r="BW1410" s="25"/>
      <c r="BX1410" s="25"/>
      <c r="BY1410" s="25"/>
      <c r="BZ1410" s="25"/>
      <c r="CA1410" s="25"/>
      <c r="CB1410" s="25"/>
      <c r="CC1410" s="25"/>
      <c r="CD1410" s="25"/>
      <c r="CE1410" s="25"/>
      <c r="CF1410" s="25"/>
      <c r="CG1410" s="25"/>
      <c r="CH1410" s="25"/>
      <c r="CI1410" s="25"/>
      <c r="CJ1410" s="25"/>
      <c r="CK1410" s="25"/>
      <c r="CL1410" s="25"/>
      <c r="CM1410" s="25"/>
      <c r="CN1410" s="25"/>
      <c r="CO1410" s="25"/>
      <c r="CP1410" s="25"/>
      <c r="CQ1410" s="25"/>
      <c r="CR1410" s="25"/>
      <c r="CS1410" s="25"/>
      <c r="CT1410" s="25"/>
      <c r="CU1410" s="25"/>
      <c r="CV1410" s="25"/>
      <c r="CW1410" s="25"/>
      <c r="CX1410" s="25"/>
      <c r="CY1410" s="25"/>
      <c r="CZ1410" s="25"/>
      <c r="DA1410" s="25"/>
      <c r="DB1410" s="25"/>
      <c r="DC1410" s="25"/>
      <c r="DD1410" s="25"/>
    </row>
    <row r="1411" spans="1:108" hidden="1">
      <c r="A1411" s="25"/>
      <c r="B1411" s="25"/>
      <c r="C1411" s="25"/>
      <c r="D1411" s="25"/>
      <c r="E1411" s="25"/>
      <c r="F1411" s="25"/>
      <c r="G1411" s="25"/>
      <c r="H1411" s="25"/>
      <c r="I1411" s="214"/>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5"/>
      <c r="AX1411" s="25"/>
      <c r="AY1411" s="25"/>
      <c r="AZ1411" s="25"/>
      <c r="BA1411" s="25"/>
      <c r="BB1411" s="25"/>
      <c r="BC1411" s="25"/>
      <c r="BD1411" s="25"/>
      <c r="BE1411" s="25"/>
      <c r="BF1411" s="25"/>
      <c r="BG1411" s="25"/>
      <c r="BH1411" s="25"/>
      <c r="BI1411" s="25"/>
      <c r="BJ1411" s="25"/>
      <c r="BK1411" s="25"/>
      <c r="BL1411" s="25"/>
      <c r="BM1411" s="25"/>
      <c r="BN1411" s="25"/>
      <c r="BO1411" s="25"/>
      <c r="BP1411" s="25"/>
      <c r="BQ1411" s="25"/>
      <c r="BR1411" s="25"/>
      <c r="BS1411" s="25"/>
      <c r="BT1411" s="25"/>
      <c r="BU1411" s="25"/>
      <c r="BV1411" s="25"/>
      <c r="BW1411" s="25"/>
      <c r="BX1411" s="25"/>
      <c r="BY1411" s="25"/>
      <c r="BZ1411" s="25"/>
      <c r="CA1411" s="25"/>
      <c r="CB1411" s="25"/>
      <c r="CC1411" s="25"/>
      <c r="CD1411" s="25"/>
      <c r="CE1411" s="25"/>
      <c r="CF1411" s="25"/>
      <c r="CG1411" s="25"/>
      <c r="CH1411" s="25"/>
      <c r="CI1411" s="25"/>
      <c r="CJ1411" s="25"/>
      <c r="CK1411" s="25"/>
      <c r="CL1411" s="25"/>
      <c r="CM1411" s="25"/>
      <c r="CN1411" s="25"/>
      <c r="CO1411" s="25"/>
      <c r="CP1411" s="25"/>
      <c r="CQ1411" s="25"/>
      <c r="CR1411" s="25"/>
      <c r="CS1411" s="25"/>
      <c r="CT1411" s="25"/>
      <c r="CU1411" s="25"/>
      <c r="CV1411" s="25"/>
      <c r="CW1411" s="25"/>
      <c r="CX1411" s="25"/>
      <c r="CY1411" s="25"/>
      <c r="CZ1411" s="25"/>
      <c r="DA1411" s="25"/>
      <c r="DB1411" s="25"/>
      <c r="DC1411" s="25"/>
      <c r="DD1411" s="25"/>
    </row>
    <row r="1412" spans="1:108" hidden="1">
      <c r="A1412" s="25"/>
      <c r="B1412" s="25"/>
      <c r="C1412" s="25"/>
      <c r="D1412" s="25"/>
      <c r="E1412" s="25"/>
      <c r="F1412" s="25"/>
      <c r="G1412" s="25"/>
      <c r="H1412" s="25"/>
      <c r="I1412" s="214"/>
      <c r="J1412" s="25"/>
      <c r="K1412" s="25"/>
      <c r="L1412" s="25"/>
      <c r="M1412" s="25"/>
      <c r="N1412" s="25"/>
      <c r="O1412" s="25"/>
      <c r="P1412" s="25"/>
      <c r="Q1412" s="25"/>
      <c r="R1412" s="25"/>
      <c r="S1412" s="25"/>
      <c r="T1412" s="25"/>
      <c r="U1412" s="25"/>
      <c r="V1412" s="25"/>
      <c r="W1412" s="25"/>
      <c r="X1412" s="25"/>
      <c r="Y1412" s="25"/>
      <c r="Z1412" s="25"/>
      <c r="AA1412" s="25"/>
      <c r="AB1412" s="25"/>
      <c r="AC1412" s="25"/>
      <c r="AD1412" s="25"/>
      <c r="AE1412" s="25"/>
      <c r="AF1412" s="25"/>
      <c r="AG1412" s="25"/>
      <c r="AH1412" s="25"/>
      <c r="AI1412" s="25"/>
      <c r="AJ1412" s="25"/>
      <c r="AK1412" s="25"/>
      <c r="AL1412" s="25"/>
      <c r="AM1412" s="25"/>
      <c r="AN1412" s="25"/>
      <c r="AO1412" s="25"/>
      <c r="AP1412" s="25"/>
      <c r="AQ1412" s="25"/>
      <c r="AR1412" s="25"/>
      <c r="AS1412" s="25"/>
      <c r="AT1412" s="25"/>
      <c r="AU1412" s="25"/>
      <c r="AV1412" s="25"/>
      <c r="AW1412" s="25"/>
      <c r="AX1412" s="25"/>
      <c r="AY1412" s="25"/>
      <c r="AZ1412" s="25"/>
      <c r="BA1412" s="25"/>
      <c r="BB1412" s="25"/>
      <c r="BC1412" s="25"/>
      <c r="BD1412" s="25"/>
      <c r="BE1412" s="25"/>
      <c r="BF1412" s="25"/>
      <c r="BG1412" s="25"/>
      <c r="BH1412" s="25"/>
      <c r="BI1412" s="25"/>
      <c r="BJ1412" s="25"/>
      <c r="BK1412" s="25"/>
      <c r="BL1412" s="25"/>
      <c r="BM1412" s="25"/>
      <c r="BN1412" s="25"/>
      <c r="BO1412" s="25"/>
      <c r="BP1412" s="25"/>
      <c r="BQ1412" s="25"/>
      <c r="BR1412" s="25"/>
      <c r="BS1412" s="25"/>
      <c r="BT1412" s="25"/>
      <c r="BU1412" s="25"/>
      <c r="BV1412" s="25"/>
      <c r="BW1412" s="25"/>
      <c r="BX1412" s="25"/>
      <c r="BY1412" s="25"/>
      <c r="BZ1412" s="25"/>
      <c r="CA1412" s="25"/>
      <c r="CB1412" s="25"/>
      <c r="CC1412" s="25"/>
      <c r="CD1412" s="25"/>
      <c r="CE1412" s="25"/>
      <c r="CF1412" s="25"/>
      <c r="CG1412" s="25"/>
      <c r="CH1412" s="25"/>
      <c r="CI1412" s="25"/>
      <c r="CJ1412" s="25"/>
      <c r="CK1412" s="25"/>
      <c r="CL1412" s="25"/>
      <c r="CM1412" s="25"/>
      <c r="CN1412" s="25"/>
      <c r="CO1412" s="25"/>
      <c r="CP1412" s="25"/>
      <c r="CQ1412" s="25"/>
      <c r="CR1412" s="25"/>
      <c r="CS1412" s="25"/>
      <c r="CT1412" s="25"/>
      <c r="CU1412" s="25"/>
      <c r="CV1412" s="25"/>
      <c r="CW1412" s="25"/>
      <c r="CX1412" s="25"/>
      <c r="CY1412" s="25"/>
      <c r="CZ1412" s="25"/>
      <c r="DA1412" s="25"/>
      <c r="DB1412" s="25"/>
      <c r="DC1412" s="25"/>
      <c r="DD1412" s="25"/>
    </row>
    <row r="1413" spans="1:108" hidden="1">
      <c r="A1413" s="25"/>
      <c r="B1413" s="25"/>
      <c r="C1413" s="25"/>
      <c r="D1413" s="25"/>
      <c r="E1413" s="25"/>
      <c r="F1413" s="25"/>
      <c r="G1413" s="25"/>
      <c r="H1413" s="25"/>
      <c r="I1413" s="214"/>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5"/>
      <c r="AX1413" s="25"/>
      <c r="AY1413" s="25"/>
      <c r="AZ1413" s="25"/>
      <c r="BA1413" s="25"/>
      <c r="BB1413" s="25"/>
      <c r="BC1413" s="25"/>
      <c r="BD1413" s="25"/>
      <c r="BE1413" s="25"/>
      <c r="BF1413" s="25"/>
      <c r="BG1413" s="25"/>
      <c r="BH1413" s="25"/>
      <c r="BI1413" s="25"/>
      <c r="BJ1413" s="25"/>
      <c r="BK1413" s="25"/>
      <c r="BL1413" s="25"/>
      <c r="BM1413" s="25"/>
      <c r="BN1413" s="25"/>
      <c r="BO1413" s="25"/>
      <c r="BP1413" s="25"/>
      <c r="BQ1413" s="25"/>
      <c r="BR1413" s="25"/>
      <c r="BS1413" s="25"/>
      <c r="BT1413" s="25"/>
      <c r="BU1413" s="25"/>
      <c r="BV1413" s="25"/>
      <c r="BW1413" s="25"/>
      <c r="BX1413" s="25"/>
      <c r="BY1413" s="25"/>
      <c r="BZ1413" s="25"/>
      <c r="CA1413" s="25"/>
      <c r="CB1413" s="25"/>
      <c r="CC1413" s="25"/>
      <c r="CD1413" s="25"/>
      <c r="CE1413" s="25"/>
      <c r="CF1413" s="25"/>
      <c r="CG1413" s="25"/>
      <c r="CH1413" s="25"/>
      <c r="CI1413" s="25"/>
      <c r="CJ1413" s="25"/>
      <c r="CK1413" s="25"/>
      <c r="CL1413" s="25"/>
      <c r="CM1413" s="25"/>
      <c r="CN1413" s="25"/>
      <c r="CO1413" s="25"/>
      <c r="CP1413" s="25"/>
      <c r="CQ1413" s="25"/>
      <c r="CR1413" s="25"/>
      <c r="CS1413" s="25"/>
      <c r="CT1413" s="25"/>
      <c r="CU1413" s="25"/>
      <c r="CV1413" s="25"/>
      <c r="CW1413" s="25"/>
      <c r="CX1413" s="25"/>
      <c r="CY1413" s="25"/>
      <c r="CZ1413" s="25"/>
      <c r="DA1413" s="25"/>
      <c r="DB1413" s="25"/>
      <c r="DC1413" s="25"/>
      <c r="DD1413" s="25"/>
    </row>
    <row r="1414" spans="1:108" hidden="1">
      <c r="A1414" s="25"/>
      <c r="B1414" s="25"/>
      <c r="C1414" s="25"/>
      <c r="D1414" s="25"/>
      <c r="E1414" s="25"/>
      <c r="F1414" s="25"/>
      <c r="G1414" s="25"/>
      <c r="H1414" s="25"/>
      <c r="I1414" s="214"/>
      <c r="J1414" s="25"/>
      <c r="K1414" s="25"/>
      <c r="L1414" s="25"/>
      <c r="M1414" s="25"/>
      <c r="N1414" s="25"/>
      <c r="O1414" s="25"/>
      <c r="P1414" s="25"/>
      <c r="Q1414" s="25"/>
      <c r="R1414" s="25"/>
      <c r="S1414" s="25"/>
      <c r="T1414" s="25"/>
      <c r="U1414" s="25"/>
      <c r="V1414" s="25"/>
      <c r="W1414" s="25"/>
      <c r="X1414" s="25"/>
      <c r="Y1414" s="25"/>
      <c r="Z1414" s="25"/>
      <c r="AA1414" s="25"/>
      <c r="AB1414" s="25"/>
      <c r="AC1414" s="25"/>
      <c r="AD1414" s="25"/>
      <c r="AE1414" s="25"/>
      <c r="AF1414" s="25"/>
      <c r="AG1414" s="25"/>
      <c r="AH1414" s="25"/>
      <c r="AI1414" s="25"/>
      <c r="AJ1414" s="25"/>
      <c r="AK1414" s="25"/>
      <c r="AL1414" s="25"/>
      <c r="AM1414" s="25"/>
      <c r="AN1414" s="25"/>
      <c r="AO1414" s="25"/>
      <c r="AP1414" s="25"/>
      <c r="AQ1414" s="25"/>
      <c r="AR1414" s="25"/>
      <c r="AS1414" s="25"/>
      <c r="AT1414" s="25"/>
      <c r="AU1414" s="25"/>
      <c r="AV1414" s="25"/>
      <c r="AW1414" s="25"/>
      <c r="AX1414" s="25"/>
      <c r="AY1414" s="25"/>
      <c r="AZ1414" s="25"/>
      <c r="BA1414" s="25"/>
      <c r="BB1414" s="25"/>
      <c r="BC1414" s="25"/>
      <c r="BD1414" s="25"/>
      <c r="BE1414" s="25"/>
      <c r="BF1414" s="25"/>
      <c r="BG1414" s="25"/>
      <c r="BH1414" s="25"/>
      <c r="BI1414" s="25"/>
      <c r="BJ1414" s="25"/>
      <c r="BK1414" s="25"/>
      <c r="BL1414" s="25"/>
      <c r="BM1414" s="25"/>
      <c r="BN1414" s="25"/>
      <c r="BO1414" s="25"/>
      <c r="BP1414" s="25"/>
      <c r="BQ1414" s="25"/>
      <c r="BR1414" s="25"/>
      <c r="BS1414" s="25"/>
      <c r="BT1414" s="25"/>
      <c r="BU1414" s="25"/>
      <c r="BV1414" s="25"/>
      <c r="BW1414" s="25"/>
      <c r="BX1414" s="25"/>
      <c r="BY1414" s="25"/>
      <c r="BZ1414" s="25"/>
      <c r="CA1414" s="25"/>
      <c r="CB1414" s="25"/>
      <c r="CC1414" s="25"/>
      <c r="CD1414" s="25"/>
      <c r="CE1414" s="25"/>
      <c r="CF1414" s="25"/>
      <c r="CG1414" s="25"/>
      <c r="CH1414" s="25"/>
      <c r="CI1414" s="25"/>
      <c r="CJ1414" s="25"/>
      <c r="CK1414" s="25"/>
      <c r="CL1414" s="25"/>
      <c r="CM1414" s="25"/>
      <c r="CN1414" s="25"/>
      <c r="CO1414" s="25"/>
      <c r="CP1414" s="25"/>
      <c r="CQ1414" s="25"/>
      <c r="CR1414" s="25"/>
      <c r="CS1414" s="25"/>
      <c r="CT1414" s="25"/>
      <c r="CU1414" s="25"/>
      <c r="CV1414" s="25"/>
      <c r="CW1414" s="25"/>
      <c r="CX1414" s="25"/>
      <c r="CY1414" s="25"/>
      <c r="CZ1414" s="25"/>
      <c r="DA1414" s="25"/>
      <c r="DB1414" s="25"/>
      <c r="DC1414" s="25"/>
      <c r="DD1414" s="25"/>
    </row>
    <row r="1415" spans="1:108" hidden="1">
      <c r="A1415" s="25"/>
      <c r="B1415" s="25"/>
      <c r="C1415" s="25"/>
      <c r="D1415" s="25"/>
      <c r="E1415" s="25"/>
      <c r="F1415" s="25"/>
      <c r="G1415" s="25"/>
      <c r="H1415" s="25"/>
      <c r="I1415" s="214"/>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5"/>
      <c r="AX1415" s="25"/>
      <c r="AY1415" s="25"/>
      <c r="AZ1415" s="25"/>
      <c r="BA1415" s="25"/>
      <c r="BB1415" s="25"/>
      <c r="BC1415" s="25"/>
      <c r="BD1415" s="25"/>
      <c r="BE1415" s="25"/>
      <c r="BF1415" s="25"/>
      <c r="BG1415" s="25"/>
      <c r="BH1415" s="25"/>
      <c r="BI1415" s="25"/>
      <c r="BJ1415" s="25"/>
      <c r="BK1415" s="25"/>
      <c r="BL1415" s="25"/>
      <c r="BM1415" s="25"/>
      <c r="BN1415" s="25"/>
      <c r="BO1415" s="25"/>
      <c r="BP1415" s="25"/>
      <c r="BQ1415" s="25"/>
      <c r="BR1415" s="25"/>
      <c r="BS1415" s="25"/>
      <c r="BT1415" s="25"/>
      <c r="BU1415" s="25"/>
      <c r="BV1415" s="25"/>
      <c r="BW1415" s="25"/>
      <c r="BX1415" s="25"/>
      <c r="BY1415" s="25"/>
      <c r="BZ1415" s="25"/>
      <c r="CA1415" s="25"/>
      <c r="CB1415" s="25"/>
      <c r="CC1415" s="25"/>
      <c r="CD1415" s="25"/>
      <c r="CE1415" s="25"/>
      <c r="CF1415" s="25"/>
      <c r="CG1415" s="25"/>
      <c r="CH1415" s="25"/>
      <c r="CI1415" s="25"/>
      <c r="CJ1415" s="25"/>
      <c r="CK1415" s="25"/>
      <c r="CL1415" s="25"/>
      <c r="CM1415" s="25"/>
      <c r="CN1415" s="25"/>
      <c r="CO1415" s="25"/>
      <c r="CP1415" s="25"/>
      <c r="CQ1415" s="25"/>
      <c r="CR1415" s="25"/>
      <c r="CS1415" s="25"/>
      <c r="CT1415" s="25"/>
      <c r="CU1415" s="25"/>
      <c r="CV1415" s="25"/>
      <c r="CW1415" s="25"/>
      <c r="CX1415" s="25"/>
      <c r="CY1415" s="25"/>
      <c r="CZ1415" s="25"/>
      <c r="DA1415" s="25"/>
      <c r="DB1415" s="25"/>
      <c r="DC1415" s="25"/>
      <c r="DD1415" s="25"/>
    </row>
    <row r="1416" spans="1:108" hidden="1">
      <c r="A1416" s="25"/>
      <c r="B1416" s="25"/>
      <c r="C1416" s="25"/>
      <c r="D1416" s="25"/>
      <c r="E1416" s="25"/>
      <c r="F1416" s="25"/>
      <c r="G1416" s="25"/>
      <c r="H1416" s="25"/>
      <c r="I1416" s="214"/>
      <c r="J1416" s="25"/>
      <c r="K1416" s="25"/>
      <c r="L1416" s="25"/>
      <c r="M1416" s="25"/>
      <c r="N1416" s="25"/>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c r="AM1416" s="25"/>
      <c r="AN1416" s="25"/>
      <c r="AO1416" s="25"/>
      <c r="AP1416" s="25"/>
      <c r="AQ1416" s="25"/>
      <c r="AR1416" s="25"/>
      <c r="AS1416" s="25"/>
      <c r="AT1416" s="25"/>
      <c r="AU1416" s="25"/>
      <c r="AV1416" s="25"/>
      <c r="AW1416" s="25"/>
      <c r="AX1416" s="25"/>
      <c r="AY1416" s="25"/>
      <c r="AZ1416" s="25"/>
      <c r="BA1416" s="25"/>
      <c r="BB1416" s="25"/>
      <c r="BC1416" s="25"/>
      <c r="BD1416" s="25"/>
      <c r="BE1416" s="25"/>
      <c r="BF1416" s="25"/>
      <c r="BG1416" s="25"/>
      <c r="BH1416" s="25"/>
      <c r="BI1416" s="25"/>
      <c r="BJ1416" s="25"/>
      <c r="BK1416" s="25"/>
      <c r="BL1416" s="25"/>
      <c r="BM1416" s="25"/>
      <c r="BN1416" s="25"/>
      <c r="BO1416" s="25"/>
      <c r="BP1416" s="25"/>
      <c r="BQ1416" s="25"/>
      <c r="BR1416" s="25"/>
      <c r="BS1416" s="25"/>
      <c r="BT1416" s="25"/>
      <c r="BU1416" s="25"/>
      <c r="BV1416" s="25"/>
      <c r="BW1416" s="25"/>
      <c r="BX1416" s="25"/>
      <c r="BY1416" s="25"/>
      <c r="BZ1416" s="25"/>
      <c r="CA1416" s="25"/>
      <c r="CB1416" s="25"/>
      <c r="CC1416" s="25"/>
      <c r="CD1416" s="25"/>
      <c r="CE1416" s="25"/>
      <c r="CF1416" s="25"/>
      <c r="CG1416" s="25"/>
      <c r="CH1416" s="25"/>
      <c r="CI1416" s="25"/>
      <c r="CJ1416" s="25"/>
      <c r="CK1416" s="25"/>
      <c r="CL1416" s="25"/>
      <c r="CM1416" s="25"/>
      <c r="CN1416" s="25"/>
      <c r="CO1416" s="25"/>
      <c r="CP1416" s="25"/>
      <c r="CQ1416" s="25"/>
      <c r="CR1416" s="25"/>
      <c r="CS1416" s="25"/>
      <c r="CT1416" s="25"/>
      <c r="CU1416" s="25"/>
      <c r="CV1416" s="25"/>
      <c r="CW1416" s="25"/>
      <c r="CX1416" s="25"/>
      <c r="CY1416" s="25"/>
      <c r="CZ1416" s="25"/>
      <c r="DA1416" s="25"/>
      <c r="DB1416" s="25"/>
      <c r="DC1416" s="25"/>
      <c r="DD1416" s="25"/>
    </row>
    <row r="1417" spans="1:108" hidden="1">
      <c r="A1417" s="25"/>
      <c r="B1417" s="25"/>
      <c r="C1417" s="25"/>
      <c r="D1417" s="25"/>
      <c r="E1417" s="25"/>
      <c r="F1417" s="25"/>
      <c r="G1417" s="25"/>
      <c r="H1417" s="25"/>
      <c r="I1417" s="214"/>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5"/>
      <c r="AX1417" s="25"/>
      <c r="AY1417" s="25"/>
      <c r="AZ1417" s="25"/>
      <c r="BA1417" s="25"/>
      <c r="BB1417" s="25"/>
      <c r="BC1417" s="25"/>
      <c r="BD1417" s="25"/>
      <c r="BE1417" s="25"/>
      <c r="BF1417" s="25"/>
      <c r="BG1417" s="25"/>
      <c r="BH1417" s="25"/>
      <c r="BI1417" s="25"/>
      <c r="BJ1417" s="25"/>
      <c r="BK1417" s="25"/>
      <c r="BL1417" s="25"/>
      <c r="BM1417" s="25"/>
      <c r="BN1417" s="25"/>
      <c r="BO1417" s="25"/>
      <c r="BP1417" s="25"/>
      <c r="BQ1417" s="25"/>
      <c r="BR1417" s="25"/>
      <c r="BS1417" s="25"/>
      <c r="BT1417" s="25"/>
      <c r="BU1417" s="25"/>
      <c r="BV1417" s="25"/>
      <c r="BW1417" s="25"/>
      <c r="BX1417" s="25"/>
      <c r="BY1417" s="25"/>
      <c r="BZ1417" s="25"/>
      <c r="CA1417" s="25"/>
      <c r="CB1417" s="25"/>
      <c r="CC1417" s="25"/>
      <c r="CD1417" s="25"/>
      <c r="CE1417" s="25"/>
      <c r="CF1417" s="25"/>
      <c r="CG1417" s="25"/>
      <c r="CH1417" s="25"/>
      <c r="CI1417" s="25"/>
      <c r="CJ1417" s="25"/>
      <c r="CK1417" s="25"/>
      <c r="CL1417" s="25"/>
      <c r="CM1417" s="25"/>
      <c r="CN1417" s="25"/>
      <c r="CO1417" s="25"/>
      <c r="CP1417" s="25"/>
      <c r="CQ1417" s="25"/>
      <c r="CR1417" s="25"/>
      <c r="CS1417" s="25"/>
      <c r="CT1417" s="25"/>
      <c r="CU1417" s="25"/>
      <c r="CV1417" s="25"/>
      <c r="CW1417" s="25"/>
      <c r="CX1417" s="25"/>
      <c r="CY1417" s="25"/>
      <c r="CZ1417" s="25"/>
      <c r="DA1417" s="25"/>
      <c r="DB1417" s="25"/>
      <c r="DC1417" s="25"/>
      <c r="DD1417" s="25"/>
    </row>
    <row r="1418" spans="1:108" hidden="1">
      <c r="A1418" s="25"/>
      <c r="B1418" s="25"/>
      <c r="C1418" s="25"/>
      <c r="D1418" s="25"/>
      <c r="E1418" s="25"/>
      <c r="F1418" s="25"/>
      <c r="G1418" s="25"/>
      <c r="H1418" s="25"/>
      <c r="I1418" s="214"/>
      <c r="J1418" s="25"/>
      <c r="K1418" s="25"/>
      <c r="L1418" s="25"/>
      <c r="M1418" s="25"/>
      <c r="N1418" s="25"/>
      <c r="O1418" s="25"/>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c r="AM1418" s="25"/>
      <c r="AN1418" s="25"/>
      <c r="AO1418" s="25"/>
      <c r="AP1418" s="25"/>
      <c r="AQ1418" s="25"/>
      <c r="AR1418" s="25"/>
      <c r="AS1418" s="25"/>
      <c r="AT1418" s="25"/>
      <c r="AU1418" s="25"/>
      <c r="AV1418" s="25"/>
      <c r="AW1418" s="25"/>
      <c r="AX1418" s="25"/>
      <c r="AY1418" s="25"/>
      <c r="AZ1418" s="25"/>
      <c r="BA1418" s="25"/>
      <c r="BB1418" s="25"/>
      <c r="BC1418" s="25"/>
      <c r="BD1418" s="25"/>
      <c r="BE1418" s="25"/>
      <c r="BF1418" s="25"/>
      <c r="BG1418" s="25"/>
      <c r="BH1418" s="25"/>
      <c r="BI1418" s="25"/>
      <c r="BJ1418" s="25"/>
      <c r="BK1418" s="25"/>
      <c r="BL1418" s="25"/>
      <c r="BM1418" s="25"/>
      <c r="BN1418" s="25"/>
      <c r="BO1418" s="25"/>
      <c r="BP1418" s="25"/>
      <c r="BQ1418" s="25"/>
      <c r="BR1418" s="25"/>
      <c r="BS1418" s="25"/>
      <c r="BT1418" s="25"/>
      <c r="BU1418" s="25"/>
      <c r="BV1418" s="25"/>
      <c r="BW1418" s="25"/>
      <c r="BX1418" s="25"/>
      <c r="BY1418" s="25"/>
      <c r="BZ1418" s="25"/>
      <c r="CA1418" s="25"/>
      <c r="CB1418" s="25"/>
      <c r="CC1418" s="25"/>
      <c r="CD1418" s="25"/>
      <c r="CE1418" s="25"/>
      <c r="CF1418" s="25"/>
      <c r="CG1418" s="25"/>
      <c r="CH1418" s="25"/>
      <c r="CI1418" s="25"/>
      <c r="CJ1418" s="25"/>
      <c r="CK1418" s="25"/>
      <c r="CL1418" s="25"/>
      <c r="CM1418" s="25"/>
      <c r="CN1418" s="25"/>
      <c r="CO1418" s="25"/>
      <c r="CP1418" s="25"/>
      <c r="CQ1418" s="25"/>
      <c r="CR1418" s="25"/>
      <c r="CS1418" s="25"/>
      <c r="CT1418" s="25"/>
      <c r="CU1418" s="25"/>
      <c r="CV1418" s="25"/>
      <c r="CW1418" s="25"/>
      <c r="CX1418" s="25"/>
      <c r="CY1418" s="25"/>
      <c r="CZ1418" s="25"/>
      <c r="DA1418" s="25"/>
      <c r="DB1418" s="25"/>
      <c r="DC1418" s="25"/>
      <c r="DD1418" s="25"/>
    </row>
    <row r="1419" spans="1:108" hidden="1">
      <c r="A1419" s="25"/>
      <c r="B1419" s="25"/>
      <c r="C1419" s="25"/>
      <c r="D1419" s="25"/>
      <c r="E1419" s="25"/>
      <c r="F1419" s="25"/>
      <c r="G1419" s="25"/>
      <c r="H1419" s="25"/>
      <c r="I1419" s="214"/>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5"/>
      <c r="AX1419" s="25"/>
      <c r="AY1419" s="25"/>
      <c r="AZ1419" s="25"/>
      <c r="BA1419" s="25"/>
      <c r="BB1419" s="25"/>
      <c r="BC1419" s="25"/>
      <c r="BD1419" s="25"/>
      <c r="BE1419" s="25"/>
      <c r="BF1419" s="25"/>
      <c r="BG1419" s="25"/>
      <c r="BH1419" s="25"/>
      <c r="BI1419" s="25"/>
      <c r="BJ1419" s="25"/>
      <c r="BK1419" s="25"/>
      <c r="BL1419" s="25"/>
      <c r="BM1419" s="25"/>
      <c r="BN1419" s="25"/>
      <c r="BO1419" s="25"/>
      <c r="BP1419" s="25"/>
      <c r="BQ1419" s="25"/>
      <c r="BR1419" s="25"/>
      <c r="BS1419" s="25"/>
      <c r="BT1419" s="25"/>
      <c r="BU1419" s="25"/>
      <c r="BV1419" s="25"/>
      <c r="BW1419" s="25"/>
      <c r="BX1419" s="25"/>
      <c r="BY1419" s="25"/>
      <c r="BZ1419" s="25"/>
      <c r="CA1419" s="25"/>
      <c r="CB1419" s="25"/>
      <c r="CC1419" s="25"/>
      <c r="CD1419" s="25"/>
      <c r="CE1419" s="25"/>
      <c r="CF1419" s="25"/>
      <c r="CG1419" s="25"/>
      <c r="CH1419" s="25"/>
      <c r="CI1419" s="25"/>
      <c r="CJ1419" s="25"/>
      <c r="CK1419" s="25"/>
      <c r="CL1419" s="25"/>
      <c r="CM1419" s="25"/>
      <c r="CN1419" s="25"/>
      <c r="CO1419" s="25"/>
      <c r="CP1419" s="25"/>
      <c r="CQ1419" s="25"/>
      <c r="CR1419" s="25"/>
      <c r="CS1419" s="25"/>
      <c r="CT1419" s="25"/>
      <c r="CU1419" s="25"/>
      <c r="CV1419" s="25"/>
      <c r="CW1419" s="25"/>
      <c r="CX1419" s="25"/>
      <c r="CY1419" s="25"/>
      <c r="CZ1419" s="25"/>
      <c r="DA1419" s="25"/>
      <c r="DB1419" s="25"/>
      <c r="DC1419" s="25"/>
      <c r="DD1419" s="25"/>
    </row>
    <row r="1420" spans="1:108" hidden="1">
      <c r="A1420" s="25"/>
      <c r="B1420" s="25"/>
      <c r="C1420" s="25"/>
      <c r="D1420" s="25"/>
      <c r="E1420" s="25"/>
      <c r="F1420" s="25"/>
      <c r="G1420" s="25"/>
      <c r="H1420" s="25"/>
      <c r="I1420" s="214"/>
      <c r="J1420" s="25"/>
      <c r="K1420" s="25"/>
      <c r="L1420" s="25"/>
      <c r="M1420" s="25"/>
      <c r="N1420" s="25"/>
      <c r="O1420" s="25"/>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c r="AM1420" s="25"/>
      <c r="AN1420" s="25"/>
      <c r="AO1420" s="25"/>
      <c r="AP1420" s="25"/>
      <c r="AQ1420" s="25"/>
      <c r="AR1420" s="25"/>
      <c r="AS1420" s="25"/>
      <c r="AT1420" s="25"/>
      <c r="AU1420" s="25"/>
      <c r="AV1420" s="25"/>
      <c r="AW1420" s="25"/>
      <c r="AX1420" s="25"/>
      <c r="AY1420" s="25"/>
      <c r="AZ1420" s="25"/>
      <c r="BA1420" s="25"/>
      <c r="BB1420" s="25"/>
      <c r="BC1420" s="25"/>
      <c r="BD1420" s="25"/>
      <c r="BE1420" s="25"/>
      <c r="BF1420" s="25"/>
      <c r="BG1420" s="25"/>
      <c r="BH1420" s="25"/>
      <c r="BI1420" s="25"/>
      <c r="BJ1420" s="25"/>
      <c r="BK1420" s="25"/>
      <c r="BL1420" s="25"/>
      <c r="BM1420" s="25"/>
      <c r="BN1420" s="25"/>
      <c r="BO1420" s="25"/>
      <c r="BP1420" s="25"/>
      <c r="BQ1420" s="25"/>
      <c r="BR1420" s="25"/>
      <c r="BS1420" s="25"/>
      <c r="BT1420" s="25"/>
      <c r="BU1420" s="25"/>
      <c r="BV1420" s="25"/>
      <c r="BW1420" s="25"/>
      <c r="BX1420" s="25"/>
      <c r="BY1420" s="25"/>
      <c r="BZ1420" s="25"/>
      <c r="CA1420" s="25"/>
      <c r="CB1420" s="25"/>
      <c r="CC1420" s="25"/>
      <c r="CD1420" s="25"/>
      <c r="CE1420" s="25"/>
      <c r="CF1420" s="25"/>
      <c r="CG1420" s="25"/>
      <c r="CH1420" s="25"/>
      <c r="CI1420" s="25"/>
      <c r="CJ1420" s="25"/>
      <c r="CK1420" s="25"/>
      <c r="CL1420" s="25"/>
      <c r="CM1420" s="25"/>
      <c r="CN1420" s="25"/>
      <c r="CO1420" s="25"/>
      <c r="CP1420" s="25"/>
      <c r="CQ1420" s="25"/>
      <c r="CR1420" s="25"/>
      <c r="CS1420" s="25"/>
      <c r="CT1420" s="25"/>
      <c r="CU1420" s="25"/>
      <c r="CV1420" s="25"/>
      <c r="CW1420" s="25"/>
      <c r="CX1420" s="25"/>
      <c r="CY1420" s="25"/>
      <c r="CZ1420" s="25"/>
      <c r="DA1420" s="25"/>
      <c r="DB1420" s="25"/>
      <c r="DC1420" s="25"/>
      <c r="DD1420" s="25"/>
    </row>
    <row r="1421" spans="1:108" hidden="1">
      <c r="A1421" s="25"/>
      <c r="B1421" s="25"/>
      <c r="C1421" s="25"/>
      <c r="D1421" s="25"/>
      <c r="E1421" s="25"/>
      <c r="F1421" s="25"/>
      <c r="G1421" s="25"/>
      <c r="H1421" s="25"/>
      <c r="I1421" s="214"/>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5"/>
      <c r="AX1421" s="25"/>
      <c r="AY1421" s="25"/>
      <c r="AZ1421" s="25"/>
      <c r="BA1421" s="25"/>
      <c r="BB1421" s="25"/>
      <c r="BC1421" s="25"/>
      <c r="BD1421" s="25"/>
      <c r="BE1421" s="25"/>
      <c r="BF1421" s="25"/>
      <c r="BG1421" s="25"/>
      <c r="BH1421" s="25"/>
      <c r="BI1421" s="25"/>
      <c r="BJ1421" s="25"/>
      <c r="BK1421" s="25"/>
      <c r="BL1421" s="25"/>
      <c r="BM1421" s="25"/>
      <c r="BN1421" s="25"/>
      <c r="BO1421" s="25"/>
      <c r="BP1421" s="25"/>
      <c r="BQ1421" s="25"/>
      <c r="BR1421" s="25"/>
      <c r="BS1421" s="25"/>
      <c r="BT1421" s="25"/>
      <c r="BU1421" s="25"/>
      <c r="BV1421" s="25"/>
      <c r="BW1421" s="25"/>
      <c r="BX1421" s="25"/>
      <c r="BY1421" s="25"/>
      <c r="BZ1421" s="25"/>
      <c r="CA1421" s="25"/>
      <c r="CB1421" s="25"/>
      <c r="CC1421" s="25"/>
      <c r="CD1421" s="25"/>
      <c r="CE1421" s="25"/>
      <c r="CF1421" s="25"/>
      <c r="CG1421" s="25"/>
      <c r="CH1421" s="25"/>
      <c r="CI1421" s="25"/>
      <c r="CJ1421" s="25"/>
      <c r="CK1421" s="25"/>
      <c r="CL1421" s="25"/>
      <c r="CM1421" s="25"/>
      <c r="CN1421" s="25"/>
      <c r="CO1421" s="25"/>
      <c r="CP1421" s="25"/>
      <c r="CQ1421" s="25"/>
      <c r="CR1421" s="25"/>
      <c r="CS1421" s="25"/>
      <c r="CT1421" s="25"/>
      <c r="CU1421" s="25"/>
      <c r="CV1421" s="25"/>
      <c r="CW1421" s="25"/>
      <c r="CX1421" s="25"/>
      <c r="CY1421" s="25"/>
      <c r="CZ1421" s="25"/>
      <c r="DA1421" s="25"/>
      <c r="DB1421" s="25"/>
      <c r="DC1421" s="25"/>
      <c r="DD1421" s="25"/>
    </row>
    <row r="1422" spans="1:108" hidden="1">
      <c r="A1422" s="25"/>
      <c r="B1422" s="25"/>
      <c r="C1422" s="25"/>
      <c r="D1422" s="25"/>
      <c r="E1422" s="25"/>
      <c r="F1422" s="25"/>
      <c r="G1422" s="25"/>
      <c r="H1422" s="25"/>
      <c r="I1422" s="214"/>
      <c r="J1422" s="25"/>
      <c r="K1422" s="25"/>
      <c r="L1422" s="25"/>
      <c r="M1422" s="25"/>
      <c r="N1422" s="25"/>
      <c r="O1422" s="25"/>
      <c r="P1422" s="25"/>
      <c r="Q1422" s="25"/>
      <c r="R1422" s="25"/>
      <c r="S1422" s="25"/>
      <c r="T1422" s="25"/>
      <c r="U1422" s="25"/>
      <c r="V1422" s="25"/>
      <c r="W1422" s="25"/>
      <c r="X1422" s="25"/>
      <c r="Y1422" s="25"/>
      <c r="Z1422" s="25"/>
      <c r="AA1422" s="25"/>
      <c r="AB1422" s="25"/>
      <c r="AC1422" s="25"/>
      <c r="AD1422" s="25"/>
      <c r="AE1422" s="25"/>
      <c r="AF1422" s="25"/>
      <c r="AG1422" s="25"/>
      <c r="AH1422" s="25"/>
      <c r="AI1422" s="25"/>
      <c r="AJ1422" s="25"/>
      <c r="AK1422" s="25"/>
      <c r="AL1422" s="25"/>
      <c r="AM1422" s="25"/>
      <c r="AN1422" s="25"/>
      <c r="AO1422" s="25"/>
      <c r="AP1422" s="25"/>
      <c r="AQ1422" s="25"/>
      <c r="AR1422" s="25"/>
      <c r="AS1422" s="25"/>
      <c r="AT1422" s="25"/>
      <c r="AU1422" s="25"/>
      <c r="AV1422" s="25"/>
      <c r="AW1422" s="25"/>
      <c r="AX1422" s="25"/>
      <c r="AY1422" s="25"/>
      <c r="AZ1422" s="25"/>
      <c r="BA1422" s="25"/>
      <c r="BB1422" s="25"/>
      <c r="BC1422" s="25"/>
      <c r="BD1422" s="25"/>
      <c r="BE1422" s="25"/>
      <c r="BF1422" s="25"/>
      <c r="BG1422" s="25"/>
      <c r="BH1422" s="25"/>
      <c r="BI1422" s="25"/>
      <c r="BJ1422" s="25"/>
      <c r="BK1422" s="25"/>
      <c r="BL1422" s="25"/>
      <c r="BM1422" s="25"/>
      <c r="BN1422" s="25"/>
      <c r="BO1422" s="25"/>
      <c r="BP1422" s="25"/>
      <c r="BQ1422" s="25"/>
      <c r="BR1422" s="25"/>
      <c r="BS1422" s="25"/>
      <c r="BT1422" s="25"/>
      <c r="BU1422" s="25"/>
      <c r="BV1422" s="25"/>
      <c r="BW1422" s="25"/>
      <c r="BX1422" s="25"/>
      <c r="BY1422" s="25"/>
      <c r="BZ1422" s="25"/>
      <c r="CA1422" s="25"/>
      <c r="CB1422" s="25"/>
      <c r="CC1422" s="25"/>
      <c r="CD1422" s="25"/>
      <c r="CE1422" s="25"/>
      <c r="CF1422" s="25"/>
      <c r="CG1422" s="25"/>
      <c r="CH1422" s="25"/>
      <c r="CI1422" s="25"/>
      <c r="CJ1422" s="25"/>
      <c r="CK1422" s="25"/>
      <c r="CL1422" s="25"/>
      <c r="CM1422" s="25"/>
      <c r="CN1422" s="25"/>
      <c r="CO1422" s="25"/>
      <c r="CP1422" s="25"/>
      <c r="CQ1422" s="25"/>
      <c r="CR1422" s="25"/>
      <c r="CS1422" s="25"/>
      <c r="CT1422" s="25"/>
      <c r="CU1422" s="25"/>
      <c r="CV1422" s="25"/>
      <c r="CW1422" s="25"/>
      <c r="CX1422" s="25"/>
      <c r="CY1422" s="25"/>
      <c r="CZ1422" s="25"/>
      <c r="DA1422" s="25"/>
      <c r="DB1422" s="25"/>
      <c r="DC1422" s="25"/>
      <c r="DD1422" s="25"/>
    </row>
    <row r="1423" spans="1:108" hidden="1">
      <c r="A1423" s="25"/>
      <c r="B1423" s="25"/>
      <c r="C1423" s="25"/>
      <c r="D1423" s="25"/>
      <c r="E1423" s="25"/>
      <c r="F1423" s="25"/>
      <c r="G1423" s="25"/>
      <c r="H1423" s="25"/>
      <c r="I1423" s="214"/>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5"/>
      <c r="AX1423" s="25"/>
      <c r="AY1423" s="25"/>
      <c r="AZ1423" s="25"/>
      <c r="BA1423" s="25"/>
      <c r="BB1423" s="25"/>
      <c r="BC1423" s="25"/>
      <c r="BD1423" s="25"/>
      <c r="BE1423" s="25"/>
      <c r="BF1423" s="25"/>
      <c r="BG1423" s="25"/>
      <c r="BH1423" s="25"/>
      <c r="BI1423" s="25"/>
      <c r="BJ1423" s="25"/>
      <c r="BK1423" s="25"/>
      <c r="BL1423" s="25"/>
      <c r="BM1423" s="25"/>
      <c r="BN1423" s="25"/>
      <c r="BO1423" s="25"/>
      <c r="BP1423" s="25"/>
      <c r="BQ1423" s="25"/>
      <c r="BR1423" s="25"/>
      <c r="BS1423" s="25"/>
      <c r="BT1423" s="25"/>
      <c r="BU1423" s="25"/>
      <c r="BV1423" s="25"/>
      <c r="BW1423" s="25"/>
      <c r="BX1423" s="25"/>
      <c r="BY1423" s="25"/>
      <c r="BZ1423" s="25"/>
      <c r="CA1423" s="25"/>
      <c r="CB1423" s="25"/>
      <c r="CC1423" s="25"/>
      <c r="CD1423" s="25"/>
      <c r="CE1423" s="25"/>
      <c r="CF1423" s="25"/>
      <c r="CG1423" s="25"/>
      <c r="CH1423" s="25"/>
      <c r="CI1423" s="25"/>
      <c r="CJ1423" s="25"/>
      <c r="CK1423" s="25"/>
      <c r="CL1423" s="25"/>
      <c r="CM1423" s="25"/>
      <c r="CN1423" s="25"/>
      <c r="CO1423" s="25"/>
      <c r="CP1423" s="25"/>
      <c r="CQ1423" s="25"/>
      <c r="CR1423" s="25"/>
      <c r="CS1423" s="25"/>
      <c r="CT1423" s="25"/>
      <c r="CU1423" s="25"/>
      <c r="CV1423" s="25"/>
      <c r="CW1423" s="25"/>
      <c r="CX1423" s="25"/>
      <c r="CY1423" s="25"/>
      <c r="CZ1423" s="25"/>
      <c r="DA1423" s="25"/>
      <c r="DB1423" s="25"/>
      <c r="DC1423" s="25"/>
      <c r="DD1423" s="25"/>
    </row>
    <row r="1424" spans="1:108" hidden="1">
      <c r="A1424" s="25"/>
      <c r="B1424" s="25"/>
      <c r="C1424" s="25"/>
      <c r="D1424" s="25"/>
      <c r="E1424" s="25"/>
      <c r="F1424" s="25"/>
      <c r="G1424" s="25"/>
      <c r="H1424" s="25"/>
      <c r="I1424" s="214"/>
      <c r="J1424" s="25"/>
      <c r="K1424" s="25"/>
      <c r="L1424" s="25"/>
      <c r="M1424" s="25"/>
      <c r="N1424" s="25"/>
      <c r="O1424" s="25"/>
      <c r="P1424" s="25"/>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c r="AM1424" s="25"/>
      <c r="AN1424" s="25"/>
      <c r="AO1424" s="25"/>
      <c r="AP1424" s="25"/>
      <c r="AQ1424" s="25"/>
      <c r="AR1424" s="25"/>
      <c r="AS1424" s="25"/>
      <c r="AT1424" s="25"/>
      <c r="AU1424" s="25"/>
      <c r="AV1424" s="25"/>
      <c r="AW1424" s="25"/>
      <c r="AX1424" s="25"/>
      <c r="AY1424" s="25"/>
      <c r="AZ1424" s="25"/>
      <c r="BA1424" s="25"/>
      <c r="BB1424" s="25"/>
      <c r="BC1424" s="25"/>
      <c r="BD1424" s="25"/>
      <c r="BE1424" s="25"/>
      <c r="BF1424" s="25"/>
      <c r="BG1424" s="25"/>
      <c r="BH1424" s="25"/>
      <c r="BI1424" s="25"/>
      <c r="BJ1424" s="25"/>
      <c r="BK1424" s="25"/>
      <c r="BL1424" s="25"/>
      <c r="BM1424" s="25"/>
      <c r="BN1424" s="25"/>
      <c r="BO1424" s="25"/>
      <c r="BP1424" s="25"/>
      <c r="BQ1424" s="25"/>
      <c r="BR1424" s="25"/>
      <c r="BS1424" s="25"/>
      <c r="BT1424" s="25"/>
      <c r="BU1424" s="25"/>
      <c r="BV1424" s="25"/>
      <c r="BW1424" s="25"/>
      <c r="BX1424" s="25"/>
      <c r="BY1424" s="25"/>
      <c r="BZ1424" s="25"/>
      <c r="CA1424" s="25"/>
      <c r="CB1424" s="25"/>
      <c r="CC1424" s="25"/>
      <c r="CD1424" s="25"/>
      <c r="CE1424" s="25"/>
      <c r="CF1424" s="25"/>
      <c r="CG1424" s="25"/>
      <c r="CH1424" s="25"/>
      <c r="CI1424" s="25"/>
      <c r="CJ1424" s="25"/>
      <c r="CK1424" s="25"/>
      <c r="CL1424" s="25"/>
      <c r="CM1424" s="25"/>
      <c r="CN1424" s="25"/>
      <c r="CO1424" s="25"/>
      <c r="CP1424" s="25"/>
      <c r="CQ1424" s="25"/>
      <c r="CR1424" s="25"/>
      <c r="CS1424" s="25"/>
      <c r="CT1424" s="25"/>
      <c r="CU1424" s="25"/>
      <c r="CV1424" s="25"/>
      <c r="CW1424" s="25"/>
      <c r="CX1424" s="25"/>
      <c r="CY1424" s="25"/>
      <c r="CZ1424" s="25"/>
      <c r="DA1424" s="25"/>
      <c r="DB1424" s="25"/>
      <c r="DC1424" s="25"/>
      <c r="DD1424" s="25"/>
    </row>
    <row r="1425" spans="1:108" hidden="1">
      <c r="A1425" s="25"/>
      <c r="B1425" s="25"/>
      <c r="C1425" s="25"/>
      <c r="D1425" s="25"/>
      <c r="E1425" s="25"/>
      <c r="F1425" s="25"/>
      <c r="G1425" s="25"/>
      <c r="H1425" s="25"/>
      <c r="I1425" s="214"/>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5"/>
      <c r="AX1425" s="25"/>
      <c r="AY1425" s="25"/>
      <c r="AZ1425" s="25"/>
      <c r="BA1425" s="25"/>
      <c r="BB1425" s="25"/>
      <c r="BC1425" s="25"/>
      <c r="BD1425" s="25"/>
      <c r="BE1425" s="25"/>
      <c r="BF1425" s="25"/>
      <c r="BG1425" s="25"/>
      <c r="BH1425" s="25"/>
      <c r="BI1425" s="25"/>
      <c r="BJ1425" s="25"/>
      <c r="BK1425" s="25"/>
      <c r="BL1425" s="25"/>
      <c r="BM1425" s="25"/>
      <c r="BN1425" s="25"/>
      <c r="BO1425" s="25"/>
      <c r="BP1425" s="25"/>
      <c r="BQ1425" s="25"/>
      <c r="BR1425" s="25"/>
      <c r="BS1425" s="25"/>
      <c r="BT1425" s="25"/>
      <c r="BU1425" s="25"/>
      <c r="BV1425" s="25"/>
      <c r="BW1425" s="25"/>
      <c r="BX1425" s="25"/>
      <c r="BY1425" s="25"/>
      <c r="BZ1425" s="25"/>
      <c r="CA1425" s="25"/>
      <c r="CB1425" s="25"/>
      <c r="CC1425" s="25"/>
      <c r="CD1425" s="25"/>
      <c r="CE1425" s="25"/>
      <c r="CF1425" s="25"/>
      <c r="CG1425" s="25"/>
      <c r="CH1425" s="25"/>
      <c r="CI1425" s="25"/>
      <c r="CJ1425" s="25"/>
      <c r="CK1425" s="25"/>
      <c r="CL1425" s="25"/>
      <c r="CM1425" s="25"/>
      <c r="CN1425" s="25"/>
      <c r="CO1425" s="25"/>
      <c r="CP1425" s="25"/>
      <c r="CQ1425" s="25"/>
      <c r="CR1425" s="25"/>
      <c r="CS1425" s="25"/>
      <c r="CT1425" s="25"/>
      <c r="CU1425" s="25"/>
      <c r="CV1425" s="25"/>
      <c r="CW1425" s="25"/>
      <c r="CX1425" s="25"/>
      <c r="CY1425" s="25"/>
      <c r="CZ1425" s="25"/>
      <c r="DA1425" s="25"/>
      <c r="DB1425" s="25"/>
      <c r="DC1425" s="25"/>
      <c r="DD1425" s="25"/>
    </row>
    <row r="1426" spans="1:108" hidden="1">
      <c r="A1426" s="25"/>
      <c r="B1426" s="25"/>
      <c r="C1426" s="25"/>
      <c r="D1426" s="25"/>
      <c r="E1426" s="25"/>
      <c r="F1426" s="25"/>
      <c r="G1426" s="25"/>
      <c r="H1426" s="25"/>
      <c r="I1426" s="214"/>
      <c r="J1426" s="25"/>
      <c r="K1426" s="25"/>
      <c r="L1426" s="25"/>
      <c r="M1426" s="25"/>
      <c r="N1426" s="25"/>
      <c r="O1426" s="25"/>
      <c r="P1426" s="25"/>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c r="AM1426" s="25"/>
      <c r="AN1426" s="25"/>
      <c r="AO1426" s="25"/>
      <c r="AP1426" s="25"/>
      <c r="AQ1426" s="25"/>
      <c r="AR1426" s="25"/>
      <c r="AS1426" s="25"/>
      <c r="AT1426" s="25"/>
      <c r="AU1426" s="25"/>
      <c r="AV1426" s="25"/>
      <c r="AW1426" s="25"/>
      <c r="AX1426" s="25"/>
      <c r="AY1426" s="25"/>
      <c r="AZ1426" s="25"/>
      <c r="BA1426" s="25"/>
      <c r="BB1426" s="25"/>
      <c r="BC1426" s="25"/>
      <c r="BD1426" s="25"/>
      <c r="BE1426" s="25"/>
      <c r="BF1426" s="25"/>
      <c r="BG1426" s="25"/>
      <c r="BH1426" s="25"/>
      <c r="BI1426" s="25"/>
      <c r="BJ1426" s="25"/>
      <c r="BK1426" s="25"/>
      <c r="BL1426" s="25"/>
      <c r="BM1426" s="25"/>
      <c r="BN1426" s="25"/>
      <c r="BO1426" s="25"/>
      <c r="BP1426" s="25"/>
      <c r="BQ1426" s="25"/>
      <c r="BR1426" s="25"/>
      <c r="BS1426" s="25"/>
      <c r="BT1426" s="25"/>
      <c r="BU1426" s="25"/>
      <c r="BV1426" s="25"/>
      <c r="BW1426" s="25"/>
      <c r="BX1426" s="25"/>
      <c r="BY1426" s="25"/>
      <c r="BZ1426" s="25"/>
      <c r="CA1426" s="25"/>
      <c r="CB1426" s="25"/>
      <c r="CC1426" s="25"/>
      <c r="CD1426" s="25"/>
      <c r="CE1426" s="25"/>
      <c r="CF1426" s="25"/>
      <c r="CG1426" s="25"/>
      <c r="CH1426" s="25"/>
      <c r="CI1426" s="25"/>
      <c r="CJ1426" s="25"/>
      <c r="CK1426" s="25"/>
      <c r="CL1426" s="25"/>
      <c r="CM1426" s="25"/>
      <c r="CN1426" s="25"/>
      <c r="CO1426" s="25"/>
      <c r="CP1426" s="25"/>
      <c r="CQ1426" s="25"/>
      <c r="CR1426" s="25"/>
      <c r="CS1426" s="25"/>
      <c r="CT1426" s="25"/>
      <c r="CU1426" s="25"/>
      <c r="CV1426" s="25"/>
      <c r="CW1426" s="25"/>
      <c r="CX1426" s="25"/>
      <c r="CY1426" s="25"/>
      <c r="CZ1426" s="25"/>
      <c r="DA1426" s="25"/>
      <c r="DB1426" s="25"/>
      <c r="DC1426" s="25"/>
      <c r="DD1426" s="25"/>
    </row>
    <row r="1427" spans="1:108" hidden="1">
      <c r="A1427" s="25"/>
      <c r="B1427" s="25"/>
      <c r="C1427" s="25"/>
      <c r="D1427" s="25"/>
      <c r="E1427" s="25"/>
      <c r="F1427" s="25"/>
      <c r="G1427" s="25"/>
      <c r="H1427" s="25"/>
      <c r="I1427" s="214"/>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5"/>
      <c r="AX1427" s="25"/>
      <c r="AY1427" s="25"/>
      <c r="AZ1427" s="25"/>
      <c r="BA1427" s="25"/>
      <c r="BB1427" s="25"/>
      <c r="BC1427" s="25"/>
      <c r="BD1427" s="25"/>
      <c r="BE1427" s="25"/>
      <c r="BF1427" s="25"/>
      <c r="BG1427" s="25"/>
      <c r="BH1427" s="25"/>
      <c r="BI1427" s="25"/>
      <c r="BJ1427" s="25"/>
      <c r="BK1427" s="25"/>
      <c r="BL1427" s="25"/>
      <c r="BM1427" s="25"/>
      <c r="BN1427" s="25"/>
      <c r="BO1427" s="25"/>
      <c r="BP1427" s="25"/>
      <c r="BQ1427" s="25"/>
      <c r="BR1427" s="25"/>
      <c r="BS1427" s="25"/>
      <c r="BT1427" s="25"/>
      <c r="BU1427" s="25"/>
      <c r="BV1427" s="25"/>
      <c r="BW1427" s="25"/>
      <c r="BX1427" s="25"/>
      <c r="BY1427" s="25"/>
      <c r="BZ1427" s="25"/>
      <c r="CA1427" s="25"/>
      <c r="CB1427" s="25"/>
      <c r="CC1427" s="25"/>
      <c r="CD1427" s="25"/>
      <c r="CE1427" s="25"/>
      <c r="CF1427" s="25"/>
      <c r="CG1427" s="25"/>
      <c r="CH1427" s="25"/>
      <c r="CI1427" s="25"/>
      <c r="CJ1427" s="25"/>
      <c r="CK1427" s="25"/>
      <c r="CL1427" s="25"/>
      <c r="CM1427" s="25"/>
      <c r="CN1427" s="25"/>
      <c r="CO1427" s="25"/>
      <c r="CP1427" s="25"/>
      <c r="CQ1427" s="25"/>
      <c r="CR1427" s="25"/>
      <c r="CS1427" s="25"/>
      <c r="CT1427" s="25"/>
      <c r="CU1427" s="25"/>
      <c r="CV1427" s="25"/>
      <c r="CW1427" s="25"/>
      <c r="CX1427" s="25"/>
      <c r="CY1427" s="25"/>
      <c r="CZ1427" s="25"/>
      <c r="DA1427" s="25"/>
      <c r="DB1427" s="25"/>
      <c r="DC1427" s="25"/>
      <c r="DD1427" s="25"/>
    </row>
    <row r="1428" spans="1:108" hidden="1">
      <c r="A1428" s="25"/>
      <c r="B1428" s="25"/>
      <c r="C1428" s="25"/>
      <c r="D1428" s="25"/>
      <c r="E1428" s="25"/>
      <c r="F1428" s="25"/>
      <c r="G1428" s="25"/>
      <c r="H1428" s="25"/>
      <c r="I1428" s="214"/>
      <c r="J1428" s="25"/>
      <c r="K1428" s="25"/>
      <c r="L1428" s="25"/>
      <c r="M1428" s="25"/>
      <c r="N1428" s="25"/>
      <c r="O1428" s="25"/>
      <c r="P1428" s="25"/>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c r="AM1428" s="25"/>
      <c r="AN1428" s="25"/>
      <c r="AO1428" s="25"/>
      <c r="AP1428" s="25"/>
      <c r="AQ1428" s="25"/>
      <c r="AR1428" s="25"/>
      <c r="AS1428" s="25"/>
      <c r="AT1428" s="25"/>
      <c r="AU1428" s="25"/>
      <c r="AV1428" s="25"/>
      <c r="AW1428" s="25"/>
      <c r="AX1428" s="25"/>
      <c r="AY1428" s="25"/>
      <c r="AZ1428" s="25"/>
      <c r="BA1428" s="25"/>
      <c r="BB1428" s="25"/>
      <c r="BC1428" s="25"/>
      <c r="BD1428" s="25"/>
      <c r="BE1428" s="25"/>
      <c r="BF1428" s="25"/>
      <c r="BG1428" s="25"/>
      <c r="BH1428" s="25"/>
      <c r="BI1428" s="25"/>
      <c r="BJ1428" s="25"/>
      <c r="BK1428" s="25"/>
      <c r="BL1428" s="25"/>
      <c r="BM1428" s="25"/>
      <c r="BN1428" s="25"/>
      <c r="BO1428" s="25"/>
      <c r="BP1428" s="25"/>
      <c r="BQ1428" s="25"/>
      <c r="BR1428" s="25"/>
      <c r="BS1428" s="25"/>
      <c r="BT1428" s="25"/>
      <c r="BU1428" s="25"/>
      <c r="BV1428" s="25"/>
      <c r="BW1428" s="25"/>
      <c r="BX1428" s="25"/>
      <c r="BY1428" s="25"/>
      <c r="BZ1428" s="25"/>
      <c r="CA1428" s="25"/>
      <c r="CB1428" s="25"/>
      <c r="CC1428" s="25"/>
      <c r="CD1428" s="25"/>
      <c r="CE1428" s="25"/>
      <c r="CF1428" s="25"/>
      <c r="CG1428" s="25"/>
      <c r="CH1428" s="25"/>
      <c r="CI1428" s="25"/>
      <c r="CJ1428" s="25"/>
      <c r="CK1428" s="25"/>
      <c r="CL1428" s="25"/>
      <c r="CM1428" s="25"/>
      <c r="CN1428" s="25"/>
      <c r="CO1428" s="25"/>
      <c r="CP1428" s="25"/>
      <c r="CQ1428" s="25"/>
      <c r="CR1428" s="25"/>
      <c r="CS1428" s="25"/>
      <c r="CT1428" s="25"/>
      <c r="CU1428" s="25"/>
      <c r="CV1428" s="25"/>
      <c r="CW1428" s="25"/>
      <c r="CX1428" s="25"/>
      <c r="CY1428" s="25"/>
      <c r="CZ1428" s="25"/>
      <c r="DA1428" s="25"/>
      <c r="DB1428" s="25"/>
      <c r="DC1428" s="25"/>
      <c r="DD1428" s="25"/>
    </row>
    <row r="1429" spans="1:108" hidden="1">
      <c r="A1429" s="25"/>
      <c r="B1429" s="25"/>
      <c r="C1429" s="25"/>
      <c r="D1429" s="25"/>
      <c r="E1429" s="25"/>
      <c r="F1429" s="25"/>
      <c r="G1429" s="25"/>
      <c r="H1429" s="25"/>
      <c r="I1429" s="214"/>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5"/>
      <c r="AX1429" s="25"/>
      <c r="AY1429" s="25"/>
      <c r="AZ1429" s="25"/>
      <c r="BA1429" s="25"/>
      <c r="BB1429" s="25"/>
      <c r="BC1429" s="25"/>
      <c r="BD1429" s="25"/>
      <c r="BE1429" s="25"/>
      <c r="BF1429" s="25"/>
      <c r="BG1429" s="25"/>
      <c r="BH1429" s="25"/>
      <c r="BI1429" s="25"/>
      <c r="BJ1429" s="25"/>
      <c r="BK1429" s="25"/>
      <c r="BL1429" s="25"/>
      <c r="BM1429" s="25"/>
      <c r="BN1429" s="25"/>
      <c r="BO1429" s="25"/>
      <c r="BP1429" s="25"/>
      <c r="BQ1429" s="25"/>
      <c r="BR1429" s="25"/>
      <c r="BS1429" s="25"/>
      <c r="BT1429" s="25"/>
      <c r="BU1429" s="25"/>
      <c r="BV1429" s="25"/>
      <c r="BW1429" s="25"/>
      <c r="BX1429" s="25"/>
      <c r="BY1429" s="25"/>
      <c r="BZ1429" s="25"/>
      <c r="CA1429" s="25"/>
      <c r="CB1429" s="25"/>
      <c r="CC1429" s="25"/>
      <c r="CD1429" s="25"/>
      <c r="CE1429" s="25"/>
      <c r="CF1429" s="25"/>
      <c r="CG1429" s="25"/>
      <c r="CH1429" s="25"/>
      <c r="CI1429" s="25"/>
      <c r="CJ1429" s="25"/>
      <c r="CK1429" s="25"/>
      <c r="CL1429" s="25"/>
      <c r="CM1429" s="25"/>
      <c r="CN1429" s="25"/>
      <c r="CO1429" s="25"/>
      <c r="CP1429" s="25"/>
      <c r="CQ1429" s="25"/>
      <c r="CR1429" s="25"/>
      <c r="CS1429" s="25"/>
      <c r="CT1429" s="25"/>
      <c r="CU1429" s="25"/>
      <c r="CV1429" s="25"/>
      <c r="CW1429" s="25"/>
      <c r="CX1429" s="25"/>
      <c r="CY1429" s="25"/>
      <c r="CZ1429" s="25"/>
      <c r="DA1429" s="25"/>
      <c r="DB1429" s="25"/>
      <c r="DC1429" s="25"/>
      <c r="DD1429" s="25"/>
    </row>
    <row r="1430" spans="1:108" hidden="1">
      <c r="A1430" s="25"/>
      <c r="B1430" s="25"/>
      <c r="C1430" s="25"/>
      <c r="D1430" s="25"/>
      <c r="E1430" s="25"/>
      <c r="F1430" s="25"/>
      <c r="G1430" s="25"/>
      <c r="H1430" s="25"/>
      <c r="I1430" s="214"/>
      <c r="J1430" s="25"/>
      <c r="K1430" s="25"/>
      <c r="L1430" s="25"/>
      <c r="M1430" s="25"/>
      <c r="N1430" s="25"/>
      <c r="O1430" s="25"/>
      <c r="P1430" s="25"/>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c r="AM1430" s="25"/>
      <c r="AN1430" s="25"/>
      <c r="AO1430" s="25"/>
      <c r="AP1430" s="25"/>
      <c r="AQ1430" s="25"/>
      <c r="AR1430" s="25"/>
      <c r="AS1430" s="25"/>
      <c r="AT1430" s="25"/>
      <c r="AU1430" s="25"/>
      <c r="AV1430" s="25"/>
      <c r="AW1430" s="25"/>
      <c r="AX1430" s="25"/>
      <c r="AY1430" s="25"/>
      <c r="AZ1430" s="25"/>
      <c r="BA1430" s="25"/>
      <c r="BB1430" s="25"/>
      <c r="BC1430" s="25"/>
      <c r="BD1430" s="25"/>
      <c r="BE1430" s="25"/>
      <c r="BF1430" s="25"/>
      <c r="BG1430" s="25"/>
      <c r="BH1430" s="25"/>
      <c r="BI1430" s="25"/>
      <c r="BJ1430" s="25"/>
      <c r="BK1430" s="25"/>
      <c r="BL1430" s="25"/>
      <c r="BM1430" s="25"/>
      <c r="BN1430" s="25"/>
      <c r="BO1430" s="25"/>
      <c r="BP1430" s="25"/>
      <c r="BQ1430" s="25"/>
      <c r="BR1430" s="25"/>
      <c r="BS1430" s="25"/>
      <c r="BT1430" s="25"/>
      <c r="BU1430" s="25"/>
      <c r="BV1430" s="25"/>
      <c r="BW1430" s="25"/>
      <c r="BX1430" s="25"/>
      <c r="BY1430" s="25"/>
      <c r="BZ1430" s="25"/>
      <c r="CA1430" s="25"/>
      <c r="CB1430" s="25"/>
      <c r="CC1430" s="25"/>
      <c r="CD1430" s="25"/>
      <c r="CE1430" s="25"/>
      <c r="CF1430" s="25"/>
      <c r="CG1430" s="25"/>
      <c r="CH1430" s="25"/>
      <c r="CI1430" s="25"/>
      <c r="CJ1430" s="25"/>
      <c r="CK1430" s="25"/>
      <c r="CL1430" s="25"/>
      <c r="CM1430" s="25"/>
      <c r="CN1430" s="25"/>
      <c r="CO1430" s="25"/>
      <c r="CP1430" s="25"/>
      <c r="CQ1430" s="25"/>
      <c r="CR1430" s="25"/>
      <c r="CS1430" s="25"/>
      <c r="CT1430" s="25"/>
      <c r="CU1430" s="25"/>
      <c r="CV1430" s="25"/>
      <c r="CW1430" s="25"/>
      <c r="CX1430" s="25"/>
      <c r="CY1430" s="25"/>
      <c r="CZ1430" s="25"/>
      <c r="DA1430" s="25"/>
      <c r="DB1430" s="25"/>
      <c r="DC1430" s="25"/>
      <c r="DD1430" s="25"/>
    </row>
    <row r="1431" spans="1:108" hidden="1">
      <c r="A1431" s="25"/>
      <c r="B1431" s="25"/>
      <c r="C1431" s="25"/>
      <c r="D1431" s="25"/>
      <c r="E1431" s="25"/>
      <c r="F1431" s="25"/>
      <c r="G1431" s="25"/>
      <c r="H1431" s="25"/>
      <c r="I1431" s="214"/>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5"/>
      <c r="AX1431" s="25"/>
      <c r="AY1431" s="25"/>
      <c r="AZ1431" s="25"/>
      <c r="BA1431" s="25"/>
      <c r="BB1431" s="25"/>
      <c r="BC1431" s="25"/>
      <c r="BD1431" s="25"/>
      <c r="BE1431" s="25"/>
      <c r="BF1431" s="25"/>
      <c r="BG1431" s="25"/>
      <c r="BH1431" s="25"/>
      <c r="BI1431" s="25"/>
      <c r="BJ1431" s="25"/>
      <c r="BK1431" s="25"/>
      <c r="BL1431" s="25"/>
      <c r="BM1431" s="25"/>
      <c r="BN1431" s="25"/>
      <c r="BO1431" s="25"/>
      <c r="BP1431" s="25"/>
      <c r="BQ1431" s="25"/>
      <c r="BR1431" s="25"/>
      <c r="BS1431" s="25"/>
      <c r="BT1431" s="25"/>
      <c r="BU1431" s="25"/>
      <c r="BV1431" s="25"/>
      <c r="BW1431" s="25"/>
      <c r="BX1431" s="25"/>
      <c r="BY1431" s="25"/>
      <c r="BZ1431" s="25"/>
      <c r="CA1431" s="25"/>
      <c r="CB1431" s="25"/>
      <c r="CC1431" s="25"/>
      <c r="CD1431" s="25"/>
      <c r="CE1431" s="25"/>
      <c r="CF1431" s="25"/>
      <c r="CG1431" s="25"/>
      <c r="CH1431" s="25"/>
      <c r="CI1431" s="25"/>
      <c r="CJ1431" s="25"/>
      <c r="CK1431" s="25"/>
      <c r="CL1431" s="25"/>
      <c r="CM1431" s="25"/>
      <c r="CN1431" s="25"/>
      <c r="CO1431" s="25"/>
      <c r="CP1431" s="25"/>
      <c r="CQ1431" s="25"/>
      <c r="CR1431" s="25"/>
      <c r="CS1431" s="25"/>
      <c r="CT1431" s="25"/>
      <c r="CU1431" s="25"/>
      <c r="CV1431" s="25"/>
      <c r="CW1431" s="25"/>
      <c r="CX1431" s="25"/>
      <c r="CY1431" s="25"/>
      <c r="CZ1431" s="25"/>
      <c r="DA1431" s="25"/>
      <c r="DB1431" s="25"/>
      <c r="DC1431" s="25"/>
      <c r="DD1431" s="25"/>
    </row>
    <row r="1432" spans="1:108" hidden="1">
      <c r="A1432" s="25"/>
      <c r="B1432" s="25"/>
      <c r="C1432" s="25"/>
      <c r="D1432" s="25"/>
      <c r="E1432" s="25"/>
      <c r="F1432" s="25"/>
      <c r="G1432" s="25"/>
      <c r="H1432" s="25"/>
      <c r="I1432" s="214"/>
      <c r="J1432" s="25"/>
      <c r="K1432" s="25"/>
      <c r="L1432" s="25"/>
      <c r="M1432" s="25"/>
      <c r="N1432" s="25"/>
      <c r="O1432" s="25"/>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c r="AM1432" s="25"/>
      <c r="AN1432" s="25"/>
      <c r="AO1432" s="25"/>
      <c r="AP1432" s="25"/>
      <c r="AQ1432" s="25"/>
      <c r="AR1432" s="25"/>
      <c r="AS1432" s="25"/>
      <c r="AT1432" s="25"/>
      <c r="AU1432" s="25"/>
      <c r="AV1432" s="25"/>
      <c r="AW1432" s="25"/>
      <c r="AX1432" s="25"/>
      <c r="AY1432" s="25"/>
      <c r="AZ1432" s="25"/>
      <c r="BA1432" s="25"/>
      <c r="BB1432" s="25"/>
      <c r="BC1432" s="25"/>
      <c r="BD1432" s="25"/>
      <c r="BE1432" s="25"/>
      <c r="BF1432" s="25"/>
      <c r="BG1432" s="25"/>
      <c r="BH1432" s="25"/>
      <c r="BI1432" s="25"/>
      <c r="BJ1432" s="25"/>
      <c r="BK1432" s="25"/>
      <c r="BL1432" s="25"/>
      <c r="BM1432" s="25"/>
      <c r="BN1432" s="25"/>
      <c r="BO1432" s="25"/>
      <c r="BP1432" s="25"/>
      <c r="BQ1432" s="25"/>
      <c r="BR1432" s="25"/>
      <c r="BS1432" s="25"/>
      <c r="BT1432" s="25"/>
      <c r="BU1432" s="25"/>
      <c r="BV1432" s="25"/>
      <c r="BW1432" s="25"/>
      <c r="BX1432" s="25"/>
      <c r="BY1432" s="25"/>
      <c r="BZ1432" s="25"/>
      <c r="CA1432" s="25"/>
      <c r="CB1432" s="25"/>
      <c r="CC1432" s="25"/>
      <c r="CD1432" s="25"/>
      <c r="CE1432" s="25"/>
      <c r="CF1432" s="25"/>
      <c r="CG1432" s="25"/>
      <c r="CH1432" s="25"/>
      <c r="CI1432" s="25"/>
      <c r="CJ1432" s="25"/>
      <c r="CK1432" s="25"/>
      <c r="CL1432" s="25"/>
      <c r="CM1432" s="25"/>
      <c r="CN1432" s="25"/>
      <c r="CO1432" s="25"/>
      <c r="CP1432" s="25"/>
      <c r="CQ1432" s="25"/>
      <c r="CR1432" s="25"/>
      <c r="CS1432" s="25"/>
      <c r="CT1432" s="25"/>
      <c r="CU1432" s="25"/>
      <c r="CV1432" s="25"/>
      <c r="CW1432" s="25"/>
      <c r="CX1432" s="25"/>
      <c r="CY1432" s="25"/>
      <c r="CZ1432" s="25"/>
      <c r="DA1432" s="25"/>
      <c r="DB1432" s="25"/>
      <c r="DC1432" s="25"/>
      <c r="DD1432" s="25"/>
    </row>
    <row r="1433" spans="1:108" hidden="1">
      <c r="A1433" s="25"/>
      <c r="B1433" s="25"/>
      <c r="C1433" s="25"/>
      <c r="D1433" s="25"/>
      <c r="E1433" s="25"/>
      <c r="F1433" s="25"/>
      <c r="G1433" s="25"/>
      <c r="H1433" s="25"/>
      <c r="I1433" s="214"/>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5"/>
      <c r="AX1433" s="25"/>
      <c r="AY1433" s="25"/>
      <c r="AZ1433" s="25"/>
      <c r="BA1433" s="25"/>
      <c r="BB1433" s="25"/>
      <c r="BC1433" s="25"/>
      <c r="BD1433" s="25"/>
      <c r="BE1433" s="25"/>
      <c r="BF1433" s="25"/>
      <c r="BG1433" s="25"/>
      <c r="BH1433" s="25"/>
      <c r="BI1433" s="25"/>
      <c r="BJ1433" s="25"/>
      <c r="BK1433" s="25"/>
      <c r="BL1433" s="25"/>
      <c r="BM1433" s="25"/>
      <c r="BN1433" s="25"/>
      <c r="BO1433" s="25"/>
      <c r="BP1433" s="25"/>
      <c r="BQ1433" s="25"/>
      <c r="BR1433" s="25"/>
      <c r="BS1433" s="25"/>
      <c r="BT1433" s="25"/>
      <c r="BU1433" s="25"/>
      <c r="BV1433" s="25"/>
      <c r="BW1433" s="25"/>
      <c r="BX1433" s="25"/>
      <c r="BY1433" s="25"/>
      <c r="BZ1433" s="25"/>
      <c r="CA1433" s="25"/>
      <c r="CB1433" s="25"/>
      <c r="CC1433" s="25"/>
      <c r="CD1433" s="25"/>
      <c r="CE1433" s="25"/>
      <c r="CF1433" s="25"/>
      <c r="CG1433" s="25"/>
      <c r="CH1433" s="25"/>
      <c r="CI1433" s="25"/>
      <c r="CJ1433" s="25"/>
      <c r="CK1433" s="25"/>
      <c r="CL1433" s="25"/>
      <c r="CM1433" s="25"/>
      <c r="CN1433" s="25"/>
      <c r="CO1433" s="25"/>
      <c r="CP1433" s="25"/>
      <c r="CQ1433" s="25"/>
      <c r="CR1433" s="25"/>
      <c r="CS1433" s="25"/>
      <c r="CT1433" s="25"/>
      <c r="CU1433" s="25"/>
      <c r="CV1433" s="25"/>
      <c r="CW1433" s="25"/>
      <c r="CX1433" s="25"/>
      <c r="CY1433" s="25"/>
      <c r="CZ1433" s="25"/>
      <c r="DA1433" s="25"/>
      <c r="DB1433" s="25"/>
      <c r="DC1433" s="25"/>
      <c r="DD1433" s="25"/>
    </row>
    <row r="1434" spans="1:108" hidden="1">
      <c r="A1434" s="25"/>
      <c r="B1434" s="25"/>
      <c r="C1434" s="25"/>
      <c r="D1434" s="25"/>
      <c r="E1434" s="25"/>
      <c r="F1434" s="25"/>
      <c r="G1434" s="25"/>
      <c r="H1434" s="25"/>
      <c r="I1434" s="214"/>
      <c r="J1434" s="25"/>
      <c r="K1434" s="25"/>
      <c r="L1434" s="25"/>
      <c r="M1434" s="25"/>
      <c r="N1434" s="25"/>
      <c r="O1434" s="25"/>
      <c r="P1434" s="25"/>
      <c r="Q1434" s="25"/>
      <c r="R1434" s="25"/>
      <c r="S1434" s="25"/>
      <c r="T1434" s="25"/>
      <c r="U1434" s="25"/>
      <c r="V1434" s="25"/>
      <c r="W1434" s="25"/>
      <c r="X1434" s="25"/>
      <c r="Y1434" s="25"/>
      <c r="Z1434" s="25"/>
      <c r="AA1434" s="25"/>
      <c r="AB1434" s="25"/>
      <c r="AC1434" s="25"/>
      <c r="AD1434" s="25"/>
      <c r="AE1434" s="25"/>
      <c r="AF1434" s="25"/>
      <c r="AG1434" s="25"/>
      <c r="AH1434" s="25"/>
      <c r="AI1434" s="25"/>
      <c r="AJ1434" s="25"/>
      <c r="AK1434" s="25"/>
      <c r="AL1434" s="25"/>
      <c r="AM1434" s="25"/>
      <c r="AN1434" s="25"/>
      <c r="AO1434" s="25"/>
      <c r="AP1434" s="25"/>
      <c r="AQ1434" s="25"/>
      <c r="AR1434" s="25"/>
      <c r="AS1434" s="25"/>
      <c r="AT1434" s="25"/>
      <c r="AU1434" s="25"/>
      <c r="AV1434" s="25"/>
      <c r="AW1434" s="25"/>
      <c r="AX1434" s="25"/>
      <c r="AY1434" s="25"/>
      <c r="AZ1434" s="25"/>
      <c r="BA1434" s="25"/>
      <c r="BB1434" s="25"/>
      <c r="BC1434" s="25"/>
      <c r="BD1434" s="25"/>
      <c r="BE1434" s="25"/>
      <c r="BF1434" s="25"/>
      <c r="BG1434" s="25"/>
      <c r="BH1434" s="25"/>
      <c r="BI1434" s="25"/>
      <c r="BJ1434" s="25"/>
      <c r="BK1434" s="25"/>
      <c r="BL1434" s="25"/>
      <c r="BM1434" s="25"/>
      <c r="BN1434" s="25"/>
      <c r="BO1434" s="25"/>
      <c r="BP1434" s="25"/>
      <c r="BQ1434" s="25"/>
      <c r="BR1434" s="25"/>
      <c r="BS1434" s="25"/>
      <c r="BT1434" s="25"/>
      <c r="BU1434" s="25"/>
      <c r="BV1434" s="25"/>
      <c r="BW1434" s="25"/>
      <c r="BX1434" s="25"/>
      <c r="BY1434" s="25"/>
      <c r="BZ1434" s="25"/>
      <c r="CA1434" s="25"/>
      <c r="CB1434" s="25"/>
      <c r="CC1434" s="25"/>
      <c r="CD1434" s="25"/>
      <c r="CE1434" s="25"/>
      <c r="CF1434" s="25"/>
      <c r="CG1434" s="25"/>
      <c r="CH1434" s="25"/>
      <c r="CI1434" s="25"/>
      <c r="CJ1434" s="25"/>
      <c r="CK1434" s="25"/>
      <c r="CL1434" s="25"/>
      <c r="CM1434" s="25"/>
      <c r="CN1434" s="25"/>
      <c r="CO1434" s="25"/>
      <c r="CP1434" s="25"/>
      <c r="CQ1434" s="25"/>
      <c r="CR1434" s="25"/>
      <c r="CS1434" s="25"/>
      <c r="CT1434" s="25"/>
      <c r="CU1434" s="25"/>
      <c r="CV1434" s="25"/>
      <c r="CW1434" s="25"/>
      <c r="CX1434" s="25"/>
      <c r="CY1434" s="25"/>
      <c r="CZ1434" s="25"/>
      <c r="DA1434" s="25"/>
      <c r="DB1434" s="25"/>
      <c r="DC1434" s="25"/>
      <c r="DD1434" s="25"/>
    </row>
    <row r="1435" spans="1:108" hidden="1">
      <c r="A1435" s="25"/>
      <c r="B1435" s="25"/>
      <c r="C1435" s="25"/>
      <c r="D1435" s="25"/>
      <c r="E1435" s="25"/>
      <c r="F1435" s="25"/>
      <c r="G1435" s="25"/>
      <c r="H1435" s="25"/>
      <c r="I1435" s="214"/>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5"/>
      <c r="AX1435" s="25"/>
      <c r="AY1435" s="25"/>
      <c r="AZ1435" s="25"/>
      <c r="BA1435" s="25"/>
      <c r="BB1435" s="25"/>
      <c r="BC1435" s="25"/>
      <c r="BD1435" s="25"/>
      <c r="BE1435" s="25"/>
      <c r="BF1435" s="25"/>
      <c r="BG1435" s="25"/>
      <c r="BH1435" s="25"/>
      <c r="BI1435" s="25"/>
      <c r="BJ1435" s="25"/>
      <c r="BK1435" s="25"/>
      <c r="BL1435" s="25"/>
      <c r="BM1435" s="25"/>
      <c r="BN1435" s="25"/>
      <c r="BO1435" s="25"/>
      <c r="BP1435" s="25"/>
      <c r="BQ1435" s="25"/>
      <c r="BR1435" s="25"/>
      <c r="BS1435" s="25"/>
      <c r="BT1435" s="25"/>
      <c r="BU1435" s="25"/>
      <c r="BV1435" s="25"/>
      <c r="BW1435" s="25"/>
      <c r="BX1435" s="25"/>
      <c r="BY1435" s="25"/>
      <c r="BZ1435" s="25"/>
      <c r="CA1435" s="25"/>
      <c r="CB1435" s="25"/>
      <c r="CC1435" s="25"/>
      <c r="CD1435" s="25"/>
      <c r="CE1435" s="25"/>
      <c r="CF1435" s="25"/>
      <c r="CG1435" s="25"/>
      <c r="CH1435" s="25"/>
      <c r="CI1435" s="25"/>
      <c r="CJ1435" s="25"/>
      <c r="CK1435" s="25"/>
      <c r="CL1435" s="25"/>
      <c r="CM1435" s="25"/>
      <c r="CN1435" s="25"/>
      <c r="CO1435" s="25"/>
      <c r="CP1435" s="25"/>
      <c r="CQ1435" s="25"/>
      <c r="CR1435" s="25"/>
      <c r="CS1435" s="25"/>
      <c r="CT1435" s="25"/>
      <c r="CU1435" s="25"/>
      <c r="CV1435" s="25"/>
      <c r="CW1435" s="25"/>
      <c r="CX1435" s="25"/>
      <c r="CY1435" s="25"/>
      <c r="CZ1435" s="25"/>
      <c r="DA1435" s="25"/>
      <c r="DB1435" s="25"/>
      <c r="DC1435" s="25"/>
      <c r="DD1435" s="25"/>
    </row>
    <row r="1436" spans="1:108" hidden="1">
      <c r="A1436" s="25"/>
      <c r="B1436" s="25"/>
      <c r="C1436" s="25"/>
      <c r="D1436" s="25"/>
      <c r="E1436" s="25"/>
      <c r="F1436" s="25"/>
      <c r="G1436" s="25"/>
      <c r="H1436" s="25"/>
      <c r="I1436" s="214"/>
      <c r="J1436" s="25"/>
      <c r="K1436" s="25"/>
      <c r="L1436" s="25"/>
      <c r="M1436" s="25"/>
      <c r="N1436" s="25"/>
      <c r="O1436" s="25"/>
      <c r="P1436" s="25"/>
      <c r="Q1436" s="25"/>
      <c r="R1436" s="25"/>
      <c r="S1436" s="25"/>
      <c r="T1436" s="25"/>
      <c r="U1436" s="25"/>
      <c r="V1436" s="25"/>
      <c r="W1436" s="25"/>
      <c r="X1436" s="25"/>
      <c r="Y1436" s="25"/>
      <c r="Z1436" s="25"/>
      <c r="AA1436" s="25"/>
      <c r="AB1436" s="25"/>
      <c r="AC1436" s="25"/>
      <c r="AD1436" s="25"/>
      <c r="AE1436" s="25"/>
      <c r="AF1436" s="25"/>
      <c r="AG1436" s="25"/>
      <c r="AH1436" s="25"/>
      <c r="AI1436" s="25"/>
      <c r="AJ1436" s="25"/>
      <c r="AK1436" s="25"/>
      <c r="AL1436" s="25"/>
      <c r="AM1436" s="25"/>
      <c r="AN1436" s="25"/>
      <c r="AO1436" s="25"/>
      <c r="AP1436" s="25"/>
      <c r="AQ1436" s="25"/>
      <c r="AR1436" s="25"/>
      <c r="AS1436" s="25"/>
      <c r="AT1436" s="25"/>
      <c r="AU1436" s="25"/>
      <c r="AV1436" s="25"/>
      <c r="AW1436" s="25"/>
      <c r="AX1436" s="25"/>
      <c r="AY1436" s="25"/>
      <c r="AZ1436" s="25"/>
      <c r="BA1436" s="25"/>
      <c r="BB1436" s="25"/>
      <c r="BC1436" s="25"/>
      <c r="BD1436" s="25"/>
      <c r="BE1436" s="25"/>
      <c r="BF1436" s="25"/>
      <c r="BG1436" s="25"/>
      <c r="BH1436" s="25"/>
      <c r="BI1436" s="25"/>
      <c r="BJ1436" s="25"/>
      <c r="BK1436" s="25"/>
      <c r="BL1436" s="25"/>
      <c r="BM1436" s="25"/>
      <c r="BN1436" s="25"/>
      <c r="BO1436" s="25"/>
      <c r="BP1436" s="25"/>
      <c r="BQ1436" s="25"/>
      <c r="BR1436" s="25"/>
      <c r="BS1436" s="25"/>
      <c r="BT1436" s="25"/>
      <c r="BU1436" s="25"/>
      <c r="BV1436" s="25"/>
      <c r="BW1436" s="25"/>
      <c r="BX1436" s="25"/>
      <c r="BY1436" s="25"/>
      <c r="BZ1436" s="25"/>
      <c r="CA1436" s="25"/>
      <c r="CB1436" s="25"/>
      <c r="CC1436" s="25"/>
      <c r="CD1436" s="25"/>
      <c r="CE1436" s="25"/>
      <c r="CF1436" s="25"/>
      <c r="CG1436" s="25"/>
      <c r="CH1436" s="25"/>
      <c r="CI1436" s="25"/>
      <c r="CJ1436" s="25"/>
      <c r="CK1436" s="25"/>
      <c r="CL1436" s="25"/>
      <c r="CM1436" s="25"/>
      <c r="CN1436" s="25"/>
      <c r="CO1436" s="25"/>
      <c r="CP1436" s="25"/>
      <c r="CQ1436" s="25"/>
      <c r="CR1436" s="25"/>
      <c r="CS1436" s="25"/>
      <c r="CT1436" s="25"/>
      <c r="CU1436" s="25"/>
      <c r="CV1436" s="25"/>
      <c r="CW1436" s="25"/>
      <c r="CX1436" s="25"/>
      <c r="CY1436" s="25"/>
      <c r="CZ1436" s="25"/>
      <c r="DA1436" s="25"/>
      <c r="DB1436" s="25"/>
      <c r="DC1436" s="25"/>
      <c r="DD1436" s="25"/>
    </row>
    <row r="1437" spans="1:108" hidden="1">
      <c r="A1437" s="25"/>
      <c r="B1437" s="25"/>
      <c r="C1437" s="25"/>
      <c r="D1437" s="25"/>
      <c r="E1437" s="25"/>
      <c r="F1437" s="25"/>
      <c r="G1437" s="25"/>
      <c r="H1437" s="25"/>
      <c r="I1437" s="214"/>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5"/>
      <c r="AX1437" s="25"/>
      <c r="AY1437" s="25"/>
      <c r="AZ1437" s="25"/>
      <c r="BA1437" s="25"/>
      <c r="BB1437" s="25"/>
      <c r="BC1437" s="25"/>
      <c r="BD1437" s="25"/>
      <c r="BE1437" s="25"/>
      <c r="BF1437" s="25"/>
      <c r="BG1437" s="25"/>
      <c r="BH1437" s="25"/>
      <c r="BI1437" s="25"/>
      <c r="BJ1437" s="25"/>
      <c r="BK1437" s="25"/>
      <c r="BL1437" s="25"/>
      <c r="BM1437" s="25"/>
      <c r="BN1437" s="25"/>
      <c r="BO1437" s="25"/>
      <c r="BP1437" s="25"/>
      <c r="BQ1437" s="25"/>
      <c r="BR1437" s="25"/>
      <c r="BS1437" s="25"/>
      <c r="BT1437" s="25"/>
      <c r="BU1437" s="25"/>
      <c r="BV1437" s="25"/>
      <c r="BW1437" s="25"/>
      <c r="BX1437" s="25"/>
      <c r="BY1437" s="25"/>
      <c r="BZ1437" s="25"/>
      <c r="CA1437" s="25"/>
      <c r="CB1437" s="25"/>
      <c r="CC1437" s="25"/>
      <c r="CD1437" s="25"/>
      <c r="CE1437" s="25"/>
      <c r="CF1437" s="25"/>
      <c r="CG1437" s="25"/>
      <c r="CH1437" s="25"/>
      <c r="CI1437" s="25"/>
      <c r="CJ1437" s="25"/>
      <c r="CK1437" s="25"/>
      <c r="CL1437" s="25"/>
      <c r="CM1437" s="25"/>
      <c r="CN1437" s="25"/>
      <c r="CO1437" s="25"/>
      <c r="CP1437" s="25"/>
      <c r="CQ1437" s="25"/>
      <c r="CR1437" s="25"/>
      <c r="CS1437" s="25"/>
      <c r="CT1437" s="25"/>
      <c r="CU1437" s="25"/>
      <c r="CV1437" s="25"/>
      <c r="CW1437" s="25"/>
      <c r="CX1437" s="25"/>
      <c r="CY1437" s="25"/>
      <c r="CZ1437" s="25"/>
      <c r="DA1437" s="25"/>
      <c r="DB1437" s="25"/>
      <c r="DC1437" s="25"/>
      <c r="DD1437" s="25"/>
    </row>
    <row r="1438" spans="1:108" hidden="1">
      <c r="A1438" s="25"/>
      <c r="B1438" s="25"/>
      <c r="C1438" s="25"/>
      <c r="D1438" s="25"/>
      <c r="E1438" s="25"/>
      <c r="F1438" s="25"/>
      <c r="G1438" s="25"/>
      <c r="H1438" s="25"/>
      <c r="I1438" s="214"/>
      <c r="J1438" s="25"/>
      <c r="K1438" s="25"/>
      <c r="L1438" s="25"/>
      <c r="M1438" s="25"/>
      <c r="N1438" s="25"/>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c r="AM1438" s="25"/>
      <c r="AN1438" s="25"/>
      <c r="AO1438" s="25"/>
      <c r="AP1438" s="25"/>
      <c r="AQ1438" s="25"/>
      <c r="AR1438" s="25"/>
      <c r="AS1438" s="25"/>
      <c r="AT1438" s="25"/>
      <c r="AU1438" s="25"/>
      <c r="AV1438" s="25"/>
      <c r="AW1438" s="25"/>
      <c r="AX1438" s="25"/>
      <c r="AY1438" s="25"/>
      <c r="AZ1438" s="25"/>
      <c r="BA1438" s="25"/>
      <c r="BB1438" s="25"/>
      <c r="BC1438" s="25"/>
      <c r="BD1438" s="25"/>
      <c r="BE1438" s="25"/>
      <c r="BF1438" s="25"/>
      <c r="BG1438" s="25"/>
      <c r="BH1438" s="25"/>
      <c r="BI1438" s="25"/>
      <c r="BJ1438" s="25"/>
      <c r="BK1438" s="25"/>
      <c r="BL1438" s="25"/>
      <c r="BM1438" s="25"/>
      <c r="BN1438" s="25"/>
      <c r="BO1438" s="25"/>
      <c r="BP1438" s="25"/>
      <c r="BQ1438" s="25"/>
      <c r="BR1438" s="25"/>
      <c r="BS1438" s="25"/>
      <c r="BT1438" s="25"/>
      <c r="BU1438" s="25"/>
      <c r="BV1438" s="25"/>
      <c r="BW1438" s="25"/>
      <c r="BX1438" s="25"/>
      <c r="BY1438" s="25"/>
      <c r="BZ1438" s="25"/>
      <c r="CA1438" s="25"/>
      <c r="CB1438" s="25"/>
      <c r="CC1438" s="25"/>
      <c r="CD1438" s="25"/>
      <c r="CE1438" s="25"/>
      <c r="CF1438" s="25"/>
      <c r="CG1438" s="25"/>
      <c r="CH1438" s="25"/>
      <c r="CI1438" s="25"/>
      <c r="CJ1438" s="25"/>
      <c r="CK1438" s="25"/>
      <c r="CL1438" s="25"/>
      <c r="CM1438" s="25"/>
      <c r="CN1438" s="25"/>
      <c r="CO1438" s="25"/>
      <c r="CP1438" s="25"/>
      <c r="CQ1438" s="25"/>
      <c r="CR1438" s="25"/>
      <c r="CS1438" s="25"/>
      <c r="CT1438" s="25"/>
      <c r="CU1438" s="25"/>
      <c r="CV1438" s="25"/>
      <c r="CW1438" s="25"/>
      <c r="CX1438" s="25"/>
      <c r="CY1438" s="25"/>
      <c r="CZ1438" s="25"/>
      <c r="DA1438" s="25"/>
      <c r="DB1438" s="25"/>
      <c r="DC1438" s="25"/>
      <c r="DD1438" s="25"/>
    </row>
    <row r="1439" spans="1:108" hidden="1">
      <c r="A1439" s="25"/>
      <c r="B1439" s="25"/>
      <c r="C1439" s="25"/>
      <c r="D1439" s="25"/>
      <c r="E1439" s="25"/>
      <c r="F1439" s="25"/>
      <c r="G1439" s="25"/>
      <c r="H1439" s="25"/>
      <c r="I1439" s="214"/>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5"/>
      <c r="AX1439" s="25"/>
      <c r="AY1439" s="25"/>
      <c r="AZ1439" s="25"/>
      <c r="BA1439" s="25"/>
      <c r="BB1439" s="25"/>
      <c r="BC1439" s="25"/>
      <c r="BD1439" s="25"/>
      <c r="BE1439" s="25"/>
      <c r="BF1439" s="25"/>
      <c r="BG1439" s="25"/>
      <c r="BH1439" s="25"/>
      <c r="BI1439" s="25"/>
      <c r="BJ1439" s="25"/>
      <c r="BK1439" s="25"/>
      <c r="BL1439" s="25"/>
      <c r="BM1439" s="25"/>
      <c r="BN1439" s="25"/>
      <c r="BO1439" s="25"/>
      <c r="BP1439" s="25"/>
      <c r="BQ1439" s="25"/>
      <c r="BR1439" s="25"/>
      <c r="BS1439" s="25"/>
      <c r="BT1439" s="25"/>
      <c r="BU1439" s="25"/>
      <c r="BV1439" s="25"/>
      <c r="BW1439" s="25"/>
      <c r="BX1439" s="25"/>
      <c r="BY1439" s="25"/>
      <c r="BZ1439" s="25"/>
      <c r="CA1439" s="25"/>
      <c r="CB1439" s="25"/>
      <c r="CC1439" s="25"/>
      <c r="CD1439" s="25"/>
      <c r="CE1439" s="25"/>
      <c r="CF1439" s="25"/>
      <c r="CG1439" s="25"/>
      <c r="CH1439" s="25"/>
      <c r="CI1439" s="25"/>
      <c r="CJ1439" s="25"/>
      <c r="CK1439" s="25"/>
      <c r="CL1439" s="25"/>
      <c r="CM1439" s="25"/>
      <c r="CN1439" s="25"/>
      <c r="CO1439" s="25"/>
      <c r="CP1439" s="25"/>
      <c r="CQ1439" s="25"/>
      <c r="CR1439" s="25"/>
      <c r="CS1439" s="25"/>
      <c r="CT1439" s="25"/>
      <c r="CU1439" s="25"/>
      <c r="CV1439" s="25"/>
      <c r="CW1439" s="25"/>
      <c r="CX1439" s="25"/>
      <c r="CY1439" s="25"/>
      <c r="CZ1439" s="25"/>
      <c r="DA1439" s="25"/>
      <c r="DB1439" s="25"/>
      <c r="DC1439" s="25"/>
      <c r="DD1439" s="25"/>
    </row>
    <row r="1440" spans="1:108" hidden="1">
      <c r="A1440" s="25"/>
      <c r="B1440" s="25"/>
      <c r="C1440" s="25"/>
      <c r="D1440" s="25"/>
      <c r="E1440" s="25"/>
      <c r="F1440" s="25"/>
      <c r="G1440" s="25"/>
      <c r="H1440" s="25"/>
      <c r="I1440" s="214"/>
      <c r="J1440" s="25"/>
      <c r="K1440" s="25"/>
      <c r="L1440" s="25"/>
      <c r="M1440" s="25"/>
      <c r="N1440" s="25"/>
      <c r="O1440" s="25"/>
      <c r="P1440" s="25"/>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c r="AM1440" s="25"/>
      <c r="AN1440" s="25"/>
      <c r="AO1440" s="25"/>
      <c r="AP1440" s="25"/>
      <c r="AQ1440" s="25"/>
      <c r="AR1440" s="25"/>
      <c r="AS1440" s="25"/>
      <c r="AT1440" s="25"/>
      <c r="AU1440" s="25"/>
      <c r="AV1440" s="25"/>
      <c r="AW1440" s="25"/>
      <c r="AX1440" s="25"/>
      <c r="AY1440" s="25"/>
      <c r="AZ1440" s="25"/>
      <c r="BA1440" s="25"/>
      <c r="BB1440" s="25"/>
      <c r="BC1440" s="25"/>
      <c r="BD1440" s="25"/>
      <c r="BE1440" s="25"/>
      <c r="BF1440" s="25"/>
      <c r="BG1440" s="25"/>
      <c r="BH1440" s="25"/>
      <c r="BI1440" s="25"/>
      <c r="BJ1440" s="25"/>
      <c r="BK1440" s="25"/>
      <c r="BL1440" s="25"/>
      <c r="BM1440" s="25"/>
      <c r="BN1440" s="25"/>
      <c r="BO1440" s="25"/>
      <c r="BP1440" s="25"/>
      <c r="BQ1440" s="25"/>
      <c r="BR1440" s="25"/>
      <c r="BS1440" s="25"/>
      <c r="BT1440" s="25"/>
      <c r="BU1440" s="25"/>
      <c r="BV1440" s="25"/>
      <c r="BW1440" s="25"/>
      <c r="BX1440" s="25"/>
      <c r="BY1440" s="25"/>
      <c r="BZ1440" s="25"/>
      <c r="CA1440" s="25"/>
      <c r="CB1440" s="25"/>
      <c r="CC1440" s="25"/>
      <c r="CD1440" s="25"/>
      <c r="CE1440" s="25"/>
      <c r="CF1440" s="25"/>
      <c r="CG1440" s="25"/>
      <c r="CH1440" s="25"/>
      <c r="CI1440" s="25"/>
      <c r="CJ1440" s="25"/>
      <c r="CK1440" s="25"/>
      <c r="CL1440" s="25"/>
      <c r="CM1440" s="25"/>
      <c r="CN1440" s="25"/>
      <c r="CO1440" s="25"/>
      <c r="CP1440" s="25"/>
      <c r="CQ1440" s="25"/>
      <c r="CR1440" s="25"/>
      <c r="CS1440" s="25"/>
      <c r="CT1440" s="25"/>
      <c r="CU1440" s="25"/>
      <c r="CV1440" s="25"/>
      <c r="CW1440" s="25"/>
      <c r="CX1440" s="25"/>
      <c r="CY1440" s="25"/>
      <c r="CZ1440" s="25"/>
      <c r="DA1440" s="25"/>
      <c r="DB1440" s="25"/>
      <c r="DC1440" s="25"/>
      <c r="DD1440" s="25"/>
    </row>
    <row r="1441" spans="1:108" hidden="1">
      <c r="A1441" s="25"/>
      <c r="B1441" s="25"/>
      <c r="C1441" s="25"/>
      <c r="D1441" s="25"/>
      <c r="E1441" s="25"/>
      <c r="F1441" s="25"/>
      <c r="G1441" s="25"/>
      <c r="H1441" s="25"/>
      <c r="I1441" s="214"/>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5"/>
      <c r="AX1441" s="25"/>
      <c r="AY1441" s="25"/>
      <c r="AZ1441" s="25"/>
      <c r="BA1441" s="25"/>
      <c r="BB1441" s="25"/>
      <c r="BC1441" s="25"/>
      <c r="BD1441" s="25"/>
      <c r="BE1441" s="25"/>
      <c r="BF1441" s="25"/>
      <c r="BG1441" s="25"/>
      <c r="BH1441" s="25"/>
      <c r="BI1441" s="25"/>
      <c r="BJ1441" s="25"/>
      <c r="BK1441" s="25"/>
      <c r="BL1441" s="25"/>
      <c r="BM1441" s="25"/>
      <c r="BN1441" s="25"/>
      <c r="BO1441" s="25"/>
      <c r="BP1441" s="25"/>
      <c r="BQ1441" s="25"/>
      <c r="BR1441" s="25"/>
      <c r="BS1441" s="25"/>
      <c r="BT1441" s="25"/>
      <c r="BU1441" s="25"/>
      <c r="BV1441" s="25"/>
      <c r="BW1441" s="25"/>
      <c r="BX1441" s="25"/>
      <c r="BY1441" s="25"/>
      <c r="BZ1441" s="25"/>
      <c r="CA1441" s="25"/>
      <c r="CB1441" s="25"/>
      <c r="CC1441" s="25"/>
      <c r="CD1441" s="25"/>
      <c r="CE1441" s="25"/>
      <c r="CF1441" s="25"/>
      <c r="CG1441" s="25"/>
      <c r="CH1441" s="25"/>
      <c r="CI1441" s="25"/>
      <c r="CJ1441" s="25"/>
      <c r="CK1441" s="25"/>
      <c r="CL1441" s="25"/>
      <c r="CM1441" s="25"/>
      <c r="CN1441" s="25"/>
      <c r="CO1441" s="25"/>
      <c r="CP1441" s="25"/>
      <c r="CQ1441" s="25"/>
      <c r="CR1441" s="25"/>
      <c r="CS1441" s="25"/>
      <c r="CT1441" s="25"/>
      <c r="CU1441" s="25"/>
      <c r="CV1441" s="25"/>
      <c r="CW1441" s="25"/>
      <c r="CX1441" s="25"/>
      <c r="CY1441" s="25"/>
      <c r="CZ1441" s="25"/>
      <c r="DA1441" s="25"/>
      <c r="DB1441" s="25"/>
      <c r="DC1441" s="25"/>
      <c r="DD1441" s="25"/>
    </row>
    <row r="1442" spans="1:108" hidden="1">
      <c r="A1442" s="25"/>
      <c r="B1442" s="25"/>
      <c r="C1442" s="25"/>
      <c r="D1442" s="25"/>
      <c r="E1442" s="25"/>
      <c r="F1442" s="25"/>
      <c r="G1442" s="25"/>
      <c r="H1442" s="25"/>
      <c r="I1442" s="214"/>
      <c r="J1442" s="25"/>
      <c r="K1442" s="25"/>
      <c r="L1442" s="25"/>
      <c r="M1442" s="25"/>
      <c r="N1442" s="25"/>
      <c r="O1442" s="25"/>
      <c r="P1442" s="25"/>
      <c r="Q1442" s="25"/>
      <c r="R1442" s="25"/>
      <c r="S1442" s="25"/>
      <c r="T1442" s="25"/>
      <c r="U1442" s="25"/>
      <c r="V1442" s="25"/>
      <c r="W1442" s="25"/>
      <c r="X1442" s="25"/>
      <c r="Y1442" s="25"/>
      <c r="Z1442" s="25"/>
      <c r="AA1442" s="25"/>
      <c r="AB1442" s="25"/>
      <c r="AC1442" s="25"/>
      <c r="AD1442" s="25"/>
      <c r="AE1442" s="25"/>
      <c r="AF1442" s="25"/>
      <c r="AG1442" s="25"/>
      <c r="AH1442" s="25"/>
      <c r="AI1442" s="25"/>
      <c r="AJ1442" s="25"/>
      <c r="AK1442" s="25"/>
      <c r="AL1442" s="25"/>
      <c r="AM1442" s="25"/>
      <c r="AN1442" s="25"/>
      <c r="AO1442" s="25"/>
      <c r="AP1442" s="25"/>
      <c r="AQ1442" s="25"/>
      <c r="AR1442" s="25"/>
      <c r="AS1442" s="25"/>
      <c r="AT1442" s="25"/>
      <c r="AU1442" s="25"/>
      <c r="AV1442" s="25"/>
      <c r="AW1442" s="25"/>
      <c r="AX1442" s="25"/>
      <c r="AY1442" s="25"/>
      <c r="AZ1442" s="25"/>
      <c r="BA1442" s="25"/>
      <c r="BB1442" s="25"/>
      <c r="BC1442" s="25"/>
      <c r="BD1442" s="25"/>
      <c r="BE1442" s="25"/>
      <c r="BF1442" s="25"/>
      <c r="BG1442" s="25"/>
      <c r="BH1442" s="25"/>
      <c r="BI1442" s="25"/>
      <c r="BJ1442" s="25"/>
      <c r="BK1442" s="25"/>
      <c r="BL1442" s="25"/>
      <c r="BM1442" s="25"/>
      <c r="BN1442" s="25"/>
      <c r="BO1442" s="25"/>
      <c r="BP1442" s="25"/>
      <c r="BQ1442" s="25"/>
      <c r="BR1442" s="25"/>
      <c r="BS1442" s="25"/>
      <c r="BT1442" s="25"/>
      <c r="BU1442" s="25"/>
      <c r="BV1442" s="25"/>
      <c r="BW1442" s="25"/>
      <c r="BX1442" s="25"/>
      <c r="BY1442" s="25"/>
      <c r="BZ1442" s="25"/>
      <c r="CA1442" s="25"/>
      <c r="CB1442" s="25"/>
      <c r="CC1442" s="25"/>
      <c r="CD1442" s="25"/>
      <c r="CE1442" s="25"/>
      <c r="CF1442" s="25"/>
      <c r="CG1442" s="25"/>
      <c r="CH1442" s="25"/>
      <c r="CI1442" s="25"/>
      <c r="CJ1442" s="25"/>
      <c r="CK1442" s="25"/>
      <c r="CL1442" s="25"/>
      <c r="CM1442" s="25"/>
      <c r="CN1442" s="25"/>
      <c r="CO1442" s="25"/>
      <c r="CP1442" s="25"/>
      <c r="CQ1442" s="25"/>
      <c r="CR1442" s="25"/>
      <c r="CS1442" s="25"/>
      <c r="CT1442" s="25"/>
      <c r="CU1442" s="25"/>
      <c r="CV1442" s="25"/>
      <c r="CW1442" s="25"/>
      <c r="CX1442" s="25"/>
      <c r="CY1442" s="25"/>
      <c r="CZ1442" s="25"/>
      <c r="DA1442" s="25"/>
      <c r="DB1442" s="25"/>
      <c r="DC1442" s="25"/>
      <c r="DD1442" s="25"/>
    </row>
    <row r="1443" spans="1:108" hidden="1">
      <c r="A1443" s="25"/>
      <c r="B1443" s="25"/>
      <c r="C1443" s="25"/>
      <c r="D1443" s="25"/>
      <c r="E1443" s="25"/>
      <c r="F1443" s="25"/>
      <c r="G1443" s="25"/>
      <c r="H1443" s="25"/>
      <c r="I1443" s="214"/>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5"/>
      <c r="AX1443" s="25"/>
      <c r="AY1443" s="25"/>
      <c r="AZ1443" s="25"/>
      <c r="BA1443" s="25"/>
      <c r="BB1443" s="25"/>
      <c r="BC1443" s="25"/>
      <c r="BD1443" s="25"/>
      <c r="BE1443" s="25"/>
      <c r="BF1443" s="25"/>
      <c r="BG1443" s="25"/>
      <c r="BH1443" s="25"/>
      <c r="BI1443" s="25"/>
      <c r="BJ1443" s="25"/>
      <c r="BK1443" s="25"/>
      <c r="BL1443" s="25"/>
      <c r="BM1443" s="25"/>
      <c r="BN1443" s="25"/>
      <c r="BO1443" s="25"/>
      <c r="BP1443" s="25"/>
      <c r="BQ1443" s="25"/>
      <c r="BR1443" s="25"/>
      <c r="BS1443" s="25"/>
      <c r="BT1443" s="25"/>
      <c r="BU1443" s="25"/>
      <c r="BV1443" s="25"/>
      <c r="BW1443" s="25"/>
      <c r="BX1443" s="25"/>
      <c r="BY1443" s="25"/>
      <c r="BZ1443" s="25"/>
      <c r="CA1443" s="25"/>
      <c r="CB1443" s="25"/>
      <c r="CC1443" s="25"/>
      <c r="CD1443" s="25"/>
      <c r="CE1443" s="25"/>
      <c r="CF1443" s="25"/>
      <c r="CG1443" s="25"/>
      <c r="CH1443" s="25"/>
      <c r="CI1443" s="25"/>
      <c r="CJ1443" s="25"/>
      <c r="CK1443" s="25"/>
      <c r="CL1443" s="25"/>
      <c r="CM1443" s="25"/>
      <c r="CN1443" s="25"/>
      <c r="CO1443" s="25"/>
      <c r="CP1443" s="25"/>
      <c r="CQ1443" s="25"/>
      <c r="CR1443" s="25"/>
      <c r="CS1443" s="25"/>
      <c r="CT1443" s="25"/>
      <c r="CU1443" s="25"/>
      <c r="CV1443" s="25"/>
      <c r="CW1443" s="25"/>
      <c r="CX1443" s="25"/>
      <c r="CY1443" s="25"/>
      <c r="CZ1443" s="25"/>
      <c r="DA1443" s="25"/>
      <c r="DB1443" s="25"/>
      <c r="DC1443" s="25"/>
      <c r="DD1443" s="25"/>
    </row>
    <row r="1444" spans="1:108" hidden="1">
      <c r="A1444" s="25"/>
      <c r="B1444" s="25"/>
      <c r="C1444" s="25"/>
      <c r="D1444" s="25"/>
      <c r="E1444" s="25"/>
      <c r="F1444" s="25"/>
      <c r="G1444" s="25"/>
      <c r="H1444" s="25"/>
      <c r="I1444" s="214"/>
      <c r="J1444" s="25"/>
      <c r="K1444" s="25"/>
      <c r="L1444" s="25"/>
      <c r="M1444" s="25"/>
      <c r="N1444" s="25"/>
      <c r="O1444" s="25"/>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c r="AM1444" s="25"/>
      <c r="AN1444" s="25"/>
      <c r="AO1444" s="25"/>
      <c r="AP1444" s="25"/>
      <c r="AQ1444" s="25"/>
      <c r="AR1444" s="25"/>
      <c r="AS1444" s="25"/>
      <c r="AT1444" s="25"/>
      <c r="AU1444" s="25"/>
      <c r="AV1444" s="25"/>
      <c r="AW1444" s="25"/>
      <c r="AX1444" s="25"/>
      <c r="AY1444" s="25"/>
      <c r="AZ1444" s="25"/>
      <c r="BA1444" s="25"/>
      <c r="BB1444" s="25"/>
      <c r="BC1444" s="25"/>
      <c r="BD1444" s="25"/>
      <c r="BE1444" s="25"/>
      <c r="BF1444" s="25"/>
      <c r="BG1444" s="25"/>
      <c r="BH1444" s="25"/>
      <c r="BI1444" s="25"/>
      <c r="BJ1444" s="25"/>
      <c r="BK1444" s="25"/>
      <c r="BL1444" s="25"/>
      <c r="BM1444" s="25"/>
      <c r="BN1444" s="25"/>
      <c r="BO1444" s="25"/>
      <c r="BP1444" s="25"/>
      <c r="BQ1444" s="25"/>
      <c r="BR1444" s="25"/>
      <c r="BS1444" s="25"/>
      <c r="BT1444" s="25"/>
      <c r="BU1444" s="25"/>
      <c r="BV1444" s="25"/>
      <c r="BW1444" s="25"/>
      <c r="BX1444" s="25"/>
      <c r="BY1444" s="25"/>
      <c r="BZ1444" s="25"/>
      <c r="CA1444" s="25"/>
      <c r="CB1444" s="25"/>
      <c r="CC1444" s="25"/>
      <c r="CD1444" s="25"/>
      <c r="CE1444" s="25"/>
      <c r="CF1444" s="25"/>
      <c r="CG1444" s="25"/>
      <c r="CH1444" s="25"/>
      <c r="CI1444" s="25"/>
      <c r="CJ1444" s="25"/>
      <c r="CK1444" s="25"/>
      <c r="CL1444" s="25"/>
      <c r="CM1444" s="25"/>
      <c r="CN1444" s="25"/>
      <c r="CO1444" s="25"/>
      <c r="CP1444" s="25"/>
      <c r="CQ1444" s="25"/>
      <c r="CR1444" s="25"/>
      <c r="CS1444" s="25"/>
      <c r="CT1444" s="25"/>
      <c r="CU1444" s="25"/>
      <c r="CV1444" s="25"/>
      <c r="CW1444" s="25"/>
      <c r="CX1444" s="25"/>
      <c r="CY1444" s="25"/>
      <c r="CZ1444" s="25"/>
      <c r="DA1444" s="25"/>
      <c r="DB1444" s="25"/>
      <c r="DC1444" s="25"/>
      <c r="DD1444" s="25"/>
    </row>
    <row r="1445" spans="1:108" hidden="1">
      <c r="A1445" s="25"/>
      <c r="B1445" s="25"/>
      <c r="C1445" s="25"/>
      <c r="D1445" s="25"/>
      <c r="E1445" s="25"/>
      <c r="F1445" s="25"/>
      <c r="G1445" s="25"/>
      <c r="H1445" s="25"/>
      <c r="I1445" s="214"/>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5"/>
      <c r="AX1445" s="25"/>
      <c r="AY1445" s="25"/>
      <c r="AZ1445" s="25"/>
      <c r="BA1445" s="25"/>
      <c r="BB1445" s="25"/>
      <c r="BC1445" s="25"/>
      <c r="BD1445" s="25"/>
      <c r="BE1445" s="25"/>
      <c r="BF1445" s="25"/>
      <c r="BG1445" s="25"/>
      <c r="BH1445" s="25"/>
      <c r="BI1445" s="25"/>
      <c r="BJ1445" s="25"/>
      <c r="BK1445" s="25"/>
      <c r="BL1445" s="25"/>
      <c r="BM1445" s="25"/>
      <c r="BN1445" s="25"/>
      <c r="BO1445" s="25"/>
      <c r="BP1445" s="25"/>
      <c r="BQ1445" s="25"/>
      <c r="BR1445" s="25"/>
      <c r="BS1445" s="25"/>
      <c r="BT1445" s="25"/>
      <c r="BU1445" s="25"/>
      <c r="BV1445" s="25"/>
      <c r="BW1445" s="25"/>
      <c r="BX1445" s="25"/>
      <c r="BY1445" s="25"/>
      <c r="BZ1445" s="25"/>
      <c r="CA1445" s="25"/>
      <c r="CB1445" s="25"/>
      <c r="CC1445" s="25"/>
      <c r="CD1445" s="25"/>
      <c r="CE1445" s="25"/>
      <c r="CF1445" s="25"/>
      <c r="CG1445" s="25"/>
      <c r="CH1445" s="25"/>
      <c r="CI1445" s="25"/>
      <c r="CJ1445" s="25"/>
      <c r="CK1445" s="25"/>
      <c r="CL1445" s="25"/>
      <c r="CM1445" s="25"/>
      <c r="CN1445" s="25"/>
      <c r="CO1445" s="25"/>
      <c r="CP1445" s="25"/>
      <c r="CQ1445" s="25"/>
      <c r="CR1445" s="25"/>
      <c r="CS1445" s="25"/>
      <c r="CT1445" s="25"/>
      <c r="CU1445" s="25"/>
      <c r="CV1445" s="25"/>
      <c r="CW1445" s="25"/>
      <c r="CX1445" s="25"/>
      <c r="CY1445" s="25"/>
      <c r="CZ1445" s="25"/>
      <c r="DA1445" s="25"/>
      <c r="DB1445" s="25"/>
      <c r="DC1445" s="25"/>
      <c r="DD1445" s="25"/>
    </row>
    <row r="1446" spans="1:108" hidden="1">
      <c r="A1446" s="25"/>
      <c r="B1446" s="25"/>
      <c r="C1446" s="25"/>
      <c r="D1446" s="25"/>
      <c r="E1446" s="25"/>
      <c r="F1446" s="25"/>
      <c r="G1446" s="25"/>
      <c r="H1446" s="25"/>
      <c r="I1446" s="214"/>
      <c r="J1446" s="25"/>
      <c r="K1446" s="25"/>
      <c r="L1446" s="25"/>
      <c r="M1446" s="25"/>
      <c r="N1446" s="25"/>
      <c r="O1446" s="25"/>
      <c r="P1446" s="25"/>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c r="AM1446" s="25"/>
      <c r="AN1446" s="25"/>
      <c r="AO1446" s="25"/>
      <c r="AP1446" s="25"/>
      <c r="AQ1446" s="25"/>
      <c r="AR1446" s="25"/>
      <c r="AS1446" s="25"/>
      <c r="AT1446" s="25"/>
      <c r="AU1446" s="25"/>
      <c r="AV1446" s="25"/>
      <c r="AW1446" s="25"/>
      <c r="AX1446" s="25"/>
      <c r="AY1446" s="25"/>
      <c r="AZ1446" s="25"/>
      <c r="BA1446" s="25"/>
      <c r="BB1446" s="25"/>
      <c r="BC1446" s="25"/>
      <c r="BD1446" s="25"/>
      <c r="BE1446" s="25"/>
      <c r="BF1446" s="25"/>
      <c r="BG1446" s="25"/>
      <c r="BH1446" s="25"/>
      <c r="BI1446" s="25"/>
      <c r="BJ1446" s="25"/>
      <c r="BK1446" s="25"/>
      <c r="BL1446" s="25"/>
      <c r="BM1446" s="25"/>
      <c r="BN1446" s="25"/>
      <c r="BO1446" s="25"/>
      <c r="BP1446" s="25"/>
      <c r="BQ1446" s="25"/>
      <c r="BR1446" s="25"/>
      <c r="BS1446" s="25"/>
      <c r="BT1446" s="25"/>
      <c r="BU1446" s="25"/>
      <c r="BV1446" s="25"/>
      <c r="BW1446" s="25"/>
      <c r="BX1446" s="25"/>
      <c r="BY1446" s="25"/>
      <c r="BZ1446" s="25"/>
      <c r="CA1446" s="25"/>
      <c r="CB1446" s="25"/>
      <c r="CC1446" s="25"/>
      <c r="CD1446" s="25"/>
      <c r="CE1446" s="25"/>
      <c r="CF1446" s="25"/>
      <c r="CG1446" s="25"/>
      <c r="CH1446" s="25"/>
      <c r="CI1446" s="25"/>
      <c r="CJ1446" s="25"/>
      <c r="CK1446" s="25"/>
      <c r="CL1446" s="25"/>
      <c r="CM1446" s="25"/>
      <c r="CN1446" s="25"/>
      <c r="CO1446" s="25"/>
      <c r="CP1446" s="25"/>
      <c r="CQ1446" s="25"/>
      <c r="CR1446" s="25"/>
      <c r="CS1446" s="25"/>
      <c r="CT1446" s="25"/>
      <c r="CU1446" s="25"/>
      <c r="CV1446" s="25"/>
      <c r="CW1446" s="25"/>
      <c r="CX1446" s="25"/>
      <c r="CY1446" s="25"/>
      <c r="CZ1446" s="25"/>
      <c r="DA1446" s="25"/>
      <c r="DB1446" s="25"/>
      <c r="DC1446" s="25"/>
      <c r="DD1446" s="25"/>
    </row>
    <row r="1447" spans="1:108" hidden="1">
      <c r="A1447" s="25"/>
      <c r="B1447" s="25"/>
      <c r="C1447" s="25"/>
      <c r="D1447" s="25"/>
      <c r="E1447" s="25"/>
      <c r="F1447" s="25"/>
      <c r="G1447" s="25"/>
      <c r="H1447" s="25"/>
      <c r="I1447" s="214"/>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5"/>
      <c r="AX1447" s="25"/>
      <c r="AY1447" s="25"/>
      <c r="AZ1447" s="25"/>
      <c r="BA1447" s="25"/>
      <c r="BB1447" s="25"/>
      <c r="BC1447" s="25"/>
      <c r="BD1447" s="25"/>
      <c r="BE1447" s="25"/>
      <c r="BF1447" s="25"/>
      <c r="BG1447" s="25"/>
      <c r="BH1447" s="25"/>
      <c r="BI1447" s="25"/>
      <c r="BJ1447" s="25"/>
      <c r="BK1447" s="25"/>
      <c r="BL1447" s="25"/>
      <c r="BM1447" s="25"/>
      <c r="BN1447" s="25"/>
      <c r="BO1447" s="25"/>
      <c r="BP1447" s="25"/>
      <c r="BQ1447" s="25"/>
      <c r="BR1447" s="25"/>
      <c r="BS1447" s="25"/>
      <c r="BT1447" s="25"/>
      <c r="BU1447" s="25"/>
      <c r="BV1447" s="25"/>
      <c r="BW1447" s="25"/>
      <c r="BX1447" s="25"/>
      <c r="BY1447" s="25"/>
      <c r="BZ1447" s="25"/>
      <c r="CA1447" s="25"/>
      <c r="CB1447" s="25"/>
      <c r="CC1447" s="25"/>
      <c r="CD1447" s="25"/>
      <c r="CE1447" s="25"/>
      <c r="CF1447" s="25"/>
      <c r="CG1447" s="25"/>
      <c r="CH1447" s="25"/>
      <c r="CI1447" s="25"/>
      <c r="CJ1447" s="25"/>
      <c r="CK1447" s="25"/>
      <c r="CL1447" s="25"/>
      <c r="CM1447" s="25"/>
      <c r="CN1447" s="25"/>
      <c r="CO1447" s="25"/>
      <c r="CP1447" s="25"/>
      <c r="CQ1447" s="25"/>
      <c r="CR1447" s="25"/>
      <c r="CS1447" s="25"/>
      <c r="CT1447" s="25"/>
      <c r="CU1447" s="25"/>
      <c r="CV1447" s="25"/>
      <c r="CW1447" s="25"/>
      <c r="CX1447" s="25"/>
      <c r="CY1447" s="25"/>
      <c r="CZ1447" s="25"/>
      <c r="DA1447" s="25"/>
      <c r="DB1447" s="25"/>
      <c r="DC1447" s="25"/>
      <c r="DD1447" s="25"/>
    </row>
    <row r="1448" spans="1:108" hidden="1">
      <c r="A1448" s="25"/>
      <c r="B1448" s="25"/>
      <c r="C1448" s="25"/>
      <c r="D1448" s="25"/>
      <c r="E1448" s="25"/>
      <c r="F1448" s="25"/>
      <c r="G1448" s="25"/>
      <c r="H1448" s="25"/>
      <c r="I1448" s="214"/>
      <c r="J1448" s="25"/>
      <c r="K1448" s="25"/>
      <c r="L1448" s="25"/>
      <c r="M1448" s="25"/>
      <c r="N1448" s="25"/>
      <c r="O1448" s="25"/>
      <c r="P1448" s="25"/>
      <c r="Q1448" s="25"/>
      <c r="R1448" s="25"/>
      <c r="S1448" s="25"/>
      <c r="T1448" s="25"/>
      <c r="U1448" s="25"/>
      <c r="V1448" s="25"/>
      <c r="W1448" s="25"/>
      <c r="X1448" s="25"/>
      <c r="Y1448" s="25"/>
      <c r="Z1448" s="25"/>
      <c r="AA1448" s="25"/>
      <c r="AB1448" s="25"/>
      <c r="AC1448" s="25"/>
      <c r="AD1448" s="25"/>
      <c r="AE1448" s="25"/>
      <c r="AF1448" s="25"/>
      <c r="AG1448" s="25"/>
      <c r="AH1448" s="25"/>
      <c r="AI1448" s="25"/>
      <c r="AJ1448" s="25"/>
      <c r="AK1448" s="25"/>
      <c r="AL1448" s="25"/>
      <c r="AM1448" s="25"/>
      <c r="AN1448" s="25"/>
      <c r="AO1448" s="25"/>
      <c r="AP1448" s="25"/>
      <c r="AQ1448" s="25"/>
      <c r="AR1448" s="25"/>
      <c r="AS1448" s="25"/>
      <c r="AT1448" s="25"/>
      <c r="AU1448" s="25"/>
      <c r="AV1448" s="25"/>
      <c r="AW1448" s="25"/>
      <c r="AX1448" s="25"/>
      <c r="AY1448" s="25"/>
      <c r="AZ1448" s="25"/>
      <c r="BA1448" s="25"/>
      <c r="BB1448" s="25"/>
      <c r="BC1448" s="25"/>
      <c r="BD1448" s="25"/>
      <c r="BE1448" s="25"/>
      <c r="BF1448" s="25"/>
      <c r="BG1448" s="25"/>
      <c r="BH1448" s="25"/>
      <c r="BI1448" s="25"/>
      <c r="BJ1448" s="25"/>
      <c r="BK1448" s="25"/>
      <c r="BL1448" s="25"/>
      <c r="BM1448" s="25"/>
      <c r="BN1448" s="25"/>
      <c r="BO1448" s="25"/>
      <c r="BP1448" s="25"/>
      <c r="BQ1448" s="25"/>
      <c r="BR1448" s="25"/>
      <c r="BS1448" s="25"/>
      <c r="BT1448" s="25"/>
      <c r="BU1448" s="25"/>
      <c r="BV1448" s="25"/>
      <c r="BW1448" s="25"/>
      <c r="BX1448" s="25"/>
      <c r="BY1448" s="25"/>
      <c r="BZ1448" s="25"/>
      <c r="CA1448" s="25"/>
      <c r="CB1448" s="25"/>
      <c r="CC1448" s="25"/>
      <c r="CD1448" s="25"/>
      <c r="CE1448" s="25"/>
      <c r="CF1448" s="25"/>
      <c r="CG1448" s="25"/>
      <c r="CH1448" s="25"/>
      <c r="CI1448" s="25"/>
      <c r="CJ1448" s="25"/>
      <c r="CK1448" s="25"/>
      <c r="CL1448" s="25"/>
      <c r="CM1448" s="25"/>
      <c r="CN1448" s="25"/>
      <c r="CO1448" s="25"/>
      <c r="CP1448" s="25"/>
      <c r="CQ1448" s="25"/>
      <c r="CR1448" s="25"/>
      <c r="CS1448" s="25"/>
      <c r="CT1448" s="25"/>
      <c r="CU1448" s="25"/>
      <c r="CV1448" s="25"/>
      <c r="CW1448" s="25"/>
      <c r="CX1448" s="25"/>
      <c r="CY1448" s="25"/>
      <c r="CZ1448" s="25"/>
      <c r="DA1448" s="25"/>
      <c r="DB1448" s="25"/>
      <c r="DC1448" s="25"/>
      <c r="DD1448" s="25"/>
    </row>
    <row r="1449" spans="1:108" hidden="1">
      <c r="A1449" s="25"/>
      <c r="B1449" s="25"/>
      <c r="C1449" s="25"/>
      <c r="D1449" s="25"/>
      <c r="E1449" s="25"/>
      <c r="F1449" s="25"/>
      <c r="G1449" s="25"/>
      <c r="H1449" s="25"/>
      <c r="I1449" s="214"/>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5"/>
      <c r="AX1449" s="25"/>
      <c r="AY1449" s="25"/>
      <c r="AZ1449" s="25"/>
      <c r="BA1449" s="25"/>
      <c r="BB1449" s="25"/>
      <c r="BC1449" s="25"/>
      <c r="BD1449" s="25"/>
      <c r="BE1449" s="25"/>
      <c r="BF1449" s="25"/>
      <c r="BG1449" s="25"/>
      <c r="BH1449" s="25"/>
      <c r="BI1449" s="25"/>
      <c r="BJ1449" s="25"/>
      <c r="BK1449" s="25"/>
      <c r="BL1449" s="25"/>
      <c r="BM1449" s="25"/>
      <c r="BN1449" s="25"/>
      <c r="BO1449" s="25"/>
      <c r="BP1449" s="25"/>
      <c r="BQ1449" s="25"/>
      <c r="BR1449" s="25"/>
      <c r="BS1449" s="25"/>
      <c r="BT1449" s="25"/>
      <c r="BU1449" s="25"/>
      <c r="BV1449" s="25"/>
      <c r="BW1449" s="25"/>
      <c r="BX1449" s="25"/>
      <c r="BY1449" s="25"/>
      <c r="BZ1449" s="25"/>
      <c r="CA1449" s="25"/>
      <c r="CB1449" s="25"/>
      <c r="CC1449" s="25"/>
      <c r="CD1449" s="25"/>
      <c r="CE1449" s="25"/>
      <c r="CF1449" s="25"/>
      <c r="CG1449" s="25"/>
      <c r="CH1449" s="25"/>
      <c r="CI1449" s="25"/>
      <c r="CJ1449" s="25"/>
      <c r="CK1449" s="25"/>
      <c r="CL1449" s="25"/>
      <c r="CM1449" s="25"/>
      <c r="CN1449" s="25"/>
      <c r="CO1449" s="25"/>
      <c r="CP1449" s="25"/>
      <c r="CQ1449" s="25"/>
      <c r="CR1449" s="25"/>
      <c r="CS1449" s="25"/>
      <c r="CT1449" s="25"/>
      <c r="CU1449" s="25"/>
      <c r="CV1449" s="25"/>
      <c r="CW1449" s="25"/>
      <c r="CX1449" s="25"/>
      <c r="CY1449" s="25"/>
      <c r="CZ1449" s="25"/>
      <c r="DA1449" s="25"/>
      <c r="DB1449" s="25"/>
      <c r="DC1449" s="25"/>
      <c r="DD1449" s="25"/>
    </row>
    <row r="1450" spans="1:108" hidden="1">
      <c r="A1450" s="25"/>
      <c r="B1450" s="25"/>
      <c r="C1450" s="25"/>
      <c r="D1450" s="25"/>
      <c r="E1450" s="25"/>
      <c r="F1450" s="25"/>
      <c r="G1450" s="25"/>
      <c r="H1450" s="25"/>
      <c r="I1450" s="214"/>
      <c r="J1450" s="25"/>
      <c r="K1450" s="25"/>
      <c r="L1450" s="25"/>
      <c r="M1450" s="25"/>
      <c r="N1450" s="25"/>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c r="AM1450" s="25"/>
      <c r="AN1450" s="25"/>
      <c r="AO1450" s="25"/>
      <c r="AP1450" s="25"/>
      <c r="AQ1450" s="25"/>
      <c r="AR1450" s="25"/>
      <c r="AS1450" s="25"/>
      <c r="AT1450" s="25"/>
      <c r="AU1450" s="25"/>
      <c r="AV1450" s="25"/>
      <c r="AW1450" s="25"/>
      <c r="AX1450" s="25"/>
      <c r="AY1450" s="25"/>
      <c r="AZ1450" s="25"/>
      <c r="BA1450" s="25"/>
      <c r="BB1450" s="25"/>
      <c r="BC1450" s="25"/>
      <c r="BD1450" s="25"/>
      <c r="BE1450" s="25"/>
      <c r="BF1450" s="25"/>
      <c r="BG1450" s="25"/>
      <c r="BH1450" s="25"/>
      <c r="BI1450" s="25"/>
      <c r="BJ1450" s="25"/>
      <c r="BK1450" s="25"/>
      <c r="BL1450" s="25"/>
      <c r="BM1450" s="25"/>
      <c r="BN1450" s="25"/>
      <c r="BO1450" s="25"/>
      <c r="BP1450" s="25"/>
      <c r="BQ1450" s="25"/>
      <c r="BR1450" s="25"/>
      <c r="BS1450" s="25"/>
      <c r="BT1450" s="25"/>
      <c r="BU1450" s="25"/>
      <c r="BV1450" s="25"/>
      <c r="BW1450" s="25"/>
      <c r="BX1450" s="25"/>
      <c r="BY1450" s="25"/>
      <c r="BZ1450" s="25"/>
      <c r="CA1450" s="25"/>
      <c r="CB1450" s="25"/>
      <c r="CC1450" s="25"/>
      <c r="CD1450" s="25"/>
      <c r="CE1450" s="25"/>
      <c r="CF1450" s="25"/>
      <c r="CG1450" s="25"/>
      <c r="CH1450" s="25"/>
      <c r="CI1450" s="25"/>
      <c r="CJ1450" s="25"/>
      <c r="CK1450" s="25"/>
      <c r="CL1450" s="25"/>
      <c r="CM1450" s="25"/>
      <c r="CN1450" s="25"/>
      <c r="CO1450" s="25"/>
      <c r="CP1450" s="25"/>
      <c r="CQ1450" s="25"/>
      <c r="CR1450" s="25"/>
      <c r="CS1450" s="25"/>
      <c r="CT1450" s="25"/>
      <c r="CU1450" s="25"/>
      <c r="CV1450" s="25"/>
      <c r="CW1450" s="25"/>
      <c r="CX1450" s="25"/>
      <c r="CY1450" s="25"/>
      <c r="CZ1450" s="25"/>
      <c r="DA1450" s="25"/>
      <c r="DB1450" s="25"/>
      <c r="DC1450" s="25"/>
      <c r="DD1450" s="25"/>
    </row>
    <row r="1451" spans="1:108" hidden="1">
      <c r="A1451" s="25"/>
      <c r="B1451" s="25"/>
      <c r="C1451" s="25"/>
      <c r="D1451" s="25"/>
      <c r="E1451" s="25"/>
      <c r="F1451" s="25"/>
      <c r="G1451" s="25"/>
      <c r="H1451" s="25"/>
      <c r="I1451" s="214"/>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5"/>
      <c r="AX1451" s="25"/>
      <c r="AY1451" s="25"/>
      <c r="AZ1451" s="25"/>
      <c r="BA1451" s="25"/>
      <c r="BB1451" s="25"/>
      <c r="BC1451" s="25"/>
      <c r="BD1451" s="25"/>
      <c r="BE1451" s="25"/>
      <c r="BF1451" s="25"/>
      <c r="BG1451" s="25"/>
      <c r="BH1451" s="25"/>
      <c r="BI1451" s="25"/>
      <c r="BJ1451" s="25"/>
      <c r="BK1451" s="25"/>
      <c r="BL1451" s="25"/>
      <c r="BM1451" s="25"/>
      <c r="BN1451" s="25"/>
      <c r="BO1451" s="25"/>
      <c r="BP1451" s="25"/>
      <c r="BQ1451" s="25"/>
      <c r="BR1451" s="25"/>
      <c r="BS1451" s="25"/>
      <c r="BT1451" s="25"/>
      <c r="BU1451" s="25"/>
      <c r="BV1451" s="25"/>
      <c r="BW1451" s="25"/>
      <c r="BX1451" s="25"/>
      <c r="BY1451" s="25"/>
      <c r="BZ1451" s="25"/>
      <c r="CA1451" s="25"/>
      <c r="CB1451" s="25"/>
      <c r="CC1451" s="25"/>
      <c r="CD1451" s="25"/>
      <c r="CE1451" s="25"/>
      <c r="CF1451" s="25"/>
      <c r="CG1451" s="25"/>
      <c r="CH1451" s="25"/>
      <c r="CI1451" s="25"/>
      <c r="CJ1451" s="25"/>
      <c r="CK1451" s="25"/>
      <c r="CL1451" s="25"/>
      <c r="CM1451" s="25"/>
      <c r="CN1451" s="25"/>
      <c r="CO1451" s="25"/>
      <c r="CP1451" s="25"/>
      <c r="CQ1451" s="25"/>
      <c r="CR1451" s="25"/>
      <c r="CS1451" s="25"/>
      <c r="CT1451" s="25"/>
      <c r="CU1451" s="25"/>
      <c r="CV1451" s="25"/>
      <c r="CW1451" s="25"/>
      <c r="CX1451" s="25"/>
      <c r="CY1451" s="25"/>
      <c r="CZ1451" s="25"/>
      <c r="DA1451" s="25"/>
      <c r="DB1451" s="25"/>
      <c r="DC1451" s="25"/>
      <c r="DD1451" s="25"/>
    </row>
    <row r="1452" spans="1:108" hidden="1">
      <c r="A1452" s="25"/>
      <c r="B1452" s="25"/>
      <c r="C1452" s="25"/>
      <c r="D1452" s="25"/>
      <c r="E1452" s="25"/>
      <c r="F1452" s="25"/>
      <c r="G1452" s="25"/>
      <c r="H1452" s="25"/>
      <c r="I1452" s="214"/>
      <c r="J1452" s="25"/>
      <c r="K1452" s="25"/>
      <c r="L1452" s="25"/>
      <c r="M1452" s="25"/>
      <c r="N1452" s="25"/>
      <c r="O1452" s="25"/>
      <c r="P1452" s="25"/>
      <c r="Q1452" s="25"/>
      <c r="R1452" s="25"/>
      <c r="S1452" s="25"/>
      <c r="T1452" s="25"/>
      <c r="U1452" s="25"/>
      <c r="V1452" s="25"/>
      <c r="W1452" s="25"/>
      <c r="X1452" s="25"/>
      <c r="Y1452" s="25"/>
      <c r="Z1452" s="25"/>
      <c r="AA1452" s="25"/>
      <c r="AB1452" s="25"/>
      <c r="AC1452" s="25"/>
      <c r="AD1452" s="25"/>
      <c r="AE1452" s="25"/>
      <c r="AF1452" s="25"/>
      <c r="AG1452" s="25"/>
      <c r="AH1452" s="25"/>
      <c r="AI1452" s="25"/>
      <c r="AJ1452" s="25"/>
      <c r="AK1452" s="25"/>
      <c r="AL1452" s="25"/>
      <c r="AM1452" s="25"/>
      <c r="AN1452" s="25"/>
      <c r="AO1452" s="25"/>
      <c r="AP1452" s="25"/>
      <c r="AQ1452" s="25"/>
      <c r="AR1452" s="25"/>
      <c r="AS1452" s="25"/>
      <c r="AT1452" s="25"/>
      <c r="AU1452" s="25"/>
      <c r="AV1452" s="25"/>
      <c r="AW1452" s="25"/>
      <c r="AX1452" s="25"/>
      <c r="AY1452" s="25"/>
      <c r="AZ1452" s="25"/>
      <c r="BA1452" s="25"/>
      <c r="BB1452" s="25"/>
      <c r="BC1452" s="25"/>
      <c r="BD1452" s="25"/>
      <c r="BE1452" s="25"/>
      <c r="BF1452" s="25"/>
      <c r="BG1452" s="25"/>
      <c r="BH1452" s="25"/>
      <c r="BI1452" s="25"/>
      <c r="BJ1452" s="25"/>
      <c r="BK1452" s="25"/>
      <c r="BL1452" s="25"/>
      <c r="BM1452" s="25"/>
      <c r="BN1452" s="25"/>
      <c r="BO1452" s="25"/>
      <c r="BP1452" s="25"/>
      <c r="BQ1452" s="25"/>
      <c r="BR1452" s="25"/>
      <c r="BS1452" s="25"/>
      <c r="BT1452" s="25"/>
      <c r="BU1452" s="25"/>
      <c r="BV1452" s="25"/>
      <c r="BW1452" s="25"/>
      <c r="BX1452" s="25"/>
      <c r="BY1452" s="25"/>
      <c r="BZ1452" s="25"/>
      <c r="CA1452" s="25"/>
      <c r="CB1452" s="25"/>
      <c r="CC1452" s="25"/>
      <c r="CD1452" s="25"/>
      <c r="CE1452" s="25"/>
      <c r="CF1452" s="25"/>
      <c r="CG1452" s="25"/>
      <c r="CH1452" s="25"/>
      <c r="CI1452" s="25"/>
      <c r="CJ1452" s="25"/>
      <c r="CK1452" s="25"/>
      <c r="CL1452" s="25"/>
      <c r="CM1452" s="25"/>
      <c r="CN1452" s="25"/>
      <c r="CO1452" s="25"/>
      <c r="CP1452" s="25"/>
      <c r="CQ1452" s="25"/>
      <c r="CR1452" s="25"/>
      <c r="CS1452" s="25"/>
      <c r="CT1452" s="25"/>
      <c r="CU1452" s="25"/>
      <c r="CV1452" s="25"/>
      <c r="CW1452" s="25"/>
      <c r="CX1452" s="25"/>
      <c r="CY1452" s="25"/>
      <c r="CZ1452" s="25"/>
      <c r="DA1452" s="25"/>
      <c r="DB1452" s="25"/>
      <c r="DC1452" s="25"/>
      <c r="DD1452" s="25"/>
    </row>
    <row r="1453" spans="1:108" hidden="1">
      <c r="A1453" s="25"/>
      <c r="B1453" s="25"/>
      <c r="C1453" s="25"/>
      <c r="D1453" s="25"/>
      <c r="E1453" s="25"/>
      <c r="F1453" s="25"/>
      <c r="G1453" s="25"/>
      <c r="H1453" s="25"/>
      <c r="I1453" s="214"/>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5"/>
      <c r="AX1453" s="25"/>
      <c r="AY1453" s="25"/>
      <c r="AZ1453" s="25"/>
      <c r="BA1453" s="25"/>
      <c r="BB1453" s="25"/>
      <c r="BC1453" s="25"/>
      <c r="BD1453" s="25"/>
      <c r="BE1453" s="25"/>
      <c r="BF1453" s="25"/>
      <c r="BG1453" s="25"/>
      <c r="BH1453" s="25"/>
      <c r="BI1453" s="25"/>
      <c r="BJ1453" s="25"/>
      <c r="BK1453" s="25"/>
      <c r="BL1453" s="25"/>
      <c r="BM1453" s="25"/>
      <c r="BN1453" s="25"/>
      <c r="BO1453" s="25"/>
      <c r="BP1453" s="25"/>
      <c r="BQ1453" s="25"/>
      <c r="BR1453" s="25"/>
      <c r="BS1453" s="25"/>
      <c r="BT1453" s="25"/>
      <c r="BU1453" s="25"/>
      <c r="BV1453" s="25"/>
      <c r="BW1453" s="25"/>
      <c r="BX1453" s="25"/>
      <c r="BY1453" s="25"/>
      <c r="BZ1453" s="25"/>
      <c r="CA1453" s="25"/>
      <c r="CB1453" s="25"/>
      <c r="CC1453" s="25"/>
      <c r="CD1453" s="25"/>
      <c r="CE1453" s="25"/>
      <c r="CF1453" s="25"/>
      <c r="CG1453" s="25"/>
      <c r="CH1453" s="25"/>
      <c r="CI1453" s="25"/>
      <c r="CJ1453" s="25"/>
      <c r="CK1453" s="25"/>
      <c r="CL1453" s="25"/>
      <c r="CM1453" s="25"/>
      <c r="CN1453" s="25"/>
      <c r="CO1453" s="25"/>
      <c r="CP1453" s="25"/>
      <c r="CQ1453" s="25"/>
      <c r="CR1453" s="25"/>
      <c r="CS1453" s="25"/>
      <c r="CT1453" s="25"/>
      <c r="CU1453" s="25"/>
      <c r="CV1453" s="25"/>
      <c r="CW1453" s="25"/>
      <c r="CX1453" s="25"/>
      <c r="CY1453" s="25"/>
      <c r="CZ1453" s="25"/>
      <c r="DA1453" s="25"/>
      <c r="DB1453" s="25"/>
      <c r="DC1453" s="25"/>
      <c r="DD1453" s="25"/>
    </row>
    <row r="1454" spans="1:108" hidden="1">
      <c r="A1454" s="25"/>
      <c r="B1454" s="25"/>
      <c r="C1454" s="25"/>
      <c r="D1454" s="25"/>
      <c r="E1454" s="25"/>
      <c r="F1454" s="25"/>
      <c r="G1454" s="25"/>
      <c r="H1454" s="25"/>
      <c r="I1454" s="214"/>
      <c r="J1454" s="25"/>
      <c r="K1454" s="25"/>
      <c r="L1454" s="25"/>
      <c r="M1454" s="25"/>
      <c r="N1454" s="25"/>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c r="AM1454" s="25"/>
      <c r="AN1454" s="25"/>
      <c r="AO1454" s="25"/>
      <c r="AP1454" s="25"/>
      <c r="AQ1454" s="25"/>
      <c r="AR1454" s="25"/>
      <c r="AS1454" s="25"/>
      <c r="AT1454" s="25"/>
      <c r="AU1454" s="25"/>
      <c r="AV1454" s="25"/>
      <c r="AW1454" s="25"/>
      <c r="AX1454" s="25"/>
      <c r="AY1454" s="25"/>
      <c r="AZ1454" s="25"/>
      <c r="BA1454" s="25"/>
      <c r="BB1454" s="25"/>
      <c r="BC1454" s="25"/>
      <c r="BD1454" s="25"/>
      <c r="BE1454" s="25"/>
      <c r="BF1454" s="25"/>
      <c r="BG1454" s="25"/>
      <c r="BH1454" s="25"/>
      <c r="BI1454" s="25"/>
      <c r="BJ1454" s="25"/>
      <c r="BK1454" s="25"/>
      <c r="BL1454" s="25"/>
      <c r="BM1454" s="25"/>
      <c r="BN1454" s="25"/>
      <c r="BO1454" s="25"/>
      <c r="BP1454" s="25"/>
      <c r="BQ1454" s="25"/>
      <c r="BR1454" s="25"/>
      <c r="BS1454" s="25"/>
      <c r="BT1454" s="25"/>
      <c r="BU1454" s="25"/>
      <c r="BV1454" s="25"/>
      <c r="BW1454" s="25"/>
      <c r="BX1454" s="25"/>
      <c r="BY1454" s="25"/>
      <c r="BZ1454" s="25"/>
      <c r="CA1454" s="25"/>
      <c r="CB1454" s="25"/>
      <c r="CC1454" s="25"/>
      <c r="CD1454" s="25"/>
      <c r="CE1454" s="25"/>
      <c r="CF1454" s="25"/>
      <c r="CG1454" s="25"/>
      <c r="CH1454" s="25"/>
      <c r="CI1454" s="25"/>
      <c r="CJ1454" s="25"/>
      <c r="CK1454" s="25"/>
      <c r="CL1454" s="25"/>
      <c r="CM1454" s="25"/>
      <c r="CN1454" s="25"/>
      <c r="CO1454" s="25"/>
      <c r="CP1454" s="25"/>
      <c r="CQ1454" s="25"/>
      <c r="CR1454" s="25"/>
      <c r="CS1454" s="25"/>
      <c r="CT1454" s="25"/>
      <c r="CU1454" s="25"/>
      <c r="CV1454" s="25"/>
      <c r="CW1454" s="25"/>
      <c r="CX1454" s="25"/>
      <c r="CY1454" s="25"/>
      <c r="CZ1454" s="25"/>
      <c r="DA1454" s="25"/>
      <c r="DB1454" s="25"/>
      <c r="DC1454" s="25"/>
      <c r="DD1454" s="25"/>
    </row>
    <row r="1455" spans="1:108" hidden="1">
      <c r="A1455" s="25"/>
      <c r="B1455" s="25"/>
      <c r="C1455" s="25"/>
      <c r="D1455" s="25"/>
      <c r="E1455" s="25"/>
      <c r="F1455" s="25"/>
      <c r="G1455" s="25"/>
      <c r="H1455" s="25"/>
      <c r="I1455" s="214"/>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5"/>
      <c r="AX1455" s="25"/>
      <c r="AY1455" s="25"/>
      <c r="AZ1455" s="25"/>
      <c r="BA1455" s="25"/>
      <c r="BB1455" s="25"/>
      <c r="BC1455" s="25"/>
      <c r="BD1455" s="25"/>
      <c r="BE1455" s="25"/>
      <c r="BF1455" s="25"/>
      <c r="BG1455" s="25"/>
      <c r="BH1455" s="25"/>
      <c r="BI1455" s="25"/>
      <c r="BJ1455" s="25"/>
      <c r="BK1455" s="25"/>
      <c r="BL1455" s="25"/>
      <c r="BM1455" s="25"/>
      <c r="BN1455" s="25"/>
      <c r="BO1455" s="25"/>
      <c r="BP1455" s="25"/>
      <c r="BQ1455" s="25"/>
      <c r="BR1455" s="25"/>
      <c r="BS1455" s="25"/>
      <c r="BT1455" s="25"/>
      <c r="BU1455" s="25"/>
      <c r="BV1455" s="25"/>
      <c r="BW1455" s="25"/>
      <c r="BX1455" s="25"/>
      <c r="BY1455" s="25"/>
      <c r="BZ1455" s="25"/>
      <c r="CA1455" s="25"/>
      <c r="CB1455" s="25"/>
      <c r="CC1455" s="25"/>
      <c r="CD1455" s="25"/>
      <c r="CE1455" s="25"/>
      <c r="CF1455" s="25"/>
      <c r="CG1455" s="25"/>
      <c r="CH1455" s="25"/>
      <c r="CI1455" s="25"/>
      <c r="CJ1455" s="25"/>
      <c r="CK1455" s="25"/>
      <c r="CL1455" s="25"/>
      <c r="CM1455" s="25"/>
      <c r="CN1455" s="25"/>
      <c r="CO1455" s="25"/>
      <c r="CP1455" s="25"/>
      <c r="CQ1455" s="25"/>
      <c r="CR1455" s="25"/>
      <c r="CS1455" s="25"/>
      <c r="CT1455" s="25"/>
      <c r="CU1455" s="25"/>
      <c r="CV1455" s="25"/>
      <c r="CW1455" s="25"/>
      <c r="CX1455" s="25"/>
      <c r="CY1455" s="25"/>
      <c r="CZ1455" s="25"/>
      <c r="DA1455" s="25"/>
      <c r="DB1455" s="25"/>
      <c r="DC1455" s="25"/>
      <c r="DD1455" s="25"/>
    </row>
    <row r="1456" spans="1:108" hidden="1">
      <c r="A1456" s="25"/>
      <c r="B1456" s="25"/>
      <c r="C1456" s="25"/>
      <c r="D1456" s="25"/>
      <c r="E1456" s="25"/>
      <c r="F1456" s="25"/>
      <c r="G1456" s="25"/>
      <c r="H1456" s="25"/>
      <c r="I1456" s="214"/>
      <c r="J1456" s="25"/>
      <c r="K1456" s="25"/>
      <c r="L1456" s="25"/>
      <c r="M1456" s="25"/>
      <c r="N1456" s="25"/>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c r="AM1456" s="25"/>
      <c r="AN1456" s="25"/>
      <c r="AO1456" s="25"/>
      <c r="AP1456" s="25"/>
      <c r="AQ1456" s="25"/>
      <c r="AR1456" s="25"/>
      <c r="AS1456" s="25"/>
      <c r="AT1456" s="25"/>
      <c r="AU1456" s="25"/>
      <c r="AV1456" s="25"/>
      <c r="AW1456" s="25"/>
      <c r="AX1456" s="25"/>
      <c r="AY1456" s="25"/>
      <c r="AZ1456" s="25"/>
      <c r="BA1456" s="25"/>
      <c r="BB1456" s="25"/>
      <c r="BC1456" s="25"/>
      <c r="BD1456" s="25"/>
      <c r="BE1456" s="25"/>
      <c r="BF1456" s="25"/>
      <c r="BG1456" s="25"/>
      <c r="BH1456" s="25"/>
      <c r="BI1456" s="25"/>
      <c r="BJ1456" s="25"/>
      <c r="BK1456" s="25"/>
      <c r="BL1456" s="25"/>
      <c r="BM1456" s="25"/>
      <c r="BN1456" s="25"/>
      <c r="BO1456" s="25"/>
      <c r="BP1456" s="25"/>
      <c r="BQ1456" s="25"/>
      <c r="BR1456" s="25"/>
      <c r="BS1456" s="25"/>
      <c r="BT1456" s="25"/>
      <c r="BU1456" s="25"/>
      <c r="BV1456" s="25"/>
      <c r="BW1456" s="25"/>
      <c r="BX1456" s="25"/>
      <c r="BY1456" s="25"/>
      <c r="BZ1456" s="25"/>
      <c r="CA1456" s="25"/>
      <c r="CB1456" s="25"/>
      <c r="CC1456" s="25"/>
      <c r="CD1456" s="25"/>
      <c r="CE1456" s="25"/>
      <c r="CF1456" s="25"/>
      <c r="CG1456" s="25"/>
      <c r="CH1456" s="25"/>
      <c r="CI1456" s="25"/>
      <c r="CJ1456" s="25"/>
      <c r="CK1456" s="25"/>
      <c r="CL1456" s="25"/>
      <c r="CM1456" s="25"/>
      <c r="CN1456" s="25"/>
      <c r="CO1456" s="25"/>
      <c r="CP1456" s="25"/>
      <c r="CQ1456" s="25"/>
      <c r="CR1456" s="25"/>
      <c r="CS1456" s="25"/>
      <c r="CT1456" s="25"/>
      <c r="CU1456" s="25"/>
      <c r="CV1456" s="25"/>
      <c r="CW1456" s="25"/>
      <c r="CX1456" s="25"/>
      <c r="CY1456" s="25"/>
      <c r="CZ1456" s="25"/>
      <c r="DA1456" s="25"/>
      <c r="DB1456" s="25"/>
      <c r="DC1456" s="25"/>
      <c r="DD1456" s="25"/>
    </row>
    <row r="1457" spans="1:108" hidden="1">
      <c r="A1457" s="25"/>
      <c r="B1457" s="25"/>
      <c r="C1457" s="25"/>
      <c r="D1457" s="25"/>
      <c r="E1457" s="25"/>
      <c r="F1457" s="25"/>
      <c r="G1457" s="25"/>
      <c r="H1457" s="25"/>
      <c r="I1457" s="214"/>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5"/>
      <c r="AX1457" s="25"/>
      <c r="AY1457" s="25"/>
      <c r="AZ1457" s="25"/>
      <c r="BA1457" s="25"/>
      <c r="BB1457" s="25"/>
      <c r="BC1457" s="25"/>
      <c r="BD1457" s="25"/>
      <c r="BE1457" s="25"/>
      <c r="BF1457" s="25"/>
      <c r="BG1457" s="25"/>
      <c r="BH1457" s="25"/>
      <c r="BI1457" s="25"/>
      <c r="BJ1457" s="25"/>
      <c r="BK1457" s="25"/>
      <c r="BL1457" s="25"/>
      <c r="BM1457" s="25"/>
      <c r="BN1457" s="25"/>
      <c r="BO1457" s="25"/>
      <c r="BP1457" s="25"/>
      <c r="BQ1457" s="25"/>
      <c r="BR1457" s="25"/>
      <c r="BS1457" s="25"/>
      <c r="BT1457" s="25"/>
      <c r="BU1457" s="25"/>
      <c r="BV1457" s="25"/>
      <c r="BW1457" s="25"/>
      <c r="BX1457" s="25"/>
      <c r="BY1457" s="25"/>
      <c r="BZ1457" s="25"/>
      <c r="CA1457" s="25"/>
      <c r="CB1457" s="25"/>
      <c r="CC1457" s="25"/>
      <c r="CD1457" s="25"/>
      <c r="CE1457" s="25"/>
      <c r="CF1457" s="25"/>
      <c r="CG1457" s="25"/>
      <c r="CH1457" s="25"/>
      <c r="CI1457" s="25"/>
      <c r="CJ1457" s="25"/>
      <c r="CK1457" s="25"/>
      <c r="CL1457" s="25"/>
      <c r="CM1457" s="25"/>
      <c r="CN1457" s="25"/>
      <c r="CO1457" s="25"/>
      <c r="CP1457" s="25"/>
      <c r="CQ1457" s="25"/>
      <c r="CR1457" s="25"/>
      <c r="CS1457" s="25"/>
      <c r="CT1457" s="25"/>
      <c r="CU1457" s="25"/>
      <c r="CV1457" s="25"/>
      <c r="CW1457" s="25"/>
      <c r="CX1457" s="25"/>
      <c r="CY1457" s="25"/>
      <c r="CZ1457" s="25"/>
      <c r="DA1457" s="25"/>
      <c r="DB1457" s="25"/>
      <c r="DC1457" s="25"/>
      <c r="DD1457" s="25"/>
    </row>
    <row r="1458" spans="1:108" hidden="1">
      <c r="A1458" s="25"/>
      <c r="B1458" s="25"/>
      <c r="C1458" s="25"/>
      <c r="D1458" s="25"/>
      <c r="E1458" s="25"/>
      <c r="F1458" s="25"/>
      <c r="G1458" s="25"/>
      <c r="H1458" s="25"/>
      <c r="I1458" s="214"/>
      <c r="J1458" s="25"/>
      <c r="K1458" s="25"/>
      <c r="L1458" s="25"/>
      <c r="M1458" s="25"/>
      <c r="N1458" s="25"/>
      <c r="O1458" s="25"/>
      <c r="P1458" s="25"/>
      <c r="Q1458" s="25"/>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c r="AM1458" s="25"/>
      <c r="AN1458" s="25"/>
      <c r="AO1458" s="25"/>
      <c r="AP1458" s="25"/>
      <c r="AQ1458" s="25"/>
      <c r="AR1458" s="25"/>
      <c r="AS1458" s="25"/>
      <c r="AT1458" s="25"/>
      <c r="AU1458" s="25"/>
      <c r="AV1458" s="25"/>
      <c r="AW1458" s="25"/>
      <c r="AX1458" s="25"/>
      <c r="AY1458" s="25"/>
      <c r="AZ1458" s="25"/>
      <c r="BA1458" s="25"/>
      <c r="BB1458" s="25"/>
      <c r="BC1458" s="25"/>
      <c r="BD1458" s="25"/>
      <c r="BE1458" s="25"/>
      <c r="BF1458" s="25"/>
      <c r="BG1458" s="25"/>
      <c r="BH1458" s="25"/>
      <c r="BI1458" s="25"/>
      <c r="BJ1458" s="25"/>
      <c r="BK1458" s="25"/>
      <c r="BL1458" s="25"/>
      <c r="BM1458" s="25"/>
      <c r="BN1458" s="25"/>
      <c r="BO1458" s="25"/>
      <c r="BP1458" s="25"/>
      <c r="BQ1458" s="25"/>
      <c r="BR1458" s="25"/>
      <c r="BS1458" s="25"/>
      <c r="BT1458" s="25"/>
      <c r="BU1458" s="25"/>
      <c r="BV1458" s="25"/>
      <c r="BW1458" s="25"/>
      <c r="BX1458" s="25"/>
      <c r="BY1458" s="25"/>
      <c r="BZ1458" s="25"/>
      <c r="CA1458" s="25"/>
      <c r="CB1458" s="25"/>
      <c r="CC1458" s="25"/>
      <c r="CD1458" s="25"/>
      <c r="CE1458" s="25"/>
      <c r="CF1458" s="25"/>
      <c r="CG1458" s="25"/>
      <c r="CH1458" s="25"/>
      <c r="CI1458" s="25"/>
      <c r="CJ1458" s="25"/>
      <c r="CK1458" s="25"/>
      <c r="CL1458" s="25"/>
      <c r="CM1458" s="25"/>
      <c r="CN1458" s="25"/>
      <c r="CO1458" s="25"/>
      <c r="CP1458" s="25"/>
      <c r="CQ1458" s="25"/>
      <c r="CR1458" s="25"/>
      <c r="CS1458" s="25"/>
      <c r="CT1458" s="25"/>
      <c r="CU1458" s="25"/>
      <c r="CV1458" s="25"/>
      <c r="CW1458" s="25"/>
      <c r="CX1458" s="25"/>
      <c r="CY1458" s="25"/>
      <c r="CZ1458" s="25"/>
      <c r="DA1458" s="25"/>
      <c r="DB1458" s="25"/>
      <c r="DC1458" s="25"/>
      <c r="DD1458" s="25"/>
    </row>
    <row r="1459" spans="1:108" hidden="1">
      <c r="A1459" s="25"/>
      <c r="B1459" s="25"/>
      <c r="C1459" s="25"/>
      <c r="D1459" s="25"/>
      <c r="E1459" s="25"/>
      <c r="F1459" s="25"/>
      <c r="G1459" s="25"/>
      <c r="H1459" s="25"/>
      <c r="I1459" s="214"/>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5"/>
      <c r="AX1459" s="25"/>
      <c r="AY1459" s="25"/>
      <c r="AZ1459" s="25"/>
      <c r="BA1459" s="25"/>
      <c r="BB1459" s="25"/>
      <c r="BC1459" s="25"/>
      <c r="BD1459" s="25"/>
      <c r="BE1459" s="25"/>
      <c r="BF1459" s="25"/>
      <c r="BG1459" s="25"/>
      <c r="BH1459" s="25"/>
      <c r="BI1459" s="25"/>
      <c r="BJ1459" s="25"/>
      <c r="BK1459" s="25"/>
      <c r="BL1459" s="25"/>
      <c r="BM1459" s="25"/>
      <c r="BN1459" s="25"/>
      <c r="BO1459" s="25"/>
      <c r="BP1459" s="25"/>
      <c r="BQ1459" s="25"/>
      <c r="BR1459" s="25"/>
      <c r="BS1459" s="25"/>
      <c r="BT1459" s="25"/>
      <c r="BU1459" s="25"/>
      <c r="BV1459" s="25"/>
      <c r="BW1459" s="25"/>
      <c r="BX1459" s="25"/>
      <c r="BY1459" s="25"/>
      <c r="BZ1459" s="25"/>
      <c r="CA1459" s="25"/>
      <c r="CB1459" s="25"/>
      <c r="CC1459" s="25"/>
      <c r="CD1459" s="25"/>
      <c r="CE1459" s="25"/>
      <c r="CF1459" s="25"/>
      <c r="CG1459" s="25"/>
      <c r="CH1459" s="25"/>
      <c r="CI1459" s="25"/>
      <c r="CJ1459" s="25"/>
      <c r="CK1459" s="25"/>
      <c r="CL1459" s="25"/>
      <c r="CM1459" s="25"/>
      <c r="CN1459" s="25"/>
      <c r="CO1459" s="25"/>
      <c r="CP1459" s="25"/>
      <c r="CQ1459" s="25"/>
      <c r="CR1459" s="25"/>
      <c r="CS1459" s="25"/>
      <c r="CT1459" s="25"/>
      <c r="CU1459" s="25"/>
      <c r="CV1459" s="25"/>
      <c r="CW1459" s="25"/>
      <c r="CX1459" s="25"/>
      <c r="CY1459" s="25"/>
      <c r="CZ1459" s="25"/>
      <c r="DA1459" s="25"/>
      <c r="DB1459" s="25"/>
      <c r="DC1459" s="25"/>
      <c r="DD1459" s="25"/>
    </row>
    <row r="1460" spans="1:108" hidden="1">
      <c r="A1460" s="25"/>
      <c r="B1460" s="25"/>
      <c r="C1460" s="25"/>
      <c r="D1460" s="25"/>
      <c r="E1460" s="25"/>
      <c r="F1460" s="25"/>
      <c r="G1460" s="25"/>
      <c r="H1460" s="25"/>
      <c r="I1460" s="214"/>
      <c r="J1460" s="25"/>
      <c r="K1460" s="25"/>
      <c r="L1460" s="25"/>
      <c r="M1460" s="25"/>
      <c r="N1460" s="25"/>
      <c r="O1460" s="25"/>
      <c r="P1460" s="25"/>
      <c r="Q1460" s="25"/>
      <c r="R1460" s="25"/>
      <c r="S1460" s="25"/>
      <c r="T1460" s="25"/>
      <c r="U1460" s="25"/>
      <c r="V1460" s="25"/>
      <c r="W1460" s="25"/>
      <c r="X1460" s="25"/>
      <c r="Y1460" s="25"/>
      <c r="Z1460" s="25"/>
      <c r="AA1460" s="25"/>
      <c r="AB1460" s="25"/>
      <c r="AC1460" s="25"/>
      <c r="AD1460" s="25"/>
      <c r="AE1460" s="25"/>
      <c r="AF1460" s="25"/>
      <c r="AG1460" s="25"/>
      <c r="AH1460" s="25"/>
      <c r="AI1460" s="25"/>
      <c r="AJ1460" s="25"/>
      <c r="AK1460" s="25"/>
      <c r="AL1460" s="25"/>
      <c r="AM1460" s="25"/>
      <c r="AN1460" s="25"/>
      <c r="AO1460" s="25"/>
      <c r="AP1460" s="25"/>
      <c r="AQ1460" s="25"/>
      <c r="AR1460" s="25"/>
      <c r="AS1460" s="25"/>
      <c r="AT1460" s="25"/>
      <c r="AU1460" s="25"/>
      <c r="AV1460" s="25"/>
      <c r="AW1460" s="25"/>
      <c r="AX1460" s="25"/>
      <c r="AY1460" s="25"/>
      <c r="AZ1460" s="25"/>
      <c r="BA1460" s="25"/>
      <c r="BB1460" s="25"/>
      <c r="BC1460" s="25"/>
      <c r="BD1460" s="25"/>
      <c r="BE1460" s="25"/>
      <c r="BF1460" s="25"/>
      <c r="BG1460" s="25"/>
      <c r="BH1460" s="25"/>
      <c r="BI1460" s="25"/>
      <c r="BJ1460" s="25"/>
      <c r="BK1460" s="25"/>
      <c r="BL1460" s="25"/>
      <c r="BM1460" s="25"/>
      <c r="BN1460" s="25"/>
      <c r="BO1460" s="25"/>
      <c r="BP1460" s="25"/>
      <c r="BQ1460" s="25"/>
      <c r="BR1460" s="25"/>
      <c r="BS1460" s="25"/>
      <c r="BT1460" s="25"/>
      <c r="BU1460" s="25"/>
      <c r="BV1460" s="25"/>
      <c r="BW1460" s="25"/>
      <c r="BX1460" s="25"/>
      <c r="BY1460" s="25"/>
      <c r="BZ1460" s="25"/>
      <c r="CA1460" s="25"/>
      <c r="CB1460" s="25"/>
      <c r="CC1460" s="25"/>
      <c r="CD1460" s="25"/>
      <c r="CE1460" s="25"/>
      <c r="CF1460" s="25"/>
      <c r="CG1460" s="25"/>
      <c r="CH1460" s="25"/>
      <c r="CI1460" s="25"/>
      <c r="CJ1460" s="25"/>
      <c r="CK1460" s="25"/>
      <c r="CL1460" s="25"/>
      <c r="CM1460" s="25"/>
      <c r="CN1460" s="25"/>
      <c r="CO1460" s="25"/>
      <c r="CP1460" s="25"/>
      <c r="CQ1460" s="25"/>
      <c r="CR1460" s="25"/>
      <c r="CS1460" s="25"/>
      <c r="CT1460" s="25"/>
      <c r="CU1460" s="25"/>
      <c r="CV1460" s="25"/>
      <c r="CW1460" s="25"/>
      <c r="CX1460" s="25"/>
      <c r="CY1460" s="25"/>
      <c r="CZ1460" s="25"/>
      <c r="DA1460" s="25"/>
      <c r="DB1460" s="25"/>
      <c r="DC1460" s="25"/>
      <c r="DD1460" s="25"/>
    </row>
    <row r="1461" spans="1:108" hidden="1">
      <c r="A1461" s="25"/>
      <c r="B1461" s="25"/>
      <c r="C1461" s="25"/>
      <c r="D1461" s="25"/>
      <c r="E1461" s="25"/>
      <c r="F1461" s="25"/>
      <c r="G1461" s="25"/>
      <c r="H1461" s="25"/>
      <c r="I1461" s="214"/>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5"/>
      <c r="AX1461" s="25"/>
      <c r="AY1461" s="25"/>
      <c r="AZ1461" s="25"/>
      <c r="BA1461" s="25"/>
      <c r="BB1461" s="25"/>
      <c r="BC1461" s="25"/>
      <c r="BD1461" s="25"/>
      <c r="BE1461" s="25"/>
      <c r="BF1461" s="25"/>
      <c r="BG1461" s="25"/>
      <c r="BH1461" s="25"/>
      <c r="BI1461" s="25"/>
      <c r="BJ1461" s="25"/>
      <c r="BK1461" s="25"/>
      <c r="BL1461" s="25"/>
      <c r="BM1461" s="25"/>
      <c r="BN1461" s="25"/>
      <c r="BO1461" s="25"/>
      <c r="BP1461" s="25"/>
      <c r="BQ1461" s="25"/>
      <c r="BR1461" s="25"/>
      <c r="BS1461" s="25"/>
      <c r="BT1461" s="25"/>
      <c r="BU1461" s="25"/>
      <c r="BV1461" s="25"/>
      <c r="BW1461" s="25"/>
      <c r="BX1461" s="25"/>
      <c r="BY1461" s="25"/>
      <c r="BZ1461" s="25"/>
      <c r="CA1461" s="25"/>
      <c r="CB1461" s="25"/>
      <c r="CC1461" s="25"/>
      <c r="CD1461" s="25"/>
      <c r="CE1461" s="25"/>
      <c r="CF1461" s="25"/>
      <c r="CG1461" s="25"/>
      <c r="CH1461" s="25"/>
      <c r="CI1461" s="25"/>
      <c r="CJ1461" s="25"/>
      <c r="CK1461" s="25"/>
      <c r="CL1461" s="25"/>
      <c r="CM1461" s="25"/>
      <c r="CN1461" s="25"/>
      <c r="CO1461" s="25"/>
      <c r="CP1461" s="25"/>
      <c r="CQ1461" s="25"/>
      <c r="CR1461" s="25"/>
      <c r="CS1461" s="25"/>
      <c r="CT1461" s="25"/>
      <c r="CU1461" s="25"/>
      <c r="CV1461" s="25"/>
      <c r="CW1461" s="25"/>
      <c r="CX1461" s="25"/>
      <c r="CY1461" s="25"/>
      <c r="CZ1461" s="25"/>
      <c r="DA1461" s="25"/>
      <c r="DB1461" s="25"/>
      <c r="DC1461" s="25"/>
      <c r="DD1461" s="25"/>
    </row>
    <row r="1462" spans="1:108" hidden="1">
      <c r="A1462" s="25"/>
      <c r="B1462" s="25"/>
      <c r="C1462" s="25"/>
      <c r="D1462" s="25"/>
      <c r="E1462" s="25"/>
      <c r="F1462" s="25"/>
      <c r="G1462" s="25"/>
      <c r="H1462" s="25"/>
      <c r="I1462" s="214"/>
      <c r="J1462" s="25"/>
      <c r="K1462" s="25"/>
      <c r="L1462" s="25"/>
      <c r="M1462" s="25"/>
      <c r="N1462" s="25"/>
      <c r="O1462" s="25"/>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c r="AM1462" s="25"/>
      <c r="AN1462" s="25"/>
      <c r="AO1462" s="25"/>
      <c r="AP1462" s="25"/>
      <c r="AQ1462" s="25"/>
      <c r="AR1462" s="25"/>
      <c r="AS1462" s="25"/>
      <c r="AT1462" s="25"/>
      <c r="AU1462" s="25"/>
      <c r="AV1462" s="25"/>
      <c r="AW1462" s="25"/>
      <c r="AX1462" s="25"/>
      <c r="AY1462" s="25"/>
      <c r="AZ1462" s="25"/>
      <c r="BA1462" s="25"/>
      <c r="BB1462" s="25"/>
      <c r="BC1462" s="25"/>
      <c r="BD1462" s="25"/>
      <c r="BE1462" s="25"/>
      <c r="BF1462" s="25"/>
      <c r="BG1462" s="25"/>
      <c r="BH1462" s="25"/>
      <c r="BI1462" s="25"/>
      <c r="BJ1462" s="25"/>
      <c r="BK1462" s="25"/>
      <c r="BL1462" s="25"/>
      <c r="BM1462" s="25"/>
      <c r="BN1462" s="25"/>
      <c r="BO1462" s="25"/>
      <c r="BP1462" s="25"/>
      <c r="BQ1462" s="25"/>
      <c r="BR1462" s="25"/>
      <c r="BS1462" s="25"/>
      <c r="BT1462" s="25"/>
      <c r="BU1462" s="25"/>
      <c r="BV1462" s="25"/>
      <c r="BW1462" s="25"/>
      <c r="BX1462" s="25"/>
      <c r="BY1462" s="25"/>
      <c r="BZ1462" s="25"/>
      <c r="CA1462" s="25"/>
      <c r="CB1462" s="25"/>
      <c r="CC1462" s="25"/>
      <c r="CD1462" s="25"/>
      <c r="CE1462" s="25"/>
      <c r="CF1462" s="25"/>
      <c r="CG1462" s="25"/>
      <c r="CH1462" s="25"/>
      <c r="CI1462" s="25"/>
      <c r="CJ1462" s="25"/>
      <c r="CK1462" s="25"/>
      <c r="CL1462" s="25"/>
      <c r="CM1462" s="25"/>
      <c r="CN1462" s="25"/>
      <c r="CO1462" s="25"/>
      <c r="CP1462" s="25"/>
      <c r="CQ1462" s="25"/>
      <c r="CR1462" s="25"/>
      <c r="CS1462" s="25"/>
      <c r="CT1462" s="25"/>
      <c r="CU1462" s="25"/>
      <c r="CV1462" s="25"/>
      <c r="CW1462" s="25"/>
      <c r="CX1462" s="25"/>
      <c r="CY1462" s="25"/>
      <c r="CZ1462" s="25"/>
      <c r="DA1462" s="25"/>
      <c r="DB1462" s="25"/>
      <c r="DC1462" s="25"/>
      <c r="DD1462" s="25"/>
    </row>
    <row r="1463" spans="1:108" hidden="1">
      <c r="A1463" s="25"/>
      <c r="B1463" s="25"/>
      <c r="C1463" s="25"/>
      <c r="D1463" s="25"/>
      <c r="E1463" s="25"/>
      <c r="F1463" s="25"/>
      <c r="G1463" s="25"/>
      <c r="H1463" s="25"/>
      <c r="I1463" s="214"/>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5"/>
      <c r="AX1463" s="25"/>
      <c r="AY1463" s="25"/>
      <c r="AZ1463" s="25"/>
      <c r="BA1463" s="25"/>
      <c r="BB1463" s="25"/>
      <c r="BC1463" s="25"/>
      <c r="BD1463" s="25"/>
      <c r="BE1463" s="25"/>
      <c r="BF1463" s="25"/>
      <c r="BG1463" s="25"/>
      <c r="BH1463" s="25"/>
      <c r="BI1463" s="25"/>
      <c r="BJ1463" s="25"/>
      <c r="BK1463" s="25"/>
      <c r="BL1463" s="25"/>
      <c r="BM1463" s="25"/>
      <c r="BN1463" s="25"/>
      <c r="BO1463" s="25"/>
      <c r="BP1463" s="25"/>
      <c r="BQ1463" s="25"/>
      <c r="BR1463" s="25"/>
      <c r="BS1463" s="25"/>
      <c r="BT1463" s="25"/>
      <c r="BU1463" s="25"/>
      <c r="BV1463" s="25"/>
      <c r="BW1463" s="25"/>
      <c r="BX1463" s="25"/>
      <c r="BY1463" s="25"/>
      <c r="BZ1463" s="25"/>
      <c r="CA1463" s="25"/>
      <c r="CB1463" s="25"/>
      <c r="CC1463" s="25"/>
      <c r="CD1463" s="25"/>
      <c r="CE1463" s="25"/>
      <c r="CF1463" s="25"/>
      <c r="CG1463" s="25"/>
      <c r="CH1463" s="25"/>
      <c r="CI1463" s="25"/>
      <c r="CJ1463" s="25"/>
      <c r="CK1463" s="25"/>
      <c r="CL1463" s="25"/>
      <c r="CM1463" s="25"/>
      <c r="CN1463" s="25"/>
      <c r="CO1463" s="25"/>
      <c r="CP1463" s="25"/>
      <c r="CQ1463" s="25"/>
      <c r="CR1463" s="25"/>
      <c r="CS1463" s="25"/>
      <c r="CT1463" s="25"/>
      <c r="CU1463" s="25"/>
      <c r="CV1463" s="25"/>
      <c r="CW1463" s="25"/>
      <c r="CX1463" s="25"/>
      <c r="CY1463" s="25"/>
      <c r="CZ1463" s="25"/>
      <c r="DA1463" s="25"/>
      <c r="DB1463" s="25"/>
      <c r="DC1463" s="25"/>
      <c r="DD1463" s="25"/>
    </row>
    <row r="1464" spans="1:108" hidden="1">
      <c r="A1464" s="25"/>
      <c r="B1464" s="25"/>
      <c r="C1464" s="25"/>
      <c r="D1464" s="25"/>
      <c r="E1464" s="25"/>
      <c r="F1464" s="25"/>
      <c r="G1464" s="25"/>
      <c r="H1464" s="25"/>
      <c r="I1464" s="214"/>
      <c r="J1464" s="25"/>
      <c r="K1464" s="25"/>
      <c r="L1464" s="25"/>
      <c r="M1464" s="25"/>
      <c r="N1464" s="25"/>
      <c r="O1464" s="25"/>
      <c r="P1464" s="25"/>
      <c r="Q1464" s="25"/>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c r="AM1464" s="25"/>
      <c r="AN1464" s="25"/>
      <c r="AO1464" s="25"/>
      <c r="AP1464" s="25"/>
      <c r="AQ1464" s="25"/>
      <c r="AR1464" s="25"/>
      <c r="AS1464" s="25"/>
      <c r="AT1464" s="25"/>
      <c r="AU1464" s="25"/>
      <c r="AV1464" s="25"/>
      <c r="AW1464" s="25"/>
      <c r="AX1464" s="25"/>
      <c r="AY1464" s="25"/>
      <c r="AZ1464" s="25"/>
      <c r="BA1464" s="25"/>
      <c r="BB1464" s="25"/>
      <c r="BC1464" s="25"/>
      <c r="BD1464" s="25"/>
      <c r="BE1464" s="25"/>
      <c r="BF1464" s="25"/>
      <c r="BG1464" s="25"/>
      <c r="BH1464" s="25"/>
      <c r="BI1464" s="25"/>
      <c r="BJ1464" s="25"/>
      <c r="BK1464" s="25"/>
      <c r="BL1464" s="25"/>
      <c r="BM1464" s="25"/>
      <c r="BN1464" s="25"/>
      <c r="BO1464" s="25"/>
      <c r="BP1464" s="25"/>
      <c r="BQ1464" s="25"/>
      <c r="BR1464" s="25"/>
      <c r="BS1464" s="25"/>
      <c r="BT1464" s="25"/>
      <c r="BU1464" s="25"/>
      <c r="BV1464" s="25"/>
      <c r="BW1464" s="25"/>
      <c r="BX1464" s="25"/>
      <c r="BY1464" s="25"/>
      <c r="BZ1464" s="25"/>
      <c r="CA1464" s="25"/>
      <c r="CB1464" s="25"/>
      <c r="CC1464" s="25"/>
      <c r="CD1464" s="25"/>
      <c r="CE1464" s="25"/>
      <c r="CF1464" s="25"/>
      <c r="CG1464" s="25"/>
      <c r="CH1464" s="25"/>
      <c r="CI1464" s="25"/>
      <c r="CJ1464" s="25"/>
      <c r="CK1464" s="25"/>
      <c r="CL1464" s="25"/>
      <c r="CM1464" s="25"/>
      <c r="CN1464" s="25"/>
      <c r="CO1464" s="25"/>
      <c r="CP1464" s="25"/>
      <c r="CQ1464" s="25"/>
      <c r="CR1464" s="25"/>
      <c r="CS1464" s="25"/>
      <c r="CT1464" s="25"/>
      <c r="CU1464" s="25"/>
      <c r="CV1464" s="25"/>
      <c r="CW1464" s="25"/>
      <c r="CX1464" s="25"/>
      <c r="CY1464" s="25"/>
      <c r="CZ1464" s="25"/>
      <c r="DA1464" s="25"/>
      <c r="DB1464" s="25"/>
      <c r="DC1464" s="25"/>
      <c r="DD1464" s="25"/>
    </row>
    <row r="1465" spans="1:108" hidden="1">
      <c r="A1465" s="25"/>
      <c r="B1465" s="25"/>
      <c r="C1465" s="25"/>
      <c r="D1465" s="25"/>
      <c r="E1465" s="25"/>
      <c r="F1465" s="25"/>
      <c r="G1465" s="25"/>
      <c r="H1465" s="25"/>
      <c r="I1465" s="214"/>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5"/>
      <c r="AX1465" s="25"/>
      <c r="AY1465" s="25"/>
      <c r="AZ1465" s="25"/>
      <c r="BA1465" s="25"/>
      <c r="BB1465" s="25"/>
      <c r="BC1465" s="25"/>
      <c r="BD1465" s="25"/>
      <c r="BE1465" s="25"/>
      <c r="BF1465" s="25"/>
      <c r="BG1465" s="25"/>
      <c r="BH1465" s="25"/>
      <c r="BI1465" s="25"/>
      <c r="BJ1465" s="25"/>
      <c r="BK1465" s="25"/>
      <c r="BL1465" s="25"/>
      <c r="BM1465" s="25"/>
      <c r="BN1465" s="25"/>
      <c r="BO1465" s="25"/>
      <c r="BP1465" s="25"/>
      <c r="BQ1465" s="25"/>
      <c r="BR1465" s="25"/>
      <c r="BS1465" s="25"/>
      <c r="BT1465" s="25"/>
      <c r="BU1465" s="25"/>
      <c r="BV1465" s="25"/>
      <c r="BW1465" s="25"/>
      <c r="BX1465" s="25"/>
      <c r="BY1465" s="25"/>
      <c r="BZ1465" s="25"/>
      <c r="CA1465" s="25"/>
      <c r="CB1465" s="25"/>
      <c r="CC1465" s="25"/>
      <c r="CD1465" s="25"/>
      <c r="CE1465" s="25"/>
      <c r="CF1465" s="25"/>
      <c r="CG1465" s="25"/>
      <c r="CH1465" s="25"/>
      <c r="CI1465" s="25"/>
      <c r="CJ1465" s="25"/>
      <c r="CK1465" s="25"/>
      <c r="CL1465" s="25"/>
      <c r="CM1465" s="25"/>
      <c r="CN1465" s="25"/>
      <c r="CO1465" s="25"/>
      <c r="CP1465" s="25"/>
      <c r="CQ1465" s="25"/>
      <c r="CR1465" s="25"/>
      <c r="CS1465" s="25"/>
      <c r="CT1465" s="25"/>
      <c r="CU1465" s="25"/>
      <c r="CV1465" s="25"/>
      <c r="CW1465" s="25"/>
      <c r="CX1465" s="25"/>
      <c r="CY1465" s="25"/>
      <c r="CZ1465" s="25"/>
      <c r="DA1465" s="25"/>
      <c r="DB1465" s="25"/>
      <c r="DC1465" s="25"/>
      <c r="DD1465" s="25"/>
    </row>
    <row r="1466" spans="1:108" hidden="1">
      <c r="A1466" s="25"/>
      <c r="B1466" s="25"/>
      <c r="C1466" s="25"/>
      <c r="D1466" s="25"/>
      <c r="E1466" s="25"/>
      <c r="F1466" s="25"/>
      <c r="G1466" s="25"/>
      <c r="H1466" s="25"/>
      <c r="I1466" s="214"/>
      <c r="J1466" s="25"/>
      <c r="K1466" s="25"/>
      <c r="L1466" s="25"/>
      <c r="M1466" s="25"/>
      <c r="N1466" s="25"/>
      <c r="O1466" s="25"/>
      <c r="P1466" s="25"/>
      <c r="Q1466" s="25"/>
      <c r="R1466" s="25"/>
      <c r="S1466" s="25"/>
      <c r="T1466" s="25"/>
      <c r="U1466" s="25"/>
      <c r="V1466" s="25"/>
      <c r="W1466" s="25"/>
      <c r="X1466" s="25"/>
      <c r="Y1466" s="25"/>
      <c r="Z1466" s="25"/>
      <c r="AA1466" s="25"/>
      <c r="AB1466" s="25"/>
      <c r="AC1466" s="25"/>
      <c r="AD1466" s="25"/>
      <c r="AE1466" s="25"/>
      <c r="AF1466" s="25"/>
      <c r="AG1466" s="25"/>
      <c r="AH1466" s="25"/>
      <c r="AI1466" s="25"/>
      <c r="AJ1466" s="25"/>
      <c r="AK1466" s="25"/>
      <c r="AL1466" s="25"/>
      <c r="AM1466" s="25"/>
      <c r="AN1466" s="25"/>
      <c r="AO1466" s="25"/>
      <c r="AP1466" s="25"/>
      <c r="AQ1466" s="25"/>
      <c r="AR1466" s="25"/>
      <c r="AS1466" s="25"/>
      <c r="AT1466" s="25"/>
      <c r="AU1466" s="25"/>
      <c r="AV1466" s="25"/>
      <c r="AW1466" s="25"/>
      <c r="AX1466" s="25"/>
      <c r="AY1466" s="25"/>
      <c r="AZ1466" s="25"/>
      <c r="BA1466" s="25"/>
      <c r="BB1466" s="25"/>
      <c r="BC1466" s="25"/>
      <c r="BD1466" s="25"/>
      <c r="BE1466" s="25"/>
      <c r="BF1466" s="25"/>
      <c r="BG1466" s="25"/>
      <c r="BH1466" s="25"/>
      <c r="BI1466" s="25"/>
      <c r="BJ1466" s="25"/>
      <c r="BK1466" s="25"/>
      <c r="BL1466" s="25"/>
      <c r="BM1466" s="25"/>
      <c r="BN1466" s="25"/>
      <c r="BO1466" s="25"/>
      <c r="BP1466" s="25"/>
      <c r="BQ1466" s="25"/>
      <c r="BR1466" s="25"/>
      <c r="BS1466" s="25"/>
      <c r="BT1466" s="25"/>
      <c r="BU1466" s="25"/>
      <c r="BV1466" s="25"/>
      <c r="BW1466" s="25"/>
      <c r="BX1466" s="25"/>
      <c r="BY1466" s="25"/>
      <c r="BZ1466" s="25"/>
      <c r="CA1466" s="25"/>
      <c r="CB1466" s="25"/>
      <c r="CC1466" s="25"/>
      <c r="CD1466" s="25"/>
      <c r="CE1466" s="25"/>
      <c r="CF1466" s="25"/>
      <c r="CG1466" s="25"/>
      <c r="CH1466" s="25"/>
      <c r="CI1466" s="25"/>
      <c r="CJ1466" s="25"/>
      <c r="CK1466" s="25"/>
      <c r="CL1466" s="25"/>
      <c r="CM1466" s="25"/>
      <c r="CN1466" s="25"/>
      <c r="CO1466" s="25"/>
      <c r="CP1466" s="25"/>
      <c r="CQ1466" s="25"/>
      <c r="CR1466" s="25"/>
      <c r="CS1466" s="25"/>
      <c r="CT1466" s="25"/>
      <c r="CU1466" s="25"/>
      <c r="CV1466" s="25"/>
      <c r="CW1466" s="25"/>
      <c r="CX1466" s="25"/>
      <c r="CY1466" s="25"/>
      <c r="CZ1466" s="25"/>
      <c r="DA1466" s="25"/>
      <c r="DB1466" s="25"/>
      <c r="DC1466" s="25"/>
      <c r="DD1466" s="25"/>
    </row>
    <row r="1467" spans="1:108" hidden="1">
      <c r="A1467" s="25"/>
      <c r="B1467" s="25"/>
      <c r="C1467" s="25"/>
      <c r="D1467" s="25"/>
      <c r="E1467" s="25"/>
      <c r="F1467" s="25"/>
      <c r="G1467" s="25"/>
      <c r="H1467" s="25"/>
      <c r="I1467" s="214"/>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5"/>
      <c r="AX1467" s="25"/>
      <c r="AY1467" s="25"/>
      <c r="AZ1467" s="25"/>
      <c r="BA1467" s="25"/>
      <c r="BB1467" s="25"/>
      <c r="BC1467" s="25"/>
      <c r="BD1467" s="25"/>
      <c r="BE1467" s="25"/>
      <c r="BF1467" s="25"/>
      <c r="BG1467" s="25"/>
      <c r="BH1467" s="25"/>
      <c r="BI1467" s="25"/>
      <c r="BJ1467" s="25"/>
      <c r="BK1467" s="25"/>
      <c r="BL1467" s="25"/>
      <c r="BM1467" s="25"/>
      <c r="BN1467" s="25"/>
      <c r="BO1467" s="25"/>
      <c r="BP1467" s="25"/>
      <c r="BQ1467" s="25"/>
      <c r="BR1467" s="25"/>
      <c r="BS1467" s="25"/>
      <c r="BT1467" s="25"/>
      <c r="BU1467" s="25"/>
      <c r="BV1467" s="25"/>
      <c r="BW1467" s="25"/>
      <c r="BX1467" s="25"/>
      <c r="BY1467" s="25"/>
      <c r="BZ1467" s="25"/>
      <c r="CA1467" s="25"/>
      <c r="CB1467" s="25"/>
      <c r="CC1467" s="25"/>
      <c r="CD1467" s="25"/>
      <c r="CE1467" s="25"/>
      <c r="CF1467" s="25"/>
      <c r="CG1467" s="25"/>
      <c r="CH1467" s="25"/>
      <c r="CI1467" s="25"/>
      <c r="CJ1467" s="25"/>
      <c r="CK1467" s="25"/>
      <c r="CL1467" s="25"/>
      <c r="CM1467" s="25"/>
      <c r="CN1467" s="25"/>
      <c r="CO1467" s="25"/>
      <c r="CP1467" s="25"/>
      <c r="CQ1467" s="25"/>
      <c r="CR1467" s="25"/>
      <c r="CS1467" s="25"/>
      <c r="CT1467" s="25"/>
      <c r="CU1467" s="25"/>
      <c r="CV1467" s="25"/>
      <c r="CW1467" s="25"/>
      <c r="CX1467" s="25"/>
      <c r="CY1467" s="25"/>
      <c r="CZ1467" s="25"/>
      <c r="DA1467" s="25"/>
      <c r="DB1467" s="25"/>
      <c r="DC1467" s="25"/>
      <c r="DD1467" s="25"/>
    </row>
    <row r="1468" spans="1:108" hidden="1">
      <c r="A1468" s="25"/>
      <c r="B1468" s="25"/>
      <c r="C1468" s="25"/>
      <c r="D1468" s="25"/>
      <c r="E1468" s="25"/>
      <c r="F1468" s="25"/>
      <c r="G1468" s="25"/>
      <c r="H1468" s="25"/>
      <c r="I1468" s="214"/>
      <c r="J1468" s="25"/>
      <c r="K1468" s="25"/>
      <c r="L1468" s="25"/>
      <c r="M1468" s="25"/>
      <c r="N1468" s="25"/>
      <c r="O1468" s="25"/>
      <c r="P1468" s="25"/>
      <c r="Q1468" s="25"/>
      <c r="R1468" s="25"/>
      <c r="S1468" s="25"/>
      <c r="T1468" s="25"/>
      <c r="U1468" s="25"/>
      <c r="V1468" s="25"/>
      <c r="W1468" s="25"/>
      <c r="X1468" s="25"/>
      <c r="Y1468" s="25"/>
      <c r="Z1468" s="25"/>
      <c r="AA1468" s="25"/>
      <c r="AB1468" s="25"/>
      <c r="AC1468" s="25"/>
      <c r="AD1468" s="25"/>
      <c r="AE1468" s="25"/>
      <c r="AF1468" s="25"/>
      <c r="AG1468" s="25"/>
      <c r="AH1468" s="25"/>
      <c r="AI1468" s="25"/>
      <c r="AJ1468" s="25"/>
      <c r="AK1468" s="25"/>
      <c r="AL1468" s="25"/>
      <c r="AM1468" s="25"/>
      <c r="AN1468" s="25"/>
      <c r="AO1468" s="25"/>
      <c r="AP1468" s="25"/>
      <c r="AQ1468" s="25"/>
      <c r="AR1468" s="25"/>
      <c r="AS1468" s="25"/>
      <c r="AT1468" s="25"/>
      <c r="AU1468" s="25"/>
      <c r="AV1468" s="25"/>
      <c r="AW1468" s="25"/>
      <c r="AX1468" s="25"/>
      <c r="AY1468" s="25"/>
      <c r="AZ1468" s="25"/>
      <c r="BA1468" s="25"/>
      <c r="BB1468" s="25"/>
      <c r="BC1468" s="25"/>
      <c r="BD1468" s="25"/>
      <c r="BE1468" s="25"/>
      <c r="BF1468" s="25"/>
      <c r="BG1468" s="25"/>
      <c r="BH1468" s="25"/>
      <c r="BI1468" s="25"/>
      <c r="BJ1468" s="25"/>
      <c r="BK1468" s="25"/>
      <c r="BL1468" s="25"/>
      <c r="BM1468" s="25"/>
      <c r="BN1468" s="25"/>
      <c r="BO1468" s="25"/>
      <c r="BP1468" s="25"/>
      <c r="BQ1468" s="25"/>
      <c r="BR1468" s="25"/>
      <c r="BS1468" s="25"/>
      <c r="BT1468" s="25"/>
      <c r="BU1468" s="25"/>
      <c r="BV1468" s="25"/>
      <c r="BW1468" s="25"/>
      <c r="BX1468" s="25"/>
      <c r="BY1468" s="25"/>
      <c r="BZ1468" s="25"/>
      <c r="CA1468" s="25"/>
      <c r="CB1468" s="25"/>
      <c r="CC1468" s="25"/>
      <c r="CD1468" s="25"/>
      <c r="CE1468" s="25"/>
      <c r="CF1468" s="25"/>
      <c r="CG1468" s="25"/>
      <c r="CH1468" s="25"/>
      <c r="CI1468" s="25"/>
      <c r="CJ1468" s="25"/>
      <c r="CK1468" s="25"/>
      <c r="CL1468" s="25"/>
      <c r="CM1468" s="25"/>
      <c r="CN1468" s="25"/>
      <c r="CO1468" s="25"/>
      <c r="CP1468" s="25"/>
      <c r="CQ1468" s="25"/>
      <c r="CR1468" s="25"/>
      <c r="CS1468" s="25"/>
      <c r="CT1468" s="25"/>
      <c r="CU1468" s="25"/>
      <c r="CV1468" s="25"/>
      <c r="CW1468" s="25"/>
      <c r="CX1468" s="25"/>
      <c r="CY1468" s="25"/>
      <c r="CZ1468" s="25"/>
      <c r="DA1468" s="25"/>
      <c r="DB1468" s="25"/>
      <c r="DC1468" s="25"/>
      <c r="DD1468" s="25"/>
    </row>
    <row r="1469" spans="1:108" hidden="1">
      <c r="A1469" s="25"/>
      <c r="B1469" s="25"/>
      <c r="C1469" s="25"/>
      <c r="D1469" s="25"/>
      <c r="E1469" s="25"/>
      <c r="F1469" s="25"/>
      <c r="G1469" s="25"/>
      <c r="H1469" s="25"/>
      <c r="I1469" s="214"/>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5"/>
      <c r="AX1469" s="25"/>
      <c r="AY1469" s="25"/>
      <c r="AZ1469" s="25"/>
      <c r="BA1469" s="25"/>
      <c r="BB1469" s="25"/>
      <c r="BC1469" s="25"/>
      <c r="BD1469" s="25"/>
      <c r="BE1469" s="25"/>
      <c r="BF1469" s="25"/>
      <c r="BG1469" s="25"/>
      <c r="BH1469" s="25"/>
      <c r="BI1469" s="25"/>
      <c r="BJ1469" s="25"/>
      <c r="BK1469" s="25"/>
      <c r="BL1469" s="25"/>
      <c r="BM1469" s="25"/>
      <c r="BN1469" s="25"/>
      <c r="BO1469" s="25"/>
      <c r="BP1469" s="25"/>
      <c r="BQ1469" s="25"/>
      <c r="BR1469" s="25"/>
      <c r="BS1469" s="25"/>
      <c r="BT1469" s="25"/>
      <c r="BU1469" s="25"/>
      <c r="BV1469" s="25"/>
      <c r="BW1469" s="25"/>
      <c r="BX1469" s="25"/>
      <c r="BY1469" s="25"/>
      <c r="BZ1469" s="25"/>
      <c r="CA1469" s="25"/>
      <c r="CB1469" s="25"/>
      <c r="CC1469" s="25"/>
      <c r="CD1469" s="25"/>
      <c r="CE1469" s="25"/>
      <c r="CF1469" s="25"/>
      <c r="CG1469" s="25"/>
      <c r="CH1469" s="25"/>
      <c r="CI1469" s="25"/>
      <c r="CJ1469" s="25"/>
      <c r="CK1469" s="25"/>
      <c r="CL1469" s="25"/>
      <c r="CM1469" s="25"/>
      <c r="CN1469" s="25"/>
      <c r="CO1469" s="25"/>
      <c r="CP1469" s="25"/>
      <c r="CQ1469" s="25"/>
      <c r="CR1469" s="25"/>
      <c r="CS1469" s="25"/>
      <c r="CT1469" s="25"/>
      <c r="CU1469" s="25"/>
      <c r="CV1469" s="25"/>
      <c r="CW1469" s="25"/>
      <c r="CX1469" s="25"/>
      <c r="CY1469" s="25"/>
      <c r="CZ1469" s="25"/>
      <c r="DA1469" s="25"/>
      <c r="DB1469" s="25"/>
      <c r="DC1469" s="25"/>
      <c r="DD1469" s="25"/>
    </row>
    <row r="1470" spans="1:108" hidden="1">
      <c r="A1470" s="25"/>
      <c r="B1470" s="25"/>
      <c r="C1470" s="25"/>
      <c r="D1470" s="25"/>
      <c r="E1470" s="25"/>
      <c r="F1470" s="25"/>
      <c r="G1470" s="25"/>
      <c r="H1470" s="25"/>
      <c r="I1470" s="214"/>
      <c r="J1470" s="25"/>
      <c r="K1470" s="25"/>
      <c r="L1470" s="25"/>
      <c r="M1470" s="25"/>
      <c r="N1470" s="25"/>
      <c r="O1470" s="25"/>
      <c r="P1470" s="25"/>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c r="AM1470" s="25"/>
      <c r="AN1470" s="25"/>
      <c r="AO1470" s="25"/>
      <c r="AP1470" s="25"/>
      <c r="AQ1470" s="25"/>
      <c r="AR1470" s="25"/>
      <c r="AS1470" s="25"/>
      <c r="AT1470" s="25"/>
      <c r="AU1470" s="25"/>
      <c r="AV1470" s="25"/>
      <c r="AW1470" s="25"/>
      <c r="AX1470" s="25"/>
      <c r="AY1470" s="25"/>
      <c r="AZ1470" s="25"/>
      <c r="BA1470" s="25"/>
      <c r="BB1470" s="25"/>
      <c r="BC1470" s="25"/>
      <c r="BD1470" s="25"/>
      <c r="BE1470" s="25"/>
      <c r="BF1470" s="25"/>
      <c r="BG1470" s="25"/>
      <c r="BH1470" s="25"/>
      <c r="BI1470" s="25"/>
      <c r="BJ1470" s="25"/>
      <c r="BK1470" s="25"/>
      <c r="BL1470" s="25"/>
      <c r="BM1470" s="25"/>
      <c r="BN1470" s="25"/>
      <c r="BO1470" s="25"/>
      <c r="BP1470" s="25"/>
      <c r="BQ1470" s="25"/>
      <c r="BR1470" s="25"/>
      <c r="BS1470" s="25"/>
      <c r="BT1470" s="25"/>
      <c r="BU1470" s="25"/>
      <c r="BV1470" s="25"/>
      <c r="BW1470" s="25"/>
      <c r="BX1470" s="25"/>
      <c r="BY1470" s="25"/>
      <c r="BZ1470" s="25"/>
      <c r="CA1470" s="25"/>
      <c r="CB1470" s="25"/>
      <c r="CC1470" s="25"/>
      <c r="CD1470" s="25"/>
      <c r="CE1470" s="25"/>
      <c r="CF1470" s="25"/>
      <c r="CG1470" s="25"/>
      <c r="CH1470" s="25"/>
      <c r="CI1470" s="25"/>
      <c r="CJ1470" s="25"/>
      <c r="CK1470" s="25"/>
      <c r="CL1470" s="25"/>
      <c r="CM1470" s="25"/>
      <c r="CN1470" s="25"/>
      <c r="CO1470" s="25"/>
      <c r="CP1470" s="25"/>
      <c r="CQ1470" s="25"/>
      <c r="CR1470" s="25"/>
      <c r="CS1470" s="25"/>
      <c r="CT1470" s="25"/>
      <c r="CU1470" s="25"/>
      <c r="CV1470" s="25"/>
      <c r="CW1470" s="25"/>
      <c r="CX1470" s="25"/>
      <c r="CY1470" s="25"/>
      <c r="CZ1470" s="25"/>
      <c r="DA1470" s="25"/>
      <c r="DB1470" s="25"/>
      <c r="DC1470" s="25"/>
      <c r="DD1470" s="25"/>
    </row>
    <row r="1471" spans="1:108" hidden="1">
      <c r="A1471" s="25"/>
      <c r="B1471" s="25"/>
      <c r="C1471" s="25"/>
      <c r="D1471" s="25"/>
      <c r="E1471" s="25"/>
      <c r="F1471" s="25"/>
      <c r="G1471" s="25"/>
      <c r="H1471" s="25"/>
      <c r="I1471" s="214"/>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5"/>
      <c r="AX1471" s="25"/>
      <c r="AY1471" s="25"/>
      <c r="AZ1471" s="25"/>
      <c r="BA1471" s="25"/>
      <c r="BB1471" s="25"/>
      <c r="BC1471" s="25"/>
      <c r="BD1471" s="25"/>
      <c r="BE1471" s="25"/>
      <c r="BF1471" s="25"/>
      <c r="BG1471" s="25"/>
      <c r="BH1471" s="25"/>
      <c r="BI1471" s="25"/>
      <c r="BJ1471" s="25"/>
      <c r="BK1471" s="25"/>
      <c r="BL1471" s="25"/>
      <c r="BM1471" s="25"/>
      <c r="BN1471" s="25"/>
      <c r="BO1471" s="25"/>
      <c r="BP1471" s="25"/>
      <c r="BQ1471" s="25"/>
      <c r="BR1471" s="25"/>
      <c r="BS1471" s="25"/>
      <c r="BT1471" s="25"/>
      <c r="BU1471" s="25"/>
      <c r="BV1471" s="25"/>
      <c r="BW1471" s="25"/>
      <c r="BX1471" s="25"/>
      <c r="BY1471" s="25"/>
      <c r="BZ1471" s="25"/>
      <c r="CA1471" s="25"/>
      <c r="CB1471" s="25"/>
      <c r="CC1471" s="25"/>
      <c r="CD1471" s="25"/>
      <c r="CE1471" s="25"/>
      <c r="CF1471" s="25"/>
      <c r="CG1471" s="25"/>
      <c r="CH1471" s="25"/>
      <c r="CI1471" s="25"/>
      <c r="CJ1471" s="25"/>
      <c r="CK1471" s="25"/>
      <c r="CL1471" s="25"/>
      <c r="CM1471" s="25"/>
      <c r="CN1471" s="25"/>
      <c r="CO1471" s="25"/>
      <c r="CP1471" s="25"/>
      <c r="CQ1471" s="25"/>
      <c r="CR1471" s="25"/>
      <c r="CS1471" s="25"/>
      <c r="CT1471" s="25"/>
      <c r="CU1471" s="25"/>
      <c r="CV1471" s="25"/>
      <c r="CW1471" s="25"/>
      <c r="CX1471" s="25"/>
      <c r="CY1471" s="25"/>
      <c r="CZ1471" s="25"/>
      <c r="DA1471" s="25"/>
      <c r="DB1471" s="25"/>
      <c r="DC1471" s="25"/>
      <c r="DD1471" s="25"/>
    </row>
    <row r="1472" spans="1:108" hidden="1">
      <c r="A1472" s="25"/>
      <c r="B1472" s="25"/>
      <c r="C1472" s="25"/>
      <c r="D1472" s="25"/>
      <c r="E1472" s="25"/>
      <c r="F1472" s="25"/>
      <c r="G1472" s="25"/>
      <c r="H1472" s="25"/>
      <c r="I1472" s="214"/>
      <c r="J1472" s="25"/>
      <c r="K1472" s="25"/>
      <c r="L1472" s="25"/>
      <c r="M1472" s="25"/>
      <c r="N1472" s="25"/>
      <c r="O1472" s="25"/>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c r="AM1472" s="25"/>
      <c r="AN1472" s="25"/>
      <c r="AO1472" s="25"/>
      <c r="AP1472" s="25"/>
      <c r="AQ1472" s="25"/>
      <c r="AR1472" s="25"/>
      <c r="AS1472" s="25"/>
      <c r="AT1472" s="25"/>
      <c r="AU1472" s="25"/>
      <c r="AV1472" s="25"/>
      <c r="AW1472" s="25"/>
      <c r="AX1472" s="25"/>
      <c r="AY1472" s="25"/>
      <c r="AZ1472" s="25"/>
      <c r="BA1472" s="25"/>
      <c r="BB1472" s="25"/>
      <c r="BC1472" s="25"/>
      <c r="BD1472" s="25"/>
      <c r="BE1472" s="25"/>
      <c r="BF1472" s="25"/>
      <c r="BG1472" s="25"/>
      <c r="BH1472" s="25"/>
      <c r="BI1472" s="25"/>
      <c r="BJ1472" s="25"/>
      <c r="BK1472" s="25"/>
      <c r="BL1472" s="25"/>
      <c r="BM1472" s="25"/>
      <c r="BN1472" s="25"/>
      <c r="BO1472" s="25"/>
      <c r="BP1472" s="25"/>
      <c r="BQ1472" s="25"/>
      <c r="BR1472" s="25"/>
      <c r="BS1472" s="25"/>
      <c r="BT1472" s="25"/>
      <c r="BU1472" s="25"/>
      <c r="BV1472" s="25"/>
      <c r="BW1472" s="25"/>
      <c r="BX1472" s="25"/>
      <c r="BY1472" s="25"/>
      <c r="BZ1472" s="25"/>
      <c r="CA1472" s="25"/>
      <c r="CB1472" s="25"/>
      <c r="CC1472" s="25"/>
      <c r="CD1472" s="25"/>
      <c r="CE1472" s="25"/>
      <c r="CF1472" s="25"/>
      <c r="CG1472" s="25"/>
      <c r="CH1472" s="25"/>
      <c r="CI1472" s="25"/>
      <c r="CJ1472" s="25"/>
      <c r="CK1472" s="25"/>
      <c r="CL1472" s="25"/>
      <c r="CM1472" s="25"/>
      <c r="CN1472" s="25"/>
      <c r="CO1472" s="25"/>
      <c r="CP1472" s="25"/>
      <c r="CQ1472" s="25"/>
      <c r="CR1472" s="25"/>
      <c r="CS1472" s="25"/>
      <c r="CT1472" s="25"/>
      <c r="CU1472" s="25"/>
      <c r="CV1472" s="25"/>
      <c r="CW1472" s="25"/>
      <c r="CX1472" s="25"/>
      <c r="CY1472" s="25"/>
      <c r="CZ1472" s="25"/>
      <c r="DA1472" s="25"/>
      <c r="DB1472" s="25"/>
      <c r="DC1472" s="25"/>
      <c r="DD1472" s="25"/>
    </row>
    <row r="1473" spans="1:108" hidden="1">
      <c r="A1473" s="25"/>
      <c r="B1473" s="25"/>
      <c r="C1473" s="25"/>
      <c r="D1473" s="25"/>
      <c r="E1473" s="25"/>
      <c r="F1473" s="25"/>
      <c r="G1473" s="25"/>
      <c r="H1473" s="25"/>
      <c r="I1473" s="214"/>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5"/>
      <c r="AX1473" s="25"/>
      <c r="AY1473" s="25"/>
      <c r="AZ1473" s="25"/>
      <c r="BA1473" s="25"/>
      <c r="BB1473" s="25"/>
      <c r="BC1473" s="25"/>
      <c r="BD1473" s="25"/>
      <c r="BE1473" s="25"/>
      <c r="BF1473" s="25"/>
      <c r="BG1473" s="25"/>
      <c r="BH1473" s="25"/>
      <c r="BI1473" s="25"/>
      <c r="BJ1473" s="25"/>
      <c r="BK1473" s="25"/>
      <c r="BL1473" s="25"/>
      <c r="BM1473" s="25"/>
      <c r="BN1473" s="25"/>
      <c r="BO1473" s="25"/>
      <c r="BP1473" s="25"/>
      <c r="BQ1473" s="25"/>
      <c r="BR1473" s="25"/>
      <c r="BS1473" s="25"/>
      <c r="BT1473" s="25"/>
      <c r="BU1473" s="25"/>
      <c r="BV1473" s="25"/>
      <c r="BW1473" s="25"/>
      <c r="BX1473" s="25"/>
      <c r="BY1473" s="25"/>
      <c r="BZ1473" s="25"/>
      <c r="CA1473" s="25"/>
      <c r="CB1473" s="25"/>
      <c r="CC1473" s="25"/>
      <c r="CD1473" s="25"/>
      <c r="CE1473" s="25"/>
      <c r="CF1473" s="25"/>
      <c r="CG1473" s="25"/>
      <c r="CH1473" s="25"/>
      <c r="CI1473" s="25"/>
      <c r="CJ1473" s="25"/>
      <c r="CK1473" s="25"/>
      <c r="CL1473" s="25"/>
      <c r="CM1473" s="25"/>
      <c r="CN1473" s="25"/>
      <c r="CO1473" s="25"/>
      <c r="CP1473" s="25"/>
      <c r="CQ1473" s="25"/>
      <c r="CR1473" s="25"/>
      <c r="CS1473" s="25"/>
      <c r="CT1473" s="25"/>
      <c r="CU1473" s="25"/>
      <c r="CV1473" s="25"/>
      <c r="CW1473" s="25"/>
      <c r="CX1473" s="25"/>
      <c r="CY1473" s="25"/>
      <c r="CZ1473" s="25"/>
      <c r="DA1473" s="25"/>
      <c r="DB1473" s="25"/>
      <c r="DC1473" s="25"/>
      <c r="DD1473" s="25"/>
    </row>
    <row r="1474" spans="1:108" hidden="1">
      <c r="A1474" s="25"/>
      <c r="B1474" s="25"/>
      <c r="C1474" s="25"/>
      <c r="D1474" s="25"/>
      <c r="E1474" s="25"/>
      <c r="F1474" s="25"/>
      <c r="G1474" s="25"/>
      <c r="H1474" s="25"/>
      <c r="I1474" s="214"/>
      <c r="J1474" s="25"/>
      <c r="K1474" s="25"/>
      <c r="L1474" s="25"/>
      <c r="M1474" s="25"/>
      <c r="N1474" s="25"/>
      <c r="O1474" s="25"/>
      <c r="P1474" s="25"/>
      <c r="Q1474" s="25"/>
      <c r="R1474" s="25"/>
      <c r="S1474" s="25"/>
      <c r="T1474" s="25"/>
      <c r="U1474" s="25"/>
      <c r="V1474" s="25"/>
      <c r="W1474" s="25"/>
      <c r="X1474" s="25"/>
      <c r="Y1474" s="25"/>
      <c r="Z1474" s="25"/>
      <c r="AA1474" s="25"/>
      <c r="AB1474" s="25"/>
      <c r="AC1474" s="25"/>
      <c r="AD1474" s="25"/>
      <c r="AE1474" s="25"/>
      <c r="AF1474" s="25"/>
      <c r="AG1474" s="25"/>
      <c r="AH1474" s="25"/>
      <c r="AI1474" s="25"/>
      <c r="AJ1474" s="25"/>
      <c r="AK1474" s="25"/>
      <c r="AL1474" s="25"/>
      <c r="AM1474" s="25"/>
      <c r="AN1474" s="25"/>
      <c r="AO1474" s="25"/>
      <c r="AP1474" s="25"/>
      <c r="AQ1474" s="25"/>
      <c r="AR1474" s="25"/>
      <c r="AS1474" s="25"/>
      <c r="AT1474" s="25"/>
      <c r="AU1474" s="25"/>
      <c r="AV1474" s="25"/>
      <c r="AW1474" s="25"/>
      <c r="AX1474" s="25"/>
      <c r="AY1474" s="25"/>
      <c r="AZ1474" s="25"/>
      <c r="BA1474" s="25"/>
      <c r="BB1474" s="25"/>
      <c r="BC1474" s="25"/>
      <c r="BD1474" s="25"/>
      <c r="BE1474" s="25"/>
      <c r="BF1474" s="25"/>
      <c r="BG1474" s="25"/>
      <c r="BH1474" s="25"/>
      <c r="BI1474" s="25"/>
      <c r="BJ1474" s="25"/>
      <c r="BK1474" s="25"/>
      <c r="BL1474" s="25"/>
      <c r="BM1474" s="25"/>
      <c r="BN1474" s="25"/>
      <c r="BO1474" s="25"/>
      <c r="BP1474" s="25"/>
      <c r="BQ1474" s="25"/>
      <c r="BR1474" s="25"/>
      <c r="BS1474" s="25"/>
      <c r="BT1474" s="25"/>
      <c r="BU1474" s="25"/>
      <c r="BV1474" s="25"/>
      <c r="BW1474" s="25"/>
      <c r="BX1474" s="25"/>
      <c r="BY1474" s="25"/>
      <c r="BZ1474" s="25"/>
      <c r="CA1474" s="25"/>
      <c r="CB1474" s="25"/>
      <c r="CC1474" s="25"/>
      <c r="CD1474" s="25"/>
      <c r="CE1474" s="25"/>
      <c r="CF1474" s="25"/>
      <c r="CG1474" s="25"/>
      <c r="CH1474" s="25"/>
      <c r="CI1474" s="25"/>
      <c r="CJ1474" s="25"/>
      <c r="CK1474" s="25"/>
      <c r="CL1474" s="25"/>
      <c r="CM1474" s="25"/>
      <c r="CN1474" s="25"/>
      <c r="CO1474" s="25"/>
      <c r="CP1474" s="25"/>
      <c r="CQ1474" s="25"/>
      <c r="CR1474" s="25"/>
      <c r="CS1474" s="25"/>
      <c r="CT1474" s="25"/>
      <c r="CU1474" s="25"/>
      <c r="CV1474" s="25"/>
      <c r="CW1474" s="25"/>
      <c r="CX1474" s="25"/>
      <c r="CY1474" s="25"/>
      <c r="CZ1474" s="25"/>
      <c r="DA1474" s="25"/>
      <c r="DB1474" s="25"/>
      <c r="DC1474" s="25"/>
      <c r="DD1474" s="25"/>
    </row>
    <row r="1475" spans="1:108" hidden="1">
      <c r="A1475" s="25"/>
      <c r="B1475" s="25"/>
      <c r="C1475" s="25"/>
      <c r="D1475" s="25"/>
      <c r="E1475" s="25"/>
      <c r="F1475" s="25"/>
      <c r="G1475" s="25"/>
      <c r="H1475" s="25"/>
      <c r="I1475" s="214"/>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5"/>
      <c r="AX1475" s="25"/>
      <c r="AY1475" s="25"/>
      <c r="AZ1475" s="25"/>
      <c r="BA1475" s="25"/>
      <c r="BB1475" s="25"/>
      <c r="BC1475" s="25"/>
      <c r="BD1475" s="25"/>
      <c r="BE1475" s="25"/>
      <c r="BF1475" s="25"/>
      <c r="BG1475" s="25"/>
      <c r="BH1475" s="25"/>
      <c r="BI1475" s="25"/>
      <c r="BJ1475" s="25"/>
      <c r="BK1475" s="25"/>
      <c r="BL1475" s="25"/>
      <c r="BM1475" s="25"/>
      <c r="BN1475" s="25"/>
      <c r="BO1475" s="25"/>
      <c r="BP1475" s="25"/>
      <c r="BQ1475" s="25"/>
      <c r="BR1475" s="25"/>
      <c r="BS1475" s="25"/>
      <c r="BT1475" s="25"/>
      <c r="BU1475" s="25"/>
      <c r="BV1475" s="25"/>
      <c r="BW1475" s="25"/>
      <c r="BX1475" s="25"/>
      <c r="BY1475" s="25"/>
      <c r="BZ1475" s="25"/>
      <c r="CA1475" s="25"/>
      <c r="CB1475" s="25"/>
      <c r="CC1475" s="25"/>
      <c r="CD1475" s="25"/>
      <c r="CE1475" s="25"/>
      <c r="CF1475" s="25"/>
      <c r="CG1475" s="25"/>
      <c r="CH1475" s="25"/>
      <c r="CI1475" s="25"/>
      <c r="CJ1475" s="25"/>
      <c r="CK1475" s="25"/>
      <c r="CL1475" s="25"/>
      <c r="CM1475" s="25"/>
      <c r="CN1475" s="25"/>
      <c r="CO1475" s="25"/>
      <c r="CP1475" s="25"/>
      <c r="CQ1475" s="25"/>
      <c r="CR1475" s="25"/>
      <c r="CS1475" s="25"/>
      <c r="CT1475" s="25"/>
      <c r="CU1475" s="25"/>
      <c r="CV1475" s="25"/>
      <c r="CW1475" s="25"/>
      <c r="CX1475" s="25"/>
      <c r="CY1475" s="25"/>
      <c r="CZ1475" s="25"/>
      <c r="DA1475" s="25"/>
      <c r="DB1475" s="25"/>
      <c r="DC1475" s="25"/>
      <c r="DD1475" s="25"/>
    </row>
    <row r="1476" spans="1:108" hidden="1">
      <c r="A1476" s="25"/>
      <c r="B1476" s="25"/>
      <c r="C1476" s="25"/>
      <c r="D1476" s="25"/>
      <c r="E1476" s="25"/>
      <c r="F1476" s="25"/>
      <c r="G1476" s="25"/>
      <c r="H1476" s="25"/>
      <c r="I1476" s="214"/>
      <c r="J1476" s="25"/>
      <c r="K1476" s="25"/>
      <c r="L1476" s="25"/>
      <c r="M1476" s="25"/>
      <c r="N1476" s="25"/>
      <c r="O1476" s="25"/>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c r="AM1476" s="25"/>
      <c r="AN1476" s="25"/>
      <c r="AO1476" s="25"/>
      <c r="AP1476" s="25"/>
      <c r="AQ1476" s="25"/>
      <c r="AR1476" s="25"/>
      <c r="AS1476" s="25"/>
      <c r="AT1476" s="25"/>
      <c r="AU1476" s="25"/>
      <c r="AV1476" s="25"/>
      <c r="AW1476" s="25"/>
      <c r="AX1476" s="25"/>
      <c r="AY1476" s="25"/>
      <c r="AZ1476" s="25"/>
      <c r="BA1476" s="25"/>
      <c r="BB1476" s="25"/>
      <c r="BC1476" s="25"/>
      <c r="BD1476" s="25"/>
      <c r="BE1476" s="25"/>
      <c r="BF1476" s="25"/>
      <c r="BG1476" s="25"/>
      <c r="BH1476" s="25"/>
      <c r="BI1476" s="25"/>
      <c r="BJ1476" s="25"/>
      <c r="BK1476" s="25"/>
      <c r="BL1476" s="25"/>
      <c r="BM1476" s="25"/>
      <c r="BN1476" s="25"/>
      <c r="BO1476" s="25"/>
      <c r="BP1476" s="25"/>
      <c r="BQ1476" s="25"/>
      <c r="BR1476" s="25"/>
      <c r="BS1476" s="25"/>
      <c r="BT1476" s="25"/>
      <c r="BU1476" s="25"/>
      <c r="BV1476" s="25"/>
      <c r="BW1476" s="25"/>
      <c r="BX1476" s="25"/>
      <c r="BY1476" s="25"/>
      <c r="BZ1476" s="25"/>
      <c r="CA1476" s="25"/>
      <c r="CB1476" s="25"/>
      <c r="CC1476" s="25"/>
      <c r="CD1476" s="25"/>
      <c r="CE1476" s="25"/>
      <c r="CF1476" s="25"/>
      <c r="CG1476" s="25"/>
      <c r="CH1476" s="25"/>
      <c r="CI1476" s="25"/>
      <c r="CJ1476" s="25"/>
      <c r="CK1476" s="25"/>
      <c r="CL1476" s="25"/>
      <c r="CM1476" s="25"/>
      <c r="CN1476" s="25"/>
      <c r="CO1476" s="25"/>
      <c r="CP1476" s="25"/>
      <c r="CQ1476" s="25"/>
      <c r="CR1476" s="25"/>
      <c r="CS1476" s="25"/>
      <c r="CT1476" s="25"/>
      <c r="CU1476" s="25"/>
      <c r="CV1476" s="25"/>
      <c r="CW1476" s="25"/>
      <c r="CX1476" s="25"/>
      <c r="CY1476" s="25"/>
      <c r="CZ1476" s="25"/>
      <c r="DA1476" s="25"/>
      <c r="DB1476" s="25"/>
      <c r="DC1476" s="25"/>
      <c r="DD1476" s="25"/>
    </row>
    <row r="1477" spans="1:108" hidden="1">
      <c r="A1477" s="25"/>
      <c r="B1477" s="25"/>
      <c r="C1477" s="25"/>
      <c r="D1477" s="25"/>
      <c r="E1477" s="25"/>
      <c r="F1477" s="25"/>
      <c r="G1477" s="25"/>
      <c r="H1477" s="25"/>
      <c r="I1477" s="214"/>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5"/>
      <c r="AX1477" s="25"/>
      <c r="AY1477" s="25"/>
      <c r="AZ1477" s="25"/>
      <c r="BA1477" s="25"/>
      <c r="BB1477" s="25"/>
      <c r="BC1477" s="25"/>
      <c r="BD1477" s="25"/>
      <c r="BE1477" s="25"/>
      <c r="BF1477" s="25"/>
      <c r="BG1477" s="25"/>
      <c r="BH1477" s="25"/>
      <c r="BI1477" s="25"/>
      <c r="BJ1477" s="25"/>
      <c r="BK1477" s="25"/>
      <c r="BL1477" s="25"/>
      <c r="BM1477" s="25"/>
      <c r="BN1477" s="25"/>
      <c r="BO1477" s="25"/>
      <c r="BP1477" s="25"/>
      <c r="BQ1477" s="25"/>
      <c r="BR1477" s="25"/>
      <c r="BS1477" s="25"/>
      <c r="BT1477" s="25"/>
      <c r="BU1477" s="25"/>
      <c r="BV1477" s="25"/>
      <c r="BW1477" s="25"/>
      <c r="BX1477" s="25"/>
      <c r="BY1477" s="25"/>
      <c r="BZ1477" s="25"/>
      <c r="CA1477" s="25"/>
      <c r="CB1477" s="25"/>
      <c r="CC1477" s="25"/>
      <c r="CD1477" s="25"/>
      <c r="CE1477" s="25"/>
      <c r="CF1477" s="25"/>
      <c r="CG1477" s="25"/>
      <c r="CH1477" s="25"/>
      <c r="CI1477" s="25"/>
      <c r="CJ1477" s="25"/>
      <c r="CK1477" s="25"/>
      <c r="CL1477" s="25"/>
      <c r="CM1477" s="25"/>
      <c r="CN1477" s="25"/>
      <c r="CO1477" s="25"/>
      <c r="CP1477" s="25"/>
      <c r="CQ1477" s="25"/>
      <c r="CR1477" s="25"/>
      <c r="CS1477" s="25"/>
      <c r="CT1477" s="25"/>
      <c r="CU1477" s="25"/>
      <c r="CV1477" s="25"/>
      <c r="CW1477" s="25"/>
      <c r="CX1477" s="25"/>
      <c r="CY1477" s="25"/>
      <c r="CZ1477" s="25"/>
      <c r="DA1477" s="25"/>
      <c r="DB1477" s="25"/>
      <c r="DC1477" s="25"/>
      <c r="DD1477" s="25"/>
    </row>
    <row r="1478" spans="1:108" hidden="1">
      <c r="A1478" s="25"/>
      <c r="B1478" s="25"/>
      <c r="C1478" s="25"/>
      <c r="D1478" s="25"/>
      <c r="E1478" s="25"/>
      <c r="F1478" s="25"/>
      <c r="G1478" s="25"/>
      <c r="H1478" s="25"/>
      <c r="I1478" s="214"/>
      <c r="J1478" s="25"/>
      <c r="K1478" s="25"/>
      <c r="L1478" s="25"/>
      <c r="M1478" s="25"/>
      <c r="N1478" s="25"/>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c r="AM1478" s="25"/>
      <c r="AN1478" s="25"/>
      <c r="AO1478" s="25"/>
      <c r="AP1478" s="25"/>
      <c r="AQ1478" s="25"/>
      <c r="AR1478" s="25"/>
      <c r="AS1478" s="25"/>
      <c r="AT1478" s="25"/>
      <c r="AU1478" s="25"/>
      <c r="AV1478" s="25"/>
      <c r="AW1478" s="25"/>
      <c r="AX1478" s="25"/>
      <c r="AY1478" s="25"/>
      <c r="AZ1478" s="25"/>
      <c r="BA1478" s="25"/>
      <c r="BB1478" s="25"/>
      <c r="BC1478" s="25"/>
      <c r="BD1478" s="25"/>
      <c r="BE1478" s="25"/>
      <c r="BF1478" s="25"/>
      <c r="BG1478" s="25"/>
      <c r="BH1478" s="25"/>
      <c r="BI1478" s="25"/>
      <c r="BJ1478" s="25"/>
      <c r="BK1478" s="25"/>
      <c r="BL1478" s="25"/>
      <c r="BM1478" s="25"/>
      <c r="BN1478" s="25"/>
      <c r="BO1478" s="25"/>
      <c r="BP1478" s="25"/>
      <c r="BQ1478" s="25"/>
      <c r="BR1478" s="25"/>
      <c r="BS1478" s="25"/>
      <c r="BT1478" s="25"/>
      <c r="BU1478" s="25"/>
      <c r="BV1478" s="25"/>
      <c r="BW1478" s="25"/>
      <c r="BX1478" s="25"/>
      <c r="BY1478" s="25"/>
      <c r="BZ1478" s="25"/>
      <c r="CA1478" s="25"/>
      <c r="CB1478" s="25"/>
      <c r="CC1478" s="25"/>
      <c r="CD1478" s="25"/>
      <c r="CE1478" s="25"/>
      <c r="CF1478" s="25"/>
      <c r="CG1478" s="25"/>
      <c r="CH1478" s="25"/>
      <c r="CI1478" s="25"/>
      <c r="CJ1478" s="25"/>
      <c r="CK1478" s="25"/>
      <c r="CL1478" s="25"/>
      <c r="CM1478" s="25"/>
      <c r="CN1478" s="25"/>
      <c r="CO1478" s="25"/>
      <c r="CP1478" s="25"/>
      <c r="CQ1478" s="25"/>
      <c r="CR1478" s="25"/>
      <c r="CS1478" s="25"/>
      <c r="CT1478" s="25"/>
      <c r="CU1478" s="25"/>
      <c r="CV1478" s="25"/>
      <c r="CW1478" s="25"/>
      <c r="CX1478" s="25"/>
      <c r="CY1478" s="25"/>
      <c r="CZ1478" s="25"/>
      <c r="DA1478" s="25"/>
      <c r="DB1478" s="25"/>
      <c r="DC1478" s="25"/>
      <c r="DD1478" s="25"/>
    </row>
    <row r="1479" spans="1:108" hidden="1">
      <c r="A1479" s="25"/>
      <c r="B1479" s="25"/>
      <c r="C1479" s="25"/>
      <c r="D1479" s="25"/>
      <c r="E1479" s="25"/>
      <c r="F1479" s="25"/>
      <c r="G1479" s="25"/>
      <c r="H1479" s="25"/>
      <c r="I1479" s="214"/>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5"/>
      <c r="AX1479" s="25"/>
      <c r="AY1479" s="25"/>
      <c r="AZ1479" s="25"/>
      <c r="BA1479" s="25"/>
      <c r="BB1479" s="25"/>
      <c r="BC1479" s="25"/>
      <c r="BD1479" s="25"/>
      <c r="BE1479" s="25"/>
      <c r="BF1479" s="25"/>
      <c r="BG1479" s="25"/>
      <c r="BH1479" s="25"/>
      <c r="BI1479" s="25"/>
      <c r="BJ1479" s="25"/>
      <c r="BK1479" s="25"/>
      <c r="BL1479" s="25"/>
      <c r="BM1479" s="25"/>
      <c r="BN1479" s="25"/>
      <c r="BO1479" s="25"/>
      <c r="BP1479" s="25"/>
      <c r="BQ1479" s="25"/>
      <c r="BR1479" s="25"/>
      <c r="BS1479" s="25"/>
      <c r="BT1479" s="25"/>
      <c r="BU1479" s="25"/>
      <c r="BV1479" s="25"/>
      <c r="BW1479" s="25"/>
      <c r="BX1479" s="25"/>
      <c r="BY1479" s="25"/>
      <c r="BZ1479" s="25"/>
      <c r="CA1479" s="25"/>
      <c r="CB1479" s="25"/>
      <c r="CC1479" s="25"/>
      <c r="CD1479" s="25"/>
      <c r="CE1479" s="25"/>
      <c r="CF1479" s="25"/>
      <c r="CG1479" s="25"/>
      <c r="CH1479" s="25"/>
      <c r="CI1479" s="25"/>
      <c r="CJ1479" s="25"/>
      <c r="CK1479" s="25"/>
      <c r="CL1479" s="25"/>
      <c r="CM1479" s="25"/>
      <c r="CN1479" s="25"/>
      <c r="CO1479" s="25"/>
      <c r="CP1479" s="25"/>
      <c r="CQ1479" s="25"/>
      <c r="CR1479" s="25"/>
      <c r="CS1479" s="25"/>
      <c r="CT1479" s="25"/>
      <c r="CU1479" s="25"/>
      <c r="CV1479" s="25"/>
      <c r="CW1479" s="25"/>
      <c r="CX1479" s="25"/>
      <c r="CY1479" s="25"/>
      <c r="CZ1479" s="25"/>
      <c r="DA1479" s="25"/>
      <c r="DB1479" s="25"/>
      <c r="DC1479" s="25"/>
      <c r="DD1479" s="25"/>
    </row>
    <row r="1480" spans="1:108" hidden="1">
      <c r="A1480" s="25"/>
      <c r="B1480" s="25"/>
      <c r="C1480" s="25"/>
      <c r="D1480" s="25"/>
      <c r="E1480" s="25"/>
      <c r="F1480" s="25"/>
      <c r="G1480" s="25"/>
      <c r="H1480" s="25"/>
      <c r="I1480" s="214"/>
      <c r="J1480" s="25"/>
      <c r="K1480" s="25"/>
      <c r="L1480" s="25"/>
      <c r="M1480" s="25"/>
      <c r="N1480" s="25"/>
      <c r="O1480" s="25"/>
      <c r="P1480" s="25"/>
      <c r="Q1480" s="25"/>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c r="AM1480" s="25"/>
      <c r="AN1480" s="25"/>
      <c r="AO1480" s="25"/>
      <c r="AP1480" s="25"/>
      <c r="AQ1480" s="25"/>
      <c r="AR1480" s="25"/>
      <c r="AS1480" s="25"/>
      <c r="AT1480" s="25"/>
      <c r="AU1480" s="25"/>
      <c r="AV1480" s="25"/>
      <c r="AW1480" s="25"/>
      <c r="AX1480" s="25"/>
      <c r="AY1480" s="25"/>
      <c r="AZ1480" s="25"/>
      <c r="BA1480" s="25"/>
      <c r="BB1480" s="25"/>
      <c r="BC1480" s="25"/>
      <c r="BD1480" s="25"/>
      <c r="BE1480" s="25"/>
      <c r="BF1480" s="25"/>
      <c r="BG1480" s="25"/>
      <c r="BH1480" s="25"/>
      <c r="BI1480" s="25"/>
      <c r="BJ1480" s="25"/>
      <c r="BK1480" s="25"/>
      <c r="BL1480" s="25"/>
      <c r="BM1480" s="25"/>
      <c r="BN1480" s="25"/>
      <c r="BO1480" s="25"/>
      <c r="BP1480" s="25"/>
      <c r="BQ1480" s="25"/>
      <c r="BR1480" s="25"/>
      <c r="BS1480" s="25"/>
      <c r="BT1480" s="25"/>
      <c r="BU1480" s="25"/>
      <c r="BV1480" s="25"/>
      <c r="BW1480" s="25"/>
      <c r="BX1480" s="25"/>
      <c r="BY1480" s="25"/>
      <c r="BZ1480" s="25"/>
      <c r="CA1480" s="25"/>
      <c r="CB1480" s="25"/>
      <c r="CC1480" s="25"/>
      <c r="CD1480" s="25"/>
      <c r="CE1480" s="25"/>
      <c r="CF1480" s="25"/>
      <c r="CG1480" s="25"/>
      <c r="CH1480" s="25"/>
      <c r="CI1480" s="25"/>
      <c r="CJ1480" s="25"/>
      <c r="CK1480" s="25"/>
      <c r="CL1480" s="25"/>
      <c r="CM1480" s="25"/>
      <c r="CN1480" s="25"/>
      <c r="CO1480" s="25"/>
      <c r="CP1480" s="25"/>
      <c r="CQ1480" s="25"/>
      <c r="CR1480" s="25"/>
      <c r="CS1480" s="25"/>
      <c r="CT1480" s="25"/>
      <c r="CU1480" s="25"/>
      <c r="CV1480" s="25"/>
      <c r="CW1480" s="25"/>
      <c r="CX1480" s="25"/>
      <c r="CY1480" s="25"/>
      <c r="CZ1480" s="25"/>
      <c r="DA1480" s="25"/>
      <c r="DB1480" s="25"/>
      <c r="DC1480" s="25"/>
      <c r="DD1480" s="25"/>
    </row>
    <row r="1481" spans="1:108" hidden="1">
      <c r="A1481" s="25"/>
      <c r="B1481" s="25"/>
      <c r="C1481" s="25"/>
      <c r="D1481" s="25"/>
      <c r="E1481" s="25"/>
      <c r="F1481" s="25"/>
      <c r="G1481" s="25"/>
      <c r="H1481" s="25"/>
      <c r="I1481" s="214"/>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5"/>
      <c r="AX1481" s="25"/>
      <c r="AY1481" s="25"/>
      <c r="AZ1481" s="25"/>
      <c r="BA1481" s="25"/>
      <c r="BB1481" s="25"/>
      <c r="BC1481" s="25"/>
      <c r="BD1481" s="25"/>
      <c r="BE1481" s="25"/>
      <c r="BF1481" s="25"/>
      <c r="BG1481" s="25"/>
      <c r="BH1481" s="25"/>
      <c r="BI1481" s="25"/>
      <c r="BJ1481" s="25"/>
      <c r="BK1481" s="25"/>
      <c r="BL1481" s="25"/>
      <c r="BM1481" s="25"/>
      <c r="BN1481" s="25"/>
      <c r="BO1481" s="25"/>
      <c r="BP1481" s="25"/>
      <c r="BQ1481" s="25"/>
      <c r="BR1481" s="25"/>
      <c r="BS1481" s="25"/>
      <c r="BT1481" s="25"/>
      <c r="BU1481" s="25"/>
      <c r="BV1481" s="25"/>
      <c r="BW1481" s="25"/>
      <c r="BX1481" s="25"/>
      <c r="BY1481" s="25"/>
      <c r="BZ1481" s="25"/>
      <c r="CA1481" s="25"/>
      <c r="CB1481" s="25"/>
      <c r="CC1481" s="25"/>
      <c r="CD1481" s="25"/>
      <c r="CE1481" s="25"/>
      <c r="CF1481" s="25"/>
      <c r="CG1481" s="25"/>
      <c r="CH1481" s="25"/>
      <c r="CI1481" s="25"/>
      <c r="CJ1481" s="25"/>
      <c r="CK1481" s="25"/>
      <c r="CL1481" s="25"/>
      <c r="CM1481" s="25"/>
      <c r="CN1481" s="25"/>
      <c r="CO1481" s="25"/>
      <c r="CP1481" s="25"/>
      <c r="CQ1481" s="25"/>
      <c r="CR1481" s="25"/>
      <c r="CS1481" s="25"/>
      <c r="CT1481" s="25"/>
      <c r="CU1481" s="25"/>
      <c r="CV1481" s="25"/>
      <c r="CW1481" s="25"/>
      <c r="CX1481" s="25"/>
      <c r="CY1481" s="25"/>
      <c r="CZ1481" s="25"/>
      <c r="DA1481" s="25"/>
      <c r="DB1481" s="25"/>
      <c r="DC1481" s="25"/>
      <c r="DD1481" s="25"/>
    </row>
    <row r="1482" spans="1:108" hidden="1">
      <c r="A1482" s="25"/>
      <c r="B1482" s="25"/>
      <c r="C1482" s="25"/>
      <c r="D1482" s="25"/>
      <c r="E1482" s="25"/>
      <c r="F1482" s="25"/>
      <c r="G1482" s="25"/>
      <c r="H1482" s="25"/>
      <c r="I1482" s="214"/>
      <c r="J1482" s="25"/>
      <c r="K1482" s="25"/>
      <c r="L1482" s="25"/>
      <c r="M1482" s="25"/>
      <c r="N1482" s="25"/>
      <c r="O1482" s="25"/>
      <c r="P1482" s="25"/>
      <c r="Q1482" s="25"/>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c r="AM1482" s="25"/>
      <c r="AN1482" s="25"/>
      <c r="AO1482" s="25"/>
      <c r="AP1482" s="25"/>
      <c r="AQ1482" s="25"/>
      <c r="AR1482" s="25"/>
      <c r="AS1482" s="25"/>
      <c r="AT1482" s="25"/>
      <c r="AU1482" s="25"/>
      <c r="AV1482" s="25"/>
      <c r="AW1482" s="25"/>
      <c r="AX1482" s="25"/>
      <c r="AY1482" s="25"/>
      <c r="AZ1482" s="25"/>
      <c r="BA1482" s="25"/>
      <c r="BB1482" s="25"/>
      <c r="BC1482" s="25"/>
      <c r="BD1482" s="25"/>
      <c r="BE1482" s="25"/>
      <c r="BF1482" s="25"/>
      <c r="BG1482" s="25"/>
      <c r="BH1482" s="25"/>
      <c r="BI1482" s="25"/>
      <c r="BJ1482" s="25"/>
      <c r="BK1482" s="25"/>
      <c r="BL1482" s="25"/>
      <c r="BM1482" s="25"/>
      <c r="BN1482" s="25"/>
      <c r="BO1482" s="25"/>
      <c r="BP1482" s="25"/>
      <c r="BQ1482" s="25"/>
      <c r="BR1482" s="25"/>
      <c r="BS1482" s="25"/>
      <c r="BT1482" s="25"/>
      <c r="BU1482" s="25"/>
      <c r="BV1482" s="25"/>
      <c r="BW1482" s="25"/>
      <c r="BX1482" s="25"/>
      <c r="BY1482" s="25"/>
      <c r="BZ1482" s="25"/>
      <c r="CA1482" s="25"/>
      <c r="CB1482" s="25"/>
      <c r="CC1482" s="25"/>
      <c r="CD1482" s="25"/>
      <c r="CE1482" s="25"/>
      <c r="CF1482" s="25"/>
      <c r="CG1482" s="25"/>
      <c r="CH1482" s="25"/>
      <c r="CI1482" s="25"/>
      <c r="CJ1482" s="25"/>
      <c r="CK1482" s="25"/>
      <c r="CL1482" s="25"/>
      <c r="CM1482" s="25"/>
      <c r="CN1482" s="25"/>
      <c r="CO1482" s="25"/>
      <c r="CP1482" s="25"/>
      <c r="CQ1482" s="25"/>
      <c r="CR1482" s="25"/>
      <c r="CS1482" s="25"/>
      <c r="CT1482" s="25"/>
      <c r="CU1482" s="25"/>
      <c r="CV1482" s="25"/>
      <c r="CW1482" s="25"/>
      <c r="CX1482" s="25"/>
      <c r="CY1482" s="25"/>
      <c r="CZ1482" s="25"/>
      <c r="DA1482" s="25"/>
      <c r="DB1482" s="25"/>
      <c r="DC1482" s="25"/>
      <c r="DD1482" s="25"/>
    </row>
    <row r="1483" spans="1:108" hidden="1">
      <c r="A1483" s="25"/>
      <c r="B1483" s="25"/>
      <c r="C1483" s="25"/>
      <c r="D1483" s="25"/>
      <c r="E1483" s="25"/>
      <c r="F1483" s="25"/>
      <c r="G1483" s="25"/>
      <c r="H1483" s="25"/>
      <c r="I1483" s="214"/>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5"/>
      <c r="AX1483" s="25"/>
      <c r="AY1483" s="25"/>
      <c r="AZ1483" s="25"/>
      <c r="BA1483" s="25"/>
      <c r="BB1483" s="25"/>
      <c r="BC1483" s="25"/>
      <c r="BD1483" s="25"/>
      <c r="BE1483" s="25"/>
      <c r="BF1483" s="25"/>
      <c r="BG1483" s="25"/>
      <c r="BH1483" s="25"/>
      <c r="BI1483" s="25"/>
      <c r="BJ1483" s="25"/>
      <c r="BK1483" s="25"/>
      <c r="BL1483" s="25"/>
      <c r="BM1483" s="25"/>
      <c r="BN1483" s="25"/>
      <c r="BO1483" s="25"/>
      <c r="BP1483" s="25"/>
      <c r="BQ1483" s="25"/>
      <c r="BR1483" s="25"/>
      <c r="BS1483" s="25"/>
      <c r="BT1483" s="25"/>
      <c r="BU1483" s="25"/>
      <c r="BV1483" s="25"/>
      <c r="BW1483" s="25"/>
      <c r="BX1483" s="25"/>
      <c r="BY1483" s="25"/>
      <c r="BZ1483" s="25"/>
      <c r="CA1483" s="25"/>
      <c r="CB1483" s="25"/>
      <c r="CC1483" s="25"/>
      <c r="CD1483" s="25"/>
      <c r="CE1483" s="25"/>
      <c r="CF1483" s="25"/>
      <c r="CG1483" s="25"/>
      <c r="CH1483" s="25"/>
      <c r="CI1483" s="25"/>
      <c r="CJ1483" s="25"/>
      <c r="CK1483" s="25"/>
      <c r="CL1483" s="25"/>
      <c r="CM1483" s="25"/>
      <c r="CN1483" s="25"/>
      <c r="CO1483" s="25"/>
      <c r="CP1483" s="25"/>
      <c r="CQ1483" s="25"/>
      <c r="CR1483" s="25"/>
      <c r="CS1483" s="25"/>
      <c r="CT1483" s="25"/>
      <c r="CU1483" s="25"/>
      <c r="CV1483" s="25"/>
      <c r="CW1483" s="25"/>
      <c r="CX1483" s="25"/>
      <c r="CY1483" s="25"/>
      <c r="CZ1483" s="25"/>
      <c r="DA1483" s="25"/>
      <c r="DB1483" s="25"/>
      <c r="DC1483" s="25"/>
      <c r="DD1483" s="25"/>
    </row>
    <row r="1484" spans="1:108" hidden="1">
      <c r="A1484" s="25"/>
      <c r="B1484" s="25"/>
      <c r="C1484" s="25"/>
      <c r="D1484" s="25"/>
      <c r="E1484" s="25"/>
      <c r="F1484" s="25"/>
      <c r="G1484" s="25"/>
      <c r="H1484" s="25"/>
      <c r="I1484" s="214"/>
      <c r="J1484" s="25"/>
      <c r="K1484" s="25"/>
      <c r="L1484" s="25"/>
      <c r="M1484" s="25"/>
      <c r="N1484" s="25"/>
      <c r="O1484" s="25"/>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c r="AM1484" s="25"/>
      <c r="AN1484" s="25"/>
      <c r="AO1484" s="25"/>
      <c r="AP1484" s="25"/>
      <c r="AQ1484" s="25"/>
      <c r="AR1484" s="25"/>
      <c r="AS1484" s="25"/>
      <c r="AT1484" s="25"/>
      <c r="AU1484" s="25"/>
      <c r="AV1484" s="25"/>
      <c r="AW1484" s="25"/>
      <c r="AX1484" s="25"/>
      <c r="AY1484" s="25"/>
      <c r="AZ1484" s="25"/>
      <c r="BA1484" s="25"/>
      <c r="BB1484" s="25"/>
      <c r="BC1484" s="25"/>
      <c r="BD1484" s="25"/>
      <c r="BE1484" s="25"/>
      <c r="BF1484" s="25"/>
      <c r="BG1484" s="25"/>
      <c r="BH1484" s="25"/>
      <c r="BI1484" s="25"/>
      <c r="BJ1484" s="25"/>
      <c r="BK1484" s="25"/>
      <c r="BL1484" s="25"/>
      <c r="BM1484" s="25"/>
      <c r="BN1484" s="25"/>
      <c r="BO1484" s="25"/>
      <c r="BP1484" s="25"/>
      <c r="BQ1484" s="25"/>
      <c r="BR1484" s="25"/>
      <c r="BS1484" s="25"/>
      <c r="BT1484" s="25"/>
      <c r="BU1484" s="25"/>
      <c r="BV1484" s="25"/>
      <c r="BW1484" s="25"/>
      <c r="BX1484" s="25"/>
      <c r="BY1484" s="25"/>
      <c r="BZ1484" s="25"/>
      <c r="CA1484" s="25"/>
      <c r="CB1484" s="25"/>
      <c r="CC1484" s="25"/>
      <c r="CD1484" s="25"/>
      <c r="CE1484" s="25"/>
      <c r="CF1484" s="25"/>
      <c r="CG1484" s="25"/>
      <c r="CH1484" s="25"/>
      <c r="CI1484" s="25"/>
      <c r="CJ1484" s="25"/>
      <c r="CK1484" s="25"/>
      <c r="CL1484" s="25"/>
      <c r="CM1484" s="25"/>
      <c r="CN1484" s="25"/>
      <c r="CO1484" s="25"/>
      <c r="CP1484" s="25"/>
      <c r="CQ1484" s="25"/>
      <c r="CR1484" s="25"/>
      <c r="CS1484" s="25"/>
      <c r="CT1484" s="25"/>
      <c r="CU1484" s="25"/>
      <c r="CV1484" s="25"/>
      <c r="CW1484" s="25"/>
      <c r="CX1484" s="25"/>
      <c r="CY1484" s="25"/>
      <c r="CZ1484" s="25"/>
      <c r="DA1484" s="25"/>
      <c r="DB1484" s="25"/>
      <c r="DC1484" s="25"/>
      <c r="DD1484" s="25"/>
    </row>
    <row r="1485" spans="1:108" hidden="1">
      <c r="A1485" s="25"/>
      <c r="B1485" s="25"/>
      <c r="C1485" s="25"/>
      <c r="D1485" s="25"/>
      <c r="E1485" s="25"/>
      <c r="F1485" s="25"/>
      <c r="G1485" s="25"/>
      <c r="H1485" s="25"/>
      <c r="I1485" s="214"/>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5"/>
      <c r="AX1485" s="25"/>
      <c r="AY1485" s="25"/>
      <c r="AZ1485" s="25"/>
      <c r="BA1485" s="25"/>
      <c r="BB1485" s="25"/>
      <c r="BC1485" s="25"/>
      <c r="BD1485" s="25"/>
      <c r="BE1485" s="25"/>
      <c r="BF1485" s="25"/>
      <c r="BG1485" s="25"/>
      <c r="BH1485" s="25"/>
      <c r="BI1485" s="25"/>
      <c r="BJ1485" s="25"/>
      <c r="BK1485" s="25"/>
      <c r="BL1485" s="25"/>
      <c r="BM1485" s="25"/>
      <c r="BN1485" s="25"/>
      <c r="BO1485" s="25"/>
      <c r="BP1485" s="25"/>
      <c r="BQ1485" s="25"/>
      <c r="BR1485" s="25"/>
      <c r="BS1485" s="25"/>
      <c r="BT1485" s="25"/>
      <c r="BU1485" s="25"/>
      <c r="BV1485" s="25"/>
      <c r="BW1485" s="25"/>
      <c r="BX1485" s="25"/>
      <c r="BY1485" s="25"/>
      <c r="BZ1485" s="25"/>
      <c r="CA1485" s="25"/>
      <c r="CB1485" s="25"/>
      <c r="CC1485" s="25"/>
      <c r="CD1485" s="25"/>
      <c r="CE1485" s="25"/>
      <c r="CF1485" s="25"/>
      <c r="CG1485" s="25"/>
      <c r="CH1485" s="25"/>
      <c r="CI1485" s="25"/>
      <c r="CJ1485" s="25"/>
      <c r="CK1485" s="25"/>
      <c r="CL1485" s="25"/>
      <c r="CM1485" s="25"/>
      <c r="CN1485" s="25"/>
      <c r="CO1485" s="25"/>
      <c r="CP1485" s="25"/>
      <c r="CQ1485" s="25"/>
      <c r="CR1485" s="25"/>
      <c r="CS1485" s="25"/>
      <c r="CT1485" s="25"/>
      <c r="CU1485" s="25"/>
      <c r="CV1485" s="25"/>
      <c r="CW1485" s="25"/>
      <c r="CX1485" s="25"/>
      <c r="CY1485" s="25"/>
      <c r="CZ1485" s="25"/>
      <c r="DA1485" s="25"/>
      <c r="DB1485" s="25"/>
      <c r="DC1485" s="25"/>
      <c r="DD1485" s="25"/>
    </row>
    <row r="1486" spans="1:108" hidden="1">
      <c r="A1486" s="25"/>
      <c r="B1486" s="25"/>
      <c r="C1486" s="25"/>
      <c r="D1486" s="25"/>
      <c r="E1486" s="25"/>
      <c r="F1486" s="25"/>
      <c r="G1486" s="25"/>
      <c r="H1486" s="25"/>
      <c r="I1486" s="214"/>
      <c r="J1486" s="25"/>
      <c r="K1486" s="25"/>
      <c r="L1486" s="25"/>
      <c r="M1486" s="25"/>
      <c r="N1486" s="25"/>
      <c r="O1486" s="25"/>
      <c r="P1486" s="25"/>
      <c r="Q1486" s="25"/>
      <c r="R1486" s="25"/>
      <c r="S1486" s="25"/>
      <c r="T1486" s="25"/>
      <c r="U1486" s="25"/>
      <c r="V1486" s="25"/>
      <c r="W1486" s="25"/>
      <c r="X1486" s="25"/>
      <c r="Y1486" s="25"/>
      <c r="Z1486" s="25"/>
      <c r="AA1486" s="25"/>
      <c r="AB1486" s="25"/>
      <c r="AC1486" s="25"/>
      <c r="AD1486" s="25"/>
      <c r="AE1486" s="25"/>
      <c r="AF1486" s="25"/>
      <c r="AG1486" s="25"/>
      <c r="AH1486" s="25"/>
      <c r="AI1486" s="25"/>
      <c r="AJ1486" s="25"/>
      <c r="AK1486" s="25"/>
      <c r="AL1486" s="25"/>
      <c r="AM1486" s="25"/>
      <c r="AN1486" s="25"/>
      <c r="AO1486" s="25"/>
      <c r="AP1486" s="25"/>
      <c r="AQ1486" s="25"/>
      <c r="AR1486" s="25"/>
      <c r="AS1486" s="25"/>
      <c r="AT1486" s="25"/>
      <c r="AU1486" s="25"/>
      <c r="AV1486" s="25"/>
      <c r="AW1486" s="25"/>
      <c r="AX1486" s="25"/>
      <c r="AY1486" s="25"/>
      <c r="AZ1486" s="25"/>
      <c r="BA1486" s="25"/>
      <c r="BB1486" s="25"/>
      <c r="BC1486" s="25"/>
      <c r="BD1486" s="25"/>
      <c r="BE1486" s="25"/>
      <c r="BF1486" s="25"/>
      <c r="BG1486" s="25"/>
      <c r="BH1486" s="25"/>
      <c r="BI1486" s="25"/>
      <c r="BJ1486" s="25"/>
      <c r="BK1486" s="25"/>
      <c r="BL1486" s="25"/>
      <c r="BM1486" s="25"/>
      <c r="BN1486" s="25"/>
      <c r="BO1486" s="25"/>
      <c r="BP1486" s="25"/>
      <c r="BQ1486" s="25"/>
      <c r="BR1486" s="25"/>
      <c r="BS1486" s="25"/>
      <c r="BT1486" s="25"/>
      <c r="BU1486" s="25"/>
      <c r="BV1486" s="25"/>
      <c r="BW1486" s="25"/>
      <c r="BX1486" s="25"/>
      <c r="BY1486" s="25"/>
      <c r="BZ1486" s="25"/>
      <c r="CA1486" s="25"/>
      <c r="CB1486" s="25"/>
      <c r="CC1486" s="25"/>
      <c r="CD1486" s="25"/>
      <c r="CE1486" s="25"/>
      <c r="CF1486" s="25"/>
      <c r="CG1486" s="25"/>
      <c r="CH1486" s="25"/>
      <c r="CI1486" s="25"/>
      <c r="CJ1486" s="25"/>
      <c r="CK1486" s="25"/>
      <c r="CL1486" s="25"/>
      <c r="CM1486" s="25"/>
      <c r="CN1486" s="25"/>
      <c r="CO1486" s="25"/>
      <c r="CP1486" s="25"/>
      <c r="CQ1486" s="25"/>
      <c r="CR1486" s="25"/>
      <c r="CS1486" s="25"/>
      <c r="CT1486" s="25"/>
      <c r="CU1486" s="25"/>
      <c r="CV1486" s="25"/>
      <c r="CW1486" s="25"/>
      <c r="CX1486" s="25"/>
      <c r="CY1486" s="25"/>
      <c r="CZ1486" s="25"/>
      <c r="DA1486" s="25"/>
      <c r="DB1486" s="25"/>
      <c r="DC1486" s="25"/>
      <c r="DD1486" s="25"/>
    </row>
    <row r="1487" spans="1:108" hidden="1">
      <c r="A1487" s="25"/>
      <c r="B1487" s="25"/>
      <c r="C1487" s="25"/>
      <c r="D1487" s="25"/>
      <c r="E1487" s="25"/>
      <c r="F1487" s="25"/>
      <c r="G1487" s="25"/>
      <c r="H1487" s="25"/>
      <c r="I1487" s="214"/>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5"/>
      <c r="AX1487" s="25"/>
      <c r="AY1487" s="25"/>
      <c r="AZ1487" s="25"/>
      <c r="BA1487" s="25"/>
      <c r="BB1487" s="25"/>
      <c r="BC1487" s="25"/>
      <c r="BD1487" s="25"/>
      <c r="BE1487" s="25"/>
      <c r="BF1487" s="25"/>
      <c r="BG1487" s="25"/>
      <c r="BH1487" s="25"/>
      <c r="BI1487" s="25"/>
      <c r="BJ1487" s="25"/>
      <c r="BK1487" s="25"/>
      <c r="BL1487" s="25"/>
      <c r="BM1487" s="25"/>
      <c r="BN1487" s="25"/>
      <c r="BO1487" s="25"/>
      <c r="BP1487" s="25"/>
      <c r="BQ1487" s="25"/>
      <c r="BR1487" s="25"/>
      <c r="BS1487" s="25"/>
      <c r="BT1487" s="25"/>
      <c r="BU1487" s="25"/>
      <c r="BV1487" s="25"/>
      <c r="BW1487" s="25"/>
      <c r="BX1487" s="25"/>
      <c r="BY1487" s="25"/>
      <c r="BZ1487" s="25"/>
      <c r="CA1487" s="25"/>
      <c r="CB1487" s="25"/>
      <c r="CC1487" s="25"/>
      <c r="CD1487" s="25"/>
      <c r="CE1487" s="25"/>
      <c r="CF1487" s="25"/>
      <c r="CG1487" s="25"/>
      <c r="CH1487" s="25"/>
      <c r="CI1487" s="25"/>
      <c r="CJ1487" s="25"/>
      <c r="CK1487" s="25"/>
      <c r="CL1487" s="25"/>
      <c r="CM1487" s="25"/>
      <c r="CN1487" s="25"/>
      <c r="CO1487" s="25"/>
      <c r="CP1487" s="25"/>
      <c r="CQ1487" s="25"/>
      <c r="CR1487" s="25"/>
      <c r="CS1487" s="25"/>
      <c r="CT1487" s="25"/>
      <c r="CU1487" s="25"/>
      <c r="CV1487" s="25"/>
      <c r="CW1487" s="25"/>
      <c r="CX1487" s="25"/>
      <c r="CY1487" s="25"/>
      <c r="CZ1487" s="25"/>
      <c r="DA1487" s="25"/>
      <c r="DB1487" s="25"/>
      <c r="DC1487" s="25"/>
      <c r="DD1487" s="25"/>
    </row>
    <row r="1488" spans="1:108" hidden="1">
      <c r="A1488" s="25"/>
      <c r="B1488" s="25"/>
      <c r="C1488" s="25"/>
      <c r="D1488" s="25"/>
      <c r="E1488" s="25"/>
      <c r="F1488" s="25"/>
      <c r="G1488" s="25"/>
      <c r="H1488" s="25"/>
      <c r="I1488" s="214"/>
      <c r="J1488" s="25"/>
      <c r="K1488" s="25"/>
      <c r="L1488" s="25"/>
      <c r="M1488" s="25"/>
      <c r="N1488" s="25"/>
      <c r="O1488" s="25"/>
      <c r="P1488" s="25"/>
      <c r="Q1488" s="25"/>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c r="AM1488" s="25"/>
      <c r="AN1488" s="25"/>
      <c r="AO1488" s="25"/>
      <c r="AP1488" s="25"/>
      <c r="AQ1488" s="25"/>
      <c r="AR1488" s="25"/>
      <c r="AS1488" s="25"/>
      <c r="AT1488" s="25"/>
      <c r="AU1488" s="25"/>
      <c r="AV1488" s="25"/>
      <c r="AW1488" s="25"/>
      <c r="AX1488" s="25"/>
      <c r="AY1488" s="25"/>
      <c r="AZ1488" s="25"/>
      <c r="BA1488" s="25"/>
      <c r="BB1488" s="25"/>
      <c r="BC1488" s="25"/>
      <c r="BD1488" s="25"/>
      <c r="BE1488" s="25"/>
      <c r="BF1488" s="25"/>
      <c r="BG1488" s="25"/>
      <c r="BH1488" s="25"/>
      <c r="BI1488" s="25"/>
      <c r="BJ1488" s="25"/>
      <c r="BK1488" s="25"/>
      <c r="BL1488" s="25"/>
      <c r="BM1488" s="25"/>
      <c r="BN1488" s="25"/>
      <c r="BO1488" s="25"/>
      <c r="BP1488" s="25"/>
      <c r="BQ1488" s="25"/>
      <c r="BR1488" s="25"/>
      <c r="BS1488" s="25"/>
      <c r="BT1488" s="25"/>
      <c r="BU1488" s="25"/>
      <c r="BV1488" s="25"/>
      <c r="BW1488" s="25"/>
      <c r="BX1488" s="25"/>
      <c r="BY1488" s="25"/>
      <c r="BZ1488" s="25"/>
      <c r="CA1488" s="25"/>
      <c r="CB1488" s="25"/>
      <c r="CC1488" s="25"/>
      <c r="CD1488" s="25"/>
      <c r="CE1488" s="25"/>
      <c r="CF1488" s="25"/>
      <c r="CG1488" s="25"/>
      <c r="CH1488" s="25"/>
      <c r="CI1488" s="25"/>
      <c r="CJ1488" s="25"/>
      <c r="CK1488" s="25"/>
      <c r="CL1488" s="25"/>
      <c r="CM1488" s="25"/>
      <c r="CN1488" s="25"/>
      <c r="CO1488" s="25"/>
      <c r="CP1488" s="25"/>
      <c r="CQ1488" s="25"/>
      <c r="CR1488" s="25"/>
      <c r="CS1488" s="25"/>
      <c r="CT1488" s="25"/>
      <c r="CU1488" s="25"/>
      <c r="CV1488" s="25"/>
      <c r="CW1488" s="25"/>
      <c r="CX1488" s="25"/>
      <c r="CY1488" s="25"/>
      <c r="CZ1488" s="25"/>
      <c r="DA1488" s="25"/>
      <c r="DB1488" s="25"/>
      <c r="DC1488" s="25"/>
      <c r="DD1488" s="25"/>
    </row>
    <row r="1489" spans="1:108" hidden="1">
      <c r="A1489" s="25"/>
      <c r="B1489" s="25"/>
      <c r="C1489" s="25"/>
      <c r="D1489" s="25"/>
      <c r="E1489" s="25"/>
      <c r="F1489" s="25"/>
      <c r="G1489" s="25"/>
      <c r="H1489" s="25"/>
      <c r="I1489" s="214"/>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5"/>
      <c r="AX1489" s="25"/>
      <c r="AY1489" s="25"/>
      <c r="AZ1489" s="25"/>
      <c r="BA1489" s="25"/>
      <c r="BB1489" s="25"/>
      <c r="BC1489" s="25"/>
      <c r="BD1489" s="25"/>
      <c r="BE1489" s="25"/>
      <c r="BF1489" s="25"/>
      <c r="BG1489" s="25"/>
      <c r="BH1489" s="25"/>
      <c r="BI1489" s="25"/>
      <c r="BJ1489" s="25"/>
      <c r="BK1489" s="25"/>
      <c r="BL1489" s="25"/>
      <c r="BM1489" s="25"/>
      <c r="BN1489" s="25"/>
      <c r="BO1489" s="25"/>
      <c r="BP1489" s="25"/>
      <c r="BQ1489" s="25"/>
      <c r="BR1489" s="25"/>
      <c r="BS1489" s="25"/>
      <c r="BT1489" s="25"/>
      <c r="BU1489" s="25"/>
      <c r="BV1489" s="25"/>
      <c r="BW1489" s="25"/>
      <c r="BX1489" s="25"/>
      <c r="BY1489" s="25"/>
      <c r="BZ1489" s="25"/>
      <c r="CA1489" s="25"/>
      <c r="CB1489" s="25"/>
      <c r="CC1489" s="25"/>
      <c r="CD1489" s="25"/>
      <c r="CE1489" s="25"/>
      <c r="CF1489" s="25"/>
      <c r="CG1489" s="25"/>
      <c r="CH1489" s="25"/>
      <c r="CI1489" s="25"/>
      <c r="CJ1489" s="25"/>
      <c r="CK1489" s="25"/>
      <c r="CL1489" s="25"/>
      <c r="CM1489" s="25"/>
      <c r="CN1489" s="25"/>
      <c r="CO1489" s="25"/>
      <c r="CP1489" s="25"/>
      <c r="CQ1489" s="25"/>
      <c r="CR1489" s="25"/>
      <c r="CS1489" s="25"/>
      <c r="CT1489" s="25"/>
      <c r="CU1489" s="25"/>
      <c r="CV1489" s="25"/>
      <c r="CW1489" s="25"/>
      <c r="CX1489" s="25"/>
      <c r="CY1489" s="25"/>
      <c r="CZ1489" s="25"/>
      <c r="DA1489" s="25"/>
      <c r="DB1489" s="25"/>
      <c r="DC1489" s="25"/>
      <c r="DD1489" s="25"/>
    </row>
    <row r="1490" spans="1:108" hidden="1">
      <c r="A1490" s="25"/>
      <c r="B1490" s="25"/>
      <c r="C1490" s="25"/>
      <c r="D1490" s="25"/>
      <c r="E1490" s="25"/>
      <c r="F1490" s="25"/>
      <c r="G1490" s="25"/>
      <c r="H1490" s="25"/>
      <c r="I1490" s="214"/>
      <c r="J1490" s="25"/>
      <c r="K1490" s="25"/>
      <c r="L1490" s="25"/>
      <c r="M1490" s="25"/>
      <c r="N1490" s="25"/>
      <c r="O1490" s="25"/>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c r="AM1490" s="25"/>
      <c r="AN1490" s="25"/>
      <c r="AO1490" s="25"/>
      <c r="AP1490" s="25"/>
      <c r="AQ1490" s="25"/>
      <c r="AR1490" s="25"/>
      <c r="AS1490" s="25"/>
      <c r="AT1490" s="25"/>
      <c r="AU1490" s="25"/>
      <c r="AV1490" s="25"/>
      <c r="AW1490" s="25"/>
      <c r="AX1490" s="25"/>
      <c r="AY1490" s="25"/>
      <c r="AZ1490" s="25"/>
      <c r="BA1490" s="25"/>
      <c r="BB1490" s="25"/>
      <c r="BC1490" s="25"/>
      <c r="BD1490" s="25"/>
      <c r="BE1490" s="25"/>
      <c r="BF1490" s="25"/>
      <c r="BG1490" s="25"/>
      <c r="BH1490" s="25"/>
      <c r="BI1490" s="25"/>
      <c r="BJ1490" s="25"/>
      <c r="BK1490" s="25"/>
      <c r="BL1490" s="25"/>
      <c r="BM1490" s="25"/>
      <c r="BN1490" s="25"/>
      <c r="BO1490" s="25"/>
      <c r="BP1490" s="25"/>
      <c r="BQ1490" s="25"/>
      <c r="BR1490" s="25"/>
      <c r="BS1490" s="25"/>
      <c r="BT1490" s="25"/>
      <c r="BU1490" s="25"/>
      <c r="BV1490" s="25"/>
      <c r="BW1490" s="25"/>
      <c r="BX1490" s="25"/>
      <c r="BY1490" s="25"/>
      <c r="BZ1490" s="25"/>
      <c r="CA1490" s="25"/>
      <c r="CB1490" s="25"/>
      <c r="CC1490" s="25"/>
      <c r="CD1490" s="25"/>
      <c r="CE1490" s="25"/>
      <c r="CF1490" s="25"/>
      <c r="CG1490" s="25"/>
      <c r="CH1490" s="25"/>
      <c r="CI1490" s="25"/>
      <c r="CJ1490" s="25"/>
      <c r="CK1490" s="25"/>
      <c r="CL1490" s="25"/>
      <c r="CM1490" s="25"/>
      <c r="CN1490" s="25"/>
      <c r="CO1490" s="25"/>
      <c r="CP1490" s="25"/>
      <c r="CQ1490" s="25"/>
      <c r="CR1490" s="25"/>
      <c r="CS1490" s="25"/>
      <c r="CT1490" s="25"/>
      <c r="CU1490" s="25"/>
      <c r="CV1490" s="25"/>
      <c r="CW1490" s="25"/>
      <c r="CX1490" s="25"/>
      <c r="CY1490" s="25"/>
      <c r="CZ1490" s="25"/>
      <c r="DA1490" s="25"/>
      <c r="DB1490" s="25"/>
      <c r="DC1490" s="25"/>
      <c r="DD1490" s="25"/>
    </row>
    <row r="1491" spans="1:108" hidden="1">
      <c r="A1491" s="25"/>
      <c r="B1491" s="25"/>
      <c r="C1491" s="25"/>
      <c r="D1491" s="25"/>
      <c r="E1491" s="25"/>
      <c r="F1491" s="25"/>
      <c r="G1491" s="25"/>
      <c r="H1491" s="25"/>
      <c r="I1491" s="214"/>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5"/>
      <c r="AX1491" s="25"/>
      <c r="AY1491" s="25"/>
      <c r="AZ1491" s="25"/>
      <c r="BA1491" s="25"/>
      <c r="BB1491" s="25"/>
      <c r="BC1491" s="25"/>
      <c r="BD1491" s="25"/>
      <c r="BE1491" s="25"/>
      <c r="BF1491" s="25"/>
      <c r="BG1491" s="25"/>
      <c r="BH1491" s="25"/>
      <c r="BI1491" s="25"/>
      <c r="BJ1491" s="25"/>
      <c r="BK1491" s="25"/>
      <c r="BL1491" s="25"/>
      <c r="BM1491" s="25"/>
      <c r="BN1491" s="25"/>
      <c r="BO1491" s="25"/>
      <c r="BP1491" s="25"/>
      <c r="BQ1491" s="25"/>
      <c r="BR1491" s="25"/>
      <c r="BS1491" s="25"/>
      <c r="BT1491" s="25"/>
      <c r="BU1491" s="25"/>
      <c r="BV1491" s="25"/>
      <c r="BW1491" s="25"/>
      <c r="BX1491" s="25"/>
      <c r="BY1491" s="25"/>
      <c r="BZ1491" s="25"/>
      <c r="CA1491" s="25"/>
      <c r="CB1491" s="25"/>
      <c r="CC1491" s="25"/>
      <c r="CD1491" s="25"/>
      <c r="CE1491" s="25"/>
      <c r="CF1491" s="25"/>
      <c r="CG1491" s="25"/>
      <c r="CH1491" s="25"/>
      <c r="CI1491" s="25"/>
      <c r="CJ1491" s="25"/>
      <c r="CK1491" s="25"/>
      <c r="CL1491" s="25"/>
      <c r="CM1491" s="25"/>
      <c r="CN1491" s="25"/>
      <c r="CO1491" s="25"/>
      <c r="CP1491" s="25"/>
      <c r="CQ1491" s="25"/>
      <c r="CR1491" s="25"/>
      <c r="CS1491" s="25"/>
      <c r="CT1491" s="25"/>
      <c r="CU1491" s="25"/>
      <c r="CV1491" s="25"/>
      <c r="CW1491" s="25"/>
      <c r="CX1491" s="25"/>
      <c r="CY1491" s="25"/>
      <c r="CZ1491" s="25"/>
      <c r="DA1491" s="25"/>
      <c r="DB1491" s="25"/>
      <c r="DC1491" s="25"/>
      <c r="DD1491" s="25"/>
    </row>
    <row r="1492" spans="1:108" hidden="1">
      <c r="A1492" s="25"/>
      <c r="B1492" s="25"/>
      <c r="C1492" s="25"/>
      <c r="D1492" s="25"/>
      <c r="E1492" s="25"/>
      <c r="F1492" s="25"/>
      <c r="G1492" s="25"/>
      <c r="H1492" s="25"/>
      <c r="I1492" s="214"/>
      <c r="J1492" s="25"/>
      <c r="K1492" s="25"/>
      <c r="L1492" s="25"/>
      <c r="M1492" s="25"/>
      <c r="N1492" s="25"/>
      <c r="O1492" s="25"/>
      <c r="P1492" s="25"/>
      <c r="Q1492" s="25"/>
      <c r="R1492" s="25"/>
      <c r="S1492" s="25"/>
      <c r="T1492" s="25"/>
      <c r="U1492" s="25"/>
      <c r="V1492" s="25"/>
      <c r="W1492" s="25"/>
      <c r="X1492" s="25"/>
      <c r="Y1492" s="25"/>
      <c r="Z1492" s="25"/>
      <c r="AA1492" s="25"/>
      <c r="AB1492" s="25"/>
      <c r="AC1492" s="25"/>
      <c r="AD1492" s="25"/>
      <c r="AE1492" s="25"/>
      <c r="AF1492" s="25"/>
      <c r="AG1492" s="25"/>
      <c r="AH1492" s="25"/>
      <c r="AI1492" s="25"/>
      <c r="AJ1492" s="25"/>
      <c r="AK1492" s="25"/>
      <c r="AL1492" s="25"/>
      <c r="AM1492" s="25"/>
      <c r="AN1492" s="25"/>
      <c r="AO1492" s="25"/>
      <c r="AP1492" s="25"/>
      <c r="AQ1492" s="25"/>
      <c r="AR1492" s="25"/>
      <c r="AS1492" s="25"/>
      <c r="AT1492" s="25"/>
      <c r="AU1492" s="25"/>
      <c r="AV1492" s="25"/>
      <c r="AW1492" s="25"/>
      <c r="AX1492" s="25"/>
      <c r="AY1492" s="25"/>
      <c r="AZ1492" s="25"/>
      <c r="BA1492" s="25"/>
      <c r="BB1492" s="25"/>
      <c r="BC1492" s="25"/>
      <c r="BD1492" s="25"/>
      <c r="BE1492" s="25"/>
      <c r="BF1492" s="25"/>
      <c r="BG1492" s="25"/>
      <c r="BH1492" s="25"/>
      <c r="BI1492" s="25"/>
      <c r="BJ1492" s="25"/>
      <c r="BK1492" s="25"/>
      <c r="BL1492" s="25"/>
      <c r="BM1492" s="25"/>
      <c r="BN1492" s="25"/>
      <c r="BO1492" s="25"/>
      <c r="BP1492" s="25"/>
      <c r="BQ1492" s="25"/>
      <c r="BR1492" s="25"/>
      <c r="BS1492" s="25"/>
      <c r="BT1492" s="25"/>
      <c r="BU1492" s="25"/>
      <c r="BV1492" s="25"/>
      <c r="BW1492" s="25"/>
      <c r="BX1492" s="25"/>
      <c r="BY1492" s="25"/>
      <c r="BZ1492" s="25"/>
      <c r="CA1492" s="25"/>
      <c r="CB1492" s="25"/>
      <c r="CC1492" s="25"/>
      <c r="CD1492" s="25"/>
      <c r="CE1492" s="25"/>
      <c r="CF1492" s="25"/>
      <c r="CG1492" s="25"/>
      <c r="CH1492" s="25"/>
      <c r="CI1492" s="25"/>
      <c r="CJ1492" s="25"/>
      <c r="CK1492" s="25"/>
      <c r="CL1492" s="25"/>
      <c r="CM1492" s="25"/>
      <c r="CN1492" s="25"/>
      <c r="CO1492" s="25"/>
      <c r="CP1492" s="25"/>
      <c r="CQ1492" s="25"/>
      <c r="CR1492" s="25"/>
      <c r="CS1492" s="25"/>
      <c r="CT1492" s="25"/>
      <c r="CU1492" s="25"/>
      <c r="CV1492" s="25"/>
      <c r="CW1492" s="25"/>
      <c r="CX1492" s="25"/>
      <c r="CY1492" s="25"/>
      <c r="CZ1492" s="25"/>
      <c r="DA1492" s="25"/>
      <c r="DB1492" s="25"/>
      <c r="DC1492" s="25"/>
      <c r="DD1492" s="25"/>
    </row>
    <row r="1493" spans="1:108" hidden="1">
      <c r="A1493" s="25"/>
      <c r="B1493" s="25"/>
      <c r="C1493" s="25"/>
      <c r="D1493" s="25"/>
      <c r="E1493" s="25"/>
      <c r="F1493" s="25"/>
      <c r="G1493" s="25"/>
      <c r="H1493" s="25"/>
      <c r="I1493" s="214"/>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5"/>
      <c r="AX1493" s="25"/>
      <c r="AY1493" s="25"/>
      <c r="AZ1493" s="25"/>
      <c r="BA1493" s="25"/>
      <c r="BB1493" s="25"/>
      <c r="BC1493" s="25"/>
      <c r="BD1493" s="25"/>
      <c r="BE1493" s="25"/>
      <c r="BF1493" s="25"/>
      <c r="BG1493" s="25"/>
      <c r="BH1493" s="25"/>
      <c r="BI1493" s="25"/>
      <c r="BJ1493" s="25"/>
      <c r="BK1493" s="25"/>
      <c r="BL1493" s="25"/>
      <c r="BM1493" s="25"/>
      <c r="BN1493" s="25"/>
      <c r="BO1493" s="25"/>
      <c r="BP1493" s="25"/>
      <c r="BQ1493" s="25"/>
      <c r="BR1493" s="25"/>
      <c r="BS1493" s="25"/>
      <c r="BT1493" s="25"/>
      <c r="BU1493" s="25"/>
      <c r="BV1493" s="25"/>
      <c r="BW1493" s="25"/>
      <c r="BX1493" s="25"/>
      <c r="BY1493" s="25"/>
      <c r="BZ1493" s="25"/>
      <c r="CA1493" s="25"/>
      <c r="CB1493" s="25"/>
      <c r="CC1493" s="25"/>
      <c r="CD1493" s="25"/>
      <c r="CE1493" s="25"/>
      <c r="CF1493" s="25"/>
      <c r="CG1493" s="25"/>
      <c r="CH1493" s="25"/>
      <c r="CI1493" s="25"/>
      <c r="CJ1493" s="25"/>
      <c r="CK1493" s="25"/>
      <c r="CL1493" s="25"/>
      <c r="CM1493" s="25"/>
      <c r="CN1493" s="25"/>
      <c r="CO1493" s="25"/>
      <c r="CP1493" s="25"/>
      <c r="CQ1493" s="25"/>
      <c r="CR1493" s="25"/>
      <c r="CS1493" s="25"/>
      <c r="CT1493" s="25"/>
      <c r="CU1493" s="25"/>
      <c r="CV1493" s="25"/>
      <c r="CW1493" s="25"/>
      <c r="CX1493" s="25"/>
      <c r="CY1493" s="25"/>
      <c r="CZ1493" s="25"/>
      <c r="DA1493" s="25"/>
      <c r="DB1493" s="25"/>
      <c r="DC1493" s="25"/>
      <c r="DD1493" s="25"/>
    </row>
    <row r="1494" spans="1:108" hidden="1">
      <c r="A1494" s="25"/>
      <c r="B1494" s="25"/>
      <c r="C1494" s="25"/>
      <c r="D1494" s="25"/>
      <c r="E1494" s="25"/>
      <c r="F1494" s="25"/>
      <c r="G1494" s="25"/>
      <c r="H1494" s="25"/>
      <c r="I1494" s="214"/>
      <c r="J1494" s="25"/>
      <c r="K1494" s="25"/>
      <c r="L1494" s="25"/>
      <c r="M1494" s="25"/>
      <c r="N1494" s="25"/>
      <c r="O1494" s="25"/>
      <c r="P1494" s="25"/>
      <c r="Q1494" s="25"/>
      <c r="R1494" s="25"/>
      <c r="S1494" s="25"/>
      <c r="T1494" s="25"/>
      <c r="U1494" s="25"/>
      <c r="V1494" s="25"/>
      <c r="W1494" s="25"/>
      <c r="X1494" s="25"/>
      <c r="Y1494" s="25"/>
      <c r="Z1494" s="25"/>
      <c r="AA1494" s="25"/>
      <c r="AB1494" s="25"/>
      <c r="AC1494" s="25"/>
      <c r="AD1494" s="25"/>
      <c r="AE1494" s="25"/>
      <c r="AF1494" s="25"/>
      <c r="AG1494" s="25"/>
      <c r="AH1494" s="25"/>
      <c r="AI1494" s="25"/>
      <c r="AJ1494" s="25"/>
      <c r="AK1494" s="25"/>
      <c r="AL1494" s="25"/>
      <c r="AM1494" s="25"/>
      <c r="AN1494" s="25"/>
      <c r="AO1494" s="25"/>
      <c r="AP1494" s="25"/>
      <c r="AQ1494" s="25"/>
      <c r="AR1494" s="25"/>
      <c r="AS1494" s="25"/>
      <c r="AT1494" s="25"/>
      <c r="AU1494" s="25"/>
      <c r="AV1494" s="25"/>
      <c r="AW1494" s="25"/>
      <c r="AX1494" s="25"/>
      <c r="AY1494" s="25"/>
      <c r="AZ1494" s="25"/>
      <c r="BA1494" s="25"/>
      <c r="BB1494" s="25"/>
      <c r="BC1494" s="25"/>
      <c r="BD1494" s="25"/>
      <c r="BE1494" s="25"/>
      <c r="BF1494" s="25"/>
      <c r="BG1494" s="25"/>
      <c r="BH1494" s="25"/>
      <c r="BI1494" s="25"/>
      <c r="BJ1494" s="25"/>
      <c r="BK1494" s="25"/>
      <c r="BL1494" s="25"/>
      <c r="BM1494" s="25"/>
      <c r="BN1494" s="25"/>
      <c r="BO1494" s="25"/>
      <c r="BP1494" s="25"/>
      <c r="BQ1494" s="25"/>
      <c r="BR1494" s="25"/>
      <c r="BS1494" s="25"/>
      <c r="BT1494" s="25"/>
      <c r="BU1494" s="25"/>
      <c r="BV1494" s="25"/>
      <c r="BW1494" s="25"/>
      <c r="BX1494" s="25"/>
      <c r="BY1494" s="25"/>
      <c r="BZ1494" s="25"/>
      <c r="CA1494" s="25"/>
      <c r="CB1494" s="25"/>
      <c r="CC1494" s="25"/>
      <c r="CD1494" s="25"/>
      <c r="CE1494" s="25"/>
      <c r="CF1494" s="25"/>
      <c r="CG1494" s="25"/>
      <c r="CH1494" s="25"/>
      <c r="CI1494" s="25"/>
      <c r="CJ1494" s="25"/>
      <c r="CK1494" s="25"/>
      <c r="CL1494" s="25"/>
      <c r="CM1494" s="25"/>
      <c r="CN1494" s="25"/>
      <c r="CO1494" s="25"/>
      <c r="CP1494" s="25"/>
      <c r="CQ1494" s="25"/>
      <c r="CR1494" s="25"/>
      <c r="CS1494" s="25"/>
      <c r="CT1494" s="25"/>
      <c r="CU1494" s="25"/>
      <c r="CV1494" s="25"/>
      <c r="CW1494" s="25"/>
      <c r="CX1494" s="25"/>
      <c r="CY1494" s="25"/>
      <c r="CZ1494" s="25"/>
      <c r="DA1494" s="25"/>
      <c r="DB1494" s="25"/>
      <c r="DC1494" s="25"/>
      <c r="DD1494" s="25"/>
    </row>
    <row r="1495" spans="1:108" hidden="1">
      <c r="A1495" s="25"/>
      <c r="B1495" s="25"/>
      <c r="C1495" s="25"/>
      <c r="D1495" s="25"/>
      <c r="E1495" s="25"/>
      <c r="F1495" s="25"/>
      <c r="G1495" s="25"/>
      <c r="H1495" s="25"/>
      <c r="I1495" s="214"/>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5"/>
      <c r="AX1495" s="25"/>
      <c r="AY1495" s="25"/>
      <c r="AZ1495" s="25"/>
      <c r="BA1495" s="25"/>
      <c r="BB1495" s="25"/>
      <c r="BC1495" s="25"/>
      <c r="BD1495" s="25"/>
      <c r="BE1495" s="25"/>
      <c r="BF1495" s="25"/>
      <c r="BG1495" s="25"/>
      <c r="BH1495" s="25"/>
      <c r="BI1495" s="25"/>
      <c r="BJ1495" s="25"/>
      <c r="BK1495" s="25"/>
      <c r="BL1495" s="25"/>
      <c r="BM1495" s="25"/>
      <c r="BN1495" s="25"/>
      <c r="BO1495" s="25"/>
      <c r="BP1495" s="25"/>
      <c r="BQ1495" s="25"/>
      <c r="BR1495" s="25"/>
      <c r="BS1495" s="25"/>
      <c r="BT1495" s="25"/>
      <c r="BU1495" s="25"/>
      <c r="BV1495" s="25"/>
      <c r="BW1495" s="25"/>
      <c r="BX1495" s="25"/>
      <c r="BY1495" s="25"/>
      <c r="BZ1495" s="25"/>
      <c r="CA1495" s="25"/>
      <c r="CB1495" s="25"/>
      <c r="CC1495" s="25"/>
      <c r="CD1495" s="25"/>
      <c r="CE1495" s="25"/>
      <c r="CF1495" s="25"/>
      <c r="CG1495" s="25"/>
      <c r="CH1495" s="25"/>
      <c r="CI1495" s="25"/>
      <c r="CJ1495" s="25"/>
      <c r="CK1495" s="25"/>
      <c r="CL1495" s="25"/>
      <c r="CM1495" s="25"/>
      <c r="CN1495" s="25"/>
      <c r="CO1495" s="25"/>
      <c r="CP1495" s="25"/>
      <c r="CQ1495" s="25"/>
      <c r="CR1495" s="25"/>
      <c r="CS1495" s="25"/>
      <c r="CT1495" s="25"/>
      <c r="CU1495" s="25"/>
      <c r="CV1495" s="25"/>
      <c r="CW1495" s="25"/>
      <c r="CX1495" s="25"/>
      <c r="CY1495" s="25"/>
      <c r="CZ1495" s="25"/>
      <c r="DA1495" s="25"/>
      <c r="DB1495" s="25"/>
      <c r="DC1495" s="25"/>
      <c r="DD1495" s="25"/>
    </row>
    <row r="1496" spans="1:108" hidden="1">
      <c r="A1496" s="25"/>
      <c r="B1496" s="25"/>
      <c r="C1496" s="25"/>
      <c r="D1496" s="25"/>
      <c r="E1496" s="25"/>
      <c r="F1496" s="25"/>
      <c r="G1496" s="25"/>
      <c r="H1496" s="25"/>
      <c r="I1496" s="214"/>
      <c r="J1496" s="25"/>
      <c r="K1496" s="25"/>
      <c r="L1496" s="25"/>
      <c r="M1496" s="25"/>
      <c r="N1496" s="25"/>
      <c r="O1496" s="25"/>
      <c r="P1496" s="25"/>
      <c r="Q1496" s="25"/>
      <c r="R1496" s="25"/>
      <c r="S1496" s="25"/>
      <c r="T1496" s="25"/>
      <c r="U1496" s="25"/>
      <c r="V1496" s="25"/>
      <c r="W1496" s="25"/>
      <c r="X1496" s="25"/>
      <c r="Y1496" s="25"/>
      <c r="Z1496" s="25"/>
      <c r="AA1496" s="25"/>
      <c r="AB1496" s="25"/>
      <c r="AC1496" s="25"/>
      <c r="AD1496" s="25"/>
      <c r="AE1496" s="25"/>
      <c r="AF1496" s="25"/>
      <c r="AG1496" s="25"/>
      <c r="AH1496" s="25"/>
      <c r="AI1496" s="25"/>
      <c r="AJ1496" s="25"/>
      <c r="AK1496" s="25"/>
      <c r="AL1496" s="25"/>
      <c r="AM1496" s="25"/>
      <c r="AN1496" s="25"/>
      <c r="AO1496" s="25"/>
      <c r="AP1496" s="25"/>
      <c r="AQ1496" s="25"/>
      <c r="AR1496" s="25"/>
      <c r="AS1496" s="25"/>
      <c r="AT1496" s="25"/>
      <c r="AU1496" s="25"/>
      <c r="AV1496" s="25"/>
      <c r="AW1496" s="25"/>
      <c r="AX1496" s="25"/>
      <c r="AY1496" s="25"/>
      <c r="AZ1496" s="25"/>
      <c r="BA1496" s="25"/>
      <c r="BB1496" s="25"/>
      <c r="BC1496" s="25"/>
      <c r="BD1496" s="25"/>
      <c r="BE1496" s="25"/>
      <c r="BF1496" s="25"/>
      <c r="BG1496" s="25"/>
      <c r="BH1496" s="25"/>
      <c r="BI1496" s="25"/>
      <c r="BJ1496" s="25"/>
      <c r="BK1496" s="25"/>
      <c r="BL1496" s="25"/>
      <c r="BM1496" s="25"/>
      <c r="BN1496" s="25"/>
      <c r="BO1496" s="25"/>
      <c r="BP1496" s="25"/>
      <c r="BQ1496" s="25"/>
      <c r="BR1496" s="25"/>
      <c r="BS1496" s="25"/>
      <c r="BT1496" s="25"/>
      <c r="BU1496" s="25"/>
      <c r="BV1496" s="25"/>
      <c r="BW1496" s="25"/>
      <c r="BX1496" s="25"/>
      <c r="BY1496" s="25"/>
      <c r="BZ1496" s="25"/>
      <c r="CA1496" s="25"/>
      <c r="CB1496" s="25"/>
      <c r="CC1496" s="25"/>
      <c r="CD1496" s="25"/>
      <c r="CE1496" s="25"/>
      <c r="CF1496" s="25"/>
      <c r="CG1496" s="25"/>
      <c r="CH1496" s="25"/>
      <c r="CI1496" s="25"/>
      <c r="CJ1496" s="25"/>
      <c r="CK1496" s="25"/>
      <c r="CL1496" s="25"/>
      <c r="CM1496" s="25"/>
      <c r="CN1496" s="25"/>
      <c r="CO1496" s="25"/>
      <c r="CP1496" s="25"/>
      <c r="CQ1496" s="25"/>
      <c r="CR1496" s="25"/>
      <c r="CS1496" s="25"/>
      <c r="CT1496" s="25"/>
      <c r="CU1496" s="25"/>
      <c r="CV1496" s="25"/>
      <c r="CW1496" s="25"/>
      <c r="CX1496" s="25"/>
      <c r="CY1496" s="25"/>
      <c r="CZ1496" s="25"/>
      <c r="DA1496" s="25"/>
      <c r="DB1496" s="25"/>
      <c r="DC1496" s="25"/>
      <c r="DD1496" s="25"/>
    </row>
    <row r="1497" spans="1:108" hidden="1">
      <c r="A1497" s="25"/>
      <c r="B1497" s="25"/>
      <c r="C1497" s="25"/>
      <c r="D1497" s="25"/>
      <c r="E1497" s="25"/>
      <c r="F1497" s="25"/>
      <c r="G1497" s="25"/>
      <c r="H1497" s="25"/>
      <c r="I1497" s="214"/>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5"/>
      <c r="AX1497" s="25"/>
      <c r="AY1497" s="25"/>
      <c r="AZ1497" s="25"/>
      <c r="BA1497" s="25"/>
      <c r="BB1497" s="25"/>
      <c r="BC1497" s="25"/>
      <c r="BD1497" s="25"/>
      <c r="BE1497" s="25"/>
      <c r="BF1497" s="25"/>
      <c r="BG1497" s="25"/>
      <c r="BH1497" s="25"/>
      <c r="BI1497" s="25"/>
      <c r="BJ1497" s="25"/>
      <c r="BK1497" s="25"/>
      <c r="BL1497" s="25"/>
      <c r="BM1497" s="25"/>
      <c r="BN1497" s="25"/>
      <c r="BO1497" s="25"/>
      <c r="BP1497" s="25"/>
      <c r="BQ1497" s="25"/>
      <c r="BR1497" s="25"/>
      <c r="BS1497" s="25"/>
      <c r="BT1497" s="25"/>
      <c r="BU1497" s="25"/>
      <c r="BV1497" s="25"/>
      <c r="BW1497" s="25"/>
      <c r="BX1497" s="25"/>
      <c r="BY1497" s="25"/>
      <c r="BZ1497" s="25"/>
      <c r="CA1497" s="25"/>
      <c r="CB1497" s="25"/>
      <c r="CC1497" s="25"/>
      <c r="CD1497" s="25"/>
      <c r="CE1497" s="25"/>
      <c r="CF1497" s="25"/>
      <c r="CG1497" s="25"/>
      <c r="CH1497" s="25"/>
      <c r="CI1497" s="25"/>
      <c r="CJ1497" s="25"/>
      <c r="CK1497" s="25"/>
      <c r="CL1497" s="25"/>
      <c r="CM1497" s="25"/>
      <c r="CN1497" s="25"/>
      <c r="CO1497" s="25"/>
      <c r="CP1497" s="25"/>
      <c r="CQ1497" s="25"/>
      <c r="CR1497" s="25"/>
      <c r="CS1497" s="25"/>
      <c r="CT1497" s="25"/>
      <c r="CU1497" s="25"/>
      <c r="CV1497" s="25"/>
      <c r="CW1497" s="25"/>
      <c r="CX1497" s="25"/>
      <c r="CY1497" s="25"/>
      <c r="CZ1497" s="25"/>
      <c r="DA1497" s="25"/>
      <c r="DB1497" s="25"/>
      <c r="DC1497" s="25"/>
      <c r="DD1497" s="25"/>
    </row>
    <row r="1498" spans="1:108" hidden="1">
      <c r="A1498" s="25"/>
      <c r="B1498" s="25"/>
      <c r="C1498" s="25"/>
      <c r="D1498" s="25"/>
      <c r="E1498" s="25"/>
      <c r="F1498" s="25"/>
      <c r="G1498" s="25"/>
      <c r="H1498" s="25"/>
      <c r="I1498" s="214"/>
      <c r="J1498" s="25"/>
      <c r="K1498" s="25"/>
      <c r="L1498" s="25"/>
      <c r="M1498" s="25"/>
      <c r="N1498" s="25"/>
      <c r="O1498" s="25"/>
      <c r="P1498" s="25"/>
      <c r="Q1498" s="25"/>
      <c r="R1498" s="25"/>
      <c r="S1498" s="25"/>
      <c r="T1498" s="25"/>
      <c r="U1498" s="25"/>
      <c r="V1498" s="25"/>
      <c r="W1498" s="25"/>
      <c r="X1498" s="25"/>
      <c r="Y1498" s="25"/>
      <c r="Z1498" s="25"/>
      <c r="AA1498" s="25"/>
      <c r="AB1498" s="25"/>
      <c r="AC1498" s="25"/>
      <c r="AD1498" s="25"/>
      <c r="AE1498" s="25"/>
      <c r="AF1498" s="25"/>
      <c r="AG1498" s="25"/>
      <c r="AH1498" s="25"/>
      <c r="AI1498" s="25"/>
      <c r="AJ1498" s="25"/>
      <c r="AK1498" s="25"/>
      <c r="AL1498" s="25"/>
      <c r="AM1498" s="25"/>
      <c r="AN1498" s="25"/>
      <c r="AO1498" s="25"/>
      <c r="AP1498" s="25"/>
      <c r="AQ1498" s="25"/>
      <c r="AR1498" s="25"/>
      <c r="AS1498" s="25"/>
      <c r="AT1498" s="25"/>
      <c r="AU1498" s="25"/>
      <c r="AV1498" s="25"/>
      <c r="AW1498" s="25"/>
      <c r="AX1498" s="25"/>
      <c r="AY1498" s="25"/>
      <c r="AZ1498" s="25"/>
      <c r="BA1498" s="25"/>
      <c r="BB1498" s="25"/>
      <c r="BC1498" s="25"/>
      <c r="BD1498" s="25"/>
      <c r="BE1498" s="25"/>
      <c r="BF1498" s="25"/>
      <c r="BG1498" s="25"/>
      <c r="BH1498" s="25"/>
      <c r="BI1498" s="25"/>
      <c r="BJ1498" s="25"/>
      <c r="BK1498" s="25"/>
      <c r="BL1498" s="25"/>
      <c r="BM1498" s="25"/>
      <c r="BN1498" s="25"/>
      <c r="BO1498" s="25"/>
      <c r="BP1498" s="25"/>
      <c r="BQ1498" s="25"/>
      <c r="BR1498" s="25"/>
      <c r="BS1498" s="25"/>
      <c r="BT1498" s="25"/>
      <c r="BU1498" s="25"/>
      <c r="BV1498" s="25"/>
      <c r="BW1498" s="25"/>
      <c r="BX1498" s="25"/>
      <c r="BY1498" s="25"/>
      <c r="BZ1498" s="25"/>
      <c r="CA1498" s="25"/>
      <c r="CB1498" s="25"/>
      <c r="CC1498" s="25"/>
      <c r="CD1498" s="25"/>
      <c r="CE1498" s="25"/>
      <c r="CF1498" s="25"/>
      <c r="CG1498" s="25"/>
      <c r="CH1498" s="25"/>
      <c r="CI1498" s="25"/>
      <c r="CJ1498" s="25"/>
      <c r="CK1498" s="25"/>
      <c r="CL1498" s="25"/>
      <c r="CM1498" s="25"/>
      <c r="CN1498" s="25"/>
      <c r="CO1498" s="25"/>
      <c r="CP1498" s="25"/>
      <c r="CQ1498" s="25"/>
      <c r="CR1498" s="25"/>
      <c r="CS1498" s="25"/>
      <c r="CT1498" s="25"/>
      <c r="CU1498" s="25"/>
      <c r="CV1498" s="25"/>
      <c r="CW1498" s="25"/>
      <c r="CX1498" s="25"/>
      <c r="CY1498" s="25"/>
      <c r="CZ1498" s="25"/>
      <c r="DA1498" s="25"/>
      <c r="DB1498" s="25"/>
      <c r="DC1498" s="25"/>
      <c r="DD1498" s="25"/>
    </row>
    <row r="1499" spans="1:108" hidden="1">
      <c r="A1499" s="25"/>
      <c r="B1499" s="25"/>
      <c r="C1499" s="25"/>
      <c r="D1499" s="25"/>
      <c r="E1499" s="25"/>
      <c r="F1499" s="25"/>
      <c r="G1499" s="25"/>
      <c r="H1499" s="25"/>
      <c r="I1499" s="214"/>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5"/>
      <c r="AX1499" s="25"/>
      <c r="AY1499" s="25"/>
      <c r="AZ1499" s="25"/>
      <c r="BA1499" s="25"/>
      <c r="BB1499" s="25"/>
      <c r="BC1499" s="25"/>
      <c r="BD1499" s="25"/>
      <c r="BE1499" s="25"/>
      <c r="BF1499" s="25"/>
      <c r="BG1499" s="25"/>
      <c r="BH1499" s="25"/>
      <c r="BI1499" s="25"/>
      <c r="BJ1499" s="25"/>
      <c r="BK1499" s="25"/>
      <c r="BL1499" s="25"/>
      <c r="BM1499" s="25"/>
      <c r="BN1499" s="25"/>
      <c r="BO1499" s="25"/>
      <c r="BP1499" s="25"/>
      <c r="BQ1499" s="25"/>
      <c r="BR1499" s="25"/>
      <c r="BS1499" s="25"/>
      <c r="BT1499" s="25"/>
      <c r="BU1499" s="25"/>
      <c r="BV1499" s="25"/>
      <c r="BW1499" s="25"/>
      <c r="BX1499" s="25"/>
      <c r="BY1499" s="25"/>
      <c r="BZ1499" s="25"/>
      <c r="CA1499" s="25"/>
      <c r="CB1499" s="25"/>
      <c r="CC1499" s="25"/>
      <c r="CD1499" s="25"/>
      <c r="CE1499" s="25"/>
      <c r="CF1499" s="25"/>
      <c r="CG1499" s="25"/>
      <c r="CH1499" s="25"/>
      <c r="CI1499" s="25"/>
      <c r="CJ1499" s="25"/>
      <c r="CK1499" s="25"/>
      <c r="CL1499" s="25"/>
      <c r="CM1499" s="25"/>
      <c r="CN1499" s="25"/>
      <c r="CO1499" s="25"/>
      <c r="CP1499" s="25"/>
      <c r="CQ1499" s="25"/>
      <c r="CR1499" s="25"/>
      <c r="CS1499" s="25"/>
      <c r="CT1499" s="25"/>
      <c r="CU1499" s="25"/>
      <c r="CV1499" s="25"/>
      <c r="CW1499" s="25"/>
      <c r="CX1499" s="25"/>
      <c r="CY1499" s="25"/>
      <c r="CZ1499" s="25"/>
      <c r="DA1499" s="25"/>
      <c r="DB1499" s="25"/>
      <c r="DC1499" s="25"/>
      <c r="DD1499" s="25"/>
    </row>
    <row r="1500" spans="1:108" hidden="1">
      <c r="A1500" s="25"/>
      <c r="B1500" s="25"/>
      <c r="C1500" s="25"/>
      <c r="D1500" s="25"/>
      <c r="E1500" s="25"/>
      <c r="F1500" s="25"/>
      <c r="G1500" s="25"/>
      <c r="H1500" s="25"/>
      <c r="I1500" s="214"/>
      <c r="J1500" s="25"/>
      <c r="K1500" s="25"/>
      <c r="L1500" s="25"/>
      <c r="M1500" s="25"/>
      <c r="N1500" s="25"/>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c r="AM1500" s="25"/>
      <c r="AN1500" s="25"/>
      <c r="AO1500" s="25"/>
      <c r="AP1500" s="25"/>
      <c r="AQ1500" s="25"/>
      <c r="AR1500" s="25"/>
      <c r="AS1500" s="25"/>
      <c r="AT1500" s="25"/>
      <c r="AU1500" s="25"/>
      <c r="AV1500" s="25"/>
      <c r="AW1500" s="25"/>
      <c r="AX1500" s="25"/>
      <c r="AY1500" s="25"/>
      <c r="AZ1500" s="25"/>
      <c r="BA1500" s="25"/>
      <c r="BB1500" s="25"/>
      <c r="BC1500" s="25"/>
      <c r="BD1500" s="25"/>
      <c r="BE1500" s="25"/>
      <c r="BF1500" s="25"/>
      <c r="BG1500" s="25"/>
      <c r="BH1500" s="25"/>
      <c r="BI1500" s="25"/>
      <c r="BJ1500" s="25"/>
      <c r="BK1500" s="25"/>
      <c r="BL1500" s="25"/>
      <c r="BM1500" s="25"/>
      <c r="BN1500" s="25"/>
      <c r="BO1500" s="25"/>
      <c r="BP1500" s="25"/>
      <c r="BQ1500" s="25"/>
      <c r="BR1500" s="25"/>
      <c r="BS1500" s="25"/>
      <c r="BT1500" s="25"/>
      <c r="BU1500" s="25"/>
      <c r="BV1500" s="25"/>
      <c r="BW1500" s="25"/>
      <c r="BX1500" s="25"/>
      <c r="BY1500" s="25"/>
      <c r="BZ1500" s="25"/>
      <c r="CA1500" s="25"/>
      <c r="CB1500" s="25"/>
      <c r="CC1500" s="25"/>
      <c r="CD1500" s="25"/>
      <c r="CE1500" s="25"/>
      <c r="CF1500" s="25"/>
      <c r="CG1500" s="25"/>
      <c r="CH1500" s="25"/>
      <c r="CI1500" s="25"/>
      <c r="CJ1500" s="25"/>
      <c r="CK1500" s="25"/>
      <c r="CL1500" s="25"/>
      <c r="CM1500" s="25"/>
      <c r="CN1500" s="25"/>
      <c r="CO1500" s="25"/>
      <c r="CP1500" s="25"/>
      <c r="CQ1500" s="25"/>
      <c r="CR1500" s="25"/>
      <c r="CS1500" s="25"/>
      <c r="CT1500" s="25"/>
      <c r="CU1500" s="25"/>
      <c r="CV1500" s="25"/>
      <c r="CW1500" s="25"/>
      <c r="CX1500" s="25"/>
      <c r="CY1500" s="25"/>
      <c r="CZ1500" s="25"/>
      <c r="DA1500" s="25"/>
      <c r="DB1500" s="25"/>
      <c r="DC1500" s="25"/>
      <c r="DD1500" s="25"/>
    </row>
    <row r="1501" spans="1:108" hidden="1">
      <c r="A1501" s="25"/>
      <c r="B1501" s="25"/>
      <c r="C1501" s="25"/>
      <c r="D1501" s="25"/>
      <c r="E1501" s="25"/>
      <c r="F1501" s="25"/>
      <c r="G1501" s="25"/>
      <c r="H1501" s="25"/>
      <c r="I1501" s="214"/>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25"/>
      <c r="CD1501" s="25"/>
      <c r="CE1501" s="25"/>
      <c r="CF1501" s="25"/>
      <c r="CG1501" s="25"/>
      <c r="CH1501" s="25"/>
      <c r="CI1501" s="25"/>
      <c r="CJ1501" s="25"/>
      <c r="CK1501" s="25"/>
      <c r="CL1501" s="25"/>
      <c r="CM1501" s="25"/>
      <c r="CN1501" s="25"/>
      <c r="CO1501" s="25"/>
      <c r="CP1501" s="25"/>
      <c r="CQ1501" s="25"/>
      <c r="CR1501" s="25"/>
      <c r="CS1501" s="25"/>
      <c r="CT1501" s="25"/>
      <c r="CU1501" s="25"/>
      <c r="CV1501" s="25"/>
      <c r="CW1501" s="25"/>
      <c r="CX1501" s="25"/>
      <c r="CY1501" s="25"/>
      <c r="CZ1501" s="25"/>
      <c r="DA1501" s="25"/>
      <c r="DB1501" s="25"/>
      <c r="DC1501" s="25"/>
      <c r="DD1501" s="25"/>
    </row>
    <row r="1502" spans="1:108" hidden="1">
      <c r="A1502" s="25"/>
      <c r="B1502" s="25"/>
      <c r="C1502" s="25"/>
      <c r="D1502" s="25"/>
      <c r="E1502" s="25"/>
      <c r="F1502" s="25"/>
      <c r="G1502" s="25"/>
      <c r="H1502" s="25"/>
      <c r="I1502" s="214"/>
      <c r="J1502" s="25"/>
      <c r="K1502" s="25"/>
      <c r="L1502" s="25"/>
      <c r="M1502" s="25"/>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c r="AM1502" s="25"/>
      <c r="AN1502" s="25"/>
      <c r="AO1502" s="25"/>
      <c r="AP1502" s="25"/>
      <c r="AQ1502" s="25"/>
      <c r="AR1502" s="25"/>
      <c r="AS1502" s="25"/>
      <c r="AT1502" s="25"/>
      <c r="AU1502" s="25"/>
      <c r="AV1502" s="25"/>
      <c r="AW1502" s="25"/>
      <c r="AX1502" s="25"/>
      <c r="AY1502" s="25"/>
      <c r="AZ1502" s="25"/>
      <c r="BA1502" s="25"/>
      <c r="BB1502" s="25"/>
      <c r="BC1502" s="25"/>
      <c r="BD1502" s="25"/>
      <c r="BE1502" s="25"/>
      <c r="BF1502" s="25"/>
      <c r="BG1502" s="25"/>
      <c r="BH1502" s="25"/>
      <c r="BI1502" s="25"/>
      <c r="BJ1502" s="25"/>
      <c r="BK1502" s="25"/>
      <c r="BL1502" s="25"/>
      <c r="BM1502" s="25"/>
      <c r="BN1502" s="25"/>
      <c r="BO1502" s="25"/>
      <c r="BP1502" s="25"/>
      <c r="BQ1502" s="25"/>
      <c r="BR1502" s="25"/>
      <c r="BS1502" s="25"/>
      <c r="BT1502" s="25"/>
      <c r="BU1502" s="25"/>
      <c r="BV1502" s="25"/>
      <c r="BW1502" s="25"/>
      <c r="BX1502" s="25"/>
      <c r="BY1502" s="25"/>
      <c r="BZ1502" s="25"/>
      <c r="CA1502" s="25"/>
      <c r="CB1502" s="25"/>
      <c r="CC1502" s="25"/>
      <c r="CD1502" s="25"/>
      <c r="CE1502" s="25"/>
      <c r="CF1502" s="25"/>
      <c r="CG1502" s="25"/>
      <c r="CH1502" s="25"/>
      <c r="CI1502" s="25"/>
      <c r="CJ1502" s="25"/>
      <c r="CK1502" s="25"/>
      <c r="CL1502" s="25"/>
      <c r="CM1502" s="25"/>
      <c r="CN1502" s="25"/>
      <c r="CO1502" s="25"/>
      <c r="CP1502" s="25"/>
      <c r="CQ1502" s="25"/>
      <c r="CR1502" s="25"/>
      <c r="CS1502" s="25"/>
      <c r="CT1502" s="25"/>
      <c r="CU1502" s="25"/>
      <c r="CV1502" s="25"/>
      <c r="CW1502" s="25"/>
      <c r="CX1502" s="25"/>
      <c r="CY1502" s="25"/>
      <c r="CZ1502" s="25"/>
      <c r="DA1502" s="25"/>
      <c r="DB1502" s="25"/>
      <c r="DC1502" s="25"/>
      <c r="DD1502" s="25"/>
    </row>
    <row r="1503" spans="1:108" hidden="1">
      <c r="A1503" s="25"/>
      <c r="B1503" s="25"/>
      <c r="C1503" s="25"/>
      <c r="D1503" s="25"/>
      <c r="E1503" s="25"/>
      <c r="F1503" s="25"/>
      <c r="G1503" s="25"/>
      <c r="H1503" s="25"/>
      <c r="I1503" s="214"/>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25"/>
      <c r="CD1503" s="25"/>
      <c r="CE1503" s="25"/>
      <c r="CF1503" s="25"/>
      <c r="CG1503" s="25"/>
      <c r="CH1503" s="25"/>
      <c r="CI1503" s="25"/>
      <c r="CJ1503" s="25"/>
      <c r="CK1503" s="25"/>
      <c r="CL1503" s="25"/>
      <c r="CM1503" s="25"/>
      <c r="CN1503" s="25"/>
      <c r="CO1503" s="25"/>
      <c r="CP1503" s="25"/>
      <c r="CQ1503" s="25"/>
      <c r="CR1503" s="25"/>
      <c r="CS1503" s="25"/>
      <c r="CT1503" s="25"/>
      <c r="CU1503" s="25"/>
      <c r="CV1503" s="25"/>
      <c r="CW1503" s="25"/>
      <c r="CX1503" s="25"/>
      <c r="CY1503" s="25"/>
      <c r="CZ1503" s="25"/>
      <c r="DA1503" s="25"/>
      <c r="DB1503" s="25"/>
      <c r="DC1503" s="25"/>
      <c r="DD1503" s="25"/>
    </row>
    <row r="1504" spans="1:108" hidden="1">
      <c r="A1504" s="25"/>
      <c r="B1504" s="25"/>
      <c r="C1504" s="25"/>
      <c r="D1504" s="25"/>
      <c r="E1504" s="25"/>
      <c r="F1504" s="25"/>
      <c r="G1504" s="25"/>
      <c r="H1504" s="25"/>
      <c r="I1504" s="214"/>
      <c r="J1504" s="25"/>
      <c r="K1504" s="25"/>
      <c r="L1504" s="25"/>
      <c r="M1504" s="25"/>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25"/>
      <c r="CD1504" s="25"/>
      <c r="CE1504" s="25"/>
      <c r="CF1504" s="25"/>
      <c r="CG1504" s="25"/>
      <c r="CH1504" s="25"/>
      <c r="CI1504" s="25"/>
      <c r="CJ1504" s="25"/>
      <c r="CK1504" s="25"/>
      <c r="CL1504" s="25"/>
      <c r="CM1504" s="25"/>
      <c r="CN1504" s="25"/>
      <c r="CO1504" s="25"/>
      <c r="CP1504" s="25"/>
      <c r="CQ1504" s="25"/>
      <c r="CR1504" s="25"/>
      <c r="CS1504" s="25"/>
      <c r="CT1504" s="25"/>
      <c r="CU1504" s="25"/>
      <c r="CV1504" s="25"/>
      <c r="CW1504" s="25"/>
      <c r="CX1504" s="25"/>
      <c r="CY1504" s="25"/>
      <c r="CZ1504" s="25"/>
      <c r="DA1504" s="25"/>
      <c r="DB1504" s="25"/>
      <c r="DC1504" s="25"/>
      <c r="DD1504" s="25"/>
    </row>
    <row r="1505" spans="1:108" hidden="1">
      <c r="A1505" s="25"/>
      <c r="B1505" s="25"/>
      <c r="C1505" s="25"/>
      <c r="D1505" s="25"/>
      <c r="E1505" s="25"/>
      <c r="F1505" s="25"/>
      <c r="G1505" s="25"/>
      <c r="H1505" s="25"/>
      <c r="I1505" s="214"/>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5"/>
      <c r="AX1505" s="25"/>
      <c r="AY1505" s="25"/>
      <c r="AZ1505" s="25"/>
      <c r="BA1505" s="25"/>
      <c r="BB1505" s="25"/>
      <c r="BC1505" s="25"/>
      <c r="BD1505" s="25"/>
      <c r="BE1505" s="25"/>
      <c r="BF1505" s="25"/>
      <c r="BG1505" s="25"/>
      <c r="BH1505" s="25"/>
      <c r="BI1505" s="25"/>
      <c r="BJ1505" s="25"/>
      <c r="BK1505" s="25"/>
      <c r="BL1505" s="25"/>
      <c r="BM1505" s="25"/>
      <c r="BN1505" s="25"/>
      <c r="BO1505" s="25"/>
      <c r="BP1505" s="25"/>
      <c r="BQ1505" s="25"/>
      <c r="BR1505" s="25"/>
      <c r="BS1505" s="25"/>
      <c r="BT1505" s="25"/>
      <c r="BU1505" s="25"/>
      <c r="BV1505" s="25"/>
      <c r="BW1505" s="25"/>
      <c r="BX1505" s="25"/>
      <c r="BY1505" s="25"/>
      <c r="BZ1505" s="25"/>
      <c r="CA1505" s="25"/>
      <c r="CB1505" s="25"/>
      <c r="CC1505" s="25"/>
      <c r="CD1505" s="25"/>
      <c r="CE1505" s="25"/>
      <c r="CF1505" s="25"/>
      <c r="CG1505" s="25"/>
      <c r="CH1505" s="25"/>
      <c r="CI1505" s="25"/>
      <c r="CJ1505" s="25"/>
      <c r="CK1505" s="25"/>
      <c r="CL1505" s="25"/>
      <c r="CM1505" s="25"/>
      <c r="CN1505" s="25"/>
      <c r="CO1505" s="25"/>
      <c r="CP1505" s="25"/>
      <c r="CQ1505" s="25"/>
      <c r="CR1505" s="25"/>
      <c r="CS1505" s="25"/>
      <c r="CT1505" s="25"/>
      <c r="CU1505" s="25"/>
      <c r="CV1505" s="25"/>
      <c r="CW1505" s="25"/>
      <c r="CX1505" s="25"/>
      <c r="CY1505" s="25"/>
      <c r="CZ1505" s="25"/>
      <c r="DA1505" s="25"/>
      <c r="DB1505" s="25"/>
      <c r="DC1505" s="25"/>
      <c r="DD1505" s="25"/>
    </row>
    <row r="1506" spans="1:108" hidden="1">
      <c r="A1506" s="25"/>
      <c r="B1506" s="25"/>
      <c r="C1506" s="25"/>
      <c r="D1506" s="25"/>
      <c r="E1506" s="25"/>
      <c r="F1506" s="25"/>
      <c r="G1506" s="25"/>
      <c r="H1506" s="25"/>
      <c r="I1506" s="214"/>
      <c r="J1506" s="25"/>
      <c r="K1506" s="25"/>
      <c r="L1506" s="25"/>
      <c r="M1506" s="25"/>
      <c r="N1506" s="25"/>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c r="AM1506" s="25"/>
      <c r="AN1506" s="25"/>
      <c r="AO1506" s="25"/>
      <c r="AP1506" s="25"/>
      <c r="AQ1506" s="25"/>
      <c r="AR1506" s="25"/>
      <c r="AS1506" s="25"/>
      <c r="AT1506" s="25"/>
      <c r="AU1506" s="25"/>
      <c r="AV1506" s="25"/>
      <c r="AW1506" s="25"/>
      <c r="AX1506" s="25"/>
      <c r="AY1506" s="25"/>
      <c r="AZ1506" s="25"/>
      <c r="BA1506" s="25"/>
      <c r="BB1506" s="25"/>
      <c r="BC1506" s="25"/>
      <c r="BD1506" s="25"/>
      <c r="BE1506" s="25"/>
      <c r="BF1506" s="25"/>
      <c r="BG1506" s="25"/>
      <c r="BH1506" s="25"/>
      <c r="BI1506" s="25"/>
      <c r="BJ1506" s="25"/>
      <c r="BK1506" s="25"/>
      <c r="BL1506" s="25"/>
      <c r="BM1506" s="25"/>
      <c r="BN1506" s="25"/>
      <c r="BO1506" s="25"/>
      <c r="BP1506" s="25"/>
      <c r="BQ1506" s="25"/>
      <c r="BR1506" s="25"/>
      <c r="BS1506" s="25"/>
      <c r="BT1506" s="25"/>
      <c r="BU1506" s="25"/>
      <c r="BV1506" s="25"/>
      <c r="BW1506" s="25"/>
      <c r="BX1506" s="25"/>
      <c r="BY1506" s="25"/>
      <c r="BZ1506" s="25"/>
      <c r="CA1506" s="25"/>
      <c r="CB1506" s="25"/>
      <c r="CC1506" s="25"/>
      <c r="CD1506" s="25"/>
      <c r="CE1506" s="25"/>
      <c r="CF1506" s="25"/>
      <c r="CG1506" s="25"/>
      <c r="CH1506" s="25"/>
      <c r="CI1506" s="25"/>
      <c r="CJ1506" s="25"/>
      <c r="CK1506" s="25"/>
      <c r="CL1506" s="25"/>
      <c r="CM1506" s="25"/>
      <c r="CN1506" s="25"/>
      <c r="CO1506" s="25"/>
      <c r="CP1506" s="25"/>
      <c r="CQ1506" s="25"/>
      <c r="CR1506" s="25"/>
      <c r="CS1506" s="25"/>
      <c r="CT1506" s="25"/>
      <c r="CU1506" s="25"/>
      <c r="CV1506" s="25"/>
      <c r="CW1506" s="25"/>
      <c r="CX1506" s="25"/>
      <c r="CY1506" s="25"/>
      <c r="CZ1506" s="25"/>
      <c r="DA1506" s="25"/>
      <c r="DB1506" s="25"/>
      <c r="DC1506" s="25"/>
      <c r="DD1506" s="25"/>
    </row>
    <row r="1507" spans="1:108" hidden="1">
      <c r="A1507" s="25"/>
      <c r="B1507" s="25"/>
      <c r="C1507" s="25"/>
      <c r="D1507" s="25"/>
      <c r="E1507" s="25"/>
      <c r="F1507" s="25"/>
      <c r="G1507" s="25"/>
      <c r="H1507" s="25"/>
      <c r="I1507" s="214"/>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5"/>
      <c r="AX1507" s="25"/>
      <c r="AY1507" s="25"/>
      <c r="AZ1507" s="25"/>
      <c r="BA1507" s="25"/>
      <c r="BB1507" s="25"/>
      <c r="BC1507" s="25"/>
      <c r="BD1507" s="25"/>
      <c r="BE1507" s="25"/>
      <c r="BF1507" s="25"/>
      <c r="BG1507" s="25"/>
      <c r="BH1507" s="25"/>
      <c r="BI1507" s="25"/>
      <c r="BJ1507" s="25"/>
      <c r="BK1507" s="25"/>
      <c r="BL1507" s="25"/>
      <c r="BM1507" s="25"/>
      <c r="BN1507" s="25"/>
      <c r="BO1507" s="25"/>
      <c r="BP1507" s="25"/>
      <c r="BQ1507" s="25"/>
      <c r="BR1507" s="25"/>
      <c r="BS1507" s="25"/>
      <c r="BT1507" s="25"/>
      <c r="BU1507" s="25"/>
      <c r="BV1507" s="25"/>
      <c r="BW1507" s="25"/>
      <c r="BX1507" s="25"/>
      <c r="BY1507" s="25"/>
      <c r="BZ1507" s="25"/>
      <c r="CA1507" s="25"/>
      <c r="CB1507" s="25"/>
      <c r="CC1507" s="25"/>
      <c r="CD1507" s="25"/>
      <c r="CE1507" s="25"/>
      <c r="CF1507" s="25"/>
      <c r="CG1507" s="25"/>
      <c r="CH1507" s="25"/>
      <c r="CI1507" s="25"/>
      <c r="CJ1507" s="25"/>
      <c r="CK1507" s="25"/>
      <c r="CL1507" s="25"/>
      <c r="CM1507" s="25"/>
      <c r="CN1507" s="25"/>
      <c r="CO1507" s="25"/>
      <c r="CP1507" s="25"/>
      <c r="CQ1507" s="25"/>
      <c r="CR1507" s="25"/>
      <c r="CS1507" s="25"/>
      <c r="CT1507" s="25"/>
      <c r="CU1507" s="25"/>
      <c r="CV1507" s="25"/>
      <c r="CW1507" s="25"/>
      <c r="CX1507" s="25"/>
      <c r="CY1507" s="25"/>
      <c r="CZ1507" s="25"/>
      <c r="DA1507" s="25"/>
      <c r="DB1507" s="25"/>
      <c r="DC1507" s="25"/>
      <c r="DD1507" s="25"/>
    </row>
    <row r="1508" spans="1:108" hidden="1">
      <c r="A1508" s="25"/>
      <c r="B1508" s="25"/>
      <c r="C1508" s="25"/>
      <c r="D1508" s="25"/>
      <c r="E1508" s="25"/>
      <c r="F1508" s="25"/>
      <c r="G1508" s="25"/>
      <c r="H1508" s="25"/>
      <c r="I1508" s="214"/>
      <c r="J1508" s="25"/>
      <c r="K1508" s="25"/>
      <c r="L1508" s="25"/>
      <c r="M1508" s="25"/>
      <c r="N1508" s="25"/>
      <c r="O1508" s="25"/>
      <c r="P1508" s="25"/>
      <c r="Q1508" s="25"/>
      <c r="R1508" s="25"/>
      <c r="S1508" s="25"/>
      <c r="T1508" s="25"/>
      <c r="U1508" s="25"/>
      <c r="V1508" s="25"/>
      <c r="W1508" s="25"/>
      <c r="X1508" s="25"/>
      <c r="Y1508" s="25"/>
      <c r="Z1508" s="25"/>
      <c r="AA1508" s="25"/>
      <c r="AB1508" s="25"/>
      <c r="AC1508" s="25"/>
      <c r="AD1508" s="25"/>
      <c r="AE1508" s="25"/>
      <c r="AF1508" s="25"/>
      <c r="AG1508" s="25"/>
      <c r="AH1508" s="25"/>
      <c r="AI1508" s="25"/>
      <c r="AJ1508" s="25"/>
      <c r="AK1508" s="25"/>
      <c r="AL1508" s="25"/>
      <c r="AM1508" s="25"/>
      <c r="AN1508" s="25"/>
      <c r="AO1508" s="25"/>
      <c r="AP1508" s="25"/>
      <c r="AQ1508" s="25"/>
      <c r="AR1508" s="25"/>
      <c r="AS1508" s="25"/>
      <c r="AT1508" s="25"/>
      <c r="AU1508" s="25"/>
      <c r="AV1508" s="25"/>
      <c r="AW1508" s="25"/>
      <c r="AX1508" s="25"/>
      <c r="AY1508" s="25"/>
      <c r="AZ1508" s="25"/>
      <c r="BA1508" s="25"/>
      <c r="BB1508" s="25"/>
      <c r="BC1508" s="25"/>
      <c r="BD1508" s="25"/>
      <c r="BE1508" s="25"/>
      <c r="BF1508" s="25"/>
      <c r="BG1508" s="25"/>
      <c r="BH1508" s="25"/>
      <c r="BI1508" s="25"/>
      <c r="BJ1508" s="25"/>
      <c r="BK1508" s="25"/>
      <c r="BL1508" s="25"/>
      <c r="BM1508" s="25"/>
      <c r="BN1508" s="25"/>
      <c r="BO1508" s="25"/>
      <c r="BP1508" s="25"/>
      <c r="BQ1508" s="25"/>
      <c r="BR1508" s="25"/>
      <c r="BS1508" s="25"/>
      <c r="BT1508" s="25"/>
      <c r="BU1508" s="25"/>
      <c r="BV1508" s="25"/>
      <c r="BW1508" s="25"/>
      <c r="BX1508" s="25"/>
      <c r="BY1508" s="25"/>
      <c r="BZ1508" s="25"/>
      <c r="CA1508" s="25"/>
      <c r="CB1508" s="25"/>
      <c r="CC1508" s="25"/>
      <c r="CD1508" s="25"/>
      <c r="CE1508" s="25"/>
      <c r="CF1508" s="25"/>
      <c r="CG1508" s="25"/>
      <c r="CH1508" s="25"/>
      <c r="CI1508" s="25"/>
      <c r="CJ1508" s="25"/>
      <c r="CK1508" s="25"/>
      <c r="CL1508" s="25"/>
      <c r="CM1508" s="25"/>
      <c r="CN1508" s="25"/>
      <c r="CO1508" s="25"/>
      <c r="CP1508" s="25"/>
      <c r="CQ1508" s="25"/>
      <c r="CR1508" s="25"/>
      <c r="CS1508" s="25"/>
      <c r="CT1508" s="25"/>
      <c r="CU1508" s="25"/>
      <c r="CV1508" s="25"/>
      <c r="CW1508" s="25"/>
      <c r="CX1508" s="25"/>
      <c r="CY1508" s="25"/>
      <c r="CZ1508" s="25"/>
      <c r="DA1508" s="25"/>
      <c r="DB1508" s="25"/>
      <c r="DC1508" s="25"/>
      <c r="DD1508" s="25"/>
    </row>
    <row r="1509" spans="1:108" hidden="1">
      <c r="A1509" s="25"/>
      <c r="B1509" s="25"/>
      <c r="C1509" s="25"/>
      <c r="D1509" s="25"/>
      <c r="E1509" s="25"/>
      <c r="F1509" s="25"/>
      <c r="G1509" s="25"/>
      <c r="H1509" s="25"/>
      <c r="I1509" s="214"/>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5"/>
      <c r="AX1509" s="25"/>
      <c r="AY1509" s="25"/>
      <c r="AZ1509" s="25"/>
      <c r="BA1509" s="25"/>
      <c r="BB1509" s="25"/>
      <c r="BC1509" s="25"/>
      <c r="BD1509" s="25"/>
      <c r="BE1509" s="25"/>
      <c r="BF1509" s="25"/>
      <c r="BG1509" s="25"/>
      <c r="BH1509" s="25"/>
      <c r="BI1509" s="25"/>
      <c r="BJ1509" s="25"/>
      <c r="BK1509" s="25"/>
      <c r="BL1509" s="25"/>
      <c r="BM1509" s="25"/>
      <c r="BN1509" s="25"/>
      <c r="BO1509" s="25"/>
      <c r="BP1509" s="25"/>
      <c r="BQ1509" s="25"/>
      <c r="BR1509" s="25"/>
      <c r="BS1509" s="25"/>
      <c r="BT1509" s="25"/>
      <c r="BU1509" s="25"/>
      <c r="BV1509" s="25"/>
      <c r="BW1509" s="25"/>
      <c r="BX1509" s="25"/>
      <c r="BY1509" s="25"/>
      <c r="BZ1509" s="25"/>
      <c r="CA1509" s="25"/>
      <c r="CB1509" s="25"/>
      <c r="CC1509" s="25"/>
      <c r="CD1509" s="25"/>
      <c r="CE1509" s="25"/>
      <c r="CF1509" s="25"/>
      <c r="CG1509" s="25"/>
      <c r="CH1509" s="25"/>
      <c r="CI1509" s="25"/>
      <c r="CJ1509" s="25"/>
      <c r="CK1509" s="25"/>
      <c r="CL1509" s="25"/>
      <c r="CM1509" s="25"/>
      <c r="CN1509" s="25"/>
      <c r="CO1509" s="25"/>
      <c r="CP1509" s="25"/>
      <c r="CQ1509" s="25"/>
      <c r="CR1509" s="25"/>
      <c r="CS1509" s="25"/>
      <c r="CT1509" s="25"/>
      <c r="CU1509" s="25"/>
      <c r="CV1509" s="25"/>
      <c r="CW1509" s="25"/>
      <c r="CX1509" s="25"/>
      <c r="CY1509" s="25"/>
      <c r="CZ1509" s="25"/>
      <c r="DA1509" s="25"/>
      <c r="DB1509" s="25"/>
      <c r="DC1509" s="25"/>
      <c r="DD1509" s="25"/>
    </row>
    <row r="1510" spans="1:108" hidden="1">
      <c r="A1510" s="25"/>
      <c r="B1510" s="25"/>
      <c r="C1510" s="25"/>
      <c r="D1510" s="25"/>
      <c r="E1510" s="25"/>
      <c r="F1510" s="25"/>
      <c r="G1510" s="25"/>
      <c r="H1510" s="25"/>
      <c r="I1510" s="214"/>
      <c r="J1510" s="25"/>
      <c r="K1510" s="25"/>
      <c r="L1510" s="25"/>
      <c r="M1510" s="25"/>
      <c r="N1510" s="25"/>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c r="AM1510" s="25"/>
      <c r="AN1510" s="25"/>
      <c r="AO1510" s="25"/>
      <c r="AP1510" s="25"/>
      <c r="AQ1510" s="25"/>
      <c r="AR1510" s="25"/>
      <c r="AS1510" s="25"/>
      <c r="AT1510" s="25"/>
      <c r="AU1510" s="25"/>
      <c r="AV1510" s="25"/>
      <c r="AW1510" s="25"/>
      <c r="AX1510" s="25"/>
      <c r="AY1510" s="25"/>
      <c r="AZ1510" s="25"/>
      <c r="BA1510" s="25"/>
      <c r="BB1510" s="25"/>
      <c r="BC1510" s="25"/>
      <c r="BD1510" s="25"/>
      <c r="BE1510" s="25"/>
      <c r="BF1510" s="25"/>
      <c r="BG1510" s="25"/>
      <c r="BH1510" s="25"/>
      <c r="BI1510" s="25"/>
      <c r="BJ1510" s="25"/>
      <c r="BK1510" s="25"/>
      <c r="BL1510" s="25"/>
      <c r="BM1510" s="25"/>
      <c r="BN1510" s="25"/>
      <c r="BO1510" s="25"/>
      <c r="BP1510" s="25"/>
      <c r="BQ1510" s="25"/>
      <c r="BR1510" s="25"/>
      <c r="BS1510" s="25"/>
      <c r="BT1510" s="25"/>
      <c r="BU1510" s="25"/>
      <c r="BV1510" s="25"/>
      <c r="BW1510" s="25"/>
      <c r="BX1510" s="25"/>
      <c r="BY1510" s="25"/>
      <c r="BZ1510" s="25"/>
      <c r="CA1510" s="25"/>
      <c r="CB1510" s="25"/>
      <c r="CC1510" s="25"/>
      <c r="CD1510" s="25"/>
      <c r="CE1510" s="25"/>
      <c r="CF1510" s="25"/>
      <c r="CG1510" s="25"/>
      <c r="CH1510" s="25"/>
      <c r="CI1510" s="25"/>
      <c r="CJ1510" s="25"/>
      <c r="CK1510" s="25"/>
      <c r="CL1510" s="25"/>
      <c r="CM1510" s="25"/>
      <c r="CN1510" s="25"/>
      <c r="CO1510" s="25"/>
      <c r="CP1510" s="25"/>
      <c r="CQ1510" s="25"/>
      <c r="CR1510" s="25"/>
      <c r="CS1510" s="25"/>
      <c r="CT1510" s="25"/>
      <c r="CU1510" s="25"/>
      <c r="CV1510" s="25"/>
      <c r="CW1510" s="25"/>
      <c r="CX1510" s="25"/>
      <c r="CY1510" s="25"/>
      <c r="CZ1510" s="25"/>
      <c r="DA1510" s="25"/>
      <c r="DB1510" s="25"/>
      <c r="DC1510" s="25"/>
      <c r="DD1510" s="25"/>
    </row>
    <row r="1511" spans="1:108" hidden="1">
      <c r="A1511" s="25"/>
      <c r="B1511" s="25"/>
      <c r="C1511" s="25"/>
      <c r="D1511" s="25"/>
      <c r="E1511" s="25"/>
      <c r="F1511" s="25"/>
      <c r="G1511" s="25"/>
      <c r="H1511" s="25"/>
      <c r="I1511" s="214"/>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5"/>
      <c r="AX1511" s="25"/>
      <c r="AY1511" s="25"/>
      <c r="AZ1511" s="25"/>
      <c r="BA1511" s="25"/>
      <c r="BB1511" s="25"/>
      <c r="BC1511" s="25"/>
      <c r="BD1511" s="25"/>
      <c r="BE1511" s="25"/>
      <c r="BF1511" s="25"/>
      <c r="BG1511" s="25"/>
      <c r="BH1511" s="25"/>
      <c r="BI1511" s="25"/>
      <c r="BJ1511" s="25"/>
      <c r="BK1511" s="25"/>
      <c r="BL1511" s="25"/>
      <c r="BM1511" s="25"/>
      <c r="BN1511" s="25"/>
      <c r="BO1511" s="25"/>
      <c r="BP1511" s="25"/>
      <c r="BQ1511" s="25"/>
      <c r="BR1511" s="25"/>
      <c r="BS1511" s="25"/>
      <c r="BT1511" s="25"/>
      <c r="BU1511" s="25"/>
      <c r="BV1511" s="25"/>
      <c r="BW1511" s="25"/>
      <c r="BX1511" s="25"/>
      <c r="BY1511" s="25"/>
      <c r="BZ1511" s="25"/>
      <c r="CA1511" s="25"/>
      <c r="CB1511" s="25"/>
      <c r="CC1511" s="25"/>
      <c r="CD1511" s="25"/>
      <c r="CE1511" s="25"/>
      <c r="CF1511" s="25"/>
      <c r="CG1511" s="25"/>
      <c r="CH1511" s="25"/>
      <c r="CI1511" s="25"/>
      <c r="CJ1511" s="25"/>
      <c r="CK1511" s="25"/>
      <c r="CL1511" s="25"/>
      <c r="CM1511" s="25"/>
      <c r="CN1511" s="25"/>
      <c r="CO1511" s="25"/>
      <c r="CP1511" s="25"/>
      <c r="CQ1511" s="25"/>
      <c r="CR1511" s="25"/>
      <c r="CS1511" s="25"/>
      <c r="CT1511" s="25"/>
      <c r="CU1511" s="25"/>
      <c r="CV1511" s="25"/>
      <c r="CW1511" s="25"/>
      <c r="CX1511" s="25"/>
      <c r="CY1511" s="25"/>
      <c r="CZ1511" s="25"/>
      <c r="DA1511" s="25"/>
      <c r="DB1511" s="25"/>
      <c r="DC1511" s="25"/>
      <c r="DD1511" s="25"/>
    </row>
    <row r="1512" spans="1:108" hidden="1">
      <c r="A1512" s="25"/>
      <c r="B1512" s="25"/>
      <c r="C1512" s="25"/>
      <c r="D1512" s="25"/>
      <c r="E1512" s="25"/>
      <c r="F1512" s="25"/>
      <c r="G1512" s="25"/>
      <c r="H1512" s="25"/>
      <c r="I1512" s="214"/>
      <c r="J1512" s="25"/>
      <c r="K1512" s="25"/>
      <c r="L1512" s="25"/>
      <c r="M1512" s="25"/>
      <c r="N1512" s="25"/>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c r="AM1512" s="25"/>
      <c r="AN1512" s="25"/>
      <c r="AO1512" s="25"/>
      <c r="AP1512" s="25"/>
      <c r="AQ1512" s="25"/>
      <c r="AR1512" s="25"/>
      <c r="AS1512" s="25"/>
      <c r="AT1512" s="25"/>
      <c r="AU1512" s="25"/>
      <c r="AV1512" s="25"/>
      <c r="AW1512" s="25"/>
      <c r="AX1512" s="25"/>
      <c r="AY1512" s="25"/>
      <c r="AZ1512" s="25"/>
      <c r="BA1512" s="25"/>
      <c r="BB1512" s="25"/>
      <c r="BC1512" s="25"/>
      <c r="BD1512" s="25"/>
      <c r="BE1512" s="25"/>
      <c r="BF1512" s="25"/>
      <c r="BG1512" s="25"/>
      <c r="BH1512" s="25"/>
      <c r="BI1512" s="25"/>
      <c r="BJ1512" s="25"/>
      <c r="BK1512" s="25"/>
      <c r="BL1512" s="25"/>
      <c r="BM1512" s="25"/>
      <c r="BN1512" s="25"/>
      <c r="BO1512" s="25"/>
      <c r="BP1512" s="25"/>
      <c r="BQ1512" s="25"/>
      <c r="BR1512" s="25"/>
      <c r="BS1512" s="25"/>
      <c r="BT1512" s="25"/>
      <c r="BU1512" s="25"/>
      <c r="BV1512" s="25"/>
      <c r="BW1512" s="25"/>
      <c r="BX1512" s="25"/>
      <c r="BY1512" s="25"/>
      <c r="BZ1512" s="25"/>
      <c r="CA1512" s="25"/>
      <c r="CB1512" s="25"/>
      <c r="CC1512" s="25"/>
      <c r="CD1512" s="25"/>
      <c r="CE1512" s="25"/>
      <c r="CF1512" s="25"/>
      <c r="CG1512" s="25"/>
      <c r="CH1512" s="25"/>
      <c r="CI1512" s="25"/>
      <c r="CJ1512" s="25"/>
      <c r="CK1512" s="25"/>
      <c r="CL1512" s="25"/>
      <c r="CM1512" s="25"/>
      <c r="CN1512" s="25"/>
      <c r="CO1512" s="25"/>
      <c r="CP1512" s="25"/>
      <c r="CQ1512" s="25"/>
      <c r="CR1512" s="25"/>
      <c r="CS1512" s="25"/>
      <c r="CT1512" s="25"/>
      <c r="CU1512" s="25"/>
      <c r="CV1512" s="25"/>
      <c r="CW1512" s="25"/>
      <c r="CX1512" s="25"/>
      <c r="CY1512" s="25"/>
      <c r="CZ1512" s="25"/>
      <c r="DA1512" s="25"/>
      <c r="DB1512" s="25"/>
      <c r="DC1512" s="25"/>
      <c r="DD1512" s="25"/>
    </row>
    <row r="1513" spans="1:108" hidden="1">
      <c r="A1513" s="25"/>
      <c r="B1513" s="25"/>
      <c r="C1513" s="25"/>
      <c r="D1513" s="25"/>
      <c r="E1513" s="25"/>
      <c r="F1513" s="25"/>
      <c r="G1513" s="25"/>
      <c r="H1513" s="25"/>
      <c r="I1513" s="214"/>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5"/>
      <c r="AX1513" s="25"/>
      <c r="AY1513" s="25"/>
      <c r="AZ1513" s="25"/>
      <c r="BA1513" s="25"/>
      <c r="BB1513" s="25"/>
      <c r="BC1513" s="25"/>
      <c r="BD1513" s="25"/>
      <c r="BE1513" s="25"/>
      <c r="BF1513" s="25"/>
      <c r="BG1513" s="25"/>
      <c r="BH1513" s="25"/>
      <c r="BI1513" s="25"/>
      <c r="BJ1513" s="25"/>
      <c r="BK1513" s="25"/>
      <c r="BL1513" s="25"/>
      <c r="BM1513" s="25"/>
      <c r="BN1513" s="25"/>
      <c r="BO1513" s="25"/>
      <c r="BP1513" s="25"/>
      <c r="BQ1513" s="25"/>
      <c r="BR1513" s="25"/>
      <c r="BS1513" s="25"/>
      <c r="BT1513" s="25"/>
      <c r="BU1513" s="25"/>
      <c r="BV1513" s="25"/>
      <c r="BW1513" s="25"/>
      <c r="BX1513" s="25"/>
      <c r="BY1513" s="25"/>
      <c r="BZ1513" s="25"/>
      <c r="CA1513" s="25"/>
      <c r="CB1513" s="25"/>
      <c r="CC1513" s="25"/>
      <c r="CD1513" s="25"/>
      <c r="CE1513" s="25"/>
      <c r="CF1513" s="25"/>
      <c r="CG1513" s="25"/>
      <c r="CH1513" s="25"/>
      <c r="CI1513" s="25"/>
      <c r="CJ1513" s="25"/>
      <c r="CK1513" s="25"/>
      <c r="CL1513" s="25"/>
      <c r="CM1513" s="25"/>
      <c r="CN1513" s="25"/>
      <c r="CO1513" s="25"/>
      <c r="CP1513" s="25"/>
      <c r="CQ1513" s="25"/>
      <c r="CR1513" s="25"/>
      <c r="CS1513" s="25"/>
      <c r="CT1513" s="25"/>
      <c r="CU1513" s="25"/>
      <c r="CV1513" s="25"/>
      <c r="CW1513" s="25"/>
      <c r="CX1513" s="25"/>
      <c r="CY1513" s="25"/>
      <c r="CZ1513" s="25"/>
      <c r="DA1513" s="25"/>
      <c r="DB1513" s="25"/>
      <c r="DC1513" s="25"/>
      <c r="DD1513" s="25"/>
    </row>
    <row r="1514" spans="1:108" hidden="1">
      <c r="A1514" s="25"/>
      <c r="B1514" s="25"/>
      <c r="C1514" s="25"/>
      <c r="D1514" s="25"/>
      <c r="E1514" s="25"/>
      <c r="F1514" s="25"/>
      <c r="G1514" s="25"/>
      <c r="H1514" s="25"/>
      <c r="I1514" s="214"/>
      <c r="J1514" s="25"/>
      <c r="K1514" s="25"/>
      <c r="L1514" s="25"/>
      <c r="M1514" s="25"/>
      <c r="N1514" s="25"/>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c r="AM1514" s="25"/>
      <c r="AN1514" s="25"/>
      <c r="AO1514" s="25"/>
      <c r="AP1514" s="25"/>
      <c r="AQ1514" s="25"/>
      <c r="AR1514" s="25"/>
      <c r="AS1514" s="25"/>
      <c r="AT1514" s="25"/>
      <c r="AU1514" s="25"/>
      <c r="AV1514" s="25"/>
      <c r="AW1514" s="25"/>
      <c r="AX1514" s="25"/>
      <c r="AY1514" s="25"/>
      <c r="AZ1514" s="25"/>
      <c r="BA1514" s="25"/>
      <c r="BB1514" s="25"/>
      <c r="BC1514" s="25"/>
      <c r="BD1514" s="25"/>
      <c r="BE1514" s="25"/>
      <c r="BF1514" s="25"/>
      <c r="BG1514" s="25"/>
      <c r="BH1514" s="25"/>
      <c r="BI1514" s="25"/>
      <c r="BJ1514" s="25"/>
      <c r="BK1514" s="25"/>
      <c r="BL1514" s="25"/>
      <c r="BM1514" s="25"/>
      <c r="BN1514" s="25"/>
      <c r="BO1514" s="25"/>
      <c r="BP1514" s="25"/>
      <c r="BQ1514" s="25"/>
      <c r="BR1514" s="25"/>
      <c r="BS1514" s="25"/>
      <c r="BT1514" s="25"/>
      <c r="BU1514" s="25"/>
      <c r="BV1514" s="25"/>
      <c r="BW1514" s="25"/>
      <c r="BX1514" s="25"/>
      <c r="BY1514" s="25"/>
      <c r="BZ1514" s="25"/>
      <c r="CA1514" s="25"/>
      <c r="CB1514" s="25"/>
      <c r="CC1514" s="25"/>
      <c r="CD1514" s="25"/>
      <c r="CE1514" s="25"/>
      <c r="CF1514" s="25"/>
      <c r="CG1514" s="25"/>
      <c r="CH1514" s="25"/>
      <c r="CI1514" s="25"/>
      <c r="CJ1514" s="25"/>
      <c r="CK1514" s="25"/>
      <c r="CL1514" s="25"/>
      <c r="CM1514" s="25"/>
      <c r="CN1514" s="25"/>
      <c r="CO1514" s="25"/>
      <c r="CP1514" s="25"/>
      <c r="CQ1514" s="25"/>
      <c r="CR1514" s="25"/>
      <c r="CS1514" s="25"/>
      <c r="CT1514" s="25"/>
      <c r="CU1514" s="25"/>
      <c r="CV1514" s="25"/>
      <c r="CW1514" s="25"/>
      <c r="CX1514" s="25"/>
      <c r="CY1514" s="25"/>
      <c r="CZ1514" s="25"/>
      <c r="DA1514" s="25"/>
      <c r="DB1514" s="25"/>
      <c r="DC1514" s="25"/>
      <c r="DD1514" s="25"/>
    </row>
    <row r="1515" spans="1:108" hidden="1">
      <c r="A1515" s="25"/>
      <c r="B1515" s="25"/>
      <c r="C1515" s="25"/>
      <c r="D1515" s="25"/>
      <c r="E1515" s="25"/>
      <c r="F1515" s="25"/>
      <c r="G1515" s="25"/>
      <c r="H1515" s="25"/>
      <c r="I1515" s="214"/>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5"/>
      <c r="AX1515" s="25"/>
      <c r="AY1515" s="25"/>
      <c r="AZ1515" s="25"/>
      <c r="BA1515" s="25"/>
      <c r="BB1515" s="25"/>
      <c r="BC1515" s="25"/>
      <c r="BD1515" s="25"/>
      <c r="BE1515" s="25"/>
      <c r="BF1515" s="25"/>
      <c r="BG1515" s="25"/>
      <c r="BH1515" s="25"/>
      <c r="BI1515" s="25"/>
      <c r="BJ1515" s="25"/>
      <c r="BK1515" s="25"/>
      <c r="BL1515" s="25"/>
      <c r="BM1515" s="25"/>
      <c r="BN1515" s="25"/>
      <c r="BO1515" s="25"/>
      <c r="BP1515" s="25"/>
      <c r="BQ1515" s="25"/>
      <c r="BR1515" s="25"/>
      <c r="BS1515" s="25"/>
      <c r="BT1515" s="25"/>
      <c r="BU1515" s="25"/>
      <c r="BV1515" s="25"/>
      <c r="BW1515" s="25"/>
      <c r="BX1515" s="25"/>
      <c r="BY1515" s="25"/>
      <c r="BZ1515" s="25"/>
      <c r="CA1515" s="25"/>
      <c r="CB1515" s="25"/>
      <c r="CC1515" s="25"/>
      <c r="CD1515" s="25"/>
      <c r="CE1515" s="25"/>
      <c r="CF1515" s="25"/>
      <c r="CG1515" s="25"/>
      <c r="CH1515" s="25"/>
      <c r="CI1515" s="25"/>
      <c r="CJ1515" s="25"/>
      <c r="CK1515" s="25"/>
      <c r="CL1515" s="25"/>
      <c r="CM1515" s="25"/>
      <c r="CN1515" s="25"/>
      <c r="CO1515" s="25"/>
      <c r="CP1515" s="25"/>
      <c r="CQ1515" s="25"/>
      <c r="CR1515" s="25"/>
      <c r="CS1515" s="25"/>
      <c r="CT1515" s="25"/>
      <c r="CU1515" s="25"/>
      <c r="CV1515" s="25"/>
      <c r="CW1515" s="25"/>
      <c r="CX1515" s="25"/>
      <c r="CY1515" s="25"/>
      <c r="CZ1515" s="25"/>
      <c r="DA1515" s="25"/>
      <c r="DB1515" s="25"/>
      <c r="DC1515" s="25"/>
      <c r="DD1515" s="25"/>
    </row>
    <row r="1516" spans="1:108" hidden="1">
      <c r="A1516" s="25"/>
      <c r="B1516" s="25"/>
      <c r="C1516" s="25"/>
      <c r="D1516" s="25"/>
      <c r="E1516" s="25"/>
      <c r="F1516" s="25"/>
      <c r="G1516" s="25"/>
      <c r="H1516" s="25"/>
      <c r="I1516" s="214"/>
      <c r="J1516" s="25"/>
      <c r="K1516" s="25"/>
      <c r="L1516" s="25"/>
      <c r="M1516" s="25"/>
      <c r="N1516" s="25"/>
      <c r="O1516" s="25"/>
      <c r="P1516" s="25"/>
      <c r="Q1516" s="25"/>
      <c r="R1516" s="25"/>
      <c r="S1516" s="25"/>
      <c r="T1516" s="25"/>
      <c r="U1516" s="25"/>
      <c r="V1516" s="25"/>
      <c r="W1516" s="25"/>
      <c r="X1516" s="25"/>
      <c r="Y1516" s="25"/>
      <c r="Z1516" s="25"/>
      <c r="AA1516" s="25"/>
      <c r="AB1516" s="25"/>
      <c r="AC1516" s="25"/>
      <c r="AD1516" s="25"/>
      <c r="AE1516" s="25"/>
      <c r="AF1516" s="25"/>
      <c r="AG1516" s="25"/>
      <c r="AH1516" s="25"/>
      <c r="AI1516" s="25"/>
      <c r="AJ1516" s="25"/>
      <c r="AK1516" s="25"/>
      <c r="AL1516" s="25"/>
      <c r="AM1516" s="25"/>
      <c r="AN1516" s="25"/>
      <c r="AO1516" s="25"/>
      <c r="AP1516" s="25"/>
      <c r="AQ1516" s="25"/>
      <c r="AR1516" s="25"/>
      <c r="AS1516" s="25"/>
      <c r="AT1516" s="25"/>
      <c r="AU1516" s="25"/>
      <c r="AV1516" s="25"/>
      <c r="AW1516" s="25"/>
      <c r="AX1516" s="25"/>
      <c r="AY1516" s="25"/>
      <c r="AZ1516" s="25"/>
      <c r="BA1516" s="25"/>
      <c r="BB1516" s="25"/>
      <c r="BC1516" s="25"/>
      <c r="BD1516" s="25"/>
      <c r="BE1516" s="25"/>
      <c r="BF1516" s="25"/>
      <c r="BG1516" s="25"/>
      <c r="BH1516" s="25"/>
      <c r="BI1516" s="25"/>
      <c r="BJ1516" s="25"/>
      <c r="BK1516" s="25"/>
      <c r="BL1516" s="25"/>
      <c r="BM1516" s="25"/>
      <c r="BN1516" s="25"/>
      <c r="BO1516" s="25"/>
      <c r="BP1516" s="25"/>
      <c r="BQ1516" s="25"/>
      <c r="BR1516" s="25"/>
      <c r="BS1516" s="25"/>
      <c r="BT1516" s="25"/>
      <c r="BU1516" s="25"/>
      <c r="BV1516" s="25"/>
      <c r="BW1516" s="25"/>
      <c r="BX1516" s="25"/>
      <c r="BY1516" s="25"/>
      <c r="BZ1516" s="25"/>
      <c r="CA1516" s="25"/>
      <c r="CB1516" s="25"/>
      <c r="CC1516" s="25"/>
      <c r="CD1516" s="25"/>
      <c r="CE1516" s="25"/>
      <c r="CF1516" s="25"/>
      <c r="CG1516" s="25"/>
      <c r="CH1516" s="25"/>
      <c r="CI1516" s="25"/>
      <c r="CJ1516" s="25"/>
      <c r="CK1516" s="25"/>
      <c r="CL1516" s="25"/>
      <c r="CM1516" s="25"/>
      <c r="CN1516" s="25"/>
      <c r="CO1516" s="25"/>
      <c r="CP1516" s="25"/>
      <c r="CQ1516" s="25"/>
      <c r="CR1516" s="25"/>
      <c r="CS1516" s="25"/>
      <c r="CT1516" s="25"/>
      <c r="CU1516" s="25"/>
      <c r="CV1516" s="25"/>
      <c r="CW1516" s="25"/>
      <c r="CX1516" s="25"/>
      <c r="CY1516" s="25"/>
      <c r="CZ1516" s="25"/>
      <c r="DA1516" s="25"/>
      <c r="DB1516" s="25"/>
      <c r="DC1516" s="25"/>
      <c r="DD1516" s="25"/>
    </row>
    <row r="1517" spans="1:108" hidden="1">
      <c r="A1517" s="25"/>
      <c r="B1517" s="25"/>
      <c r="C1517" s="25"/>
      <c r="D1517" s="25"/>
      <c r="E1517" s="25"/>
      <c r="F1517" s="25"/>
      <c r="G1517" s="25"/>
      <c r="H1517" s="25"/>
      <c r="I1517" s="214"/>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5"/>
      <c r="AX1517" s="25"/>
      <c r="AY1517" s="25"/>
      <c r="AZ1517" s="25"/>
      <c r="BA1517" s="25"/>
      <c r="BB1517" s="25"/>
      <c r="BC1517" s="25"/>
      <c r="BD1517" s="25"/>
      <c r="BE1517" s="25"/>
      <c r="BF1517" s="25"/>
      <c r="BG1517" s="25"/>
      <c r="BH1517" s="25"/>
      <c r="BI1517" s="25"/>
      <c r="BJ1517" s="25"/>
      <c r="BK1517" s="25"/>
      <c r="BL1517" s="25"/>
      <c r="BM1517" s="25"/>
      <c r="BN1517" s="25"/>
      <c r="BO1517" s="25"/>
      <c r="BP1517" s="25"/>
      <c r="BQ1517" s="25"/>
      <c r="BR1517" s="25"/>
      <c r="BS1517" s="25"/>
      <c r="BT1517" s="25"/>
      <c r="BU1517" s="25"/>
      <c r="BV1517" s="25"/>
      <c r="BW1517" s="25"/>
      <c r="BX1517" s="25"/>
      <c r="BY1517" s="25"/>
      <c r="BZ1517" s="25"/>
      <c r="CA1517" s="25"/>
      <c r="CB1517" s="25"/>
      <c r="CC1517" s="25"/>
      <c r="CD1517" s="25"/>
      <c r="CE1517" s="25"/>
      <c r="CF1517" s="25"/>
      <c r="CG1517" s="25"/>
      <c r="CH1517" s="25"/>
      <c r="CI1517" s="25"/>
      <c r="CJ1517" s="25"/>
      <c r="CK1517" s="25"/>
      <c r="CL1517" s="25"/>
      <c r="CM1517" s="25"/>
      <c r="CN1517" s="25"/>
      <c r="CO1517" s="25"/>
      <c r="CP1517" s="25"/>
      <c r="CQ1517" s="25"/>
      <c r="CR1517" s="25"/>
      <c r="CS1517" s="25"/>
      <c r="CT1517" s="25"/>
      <c r="CU1517" s="25"/>
      <c r="CV1517" s="25"/>
      <c r="CW1517" s="25"/>
      <c r="CX1517" s="25"/>
      <c r="CY1517" s="25"/>
      <c r="CZ1517" s="25"/>
      <c r="DA1517" s="25"/>
      <c r="DB1517" s="25"/>
      <c r="DC1517" s="25"/>
      <c r="DD1517" s="25"/>
    </row>
    <row r="1518" spans="1:108" hidden="1">
      <c r="A1518" s="25"/>
      <c r="B1518" s="25"/>
      <c r="C1518" s="25"/>
      <c r="D1518" s="25"/>
      <c r="E1518" s="25"/>
      <c r="F1518" s="25"/>
      <c r="G1518" s="25"/>
      <c r="H1518" s="25"/>
      <c r="I1518" s="214"/>
      <c r="J1518" s="25"/>
      <c r="K1518" s="25"/>
      <c r="L1518" s="25"/>
      <c r="M1518" s="25"/>
      <c r="N1518" s="25"/>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c r="AM1518" s="25"/>
      <c r="AN1518" s="25"/>
      <c r="AO1518" s="25"/>
      <c r="AP1518" s="25"/>
      <c r="AQ1518" s="25"/>
      <c r="AR1518" s="25"/>
      <c r="AS1518" s="25"/>
      <c r="AT1518" s="25"/>
      <c r="AU1518" s="25"/>
      <c r="AV1518" s="25"/>
      <c r="AW1518" s="25"/>
      <c r="AX1518" s="25"/>
      <c r="AY1518" s="25"/>
      <c r="AZ1518" s="25"/>
      <c r="BA1518" s="25"/>
      <c r="BB1518" s="25"/>
      <c r="BC1518" s="25"/>
      <c r="BD1518" s="25"/>
      <c r="BE1518" s="25"/>
      <c r="BF1518" s="25"/>
      <c r="BG1518" s="25"/>
      <c r="BH1518" s="25"/>
      <c r="BI1518" s="25"/>
      <c r="BJ1518" s="25"/>
      <c r="BK1518" s="25"/>
      <c r="BL1518" s="25"/>
      <c r="BM1518" s="25"/>
      <c r="BN1518" s="25"/>
      <c r="BO1518" s="25"/>
      <c r="BP1518" s="25"/>
      <c r="BQ1518" s="25"/>
      <c r="BR1518" s="25"/>
      <c r="BS1518" s="25"/>
      <c r="BT1518" s="25"/>
      <c r="BU1518" s="25"/>
      <c r="BV1518" s="25"/>
      <c r="BW1518" s="25"/>
      <c r="BX1518" s="25"/>
      <c r="BY1518" s="25"/>
      <c r="BZ1518" s="25"/>
      <c r="CA1518" s="25"/>
      <c r="CB1518" s="25"/>
      <c r="CC1518" s="25"/>
      <c r="CD1518" s="25"/>
      <c r="CE1518" s="25"/>
      <c r="CF1518" s="25"/>
      <c r="CG1518" s="25"/>
      <c r="CH1518" s="25"/>
      <c r="CI1518" s="25"/>
      <c r="CJ1518" s="25"/>
      <c r="CK1518" s="25"/>
      <c r="CL1518" s="25"/>
      <c r="CM1518" s="25"/>
      <c r="CN1518" s="25"/>
      <c r="CO1518" s="25"/>
      <c r="CP1518" s="25"/>
      <c r="CQ1518" s="25"/>
      <c r="CR1518" s="25"/>
      <c r="CS1518" s="25"/>
      <c r="CT1518" s="25"/>
      <c r="CU1518" s="25"/>
      <c r="CV1518" s="25"/>
      <c r="CW1518" s="25"/>
      <c r="CX1518" s="25"/>
      <c r="CY1518" s="25"/>
      <c r="CZ1518" s="25"/>
      <c r="DA1518" s="25"/>
      <c r="DB1518" s="25"/>
      <c r="DC1518" s="25"/>
      <c r="DD1518" s="25"/>
    </row>
    <row r="1519" spans="1:108" hidden="1">
      <c r="A1519" s="25"/>
      <c r="B1519" s="25"/>
      <c r="C1519" s="25"/>
      <c r="D1519" s="25"/>
      <c r="E1519" s="25"/>
      <c r="F1519" s="25"/>
      <c r="G1519" s="25"/>
      <c r="H1519" s="25"/>
      <c r="I1519" s="214"/>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5"/>
      <c r="AX1519" s="25"/>
      <c r="AY1519" s="25"/>
      <c r="AZ1519" s="25"/>
      <c r="BA1519" s="25"/>
      <c r="BB1519" s="25"/>
      <c r="BC1519" s="25"/>
      <c r="BD1519" s="25"/>
      <c r="BE1519" s="25"/>
      <c r="BF1519" s="25"/>
      <c r="BG1519" s="25"/>
      <c r="BH1519" s="25"/>
      <c r="BI1519" s="25"/>
      <c r="BJ1519" s="25"/>
      <c r="BK1519" s="25"/>
      <c r="BL1519" s="25"/>
      <c r="BM1519" s="25"/>
      <c r="BN1519" s="25"/>
      <c r="BO1519" s="25"/>
      <c r="BP1519" s="25"/>
      <c r="BQ1519" s="25"/>
      <c r="BR1519" s="25"/>
      <c r="BS1519" s="25"/>
      <c r="BT1519" s="25"/>
      <c r="BU1519" s="25"/>
      <c r="BV1519" s="25"/>
      <c r="BW1519" s="25"/>
      <c r="BX1519" s="25"/>
      <c r="BY1519" s="25"/>
      <c r="BZ1519" s="25"/>
      <c r="CA1519" s="25"/>
      <c r="CB1519" s="25"/>
      <c r="CC1519" s="25"/>
      <c r="CD1519" s="25"/>
      <c r="CE1519" s="25"/>
      <c r="CF1519" s="25"/>
      <c r="CG1519" s="25"/>
      <c r="CH1519" s="25"/>
      <c r="CI1519" s="25"/>
      <c r="CJ1519" s="25"/>
      <c r="CK1519" s="25"/>
      <c r="CL1519" s="25"/>
      <c r="CM1519" s="25"/>
      <c r="CN1519" s="25"/>
      <c r="CO1519" s="25"/>
      <c r="CP1519" s="25"/>
      <c r="CQ1519" s="25"/>
      <c r="CR1519" s="25"/>
      <c r="CS1519" s="25"/>
      <c r="CT1519" s="25"/>
      <c r="CU1519" s="25"/>
      <c r="CV1519" s="25"/>
      <c r="CW1519" s="25"/>
      <c r="CX1519" s="25"/>
      <c r="CY1519" s="25"/>
      <c r="CZ1519" s="25"/>
      <c r="DA1519" s="25"/>
      <c r="DB1519" s="25"/>
      <c r="DC1519" s="25"/>
      <c r="DD1519" s="25"/>
    </row>
    <row r="1520" spans="1:108" hidden="1">
      <c r="A1520" s="25"/>
      <c r="B1520" s="25"/>
      <c r="C1520" s="25"/>
      <c r="D1520" s="25"/>
      <c r="E1520" s="25"/>
      <c r="F1520" s="25"/>
      <c r="G1520" s="25"/>
      <c r="H1520" s="25"/>
      <c r="I1520" s="214"/>
      <c r="J1520" s="25"/>
      <c r="K1520" s="25"/>
      <c r="L1520" s="25"/>
      <c r="M1520" s="25"/>
      <c r="N1520" s="25"/>
      <c r="O1520" s="25"/>
      <c r="P1520" s="25"/>
      <c r="Q1520" s="25"/>
      <c r="R1520" s="25"/>
      <c r="S1520" s="25"/>
      <c r="T1520" s="25"/>
      <c r="U1520" s="25"/>
      <c r="V1520" s="25"/>
      <c r="W1520" s="25"/>
      <c r="X1520" s="25"/>
      <c r="Y1520" s="25"/>
      <c r="Z1520" s="25"/>
      <c r="AA1520" s="25"/>
      <c r="AB1520" s="25"/>
      <c r="AC1520" s="25"/>
      <c r="AD1520" s="25"/>
      <c r="AE1520" s="25"/>
      <c r="AF1520" s="25"/>
      <c r="AG1520" s="25"/>
      <c r="AH1520" s="25"/>
      <c r="AI1520" s="25"/>
      <c r="AJ1520" s="25"/>
      <c r="AK1520" s="25"/>
      <c r="AL1520" s="25"/>
      <c r="AM1520" s="25"/>
      <c r="AN1520" s="25"/>
      <c r="AO1520" s="25"/>
      <c r="AP1520" s="25"/>
      <c r="AQ1520" s="25"/>
      <c r="AR1520" s="25"/>
      <c r="AS1520" s="25"/>
      <c r="AT1520" s="25"/>
      <c r="AU1520" s="25"/>
      <c r="AV1520" s="25"/>
      <c r="AW1520" s="25"/>
      <c r="AX1520" s="25"/>
      <c r="AY1520" s="25"/>
      <c r="AZ1520" s="25"/>
      <c r="BA1520" s="25"/>
      <c r="BB1520" s="25"/>
      <c r="BC1520" s="25"/>
      <c r="BD1520" s="25"/>
      <c r="BE1520" s="25"/>
      <c r="BF1520" s="25"/>
      <c r="BG1520" s="25"/>
      <c r="BH1520" s="25"/>
      <c r="BI1520" s="25"/>
      <c r="BJ1520" s="25"/>
      <c r="BK1520" s="25"/>
      <c r="BL1520" s="25"/>
      <c r="BM1520" s="25"/>
      <c r="BN1520" s="25"/>
      <c r="BO1520" s="25"/>
      <c r="BP1520" s="25"/>
      <c r="BQ1520" s="25"/>
      <c r="BR1520" s="25"/>
      <c r="BS1520" s="25"/>
      <c r="BT1520" s="25"/>
      <c r="BU1520" s="25"/>
      <c r="BV1520" s="25"/>
      <c r="BW1520" s="25"/>
      <c r="BX1520" s="25"/>
      <c r="BY1520" s="25"/>
      <c r="BZ1520" s="25"/>
      <c r="CA1520" s="25"/>
      <c r="CB1520" s="25"/>
      <c r="CC1520" s="25"/>
      <c r="CD1520" s="25"/>
      <c r="CE1520" s="25"/>
      <c r="CF1520" s="25"/>
      <c r="CG1520" s="25"/>
      <c r="CH1520" s="25"/>
      <c r="CI1520" s="25"/>
      <c r="CJ1520" s="25"/>
      <c r="CK1520" s="25"/>
      <c r="CL1520" s="25"/>
      <c r="CM1520" s="25"/>
      <c r="CN1520" s="25"/>
      <c r="CO1520" s="25"/>
      <c r="CP1520" s="25"/>
      <c r="CQ1520" s="25"/>
      <c r="CR1520" s="25"/>
      <c r="CS1520" s="25"/>
      <c r="CT1520" s="25"/>
      <c r="CU1520" s="25"/>
      <c r="CV1520" s="25"/>
      <c r="CW1520" s="25"/>
      <c r="CX1520" s="25"/>
      <c r="CY1520" s="25"/>
      <c r="CZ1520" s="25"/>
      <c r="DA1520" s="25"/>
      <c r="DB1520" s="25"/>
      <c r="DC1520" s="25"/>
      <c r="DD1520" s="25"/>
    </row>
    <row r="1521" spans="1:108" hidden="1">
      <c r="A1521" s="25"/>
      <c r="B1521" s="25"/>
      <c r="C1521" s="25"/>
      <c r="D1521" s="25"/>
      <c r="E1521" s="25"/>
      <c r="F1521" s="25"/>
      <c r="G1521" s="25"/>
      <c r="H1521" s="25"/>
      <c r="I1521" s="214"/>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5"/>
      <c r="AX1521" s="25"/>
      <c r="AY1521" s="25"/>
      <c r="AZ1521" s="25"/>
      <c r="BA1521" s="25"/>
      <c r="BB1521" s="25"/>
      <c r="BC1521" s="25"/>
      <c r="BD1521" s="25"/>
      <c r="BE1521" s="25"/>
      <c r="BF1521" s="25"/>
      <c r="BG1521" s="25"/>
      <c r="BH1521" s="25"/>
      <c r="BI1521" s="25"/>
      <c r="BJ1521" s="25"/>
      <c r="BK1521" s="25"/>
      <c r="BL1521" s="25"/>
      <c r="BM1521" s="25"/>
      <c r="BN1521" s="25"/>
      <c r="BO1521" s="25"/>
      <c r="BP1521" s="25"/>
      <c r="BQ1521" s="25"/>
      <c r="BR1521" s="25"/>
      <c r="BS1521" s="25"/>
      <c r="BT1521" s="25"/>
      <c r="BU1521" s="25"/>
      <c r="BV1521" s="25"/>
      <c r="BW1521" s="25"/>
      <c r="BX1521" s="25"/>
      <c r="BY1521" s="25"/>
      <c r="BZ1521" s="25"/>
      <c r="CA1521" s="25"/>
      <c r="CB1521" s="25"/>
      <c r="CC1521" s="25"/>
      <c r="CD1521" s="25"/>
      <c r="CE1521" s="25"/>
      <c r="CF1521" s="25"/>
      <c r="CG1521" s="25"/>
      <c r="CH1521" s="25"/>
      <c r="CI1521" s="25"/>
      <c r="CJ1521" s="25"/>
      <c r="CK1521" s="25"/>
      <c r="CL1521" s="25"/>
      <c r="CM1521" s="25"/>
      <c r="CN1521" s="25"/>
      <c r="CO1521" s="25"/>
      <c r="CP1521" s="25"/>
      <c r="CQ1521" s="25"/>
      <c r="CR1521" s="25"/>
      <c r="CS1521" s="25"/>
      <c r="CT1521" s="25"/>
      <c r="CU1521" s="25"/>
      <c r="CV1521" s="25"/>
      <c r="CW1521" s="25"/>
      <c r="CX1521" s="25"/>
      <c r="CY1521" s="25"/>
      <c r="CZ1521" s="25"/>
      <c r="DA1521" s="25"/>
      <c r="DB1521" s="25"/>
      <c r="DC1521" s="25"/>
      <c r="DD1521" s="25"/>
    </row>
    <row r="1522" spans="1:108" hidden="1">
      <c r="A1522" s="25"/>
      <c r="B1522" s="25"/>
      <c r="C1522" s="25"/>
      <c r="D1522" s="25"/>
      <c r="E1522" s="25"/>
      <c r="F1522" s="25"/>
      <c r="G1522" s="25"/>
      <c r="H1522" s="25"/>
      <c r="I1522" s="214"/>
      <c r="J1522" s="25"/>
      <c r="K1522" s="25"/>
      <c r="L1522" s="25"/>
      <c r="M1522" s="25"/>
      <c r="N1522" s="25"/>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c r="AM1522" s="25"/>
      <c r="AN1522" s="25"/>
      <c r="AO1522" s="25"/>
      <c r="AP1522" s="25"/>
      <c r="AQ1522" s="25"/>
      <c r="AR1522" s="25"/>
      <c r="AS1522" s="25"/>
      <c r="AT1522" s="25"/>
      <c r="AU1522" s="25"/>
      <c r="AV1522" s="25"/>
      <c r="AW1522" s="25"/>
      <c r="AX1522" s="25"/>
      <c r="AY1522" s="25"/>
      <c r="AZ1522" s="25"/>
      <c r="BA1522" s="25"/>
      <c r="BB1522" s="25"/>
      <c r="BC1522" s="25"/>
      <c r="BD1522" s="25"/>
      <c r="BE1522" s="25"/>
      <c r="BF1522" s="25"/>
      <c r="BG1522" s="25"/>
      <c r="BH1522" s="25"/>
      <c r="BI1522" s="25"/>
      <c r="BJ1522" s="25"/>
      <c r="BK1522" s="25"/>
      <c r="BL1522" s="25"/>
      <c r="BM1522" s="25"/>
      <c r="BN1522" s="25"/>
      <c r="BO1522" s="25"/>
      <c r="BP1522" s="25"/>
      <c r="BQ1522" s="25"/>
      <c r="BR1522" s="25"/>
      <c r="BS1522" s="25"/>
      <c r="BT1522" s="25"/>
      <c r="BU1522" s="25"/>
      <c r="BV1522" s="25"/>
      <c r="BW1522" s="25"/>
      <c r="BX1522" s="25"/>
      <c r="BY1522" s="25"/>
      <c r="BZ1522" s="25"/>
      <c r="CA1522" s="25"/>
      <c r="CB1522" s="25"/>
      <c r="CC1522" s="25"/>
      <c r="CD1522" s="25"/>
      <c r="CE1522" s="25"/>
      <c r="CF1522" s="25"/>
      <c r="CG1522" s="25"/>
      <c r="CH1522" s="25"/>
      <c r="CI1522" s="25"/>
      <c r="CJ1522" s="25"/>
      <c r="CK1522" s="25"/>
      <c r="CL1522" s="25"/>
      <c r="CM1522" s="25"/>
      <c r="CN1522" s="25"/>
      <c r="CO1522" s="25"/>
      <c r="CP1522" s="25"/>
      <c r="CQ1522" s="25"/>
      <c r="CR1522" s="25"/>
      <c r="CS1522" s="25"/>
      <c r="CT1522" s="25"/>
      <c r="CU1522" s="25"/>
      <c r="CV1522" s="25"/>
      <c r="CW1522" s="25"/>
      <c r="CX1522" s="25"/>
      <c r="CY1522" s="25"/>
      <c r="CZ1522" s="25"/>
      <c r="DA1522" s="25"/>
      <c r="DB1522" s="25"/>
      <c r="DC1522" s="25"/>
      <c r="DD1522" s="25"/>
    </row>
    <row r="1523" spans="1:108" hidden="1">
      <c r="A1523" s="25"/>
      <c r="B1523" s="25"/>
      <c r="C1523" s="25"/>
      <c r="D1523" s="25"/>
      <c r="E1523" s="25"/>
      <c r="F1523" s="25"/>
      <c r="G1523" s="25"/>
      <c r="H1523" s="25"/>
      <c r="I1523" s="214"/>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5"/>
      <c r="AX1523" s="25"/>
      <c r="AY1523" s="25"/>
      <c r="AZ1523" s="25"/>
      <c r="BA1523" s="25"/>
      <c r="BB1523" s="25"/>
      <c r="BC1523" s="25"/>
      <c r="BD1523" s="25"/>
      <c r="BE1523" s="25"/>
      <c r="BF1523" s="25"/>
      <c r="BG1523" s="25"/>
      <c r="BH1523" s="25"/>
      <c r="BI1523" s="25"/>
      <c r="BJ1523" s="25"/>
      <c r="BK1523" s="25"/>
      <c r="BL1523" s="25"/>
      <c r="BM1523" s="25"/>
      <c r="BN1523" s="25"/>
      <c r="BO1523" s="25"/>
      <c r="BP1523" s="25"/>
      <c r="BQ1523" s="25"/>
      <c r="BR1523" s="25"/>
      <c r="BS1523" s="25"/>
      <c r="BT1523" s="25"/>
      <c r="BU1523" s="25"/>
      <c r="BV1523" s="25"/>
      <c r="BW1523" s="25"/>
      <c r="BX1523" s="25"/>
      <c r="BY1523" s="25"/>
      <c r="BZ1523" s="25"/>
      <c r="CA1523" s="25"/>
      <c r="CB1523" s="25"/>
      <c r="CC1523" s="25"/>
      <c r="CD1523" s="25"/>
      <c r="CE1523" s="25"/>
      <c r="CF1523" s="25"/>
      <c r="CG1523" s="25"/>
      <c r="CH1523" s="25"/>
      <c r="CI1523" s="25"/>
      <c r="CJ1523" s="25"/>
      <c r="CK1523" s="25"/>
      <c r="CL1523" s="25"/>
      <c r="CM1523" s="25"/>
      <c r="CN1523" s="25"/>
      <c r="CO1523" s="25"/>
      <c r="CP1523" s="25"/>
      <c r="CQ1523" s="25"/>
      <c r="CR1523" s="25"/>
      <c r="CS1523" s="25"/>
      <c r="CT1523" s="25"/>
      <c r="CU1523" s="25"/>
      <c r="CV1523" s="25"/>
      <c r="CW1523" s="25"/>
      <c r="CX1523" s="25"/>
      <c r="CY1523" s="25"/>
      <c r="CZ1523" s="25"/>
      <c r="DA1523" s="25"/>
      <c r="DB1523" s="25"/>
      <c r="DC1523" s="25"/>
      <c r="DD1523" s="25"/>
    </row>
    <row r="1524" spans="1:108" hidden="1">
      <c r="A1524" s="25"/>
      <c r="B1524" s="25"/>
      <c r="C1524" s="25"/>
      <c r="D1524" s="25"/>
      <c r="E1524" s="25"/>
      <c r="F1524" s="25"/>
      <c r="G1524" s="25"/>
      <c r="H1524" s="25"/>
      <c r="I1524" s="214"/>
      <c r="J1524" s="25"/>
      <c r="K1524" s="25"/>
      <c r="L1524" s="25"/>
      <c r="M1524" s="25"/>
      <c r="N1524" s="25"/>
      <c r="O1524" s="25"/>
      <c r="P1524" s="25"/>
      <c r="Q1524" s="25"/>
      <c r="R1524" s="25"/>
      <c r="S1524" s="25"/>
      <c r="T1524" s="25"/>
      <c r="U1524" s="25"/>
      <c r="V1524" s="25"/>
      <c r="W1524" s="25"/>
      <c r="X1524" s="25"/>
      <c r="Y1524" s="25"/>
      <c r="Z1524" s="25"/>
      <c r="AA1524" s="25"/>
      <c r="AB1524" s="25"/>
      <c r="AC1524" s="25"/>
      <c r="AD1524" s="25"/>
      <c r="AE1524" s="25"/>
      <c r="AF1524" s="25"/>
      <c r="AG1524" s="25"/>
      <c r="AH1524" s="25"/>
      <c r="AI1524" s="25"/>
      <c r="AJ1524" s="25"/>
      <c r="AK1524" s="25"/>
      <c r="AL1524" s="25"/>
      <c r="AM1524" s="25"/>
      <c r="AN1524" s="25"/>
      <c r="AO1524" s="25"/>
      <c r="AP1524" s="25"/>
      <c r="AQ1524" s="25"/>
      <c r="AR1524" s="25"/>
      <c r="AS1524" s="25"/>
      <c r="AT1524" s="25"/>
      <c r="AU1524" s="25"/>
      <c r="AV1524" s="25"/>
      <c r="AW1524" s="25"/>
      <c r="AX1524" s="25"/>
      <c r="AY1524" s="25"/>
      <c r="AZ1524" s="25"/>
      <c r="BA1524" s="25"/>
      <c r="BB1524" s="25"/>
      <c r="BC1524" s="25"/>
      <c r="BD1524" s="25"/>
      <c r="BE1524" s="25"/>
      <c r="BF1524" s="25"/>
      <c r="BG1524" s="25"/>
      <c r="BH1524" s="25"/>
      <c r="BI1524" s="25"/>
      <c r="BJ1524" s="25"/>
      <c r="BK1524" s="25"/>
      <c r="BL1524" s="25"/>
      <c r="BM1524" s="25"/>
      <c r="BN1524" s="25"/>
      <c r="BO1524" s="25"/>
      <c r="BP1524" s="25"/>
      <c r="BQ1524" s="25"/>
      <c r="BR1524" s="25"/>
      <c r="BS1524" s="25"/>
      <c r="BT1524" s="25"/>
      <c r="BU1524" s="25"/>
      <c r="BV1524" s="25"/>
      <c r="BW1524" s="25"/>
      <c r="BX1524" s="25"/>
      <c r="BY1524" s="25"/>
      <c r="BZ1524" s="25"/>
      <c r="CA1524" s="25"/>
      <c r="CB1524" s="25"/>
      <c r="CC1524" s="25"/>
      <c r="CD1524" s="25"/>
      <c r="CE1524" s="25"/>
      <c r="CF1524" s="25"/>
      <c r="CG1524" s="25"/>
      <c r="CH1524" s="25"/>
      <c r="CI1524" s="25"/>
      <c r="CJ1524" s="25"/>
      <c r="CK1524" s="25"/>
      <c r="CL1524" s="25"/>
      <c r="CM1524" s="25"/>
      <c r="CN1524" s="25"/>
      <c r="CO1524" s="25"/>
      <c r="CP1524" s="25"/>
      <c r="CQ1524" s="25"/>
      <c r="CR1524" s="25"/>
      <c r="CS1524" s="25"/>
      <c r="CT1524" s="25"/>
      <c r="CU1524" s="25"/>
      <c r="CV1524" s="25"/>
      <c r="CW1524" s="25"/>
      <c r="CX1524" s="25"/>
      <c r="CY1524" s="25"/>
      <c r="CZ1524" s="25"/>
      <c r="DA1524" s="25"/>
      <c r="DB1524" s="25"/>
      <c r="DC1524" s="25"/>
      <c r="DD1524" s="25"/>
    </row>
    <row r="1525" spans="1:108" hidden="1">
      <c r="A1525" s="25"/>
      <c r="B1525" s="25"/>
      <c r="C1525" s="25"/>
      <c r="D1525" s="25"/>
      <c r="E1525" s="25"/>
      <c r="F1525" s="25"/>
      <c r="G1525" s="25"/>
      <c r="H1525" s="25"/>
      <c r="I1525" s="214"/>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5"/>
      <c r="AX1525" s="25"/>
      <c r="AY1525" s="25"/>
      <c r="AZ1525" s="25"/>
      <c r="BA1525" s="25"/>
      <c r="BB1525" s="25"/>
      <c r="BC1525" s="25"/>
      <c r="BD1525" s="25"/>
      <c r="BE1525" s="25"/>
      <c r="BF1525" s="25"/>
      <c r="BG1525" s="25"/>
      <c r="BH1525" s="25"/>
      <c r="BI1525" s="25"/>
      <c r="BJ1525" s="25"/>
      <c r="BK1525" s="25"/>
      <c r="BL1525" s="25"/>
      <c r="BM1525" s="25"/>
      <c r="BN1525" s="25"/>
      <c r="BO1525" s="25"/>
      <c r="BP1525" s="25"/>
      <c r="BQ1525" s="25"/>
      <c r="BR1525" s="25"/>
      <c r="BS1525" s="25"/>
      <c r="BT1525" s="25"/>
      <c r="BU1525" s="25"/>
      <c r="BV1525" s="25"/>
      <c r="BW1525" s="25"/>
      <c r="BX1525" s="25"/>
      <c r="BY1525" s="25"/>
      <c r="BZ1525" s="25"/>
      <c r="CA1525" s="25"/>
      <c r="CB1525" s="25"/>
      <c r="CC1525" s="25"/>
      <c r="CD1525" s="25"/>
      <c r="CE1525" s="25"/>
      <c r="CF1525" s="25"/>
      <c r="CG1525" s="25"/>
      <c r="CH1525" s="25"/>
      <c r="CI1525" s="25"/>
      <c r="CJ1525" s="25"/>
      <c r="CK1525" s="25"/>
      <c r="CL1525" s="25"/>
      <c r="CM1525" s="25"/>
      <c r="CN1525" s="25"/>
      <c r="CO1525" s="25"/>
      <c r="CP1525" s="25"/>
      <c r="CQ1525" s="25"/>
      <c r="CR1525" s="25"/>
      <c r="CS1525" s="25"/>
      <c r="CT1525" s="25"/>
      <c r="CU1525" s="25"/>
      <c r="CV1525" s="25"/>
      <c r="CW1525" s="25"/>
      <c r="CX1525" s="25"/>
      <c r="CY1525" s="25"/>
      <c r="CZ1525" s="25"/>
      <c r="DA1525" s="25"/>
      <c r="DB1525" s="25"/>
      <c r="DC1525" s="25"/>
      <c r="DD1525" s="25"/>
    </row>
    <row r="1526" spans="1:108" hidden="1">
      <c r="A1526" s="25"/>
      <c r="B1526" s="25"/>
      <c r="C1526" s="25"/>
      <c r="D1526" s="25"/>
      <c r="E1526" s="25"/>
      <c r="F1526" s="25"/>
      <c r="G1526" s="25"/>
      <c r="H1526" s="25"/>
      <c r="I1526" s="214"/>
      <c r="J1526" s="25"/>
      <c r="K1526" s="25"/>
      <c r="L1526" s="25"/>
      <c r="M1526" s="25"/>
      <c r="N1526" s="25"/>
      <c r="O1526" s="25"/>
      <c r="P1526" s="25"/>
      <c r="Q1526" s="25"/>
      <c r="R1526" s="25"/>
      <c r="S1526" s="25"/>
      <c r="T1526" s="25"/>
      <c r="U1526" s="25"/>
      <c r="V1526" s="25"/>
      <c r="W1526" s="25"/>
      <c r="X1526" s="25"/>
      <c r="Y1526" s="25"/>
      <c r="Z1526" s="25"/>
      <c r="AA1526" s="25"/>
      <c r="AB1526" s="25"/>
      <c r="AC1526" s="25"/>
      <c r="AD1526" s="25"/>
      <c r="AE1526" s="25"/>
      <c r="AF1526" s="25"/>
      <c r="AG1526" s="25"/>
      <c r="AH1526" s="25"/>
      <c r="AI1526" s="25"/>
      <c r="AJ1526" s="25"/>
      <c r="AK1526" s="25"/>
      <c r="AL1526" s="25"/>
      <c r="AM1526" s="25"/>
      <c r="AN1526" s="25"/>
      <c r="AO1526" s="25"/>
      <c r="AP1526" s="25"/>
      <c r="AQ1526" s="25"/>
      <c r="AR1526" s="25"/>
      <c r="AS1526" s="25"/>
      <c r="AT1526" s="25"/>
      <c r="AU1526" s="25"/>
      <c r="AV1526" s="25"/>
      <c r="AW1526" s="25"/>
      <c r="AX1526" s="25"/>
      <c r="AY1526" s="25"/>
      <c r="AZ1526" s="25"/>
      <c r="BA1526" s="25"/>
      <c r="BB1526" s="25"/>
      <c r="BC1526" s="25"/>
      <c r="BD1526" s="25"/>
      <c r="BE1526" s="25"/>
      <c r="BF1526" s="25"/>
      <c r="BG1526" s="25"/>
      <c r="BH1526" s="25"/>
      <c r="BI1526" s="25"/>
      <c r="BJ1526" s="25"/>
      <c r="BK1526" s="25"/>
      <c r="BL1526" s="25"/>
      <c r="BM1526" s="25"/>
      <c r="BN1526" s="25"/>
      <c r="BO1526" s="25"/>
      <c r="BP1526" s="25"/>
      <c r="BQ1526" s="25"/>
      <c r="BR1526" s="25"/>
      <c r="BS1526" s="25"/>
      <c r="BT1526" s="25"/>
      <c r="BU1526" s="25"/>
      <c r="BV1526" s="25"/>
      <c r="BW1526" s="25"/>
      <c r="BX1526" s="25"/>
      <c r="BY1526" s="25"/>
      <c r="BZ1526" s="25"/>
      <c r="CA1526" s="25"/>
      <c r="CB1526" s="25"/>
      <c r="CC1526" s="25"/>
      <c r="CD1526" s="25"/>
      <c r="CE1526" s="25"/>
      <c r="CF1526" s="25"/>
      <c r="CG1526" s="25"/>
      <c r="CH1526" s="25"/>
      <c r="CI1526" s="25"/>
      <c r="CJ1526" s="25"/>
      <c r="CK1526" s="25"/>
      <c r="CL1526" s="25"/>
      <c r="CM1526" s="25"/>
      <c r="CN1526" s="25"/>
      <c r="CO1526" s="25"/>
      <c r="CP1526" s="25"/>
      <c r="CQ1526" s="25"/>
      <c r="CR1526" s="25"/>
      <c r="CS1526" s="25"/>
      <c r="CT1526" s="25"/>
      <c r="CU1526" s="25"/>
      <c r="CV1526" s="25"/>
      <c r="CW1526" s="25"/>
      <c r="CX1526" s="25"/>
      <c r="CY1526" s="25"/>
      <c r="CZ1526" s="25"/>
      <c r="DA1526" s="25"/>
      <c r="DB1526" s="25"/>
      <c r="DC1526" s="25"/>
      <c r="DD1526" s="25"/>
    </row>
    <row r="1527" spans="1:108" hidden="1">
      <c r="A1527" s="25"/>
      <c r="B1527" s="25"/>
      <c r="C1527" s="25"/>
      <c r="D1527" s="25"/>
      <c r="E1527" s="25"/>
      <c r="F1527" s="25"/>
      <c r="G1527" s="25"/>
      <c r="H1527" s="25"/>
      <c r="I1527" s="214"/>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5"/>
      <c r="AX1527" s="25"/>
      <c r="AY1527" s="25"/>
      <c r="AZ1527" s="25"/>
      <c r="BA1527" s="25"/>
      <c r="BB1527" s="25"/>
      <c r="BC1527" s="25"/>
      <c r="BD1527" s="25"/>
      <c r="BE1527" s="25"/>
      <c r="BF1527" s="25"/>
      <c r="BG1527" s="25"/>
      <c r="BH1527" s="25"/>
      <c r="BI1527" s="25"/>
      <c r="BJ1527" s="25"/>
      <c r="BK1527" s="25"/>
      <c r="BL1527" s="25"/>
      <c r="BM1527" s="25"/>
      <c r="BN1527" s="25"/>
      <c r="BO1527" s="25"/>
      <c r="BP1527" s="25"/>
      <c r="BQ1527" s="25"/>
      <c r="BR1527" s="25"/>
      <c r="BS1527" s="25"/>
      <c r="BT1527" s="25"/>
      <c r="BU1527" s="25"/>
      <c r="BV1527" s="25"/>
      <c r="BW1527" s="25"/>
      <c r="BX1527" s="25"/>
      <c r="BY1527" s="25"/>
      <c r="BZ1527" s="25"/>
      <c r="CA1527" s="25"/>
      <c r="CB1527" s="25"/>
      <c r="CC1527" s="25"/>
      <c r="CD1527" s="25"/>
      <c r="CE1527" s="25"/>
      <c r="CF1527" s="25"/>
      <c r="CG1527" s="25"/>
      <c r="CH1527" s="25"/>
      <c r="CI1527" s="25"/>
      <c r="CJ1527" s="25"/>
      <c r="CK1527" s="25"/>
      <c r="CL1527" s="25"/>
      <c r="CM1527" s="25"/>
      <c r="CN1527" s="25"/>
      <c r="CO1527" s="25"/>
      <c r="CP1527" s="25"/>
      <c r="CQ1527" s="25"/>
      <c r="CR1527" s="25"/>
      <c r="CS1527" s="25"/>
      <c r="CT1527" s="25"/>
      <c r="CU1527" s="25"/>
      <c r="CV1527" s="25"/>
      <c r="CW1527" s="25"/>
      <c r="CX1527" s="25"/>
      <c r="CY1527" s="25"/>
      <c r="CZ1527" s="25"/>
      <c r="DA1527" s="25"/>
      <c r="DB1527" s="25"/>
      <c r="DC1527" s="25"/>
      <c r="DD1527" s="25"/>
    </row>
    <row r="1528" spans="1:108" hidden="1">
      <c r="A1528" s="25"/>
      <c r="B1528" s="25"/>
      <c r="C1528" s="25"/>
      <c r="D1528" s="25"/>
      <c r="E1528" s="25"/>
      <c r="F1528" s="25"/>
      <c r="G1528" s="25"/>
      <c r="H1528" s="25"/>
      <c r="I1528" s="214"/>
      <c r="J1528" s="25"/>
      <c r="K1528" s="25"/>
      <c r="L1528" s="25"/>
      <c r="M1528" s="25"/>
      <c r="N1528" s="25"/>
      <c r="O1528" s="25"/>
      <c r="P1528" s="25"/>
      <c r="Q1528" s="25"/>
      <c r="R1528" s="25"/>
      <c r="S1528" s="25"/>
      <c r="T1528" s="25"/>
      <c r="U1528" s="25"/>
      <c r="V1528" s="25"/>
      <c r="W1528" s="25"/>
      <c r="X1528" s="25"/>
      <c r="Y1528" s="25"/>
      <c r="Z1528" s="25"/>
      <c r="AA1528" s="25"/>
      <c r="AB1528" s="25"/>
      <c r="AC1528" s="25"/>
      <c r="AD1528" s="25"/>
      <c r="AE1528" s="25"/>
      <c r="AF1528" s="25"/>
      <c r="AG1528" s="25"/>
      <c r="AH1528" s="25"/>
      <c r="AI1528" s="25"/>
      <c r="AJ1528" s="25"/>
      <c r="AK1528" s="25"/>
      <c r="AL1528" s="25"/>
      <c r="AM1528" s="25"/>
      <c r="AN1528" s="25"/>
      <c r="AO1528" s="25"/>
      <c r="AP1528" s="25"/>
      <c r="AQ1528" s="25"/>
      <c r="AR1528" s="25"/>
      <c r="AS1528" s="25"/>
      <c r="AT1528" s="25"/>
      <c r="AU1528" s="25"/>
      <c r="AV1528" s="25"/>
      <c r="AW1528" s="25"/>
      <c r="AX1528" s="25"/>
      <c r="AY1528" s="25"/>
      <c r="AZ1528" s="25"/>
      <c r="BA1528" s="25"/>
      <c r="BB1528" s="25"/>
      <c r="BC1528" s="25"/>
      <c r="BD1528" s="25"/>
      <c r="BE1528" s="25"/>
      <c r="BF1528" s="25"/>
      <c r="BG1528" s="25"/>
      <c r="BH1528" s="25"/>
      <c r="BI1528" s="25"/>
      <c r="BJ1528" s="25"/>
      <c r="BK1528" s="25"/>
      <c r="BL1528" s="25"/>
      <c r="BM1528" s="25"/>
      <c r="BN1528" s="25"/>
      <c r="BO1528" s="25"/>
      <c r="BP1528" s="25"/>
      <c r="BQ1528" s="25"/>
      <c r="BR1528" s="25"/>
      <c r="BS1528" s="25"/>
      <c r="BT1528" s="25"/>
      <c r="BU1528" s="25"/>
      <c r="BV1528" s="25"/>
      <c r="BW1528" s="25"/>
      <c r="BX1528" s="25"/>
      <c r="BY1528" s="25"/>
      <c r="BZ1528" s="25"/>
      <c r="CA1528" s="25"/>
      <c r="CB1528" s="25"/>
      <c r="CC1528" s="25"/>
      <c r="CD1528" s="25"/>
      <c r="CE1528" s="25"/>
      <c r="CF1528" s="25"/>
      <c r="CG1528" s="25"/>
      <c r="CH1528" s="25"/>
      <c r="CI1528" s="25"/>
      <c r="CJ1528" s="25"/>
      <c r="CK1528" s="25"/>
      <c r="CL1528" s="25"/>
      <c r="CM1528" s="25"/>
      <c r="CN1528" s="25"/>
      <c r="CO1528" s="25"/>
      <c r="CP1528" s="25"/>
      <c r="CQ1528" s="25"/>
      <c r="CR1528" s="25"/>
      <c r="CS1528" s="25"/>
      <c r="CT1528" s="25"/>
      <c r="CU1528" s="25"/>
      <c r="CV1528" s="25"/>
      <c r="CW1528" s="25"/>
      <c r="CX1528" s="25"/>
      <c r="CY1528" s="25"/>
      <c r="CZ1528" s="25"/>
      <c r="DA1528" s="25"/>
      <c r="DB1528" s="25"/>
      <c r="DC1528" s="25"/>
      <c r="DD1528" s="25"/>
    </row>
    <row r="1529" spans="1:108" hidden="1">
      <c r="A1529" s="25"/>
      <c r="B1529" s="25"/>
      <c r="C1529" s="25"/>
      <c r="D1529" s="25"/>
      <c r="E1529" s="25"/>
      <c r="F1529" s="25"/>
      <c r="G1529" s="25"/>
      <c r="H1529" s="25"/>
      <c r="I1529" s="214"/>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5"/>
      <c r="AX1529" s="25"/>
      <c r="AY1529" s="25"/>
      <c r="AZ1529" s="25"/>
      <c r="BA1529" s="25"/>
      <c r="BB1529" s="25"/>
      <c r="BC1529" s="25"/>
      <c r="BD1529" s="25"/>
      <c r="BE1529" s="25"/>
      <c r="BF1529" s="25"/>
      <c r="BG1529" s="25"/>
      <c r="BH1529" s="25"/>
      <c r="BI1529" s="25"/>
      <c r="BJ1529" s="25"/>
      <c r="BK1529" s="25"/>
      <c r="BL1529" s="25"/>
      <c r="BM1529" s="25"/>
      <c r="BN1529" s="25"/>
      <c r="BO1529" s="25"/>
      <c r="BP1529" s="25"/>
      <c r="BQ1529" s="25"/>
      <c r="BR1529" s="25"/>
      <c r="BS1529" s="25"/>
      <c r="BT1529" s="25"/>
      <c r="BU1529" s="25"/>
      <c r="BV1529" s="25"/>
      <c r="BW1529" s="25"/>
      <c r="BX1529" s="25"/>
      <c r="BY1529" s="25"/>
      <c r="BZ1529" s="25"/>
      <c r="CA1529" s="25"/>
      <c r="CB1529" s="25"/>
      <c r="CC1529" s="25"/>
      <c r="CD1529" s="25"/>
      <c r="CE1529" s="25"/>
      <c r="CF1529" s="25"/>
      <c r="CG1529" s="25"/>
      <c r="CH1529" s="25"/>
      <c r="CI1529" s="25"/>
      <c r="CJ1529" s="25"/>
      <c r="CK1529" s="25"/>
      <c r="CL1529" s="25"/>
      <c r="CM1529" s="25"/>
      <c r="CN1529" s="25"/>
      <c r="CO1529" s="25"/>
      <c r="CP1529" s="25"/>
      <c r="CQ1529" s="25"/>
      <c r="CR1529" s="25"/>
      <c r="CS1529" s="25"/>
      <c r="CT1529" s="25"/>
      <c r="CU1529" s="25"/>
      <c r="CV1529" s="25"/>
      <c r="CW1529" s="25"/>
      <c r="CX1529" s="25"/>
      <c r="CY1529" s="25"/>
      <c r="CZ1529" s="25"/>
      <c r="DA1529" s="25"/>
      <c r="DB1529" s="25"/>
      <c r="DC1529" s="25"/>
      <c r="DD1529" s="25"/>
    </row>
    <row r="1530" spans="1:108" hidden="1">
      <c r="A1530" s="25"/>
      <c r="B1530" s="25"/>
      <c r="C1530" s="25"/>
      <c r="D1530" s="25"/>
      <c r="E1530" s="25"/>
      <c r="F1530" s="25"/>
      <c r="G1530" s="25"/>
      <c r="H1530" s="25"/>
      <c r="I1530" s="214"/>
      <c r="J1530" s="25"/>
      <c r="K1530" s="25"/>
      <c r="L1530" s="25"/>
      <c r="M1530" s="25"/>
      <c r="N1530" s="25"/>
      <c r="O1530" s="25"/>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c r="AM1530" s="25"/>
      <c r="AN1530" s="25"/>
      <c r="AO1530" s="25"/>
      <c r="AP1530" s="25"/>
      <c r="AQ1530" s="25"/>
      <c r="AR1530" s="25"/>
      <c r="AS1530" s="25"/>
      <c r="AT1530" s="25"/>
      <c r="AU1530" s="25"/>
      <c r="AV1530" s="25"/>
      <c r="AW1530" s="25"/>
      <c r="AX1530" s="25"/>
      <c r="AY1530" s="25"/>
      <c r="AZ1530" s="25"/>
      <c r="BA1530" s="25"/>
      <c r="BB1530" s="25"/>
      <c r="BC1530" s="25"/>
      <c r="BD1530" s="25"/>
      <c r="BE1530" s="25"/>
      <c r="BF1530" s="25"/>
      <c r="BG1530" s="25"/>
      <c r="BH1530" s="25"/>
      <c r="BI1530" s="25"/>
      <c r="BJ1530" s="25"/>
      <c r="BK1530" s="25"/>
      <c r="BL1530" s="25"/>
      <c r="BM1530" s="25"/>
      <c r="BN1530" s="25"/>
      <c r="BO1530" s="25"/>
      <c r="BP1530" s="25"/>
      <c r="BQ1530" s="25"/>
      <c r="BR1530" s="25"/>
      <c r="BS1530" s="25"/>
      <c r="BT1530" s="25"/>
      <c r="BU1530" s="25"/>
      <c r="BV1530" s="25"/>
      <c r="BW1530" s="25"/>
      <c r="BX1530" s="25"/>
      <c r="BY1530" s="25"/>
      <c r="BZ1530" s="25"/>
      <c r="CA1530" s="25"/>
      <c r="CB1530" s="25"/>
      <c r="CC1530" s="25"/>
      <c r="CD1530" s="25"/>
      <c r="CE1530" s="25"/>
      <c r="CF1530" s="25"/>
      <c r="CG1530" s="25"/>
      <c r="CH1530" s="25"/>
      <c r="CI1530" s="25"/>
      <c r="CJ1530" s="25"/>
      <c r="CK1530" s="25"/>
      <c r="CL1530" s="25"/>
      <c r="CM1530" s="25"/>
      <c r="CN1530" s="25"/>
      <c r="CO1530" s="25"/>
      <c r="CP1530" s="25"/>
      <c r="CQ1530" s="25"/>
      <c r="CR1530" s="25"/>
      <c r="CS1530" s="25"/>
      <c r="CT1530" s="25"/>
      <c r="CU1530" s="25"/>
      <c r="CV1530" s="25"/>
      <c r="CW1530" s="25"/>
      <c r="CX1530" s="25"/>
      <c r="CY1530" s="25"/>
      <c r="CZ1530" s="25"/>
      <c r="DA1530" s="25"/>
      <c r="DB1530" s="25"/>
      <c r="DC1530" s="25"/>
      <c r="DD1530" s="25"/>
    </row>
    <row r="1531" spans="1:108" hidden="1">
      <c r="A1531" s="25"/>
      <c r="B1531" s="25"/>
      <c r="C1531" s="25"/>
      <c r="D1531" s="25"/>
      <c r="E1531" s="25"/>
      <c r="F1531" s="25"/>
      <c r="G1531" s="25"/>
      <c r="H1531" s="25"/>
      <c r="I1531" s="214"/>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5"/>
      <c r="AX1531" s="25"/>
      <c r="AY1531" s="25"/>
      <c r="AZ1531" s="25"/>
      <c r="BA1531" s="25"/>
      <c r="BB1531" s="25"/>
      <c r="BC1531" s="25"/>
      <c r="BD1531" s="25"/>
      <c r="BE1531" s="25"/>
      <c r="BF1531" s="25"/>
      <c r="BG1531" s="25"/>
      <c r="BH1531" s="25"/>
      <c r="BI1531" s="25"/>
      <c r="BJ1531" s="25"/>
      <c r="BK1531" s="25"/>
      <c r="BL1531" s="25"/>
      <c r="BM1531" s="25"/>
      <c r="BN1531" s="25"/>
      <c r="BO1531" s="25"/>
      <c r="BP1531" s="25"/>
      <c r="BQ1531" s="25"/>
      <c r="BR1531" s="25"/>
      <c r="BS1531" s="25"/>
      <c r="BT1531" s="25"/>
      <c r="BU1531" s="25"/>
      <c r="BV1531" s="25"/>
      <c r="BW1531" s="25"/>
      <c r="BX1531" s="25"/>
      <c r="BY1531" s="25"/>
      <c r="BZ1531" s="25"/>
      <c r="CA1531" s="25"/>
      <c r="CB1531" s="25"/>
      <c r="CC1531" s="25"/>
      <c r="CD1531" s="25"/>
      <c r="CE1531" s="25"/>
      <c r="CF1531" s="25"/>
      <c r="CG1531" s="25"/>
      <c r="CH1531" s="25"/>
      <c r="CI1531" s="25"/>
      <c r="CJ1531" s="25"/>
      <c r="CK1531" s="25"/>
      <c r="CL1531" s="25"/>
      <c r="CM1531" s="25"/>
      <c r="CN1531" s="25"/>
      <c r="CO1531" s="25"/>
      <c r="CP1531" s="25"/>
      <c r="CQ1531" s="25"/>
      <c r="CR1531" s="25"/>
      <c r="CS1531" s="25"/>
      <c r="CT1531" s="25"/>
      <c r="CU1531" s="25"/>
      <c r="CV1531" s="25"/>
      <c r="CW1531" s="25"/>
      <c r="CX1531" s="25"/>
      <c r="CY1531" s="25"/>
      <c r="CZ1531" s="25"/>
      <c r="DA1531" s="25"/>
      <c r="DB1531" s="25"/>
      <c r="DC1531" s="25"/>
      <c r="DD1531" s="25"/>
    </row>
    <row r="1532" spans="1:108" hidden="1">
      <c r="A1532" s="25"/>
      <c r="B1532" s="25"/>
      <c r="C1532" s="25"/>
      <c r="D1532" s="25"/>
      <c r="E1532" s="25"/>
      <c r="F1532" s="25"/>
      <c r="G1532" s="25"/>
      <c r="H1532" s="25"/>
      <c r="I1532" s="214"/>
      <c r="J1532" s="25"/>
      <c r="K1532" s="25"/>
      <c r="L1532" s="25"/>
      <c r="M1532" s="25"/>
      <c r="N1532" s="25"/>
      <c r="O1532" s="25"/>
      <c r="P1532" s="25"/>
      <c r="Q1532" s="25"/>
      <c r="R1532" s="25"/>
      <c r="S1532" s="25"/>
      <c r="T1532" s="25"/>
      <c r="U1532" s="25"/>
      <c r="V1532" s="25"/>
      <c r="W1532" s="25"/>
      <c r="X1532" s="25"/>
      <c r="Y1532" s="25"/>
      <c r="Z1532" s="25"/>
      <c r="AA1532" s="25"/>
      <c r="AB1532" s="25"/>
      <c r="AC1532" s="25"/>
      <c r="AD1532" s="25"/>
      <c r="AE1532" s="25"/>
      <c r="AF1532" s="25"/>
      <c r="AG1532" s="25"/>
      <c r="AH1532" s="25"/>
      <c r="AI1532" s="25"/>
      <c r="AJ1532" s="25"/>
      <c r="AK1532" s="25"/>
      <c r="AL1532" s="25"/>
      <c r="AM1532" s="25"/>
      <c r="AN1532" s="25"/>
      <c r="AO1532" s="25"/>
      <c r="AP1532" s="25"/>
      <c r="AQ1532" s="25"/>
      <c r="AR1532" s="25"/>
      <c r="AS1532" s="25"/>
      <c r="AT1532" s="25"/>
      <c r="AU1532" s="25"/>
      <c r="AV1532" s="25"/>
      <c r="AW1532" s="25"/>
      <c r="AX1532" s="25"/>
      <c r="AY1532" s="25"/>
      <c r="AZ1532" s="25"/>
      <c r="BA1532" s="25"/>
      <c r="BB1532" s="25"/>
      <c r="BC1532" s="25"/>
      <c r="BD1532" s="25"/>
      <c r="BE1532" s="25"/>
      <c r="BF1532" s="25"/>
      <c r="BG1532" s="25"/>
      <c r="BH1532" s="25"/>
      <c r="BI1532" s="25"/>
      <c r="BJ1532" s="25"/>
      <c r="BK1532" s="25"/>
      <c r="BL1532" s="25"/>
      <c r="BM1532" s="25"/>
      <c r="BN1532" s="25"/>
      <c r="BO1532" s="25"/>
      <c r="BP1532" s="25"/>
      <c r="BQ1532" s="25"/>
      <c r="BR1532" s="25"/>
      <c r="BS1532" s="25"/>
      <c r="BT1532" s="25"/>
      <c r="BU1532" s="25"/>
      <c r="BV1532" s="25"/>
      <c r="BW1532" s="25"/>
      <c r="BX1532" s="25"/>
      <c r="BY1532" s="25"/>
      <c r="BZ1532" s="25"/>
      <c r="CA1532" s="25"/>
      <c r="CB1532" s="25"/>
      <c r="CC1532" s="25"/>
      <c r="CD1532" s="25"/>
      <c r="CE1532" s="25"/>
      <c r="CF1532" s="25"/>
      <c r="CG1532" s="25"/>
      <c r="CH1532" s="25"/>
      <c r="CI1532" s="25"/>
      <c r="CJ1532" s="25"/>
      <c r="CK1532" s="25"/>
      <c r="CL1532" s="25"/>
      <c r="CM1532" s="25"/>
      <c r="CN1532" s="25"/>
      <c r="CO1532" s="25"/>
      <c r="CP1532" s="25"/>
      <c r="CQ1532" s="25"/>
      <c r="CR1532" s="25"/>
      <c r="CS1532" s="25"/>
      <c r="CT1532" s="25"/>
      <c r="CU1532" s="25"/>
      <c r="CV1532" s="25"/>
      <c r="CW1532" s="25"/>
      <c r="CX1532" s="25"/>
      <c r="CY1532" s="25"/>
      <c r="CZ1532" s="25"/>
      <c r="DA1532" s="25"/>
      <c r="DB1532" s="25"/>
      <c r="DC1532" s="25"/>
      <c r="DD1532" s="25"/>
    </row>
    <row r="1533" spans="1:108" hidden="1">
      <c r="A1533" s="25"/>
      <c r="B1533" s="25"/>
      <c r="C1533" s="25"/>
      <c r="D1533" s="25"/>
      <c r="E1533" s="25"/>
      <c r="F1533" s="25"/>
      <c r="G1533" s="25"/>
      <c r="H1533" s="25"/>
      <c r="I1533" s="214"/>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5"/>
      <c r="AX1533" s="25"/>
      <c r="AY1533" s="25"/>
      <c r="AZ1533" s="25"/>
      <c r="BA1533" s="25"/>
      <c r="BB1533" s="25"/>
      <c r="BC1533" s="25"/>
      <c r="BD1533" s="25"/>
      <c r="BE1533" s="25"/>
      <c r="BF1533" s="25"/>
      <c r="BG1533" s="25"/>
      <c r="BH1533" s="25"/>
      <c r="BI1533" s="25"/>
      <c r="BJ1533" s="25"/>
      <c r="BK1533" s="25"/>
      <c r="BL1533" s="25"/>
      <c r="BM1533" s="25"/>
      <c r="BN1533" s="25"/>
      <c r="BO1533" s="25"/>
      <c r="BP1533" s="25"/>
      <c r="BQ1533" s="25"/>
      <c r="BR1533" s="25"/>
      <c r="BS1533" s="25"/>
      <c r="BT1533" s="25"/>
      <c r="BU1533" s="25"/>
      <c r="BV1533" s="25"/>
      <c r="BW1533" s="25"/>
      <c r="BX1533" s="25"/>
      <c r="BY1533" s="25"/>
      <c r="BZ1533" s="25"/>
      <c r="CA1533" s="25"/>
      <c r="CB1533" s="25"/>
      <c r="CC1533" s="25"/>
      <c r="CD1533" s="25"/>
      <c r="CE1533" s="25"/>
      <c r="CF1533" s="25"/>
      <c r="CG1533" s="25"/>
      <c r="CH1533" s="25"/>
      <c r="CI1533" s="25"/>
      <c r="CJ1533" s="25"/>
      <c r="CK1533" s="25"/>
      <c r="CL1533" s="25"/>
      <c r="CM1533" s="25"/>
      <c r="CN1533" s="25"/>
      <c r="CO1533" s="25"/>
      <c r="CP1533" s="25"/>
      <c r="CQ1533" s="25"/>
      <c r="CR1533" s="25"/>
      <c r="CS1533" s="25"/>
      <c r="CT1533" s="25"/>
      <c r="CU1533" s="25"/>
      <c r="CV1533" s="25"/>
      <c r="CW1533" s="25"/>
      <c r="CX1533" s="25"/>
      <c r="CY1533" s="25"/>
      <c r="CZ1533" s="25"/>
      <c r="DA1533" s="25"/>
      <c r="DB1533" s="25"/>
      <c r="DC1533" s="25"/>
      <c r="DD1533" s="25"/>
    </row>
    <row r="1534" spans="1:108" hidden="1">
      <c r="A1534" s="25"/>
      <c r="B1534" s="25"/>
      <c r="C1534" s="25"/>
      <c r="D1534" s="25"/>
      <c r="E1534" s="25"/>
      <c r="F1534" s="25"/>
      <c r="G1534" s="25"/>
      <c r="H1534" s="25"/>
      <c r="I1534" s="214"/>
      <c r="J1534" s="25"/>
      <c r="K1534" s="25"/>
      <c r="L1534" s="25"/>
      <c r="M1534" s="25"/>
      <c r="N1534" s="25"/>
      <c r="O1534" s="25"/>
      <c r="P1534" s="25"/>
      <c r="Q1534" s="25"/>
      <c r="R1534" s="25"/>
      <c r="S1534" s="25"/>
      <c r="T1534" s="25"/>
      <c r="U1534" s="25"/>
      <c r="V1534" s="25"/>
      <c r="W1534" s="25"/>
      <c r="X1534" s="25"/>
      <c r="Y1534" s="25"/>
      <c r="Z1534" s="25"/>
      <c r="AA1534" s="25"/>
      <c r="AB1534" s="25"/>
      <c r="AC1534" s="25"/>
      <c r="AD1534" s="25"/>
      <c r="AE1534" s="25"/>
      <c r="AF1534" s="25"/>
      <c r="AG1534" s="25"/>
      <c r="AH1534" s="25"/>
      <c r="AI1534" s="25"/>
      <c r="AJ1534" s="25"/>
      <c r="AK1534" s="25"/>
      <c r="AL1534" s="25"/>
      <c r="AM1534" s="25"/>
      <c r="AN1534" s="25"/>
      <c r="AO1534" s="25"/>
      <c r="AP1534" s="25"/>
      <c r="AQ1534" s="25"/>
      <c r="AR1534" s="25"/>
      <c r="AS1534" s="25"/>
      <c r="AT1534" s="25"/>
      <c r="AU1534" s="25"/>
      <c r="AV1534" s="25"/>
      <c r="AW1534" s="25"/>
      <c r="AX1534" s="25"/>
      <c r="AY1534" s="25"/>
      <c r="AZ1534" s="25"/>
      <c r="BA1534" s="25"/>
      <c r="BB1534" s="25"/>
      <c r="BC1534" s="25"/>
      <c r="BD1534" s="25"/>
      <c r="BE1534" s="25"/>
      <c r="BF1534" s="25"/>
      <c r="BG1534" s="25"/>
      <c r="BH1534" s="25"/>
      <c r="BI1534" s="25"/>
      <c r="BJ1534" s="25"/>
      <c r="BK1534" s="25"/>
      <c r="BL1534" s="25"/>
      <c r="BM1534" s="25"/>
      <c r="BN1534" s="25"/>
      <c r="BO1534" s="25"/>
      <c r="BP1534" s="25"/>
      <c r="BQ1534" s="25"/>
      <c r="BR1534" s="25"/>
      <c r="BS1534" s="25"/>
      <c r="BT1534" s="25"/>
      <c r="BU1534" s="25"/>
      <c r="BV1534" s="25"/>
      <c r="BW1534" s="25"/>
      <c r="BX1534" s="25"/>
      <c r="BY1534" s="25"/>
      <c r="BZ1534" s="25"/>
      <c r="CA1534" s="25"/>
      <c r="CB1534" s="25"/>
      <c r="CC1534" s="25"/>
      <c r="CD1534" s="25"/>
      <c r="CE1534" s="25"/>
      <c r="CF1534" s="25"/>
      <c r="CG1534" s="25"/>
      <c r="CH1534" s="25"/>
      <c r="CI1534" s="25"/>
      <c r="CJ1534" s="25"/>
      <c r="CK1534" s="25"/>
      <c r="CL1534" s="25"/>
      <c r="CM1534" s="25"/>
      <c r="CN1534" s="25"/>
      <c r="CO1534" s="25"/>
      <c r="CP1534" s="25"/>
      <c r="CQ1534" s="25"/>
      <c r="CR1534" s="25"/>
      <c r="CS1534" s="25"/>
      <c r="CT1534" s="25"/>
      <c r="CU1534" s="25"/>
      <c r="CV1534" s="25"/>
      <c r="CW1534" s="25"/>
      <c r="CX1534" s="25"/>
      <c r="CY1534" s="25"/>
      <c r="CZ1534" s="25"/>
      <c r="DA1534" s="25"/>
      <c r="DB1534" s="25"/>
      <c r="DC1534" s="25"/>
      <c r="DD1534" s="25"/>
    </row>
    <row r="1535" spans="1:108" hidden="1">
      <c r="A1535" s="25"/>
      <c r="B1535" s="25"/>
      <c r="C1535" s="25"/>
      <c r="D1535" s="25"/>
      <c r="E1535" s="25"/>
      <c r="F1535" s="25"/>
      <c r="G1535" s="25"/>
      <c r="H1535" s="25"/>
      <c r="I1535" s="214"/>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5"/>
      <c r="AX1535" s="25"/>
      <c r="AY1535" s="25"/>
      <c r="AZ1535" s="25"/>
      <c r="BA1535" s="25"/>
      <c r="BB1535" s="25"/>
      <c r="BC1535" s="25"/>
      <c r="BD1535" s="25"/>
      <c r="BE1535" s="25"/>
      <c r="BF1535" s="25"/>
      <c r="BG1535" s="25"/>
      <c r="BH1535" s="25"/>
      <c r="BI1535" s="25"/>
      <c r="BJ1535" s="25"/>
      <c r="BK1535" s="25"/>
      <c r="BL1535" s="25"/>
      <c r="BM1535" s="25"/>
      <c r="BN1535" s="25"/>
      <c r="BO1535" s="25"/>
      <c r="BP1535" s="25"/>
      <c r="BQ1535" s="25"/>
      <c r="BR1535" s="25"/>
      <c r="BS1535" s="25"/>
      <c r="BT1535" s="25"/>
      <c r="BU1535" s="25"/>
      <c r="BV1535" s="25"/>
      <c r="BW1535" s="25"/>
      <c r="BX1535" s="25"/>
      <c r="BY1535" s="25"/>
      <c r="BZ1535" s="25"/>
      <c r="CA1535" s="25"/>
      <c r="CB1535" s="25"/>
      <c r="CC1535" s="25"/>
      <c r="CD1535" s="25"/>
      <c r="CE1535" s="25"/>
      <c r="CF1535" s="25"/>
      <c r="CG1535" s="25"/>
      <c r="CH1535" s="25"/>
      <c r="CI1535" s="25"/>
      <c r="CJ1535" s="25"/>
      <c r="CK1535" s="25"/>
      <c r="CL1535" s="25"/>
      <c r="CM1535" s="25"/>
      <c r="CN1535" s="25"/>
      <c r="CO1535" s="25"/>
      <c r="CP1535" s="25"/>
      <c r="CQ1535" s="25"/>
      <c r="CR1535" s="25"/>
      <c r="CS1535" s="25"/>
      <c r="CT1535" s="25"/>
      <c r="CU1535" s="25"/>
      <c r="CV1535" s="25"/>
      <c r="CW1535" s="25"/>
      <c r="CX1535" s="25"/>
      <c r="CY1535" s="25"/>
      <c r="CZ1535" s="25"/>
      <c r="DA1535" s="25"/>
      <c r="DB1535" s="25"/>
      <c r="DC1535" s="25"/>
      <c r="DD1535" s="25"/>
    </row>
    <row r="1536" spans="1:108" hidden="1">
      <c r="A1536" s="25"/>
      <c r="B1536" s="25"/>
      <c r="C1536" s="25"/>
      <c r="D1536" s="25"/>
      <c r="E1536" s="25"/>
      <c r="F1536" s="25"/>
      <c r="G1536" s="25"/>
      <c r="H1536" s="25"/>
      <c r="I1536" s="214"/>
      <c r="J1536" s="25"/>
      <c r="K1536" s="25"/>
      <c r="L1536" s="25"/>
      <c r="M1536" s="25"/>
      <c r="N1536" s="25"/>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c r="AM1536" s="25"/>
      <c r="AN1536" s="25"/>
      <c r="AO1536" s="25"/>
      <c r="AP1536" s="25"/>
      <c r="AQ1536" s="25"/>
      <c r="AR1536" s="25"/>
      <c r="AS1536" s="25"/>
      <c r="AT1536" s="25"/>
      <c r="AU1536" s="25"/>
      <c r="AV1536" s="25"/>
      <c r="AW1536" s="25"/>
      <c r="AX1536" s="25"/>
      <c r="AY1536" s="25"/>
      <c r="AZ1536" s="25"/>
      <c r="BA1536" s="25"/>
      <c r="BB1536" s="25"/>
      <c r="BC1536" s="25"/>
      <c r="BD1536" s="25"/>
      <c r="BE1536" s="25"/>
      <c r="BF1536" s="25"/>
      <c r="BG1536" s="25"/>
      <c r="BH1536" s="25"/>
      <c r="BI1536" s="25"/>
      <c r="BJ1536" s="25"/>
      <c r="BK1536" s="25"/>
      <c r="BL1536" s="25"/>
      <c r="BM1536" s="25"/>
      <c r="BN1536" s="25"/>
      <c r="BO1536" s="25"/>
      <c r="BP1536" s="25"/>
      <c r="BQ1536" s="25"/>
      <c r="BR1536" s="25"/>
      <c r="BS1536" s="25"/>
      <c r="BT1536" s="25"/>
      <c r="BU1536" s="25"/>
      <c r="BV1536" s="25"/>
      <c r="BW1536" s="25"/>
      <c r="BX1536" s="25"/>
      <c r="BY1536" s="25"/>
      <c r="BZ1536" s="25"/>
      <c r="CA1536" s="25"/>
      <c r="CB1536" s="25"/>
      <c r="CC1536" s="25"/>
      <c r="CD1536" s="25"/>
      <c r="CE1536" s="25"/>
      <c r="CF1536" s="25"/>
      <c r="CG1536" s="25"/>
      <c r="CH1536" s="25"/>
      <c r="CI1536" s="25"/>
      <c r="CJ1536" s="25"/>
      <c r="CK1536" s="25"/>
      <c r="CL1536" s="25"/>
      <c r="CM1536" s="25"/>
      <c r="CN1536" s="25"/>
      <c r="CO1536" s="25"/>
      <c r="CP1536" s="25"/>
      <c r="CQ1536" s="25"/>
      <c r="CR1536" s="25"/>
      <c r="CS1536" s="25"/>
      <c r="CT1536" s="25"/>
      <c r="CU1536" s="25"/>
      <c r="CV1536" s="25"/>
      <c r="CW1536" s="25"/>
      <c r="CX1536" s="25"/>
      <c r="CY1536" s="25"/>
      <c r="CZ1536" s="25"/>
      <c r="DA1536" s="25"/>
      <c r="DB1536" s="25"/>
      <c r="DC1536" s="25"/>
      <c r="DD1536" s="25"/>
    </row>
    <row r="1537" spans="1:108" hidden="1">
      <c r="A1537" s="25"/>
      <c r="B1537" s="25"/>
      <c r="C1537" s="25"/>
      <c r="D1537" s="25"/>
      <c r="E1537" s="25"/>
      <c r="F1537" s="25"/>
      <c r="G1537" s="25"/>
      <c r="H1537" s="25"/>
      <c r="I1537" s="214"/>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5"/>
      <c r="AX1537" s="25"/>
      <c r="AY1537" s="25"/>
      <c r="AZ1537" s="25"/>
      <c r="BA1537" s="25"/>
      <c r="BB1537" s="25"/>
      <c r="BC1537" s="25"/>
      <c r="BD1537" s="25"/>
      <c r="BE1537" s="25"/>
      <c r="BF1537" s="25"/>
      <c r="BG1537" s="25"/>
      <c r="BH1537" s="25"/>
      <c r="BI1537" s="25"/>
      <c r="BJ1537" s="25"/>
      <c r="BK1537" s="25"/>
      <c r="BL1537" s="25"/>
      <c r="BM1537" s="25"/>
      <c r="BN1537" s="25"/>
      <c r="BO1537" s="25"/>
      <c r="BP1537" s="25"/>
      <c r="BQ1537" s="25"/>
      <c r="BR1537" s="25"/>
      <c r="BS1537" s="25"/>
      <c r="BT1537" s="25"/>
      <c r="BU1537" s="25"/>
      <c r="BV1537" s="25"/>
      <c r="BW1537" s="25"/>
      <c r="BX1537" s="25"/>
      <c r="BY1537" s="25"/>
      <c r="BZ1537" s="25"/>
      <c r="CA1537" s="25"/>
      <c r="CB1537" s="25"/>
      <c r="CC1537" s="25"/>
      <c r="CD1537" s="25"/>
      <c r="CE1537" s="25"/>
      <c r="CF1537" s="25"/>
      <c r="CG1537" s="25"/>
      <c r="CH1537" s="25"/>
      <c r="CI1537" s="25"/>
      <c r="CJ1537" s="25"/>
      <c r="CK1537" s="25"/>
      <c r="CL1537" s="25"/>
      <c r="CM1537" s="25"/>
      <c r="CN1537" s="25"/>
      <c r="CO1537" s="25"/>
      <c r="CP1537" s="25"/>
      <c r="CQ1537" s="25"/>
      <c r="CR1537" s="25"/>
      <c r="CS1537" s="25"/>
      <c r="CT1537" s="25"/>
      <c r="CU1537" s="25"/>
      <c r="CV1537" s="25"/>
      <c r="CW1537" s="25"/>
      <c r="CX1537" s="25"/>
      <c r="CY1537" s="25"/>
      <c r="CZ1537" s="25"/>
      <c r="DA1537" s="25"/>
      <c r="DB1537" s="25"/>
      <c r="DC1537" s="25"/>
      <c r="DD1537" s="25"/>
    </row>
    <row r="1538" spans="1:108" hidden="1">
      <c r="A1538" s="25"/>
      <c r="B1538" s="25"/>
      <c r="C1538" s="25"/>
      <c r="D1538" s="25"/>
      <c r="E1538" s="25"/>
      <c r="F1538" s="25"/>
      <c r="G1538" s="25"/>
      <c r="H1538" s="25"/>
      <c r="I1538" s="214"/>
      <c r="J1538" s="25"/>
      <c r="K1538" s="25"/>
      <c r="L1538" s="25"/>
      <c r="M1538" s="25"/>
      <c r="N1538" s="25"/>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c r="AM1538" s="25"/>
      <c r="AN1538" s="25"/>
      <c r="AO1538" s="25"/>
      <c r="AP1538" s="25"/>
      <c r="AQ1538" s="25"/>
      <c r="AR1538" s="25"/>
      <c r="AS1538" s="25"/>
      <c r="AT1538" s="25"/>
      <c r="AU1538" s="25"/>
      <c r="AV1538" s="25"/>
      <c r="AW1538" s="25"/>
      <c r="AX1538" s="25"/>
      <c r="AY1538" s="25"/>
      <c r="AZ1538" s="25"/>
      <c r="BA1538" s="25"/>
      <c r="BB1538" s="25"/>
      <c r="BC1538" s="25"/>
      <c r="BD1538" s="25"/>
      <c r="BE1538" s="25"/>
      <c r="BF1538" s="25"/>
      <c r="BG1538" s="25"/>
      <c r="BH1538" s="25"/>
      <c r="BI1538" s="25"/>
      <c r="BJ1538" s="25"/>
      <c r="BK1538" s="25"/>
      <c r="BL1538" s="25"/>
      <c r="BM1538" s="25"/>
      <c r="BN1538" s="25"/>
      <c r="BO1538" s="25"/>
      <c r="BP1538" s="25"/>
      <c r="BQ1538" s="25"/>
      <c r="BR1538" s="25"/>
      <c r="BS1538" s="25"/>
      <c r="BT1538" s="25"/>
      <c r="BU1538" s="25"/>
      <c r="BV1538" s="25"/>
      <c r="BW1538" s="25"/>
      <c r="BX1538" s="25"/>
      <c r="BY1538" s="25"/>
      <c r="BZ1538" s="25"/>
      <c r="CA1538" s="25"/>
      <c r="CB1538" s="25"/>
      <c r="CC1538" s="25"/>
      <c r="CD1538" s="25"/>
      <c r="CE1538" s="25"/>
      <c r="CF1538" s="25"/>
      <c r="CG1538" s="25"/>
      <c r="CH1538" s="25"/>
      <c r="CI1538" s="25"/>
      <c r="CJ1538" s="25"/>
      <c r="CK1538" s="25"/>
      <c r="CL1538" s="25"/>
      <c r="CM1538" s="25"/>
      <c r="CN1538" s="25"/>
      <c r="CO1538" s="25"/>
      <c r="CP1538" s="25"/>
      <c r="CQ1538" s="25"/>
      <c r="CR1538" s="25"/>
      <c r="CS1538" s="25"/>
      <c r="CT1538" s="25"/>
      <c r="CU1538" s="25"/>
      <c r="CV1538" s="25"/>
      <c r="CW1538" s="25"/>
      <c r="CX1538" s="25"/>
      <c r="CY1538" s="25"/>
      <c r="CZ1538" s="25"/>
      <c r="DA1538" s="25"/>
      <c r="DB1538" s="25"/>
      <c r="DC1538" s="25"/>
      <c r="DD1538" s="25"/>
    </row>
    <row r="1539" spans="1:108" hidden="1">
      <c r="A1539" s="25"/>
      <c r="B1539" s="25"/>
      <c r="C1539" s="25"/>
      <c r="D1539" s="25"/>
      <c r="E1539" s="25"/>
      <c r="F1539" s="25"/>
      <c r="G1539" s="25"/>
      <c r="H1539" s="25"/>
      <c r="I1539" s="214"/>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5"/>
      <c r="AX1539" s="25"/>
      <c r="AY1539" s="25"/>
      <c r="AZ1539" s="25"/>
      <c r="BA1539" s="25"/>
      <c r="BB1539" s="25"/>
      <c r="BC1539" s="25"/>
      <c r="BD1539" s="25"/>
      <c r="BE1539" s="25"/>
      <c r="BF1539" s="25"/>
      <c r="BG1539" s="25"/>
      <c r="BH1539" s="25"/>
      <c r="BI1539" s="25"/>
      <c r="BJ1539" s="25"/>
      <c r="BK1539" s="25"/>
      <c r="BL1539" s="25"/>
      <c r="BM1539" s="25"/>
      <c r="BN1539" s="25"/>
      <c r="BO1539" s="25"/>
      <c r="BP1539" s="25"/>
      <c r="BQ1539" s="25"/>
      <c r="BR1539" s="25"/>
      <c r="BS1539" s="25"/>
      <c r="BT1539" s="25"/>
      <c r="BU1539" s="25"/>
      <c r="BV1539" s="25"/>
      <c r="BW1539" s="25"/>
      <c r="BX1539" s="25"/>
      <c r="BY1539" s="25"/>
      <c r="BZ1539" s="25"/>
      <c r="CA1539" s="25"/>
      <c r="CB1539" s="25"/>
      <c r="CC1539" s="25"/>
      <c r="CD1539" s="25"/>
      <c r="CE1539" s="25"/>
      <c r="CF1539" s="25"/>
      <c r="CG1539" s="25"/>
      <c r="CH1539" s="25"/>
      <c r="CI1539" s="25"/>
      <c r="CJ1539" s="25"/>
      <c r="CK1539" s="25"/>
      <c r="CL1539" s="25"/>
      <c r="CM1539" s="25"/>
      <c r="CN1539" s="25"/>
      <c r="CO1539" s="25"/>
      <c r="CP1539" s="25"/>
      <c r="CQ1539" s="25"/>
      <c r="CR1539" s="25"/>
      <c r="CS1539" s="25"/>
      <c r="CT1539" s="25"/>
      <c r="CU1539" s="25"/>
      <c r="CV1539" s="25"/>
      <c r="CW1539" s="25"/>
      <c r="CX1539" s="25"/>
      <c r="CY1539" s="25"/>
      <c r="CZ1539" s="25"/>
      <c r="DA1539" s="25"/>
      <c r="DB1539" s="25"/>
      <c r="DC1539" s="25"/>
      <c r="DD1539" s="25"/>
    </row>
    <row r="1540" spans="1:108" hidden="1">
      <c r="A1540" s="25"/>
      <c r="B1540" s="25"/>
      <c r="C1540" s="25"/>
      <c r="D1540" s="25"/>
      <c r="E1540" s="25"/>
      <c r="F1540" s="25"/>
      <c r="G1540" s="25"/>
      <c r="H1540" s="25"/>
      <c r="I1540" s="214"/>
      <c r="J1540" s="25"/>
      <c r="K1540" s="25"/>
      <c r="L1540" s="25"/>
      <c r="M1540" s="25"/>
      <c r="N1540" s="25"/>
      <c r="O1540" s="25"/>
      <c r="P1540" s="25"/>
      <c r="Q1540" s="25"/>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c r="AM1540" s="25"/>
      <c r="AN1540" s="25"/>
      <c r="AO1540" s="25"/>
      <c r="AP1540" s="25"/>
      <c r="AQ1540" s="25"/>
      <c r="AR1540" s="25"/>
      <c r="AS1540" s="25"/>
      <c r="AT1540" s="25"/>
      <c r="AU1540" s="25"/>
      <c r="AV1540" s="25"/>
      <c r="AW1540" s="25"/>
      <c r="AX1540" s="25"/>
      <c r="AY1540" s="25"/>
      <c r="AZ1540" s="25"/>
      <c r="BA1540" s="25"/>
      <c r="BB1540" s="25"/>
      <c r="BC1540" s="25"/>
      <c r="BD1540" s="25"/>
      <c r="BE1540" s="25"/>
      <c r="BF1540" s="25"/>
      <c r="BG1540" s="25"/>
      <c r="BH1540" s="25"/>
      <c r="BI1540" s="25"/>
      <c r="BJ1540" s="25"/>
      <c r="BK1540" s="25"/>
      <c r="BL1540" s="25"/>
      <c r="BM1540" s="25"/>
      <c r="BN1540" s="25"/>
      <c r="BO1540" s="25"/>
      <c r="BP1540" s="25"/>
      <c r="BQ1540" s="25"/>
      <c r="BR1540" s="25"/>
      <c r="BS1540" s="25"/>
      <c r="BT1540" s="25"/>
      <c r="BU1540" s="25"/>
      <c r="BV1540" s="25"/>
      <c r="BW1540" s="25"/>
      <c r="BX1540" s="25"/>
      <c r="BY1540" s="25"/>
      <c r="BZ1540" s="25"/>
      <c r="CA1540" s="25"/>
      <c r="CB1540" s="25"/>
      <c r="CC1540" s="25"/>
      <c r="CD1540" s="25"/>
      <c r="CE1540" s="25"/>
      <c r="CF1540" s="25"/>
      <c r="CG1540" s="25"/>
      <c r="CH1540" s="25"/>
      <c r="CI1540" s="25"/>
      <c r="CJ1540" s="25"/>
      <c r="CK1540" s="25"/>
      <c r="CL1540" s="25"/>
      <c r="CM1540" s="25"/>
      <c r="CN1540" s="25"/>
      <c r="CO1540" s="25"/>
      <c r="CP1540" s="25"/>
      <c r="CQ1540" s="25"/>
      <c r="CR1540" s="25"/>
      <c r="CS1540" s="25"/>
      <c r="CT1540" s="25"/>
      <c r="CU1540" s="25"/>
      <c r="CV1540" s="25"/>
      <c r="CW1540" s="25"/>
      <c r="CX1540" s="25"/>
      <c r="CY1540" s="25"/>
      <c r="CZ1540" s="25"/>
      <c r="DA1540" s="25"/>
      <c r="DB1540" s="25"/>
      <c r="DC1540" s="25"/>
      <c r="DD1540" s="25"/>
    </row>
    <row r="1541" spans="1:108" hidden="1">
      <c r="A1541" s="25"/>
      <c r="B1541" s="25"/>
      <c r="C1541" s="25"/>
      <c r="D1541" s="25"/>
      <c r="E1541" s="25"/>
      <c r="F1541" s="25"/>
      <c r="G1541" s="25"/>
      <c r="H1541" s="25"/>
      <c r="I1541" s="214"/>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5"/>
      <c r="AX1541" s="25"/>
      <c r="AY1541" s="25"/>
      <c r="AZ1541" s="25"/>
      <c r="BA1541" s="25"/>
      <c r="BB1541" s="25"/>
      <c r="BC1541" s="25"/>
      <c r="BD1541" s="25"/>
      <c r="BE1541" s="25"/>
      <c r="BF1541" s="25"/>
      <c r="BG1541" s="25"/>
      <c r="BH1541" s="25"/>
      <c r="BI1541" s="25"/>
      <c r="BJ1541" s="25"/>
      <c r="BK1541" s="25"/>
      <c r="BL1541" s="25"/>
      <c r="BM1541" s="25"/>
      <c r="BN1541" s="25"/>
      <c r="BO1541" s="25"/>
      <c r="BP1541" s="25"/>
      <c r="BQ1541" s="25"/>
      <c r="BR1541" s="25"/>
      <c r="BS1541" s="25"/>
      <c r="BT1541" s="25"/>
      <c r="BU1541" s="25"/>
      <c r="BV1541" s="25"/>
      <c r="BW1541" s="25"/>
      <c r="BX1541" s="25"/>
      <c r="BY1541" s="25"/>
      <c r="BZ1541" s="25"/>
      <c r="CA1541" s="25"/>
      <c r="CB1541" s="25"/>
      <c r="CC1541" s="25"/>
      <c r="CD1541" s="25"/>
      <c r="CE1541" s="25"/>
      <c r="CF1541" s="25"/>
      <c r="CG1541" s="25"/>
      <c r="CH1541" s="25"/>
      <c r="CI1541" s="25"/>
      <c r="CJ1541" s="25"/>
      <c r="CK1541" s="25"/>
      <c r="CL1541" s="25"/>
      <c r="CM1541" s="25"/>
      <c r="CN1541" s="25"/>
      <c r="CO1541" s="25"/>
      <c r="CP1541" s="25"/>
      <c r="CQ1541" s="25"/>
      <c r="CR1541" s="25"/>
      <c r="CS1541" s="25"/>
      <c r="CT1541" s="25"/>
      <c r="CU1541" s="25"/>
      <c r="CV1541" s="25"/>
      <c r="CW1541" s="25"/>
      <c r="CX1541" s="25"/>
      <c r="CY1541" s="25"/>
      <c r="CZ1541" s="25"/>
      <c r="DA1541" s="25"/>
      <c r="DB1541" s="25"/>
      <c r="DC1541" s="25"/>
      <c r="DD1541" s="25"/>
    </row>
    <row r="1542" spans="1:108" hidden="1">
      <c r="A1542" s="25"/>
      <c r="B1542" s="25"/>
      <c r="C1542" s="25"/>
      <c r="D1542" s="25"/>
      <c r="E1542" s="25"/>
      <c r="F1542" s="25"/>
      <c r="G1542" s="25"/>
      <c r="H1542" s="25"/>
      <c r="I1542" s="214"/>
      <c r="J1542" s="25"/>
      <c r="K1542" s="25"/>
      <c r="L1542" s="25"/>
      <c r="M1542" s="25"/>
      <c r="N1542" s="25"/>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c r="AM1542" s="25"/>
      <c r="AN1542" s="25"/>
      <c r="AO1542" s="25"/>
      <c r="AP1542" s="25"/>
      <c r="AQ1542" s="25"/>
      <c r="AR1542" s="25"/>
      <c r="AS1542" s="25"/>
      <c r="AT1542" s="25"/>
      <c r="AU1542" s="25"/>
      <c r="AV1542" s="25"/>
      <c r="AW1542" s="25"/>
      <c r="AX1542" s="25"/>
      <c r="AY1542" s="25"/>
      <c r="AZ1542" s="25"/>
      <c r="BA1542" s="25"/>
      <c r="BB1542" s="25"/>
      <c r="BC1542" s="25"/>
      <c r="BD1542" s="25"/>
      <c r="BE1542" s="25"/>
      <c r="BF1542" s="25"/>
      <c r="BG1542" s="25"/>
      <c r="BH1542" s="25"/>
      <c r="BI1542" s="25"/>
      <c r="BJ1542" s="25"/>
      <c r="BK1542" s="25"/>
      <c r="BL1542" s="25"/>
      <c r="BM1542" s="25"/>
      <c r="BN1542" s="25"/>
      <c r="BO1542" s="25"/>
      <c r="BP1542" s="25"/>
      <c r="BQ1542" s="25"/>
      <c r="BR1542" s="25"/>
      <c r="BS1542" s="25"/>
      <c r="BT1542" s="25"/>
      <c r="BU1542" s="25"/>
      <c r="BV1542" s="25"/>
      <c r="BW1542" s="25"/>
      <c r="BX1542" s="25"/>
      <c r="BY1542" s="25"/>
      <c r="BZ1542" s="25"/>
      <c r="CA1542" s="25"/>
      <c r="CB1542" s="25"/>
      <c r="CC1542" s="25"/>
      <c r="CD1542" s="25"/>
      <c r="CE1542" s="25"/>
      <c r="CF1542" s="25"/>
      <c r="CG1542" s="25"/>
      <c r="CH1542" s="25"/>
      <c r="CI1542" s="25"/>
      <c r="CJ1542" s="25"/>
      <c r="CK1542" s="25"/>
      <c r="CL1542" s="25"/>
      <c r="CM1542" s="25"/>
      <c r="CN1542" s="25"/>
      <c r="CO1542" s="25"/>
      <c r="CP1542" s="25"/>
      <c r="CQ1542" s="25"/>
      <c r="CR1542" s="25"/>
      <c r="CS1542" s="25"/>
      <c r="CT1542" s="25"/>
      <c r="CU1542" s="25"/>
      <c r="CV1542" s="25"/>
      <c r="CW1542" s="25"/>
      <c r="CX1542" s="25"/>
      <c r="CY1542" s="25"/>
      <c r="CZ1542" s="25"/>
      <c r="DA1542" s="25"/>
      <c r="DB1542" s="25"/>
      <c r="DC1542" s="25"/>
      <c r="DD1542" s="25"/>
    </row>
    <row r="1543" spans="1:108" hidden="1">
      <c r="A1543" s="25"/>
      <c r="B1543" s="25"/>
      <c r="C1543" s="25"/>
      <c r="D1543" s="25"/>
      <c r="E1543" s="25"/>
      <c r="F1543" s="25"/>
      <c r="G1543" s="25"/>
      <c r="H1543" s="25"/>
      <c r="I1543" s="214"/>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5"/>
      <c r="AX1543" s="25"/>
      <c r="AY1543" s="25"/>
      <c r="AZ1543" s="25"/>
      <c r="BA1543" s="25"/>
      <c r="BB1543" s="25"/>
      <c r="BC1543" s="25"/>
      <c r="BD1543" s="25"/>
      <c r="BE1543" s="25"/>
      <c r="BF1543" s="25"/>
      <c r="BG1543" s="25"/>
      <c r="BH1543" s="25"/>
      <c r="BI1543" s="25"/>
      <c r="BJ1543" s="25"/>
      <c r="BK1543" s="25"/>
      <c r="BL1543" s="25"/>
      <c r="BM1543" s="25"/>
      <c r="BN1543" s="25"/>
      <c r="BO1543" s="25"/>
      <c r="BP1543" s="25"/>
      <c r="BQ1543" s="25"/>
      <c r="BR1543" s="25"/>
      <c r="BS1543" s="25"/>
      <c r="BT1543" s="25"/>
      <c r="BU1543" s="25"/>
      <c r="BV1543" s="25"/>
      <c r="BW1543" s="25"/>
      <c r="BX1543" s="25"/>
      <c r="BY1543" s="25"/>
      <c r="BZ1543" s="25"/>
      <c r="CA1543" s="25"/>
      <c r="CB1543" s="25"/>
      <c r="CC1543" s="25"/>
      <c r="CD1543" s="25"/>
      <c r="CE1543" s="25"/>
      <c r="CF1543" s="25"/>
      <c r="CG1543" s="25"/>
      <c r="CH1543" s="25"/>
      <c r="CI1543" s="25"/>
      <c r="CJ1543" s="25"/>
      <c r="CK1543" s="25"/>
      <c r="CL1543" s="25"/>
      <c r="CM1543" s="25"/>
      <c r="CN1543" s="25"/>
      <c r="CO1543" s="25"/>
      <c r="CP1543" s="25"/>
      <c r="CQ1543" s="25"/>
      <c r="CR1543" s="25"/>
      <c r="CS1543" s="25"/>
      <c r="CT1543" s="25"/>
      <c r="CU1543" s="25"/>
      <c r="CV1543" s="25"/>
      <c r="CW1543" s="25"/>
      <c r="CX1543" s="25"/>
      <c r="CY1543" s="25"/>
      <c r="CZ1543" s="25"/>
      <c r="DA1543" s="25"/>
      <c r="DB1543" s="25"/>
      <c r="DC1543" s="25"/>
      <c r="DD1543" s="25"/>
    </row>
    <row r="1544" spans="1:108" hidden="1">
      <c r="A1544" s="25"/>
      <c r="B1544" s="25"/>
      <c r="C1544" s="25"/>
      <c r="D1544" s="25"/>
      <c r="E1544" s="25"/>
      <c r="F1544" s="25"/>
      <c r="G1544" s="25"/>
      <c r="H1544" s="25"/>
      <c r="I1544" s="214"/>
      <c r="J1544" s="25"/>
      <c r="K1544" s="25"/>
      <c r="L1544" s="25"/>
      <c r="M1544" s="25"/>
      <c r="N1544" s="25"/>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c r="AM1544" s="25"/>
      <c r="AN1544" s="25"/>
      <c r="AO1544" s="25"/>
      <c r="AP1544" s="25"/>
      <c r="AQ1544" s="25"/>
      <c r="AR1544" s="25"/>
      <c r="AS1544" s="25"/>
      <c r="AT1544" s="25"/>
      <c r="AU1544" s="25"/>
      <c r="AV1544" s="25"/>
      <c r="AW1544" s="25"/>
      <c r="AX1544" s="25"/>
      <c r="AY1544" s="25"/>
      <c r="AZ1544" s="25"/>
      <c r="BA1544" s="25"/>
      <c r="BB1544" s="25"/>
      <c r="BC1544" s="25"/>
      <c r="BD1544" s="25"/>
      <c r="BE1544" s="25"/>
      <c r="BF1544" s="25"/>
      <c r="BG1544" s="25"/>
      <c r="BH1544" s="25"/>
      <c r="BI1544" s="25"/>
      <c r="BJ1544" s="25"/>
      <c r="BK1544" s="25"/>
      <c r="BL1544" s="25"/>
      <c r="BM1544" s="25"/>
      <c r="BN1544" s="25"/>
      <c r="BO1544" s="25"/>
      <c r="BP1544" s="25"/>
      <c r="BQ1544" s="25"/>
      <c r="BR1544" s="25"/>
      <c r="BS1544" s="25"/>
      <c r="BT1544" s="25"/>
      <c r="BU1544" s="25"/>
      <c r="BV1544" s="25"/>
      <c r="BW1544" s="25"/>
      <c r="BX1544" s="25"/>
      <c r="BY1544" s="25"/>
      <c r="BZ1544" s="25"/>
      <c r="CA1544" s="25"/>
      <c r="CB1544" s="25"/>
      <c r="CC1544" s="25"/>
      <c r="CD1544" s="25"/>
      <c r="CE1544" s="25"/>
      <c r="CF1544" s="25"/>
      <c r="CG1544" s="25"/>
      <c r="CH1544" s="25"/>
      <c r="CI1544" s="25"/>
      <c r="CJ1544" s="25"/>
      <c r="CK1544" s="25"/>
      <c r="CL1544" s="25"/>
      <c r="CM1544" s="25"/>
      <c r="CN1544" s="25"/>
      <c r="CO1544" s="25"/>
      <c r="CP1544" s="25"/>
      <c r="CQ1544" s="25"/>
      <c r="CR1544" s="25"/>
      <c r="CS1544" s="25"/>
      <c r="CT1544" s="25"/>
      <c r="CU1544" s="25"/>
      <c r="CV1544" s="25"/>
      <c r="CW1544" s="25"/>
      <c r="CX1544" s="25"/>
      <c r="CY1544" s="25"/>
      <c r="CZ1544" s="25"/>
      <c r="DA1544" s="25"/>
      <c r="DB1544" s="25"/>
      <c r="DC1544" s="25"/>
      <c r="DD1544" s="25"/>
    </row>
    <row r="1545" spans="1:108" hidden="1">
      <c r="A1545" s="25"/>
      <c r="B1545" s="25"/>
      <c r="C1545" s="25"/>
      <c r="D1545" s="25"/>
      <c r="E1545" s="25"/>
      <c r="F1545" s="25"/>
      <c r="G1545" s="25"/>
      <c r="H1545" s="25"/>
      <c r="I1545" s="214"/>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5"/>
      <c r="AX1545" s="25"/>
      <c r="AY1545" s="25"/>
      <c r="AZ1545" s="25"/>
      <c r="BA1545" s="25"/>
      <c r="BB1545" s="25"/>
      <c r="BC1545" s="25"/>
      <c r="BD1545" s="25"/>
      <c r="BE1545" s="25"/>
      <c r="BF1545" s="25"/>
      <c r="BG1545" s="25"/>
      <c r="BH1545" s="25"/>
      <c r="BI1545" s="25"/>
      <c r="BJ1545" s="25"/>
      <c r="BK1545" s="25"/>
      <c r="BL1545" s="25"/>
      <c r="BM1545" s="25"/>
      <c r="BN1545" s="25"/>
      <c r="BO1545" s="25"/>
      <c r="BP1545" s="25"/>
      <c r="BQ1545" s="25"/>
      <c r="BR1545" s="25"/>
      <c r="BS1545" s="25"/>
      <c r="BT1545" s="25"/>
      <c r="BU1545" s="25"/>
      <c r="BV1545" s="25"/>
      <c r="BW1545" s="25"/>
      <c r="BX1545" s="25"/>
      <c r="BY1545" s="25"/>
      <c r="BZ1545" s="25"/>
      <c r="CA1545" s="25"/>
      <c r="CB1545" s="25"/>
      <c r="CC1545" s="25"/>
      <c r="CD1545" s="25"/>
      <c r="CE1545" s="25"/>
      <c r="CF1545" s="25"/>
      <c r="CG1545" s="25"/>
      <c r="CH1545" s="25"/>
      <c r="CI1545" s="25"/>
      <c r="CJ1545" s="25"/>
      <c r="CK1545" s="25"/>
      <c r="CL1545" s="25"/>
      <c r="CM1545" s="25"/>
      <c r="CN1545" s="25"/>
      <c r="CO1545" s="25"/>
      <c r="CP1545" s="25"/>
      <c r="CQ1545" s="25"/>
      <c r="CR1545" s="25"/>
      <c r="CS1545" s="25"/>
      <c r="CT1545" s="25"/>
      <c r="CU1545" s="25"/>
      <c r="CV1545" s="25"/>
      <c r="CW1545" s="25"/>
      <c r="CX1545" s="25"/>
      <c r="CY1545" s="25"/>
      <c r="CZ1545" s="25"/>
      <c r="DA1545" s="25"/>
      <c r="DB1545" s="25"/>
      <c r="DC1545" s="25"/>
      <c r="DD1545" s="25"/>
    </row>
    <row r="1546" spans="1:108" hidden="1">
      <c r="A1546" s="25"/>
      <c r="B1546" s="25"/>
      <c r="C1546" s="25"/>
      <c r="D1546" s="25"/>
      <c r="E1546" s="25"/>
      <c r="F1546" s="25"/>
      <c r="G1546" s="25"/>
      <c r="H1546" s="25"/>
      <c r="I1546" s="214"/>
      <c r="J1546" s="25"/>
      <c r="K1546" s="25"/>
      <c r="L1546" s="25"/>
      <c r="M1546" s="25"/>
      <c r="N1546" s="25"/>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c r="AM1546" s="25"/>
      <c r="AN1546" s="25"/>
      <c r="AO1546" s="25"/>
      <c r="AP1546" s="25"/>
      <c r="AQ1546" s="25"/>
      <c r="AR1546" s="25"/>
      <c r="AS1546" s="25"/>
      <c r="AT1546" s="25"/>
      <c r="AU1546" s="25"/>
      <c r="AV1546" s="25"/>
      <c r="AW1546" s="25"/>
      <c r="AX1546" s="25"/>
      <c r="AY1546" s="25"/>
      <c r="AZ1546" s="25"/>
      <c r="BA1546" s="25"/>
      <c r="BB1546" s="25"/>
      <c r="BC1546" s="25"/>
      <c r="BD1546" s="25"/>
      <c r="BE1546" s="25"/>
      <c r="BF1546" s="25"/>
      <c r="BG1546" s="25"/>
      <c r="BH1546" s="25"/>
      <c r="BI1546" s="25"/>
      <c r="BJ1546" s="25"/>
      <c r="BK1546" s="25"/>
      <c r="BL1546" s="25"/>
      <c r="BM1546" s="25"/>
      <c r="BN1546" s="25"/>
      <c r="BO1546" s="25"/>
      <c r="BP1546" s="25"/>
      <c r="BQ1546" s="25"/>
      <c r="BR1546" s="25"/>
      <c r="BS1546" s="25"/>
      <c r="BT1546" s="25"/>
      <c r="BU1546" s="25"/>
      <c r="BV1546" s="25"/>
      <c r="BW1546" s="25"/>
      <c r="BX1546" s="25"/>
      <c r="BY1546" s="25"/>
      <c r="BZ1546" s="25"/>
      <c r="CA1546" s="25"/>
      <c r="CB1546" s="25"/>
      <c r="CC1546" s="25"/>
      <c r="CD1546" s="25"/>
      <c r="CE1546" s="25"/>
      <c r="CF1546" s="25"/>
      <c r="CG1546" s="25"/>
      <c r="CH1546" s="25"/>
      <c r="CI1546" s="25"/>
      <c r="CJ1546" s="25"/>
      <c r="CK1546" s="25"/>
      <c r="CL1546" s="25"/>
      <c r="CM1546" s="25"/>
      <c r="CN1546" s="25"/>
      <c r="CO1546" s="25"/>
      <c r="CP1546" s="25"/>
      <c r="CQ1546" s="25"/>
      <c r="CR1546" s="25"/>
      <c r="CS1546" s="25"/>
      <c r="CT1546" s="25"/>
      <c r="CU1546" s="25"/>
      <c r="CV1546" s="25"/>
      <c r="CW1546" s="25"/>
      <c r="CX1546" s="25"/>
      <c r="CY1546" s="25"/>
      <c r="CZ1546" s="25"/>
      <c r="DA1546" s="25"/>
      <c r="DB1546" s="25"/>
      <c r="DC1546" s="25"/>
      <c r="DD1546" s="25"/>
    </row>
    <row r="1547" spans="1:108" hidden="1">
      <c r="A1547" s="25"/>
      <c r="B1547" s="25"/>
      <c r="C1547" s="25"/>
      <c r="D1547" s="25"/>
      <c r="E1547" s="25"/>
      <c r="F1547" s="25"/>
      <c r="G1547" s="25"/>
      <c r="H1547" s="25"/>
      <c r="I1547" s="214"/>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5"/>
      <c r="AX1547" s="25"/>
      <c r="AY1547" s="25"/>
      <c r="AZ1547" s="25"/>
      <c r="BA1547" s="25"/>
      <c r="BB1547" s="25"/>
      <c r="BC1547" s="25"/>
      <c r="BD1547" s="25"/>
      <c r="BE1547" s="25"/>
      <c r="BF1547" s="25"/>
      <c r="BG1547" s="25"/>
      <c r="BH1547" s="25"/>
      <c r="BI1547" s="25"/>
      <c r="BJ1547" s="25"/>
      <c r="BK1547" s="25"/>
      <c r="BL1547" s="25"/>
      <c r="BM1547" s="25"/>
      <c r="BN1547" s="25"/>
      <c r="BO1547" s="25"/>
      <c r="BP1547" s="25"/>
      <c r="BQ1547" s="25"/>
      <c r="BR1547" s="25"/>
      <c r="BS1547" s="25"/>
      <c r="BT1547" s="25"/>
      <c r="BU1547" s="25"/>
      <c r="BV1547" s="25"/>
      <c r="BW1547" s="25"/>
      <c r="BX1547" s="25"/>
      <c r="BY1547" s="25"/>
      <c r="BZ1547" s="25"/>
      <c r="CA1547" s="25"/>
      <c r="CB1547" s="25"/>
      <c r="CC1547" s="25"/>
      <c r="CD1547" s="25"/>
      <c r="CE1547" s="25"/>
      <c r="CF1547" s="25"/>
      <c r="CG1547" s="25"/>
      <c r="CH1547" s="25"/>
      <c r="CI1547" s="25"/>
      <c r="CJ1547" s="25"/>
      <c r="CK1547" s="25"/>
      <c r="CL1547" s="25"/>
      <c r="CM1547" s="25"/>
      <c r="CN1547" s="25"/>
      <c r="CO1547" s="25"/>
      <c r="CP1547" s="25"/>
      <c r="CQ1547" s="25"/>
      <c r="CR1547" s="25"/>
      <c r="CS1547" s="25"/>
      <c r="CT1547" s="25"/>
      <c r="CU1547" s="25"/>
      <c r="CV1547" s="25"/>
      <c r="CW1547" s="25"/>
      <c r="CX1547" s="25"/>
      <c r="CY1547" s="25"/>
      <c r="CZ1547" s="25"/>
      <c r="DA1547" s="25"/>
      <c r="DB1547" s="25"/>
      <c r="DC1547" s="25"/>
      <c r="DD1547" s="25"/>
    </row>
    <row r="1548" spans="1:108" hidden="1">
      <c r="A1548" s="25"/>
      <c r="B1548" s="25"/>
      <c r="C1548" s="25"/>
      <c r="D1548" s="25"/>
      <c r="E1548" s="25"/>
      <c r="F1548" s="25"/>
      <c r="G1548" s="25"/>
      <c r="H1548" s="25"/>
      <c r="I1548" s="214"/>
      <c r="J1548" s="25"/>
      <c r="K1548" s="25"/>
      <c r="L1548" s="25"/>
      <c r="M1548" s="25"/>
      <c r="N1548" s="25"/>
      <c r="O1548" s="25"/>
      <c r="P1548" s="25"/>
      <c r="Q1548" s="25"/>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c r="AM1548" s="25"/>
      <c r="AN1548" s="25"/>
      <c r="AO1548" s="25"/>
      <c r="AP1548" s="25"/>
      <c r="AQ1548" s="25"/>
      <c r="AR1548" s="25"/>
      <c r="AS1548" s="25"/>
      <c r="AT1548" s="25"/>
      <c r="AU1548" s="25"/>
      <c r="AV1548" s="25"/>
      <c r="AW1548" s="25"/>
      <c r="AX1548" s="25"/>
      <c r="AY1548" s="25"/>
      <c r="AZ1548" s="25"/>
      <c r="BA1548" s="25"/>
      <c r="BB1548" s="25"/>
      <c r="BC1548" s="25"/>
      <c r="BD1548" s="25"/>
      <c r="BE1548" s="25"/>
      <c r="BF1548" s="25"/>
      <c r="BG1548" s="25"/>
      <c r="BH1548" s="25"/>
      <c r="BI1548" s="25"/>
      <c r="BJ1548" s="25"/>
      <c r="BK1548" s="25"/>
      <c r="BL1548" s="25"/>
      <c r="BM1548" s="25"/>
      <c r="BN1548" s="25"/>
      <c r="BO1548" s="25"/>
      <c r="BP1548" s="25"/>
      <c r="BQ1548" s="25"/>
      <c r="BR1548" s="25"/>
      <c r="BS1548" s="25"/>
      <c r="BT1548" s="25"/>
      <c r="BU1548" s="25"/>
      <c r="BV1548" s="25"/>
      <c r="BW1548" s="25"/>
      <c r="BX1548" s="25"/>
      <c r="BY1548" s="25"/>
      <c r="BZ1548" s="25"/>
      <c r="CA1548" s="25"/>
      <c r="CB1548" s="25"/>
      <c r="CC1548" s="25"/>
      <c r="CD1548" s="25"/>
      <c r="CE1548" s="25"/>
      <c r="CF1548" s="25"/>
      <c r="CG1548" s="25"/>
      <c r="CH1548" s="25"/>
      <c r="CI1548" s="25"/>
      <c r="CJ1548" s="25"/>
      <c r="CK1548" s="25"/>
      <c r="CL1548" s="25"/>
      <c r="CM1548" s="25"/>
      <c r="CN1548" s="25"/>
      <c r="CO1548" s="25"/>
      <c r="CP1548" s="25"/>
      <c r="CQ1548" s="25"/>
      <c r="CR1548" s="25"/>
      <c r="CS1548" s="25"/>
      <c r="CT1548" s="25"/>
      <c r="CU1548" s="25"/>
      <c r="CV1548" s="25"/>
      <c r="CW1548" s="25"/>
      <c r="CX1548" s="25"/>
      <c r="CY1548" s="25"/>
      <c r="CZ1548" s="25"/>
      <c r="DA1548" s="25"/>
      <c r="DB1548" s="25"/>
      <c r="DC1548" s="25"/>
      <c r="DD1548" s="25"/>
    </row>
    <row r="1549" spans="1:108" hidden="1">
      <c r="A1549" s="25"/>
      <c r="B1549" s="25"/>
      <c r="C1549" s="25"/>
      <c r="D1549" s="25"/>
      <c r="E1549" s="25"/>
      <c r="F1549" s="25"/>
      <c r="G1549" s="25"/>
      <c r="H1549" s="25"/>
      <c r="I1549" s="214"/>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5"/>
      <c r="AX1549" s="25"/>
      <c r="AY1549" s="25"/>
      <c r="AZ1549" s="25"/>
      <c r="BA1549" s="25"/>
      <c r="BB1549" s="25"/>
      <c r="BC1549" s="25"/>
      <c r="BD1549" s="25"/>
      <c r="BE1549" s="25"/>
      <c r="BF1549" s="25"/>
      <c r="BG1549" s="25"/>
      <c r="BH1549" s="25"/>
      <c r="BI1549" s="25"/>
      <c r="BJ1549" s="25"/>
      <c r="BK1549" s="25"/>
      <c r="BL1549" s="25"/>
      <c r="BM1549" s="25"/>
      <c r="BN1549" s="25"/>
      <c r="BO1549" s="25"/>
      <c r="BP1549" s="25"/>
      <c r="BQ1549" s="25"/>
      <c r="BR1549" s="25"/>
      <c r="BS1549" s="25"/>
      <c r="BT1549" s="25"/>
      <c r="BU1549" s="25"/>
      <c r="BV1549" s="25"/>
      <c r="BW1549" s="25"/>
      <c r="BX1549" s="25"/>
      <c r="BY1549" s="25"/>
      <c r="BZ1549" s="25"/>
      <c r="CA1549" s="25"/>
      <c r="CB1549" s="25"/>
      <c r="CC1549" s="25"/>
      <c r="CD1549" s="25"/>
      <c r="CE1549" s="25"/>
      <c r="CF1549" s="25"/>
      <c r="CG1549" s="25"/>
      <c r="CH1549" s="25"/>
      <c r="CI1549" s="25"/>
      <c r="CJ1549" s="25"/>
      <c r="CK1549" s="25"/>
      <c r="CL1549" s="25"/>
      <c r="CM1549" s="25"/>
      <c r="CN1549" s="25"/>
      <c r="CO1549" s="25"/>
      <c r="CP1549" s="25"/>
      <c r="CQ1549" s="25"/>
      <c r="CR1549" s="25"/>
      <c r="CS1549" s="25"/>
      <c r="CT1549" s="25"/>
      <c r="CU1549" s="25"/>
      <c r="CV1549" s="25"/>
      <c r="CW1549" s="25"/>
      <c r="CX1549" s="25"/>
      <c r="CY1549" s="25"/>
      <c r="CZ1549" s="25"/>
      <c r="DA1549" s="25"/>
      <c r="DB1549" s="25"/>
      <c r="DC1549" s="25"/>
      <c r="DD1549" s="25"/>
    </row>
    <row r="1550" spans="1:108" hidden="1">
      <c r="A1550" s="25"/>
      <c r="B1550" s="25"/>
      <c r="C1550" s="25"/>
      <c r="D1550" s="25"/>
      <c r="E1550" s="25"/>
      <c r="F1550" s="25"/>
      <c r="G1550" s="25"/>
      <c r="H1550" s="25"/>
      <c r="I1550" s="214"/>
      <c r="J1550" s="25"/>
      <c r="K1550" s="25"/>
      <c r="L1550" s="25"/>
      <c r="M1550" s="25"/>
      <c r="N1550" s="25"/>
      <c r="O1550" s="25"/>
      <c r="P1550" s="25"/>
      <c r="Q1550" s="25"/>
      <c r="R1550" s="25"/>
      <c r="S1550" s="25"/>
      <c r="T1550" s="25"/>
      <c r="U1550" s="25"/>
      <c r="V1550" s="25"/>
      <c r="W1550" s="25"/>
      <c r="X1550" s="25"/>
      <c r="Y1550" s="25"/>
      <c r="Z1550" s="25"/>
      <c r="AA1550" s="25"/>
      <c r="AB1550" s="25"/>
      <c r="AC1550" s="25"/>
      <c r="AD1550" s="25"/>
      <c r="AE1550" s="25"/>
      <c r="AF1550" s="25"/>
      <c r="AG1550" s="25"/>
      <c r="AH1550" s="25"/>
      <c r="AI1550" s="25"/>
      <c r="AJ1550" s="25"/>
      <c r="AK1550" s="25"/>
      <c r="AL1550" s="25"/>
      <c r="AM1550" s="25"/>
      <c r="AN1550" s="25"/>
      <c r="AO1550" s="25"/>
      <c r="AP1550" s="25"/>
      <c r="AQ1550" s="25"/>
      <c r="AR1550" s="25"/>
      <c r="AS1550" s="25"/>
      <c r="AT1550" s="25"/>
      <c r="AU1550" s="25"/>
      <c r="AV1550" s="25"/>
      <c r="AW1550" s="25"/>
      <c r="AX1550" s="25"/>
      <c r="AY1550" s="25"/>
      <c r="AZ1550" s="25"/>
      <c r="BA1550" s="25"/>
      <c r="BB1550" s="25"/>
      <c r="BC1550" s="25"/>
      <c r="BD1550" s="25"/>
      <c r="BE1550" s="25"/>
      <c r="BF1550" s="25"/>
      <c r="BG1550" s="25"/>
      <c r="BH1550" s="25"/>
      <c r="BI1550" s="25"/>
      <c r="BJ1550" s="25"/>
      <c r="BK1550" s="25"/>
      <c r="BL1550" s="25"/>
      <c r="BM1550" s="25"/>
      <c r="BN1550" s="25"/>
      <c r="BO1550" s="25"/>
      <c r="BP1550" s="25"/>
      <c r="BQ1550" s="25"/>
      <c r="BR1550" s="25"/>
      <c r="BS1550" s="25"/>
      <c r="BT1550" s="25"/>
      <c r="BU1550" s="25"/>
      <c r="BV1550" s="25"/>
      <c r="BW1550" s="25"/>
      <c r="BX1550" s="25"/>
      <c r="BY1550" s="25"/>
      <c r="BZ1550" s="25"/>
      <c r="CA1550" s="25"/>
      <c r="CB1550" s="25"/>
      <c r="CC1550" s="25"/>
      <c r="CD1550" s="25"/>
      <c r="CE1550" s="25"/>
      <c r="CF1550" s="25"/>
      <c r="CG1550" s="25"/>
      <c r="CH1550" s="25"/>
      <c r="CI1550" s="25"/>
      <c r="CJ1550" s="25"/>
      <c r="CK1550" s="25"/>
      <c r="CL1550" s="25"/>
      <c r="CM1550" s="25"/>
      <c r="CN1550" s="25"/>
      <c r="CO1550" s="25"/>
      <c r="CP1550" s="25"/>
      <c r="CQ1550" s="25"/>
      <c r="CR1550" s="25"/>
      <c r="CS1550" s="25"/>
      <c r="CT1550" s="25"/>
      <c r="CU1550" s="25"/>
      <c r="CV1550" s="25"/>
      <c r="CW1550" s="25"/>
      <c r="CX1550" s="25"/>
      <c r="CY1550" s="25"/>
      <c r="CZ1550" s="25"/>
      <c r="DA1550" s="25"/>
      <c r="DB1550" s="25"/>
      <c r="DC1550" s="25"/>
      <c r="DD1550" s="25"/>
    </row>
    <row r="1551" spans="1:108" hidden="1">
      <c r="A1551" s="25"/>
      <c r="B1551" s="25"/>
      <c r="C1551" s="25"/>
      <c r="D1551" s="25"/>
      <c r="E1551" s="25"/>
      <c r="F1551" s="25"/>
      <c r="G1551" s="25"/>
      <c r="H1551" s="25"/>
      <c r="I1551" s="214"/>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5"/>
      <c r="AX1551" s="25"/>
      <c r="AY1551" s="25"/>
      <c r="AZ1551" s="25"/>
      <c r="BA1551" s="25"/>
      <c r="BB1551" s="25"/>
      <c r="BC1551" s="25"/>
      <c r="BD1551" s="25"/>
      <c r="BE1551" s="25"/>
      <c r="BF1551" s="25"/>
      <c r="BG1551" s="25"/>
      <c r="BH1551" s="25"/>
      <c r="BI1551" s="25"/>
      <c r="BJ1551" s="25"/>
      <c r="BK1551" s="25"/>
      <c r="BL1551" s="25"/>
      <c r="BM1551" s="25"/>
      <c r="BN1551" s="25"/>
      <c r="BO1551" s="25"/>
      <c r="BP1551" s="25"/>
      <c r="BQ1551" s="25"/>
      <c r="BR1551" s="25"/>
      <c r="BS1551" s="25"/>
      <c r="BT1551" s="25"/>
      <c r="BU1551" s="25"/>
      <c r="BV1551" s="25"/>
      <c r="BW1551" s="25"/>
      <c r="BX1551" s="25"/>
      <c r="BY1551" s="25"/>
      <c r="BZ1551" s="25"/>
      <c r="CA1551" s="25"/>
      <c r="CB1551" s="25"/>
      <c r="CC1551" s="25"/>
      <c r="CD1551" s="25"/>
      <c r="CE1551" s="25"/>
      <c r="CF1551" s="25"/>
      <c r="CG1551" s="25"/>
      <c r="CH1551" s="25"/>
      <c r="CI1551" s="25"/>
      <c r="CJ1551" s="25"/>
      <c r="CK1551" s="25"/>
      <c r="CL1551" s="25"/>
      <c r="CM1551" s="25"/>
      <c r="CN1551" s="25"/>
      <c r="CO1551" s="25"/>
      <c r="CP1551" s="25"/>
      <c r="CQ1551" s="25"/>
      <c r="CR1551" s="25"/>
      <c r="CS1551" s="25"/>
      <c r="CT1551" s="25"/>
      <c r="CU1551" s="25"/>
      <c r="CV1551" s="25"/>
      <c r="CW1551" s="25"/>
      <c r="CX1551" s="25"/>
      <c r="CY1551" s="25"/>
      <c r="CZ1551" s="25"/>
      <c r="DA1551" s="25"/>
      <c r="DB1551" s="25"/>
      <c r="DC1551" s="25"/>
      <c r="DD1551" s="25"/>
    </row>
    <row r="1552" spans="1:108" hidden="1">
      <c r="A1552" s="25"/>
      <c r="B1552" s="25"/>
      <c r="C1552" s="25"/>
      <c r="D1552" s="25"/>
      <c r="E1552" s="25"/>
      <c r="F1552" s="25"/>
      <c r="G1552" s="25"/>
      <c r="H1552" s="25"/>
      <c r="I1552" s="214"/>
      <c r="J1552" s="25"/>
      <c r="K1552" s="25"/>
      <c r="L1552" s="25"/>
      <c r="M1552" s="25"/>
      <c r="N1552" s="25"/>
      <c r="O1552" s="25"/>
      <c r="P1552" s="25"/>
      <c r="Q1552" s="25"/>
      <c r="R1552" s="25"/>
      <c r="S1552" s="25"/>
      <c r="T1552" s="25"/>
      <c r="U1552" s="25"/>
      <c r="V1552" s="25"/>
      <c r="W1552" s="25"/>
      <c r="X1552" s="25"/>
      <c r="Y1552" s="25"/>
      <c r="Z1552" s="25"/>
      <c r="AA1552" s="25"/>
      <c r="AB1552" s="25"/>
      <c r="AC1552" s="25"/>
      <c r="AD1552" s="25"/>
      <c r="AE1552" s="25"/>
      <c r="AF1552" s="25"/>
      <c r="AG1552" s="25"/>
      <c r="AH1552" s="25"/>
      <c r="AI1552" s="25"/>
      <c r="AJ1552" s="25"/>
      <c r="AK1552" s="25"/>
      <c r="AL1552" s="25"/>
      <c r="AM1552" s="25"/>
      <c r="AN1552" s="25"/>
      <c r="AO1552" s="25"/>
      <c r="AP1552" s="25"/>
      <c r="AQ1552" s="25"/>
      <c r="AR1552" s="25"/>
      <c r="AS1552" s="25"/>
      <c r="AT1552" s="25"/>
      <c r="AU1552" s="25"/>
      <c r="AV1552" s="25"/>
      <c r="AW1552" s="25"/>
      <c r="AX1552" s="25"/>
      <c r="AY1552" s="25"/>
      <c r="AZ1552" s="25"/>
      <c r="BA1552" s="25"/>
      <c r="BB1552" s="25"/>
      <c r="BC1552" s="25"/>
      <c r="BD1552" s="25"/>
      <c r="BE1552" s="25"/>
      <c r="BF1552" s="25"/>
      <c r="BG1552" s="25"/>
      <c r="BH1552" s="25"/>
      <c r="BI1552" s="25"/>
      <c r="BJ1552" s="25"/>
      <c r="BK1552" s="25"/>
      <c r="BL1552" s="25"/>
      <c r="BM1552" s="25"/>
      <c r="BN1552" s="25"/>
      <c r="BO1552" s="25"/>
      <c r="BP1552" s="25"/>
      <c r="BQ1552" s="25"/>
      <c r="BR1552" s="25"/>
      <c r="BS1552" s="25"/>
      <c r="BT1552" s="25"/>
      <c r="BU1552" s="25"/>
      <c r="BV1552" s="25"/>
      <c r="BW1552" s="25"/>
      <c r="BX1552" s="25"/>
      <c r="BY1552" s="25"/>
      <c r="BZ1552" s="25"/>
      <c r="CA1552" s="25"/>
      <c r="CB1552" s="25"/>
      <c r="CC1552" s="25"/>
      <c r="CD1552" s="25"/>
      <c r="CE1552" s="25"/>
      <c r="CF1552" s="25"/>
      <c r="CG1552" s="25"/>
      <c r="CH1552" s="25"/>
      <c r="CI1552" s="25"/>
      <c r="CJ1552" s="25"/>
      <c r="CK1552" s="25"/>
      <c r="CL1552" s="25"/>
      <c r="CM1552" s="25"/>
      <c r="CN1552" s="25"/>
      <c r="CO1552" s="25"/>
      <c r="CP1552" s="25"/>
      <c r="CQ1552" s="25"/>
      <c r="CR1552" s="25"/>
      <c r="CS1552" s="25"/>
      <c r="CT1552" s="25"/>
      <c r="CU1552" s="25"/>
      <c r="CV1552" s="25"/>
      <c r="CW1552" s="25"/>
      <c r="CX1552" s="25"/>
      <c r="CY1552" s="25"/>
      <c r="CZ1552" s="25"/>
      <c r="DA1552" s="25"/>
      <c r="DB1552" s="25"/>
      <c r="DC1552" s="25"/>
      <c r="DD1552" s="25"/>
    </row>
    <row r="1553" spans="1:108" hidden="1">
      <c r="A1553" s="25"/>
      <c r="B1553" s="25"/>
      <c r="C1553" s="25"/>
      <c r="D1553" s="25"/>
      <c r="E1553" s="25"/>
      <c r="F1553" s="25"/>
      <c r="G1553" s="25"/>
      <c r="H1553" s="25"/>
      <c r="I1553" s="214"/>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5"/>
      <c r="AX1553" s="25"/>
      <c r="AY1553" s="25"/>
      <c r="AZ1553" s="25"/>
      <c r="BA1553" s="25"/>
      <c r="BB1553" s="25"/>
      <c r="BC1553" s="25"/>
      <c r="BD1553" s="25"/>
      <c r="BE1553" s="25"/>
      <c r="BF1553" s="25"/>
      <c r="BG1553" s="25"/>
      <c r="BH1553" s="25"/>
      <c r="BI1553" s="25"/>
      <c r="BJ1553" s="25"/>
      <c r="BK1553" s="25"/>
      <c r="BL1553" s="25"/>
      <c r="BM1553" s="25"/>
      <c r="BN1553" s="25"/>
      <c r="BO1553" s="25"/>
      <c r="BP1553" s="25"/>
      <c r="BQ1553" s="25"/>
      <c r="BR1553" s="25"/>
      <c r="BS1553" s="25"/>
      <c r="BT1553" s="25"/>
      <c r="BU1553" s="25"/>
      <c r="BV1553" s="25"/>
      <c r="BW1553" s="25"/>
      <c r="BX1553" s="25"/>
      <c r="BY1553" s="25"/>
      <c r="BZ1553" s="25"/>
      <c r="CA1553" s="25"/>
      <c r="CB1553" s="25"/>
      <c r="CC1553" s="25"/>
      <c r="CD1553" s="25"/>
      <c r="CE1553" s="25"/>
      <c r="CF1553" s="25"/>
      <c r="CG1553" s="25"/>
      <c r="CH1553" s="25"/>
      <c r="CI1553" s="25"/>
      <c r="CJ1553" s="25"/>
      <c r="CK1553" s="25"/>
      <c r="CL1553" s="25"/>
      <c r="CM1553" s="25"/>
      <c r="CN1553" s="25"/>
      <c r="CO1553" s="25"/>
      <c r="CP1553" s="25"/>
      <c r="CQ1553" s="25"/>
      <c r="CR1553" s="25"/>
      <c r="CS1553" s="25"/>
      <c r="CT1553" s="25"/>
      <c r="CU1553" s="25"/>
      <c r="CV1553" s="25"/>
      <c r="CW1553" s="25"/>
      <c r="CX1553" s="25"/>
      <c r="CY1553" s="25"/>
      <c r="CZ1553" s="25"/>
      <c r="DA1553" s="25"/>
      <c r="DB1553" s="25"/>
      <c r="DC1553" s="25"/>
      <c r="DD1553" s="25"/>
    </row>
    <row r="1554" spans="1:108" hidden="1">
      <c r="A1554" s="25"/>
      <c r="B1554" s="25"/>
      <c r="C1554" s="25"/>
      <c r="D1554" s="25"/>
      <c r="E1554" s="25"/>
      <c r="F1554" s="25"/>
      <c r="G1554" s="25"/>
      <c r="H1554" s="25"/>
      <c r="I1554" s="214"/>
      <c r="J1554" s="25"/>
      <c r="K1554" s="25"/>
      <c r="L1554" s="25"/>
      <c r="M1554" s="25"/>
      <c r="N1554" s="25"/>
      <c r="O1554" s="25"/>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c r="AM1554" s="25"/>
      <c r="AN1554" s="25"/>
      <c r="AO1554" s="25"/>
      <c r="AP1554" s="25"/>
      <c r="AQ1554" s="25"/>
      <c r="AR1554" s="25"/>
      <c r="AS1554" s="25"/>
      <c r="AT1554" s="25"/>
      <c r="AU1554" s="25"/>
      <c r="AV1554" s="25"/>
      <c r="AW1554" s="25"/>
      <c r="AX1554" s="25"/>
      <c r="AY1554" s="25"/>
      <c r="AZ1554" s="25"/>
      <c r="BA1554" s="25"/>
      <c r="BB1554" s="25"/>
      <c r="BC1554" s="25"/>
      <c r="BD1554" s="25"/>
      <c r="BE1554" s="25"/>
      <c r="BF1554" s="25"/>
      <c r="BG1554" s="25"/>
      <c r="BH1554" s="25"/>
      <c r="BI1554" s="25"/>
      <c r="BJ1554" s="25"/>
      <c r="BK1554" s="25"/>
      <c r="BL1554" s="25"/>
      <c r="BM1554" s="25"/>
      <c r="BN1554" s="25"/>
      <c r="BO1554" s="25"/>
      <c r="BP1554" s="25"/>
      <c r="BQ1554" s="25"/>
      <c r="BR1554" s="25"/>
      <c r="BS1554" s="25"/>
      <c r="BT1554" s="25"/>
      <c r="BU1554" s="25"/>
      <c r="BV1554" s="25"/>
      <c r="BW1554" s="25"/>
      <c r="BX1554" s="25"/>
      <c r="BY1554" s="25"/>
      <c r="BZ1554" s="25"/>
      <c r="CA1554" s="25"/>
      <c r="CB1554" s="25"/>
      <c r="CC1554" s="25"/>
      <c r="CD1554" s="25"/>
      <c r="CE1554" s="25"/>
      <c r="CF1554" s="25"/>
      <c r="CG1554" s="25"/>
      <c r="CH1554" s="25"/>
      <c r="CI1554" s="25"/>
      <c r="CJ1554" s="25"/>
      <c r="CK1554" s="25"/>
      <c r="CL1554" s="25"/>
      <c r="CM1554" s="25"/>
      <c r="CN1554" s="25"/>
      <c r="CO1554" s="25"/>
      <c r="CP1554" s="25"/>
      <c r="CQ1554" s="25"/>
      <c r="CR1554" s="25"/>
      <c r="CS1554" s="25"/>
      <c r="CT1554" s="25"/>
      <c r="CU1554" s="25"/>
      <c r="CV1554" s="25"/>
      <c r="CW1554" s="25"/>
      <c r="CX1554" s="25"/>
      <c r="CY1554" s="25"/>
      <c r="CZ1554" s="25"/>
      <c r="DA1554" s="25"/>
      <c r="DB1554" s="25"/>
      <c r="DC1554" s="25"/>
      <c r="DD1554" s="25"/>
    </row>
    <row r="1555" spans="1:108" hidden="1">
      <c r="A1555" s="25"/>
      <c r="B1555" s="25"/>
      <c r="C1555" s="25"/>
      <c r="D1555" s="25"/>
      <c r="E1555" s="25"/>
      <c r="F1555" s="25"/>
      <c r="G1555" s="25"/>
      <c r="H1555" s="25"/>
      <c r="I1555" s="214"/>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5"/>
      <c r="AX1555" s="25"/>
      <c r="AY1555" s="25"/>
      <c r="AZ1555" s="25"/>
      <c r="BA1555" s="25"/>
      <c r="BB1555" s="25"/>
      <c r="BC1555" s="25"/>
      <c r="BD1555" s="25"/>
      <c r="BE1555" s="25"/>
      <c r="BF1555" s="25"/>
      <c r="BG1555" s="25"/>
      <c r="BH1555" s="25"/>
      <c r="BI1555" s="25"/>
      <c r="BJ1555" s="25"/>
      <c r="BK1555" s="25"/>
      <c r="BL1555" s="25"/>
      <c r="BM1555" s="25"/>
      <c r="BN1555" s="25"/>
      <c r="BO1555" s="25"/>
      <c r="BP1555" s="25"/>
      <c r="BQ1555" s="25"/>
      <c r="BR1555" s="25"/>
      <c r="BS1555" s="25"/>
      <c r="BT1555" s="25"/>
      <c r="BU1555" s="25"/>
      <c r="BV1555" s="25"/>
      <c r="BW1555" s="25"/>
      <c r="BX1555" s="25"/>
      <c r="BY1555" s="25"/>
      <c r="BZ1555" s="25"/>
      <c r="CA1555" s="25"/>
      <c r="CB1555" s="25"/>
      <c r="CC1555" s="25"/>
      <c r="CD1555" s="25"/>
      <c r="CE1555" s="25"/>
      <c r="CF1555" s="25"/>
      <c r="CG1555" s="25"/>
      <c r="CH1555" s="25"/>
      <c r="CI1555" s="25"/>
      <c r="CJ1555" s="25"/>
      <c r="CK1555" s="25"/>
      <c r="CL1555" s="25"/>
      <c r="CM1555" s="25"/>
      <c r="CN1555" s="25"/>
      <c r="CO1555" s="25"/>
      <c r="CP1555" s="25"/>
      <c r="CQ1555" s="25"/>
      <c r="CR1555" s="25"/>
      <c r="CS1555" s="25"/>
      <c r="CT1555" s="25"/>
      <c r="CU1555" s="25"/>
      <c r="CV1555" s="25"/>
      <c r="CW1555" s="25"/>
      <c r="CX1555" s="25"/>
      <c r="CY1555" s="25"/>
      <c r="CZ1555" s="25"/>
      <c r="DA1555" s="25"/>
      <c r="DB1555" s="25"/>
      <c r="DC1555" s="25"/>
      <c r="DD1555" s="25"/>
    </row>
    <row r="1556" spans="1:108" hidden="1">
      <c r="A1556" s="25"/>
      <c r="B1556" s="25"/>
      <c r="C1556" s="25"/>
      <c r="D1556" s="25"/>
      <c r="E1556" s="25"/>
      <c r="F1556" s="25"/>
      <c r="G1556" s="25"/>
      <c r="H1556" s="25"/>
      <c r="I1556" s="214"/>
      <c r="J1556" s="25"/>
      <c r="K1556" s="25"/>
      <c r="L1556" s="25"/>
      <c r="M1556" s="25"/>
      <c r="N1556" s="25"/>
      <c r="O1556" s="25"/>
      <c r="P1556" s="25"/>
      <c r="Q1556" s="25"/>
      <c r="R1556" s="25"/>
      <c r="S1556" s="25"/>
      <c r="T1556" s="25"/>
      <c r="U1556" s="25"/>
      <c r="V1556" s="25"/>
      <c r="W1556" s="25"/>
      <c r="X1556" s="25"/>
      <c r="Y1556" s="25"/>
      <c r="Z1556" s="25"/>
      <c r="AA1556" s="25"/>
      <c r="AB1556" s="25"/>
      <c r="AC1556" s="25"/>
      <c r="AD1556" s="25"/>
      <c r="AE1556" s="25"/>
      <c r="AF1556" s="25"/>
      <c r="AG1556" s="25"/>
      <c r="AH1556" s="25"/>
      <c r="AI1556" s="25"/>
      <c r="AJ1556" s="25"/>
      <c r="AK1556" s="25"/>
      <c r="AL1556" s="25"/>
      <c r="AM1556" s="25"/>
      <c r="AN1556" s="25"/>
      <c r="AO1556" s="25"/>
      <c r="AP1556" s="25"/>
      <c r="AQ1556" s="25"/>
      <c r="AR1556" s="25"/>
      <c r="AS1556" s="25"/>
      <c r="AT1556" s="25"/>
      <c r="AU1556" s="25"/>
      <c r="AV1556" s="25"/>
      <c r="AW1556" s="25"/>
      <c r="AX1556" s="25"/>
      <c r="AY1556" s="25"/>
      <c r="AZ1556" s="25"/>
      <c r="BA1556" s="25"/>
      <c r="BB1556" s="25"/>
      <c r="BC1556" s="25"/>
      <c r="BD1556" s="25"/>
      <c r="BE1556" s="25"/>
      <c r="BF1556" s="25"/>
      <c r="BG1556" s="25"/>
      <c r="BH1556" s="25"/>
      <c r="BI1556" s="25"/>
      <c r="BJ1556" s="25"/>
      <c r="BK1556" s="25"/>
      <c r="BL1556" s="25"/>
      <c r="BM1556" s="25"/>
      <c r="BN1556" s="25"/>
      <c r="BO1556" s="25"/>
      <c r="BP1556" s="25"/>
      <c r="BQ1556" s="25"/>
      <c r="BR1556" s="25"/>
      <c r="BS1556" s="25"/>
      <c r="BT1556" s="25"/>
      <c r="BU1556" s="25"/>
      <c r="BV1556" s="25"/>
      <c r="BW1556" s="25"/>
      <c r="BX1556" s="25"/>
      <c r="BY1556" s="25"/>
      <c r="BZ1556" s="25"/>
      <c r="CA1556" s="25"/>
      <c r="CB1556" s="25"/>
      <c r="CC1556" s="25"/>
      <c r="CD1556" s="25"/>
      <c r="CE1556" s="25"/>
      <c r="CF1556" s="25"/>
      <c r="CG1556" s="25"/>
      <c r="CH1556" s="25"/>
      <c r="CI1556" s="25"/>
      <c r="CJ1556" s="25"/>
      <c r="CK1556" s="25"/>
      <c r="CL1556" s="25"/>
      <c r="CM1556" s="25"/>
      <c r="CN1556" s="25"/>
      <c r="CO1556" s="25"/>
      <c r="CP1556" s="25"/>
      <c r="CQ1556" s="25"/>
      <c r="CR1556" s="25"/>
      <c r="CS1556" s="25"/>
      <c r="CT1556" s="25"/>
      <c r="CU1556" s="25"/>
      <c r="CV1556" s="25"/>
      <c r="CW1556" s="25"/>
      <c r="CX1556" s="25"/>
      <c r="CY1556" s="25"/>
      <c r="CZ1556" s="25"/>
      <c r="DA1556" s="25"/>
      <c r="DB1556" s="25"/>
      <c r="DC1556" s="25"/>
      <c r="DD1556" s="25"/>
    </row>
    <row r="1557" spans="1:108" hidden="1">
      <c r="A1557" s="25"/>
      <c r="B1557" s="25"/>
      <c r="C1557" s="25"/>
      <c r="D1557" s="25"/>
      <c r="E1557" s="25"/>
      <c r="F1557" s="25"/>
      <c r="G1557" s="25"/>
      <c r="H1557" s="25"/>
      <c r="I1557" s="214"/>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5"/>
      <c r="AX1557" s="25"/>
      <c r="AY1557" s="25"/>
      <c r="AZ1557" s="25"/>
      <c r="BA1557" s="25"/>
      <c r="BB1557" s="25"/>
      <c r="BC1557" s="25"/>
      <c r="BD1557" s="25"/>
      <c r="BE1557" s="25"/>
      <c r="BF1557" s="25"/>
      <c r="BG1557" s="25"/>
      <c r="BH1557" s="25"/>
      <c r="BI1557" s="25"/>
      <c r="BJ1557" s="25"/>
      <c r="BK1557" s="25"/>
      <c r="BL1557" s="25"/>
      <c r="BM1557" s="25"/>
      <c r="BN1557" s="25"/>
      <c r="BO1557" s="25"/>
      <c r="BP1557" s="25"/>
      <c r="BQ1557" s="25"/>
      <c r="BR1557" s="25"/>
      <c r="BS1557" s="25"/>
      <c r="BT1557" s="25"/>
      <c r="BU1557" s="25"/>
      <c r="BV1557" s="25"/>
      <c r="BW1557" s="25"/>
      <c r="BX1557" s="25"/>
      <c r="BY1557" s="25"/>
      <c r="BZ1557" s="25"/>
      <c r="CA1557" s="25"/>
      <c r="CB1557" s="25"/>
      <c r="CC1557" s="25"/>
      <c r="CD1557" s="25"/>
      <c r="CE1557" s="25"/>
      <c r="CF1557" s="25"/>
      <c r="CG1557" s="25"/>
      <c r="CH1557" s="25"/>
      <c r="CI1557" s="25"/>
      <c r="CJ1557" s="25"/>
      <c r="CK1557" s="25"/>
      <c r="CL1557" s="25"/>
      <c r="CM1557" s="25"/>
      <c r="CN1557" s="25"/>
      <c r="CO1557" s="25"/>
      <c r="CP1557" s="25"/>
      <c r="CQ1557" s="25"/>
      <c r="CR1557" s="25"/>
      <c r="CS1557" s="25"/>
      <c r="CT1557" s="25"/>
      <c r="CU1557" s="25"/>
      <c r="CV1557" s="25"/>
      <c r="CW1557" s="25"/>
      <c r="CX1557" s="25"/>
      <c r="CY1557" s="25"/>
      <c r="CZ1557" s="25"/>
      <c r="DA1557" s="25"/>
      <c r="DB1557" s="25"/>
      <c r="DC1557" s="25"/>
      <c r="DD1557" s="25"/>
    </row>
    <row r="1558" spans="1:108" hidden="1">
      <c r="A1558" s="25"/>
      <c r="B1558" s="25"/>
      <c r="C1558" s="25"/>
      <c r="D1558" s="25"/>
      <c r="E1558" s="25"/>
      <c r="F1558" s="25"/>
      <c r="G1558" s="25"/>
      <c r="H1558" s="25"/>
      <c r="I1558" s="214"/>
      <c r="J1558" s="25"/>
      <c r="K1558" s="25"/>
      <c r="L1558" s="25"/>
      <c r="M1558" s="25"/>
      <c r="N1558" s="25"/>
      <c r="O1558" s="25"/>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c r="AM1558" s="25"/>
      <c r="AN1558" s="25"/>
      <c r="AO1558" s="25"/>
      <c r="AP1558" s="25"/>
      <c r="AQ1558" s="25"/>
      <c r="AR1558" s="25"/>
      <c r="AS1558" s="25"/>
      <c r="AT1558" s="25"/>
      <c r="AU1558" s="25"/>
      <c r="AV1558" s="25"/>
      <c r="AW1558" s="25"/>
      <c r="AX1558" s="25"/>
      <c r="AY1558" s="25"/>
      <c r="AZ1558" s="25"/>
      <c r="BA1558" s="25"/>
      <c r="BB1558" s="25"/>
      <c r="BC1558" s="25"/>
      <c r="BD1558" s="25"/>
      <c r="BE1558" s="25"/>
      <c r="BF1558" s="25"/>
      <c r="BG1558" s="25"/>
      <c r="BH1558" s="25"/>
      <c r="BI1558" s="25"/>
      <c r="BJ1558" s="25"/>
      <c r="BK1558" s="25"/>
      <c r="BL1558" s="25"/>
      <c r="BM1558" s="25"/>
      <c r="BN1558" s="25"/>
      <c r="BO1558" s="25"/>
      <c r="BP1558" s="25"/>
      <c r="BQ1558" s="25"/>
      <c r="BR1558" s="25"/>
      <c r="BS1558" s="25"/>
      <c r="BT1558" s="25"/>
      <c r="BU1558" s="25"/>
      <c r="BV1558" s="25"/>
      <c r="BW1558" s="25"/>
      <c r="BX1558" s="25"/>
      <c r="BY1558" s="25"/>
      <c r="BZ1558" s="25"/>
      <c r="CA1558" s="25"/>
      <c r="CB1558" s="25"/>
      <c r="CC1558" s="25"/>
      <c r="CD1558" s="25"/>
      <c r="CE1558" s="25"/>
      <c r="CF1558" s="25"/>
      <c r="CG1558" s="25"/>
      <c r="CH1558" s="25"/>
      <c r="CI1558" s="25"/>
      <c r="CJ1558" s="25"/>
      <c r="CK1558" s="25"/>
      <c r="CL1558" s="25"/>
      <c r="CM1558" s="25"/>
      <c r="CN1558" s="25"/>
      <c r="CO1558" s="25"/>
      <c r="CP1558" s="25"/>
      <c r="CQ1558" s="25"/>
      <c r="CR1558" s="25"/>
      <c r="CS1558" s="25"/>
      <c r="CT1558" s="25"/>
      <c r="CU1558" s="25"/>
      <c r="CV1558" s="25"/>
      <c r="CW1558" s="25"/>
      <c r="CX1558" s="25"/>
      <c r="CY1558" s="25"/>
      <c r="CZ1558" s="25"/>
      <c r="DA1558" s="25"/>
      <c r="DB1558" s="25"/>
      <c r="DC1558" s="25"/>
      <c r="DD1558" s="25"/>
    </row>
    <row r="1559" spans="1:108" hidden="1">
      <c r="A1559" s="25"/>
      <c r="B1559" s="25"/>
      <c r="C1559" s="25"/>
      <c r="D1559" s="25"/>
      <c r="E1559" s="25"/>
      <c r="F1559" s="25"/>
      <c r="G1559" s="25"/>
      <c r="H1559" s="25"/>
      <c r="I1559" s="214"/>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5"/>
      <c r="AX1559" s="25"/>
      <c r="AY1559" s="25"/>
      <c r="AZ1559" s="25"/>
      <c r="BA1559" s="25"/>
      <c r="BB1559" s="25"/>
      <c r="BC1559" s="25"/>
      <c r="BD1559" s="25"/>
      <c r="BE1559" s="25"/>
      <c r="BF1559" s="25"/>
      <c r="BG1559" s="25"/>
      <c r="BH1559" s="25"/>
      <c r="BI1559" s="25"/>
      <c r="BJ1559" s="25"/>
      <c r="BK1559" s="25"/>
      <c r="BL1559" s="25"/>
      <c r="BM1559" s="25"/>
      <c r="BN1559" s="25"/>
      <c r="BO1559" s="25"/>
      <c r="BP1559" s="25"/>
      <c r="BQ1559" s="25"/>
      <c r="BR1559" s="25"/>
      <c r="BS1559" s="25"/>
      <c r="BT1559" s="25"/>
      <c r="BU1559" s="25"/>
      <c r="BV1559" s="25"/>
      <c r="BW1559" s="25"/>
      <c r="BX1559" s="25"/>
      <c r="BY1559" s="25"/>
      <c r="BZ1559" s="25"/>
      <c r="CA1559" s="25"/>
      <c r="CB1559" s="25"/>
      <c r="CC1559" s="25"/>
      <c r="CD1559" s="25"/>
      <c r="CE1559" s="25"/>
      <c r="CF1559" s="25"/>
      <c r="CG1559" s="25"/>
      <c r="CH1559" s="25"/>
      <c r="CI1559" s="25"/>
      <c r="CJ1559" s="25"/>
      <c r="CK1559" s="25"/>
      <c r="CL1559" s="25"/>
      <c r="CM1559" s="25"/>
      <c r="CN1559" s="25"/>
      <c r="CO1559" s="25"/>
      <c r="CP1559" s="25"/>
      <c r="CQ1559" s="25"/>
      <c r="CR1559" s="25"/>
      <c r="CS1559" s="25"/>
      <c r="CT1559" s="25"/>
      <c r="CU1559" s="25"/>
      <c r="CV1559" s="25"/>
      <c r="CW1559" s="25"/>
      <c r="CX1559" s="25"/>
      <c r="CY1559" s="25"/>
      <c r="CZ1559" s="25"/>
      <c r="DA1559" s="25"/>
      <c r="DB1559" s="25"/>
      <c r="DC1559" s="25"/>
      <c r="DD1559" s="25"/>
    </row>
    <row r="1560" spans="1:108" hidden="1">
      <c r="A1560" s="25"/>
      <c r="B1560" s="25"/>
      <c r="C1560" s="25"/>
      <c r="D1560" s="25"/>
      <c r="E1560" s="25"/>
      <c r="F1560" s="25"/>
      <c r="G1560" s="25"/>
      <c r="H1560" s="25"/>
      <c r="I1560" s="214"/>
      <c r="J1560" s="25"/>
      <c r="K1560" s="25"/>
      <c r="L1560" s="25"/>
      <c r="M1560" s="25"/>
      <c r="N1560" s="25"/>
      <c r="O1560" s="25"/>
      <c r="P1560" s="25"/>
      <c r="Q1560" s="25"/>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c r="AM1560" s="25"/>
      <c r="AN1560" s="25"/>
      <c r="AO1560" s="25"/>
      <c r="AP1560" s="25"/>
      <c r="AQ1560" s="25"/>
      <c r="AR1560" s="25"/>
      <c r="AS1560" s="25"/>
      <c r="AT1560" s="25"/>
      <c r="AU1560" s="25"/>
      <c r="AV1560" s="25"/>
      <c r="AW1560" s="25"/>
      <c r="AX1560" s="25"/>
      <c r="AY1560" s="25"/>
      <c r="AZ1560" s="25"/>
      <c r="BA1560" s="25"/>
      <c r="BB1560" s="25"/>
      <c r="BC1560" s="25"/>
      <c r="BD1560" s="25"/>
      <c r="BE1560" s="25"/>
      <c r="BF1560" s="25"/>
      <c r="BG1560" s="25"/>
      <c r="BH1560" s="25"/>
      <c r="BI1560" s="25"/>
      <c r="BJ1560" s="25"/>
      <c r="BK1560" s="25"/>
      <c r="BL1560" s="25"/>
      <c r="BM1560" s="25"/>
      <c r="BN1560" s="25"/>
      <c r="BO1560" s="25"/>
      <c r="BP1560" s="25"/>
      <c r="BQ1560" s="25"/>
      <c r="BR1560" s="25"/>
      <c r="BS1560" s="25"/>
      <c r="BT1560" s="25"/>
      <c r="BU1560" s="25"/>
      <c r="BV1560" s="25"/>
      <c r="BW1560" s="25"/>
      <c r="BX1560" s="25"/>
      <c r="BY1560" s="25"/>
      <c r="BZ1560" s="25"/>
      <c r="CA1560" s="25"/>
      <c r="CB1560" s="25"/>
      <c r="CC1560" s="25"/>
      <c r="CD1560" s="25"/>
      <c r="CE1560" s="25"/>
      <c r="CF1560" s="25"/>
      <c r="CG1560" s="25"/>
      <c r="CH1560" s="25"/>
      <c r="CI1560" s="25"/>
      <c r="CJ1560" s="25"/>
      <c r="CK1560" s="25"/>
      <c r="CL1560" s="25"/>
      <c r="CM1560" s="25"/>
      <c r="CN1560" s="25"/>
      <c r="CO1560" s="25"/>
      <c r="CP1560" s="25"/>
      <c r="CQ1560" s="25"/>
      <c r="CR1560" s="25"/>
      <c r="CS1560" s="25"/>
      <c r="CT1560" s="25"/>
      <c r="CU1560" s="25"/>
      <c r="CV1560" s="25"/>
      <c r="CW1560" s="25"/>
      <c r="CX1560" s="25"/>
      <c r="CY1560" s="25"/>
      <c r="CZ1560" s="25"/>
      <c r="DA1560" s="25"/>
      <c r="DB1560" s="25"/>
      <c r="DC1560" s="25"/>
      <c r="DD1560" s="25"/>
    </row>
    <row r="1561" spans="1:108" hidden="1">
      <c r="A1561" s="25"/>
      <c r="B1561" s="25"/>
      <c r="C1561" s="25"/>
      <c r="D1561" s="25"/>
      <c r="E1561" s="25"/>
      <c r="F1561" s="25"/>
      <c r="G1561" s="25"/>
      <c r="H1561" s="25"/>
      <c r="I1561" s="214"/>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5"/>
      <c r="BB1561" s="25"/>
      <c r="BC1561" s="25"/>
      <c r="BD1561" s="25"/>
      <c r="BE1561" s="25"/>
      <c r="BF1561" s="25"/>
      <c r="BG1561" s="25"/>
      <c r="BH1561" s="25"/>
      <c r="BI1561" s="25"/>
      <c r="BJ1561" s="25"/>
      <c r="BK1561" s="25"/>
      <c r="BL1561" s="25"/>
      <c r="BM1561" s="25"/>
      <c r="BN1561" s="25"/>
      <c r="BO1561" s="25"/>
      <c r="BP1561" s="25"/>
      <c r="BQ1561" s="25"/>
      <c r="BR1561" s="25"/>
      <c r="BS1561" s="25"/>
      <c r="BT1561" s="25"/>
      <c r="BU1561" s="25"/>
      <c r="BV1561" s="25"/>
      <c r="BW1561" s="25"/>
      <c r="BX1561" s="25"/>
      <c r="BY1561" s="25"/>
      <c r="BZ1561" s="25"/>
      <c r="CA1561" s="25"/>
      <c r="CB1561" s="25"/>
      <c r="CC1561" s="25"/>
      <c r="CD1561" s="25"/>
      <c r="CE1561" s="25"/>
      <c r="CF1561" s="25"/>
      <c r="CG1561" s="25"/>
      <c r="CH1561" s="25"/>
      <c r="CI1561" s="25"/>
      <c r="CJ1561" s="25"/>
      <c r="CK1561" s="25"/>
      <c r="CL1561" s="25"/>
      <c r="CM1561" s="25"/>
      <c r="CN1561" s="25"/>
      <c r="CO1561" s="25"/>
      <c r="CP1561" s="25"/>
      <c r="CQ1561" s="25"/>
      <c r="CR1561" s="25"/>
      <c r="CS1561" s="25"/>
      <c r="CT1561" s="25"/>
      <c r="CU1561" s="25"/>
      <c r="CV1561" s="25"/>
      <c r="CW1561" s="25"/>
      <c r="CX1561" s="25"/>
      <c r="CY1561" s="25"/>
      <c r="CZ1561" s="25"/>
      <c r="DA1561" s="25"/>
      <c r="DB1561" s="25"/>
      <c r="DC1561" s="25"/>
      <c r="DD1561" s="25"/>
    </row>
    <row r="1562" spans="1:108" hidden="1">
      <c r="A1562" s="25"/>
      <c r="B1562" s="25"/>
      <c r="C1562" s="25"/>
      <c r="D1562" s="25"/>
      <c r="E1562" s="25"/>
      <c r="F1562" s="25"/>
      <c r="G1562" s="25"/>
      <c r="H1562" s="25"/>
      <c r="I1562" s="214"/>
      <c r="J1562" s="25"/>
      <c r="K1562" s="25"/>
      <c r="L1562" s="25"/>
      <c r="M1562" s="25"/>
      <c r="N1562" s="25"/>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c r="AM1562" s="25"/>
      <c r="AN1562" s="25"/>
      <c r="AO1562" s="25"/>
      <c r="AP1562" s="25"/>
      <c r="AQ1562" s="25"/>
      <c r="AR1562" s="25"/>
      <c r="AS1562" s="25"/>
      <c r="AT1562" s="25"/>
      <c r="AU1562" s="25"/>
      <c r="AV1562" s="25"/>
      <c r="AW1562" s="25"/>
      <c r="AX1562" s="25"/>
      <c r="AY1562" s="25"/>
      <c r="AZ1562" s="25"/>
      <c r="BA1562" s="25"/>
      <c r="BB1562" s="25"/>
      <c r="BC1562" s="25"/>
      <c r="BD1562" s="25"/>
      <c r="BE1562" s="25"/>
      <c r="BF1562" s="25"/>
      <c r="BG1562" s="25"/>
      <c r="BH1562" s="25"/>
      <c r="BI1562" s="25"/>
      <c r="BJ1562" s="25"/>
      <c r="BK1562" s="25"/>
      <c r="BL1562" s="25"/>
      <c r="BM1562" s="25"/>
      <c r="BN1562" s="25"/>
      <c r="BO1562" s="25"/>
      <c r="BP1562" s="25"/>
      <c r="BQ1562" s="25"/>
      <c r="BR1562" s="25"/>
      <c r="BS1562" s="25"/>
      <c r="BT1562" s="25"/>
      <c r="BU1562" s="25"/>
      <c r="BV1562" s="25"/>
      <c r="BW1562" s="25"/>
      <c r="BX1562" s="25"/>
      <c r="BY1562" s="25"/>
      <c r="BZ1562" s="25"/>
      <c r="CA1562" s="25"/>
      <c r="CB1562" s="25"/>
      <c r="CC1562" s="25"/>
      <c r="CD1562" s="25"/>
      <c r="CE1562" s="25"/>
      <c r="CF1562" s="25"/>
      <c r="CG1562" s="25"/>
      <c r="CH1562" s="25"/>
      <c r="CI1562" s="25"/>
      <c r="CJ1562" s="25"/>
      <c r="CK1562" s="25"/>
      <c r="CL1562" s="25"/>
      <c r="CM1562" s="25"/>
      <c r="CN1562" s="25"/>
      <c r="CO1562" s="25"/>
      <c r="CP1562" s="25"/>
      <c r="CQ1562" s="25"/>
      <c r="CR1562" s="25"/>
      <c r="CS1562" s="25"/>
      <c r="CT1562" s="25"/>
      <c r="CU1562" s="25"/>
      <c r="CV1562" s="25"/>
      <c r="CW1562" s="25"/>
      <c r="CX1562" s="25"/>
      <c r="CY1562" s="25"/>
      <c r="CZ1562" s="25"/>
      <c r="DA1562" s="25"/>
      <c r="DB1562" s="25"/>
      <c r="DC1562" s="25"/>
      <c r="DD1562" s="25"/>
    </row>
    <row r="1563" spans="1:108" hidden="1">
      <c r="A1563" s="25"/>
      <c r="B1563" s="25"/>
      <c r="C1563" s="25"/>
      <c r="D1563" s="25"/>
      <c r="E1563" s="25"/>
      <c r="F1563" s="25"/>
      <c r="G1563" s="25"/>
      <c r="H1563" s="25"/>
      <c r="I1563" s="214"/>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5"/>
      <c r="AX1563" s="25"/>
      <c r="AY1563" s="25"/>
      <c r="AZ1563" s="25"/>
      <c r="BA1563" s="25"/>
      <c r="BB1563" s="25"/>
      <c r="BC1563" s="25"/>
      <c r="BD1563" s="25"/>
      <c r="BE1563" s="25"/>
      <c r="BF1563" s="25"/>
      <c r="BG1563" s="25"/>
      <c r="BH1563" s="25"/>
      <c r="BI1563" s="25"/>
      <c r="BJ1563" s="25"/>
      <c r="BK1563" s="25"/>
      <c r="BL1563" s="25"/>
      <c r="BM1563" s="25"/>
      <c r="BN1563" s="25"/>
      <c r="BO1563" s="25"/>
      <c r="BP1563" s="25"/>
      <c r="BQ1563" s="25"/>
      <c r="BR1563" s="25"/>
      <c r="BS1563" s="25"/>
      <c r="BT1563" s="25"/>
      <c r="BU1563" s="25"/>
      <c r="BV1563" s="25"/>
      <c r="BW1563" s="25"/>
      <c r="BX1563" s="25"/>
      <c r="BY1563" s="25"/>
      <c r="BZ1563" s="25"/>
      <c r="CA1563" s="25"/>
      <c r="CB1563" s="25"/>
      <c r="CC1563" s="25"/>
      <c r="CD1563" s="25"/>
      <c r="CE1563" s="25"/>
      <c r="CF1563" s="25"/>
      <c r="CG1563" s="25"/>
      <c r="CH1563" s="25"/>
      <c r="CI1563" s="25"/>
      <c r="CJ1563" s="25"/>
      <c r="CK1563" s="25"/>
      <c r="CL1563" s="25"/>
      <c r="CM1563" s="25"/>
      <c r="CN1563" s="25"/>
      <c r="CO1563" s="25"/>
      <c r="CP1563" s="25"/>
      <c r="CQ1563" s="25"/>
      <c r="CR1563" s="25"/>
      <c r="CS1563" s="25"/>
      <c r="CT1563" s="25"/>
      <c r="CU1563" s="25"/>
      <c r="CV1563" s="25"/>
      <c r="CW1563" s="25"/>
      <c r="CX1563" s="25"/>
      <c r="CY1563" s="25"/>
      <c r="CZ1563" s="25"/>
      <c r="DA1563" s="25"/>
      <c r="DB1563" s="25"/>
      <c r="DC1563" s="25"/>
      <c r="DD1563" s="25"/>
    </row>
    <row r="1564" spans="1:108" hidden="1">
      <c r="A1564" s="25"/>
      <c r="B1564" s="25"/>
      <c r="C1564" s="25"/>
      <c r="D1564" s="25"/>
      <c r="E1564" s="25"/>
      <c r="F1564" s="25"/>
      <c r="G1564" s="25"/>
      <c r="H1564" s="25"/>
      <c r="I1564" s="214"/>
      <c r="J1564" s="25"/>
      <c r="K1564" s="25"/>
      <c r="L1564" s="25"/>
      <c r="M1564" s="25"/>
      <c r="N1564" s="25"/>
      <c r="O1564" s="25"/>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c r="AM1564" s="25"/>
      <c r="AN1564" s="25"/>
      <c r="AO1564" s="25"/>
      <c r="AP1564" s="25"/>
      <c r="AQ1564" s="25"/>
      <c r="AR1564" s="25"/>
      <c r="AS1564" s="25"/>
      <c r="AT1564" s="25"/>
      <c r="AU1564" s="25"/>
      <c r="AV1564" s="25"/>
      <c r="AW1564" s="25"/>
      <c r="AX1564" s="25"/>
      <c r="AY1564" s="25"/>
      <c r="AZ1564" s="25"/>
      <c r="BA1564" s="25"/>
      <c r="BB1564" s="25"/>
      <c r="BC1564" s="25"/>
      <c r="BD1564" s="25"/>
      <c r="BE1564" s="25"/>
      <c r="BF1564" s="25"/>
      <c r="BG1564" s="25"/>
      <c r="BH1564" s="25"/>
      <c r="BI1564" s="25"/>
      <c r="BJ1564" s="25"/>
      <c r="BK1564" s="25"/>
      <c r="BL1564" s="25"/>
      <c r="BM1564" s="25"/>
      <c r="BN1564" s="25"/>
      <c r="BO1564" s="25"/>
      <c r="BP1564" s="25"/>
      <c r="BQ1564" s="25"/>
      <c r="BR1564" s="25"/>
      <c r="BS1564" s="25"/>
      <c r="BT1564" s="25"/>
      <c r="BU1564" s="25"/>
      <c r="BV1564" s="25"/>
      <c r="BW1564" s="25"/>
      <c r="BX1564" s="25"/>
      <c r="BY1564" s="25"/>
      <c r="BZ1564" s="25"/>
      <c r="CA1564" s="25"/>
      <c r="CB1564" s="25"/>
      <c r="CC1564" s="25"/>
      <c r="CD1564" s="25"/>
      <c r="CE1564" s="25"/>
      <c r="CF1564" s="25"/>
      <c r="CG1564" s="25"/>
      <c r="CH1564" s="25"/>
      <c r="CI1564" s="25"/>
      <c r="CJ1564" s="25"/>
      <c r="CK1564" s="25"/>
      <c r="CL1564" s="25"/>
      <c r="CM1564" s="25"/>
      <c r="CN1564" s="25"/>
      <c r="CO1564" s="25"/>
      <c r="CP1564" s="25"/>
      <c r="CQ1564" s="25"/>
      <c r="CR1564" s="25"/>
      <c r="CS1564" s="25"/>
      <c r="CT1564" s="25"/>
      <c r="CU1564" s="25"/>
      <c r="CV1564" s="25"/>
      <c r="CW1564" s="25"/>
      <c r="CX1564" s="25"/>
      <c r="CY1564" s="25"/>
      <c r="CZ1564" s="25"/>
      <c r="DA1564" s="25"/>
      <c r="DB1564" s="25"/>
      <c r="DC1564" s="25"/>
      <c r="DD1564" s="25"/>
    </row>
    <row r="1565" spans="1:108" hidden="1">
      <c r="A1565" s="25"/>
      <c r="B1565" s="25"/>
      <c r="C1565" s="25"/>
      <c r="D1565" s="25"/>
      <c r="E1565" s="25"/>
      <c r="F1565" s="25"/>
      <c r="G1565" s="25"/>
      <c r="H1565" s="25"/>
      <c r="I1565" s="214"/>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5"/>
      <c r="AX1565" s="25"/>
      <c r="AY1565" s="25"/>
      <c r="AZ1565" s="25"/>
      <c r="BA1565" s="25"/>
      <c r="BB1565" s="25"/>
      <c r="BC1565" s="25"/>
      <c r="BD1565" s="25"/>
      <c r="BE1565" s="25"/>
      <c r="BF1565" s="25"/>
      <c r="BG1565" s="25"/>
      <c r="BH1565" s="25"/>
      <c r="BI1565" s="25"/>
      <c r="BJ1565" s="25"/>
      <c r="BK1565" s="25"/>
      <c r="BL1565" s="25"/>
      <c r="BM1565" s="25"/>
      <c r="BN1565" s="25"/>
      <c r="BO1565" s="25"/>
      <c r="BP1565" s="25"/>
      <c r="BQ1565" s="25"/>
      <c r="BR1565" s="25"/>
      <c r="BS1565" s="25"/>
      <c r="BT1565" s="25"/>
      <c r="BU1565" s="25"/>
      <c r="BV1565" s="25"/>
      <c r="BW1565" s="25"/>
      <c r="BX1565" s="25"/>
      <c r="BY1565" s="25"/>
      <c r="BZ1565" s="25"/>
      <c r="CA1565" s="25"/>
      <c r="CB1565" s="25"/>
      <c r="CC1565" s="25"/>
      <c r="CD1565" s="25"/>
      <c r="CE1565" s="25"/>
      <c r="CF1565" s="25"/>
      <c r="CG1565" s="25"/>
      <c r="CH1565" s="25"/>
      <c r="CI1565" s="25"/>
      <c r="CJ1565" s="25"/>
      <c r="CK1565" s="25"/>
      <c r="CL1565" s="25"/>
      <c r="CM1565" s="25"/>
      <c r="CN1565" s="25"/>
      <c r="CO1565" s="25"/>
      <c r="CP1565" s="25"/>
      <c r="CQ1565" s="25"/>
      <c r="CR1565" s="25"/>
      <c r="CS1565" s="25"/>
      <c r="CT1565" s="25"/>
      <c r="CU1565" s="25"/>
      <c r="CV1565" s="25"/>
      <c r="CW1565" s="25"/>
      <c r="CX1565" s="25"/>
      <c r="CY1565" s="25"/>
      <c r="CZ1565" s="25"/>
      <c r="DA1565" s="25"/>
      <c r="DB1565" s="25"/>
      <c r="DC1565" s="25"/>
      <c r="DD1565" s="25"/>
    </row>
    <row r="1566" spans="1:108" hidden="1">
      <c r="A1566" s="25"/>
      <c r="B1566" s="25"/>
      <c r="C1566" s="25"/>
      <c r="D1566" s="25"/>
      <c r="E1566" s="25"/>
      <c r="F1566" s="25"/>
      <c r="G1566" s="25"/>
      <c r="H1566" s="25"/>
      <c r="I1566" s="214"/>
      <c r="J1566" s="25"/>
      <c r="K1566" s="25"/>
      <c r="L1566" s="25"/>
      <c r="M1566" s="25"/>
      <c r="N1566" s="25"/>
      <c r="O1566" s="25"/>
      <c r="P1566" s="25"/>
      <c r="Q1566" s="25"/>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c r="AM1566" s="25"/>
      <c r="AN1566" s="25"/>
      <c r="AO1566" s="25"/>
      <c r="AP1566" s="25"/>
      <c r="AQ1566" s="25"/>
      <c r="AR1566" s="25"/>
      <c r="AS1566" s="25"/>
      <c r="AT1566" s="25"/>
      <c r="AU1566" s="25"/>
      <c r="AV1566" s="25"/>
      <c r="AW1566" s="25"/>
      <c r="AX1566" s="25"/>
      <c r="AY1566" s="25"/>
      <c r="AZ1566" s="25"/>
      <c r="BA1566" s="25"/>
      <c r="BB1566" s="25"/>
      <c r="BC1566" s="25"/>
      <c r="BD1566" s="25"/>
      <c r="BE1566" s="25"/>
      <c r="BF1566" s="25"/>
      <c r="BG1566" s="25"/>
      <c r="BH1566" s="25"/>
      <c r="BI1566" s="25"/>
      <c r="BJ1566" s="25"/>
      <c r="BK1566" s="25"/>
      <c r="BL1566" s="25"/>
      <c r="BM1566" s="25"/>
      <c r="BN1566" s="25"/>
      <c r="BO1566" s="25"/>
      <c r="BP1566" s="25"/>
      <c r="BQ1566" s="25"/>
      <c r="BR1566" s="25"/>
      <c r="BS1566" s="25"/>
      <c r="BT1566" s="25"/>
      <c r="BU1566" s="25"/>
      <c r="BV1566" s="25"/>
      <c r="BW1566" s="25"/>
      <c r="BX1566" s="25"/>
      <c r="BY1566" s="25"/>
      <c r="BZ1566" s="25"/>
      <c r="CA1566" s="25"/>
      <c r="CB1566" s="25"/>
      <c r="CC1566" s="25"/>
      <c r="CD1566" s="25"/>
      <c r="CE1566" s="25"/>
      <c r="CF1566" s="25"/>
      <c r="CG1566" s="25"/>
      <c r="CH1566" s="25"/>
      <c r="CI1566" s="25"/>
      <c r="CJ1566" s="25"/>
      <c r="CK1566" s="25"/>
      <c r="CL1566" s="25"/>
      <c r="CM1566" s="25"/>
      <c r="CN1566" s="25"/>
      <c r="CO1566" s="25"/>
      <c r="CP1566" s="25"/>
      <c r="CQ1566" s="25"/>
      <c r="CR1566" s="25"/>
      <c r="CS1566" s="25"/>
      <c r="CT1566" s="25"/>
      <c r="CU1566" s="25"/>
      <c r="CV1566" s="25"/>
      <c r="CW1566" s="25"/>
      <c r="CX1566" s="25"/>
      <c r="CY1566" s="25"/>
      <c r="CZ1566" s="25"/>
      <c r="DA1566" s="25"/>
      <c r="DB1566" s="25"/>
      <c r="DC1566" s="25"/>
      <c r="DD1566" s="25"/>
    </row>
    <row r="1567" spans="1:108" hidden="1">
      <c r="A1567" s="25"/>
      <c r="B1567" s="25"/>
      <c r="C1567" s="25"/>
      <c r="D1567" s="25"/>
      <c r="E1567" s="25"/>
      <c r="F1567" s="25"/>
      <c r="G1567" s="25"/>
      <c r="H1567" s="25"/>
      <c r="I1567" s="214"/>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5"/>
      <c r="AX1567" s="25"/>
      <c r="AY1567" s="25"/>
      <c r="AZ1567" s="25"/>
      <c r="BA1567" s="25"/>
      <c r="BB1567" s="25"/>
      <c r="BC1567" s="25"/>
      <c r="BD1567" s="25"/>
      <c r="BE1567" s="25"/>
      <c r="BF1567" s="25"/>
      <c r="BG1567" s="25"/>
      <c r="BH1567" s="25"/>
      <c r="BI1567" s="25"/>
      <c r="BJ1567" s="25"/>
      <c r="BK1567" s="25"/>
      <c r="BL1567" s="25"/>
      <c r="BM1567" s="25"/>
      <c r="BN1567" s="25"/>
      <c r="BO1567" s="25"/>
      <c r="BP1567" s="25"/>
      <c r="BQ1567" s="25"/>
      <c r="BR1567" s="25"/>
      <c r="BS1567" s="25"/>
      <c r="BT1567" s="25"/>
      <c r="BU1567" s="25"/>
      <c r="BV1567" s="25"/>
      <c r="BW1567" s="25"/>
      <c r="BX1567" s="25"/>
      <c r="BY1567" s="25"/>
      <c r="BZ1567" s="25"/>
      <c r="CA1567" s="25"/>
      <c r="CB1567" s="25"/>
      <c r="CC1567" s="25"/>
      <c r="CD1567" s="25"/>
      <c r="CE1567" s="25"/>
      <c r="CF1567" s="25"/>
      <c r="CG1567" s="25"/>
      <c r="CH1567" s="25"/>
      <c r="CI1567" s="25"/>
      <c r="CJ1567" s="25"/>
      <c r="CK1567" s="25"/>
      <c r="CL1567" s="25"/>
      <c r="CM1567" s="25"/>
      <c r="CN1567" s="25"/>
      <c r="CO1567" s="25"/>
      <c r="CP1567" s="25"/>
      <c r="CQ1567" s="25"/>
      <c r="CR1567" s="25"/>
      <c r="CS1567" s="25"/>
      <c r="CT1567" s="25"/>
      <c r="CU1567" s="25"/>
      <c r="CV1567" s="25"/>
      <c r="CW1567" s="25"/>
      <c r="CX1567" s="25"/>
      <c r="CY1567" s="25"/>
      <c r="CZ1567" s="25"/>
      <c r="DA1567" s="25"/>
      <c r="DB1567" s="25"/>
      <c r="DC1567" s="25"/>
      <c r="DD1567" s="25"/>
    </row>
    <row r="1568" spans="1:108" hidden="1">
      <c r="A1568" s="25"/>
      <c r="B1568" s="25"/>
      <c r="C1568" s="25"/>
      <c r="D1568" s="25"/>
      <c r="E1568" s="25"/>
      <c r="F1568" s="25"/>
      <c r="G1568" s="25"/>
      <c r="H1568" s="25"/>
      <c r="I1568" s="214"/>
      <c r="J1568" s="25"/>
      <c r="K1568" s="25"/>
      <c r="L1568" s="25"/>
      <c r="M1568" s="25"/>
      <c r="N1568" s="25"/>
      <c r="O1568" s="25"/>
      <c r="P1568" s="25"/>
      <c r="Q1568" s="25"/>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c r="AM1568" s="25"/>
      <c r="AN1568" s="25"/>
      <c r="AO1568" s="25"/>
      <c r="AP1568" s="25"/>
      <c r="AQ1568" s="25"/>
      <c r="AR1568" s="25"/>
      <c r="AS1568" s="25"/>
      <c r="AT1568" s="25"/>
      <c r="AU1568" s="25"/>
      <c r="AV1568" s="25"/>
      <c r="AW1568" s="25"/>
      <c r="AX1568" s="25"/>
      <c r="AY1568" s="25"/>
      <c r="AZ1568" s="25"/>
      <c r="BA1568" s="25"/>
      <c r="BB1568" s="25"/>
      <c r="BC1568" s="25"/>
      <c r="BD1568" s="25"/>
      <c r="BE1568" s="25"/>
      <c r="BF1568" s="25"/>
      <c r="BG1568" s="25"/>
      <c r="BH1568" s="25"/>
      <c r="BI1568" s="25"/>
      <c r="BJ1568" s="25"/>
      <c r="BK1568" s="25"/>
      <c r="BL1568" s="25"/>
      <c r="BM1568" s="25"/>
      <c r="BN1568" s="25"/>
      <c r="BO1568" s="25"/>
      <c r="BP1568" s="25"/>
      <c r="BQ1568" s="25"/>
      <c r="BR1568" s="25"/>
      <c r="BS1568" s="25"/>
      <c r="BT1568" s="25"/>
      <c r="BU1568" s="25"/>
      <c r="BV1568" s="25"/>
      <c r="BW1568" s="25"/>
      <c r="BX1568" s="25"/>
      <c r="BY1568" s="25"/>
      <c r="BZ1568" s="25"/>
      <c r="CA1568" s="25"/>
      <c r="CB1568" s="25"/>
      <c r="CC1568" s="25"/>
      <c r="CD1568" s="25"/>
      <c r="CE1568" s="25"/>
      <c r="CF1568" s="25"/>
      <c r="CG1568" s="25"/>
      <c r="CH1568" s="25"/>
      <c r="CI1568" s="25"/>
      <c r="CJ1568" s="25"/>
      <c r="CK1568" s="25"/>
      <c r="CL1568" s="25"/>
      <c r="CM1568" s="25"/>
      <c r="CN1568" s="25"/>
      <c r="CO1568" s="25"/>
      <c r="CP1568" s="25"/>
      <c r="CQ1568" s="25"/>
      <c r="CR1568" s="25"/>
      <c r="CS1568" s="25"/>
      <c r="CT1568" s="25"/>
      <c r="CU1568" s="25"/>
      <c r="CV1568" s="25"/>
      <c r="CW1568" s="25"/>
      <c r="CX1568" s="25"/>
      <c r="CY1568" s="25"/>
      <c r="CZ1568" s="25"/>
      <c r="DA1568" s="25"/>
      <c r="DB1568" s="25"/>
      <c r="DC1568" s="25"/>
      <c r="DD1568" s="25"/>
    </row>
    <row r="1569" spans="1:108" hidden="1">
      <c r="A1569" s="25"/>
      <c r="B1569" s="25"/>
      <c r="C1569" s="25"/>
      <c r="D1569" s="25"/>
      <c r="E1569" s="25"/>
      <c r="F1569" s="25"/>
      <c r="G1569" s="25"/>
      <c r="H1569" s="25"/>
      <c r="I1569" s="214"/>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5"/>
      <c r="AX1569" s="25"/>
      <c r="AY1569" s="25"/>
      <c r="AZ1569" s="25"/>
      <c r="BA1569" s="25"/>
      <c r="BB1569" s="25"/>
      <c r="BC1569" s="25"/>
      <c r="BD1569" s="25"/>
      <c r="BE1569" s="25"/>
      <c r="BF1569" s="25"/>
      <c r="BG1569" s="25"/>
      <c r="BH1569" s="25"/>
      <c r="BI1569" s="25"/>
      <c r="BJ1569" s="25"/>
      <c r="BK1569" s="25"/>
      <c r="BL1569" s="25"/>
      <c r="BM1569" s="25"/>
      <c r="BN1569" s="25"/>
      <c r="BO1569" s="25"/>
      <c r="BP1569" s="25"/>
      <c r="BQ1569" s="25"/>
      <c r="BR1569" s="25"/>
      <c r="BS1569" s="25"/>
      <c r="BT1569" s="25"/>
      <c r="BU1569" s="25"/>
      <c r="BV1569" s="25"/>
      <c r="BW1569" s="25"/>
      <c r="BX1569" s="25"/>
      <c r="BY1569" s="25"/>
      <c r="BZ1569" s="25"/>
      <c r="CA1569" s="25"/>
      <c r="CB1569" s="25"/>
      <c r="CC1569" s="25"/>
      <c r="CD1569" s="25"/>
      <c r="CE1569" s="25"/>
      <c r="CF1569" s="25"/>
      <c r="CG1569" s="25"/>
      <c r="CH1569" s="25"/>
      <c r="CI1569" s="25"/>
      <c r="CJ1569" s="25"/>
      <c r="CK1569" s="25"/>
      <c r="CL1569" s="25"/>
      <c r="CM1569" s="25"/>
      <c r="CN1569" s="25"/>
      <c r="CO1569" s="25"/>
      <c r="CP1569" s="25"/>
      <c r="CQ1569" s="25"/>
      <c r="CR1569" s="25"/>
      <c r="CS1569" s="25"/>
      <c r="CT1569" s="25"/>
      <c r="CU1569" s="25"/>
      <c r="CV1569" s="25"/>
      <c r="CW1569" s="25"/>
      <c r="CX1569" s="25"/>
      <c r="CY1569" s="25"/>
      <c r="CZ1569" s="25"/>
      <c r="DA1569" s="25"/>
      <c r="DB1569" s="25"/>
      <c r="DC1569" s="25"/>
      <c r="DD1569" s="25"/>
    </row>
    <row r="1570" spans="1:108" hidden="1">
      <c r="A1570" s="25"/>
      <c r="B1570" s="25"/>
      <c r="C1570" s="25"/>
      <c r="D1570" s="25"/>
      <c r="E1570" s="25"/>
      <c r="F1570" s="25"/>
      <c r="G1570" s="25"/>
      <c r="H1570" s="25"/>
      <c r="I1570" s="214"/>
      <c r="J1570" s="25"/>
      <c r="K1570" s="25"/>
      <c r="L1570" s="25"/>
      <c r="M1570" s="25"/>
      <c r="N1570" s="25"/>
      <c r="O1570" s="25"/>
      <c r="P1570" s="25"/>
      <c r="Q1570" s="25"/>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c r="AM1570" s="25"/>
      <c r="AN1570" s="25"/>
      <c r="AO1570" s="25"/>
      <c r="AP1570" s="25"/>
      <c r="AQ1570" s="25"/>
      <c r="AR1570" s="25"/>
      <c r="AS1570" s="25"/>
      <c r="AT1570" s="25"/>
      <c r="AU1570" s="25"/>
      <c r="AV1570" s="25"/>
      <c r="AW1570" s="25"/>
      <c r="AX1570" s="25"/>
      <c r="AY1570" s="25"/>
      <c r="AZ1570" s="25"/>
      <c r="BA1570" s="25"/>
      <c r="BB1570" s="25"/>
      <c r="BC1570" s="25"/>
      <c r="BD1570" s="25"/>
      <c r="BE1570" s="25"/>
      <c r="BF1570" s="25"/>
      <c r="BG1570" s="25"/>
      <c r="BH1570" s="25"/>
      <c r="BI1570" s="25"/>
      <c r="BJ1570" s="25"/>
      <c r="BK1570" s="25"/>
      <c r="BL1570" s="25"/>
      <c r="BM1570" s="25"/>
      <c r="BN1570" s="25"/>
      <c r="BO1570" s="25"/>
      <c r="BP1570" s="25"/>
      <c r="BQ1570" s="25"/>
      <c r="BR1570" s="25"/>
      <c r="BS1570" s="25"/>
      <c r="BT1570" s="25"/>
      <c r="BU1570" s="25"/>
      <c r="BV1570" s="25"/>
      <c r="BW1570" s="25"/>
      <c r="BX1570" s="25"/>
      <c r="BY1570" s="25"/>
      <c r="BZ1570" s="25"/>
      <c r="CA1570" s="25"/>
      <c r="CB1570" s="25"/>
      <c r="CC1570" s="25"/>
      <c r="CD1570" s="25"/>
      <c r="CE1570" s="25"/>
      <c r="CF1570" s="25"/>
      <c r="CG1570" s="25"/>
      <c r="CH1570" s="25"/>
      <c r="CI1570" s="25"/>
      <c r="CJ1570" s="25"/>
      <c r="CK1570" s="25"/>
      <c r="CL1570" s="25"/>
      <c r="CM1570" s="25"/>
      <c r="CN1570" s="25"/>
      <c r="CO1570" s="25"/>
      <c r="CP1570" s="25"/>
      <c r="CQ1570" s="25"/>
      <c r="CR1570" s="25"/>
      <c r="CS1570" s="25"/>
      <c r="CT1570" s="25"/>
      <c r="CU1570" s="25"/>
      <c r="CV1570" s="25"/>
      <c r="CW1570" s="25"/>
      <c r="CX1570" s="25"/>
      <c r="CY1570" s="25"/>
      <c r="CZ1570" s="25"/>
      <c r="DA1570" s="25"/>
      <c r="DB1570" s="25"/>
      <c r="DC1570" s="25"/>
      <c r="DD1570" s="25"/>
    </row>
    <row r="1571" spans="1:108" hidden="1">
      <c r="A1571" s="25"/>
      <c r="B1571" s="25"/>
      <c r="C1571" s="25"/>
      <c r="D1571" s="25"/>
      <c r="E1571" s="25"/>
      <c r="F1571" s="25"/>
      <c r="G1571" s="25"/>
      <c r="H1571" s="25"/>
      <c r="I1571" s="214"/>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5"/>
      <c r="AX1571" s="25"/>
      <c r="AY1571" s="25"/>
      <c r="AZ1571" s="25"/>
      <c r="BA1571" s="25"/>
      <c r="BB1571" s="25"/>
      <c r="BC1571" s="25"/>
      <c r="BD1571" s="25"/>
      <c r="BE1571" s="25"/>
      <c r="BF1571" s="25"/>
      <c r="BG1571" s="25"/>
      <c r="BH1571" s="25"/>
      <c r="BI1571" s="25"/>
      <c r="BJ1571" s="25"/>
      <c r="BK1571" s="25"/>
      <c r="BL1571" s="25"/>
      <c r="BM1571" s="25"/>
      <c r="BN1571" s="25"/>
      <c r="BO1571" s="25"/>
      <c r="BP1571" s="25"/>
      <c r="BQ1571" s="25"/>
      <c r="BR1571" s="25"/>
      <c r="BS1571" s="25"/>
      <c r="BT1571" s="25"/>
      <c r="BU1571" s="25"/>
      <c r="BV1571" s="25"/>
      <c r="BW1571" s="25"/>
      <c r="BX1571" s="25"/>
      <c r="BY1571" s="25"/>
      <c r="BZ1571" s="25"/>
      <c r="CA1571" s="25"/>
      <c r="CB1571" s="25"/>
      <c r="CC1571" s="25"/>
      <c r="CD1571" s="25"/>
      <c r="CE1571" s="25"/>
      <c r="CF1571" s="25"/>
      <c r="CG1571" s="25"/>
      <c r="CH1571" s="25"/>
      <c r="CI1571" s="25"/>
      <c r="CJ1571" s="25"/>
      <c r="CK1571" s="25"/>
      <c r="CL1571" s="25"/>
      <c r="CM1571" s="25"/>
      <c r="CN1571" s="25"/>
      <c r="CO1571" s="25"/>
      <c r="CP1571" s="25"/>
      <c r="CQ1571" s="25"/>
      <c r="CR1571" s="25"/>
      <c r="CS1571" s="25"/>
      <c r="CT1571" s="25"/>
      <c r="CU1571" s="25"/>
      <c r="CV1571" s="25"/>
      <c r="CW1571" s="25"/>
      <c r="CX1571" s="25"/>
      <c r="CY1571" s="25"/>
      <c r="CZ1571" s="25"/>
      <c r="DA1571" s="25"/>
      <c r="DB1571" s="25"/>
      <c r="DC1571" s="25"/>
      <c r="DD1571" s="25"/>
    </row>
    <row r="1572" spans="1:108" hidden="1">
      <c r="A1572" s="25"/>
      <c r="B1572" s="25"/>
      <c r="C1572" s="25"/>
      <c r="D1572" s="25"/>
      <c r="E1572" s="25"/>
      <c r="F1572" s="25"/>
      <c r="G1572" s="25"/>
      <c r="H1572" s="25"/>
      <c r="I1572" s="214"/>
      <c r="J1572" s="25"/>
      <c r="K1572" s="25"/>
      <c r="L1572" s="25"/>
      <c r="M1572" s="25"/>
      <c r="N1572" s="25"/>
      <c r="O1572" s="25"/>
      <c r="P1572" s="25"/>
      <c r="Q1572" s="25"/>
      <c r="R1572" s="25"/>
      <c r="S1572" s="25"/>
      <c r="T1572" s="25"/>
      <c r="U1572" s="25"/>
      <c r="V1572" s="25"/>
      <c r="W1572" s="25"/>
      <c r="X1572" s="25"/>
      <c r="Y1572" s="25"/>
      <c r="Z1572" s="25"/>
      <c r="AA1572" s="25"/>
      <c r="AB1572" s="25"/>
      <c r="AC1572" s="25"/>
      <c r="AD1572" s="25"/>
      <c r="AE1572" s="25"/>
      <c r="AF1572" s="25"/>
      <c r="AG1572" s="25"/>
      <c r="AH1572" s="25"/>
      <c r="AI1572" s="25"/>
      <c r="AJ1572" s="25"/>
      <c r="AK1572" s="25"/>
      <c r="AL1572" s="25"/>
      <c r="AM1572" s="25"/>
      <c r="AN1572" s="25"/>
      <c r="AO1572" s="25"/>
      <c r="AP1572" s="25"/>
      <c r="AQ1572" s="25"/>
      <c r="AR1572" s="25"/>
      <c r="AS1572" s="25"/>
      <c r="AT1572" s="25"/>
      <c r="AU1572" s="25"/>
      <c r="AV1572" s="25"/>
      <c r="AW1572" s="25"/>
      <c r="AX1572" s="25"/>
      <c r="AY1572" s="25"/>
      <c r="AZ1572" s="25"/>
      <c r="BA1572" s="25"/>
      <c r="BB1572" s="25"/>
      <c r="BC1572" s="25"/>
      <c r="BD1572" s="25"/>
      <c r="BE1572" s="25"/>
      <c r="BF1572" s="25"/>
      <c r="BG1572" s="25"/>
      <c r="BH1572" s="25"/>
      <c r="BI1572" s="25"/>
      <c r="BJ1572" s="25"/>
      <c r="BK1572" s="25"/>
      <c r="BL1572" s="25"/>
      <c r="BM1572" s="25"/>
      <c r="BN1572" s="25"/>
      <c r="BO1572" s="25"/>
      <c r="BP1572" s="25"/>
      <c r="BQ1572" s="25"/>
      <c r="BR1572" s="25"/>
      <c r="BS1572" s="25"/>
      <c r="BT1572" s="25"/>
      <c r="BU1572" s="25"/>
      <c r="BV1572" s="25"/>
      <c r="BW1572" s="25"/>
      <c r="BX1572" s="25"/>
      <c r="BY1572" s="25"/>
      <c r="BZ1572" s="25"/>
      <c r="CA1572" s="25"/>
      <c r="CB1572" s="25"/>
      <c r="CC1572" s="25"/>
      <c r="CD1572" s="25"/>
      <c r="CE1572" s="25"/>
      <c r="CF1572" s="25"/>
      <c r="CG1572" s="25"/>
      <c r="CH1572" s="25"/>
      <c r="CI1572" s="25"/>
      <c r="CJ1572" s="25"/>
      <c r="CK1572" s="25"/>
      <c r="CL1572" s="25"/>
      <c r="CM1572" s="25"/>
      <c r="CN1572" s="25"/>
      <c r="CO1572" s="25"/>
      <c r="CP1572" s="25"/>
      <c r="CQ1572" s="25"/>
      <c r="CR1572" s="25"/>
      <c r="CS1572" s="25"/>
      <c r="CT1572" s="25"/>
      <c r="CU1572" s="25"/>
      <c r="CV1572" s="25"/>
      <c r="CW1572" s="25"/>
      <c r="CX1572" s="25"/>
      <c r="CY1572" s="25"/>
      <c r="CZ1572" s="25"/>
      <c r="DA1572" s="25"/>
      <c r="DB1572" s="25"/>
      <c r="DC1572" s="25"/>
      <c r="DD1572" s="25"/>
    </row>
    <row r="1573" spans="1:108" hidden="1">
      <c r="A1573" s="25"/>
      <c r="B1573" s="25"/>
      <c r="C1573" s="25"/>
      <c r="D1573" s="25"/>
      <c r="E1573" s="25"/>
      <c r="F1573" s="25"/>
      <c r="G1573" s="25"/>
      <c r="H1573" s="25"/>
      <c r="I1573" s="214"/>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5"/>
      <c r="AX1573" s="25"/>
      <c r="AY1573" s="25"/>
      <c r="AZ1573" s="25"/>
      <c r="BA1573" s="25"/>
      <c r="BB1573" s="25"/>
      <c r="BC1573" s="25"/>
      <c r="BD1573" s="25"/>
      <c r="BE1573" s="25"/>
      <c r="BF1573" s="25"/>
      <c r="BG1573" s="25"/>
      <c r="BH1573" s="25"/>
      <c r="BI1573" s="25"/>
      <c r="BJ1573" s="25"/>
      <c r="BK1573" s="25"/>
      <c r="BL1573" s="25"/>
      <c r="BM1573" s="25"/>
      <c r="BN1573" s="25"/>
      <c r="BO1573" s="25"/>
      <c r="BP1573" s="25"/>
      <c r="BQ1573" s="25"/>
      <c r="BR1573" s="25"/>
      <c r="BS1573" s="25"/>
      <c r="BT1573" s="25"/>
      <c r="BU1573" s="25"/>
      <c r="BV1573" s="25"/>
      <c r="BW1573" s="25"/>
      <c r="BX1573" s="25"/>
      <c r="BY1573" s="25"/>
      <c r="BZ1573" s="25"/>
      <c r="CA1573" s="25"/>
      <c r="CB1573" s="25"/>
      <c r="CC1573" s="25"/>
      <c r="CD1573" s="25"/>
      <c r="CE1573" s="25"/>
      <c r="CF1573" s="25"/>
      <c r="CG1573" s="25"/>
      <c r="CH1573" s="25"/>
      <c r="CI1573" s="25"/>
      <c r="CJ1573" s="25"/>
      <c r="CK1573" s="25"/>
      <c r="CL1573" s="25"/>
      <c r="CM1573" s="25"/>
      <c r="CN1573" s="25"/>
      <c r="CO1573" s="25"/>
      <c r="CP1573" s="25"/>
      <c r="CQ1573" s="25"/>
      <c r="CR1573" s="25"/>
      <c r="CS1573" s="25"/>
      <c r="CT1573" s="25"/>
      <c r="CU1573" s="25"/>
      <c r="CV1573" s="25"/>
      <c r="CW1573" s="25"/>
      <c r="CX1573" s="25"/>
      <c r="CY1573" s="25"/>
      <c r="CZ1573" s="25"/>
      <c r="DA1573" s="25"/>
      <c r="DB1573" s="25"/>
      <c r="DC1573" s="25"/>
      <c r="DD1573" s="25"/>
    </row>
    <row r="1574" spans="1:108" hidden="1">
      <c r="A1574" s="25"/>
      <c r="B1574" s="25"/>
      <c r="C1574" s="25"/>
      <c r="D1574" s="25"/>
      <c r="E1574" s="25"/>
      <c r="F1574" s="25"/>
      <c r="G1574" s="25"/>
      <c r="H1574" s="25"/>
      <c r="I1574" s="214"/>
      <c r="J1574" s="25"/>
      <c r="K1574" s="25"/>
      <c r="L1574" s="25"/>
      <c r="M1574" s="25"/>
      <c r="N1574" s="25"/>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c r="AM1574" s="25"/>
      <c r="AN1574" s="25"/>
      <c r="AO1574" s="25"/>
      <c r="AP1574" s="25"/>
      <c r="AQ1574" s="25"/>
      <c r="AR1574" s="25"/>
      <c r="AS1574" s="25"/>
      <c r="AT1574" s="25"/>
      <c r="AU1574" s="25"/>
      <c r="AV1574" s="25"/>
      <c r="AW1574" s="25"/>
      <c r="AX1574" s="25"/>
      <c r="AY1574" s="25"/>
      <c r="AZ1574" s="25"/>
      <c r="BA1574" s="25"/>
      <c r="BB1574" s="25"/>
      <c r="BC1574" s="25"/>
      <c r="BD1574" s="25"/>
      <c r="BE1574" s="25"/>
      <c r="BF1574" s="25"/>
      <c r="BG1574" s="25"/>
      <c r="BH1574" s="25"/>
      <c r="BI1574" s="25"/>
      <c r="BJ1574" s="25"/>
      <c r="BK1574" s="25"/>
      <c r="BL1574" s="25"/>
      <c r="BM1574" s="25"/>
      <c r="BN1574" s="25"/>
      <c r="BO1574" s="25"/>
      <c r="BP1574" s="25"/>
      <c r="BQ1574" s="25"/>
      <c r="BR1574" s="25"/>
      <c r="BS1574" s="25"/>
      <c r="BT1574" s="25"/>
      <c r="BU1574" s="25"/>
      <c r="BV1574" s="25"/>
      <c r="BW1574" s="25"/>
      <c r="BX1574" s="25"/>
      <c r="BY1574" s="25"/>
      <c r="BZ1574" s="25"/>
      <c r="CA1574" s="25"/>
      <c r="CB1574" s="25"/>
      <c r="CC1574" s="25"/>
      <c r="CD1574" s="25"/>
      <c r="CE1574" s="25"/>
      <c r="CF1574" s="25"/>
      <c r="CG1574" s="25"/>
      <c r="CH1574" s="25"/>
      <c r="CI1574" s="25"/>
      <c r="CJ1574" s="25"/>
      <c r="CK1574" s="25"/>
      <c r="CL1574" s="25"/>
      <c r="CM1574" s="25"/>
      <c r="CN1574" s="25"/>
      <c r="CO1574" s="25"/>
      <c r="CP1574" s="25"/>
      <c r="CQ1574" s="25"/>
      <c r="CR1574" s="25"/>
      <c r="CS1574" s="25"/>
      <c r="CT1574" s="25"/>
      <c r="CU1574" s="25"/>
      <c r="CV1574" s="25"/>
      <c r="CW1574" s="25"/>
      <c r="CX1574" s="25"/>
      <c r="CY1574" s="25"/>
      <c r="CZ1574" s="25"/>
      <c r="DA1574" s="25"/>
      <c r="DB1574" s="25"/>
      <c r="DC1574" s="25"/>
      <c r="DD1574" s="25"/>
    </row>
    <row r="1575" spans="1:108" hidden="1">
      <c r="A1575" s="25"/>
      <c r="B1575" s="25"/>
      <c r="C1575" s="25"/>
      <c r="D1575" s="25"/>
      <c r="E1575" s="25"/>
      <c r="F1575" s="25"/>
      <c r="G1575" s="25"/>
      <c r="H1575" s="25"/>
      <c r="I1575" s="214"/>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5"/>
      <c r="AX1575" s="25"/>
      <c r="AY1575" s="25"/>
      <c r="AZ1575" s="25"/>
      <c r="BA1575" s="25"/>
      <c r="BB1575" s="25"/>
      <c r="BC1575" s="25"/>
      <c r="BD1575" s="25"/>
      <c r="BE1575" s="25"/>
      <c r="BF1575" s="25"/>
      <c r="BG1575" s="25"/>
      <c r="BH1575" s="25"/>
      <c r="BI1575" s="25"/>
      <c r="BJ1575" s="25"/>
      <c r="BK1575" s="25"/>
      <c r="BL1575" s="25"/>
      <c r="BM1575" s="25"/>
      <c r="BN1575" s="25"/>
      <c r="BO1575" s="25"/>
      <c r="BP1575" s="25"/>
      <c r="BQ1575" s="25"/>
      <c r="BR1575" s="25"/>
      <c r="BS1575" s="25"/>
      <c r="BT1575" s="25"/>
      <c r="BU1575" s="25"/>
      <c r="BV1575" s="25"/>
      <c r="BW1575" s="25"/>
      <c r="BX1575" s="25"/>
      <c r="BY1575" s="25"/>
      <c r="BZ1575" s="25"/>
      <c r="CA1575" s="25"/>
      <c r="CB1575" s="25"/>
      <c r="CC1575" s="25"/>
      <c r="CD1575" s="25"/>
      <c r="CE1575" s="25"/>
      <c r="CF1575" s="25"/>
      <c r="CG1575" s="25"/>
      <c r="CH1575" s="25"/>
      <c r="CI1575" s="25"/>
      <c r="CJ1575" s="25"/>
      <c r="CK1575" s="25"/>
      <c r="CL1575" s="25"/>
      <c r="CM1575" s="25"/>
      <c r="CN1575" s="25"/>
      <c r="CO1575" s="25"/>
      <c r="CP1575" s="25"/>
      <c r="CQ1575" s="25"/>
      <c r="CR1575" s="25"/>
      <c r="CS1575" s="25"/>
      <c r="CT1575" s="25"/>
      <c r="CU1575" s="25"/>
      <c r="CV1575" s="25"/>
      <c r="CW1575" s="25"/>
      <c r="CX1575" s="25"/>
      <c r="CY1575" s="25"/>
      <c r="CZ1575" s="25"/>
      <c r="DA1575" s="25"/>
      <c r="DB1575" s="25"/>
      <c r="DC1575" s="25"/>
      <c r="DD1575" s="25"/>
    </row>
    <row r="1576" spans="1:108" hidden="1">
      <c r="A1576" s="25"/>
      <c r="B1576" s="25"/>
      <c r="C1576" s="25"/>
      <c r="D1576" s="25"/>
      <c r="E1576" s="25"/>
      <c r="F1576" s="25"/>
      <c r="G1576" s="25"/>
      <c r="H1576" s="25"/>
      <c r="I1576" s="214"/>
      <c r="J1576" s="25"/>
      <c r="K1576" s="25"/>
      <c r="L1576" s="25"/>
      <c r="M1576" s="25"/>
      <c r="N1576" s="25"/>
      <c r="O1576" s="25"/>
      <c r="P1576" s="25"/>
      <c r="Q1576" s="25"/>
      <c r="R1576" s="25"/>
      <c r="S1576" s="25"/>
      <c r="T1576" s="25"/>
      <c r="U1576" s="25"/>
      <c r="V1576" s="25"/>
      <c r="W1576" s="25"/>
      <c r="X1576" s="25"/>
      <c r="Y1576" s="25"/>
      <c r="Z1576" s="25"/>
      <c r="AA1576" s="25"/>
      <c r="AB1576" s="25"/>
      <c r="AC1576" s="25"/>
      <c r="AD1576" s="25"/>
      <c r="AE1576" s="25"/>
      <c r="AF1576" s="25"/>
      <c r="AG1576" s="25"/>
      <c r="AH1576" s="25"/>
      <c r="AI1576" s="25"/>
      <c r="AJ1576" s="25"/>
      <c r="AK1576" s="25"/>
      <c r="AL1576" s="25"/>
      <c r="AM1576" s="25"/>
      <c r="AN1576" s="25"/>
      <c r="AO1576" s="25"/>
      <c r="AP1576" s="25"/>
      <c r="AQ1576" s="25"/>
      <c r="AR1576" s="25"/>
      <c r="AS1576" s="25"/>
      <c r="AT1576" s="25"/>
      <c r="AU1576" s="25"/>
      <c r="AV1576" s="25"/>
      <c r="AW1576" s="25"/>
      <c r="AX1576" s="25"/>
      <c r="AY1576" s="25"/>
      <c r="AZ1576" s="25"/>
      <c r="BA1576" s="25"/>
      <c r="BB1576" s="25"/>
      <c r="BC1576" s="25"/>
      <c r="BD1576" s="25"/>
      <c r="BE1576" s="25"/>
      <c r="BF1576" s="25"/>
      <c r="BG1576" s="25"/>
      <c r="BH1576" s="25"/>
      <c r="BI1576" s="25"/>
      <c r="BJ1576" s="25"/>
      <c r="BK1576" s="25"/>
      <c r="BL1576" s="25"/>
      <c r="BM1576" s="25"/>
      <c r="BN1576" s="25"/>
      <c r="BO1576" s="25"/>
      <c r="BP1576" s="25"/>
      <c r="BQ1576" s="25"/>
      <c r="BR1576" s="25"/>
      <c r="BS1576" s="25"/>
      <c r="BT1576" s="25"/>
      <c r="BU1576" s="25"/>
      <c r="BV1576" s="25"/>
      <c r="BW1576" s="25"/>
      <c r="BX1576" s="25"/>
      <c r="BY1576" s="25"/>
      <c r="BZ1576" s="25"/>
      <c r="CA1576" s="25"/>
      <c r="CB1576" s="25"/>
      <c r="CC1576" s="25"/>
      <c r="CD1576" s="25"/>
      <c r="CE1576" s="25"/>
      <c r="CF1576" s="25"/>
      <c r="CG1576" s="25"/>
      <c r="CH1576" s="25"/>
      <c r="CI1576" s="25"/>
      <c r="CJ1576" s="25"/>
      <c r="CK1576" s="25"/>
      <c r="CL1576" s="25"/>
      <c r="CM1576" s="25"/>
      <c r="CN1576" s="25"/>
      <c r="CO1576" s="25"/>
      <c r="CP1576" s="25"/>
      <c r="CQ1576" s="25"/>
      <c r="CR1576" s="25"/>
      <c r="CS1576" s="25"/>
      <c r="CT1576" s="25"/>
      <c r="CU1576" s="25"/>
      <c r="CV1576" s="25"/>
      <c r="CW1576" s="25"/>
      <c r="CX1576" s="25"/>
      <c r="CY1576" s="25"/>
      <c r="CZ1576" s="25"/>
      <c r="DA1576" s="25"/>
      <c r="DB1576" s="25"/>
      <c r="DC1576" s="25"/>
      <c r="DD1576" s="25"/>
    </row>
    <row r="1577" spans="1:108" hidden="1">
      <c r="A1577" s="25"/>
      <c r="B1577" s="25"/>
      <c r="C1577" s="25"/>
      <c r="D1577" s="25"/>
      <c r="E1577" s="25"/>
      <c r="F1577" s="25"/>
      <c r="G1577" s="25"/>
      <c r="H1577" s="25"/>
      <c r="I1577" s="214"/>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5"/>
      <c r="AX1577" s="25"/>
      <c r="AY1577" s="25"/>
      <c r="AZ1577" s="25"/>
      <c r="BA1577" s="25"/>
      <c r="BB1577" s="25"/>
      <c r="BC1577" s="25"/>
      <c r="BD1577" s="25"/>
      <c r="BE1577" s="25"/>
      <c r="BF1577" s="25"/>
      <c r="BG1577" s="25"/>
      <c r="BH1577" s="25"/>
      <c r="BI1577" s="25"/>
      <c r="BJ1577" s="25"/>
      <c r="BK1577" s="25"/>
      <c r="BL1577" s="25"/>
      <c r="BM1577" s="25"/>
      <c r="BN1577" s="25"/>
      <c r="BO1577" s="25"/>
      <c r="BP1577" s="25"/>
      <c r="BQ1577" s="25"/>
      <c r="BR1577" s="25"/>
      <c r="BS1577" s="25"/>
      <c r="BT1577" s="25"/>
      <c r="BU1577" s="25"/>
      <c r="BV1577" s="25"/>
      <c r="BW1577" s="25"/>
      <c r="BX1577" s="25"/>
      <c r="BY1577" s="25"/>
      <c r="BZ1577" s="25"/>
      <c r="CA1577" s="25"/>
      <c r="CB1577" s="25"/>
      <c r="CC1577" s="25"/>
      <c r="CD1577" s="25"/>
      <c r="CE1577" s="25"/>
      <c r="CF1577" s="25"/>
      <c r="CG1577" s="25"/>
      <c r="CH1577" s="25"/>
      <c r="CI1577" s="25"/>
      <c r="CJ1577" s="25"/>
      <c r="CK1577" s="25"/>
      <c r="CL1577" s="25"/>
      <c r="CM1577" s="25"/>
      <c r="CN1577" s="25"/>
      <c r="CO1577" s="25"/>
      <c r="CP1577" s="25"/>
      <c r="CQ1577" s="25"/>
      <c r="CR1577" s="25"/>
      <c r="CS1577" s="25"/>
      <c r="CT1577" s="25"/>
      <c r="CU1577" s="25"/>
      <c r="CV1577" s="25"/>
      <c r="CW1577" s="25"/>
      <c r="CX1577" s="25"/>
      <c r="CY1577" s="25"/>
      <c r="CZ1577" s="25"/>
      <c r="DA1577" s="25"/>
      <c r="DB1577" s="25"/>
      <c r="DC1577" s="25"/>
      <c r="DD1577" s="25"/>
    </row>
    <row r="1578" spans="1:108" hidden="1">
      <c r="A1578" s="25"/>
      <c r="B1578" s="25"/>
      <c r="C1578" s="25"/>
      <c r="D1578" s="25"/>
      <c r="E1578" s="25"/>
      <c r="F1578" s="25"/>
      <c r="G1578" s="25"/>
      <c r="H1578" s="25"/>
      <c r="I1578" s="214"/>
      <c r="J1578" s="25"/>
      <c r="K1578" s="25"/>
      <c r="L1578" s="25"/>
      <c r="M1578" s="25"/>
      <c r="N1578" s="25"/>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c r="AM1578" s="25"/>
      <c r="AN1578" s="25"/>
      <c r="AO1578" s="25"/>
      <c r="AP1578" s="25"/>
      <c r="AQ1578" s="25"/>
      <c r="AR1578" s="25"/>
      <c r="AS1578" s="25"/>
      <c r="AT1578" s="25"/>
      <c r="AU1578" s="25"/>
      <c r="AV1578" s="25"/>
      <c r="AW1578" s="25"/>
      <c r="AX1578" s="25"/>
      <c r="AY1578" s="25"/>
      <c r="AZ1578" s="25"/>
      <c r="BA1578" s="25"/>
      <c r="BB1578" s="25"/>
      <c r="BC1578" s="25"/>
      <c r="BD1578" s="25"/>
      <c r="BE1578" s="25"/>
      <c r="BF1578" s="25"/>
      <c r="BG1578" s="25"/>
      <c r="BH1578" s="25"/>
      <c r="BI1578" s="25"/>
      <c r="BJ1578" s="25"/>
      <c r="BK1578" s="25"/>
      <c r="BL1578" s="25"/>
      <c r="BM1578" s="25"/>
      <c r="BN1578" s="25"/>
      <c r="BO1578" s="25"/>
      <c r="BP1578" s="25"/>
      <c r="BQ1578" s="25"/>
      <c r="BR1578" s="25"/>
      <c r="BS1578" s="25"/>
      <c r="BT1578" s="25"/>
      <c r="BU1578" s="25"/>
      <c r="BV1578" s="25"/>
      <c r="BW1578" s="25"/>
      <c r="BX1578" s="25"/>
      <c r="BY1578" s="25"/>
      <c r="BZ1578" s="25"/>
      <c r="CA1578" s="25"/>
      <c r="CB1578" s="25"/>
      <c r="CC1578" s="25"/>
      <c r="CD1578" s="25"/>
      <c r="CE1578" s="25"/>
      <c r="CF1578" s="25"/>
      <c r="CG1578" s="25"/>
      <c r="CH1578" s="25"/>
      <c r="CI1578" s="25"/>
      <c r="CJ1578" s="25"/>
      <c r="CK1578" s="25"/>
      <c r="CL1578" s="25"/>
      <c r="CM1578" s="25"/>
      <c r="CN1578" s="25"/>
      <c r="CO1578" s="25"/>
      <c r="CP1578" s="25"/>
      <c r="CQ1578" s="25"/>
      <c r="CR1578" s="25"/>
      <c r="CS1578" s="25"/>
      <c r="CT1578" s="25"/>
      <c r="CU1578" s="25"/>
      <c r="CV1578" s="25"/>
      <c r="CW1578" s="25"/>
      <c r="CX1578" s="25"/>
      <c r="CY1578" s="25"/>
      <c r="CZ1578" s="25"/>
      <c r="DA1578" s="25"/>
      <c r="DB1578" s="25"/>
      <c r="DC1578" s="25"/>
      <c r="DD1578" s="25"/>
    </row>
    <row r="1579" spans="1:108" hidden="1">
      <c r="A1579" s="25"/>
      <c r="B1579" s="25"/>
      <c r="C1579" s="25"/>
      <c r="D1579" s="25"/>
      <c r="E1579" s="25"/>
      <c r="F1579" s="25"/>
      <c r="G1579" s="25"/>
      <c r="H1579" s="25"/>
      <c r="I1579" s="214"/>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5"/>
      <c r="AX1579" s="25"/>
      <c r="AY1579" s="25"/>
      <c r="AZ1579" s="25"/>
      <c r="BA1579" s="25"/>
      <c r="BB1579" s="25"/>
      <c r="BC1579" s="25"/>
      <c r="BD1579" s="25"/>
      <c r="BE1579" s="25"/>
      <c r="BF1579" s="25"/>
      <c r="BG1579" s="25"/>
      <c r="BH1579" s="25"/>
      <c r="BI1579" s="25"/>
      <c r="BJ1579" s="25"/>
      <c r="BK1579" s="25"/>
      <c r="BL1579" s="25"/>
      <c r="BM1579" s="25"/>
      <c r="BN1579" s="25"/>
      <c r="BO1579" s="25"/>
      <c r="BP1579" s="25"/>
      <c r="BQ1579" s="25"/>
      <c r="BR1579" s="25"/>
      <c r="BS1579" s="25"/>
      <c r="BT1579" s="25"/>
      <c r="BU1579" s="25"/>
      <c r="BV1579" s="25"/>
      <c r="BW1579" s="25"/>
      <c r="BX1579" s="25"/>
      <c r="BY1579" s="25"/>
      <c r="BZ1579" s="25"/>
      <c r="CA1579" s="25"/>
      <c r="CB1579" s="25"/>
      <c r="CC1579" s="25"/>
      <c r="CD1579" s="25"/>
      <c r="CE1579" s="25"/>
      <c r="CF1579" s="25"/>
      <c r="CG1579" s="25"/>
      <c r="CH1579" s="25"/>
      <c r="CI1579" s="25"/>
      <c r="CJ1579" s="25"/>
      <c r="CK1579" s="25"/>
      <c r="CL1579" s="25"/>
      <c r="CM1579" s="25"/>
      <c r="CN1579" s="25"/>
      <c r="CO1579" s="25"/>
      <c r="CP1579" s="25"/>
      <c r="CQ1579" s="25"/>
      <c r="CR1579" s="25"/>
      <c r="CS1579" s="25"/>
      <c r="CT1579" s="25"/>
      <c r="CU1579" s="25"/>
      <c r="CV1579" s="25"/>
      <c r="CW1579" s="25"/>
      <c r="CX1579" s="25"/>
      <c r="CY1579" s="25"/>
      <c r="CZ1579" s="25"/>
      <c r="DA1579" s="25"/>
      <c r="DB1579" s="25"/>
      <c r="DC1579" s="25"/>
      <c r="DD1579" s="25"/>
    </row>
    <row r="1580" spans="1:108" hidden="1">
      <c r="A1580" s="25"/>
      <c r="B1580" s="25"/>
      <c r="C1580" s="25"/>
      <c r="D1580" s="25"/>
      <c r="E1580" s="25"/>
      <c r="F1580" s="25"/>
      <c r="G1580" s="25"/>
      <c r="H1580" s="25"/>
      <c r="I1580" s="214"/>
      <c r="J1580" s="25"/>
      <c r="K1580" s="25"/>
      <c r="L1580" s="25"/>
      <c r="M1580" s="25"/>
      <c r="N1580" s="25"/>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c r="AM1580" s="25"/>
      <c r="AN1580" s="25"/>
      <c r="AO1580" s="25"/>
      <c r="AP1580" s="25"/>
      <c r="AQ1580" s="25"/>
      <c r="AR1580" s="25"/>
      <c r="AS1580" s="25"/>
      <c r="AT1580" s="25"/>
      <c r="AU1580" s="25"/>
      <c r="AV1580" s="25"/>
      <c r="AW1580" s="25"/>
      <c r="AX1580" s="25"/>
      <c r="AY1580" s="25"/>
      <c r="AZ1580" s="25"/>
      <c r="BA1580" s="25"/>
      <c r="BB1580" s="25"/>
      <c r="BC1580" s="25"/>
      <c r="BD1580" s="25"/>
      <c r="BE1580" s="25"/>
      <c r="BF1580" s="25"/>
      <c r="BG1580" s="25"/>
      <c r="BH1580" s="25"/>
      <c r="BI1580" s="25"/>
      <c r="BJ1580" s="25"/>
      <c r="BK1580" s="25"/>
      <c r="BL1580" s="25"/>
      <c r="BM1580" s="25"/>
      <c r="BN1580" s="25"/>
      <c r="BO1580" s="25"/>
      <c r="BP1580" s="25"/>
      <c r="BQ1580" s="25"/>
      <c r="BR1580" s="25"/>
      <c r="BS1580" s="25"/>
      <c r="BT1580" s="25"/>
      <c r="BU1580" s="25"/>
      <c r="BV1580" s="25"/>
      <c r="BW1580" s="25"/>
      <c r="BX1580" s="25"/>
      <c r="BY1580" s="25"/>
      <c r="BZ1580" s="25"/>
      <c r="CA1580" s="25"/>
      <c r="CB1580" s="25"/>
      <c r="CC1580" s="25"/>
      <c r="CD1580" s="25"/>
      <c r="CE1580" s="25"/>
      <c r="CF1580" s="25"/>
      <c r="CG1580" s="25"/>
      <c r="CH1580" s="25"/>
      <c r="CI1580" s="25"/>
      <c r="CJ1580" s="25"/>
      <c r="CK1580" s="25"/>
      <c r="CL1580" s="25"/>
      <c r="CM1580" s="25"/>
      <c r="CN1580" s="25"/>
      <c r="CO1580" s="25"/>
      <c r="CP1580" s="25"/>
      <c r="CQ1580" s="25"/>
      <c r="CR1580" s="25"/>
      <c r="CS1580" s="25"/>
      <c r="CT1580" s="25"/>
      <c r="CU1580" s="25"/>
      <c r="CV1580" s="25"/>
      <c r="CW1580" s="25"/>
      <c r="CX1580" s="25"/>
      <c r="CY1580" s="25"/>
      <c r="CZ1580" s="25"/>
      <c r="DA1580" s="25"/>
      <c r="DB1580" s="25"/>
      <c r="DC1580" s="25"/>
      <c r="DD1580" s="25"/>
    </row>
    <row r="1581" spans="1:108" hidden="1">
      <c r="A1581" s="25"/>
      <c r="B1581" s="25"/>
      <c r="C1581" s="25"/>
      <c r="D1581" s="25"/>
      <c r="E1581" s="25"/>
      <c r="F1581" s="25"/>
      <c r="G1581" s="25"/>
      <c r="H1581" s="25"/>
      <c r="I1581" s="214"/>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5"/>
      <c r="AX1581" s="25"/>
      <c r="AY1581" s="25"/>
      <c r="AZ1581" s="25"/>
      <c r="BA1581" s="25"/>
      <c r="BB1581" s="25"/>
      <c r="BC1581" s="25"/>
      <c r="BD1581" s="25"/>
      <c r="BE1581" s="25"/>
      <c r="BF1581" s="25"/>
      <c r="BG1581" s="25"/>
      <c r="BH1581" s="25"/>
      <c r="BI1581" s="25"/>
      <c r="BJ1581" s="25"/>
      <c r="BK1581" s="25"/>
      <c r="BL1581" s="25"/>
      <c r="BM1581" s="25"/>
      <c r="BN1581" s="25"/>
      <c r="BO1581" s="25"/>
      <c r="BP1581" s="25"/>
      <c r="BQ1581" s="25"/>
      <c r="BR1581" s="25"/>
      <c r="BS1581" s="25"/>
      <c r="BT1581" s="25"/>
      <c r="BU1581" s="25"/>
      <c r="BV1581" s="25"/>
      <c r="BW1581" s="25"/>
      <c r="BX1581" s="25"/>
      <c r="BY1581" s="25"/>
      <c r="BZ1581" s="25"/>
      <c r="CA1581" s="25"/>
      <c r="CB1581" s="25"/>
      <c r="CC1581" s="25"/>
      <c r="CD1581" s="25"/>
      <c r="CE1581" s="25"/>
      <c r="CF1581" s="25"/>
      <c r="CG1581" s="25"/>
      <c r="CH1581" s="25"/>
      <c r="CI1581" s="25"/>
      <c r="CJ1581" s="25"/>
      <c r="CK1581" s="25"/>
      <c r="CL1581" s="25"/>
      <c r="CM1581" s="25"/>
      <c r="CN1581" s="25"/>
      <c r="CO1581" s="25"/>
      <c r="CP1581" s="25"/>
      <c r="CQ1581" s="25"/>
      <c r="CR1581" s="25"/>
      <c r="CS1581" s="25"/>
      <c r="CT1581" s="25"/>
      <c r="CU1581" s="25"/>
      <c r="CV1581" s="25"/>
      <c r="CW1581" s="25"/>
      <c r="CX1581" s="25"/>
      <c r="CY1581" s="25"/>
      <c r="CZ1581" s="25"/>
      <c r="DA1581" s="25"/>
      <c r="DB1581" s="25"/>
      <c r="DC1581" s="25"/>
      <c r="DD1581" s="25"/>
    </row>
    <row r="1582" spans="1:108" hidden="1">
      <c r="A1582" s="25"/>
      <c r="B1582" s="25"/>
      <c r="C1582" s="25"/>
      <c r="D1582" s="25"/>
      <c r="E1582" s="25"/>
      <c r="F1582" s="25"/>
      <c r="G1582" s="25"/>
      <c r="H1582" s="25"/>
      <c r="I1582" s="214"/>
      <c r="J1582" s="25"/>
      <c r="K1582" s="25"/>
      <c r="L1582" s="25"/>
      <c r="M1582" s="25"/>
      <c r="N1582" s="25"/>
      <c r="O1582" s="25"/>
      <c r="P1582" s="25"/>
      <c r="Q1582" s="25"/>
      <c r="R1582" s="25"/>
      <c r="S1582" s="25"/>
      <c r="T1582" s="25"/>
      <c r="U1582" s="25"/>
      <c r="V1582" s="25"/>
      <c r="W1582" s="25"/>
      <c r="X1582" s="25"/>
      <c r="Y1582" s="25"/>
      <c r="Z1582" s="25"/>
      <c r="AA1582" s="25"/>
      <c r="AB1582" s="25"/>
      <c r="AC1582" s="25"/>
      <c r="AD1582" s="25"/>
      <c r="AE1582" s="25"/>
      <c r="AF1582" s="25"/>
      <c r="AG1582" s="25"/>
      <c r="AH1582" s="25"/>
      <c r="AI1582" s="25"/>
      <c r="AJ1582" s="25"/>
      <c r="AK1582" s="25"/>
      <c r="AL1582" s="25"/>
      <c r="AM1582" s="25"/>
      <c r="AN1582" s="25"/>
      <c r="AO1582" s="25"/>
      <c r="AP1582" s="25"/>
      <c r="AQ1582" s="25"/>
      <c r="AR1582" s="25"/>
      <c r="AS1582" s="25"/>
      <c r="AT1582" s="25"/>
      <c r="AU1582" s="25"/>
      <c r="AV1582" s="25"/>
      <c r="AW1582" s="25"/>
      <c r="AX1582" s="25"/>
      <c r="AY1582" s="25"/>
      <c r="AZ1582" s="25"/>
      <c r="BA1582" s="25"/>
      <c r="BB1582" s="25"/>
      <c r="BC1582" s="25"/>
      <c r="BD1582" s="25"/>
      <c r="BE1582" s="25"/>
      <c r="BF1582" s="25"/>
      <c r="BG1582" s="25"/>
      <c r="BH1582" s="25"/>
      <c r="BI1582" s="25"/>
      <c r="BJ1582" s="25"/>
      <c r="BK1582" s="25"/>
      <c r="BL1582" s="25"/>
      <c r="BM1582" s="25"/>
      <c r="BN1582" s="25"/>
      <c r="BO1582" s="25"/>
      <c r="BP1582" s="25"/>
      <c r="BQ1582" s="25"/>
      <c r="BR1582" s="25"/>
      <c r="BS1582" s="25"/>
      <c r="BT1582" s="25"/>
      <c r="BU1582" s="25"/>
      <c r="BV1582" s="25"/>
      <c r="BW1582" s="25"/>
      <c r="BX1582" s="25"/>
      <c r="BY1582" s="25"/>
      <c r="BZ1582" s="25"/>
      <c r="CA1582" s="25"/>
      <c r="CB1582" s="25"/>
      <c r="CC1582" s="25"/>
      <c r="CD1582" s="25"/>
      <c r="CE1582" s="25"/>
      <c r="CF1582" s="25"/>
      <c r="CG1582" s="25"/>
      <c r="CH1582" s="25"/>
      <c r="CI1582" s="25"/>
      <c r="CJ1582" s="25"/>
      <c r="CK1582" s="25"/>
      <c r="CL1582" s="25"/>
      <c r="CM1582" s="25"/>
      <c r="CN1582" s="25"/>
      <c r="CO1582" s="25"/>
      <c r="CP1582" s="25"/>
      <c r="CQ1582" s="25"/>
      <c r="CR1582" s="25"/>
      <c r="CS1582" s="25"/>
      <c r="CT1582" s="25"/>
      <c r="CU1582" s="25"/>
      <c r="CV1582" s="25"/>
      <c r="CW1582" s="25"/>
      <c r="CX1582" s="25"/>
      <c r="CY1582" s="25"/>
      <c r="CZ1582" s="25"/>
      <c r="DA1582" s="25"/>
      <c r="DB1582" s="25"/>
      <c r="DC1582" s="25"/>
      <c r="DD1582" s="25"/>
    </row>
    <row r="1583" spans="1:108" hidden="1">
      <c r="A1583" s="25"/>
      <c r="B1583" s="25"/>
      <c r="C1583" s="25"/>
      <c r="D1583" s="25"/>
      <c r="E1583" s="25"/>
      <c r="F1583" s="25"/>
      <c r="G1583" s="25"/>
      <c r="H1583" s="25"/>
      <c r="I1583" s="214"/>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5"/>
      <c r="AX1583" s="25"/>
      <c r="AY1583" s="25"/>
      <c r="AZ1583" s="25"/>
      <c r="BA1583" s="25"/>
      <c r="BB1583" s="25"/>
      <c r="BC1583" s="25"/>
      <c r="BD1583" s="25"/>
      <c r="BE1583" s="25"/>
      <c r="BF1583" s="25"/>
      <c r="BG1583" s="25"/>
      <c r="BH1583" s="25"/>
      <c r="BI1583" s="25"/>
      <c r="BJ1583" s="25"/>
      <c r="BK1583" s="25"/>
      <c r="BL1583" s="25"/>
      <c r="BM1583" s="25"/>
      <c r="BN1583" s="25"/>
      <c r="BO1583" s="25"/>
      <c r="BP1583" s="25"/>
      <c r="BQ1583" s="25"/>
      <c r="BR1583" s="25"/>
      <c r="BS1583" s="25"/>
      <c r="BT1583" s="25"/>
      <c r="BU1583" s="25"/>
      <c r="BV1583" s="25"/>
      <c r="BW1583" s="25"/>
      <c r="BX1583" s="25"/>
      <c r="BY1583" s="25"/>
      <c r="BZ1583" s="25"/>
      <c r="CA1583" s="25"/>
      <c r="CB1583" s="25"/>
      <c r="CC1583" s="25"/>
      <c r="CD1583" s="25"/>
      <c r="CE1583" s="25"/>
      <c r="CF1583" s="25"/>
      <c r="CG1583" s="25"/>
      <c r="CH1583" s="25"/>
      <c r="CI1583" s="25"/>
      <c r="CJ1583" s="25"/>
      <c r="CK1583" s="25"/>
      <c r="CL1583" s="25"/>
      <c r="CM1583" s="25"/>
      <c r="CN1583" s="25"/>
      <c r="CO1583" s="25"/>
      <c r="CP1583" s="25"/>
      <c r="CQ1583" s="25"/>
      <c r="CR1583" s="25"/>
      <c r="CS1583" s="25"/>
      <c r="CT1583" s="25"/>
      <c r="CU1583" s="25"/>
      <c r="CV1583" s="25"/>
      <c r="CW1583" s="25"/>
      <c r="CX1583" s="25"/>
      <c r="CY1583" s="25"/>
      <c r="CZ1583" s="25"/>
      <c r="DA1583" s="25"/>
      <c r="DB1583" s="25"/>
      <c r="DC1583" s="25"/>
      <c r="DD1583" s="25"/>
    </row>
    <row r="1584" spans="1:108" hidden="1">
      <c r="A1584" s="25"/>
      <c r="B1584" s="25"/>
      <c r="C1584" s="25"/>
      <c r="D1584" s="25"/>
      <c r="E1584" s="25"/>
      <c r="F1584" s="25"/>
      <c r="G1584" s="25"/>
      <c r="H1584" s="25"/>
      <c r="I1584" s="214"/>
      <c r="J1584" s="25"/>
      <c r="K1584" s="25"/>
      <c r="L1584" s="25"/>
      <c r="M1584" s="25"/>
      <c r="N1584" s="25"/>
      <c r="O1584" s="25"/>
      <c r="P1584" s="25"/>
      <c r="Q1584" s="25"/>
      <c r="R1584" s="25"/>
      <c r="S1584" s="25"/>
      <c r="T1584" s="25"/>
      <c r="U1584" s="25"/>
      <c r="V1584" s="25"/>
      <c r="W1584" s="25"/>
      <c r="X1584" s="25"/>
      <c r="Y1584" s="25"/>
      <c r="Z1584" s="25"/>
      <c r="AA1584" s="25"/>
      <c r="AB1584" s="25"/>
      <c r="AC1584" s="25"/>
      <c r="AD1584" s="25"/>
      <c r="AE1584" s="25"/>
      <c r="AF1584" s="25"/>
      <c r="AG1584" s="25"/>
      <c r="AH1584" s="25"/>
      <c r="AI1584" s="25"/>
      <c r="AJ1584" s="25"/>
      <c r="AK1584" s="25"/>
      <c r="AL1584" s="25"/>
      <c r="AM1584" s="25"/>
      <c r="AN1584" s="25"/>
      <c r="AO1584" s="25"/>
      <c r="AP1584" s="25"/>
      <c r="AQ1584" s="25"/>
      <c r="AR1584" s="25"/>
      <c r="AS1584" s="25"/>
      <c r="AT1584" s="25"/>
      <c r="AU1584" s="25"/>
      <c r="AV1584" s="25"/>
      <c r="AW1584" s="25"/>
      <c r="AX1584" s="25"/>
      <c r="AY1584" s="25"/>
      <c r="AZ1584" s="25"/>
      <c r="BA1584" s="25"/>
      <c r="BB1584" s="25"/>
      <c r="BC1584" s="25"/>
      <c r="BD1584" s="25"/>
      <c r="BE1584" s="25"/>
      <c r="BF1584" s="25"/>
      <c r="BG1584" s="25"/>
      <c r="BH1584" s="25"/>
      <c r="BI1584" s="25"/>
      <c r="BJ1584" s="25"/>
      <c r="BK1584" s="25"/>
      <c r="BL1584" s="25"/>
      <c r="BM1584" s="25"/>
      <c r="BN1584" s="25"/>
      <c r="BO1584" s="25"/>
      <c r="BP1584" s="25"/>
      <c r="BQ1584" s="25"/>
      <c r="BR1584" s="25"/>
      <c r="BS1584" s="25"/>
      <c r="BT1584" s="25"/>
      <c r="BU1584" s="25"/>
      <c r="BV1584" s="25"/>
      <c r="BW1584" s="25"/>
      <c r="BX1584" s="25"/>
      <c r="BY1584" s="25"/>
      <c r="BZ1584" s="25"/>
      <c r="CA1584" s="25"/>
      <c r="CB1584" s="25"/>
      <c r="CC1584" s="25"/>
      <c r="CD1584" s="25"/>
      <c r="CE1584" s="25"/>
      <c r="CF1584" s="25"/>
      <c r="CG1584" s="25"/>
      <c r="CH1584" s="25"/>
      <c r="CI1584" s="25"/>
      <c r="CJ1584" s="25"/>
      <c r="CK1584" s="25"/>
      <c r="CL1584" s="25"/>
      <c r="CM1584" s="25"/>
      <c r="CN1584" s="25"/>
      <c r="CO1584" s="25"/>
      <c r="CP1584" s="25"/>
      <c r="CQ1584" s="25"/>
      <c r="CR1584" s="25"/>
      <c r="CS1584" s="25"/>
      <c r="CT1584" s="25"/>
      <c r="CU1584" s="25"/>
      <c r="CV1584" s="25"/>
      <c r="CW1584" s="25"/>
      <c r="CX1584" s="25"/>
      <c r="CY1584" s="25"/>
      <c r="CZ1584" s="25"/>
      <c r="DA1584" s="25"/>
      <c r="DB1584" s="25"/>
      <c r="DC1584" s="25"/>
      <c r="DD1584" s="25"/>
    </row>
    <row r="1585" spans="1:108" hidden="1">
      <c r="A1585" s="25"/>
      <c r="B1585" s="25"/>
      <c r="C1585" s="25"/>
      <c r="D1585" s="25"/>
      <c r="E1585" s="25"/>
      <c r="F1585" s="25"/>
      <c r="G1585" s="25"/>
      <c r="H1585" s="25"/>
      <c r="I1585" s="214"/>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5"/>
      <c r="AX1585" s="25"/>
      <c r="AY1585" s="25"/>
      <c r="AZ1585" s="25"/>
      <c r="BA1585" s="25"/>
      <c r="BB1585" s="25"/>
      <c r="BC1585" s="25"/>
      <c r="BD1585" s="25"/>
      <c r="BE1585" s="25"/>
      <c r="BF1585" s="25"/>
      <c r="BG1585" s="25"/>
      <c r="BH1585" s="25"/>
      <c r="BI1585" s="25"/>
      <c r="BJ1585" s="25"/>
      <c r="BK1585" s="25"/>
      <c r="BL1585" s="25"/>
      <c r="BM1585" s="25"/>
      <c r="BN1585" s="25"/>
      <c r="BO1585" s="25"/>
      <c r="BP1585" s="25"/>
      <c r="BQ1585" s="25"/>
      <c r="BR1585" s="25"/>
      <c r="BS1585" s="25"/>
      <c r="BT1585" s="25"/>
      <c r="BU1585" s="25"/>
      <c r="BV1585" s="25"/>
      <c r="BW1585" s="25"/>
      <c r="BX1585" s="25"/>
      <c r="BY1585" s="25"/>
      <c r="BZ1585" s="25"/>
      <c r="CA1585" s="25"/>
      <c r="CB1585" s="25"/>
      <c r="CC1585" s="25"/>
      <c r="CD1585" s="25"/>
      <c r="CE1585" s="25"/>
      <c r="CF1585" s="25"/>
      <c r="CG1585" s="25"/>
      <c r="CH1585" s="25"/>
      <c r="CI1585" s="25"/>
      <c r="CJ1585" s="25"/>
      <c r="CK1585" s="25"/>
      <c r="CL1585" s="25"/>
      <c r="CM1585" s="25"/>
      <c r="CN1585" s="25"/>
      <c r="CO1585" s="25"/>
      <c r="CP1585" s="25"/>
      <c r="CQ1585" s="25"/>
      <c r="CR1585" s="25"/>
      <c r="CS1585" s="25"/>
      <c r="CT1585" s="25"/>
      <c r="CU1585" s="25"/>
      <c r="CV1585" s="25"/>
      <c r="CW1585" s="25"/>
      <c r="CX1585" s="25"/>
      <c r="CY1585" s="25"/>
      <c r="CZ1585" s="25"/>
      <c r="DA1585" s="25"/>
      <c r="DB1585" s="25"/>
      <c r="DC1585" s="25"/>
      <c r="DD1585" s="25"/>
    </row>
    <row r="1586" spans="1:108" hidden="1">
      <c r="A1586" s="25"/>
      <c r="B1586" s="25"/>
      <c r="C1586" s="25"/>
      <c r="D1586" s="25"/>
      <c r="E1586" s="25"/>
      <c r="F1586" s="25"/>
      <c r="G1586" s="25"/>
      <c r="H1586" s="25"/>
      <c r="I1586" s="214"/>
      <c r="J1586" s="25"/>
      <c r="K1586" s="25"/>
      <c r="L1586" s="25"/>
      <c r="M1586" s="25"/>
      <c r="N1586" s="25"/>
      <c r="O1586" s="25"/>
      <c r="P1586" s="25"/>
      <c r="Q1586" s="25"/>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c r="AM1586" s="25"/>
      <c r="AN1586" s="25"/>
      <c r="AO1586" s="25"/>
      <c r="AP1586" s="25"/>
      <c r="AQ1586" s="25"/>
      <c r="AR1586" s="25"/>
      <c r="AS1586" s="25"/>
      <c r="AT1586" s="25"/>
      <c r="AU1586" s="25"/>
      <c r="AV1586" s="25"/>
      <c r="AW1586" s="25"/>
      <c r="AX1586" s="25"/>
      <c r="AY1586" s="25"/>
      <c r="AZ1586" s="25"/>
      <c r="BA1586" s="25"/>
      <c r="BB1586" s="25"/>
      <c r="BC1586" s="25"/>
      <c r="BD1586" s="25"/>
      <c r="BE1586" s="25"/>
      <c r="BF1586" s="25"/>
      <c r="BG1586" s="25"/>
      <c r="BH1586" s="25"/>
      <c r="BI1586" s="25"/>
      <c r="BJ1586" s="25"/>
      <c r="BK1586" s="25"/>
      <c r="BL1586" s="25"/>
      <c r="BM1586" s="25"/>
      <c r="BN1586" s="25"/>
      <c r="BO1586" s="25"/>
      <c r="BP1586" s="25"/>
      <c r="BQ1586" s="25"/>
      <c r="BR1586" s="25"/>
      <c r="BS1586" s="25"/>
      <c r="BT1586" s="25"/>
      <c r="BU1586" s="25"/>
      <c r="BV1586" s="25"/>
      <c r="BW1586" s="25"/>
      <c r="BX1586" s="25"/>
      <c r="BY1586" s="25"/>
      <c r="BZ1586" s="25"/>
      <c r="CA1586" s="25"/>
      <c r="CB1586" s="25"/>
      <c r="CC1586" s="25"/>
      <c r="CD1586" s="25"/>
      <c r="CE1586" s="25"/>
      <c r="CF1586" s="25"/>
      <c r="CG1586" s="25"/>
      <c r="CH1586" s="25"/>
      <c r="CI1586" s="25"/>
      <c r="CJ1586" s="25"/>
      <c r="CK1586" s="25"/>
      <c r="CL1586" s="25"/>
      <c r="CM1586" s="25"/>
      <c r="CN1586" s="25"/>
      <c r="CO1586" s="25"/>
      <c r="CP1586" s="25"/>
      <c r="CQ1586" s="25"/>
      <c r="CR1586" s="25"/>
      <c r="CS1586" s="25"/>
      <c r="CT1586" s="25"/>
      <c r="CU1586" s="25"/>
      <c r="CV1586" s="25"/>
      <c r="CW1586" s="25"/>
      <c r="CX1586" s="25"/>
      <c r="CY1586" s="25"/>
      <c r="CZ1586" s="25"/>
      <c r="DA1586" s="25"/>
      <c r="DB1586" s="25"/>
      <c r="DC1586" s="25"/>
      <c r="DD1586" s="25"/>
    </row>
    <row r="1587" spans="1:108" hidden="1">
      <c r="A1587" s="25"/>
      <c r="B1587" s="25"/>
      <c r="C1587" s="25"/>
      <c r="D1587" s="25"/>
      <c r="E1587" s="25"/>
      <c r="F1587" s="25"/>
      <c r="G1587" s="25"/>
      <c r="H1587" s="25"/>
      <c r="I1587" s="214"/>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5"/>
      <c r="AX1587" s="25"/>
      <c r="AY1587" s="25"/>
      <c r="AZ1587" s="25"/>
      <c r="BA1587" s="25"/>
      <c r="BB1587" s="25"/>
      <c r="BC1587" s="25"/>
      <c r="BD1587" s="25"/>
      <c r="BE1587" s="25"/>
      <c r="BF1587" s="25"/>
      <c r="BG1587" s="25"/>
      <c r="BH1587" s="25"/>
      <c r="BI1587" s="25"/>
      <c r="BJ1587" s="25"/>
      <c r="BK1587" s="25"/>
      <c r="BL1587" s="25"/>
      <c r="BM1587" s="25"/>
      <c r="BN1587" s="25"/>
      <c r="BO1587" s="25"/>
      <c r="BP1587" s="25"/>
      <c r="BQ1587" s="25"/>
      <c r="BR1587" s="25"/>
      <c r="BS1587" s="25"/>
      <c r="BT1587" s="25"/>
      <c r="BU1587" s="25"/>
      <c r="BV1587" s="25"/>
      <c r="BW1587" s="25"/>
      <c r="BX1587" s="25"/>
      <c r="BY1587" s="25"/>
      <c r="BZ1587" s="25"/>
      <c r="CA1587" s="25"/>
      <c r="CB1587" s="25"/>
      <c r="CC1587" s="25"/>
      <c r="CD1587" s="25"/>
      <c r="CE1587" s="25"/>
      <c r="CF1587" s="25"/>
      <c r="CG1587" s="25"/>
      <c r="CH1587" s="25"/>
      <c r="CI1587" s="25"/>
      <c r="CJ1587" s="25"/>
      <c r="CK1587" s="25"/>
      <c r="CL1587" s="25"/>
      <c r="CM1587" s="25"/>
      <c r="CN1587" s="25"/>
      <c r="CO1587" s="25"/>
      <c r="CP1587" s="25"/>
      <c r="CQ1587" s="25"/>
      <c r="CR1587" s="25"/>
      <c r="CS1587" s="25"/>
      <c r="CT1587" s="25"/>
      <c r="CU1587" s="25"/>
      <c r="CV1587" s="25"/>
      <c r="CW1587" s="25"/>
      <c r="CX1587" s="25"/>
      <c r="CY1587" s="25"/>
      <c r="CZ1587" s="25"/>
      <c r="DA1587" s="25"/>
      <c r="DB1587" s="25"/>
      <c r="DC1587" s="25"/>
      <c r="DD1587" s="25"/>
    </row>
    <row r="1588" spans="1:108" hidden="1">
      <c r="A1588" s="25"/>
      <c r="B1588" s="25"/>
      <c r="C1588" s="25"/>
      <c r="D1588" s="25"/>
      <c r="E1588" s="25"/>
      <c r="F1588" s="25"/>
      <c r="G1588" s="25"/>
      <c r="H1588" s="25"/>
      <c r="I1588" s="214"/>
      <c r="J1588" s="25"/>
      <c r="K1588" s="25"/>
      <c r="L1588" s="25"/>
      <c r="M1588" s="25"/>
      <c r="N1588" s="25"/>
      <c r="O1588" s="25"/>
      <c r="P1588" s="25"/>
      <c r="Q1588" s="25"/>
      <c r="R1588" s="25"/>
      <c r="S1588" s="25"/>
      <c r="T1588" s="25"/>
      <c r="U1588" s="25"/>
      <c r="V1588" s="25"/>
      <c r="W1588" s="25"/>
      <c r="X1588" s="25"/>
      <c r="Y1588" s="25"/>
      <c r="Z1588" s="25"/>
      <c r="AA1588" s="25"/>
      <c r="AB1588" s="25"/>
      <c r="AC1588" s="25"/>
      <c r="AD1588" s="25"/>
      <c r="AE1588" s="25"/>
      <c r="AF1588" s="25"/>
      <c r="AG1588" s="25"/>
      <c r="AH1588" s="25"/>
      <c r="AI1588" s="25"/>
      <c r="AJ1588" s="25"/>
      <c r="AK1588" s="25"/>
      <c r="AL1588" s="25"/>
      <c r="AM1588" s="25"/>
      <c r="AN1588" s="25"/>
      <c r="AO1588" s="25"/>
      <c r="AP1588" s="25"/>
      <c r="AQ1588" s="25"/>
      <c r="AR1588" s="25"/>
      <c r="AS1588" s="25"/>
      <c r="AT1588" s="25"/>
      <c r="AU1588" s="25"/>
      <c r="AV1588" s="25"/>
      <c r="AW1588" s="25"/>
      <c r="AX1588" s="25"/>
      <c r="AY1588" s="25"/>
      <c r="AZ1588" s="25"/>
      <c r="BA1588" s="25"/>
      <c r="BB1588" s="25"/>
      <c r="BC1588" s="25"/>
      <c r="BD1588" s="25"/>
      <c r="BE1588" s="25"/>
      <c r="BF1588" s="25"/>
      <c r="BG1588" s="25"/>
      <c r="BH1588" s="25"/>
      <c r="BI1588" s="25"/>
      <c r="BJ1588" s="25"/>
      <c r="BK1588" s="25"/>
      <c r="BL1588" s="25"/>
      <c r="BM1588" s="25"/>
      <c r="BN1588" s="25"/>
      <c r="BO1588" s="25"/>
      <c r="BP1588" s="25"/>
      <c r="BQ1588" s="25"/>
      <c r="BR1588" s="25"/>
      <c r="BS1588" s="25"/>
      <c r="BT1588" s="25"/>
      <c r="BU1588" s="25"/>
      <c r="BV1588" s="25"/>
      <c r="BW1588" s="25"/>
      <c r="BX1588" s="25"/>
      <c r="BY1588" s="25"/>
      <c r="BZ1588" s="25"/>
      <c r="CA1588" s="25"/>
      <c r="CB1588" s="25"/>
      <c r="CC1588" s="25"/>
      <c r="CD1588" s="25"/>
      <c r="CE1588" s="25"/>
      <c r="CF1588" s="25"/>
      <c r="CG1588" s="25"/>
      <c r="CH1588" s="25"/>
      <c r="CI1588" s="25"/>
      <c r="CJ1588" s="25"/>
      <c r="CK1588" s="25"/>
      <c r="CL1588" s="25"/>
      <c r="CM1588" s="25"/>
      <c r="CN1588" s="25"/>
      <c r="CO1588" s="25"/>
      <c r="CP1588" s="25"/>
      <c r="CQ1588" s="25"/>
      <c r="CR1588" s="25"/>
      <c r="CS1588" s="25"/>
      <c r="CT1588" s="25"/>
      <c r="CU1588" s="25"/>
      <c r="CV1588" s="25"/>
      <c r="CW1588" s="25"/>
      <c r="CX1588" s="25"/>
      <c r="CY1588" s="25"/>
      <c r="CZ1588" s="25"/>
      <c r="DA1588" s="25"/>
      <c r="DB1588" s="25"/>
      <c r="DC1588" s="25"/>
      <c r="DD1588" s="25"/>
    </row>
    <row r="1589" spans="1:108" hidden="1">
      <c r="A1589" s="25"/>
      <c r="B1589" s="25"/>
      <c r="C1589" s="25"/>
      <c r="D1589" s="25"/>
      <c r="E1589" s="25"/>
      <c r="F1589" s="25"/>
      <c r="G1589" s="25"/>
      <c r="H1589" s="25"/>
      <c r="I1589" s="214"/>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5"/>
      <c r="AX1589" s="25"/>
      <c r="AY1589" s="25"/>
      <c r="AZ1589" s="25"/>
      <c r="BA1589" s="25"/>
      <c r="BB1589" s="25"/>
      <c r="BC1589" s="25"/>
      <c r="BD1589" s="25"/>
      <c r="BE1589" s="25"/>
      <c r="BF1589" s="25"/>
      <c r="BG1589" s="25"/>
      <c r="BH1589" s="25"/>
      <c r="BI1589" s="25"/>
      <c r="BJ1589" s="25"/>
      <c r="BK1589" s="25"/>
      <c r="BL1589" s="25"/>
      <c r="BM1589" s="25"/>
      <c r="BN1589" s="25"/>
      <c r="BO1589" s="25"/>
      <c r="BP1589" s="25"/>
      <c r="BQ1589" s="25"/>
      <c r="BR1589" s="25"/>
      <c r="BS1589" s="25"/>
      <c r="BT1589" s="25"/>
      <c r="BU1589" s="25"/>
      <c r="BV1589" s="25"/>
      <c r="BW1589" s="25"/>
      <c r="BX1589" s="25"/>
      <c r="BY1589" s="25"/>
      <c r="BZ1589" s="25"/>
      <c r="CA1589" s="25"/>
      <c r="CB1589" s="25"/>
      <c r="CC1589" s="25"/>
      <c r="CD1589" s="25"/>
      <c r="CE1589" s="25"/>
      <c r="CF1589" s="25"/>
      <c r="CG1589" s="25"/>
      <c r="CH1589" s="25"/>
      <c r="CI1589" s="25"/>
      <c r="CJ1589" s="25"/>
      <c r="CK1589" s="25"/>
      <c r="CL1589" s="25"/>
      <c r="CM1589" s="25"/>
      <c r="CN1589" s="25"/>
      <c r="CO1589" s="25"/>
      <c r="CP1589" s="25"/>
      <c r="CQ1589" s="25"/>
      <c r="CR1589" s="25"/>
      <c r="CS1589" s="25"/>
      <c r="CT1589" s="25"/>
      <c r="CU1589" s="25"/>
      <c r="CV1589" s="25"/>
      <c r="CW1589" s="25"/>
      <c r="CX1589" s="25"/>
      <c r="CY1589" s="25"/>
      <c r="CZ1589" s="25"/>
      <c r="DA1589" s="25"/>
      <c r="DB1589" s="25"/>
      <c r="DC1589" s="25"/>
      <c r="DD1589" s="25"/>
    </row>
    <row r="1590" spans="1:108" hidden="1">
      <c r="A1590" s="25"/>
      <c r="B1590" s="25"/>
      <c r="C1590" s="25"/>
      <c r="D1590" s="25"/>
      <c r="E1590" s="25"/>
      <c r="F1590" s="25"/>
      <c r="G1590" s="25"/>
      <c r="H1590" s="25"/>
      <c r="I1590" s="214"/>
      <c r="J1590" s="25"/>
      <c r="K1590" s="25"/>
      <c r="L1590" s="25"/>
      <c r="M1590" s="25"/>
      <c r="N1590" s="25"/>
      <c r="O1590" s="25"/>
      <c r="P1590" s="25"/>
      <c r="Q1590" s="25"/>
      <c r="R1590" s="25"/>
      <c r="S1590" s="25"/>
      <c r="T1590" s="25"/>
      <c r="U1590" s="25"/>
      <c r="V1590" s="25"/>
      <c r="W1590" s="25"/>
      <c r="X1590" s="25"/>
      <c r="Y1590" s="25"/>
      <c r="Z1590" s="25"/>
      <c r="AA1590" s="25"/>
      <c r="AB1590" s="25"/>
      <c r="AC1590" s="25"/>
      <c r="AD1590" s="25"/>
      <c r="AE1590" s="25"/>
      <c r="AF1590" s="25"/>
      <c r="AG1590" s="25"/>
      <c r="AH1590" s="25"/>
      <c r="AI1590" s="25"/>
      <c r="AJ1590" s="25"/>
      <c r="AK1590" s="25"/>
      <c r="AL1590" s="25"/>
      <c r="AM1590" s="25"/>
      <c r="AN1590" s="25"/>
      <c r="AO1590" s="25"/>
      <c r="AP1590" s="25"/>
      <c r="AQ1590" s="25"/>
      <c r="AR1590" s="25"/>
      <c r="AS1590" s="25"/>
      <c r="AT1590" s="25"/>
      <c r="AU1590" s="25"/>
      <c r="AV1590" s="25"/>
      <c r="AW1590" s="25"/>
      <c r="AX1590" s="25"/>
      <c r="AY1590" s="25"/>
      <c r="AZ1590" s="25"/>
      <c r="BA1590" s="25"/>
      <c r="BB1590" s="25"/>
      <c r="BC1590" s="25"/>
      <c r="BD1590" s="25"/>
      <c r="BE1590" s="25"/>
      <c r="BF1590" s="25"/>
      <c r="BG1590" s="25"/>
      <c r="BH1590" s="25"/>
      <c r="BI1590" s="25"/>
      <c r="BJ1590" s="25"/>
      <c r="BK1590" s="25"/>
      <c r="BL1590" s="25"/>
      <c r="BM1590" s="25"/>
      <c r="BN1590" s="25"/>
      <c r="BO1590" s="25"/>
      <c r="BP1590" s="25"/>
      <c r="BQ1590" s="25"/>
      <c r="BR1590" s="25"/>
      <c r="BS1590" s="25"/>
      <c r="BT1590" s="25"/>
      <c r="BU1590" s="25"/>
      <c r="BV1590" s="25"/>
      <c r="BW1590" s="25"/>
      <c r="BX1590" s="25"/>
      <c r="BY1590" s="25"/>
      <c r="BZ1590" s="25"/>
      <c r="CA1590" s="25"/>
      <c r="CB1590" s="25"/>
      <c r="CC1590" s="25"/>
      <c r="CD1590" s="25"/>
      <c r="CE1590" s="25"/>
      <c r="CF1590" s="25"/>
      <c r="CG1590" s="25"/>
      <c r="CH1590" s="25"/>
      <c r="CI1590" s="25"/>
      <c r="CJ1590" s="25"/>
      <c r="CK1590" s="25"/>
      <c r="CL1590" s="25"/>
      <c r="CM1590" s="25"/>
      <c r="CN1590" s="25"/>
      <c r="CO1590" s="25"/>
      <c r="CP1590" s="25"/>
      <c r="CQ1590" s="25"/>
      <c r="CR1590" s="25"/>
      <c r="CS1590" s="25"/>
      <c r="CT1590" s="25"/>
      <c r="CU1590" s="25"/>
      <c r="CV1590" s="25"/>
      <c r="CW1590" s="25"/>
      <c r="CX1590" s="25"/>
      <c r="CY1590" s="25"/>
      <c r="CZ1590" s="25"/>
      <c r="DA1590" s="25"/>
      <c r="DB1590" s="25"/>
      <c r="DC1590" s="25"/>
      <c r="DD1590" s="25"/>
    </row>
    <row r="1591" spans="1:108" hidden="1">
      <c r="A1591" s="25"/>
      <c r="B1591" s="25"/>
      <c r="C1591" s="25"/>
      <c r="D1591" s="25"/>
      <c r="E1591" s="25"/>
      <c r="F1591" s="25"/>
      <c r="G1591" s="25"/>
      <c r="H1591" s="25"/>
      <c r="I1591" s="214"/>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5"/>
      <c r="AX1591" s="25"/>
      <c r="AY1591" s="25"/>
      <c r="AZ1591" s="25"/>
      <c r="BA1591" s="25"/>
      <c r="BB1591" s="25"/>
      <c r="BC1591" s="25"/>
      <c r="BD1591" s="25"/>
      <c r="BE1591" s="25"/>
      <c r="BF1591" s="25"/>
      <c r="BG1591" s="25"/>
      <c r="BH1591" s="25"/>
      <c r="BI1591" s="25"/>
      <c r="BJ1591" s="25"/>
      <c r="BK1591" s="25"/>
      <c r="BL1591" s="25"/>
      <c r="BM1591" s="25"/>
      <c r="BN1591" s="25"/>
      <c r="BO1591" s="25"/>
      <c r="BP1591" s="25"/>
      <c r="BQ1591" s="25"/>
      <c r="BR1591" s="25"/>
      <c r="BS1591" s="25"/>
      <c r="BT1591" s="25"/>
      <c r="BU1591" s="25"/>
      <c r="BV1591" s="25"/>
      <c r="BW1591" s="25"/>
      <c r="BX1591" s="25"/>
      <c r="BY1591" s="25"/>
      <c r="BZ1591" s="25"/>
      <c r="CA1591" s="25"/>
      <c r="CB1591" s="25"/>
      <c r="CC1591" s="25"/>
      <c r="CD1591" s="25"/>
      <c r="CE1591" s="25"/>
      <c r="CF1591" s="25"/>
      <c r="CG1591" s="25"/>
      <c r="CH1591" s="25"/>
      <c r="CI1591" s="25"/>
      <c r="CJ1591" s="25"/>
      <c r="CK1591" s="25"/>
      <c r="CL1591" s="25"/>
      <c r="CM1591" s="25"/>
      <c r="CN1591" s="25"/>
      <c r="CO1591" s="25"/>
      <c r="CP1591" s="25"/>
      <c r="CQ1591" s="25"/>
      <c r="CR1591" s="25"/>
      <c r="CS1591" s="25"/>
      <c r="CT1591" s="25"/>
      <c r="CU1591" s="25"/>
      <c r="CV1591" s="25"/>
      <c r="CW1591" s="25"/>
      <c r="CX1591" s="25"/>
      <c r="CY1591" s="25"/>
      <c r="CZ1591" s="25"/>
      <c r="DA1591" s="25"/>
      <c r="DB1591" s="25"/>
      <c r="DC1591" s="25"/>
      <c r="DD1591" s="25"/>
    </row>
    <row r="1592" spans="1:108" hidden="1">
      <c r="A1592" s="25"/>
      <c r="B1592" s="25"/>
      <c r="C1592" s="25"/>
      <c r="D1592" s="25"/>
      <c r="E1592" s="25"/>
      <c r="F1592" s="25"/>
      <c r="G1592" s="25"/>
      <c r="H1592" s="25"/>
      <c r="I1592" s="214"/>
      <c r="J1592" s="25"/>
      <c r="K1592" s="25"/>
      <c r="L1592" s="25"/>
      <c r="M1592" s="25"/>
      <c r="N1592" s="25"/>
      <c r="O1592" s="25"/>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c r="AM1592" s="25"/>
      <c r="AN1592" s="25"/>
      <c r="AO1592" s="25"/>
      <c r="AP1592" s="25"/>
      <c r="AQ1592" s="25"/>
      <c r="AR1592" s="25"/>
      <c r="AS1592" s="25"/>
      <c r="AT1592" s="25"/>
      <c r="AU1592" s="25"/>
      <c r="AV1592" s="25"/>
      <c r="AW1592" s="25"/>
      <c r="AX1592" s="25"/>
      <c r="AY1592" s="25"/>
      <c r="AZ1592" s="25"/>
      <c r="BA1592" s="25"/>
      <c r="BB1592" s="25"/>
      <c r="BC1592" s="25"/>
      <c r="BD1592" s="25"/>
      <c r="BE1592" s="25"/>
      <c r="BF1592" s="25"/>
      <c r="BG1592" s="25"/>
      <c r="BH1592" s="25"/>
      <c r="BI1592" s="25"/>
      <c r="BJ1592" s="25"/>
      <c r="BK1592" s="25"/>
      <c r="BL1592" s="25"/>
      <c r="BM1592" s="25"/>
      <c r="BN1592" s="25"/>
      <c r="BO1592" s="25"/>
      <c r="BP1592" s="25"/>
      <c r="BQ1592" s="25"/>
      <c r="BR1592" s="25"/>
      <c r="BS1592" s="25"/>
      <c r="BT1592" s="25"/>
      <c r="BU1592" s="25"/>
      <c r="BV1592" s="25"/>
      <c r="BW1592" s="25"/>
      <c r="BX1592" s="25"/>
      <c r="BY1592" s="25"/>
      <c r="BZ1592" s="25"/>
      <c r="CA1592" s="25"/>
      <c r="CB1592" s="25"/>
      <c r="CC1592" s="25"/>
      <c r="CD1592" s="25"/>
      <c r="CE1592" s="25"/>
      <c r="CF1592" s="25"/>
      <c r="CG1592" s="25"/>
      <c r="CH1592" s="25"/>
      <c r="CI1592" s="25"/>
      <c r="CJ1592" s="25"/>
      <c r="CK1592" s="25"/>
      <c r="CL1592" s="25"/>
      <c r="CM1592" s="25"/>
      <c r="CN1592" s="25"/>
      <c r="CO1592" s="25"/>
      <c r="CP1592" s="25"/>
      <c r="CQ1592" s="25"/>
      <c r="CR1592" s="25"/>
      <c r="CS1592" s="25"/>
      <c r="CT1592" s="25"/>
      <c r="CU1592" s="25"/>
      <c r="CV1592" s="25"/>
      <c r="CW1592" s="25"/>
      <c r="CX1592" s="25"/>
      <c r="CY1592" s="25"/>
      <c r="CZ1592" s="25"/>
      <c r="DA1592" s="25"/>
      <c r="DB1592" s="25"/>
      <c r="DC1592" s="25"/>
      <c r="DD1592" s="25"/>
    </row>
    <row r="1593" spans="1:108" hidden="1">
      <c r="A1593" s="25"/>
      <c r="B1593" s="25"/>
      <c r="C1593" s="25"/>
      <c r="D1593" s="25"/>
      <c r="E1593" s="25"/>
      <c r="F1593" s="25"/>
      <c r="G1593" s="25"/>
      <c r="H1593" s="25"/>
      <c r="I1593" s="214"/>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5"/>
      <c r="AX1593" s="25"/>
      <c r="AY1593" s="25"/>
      <c r="AZ1593" s="25"/>
      <c r="BA1593" s="25"/>
      <c r="BB1593" s="25"/>
      <c r="BC1593" s="25"/>
      <c r="BD1593" s="25"/>
      <c r="BE1593" s="25"/>
      <c r="BF1593" s="25"/>
      <c r="BG1593" s="25"/>
      <c r="BH1593" s="25"/>
      <c r="BI1593" s="25"/>
      <c r="BJ1593" s="25"/>
      <c r="BK1593" s="25"/>
      <c r="BL1593" s="25"/>
      <c r="BM1593" s="25"/>
      <c r="BN1593" s="25"/>
      <c r="BO1593" s="25"/>
      <c r="BP1593" s="25"/>
      <c r="BQ1593" s="25"/>
      <c r="BR1593" s="25"/>
      <c r="BS1593" s="25"/>
      <c r="BT1593" s="25"/>
      <c r="BU1593" s="25"/>
      <c r="BV1593" s="25"/>
      <c r="BW1593" s="25"/>
      <c r="BX1593" s="25"/>
      <c r="BY1593" s="25"/>
      <c r="BZ1593" s="25"/>
      <c r="CA1593" s="25"/>
      <c r="CB1593" s="25"/>
      <c r="CC1593" s="25"/>
      <c r="CD1593" s="25"/>
      <c r="CE1593" s="25"/>
      <c r="CF1593" s="25"/>
      <c r="CG1593" s="25"/>
      <c r="CH1593" s="25"/>
      <c r="CI1593" s="25"/>
      <c r="CJ1593" s="25"/>
      <c r="CK1593" s="25"/>
      <c r="CL1593" s="25"/>
      <c r="CM1593" s="25"/>
      <c r="CN1593" s="25"/>
      <c r="CO1593" s="25"/>
      <c r="CP1593" s="25"/>
      <c r="CQ1593" s="25"/>
      <c r="CR1593" s="25"/>
      <c r="CS1593" s="25"/>
      <c r="CT1593" s="25"/>
      <c r="CU1593" s="25"/>
      <c r="CV1593" s="25"/>
      <c r="CW1593" s="25"/>
      <c r="CX1593" s="25"/>
      <c r="CY1593" s="25"/>
      <c r="CZ1593" s="25"/>
      <c r="DA1593" s="25"/>
      <c r="DB1593" s="25"/>
      <c r="DC1593" s="25"/>
      <c r="DD1593" s="25"/>
    </row>
    <row r="1594" spans="1:108" hidden="1">
      <c r="A1594" s="25"/>
      <c r="B1594" s="25"/>
      <c r="C1594" s="25"/>
      <c r="D1594" s="25"/>
      <c r="E1594" s="25"/>
      <c r="F1594" s="25"/>
      <c r="G1594" s="25"/>
      <c r="H1594" s="25"/>
      <c r="I1594" s="214"/>
      <c r="J1594" s="25"/>
      <c r="K1594" s="25"/>
      <c r="L1594" s="25"/>
      <c r="M1594" s="25"/>
      <c r="N1594" s="25"/>
      <c r="O1594" s="25"/>
      <c r="P1594" s="25"/>
      <c r="Q1594" s="25"/>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c r="AM1594" s="25"/>
      <c r="AN1594" s="25"/>
      <c r="AO1594" s="25"/>
      <c r="AP1594" s="25"/>
      <c r="AQ1594" s="25"/>
      <c r="AR1594" s="25"/>
      <c r="AS1594" s="25"/>
      <c r="AT1594" s="25"/>
      <c r="AU1594" s="25"/>
      <c r="AV1594" s="25"/>
      <c r="AW1594" s="25"/>
      <c r="AX1594" s="25"/>
      <c r="AY1594" s="25"/>
      <c r="AZ1594" s="25"/>
      <c r="BA1594" s="25"/>
      <c r="BB1594" s="25"/>
      <c r="BC1594" s="25"/>
      <c r="BD1594" s="25"/>
      <c r="BE1594" s="25"/>
      <c r="BF1594" s="25"/>
      <c r="BG1594" s="25"/>
      <c r="BH1594" s="25"/>
      <c r="BI1594" s="25"/>
      <c r="BJ1594" s="25"/>
      <c r="BK1594" s="25"/>
      <c r="BL1594" s="25"/>
      <c r="BM1594" s="25"/>
      <c r="BN1594" s="25"/>
      <c r="BO1594" s="25"/>
      <c r="BP1594" s="25"/>
      <c r="BQ1594" s="25"/>
      <c r="BR1594" s="25"/>
      <c r="BS1594" s="25"/>
      <c r="BT1594" s="25"/>
      <c r="BU1594" s="25"/>
      <c r="BV1594" s="25"/>
      <c r="BW1594" s="25"/>
      <c r="BX1594" s="25"/>
      <c r="BY1594" s="25"/>
      <c r="BZ1594" s="25"/>
      <c r="CA1594" s="25"/>
      <c r="CB1594" s="25"/>
      <c r="CC1594" s="25"/>
      <c r="CD1594" s="25"/>
      <c r="CE1594" s="25"/>
      <c r="CF1594" s="25"/>
      <c r="CG1594" s="25"/>
      <c r="CH1594" s="25"/>
      <c r="CI1594" s="25"/>
      <c r="CJ1594" s="25"/>
      <c r="CK1594" s="25"/>
      <c r="CL1594" s="25"/>
      <c r="CM1594" s="25"/>
      <c r="CN1594" s="25"/>
      <c r="CO1594" s="25"/>
      <c r="CP1594" s="25"/>
      <c r="CQ1594" s="25"/>
      <c r="CR1594" s="25"/>
      <c r="CS1594" s="25"/>
      <c r="CT1594" s="25"/>
      <c r="CU1594" s="25"/>
      <c r="CV1594" s="25"/>
      <c r="CW1594" s="25"/>
      <c r="CX1594" s="25"/>
      <c r="CY1594" s="25"/>
      <c r="CZ1594" s="25"/>
      <c r="DA1594" s="25"/>
      <c r="DB1594" s="25"/>
      <c r="DC1594" s="25"/>
      <c r="DD1594" s="25"/>
    </row>
    <row r="1595" spans="1:108" hidden="1">
      <c r="A1595" s="25"/>
      <c r="B1595" s="25"/>
      <c r="C1595" s="25"/>
      <c r="D1595" s="25"/>
      <c r="E1595" s="25"/>
      <c r="F1595" s="25"/>
      <c r="G1595" s="25"/>
      <c r="H1595" s="25"/>
      <c r="I1595" s="214"/>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5"/>
      <c r="AX1595" s="25"/>
      <c r="AY1595" s="25"/>
      <c r="AZ1595" s="25"/>
      <c r="BA1595" s="25"/>
      <c r="BB1595" s="25"/>
      <c r="BC1595" s="25"/>
      <c r="BD1595" s="25"/>
      <c r="BE1595" s="25"/>
      <c r="BF1595" s="25"/>
      <c r="BG1595" s="25"/>
      <c r="BH1595" s="25"/>
      <c r="BI1595" s="25"/>
      <c r="BJ1595" s="25"/>
      <c r="BK1595" s="25"/>
      <c r="BL1595" s="25"/>
      <c r="BM1595" s="25"/>
      <c r="BN1595" s="25"/>
      <c r="BO1595" s="25"/>
      <c r="BP1595" s="25"/>
      <c r="BQ1595" s="25"/>
      <c r="BR1595" s="25"/>
      <c r="BS1595" s="25"/>
      <c r="BT1595" s="25"/>
      <c r="BU1595" s="25"/>
      <c r="BV1595" s="25"/>
      <c r="BW1595" s="25"/>
      <c r="BX1595" s="25"/>
      <c r="BY1595" s="25"/>
      <c r="BZ1595" s="25"/>
      <c r="CA1595" s="25"/>
      <c r="CB1595" s="25"/>
      <c r="CC1595" s="25"/>
      <c r="CD1595" s="25"/>
      <c r="CE1595" s="25"/>
      <c r="CF1595" s="25"/>
      <c r="CG1595" s="25"/>
      <c r="CH1595" s="25"/>
      <c r="CI1595" s="25"/>
      <c r="CJ1595" s="25"/>
      <c r="CK1595" s="25"/>
      <c r="CL1595" s="25"/>
      <c r="CM1595" s="25"/>
      <c r="CN1595" s="25"/>
      <c r="CO1595" s="25"/>
      <c r="CP1595" s="25"/>
      <c r="CQ1595" s="25"/>
      <c r="CR1595" s="25"/>
      <c r="CS1595" s="25"/>
      <c r="CT1595" s="25"/>
      <c r="CU1595" s="25"/>
      <c r="CV1595" s="25"/>
      <c r="CW1595" s="25"/>
      <c r="CX1595" s="25"/>
      <c r="CY1595" s="25"/>
      <c r="CZ1595" s="25"/>
      <c r="DA1595" s="25"/>
      <c r="DB1595" s="25"/>
      <c r="DC1595" s="25"/>
      <c r="DD1595" s="25"/>
    </row>
    <row r="1596" spans="1:108" hidden="1">
      <c r="A1596" s="25"/>
      <c r="B1596" s="25"/>
      <c r="C1596" s="25"/>
      <c r="D1596" s="25"/>
      <c r="E1596" s="25"/>
      <c r="F1596" s="25"/>
      <c r="G1596" s="25"/>
      <c r="H1596" s="25"/>
      <c r="I1596" s="214"/>
      <c r="J1596" s="25"/>
      <c r="K1596" s="25"/>
      <c r="L1596" s="25"/>
      <c r="M1596" s="25"/>
      <c r="N1596" s="25"/>
      <c r="O1596" s="25"/>
      <c r="P1596" s="25"/>
      <c r="Q1596" s="25"/>
      <c r="R1596" s="25"/>
      <c r="S1596" s="25"/>
      <c r="T1596" s="25"/>
      <c r="U1596" s="25"/>
      <c r="V1596" s="25"/>
      <c r="W1596" s="25"/>
      <c r="X1596" s="25"/>
      <c r="Y1596" s="25"/>
      <c r="Z1596" s="25"/>
      <c r="AA1596" s="25"/>
      <c r="AB1596" s="25"/>
      <c r="AC1596" s="25"/>
      <c r="AD1596" s="25"/>
      <c r="AE1596" s="25"/>
      <c r="AF1596" s="25"/>
      <c r="AG1596" s="25"/>
      <c r="AH1596" s="25"/>
      <c r="AI1596" s="25"/>
      <c r="AJ1596" s="25"/>
      <c r="AK1596" s="25"/>
      <c r="AL1596" s="25"/>
      <c r="AM1596" s="25"/>
      <c r="AN1596" s="25"/>
      <c r="AO1596" s="25"/>
      <c r="AP1596" s="25"/>
      <c r="AQ1596" s="25"/>
      <c r="AR1596" s="25"/>
      <c r="AS1596" s="25"/>
      <c r="AT1596" s="25"/>
      <c r="AU1596" s="25"/>
      <c r="AV1596" s="25"/>
      <c r="AW1596" s="25"/>
      <c r="AX1596" s="25"/>
      <c r="AY1596" s="25"/>
      <c r="AZ1596" s="25"/>
      <c r="BA1596" s="25"/>
      <c r="BB1596" s="25"/>
      <c r="BC1596" s="25"/>
      <c r="BD1596" s="25"/>
      <c r="BE1596" s="25"/>
      <c r="BF1596" s="25"/>
      <c r="BG1596" s="25"/>
      <c r="BH1596" s="25"/>
      <c r="BI1596" s="25"/>
      <c r="BJ1596" s="25"/>
      <c r="BK1596" s="25"/>
      <c r="BL1596" s="25"/>
      <c r="BM1596" s="25"/>
      <c r="BN1596" s="25"/>
      <c r="BO1596" s="25"/>
      <c r="BP1596" s="25"/>
      <c r="BQ1596" s="25"/>
      <c r="BR1596" s="25"/>
      <c r="BS1596" s="25"/>
      <c r="BT1596" s="25"/>
      <c r="BU1596" s="25"/>
      <c r="BV1596" s="25"/>
      <c r="BW1596" s="25"/>
      <c r="BX1596" s="25"/>
      <c r="BY1596" s="25"/>
      <c r="BZ1596" s="25"/>
      <c r="CA1596" s="25"/>
      <c r="CB1596" s="25"/>
      <c r="CC1596" s="25"/>
      <c r="CD1596" s="25"/>
      <c r="CE1596" s="25"/>
      <c r="CF1596" s="25"/>
      <c r="CG1596" s="25"/>
      <c r="CH1596" s="25"/>
      <c r="CI1596" s="25"/>
      <c r="CJ1596" s="25"/>
      <c r="CK1596" s="25"/>
      <c r="CL1596" s="25"/>
      <c r="CM1596" s="25"/>
      <c r="CN1596" s="25"/>
      <c r="CO1596" s="25"/>
      <c r="CP1596" s="25"/>
      <c r="CQ1596" s="25"/>
      <c r="CR1596" s="25"/>
      <c r="CS1596" s="25"/>
      <c r="CT1596" s="25"/>
      <c r="CU1596" s="25"/>
      <c r="CV1596" s="25"/>
      <c r="CW1596" s="25"/>
      <c r="CX1596" s="25"/>
      <c r="CY1596" s="25"/>
      <c r="CZ1596" s="25"/>
      <c r="DA1596" s="25"/>
      <c r="DB1596" s="25"/>
      <c r="DC1596" s="25"/>
      <c r="DD1596" s="25"/>
    </row>
    <row r="1597" spans="1:108" hidden="1">
      <c r="A1597" s="25"/>
      <c r="B1597" s="25"/>
      <c r="C1597" s="25"/>
      <c r="D1597" s="25"/>
      <c r="E1597" s="25"/>
      <c r="F1597" s="25"/>
      <c r="G1597" s="25"/>
      <c r="H1597" s="25"/>
      <c r="I1597" s="214"/>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5"/>
      <c r="AX1597" s="25"/>
      <c r="AY1597" s="25"/>
      <c r="AZ1597" s="25"/>
      <c r="BA1597" s="25"/>
      <c r="BB1597" s="25"/>
      <c r="BC1597" s="25"/>
      <c r="BD1597" s="25"/>
      <c r="BE1597" s="25"/>
      <c r="BF1597" s="25"/>
      <c r="BG1597" s="25"/>
      <c r="BH1597" s="25"/>
      <c r="BI1597" s="25"/>
      <c r="BJ1597" s="25"/>
      <c r="BK1597" s="25"/>
      <c r="BL1597" s="25"/>
      <c r="BM1597" s="25"/>
      <c r="BN1597" s="25"/>
      <c r="BO1597" s="25"/>
      <c r="BP1597" s="25"/>
      <c r="BQ1597" s="25"/>
      <c r="BR1597" s="25"/>
      <c r="BS1597" s="25"/>
      <c r="BT1597" s="25"/>
      <c r="BU1597" s="25"/>
      <c r="BV1597" s="25"/>
      <c r="BW1597" s="25"/>
      <c r="BX1597" s="25"/>
      <c r="BY1597" s="25"/>
      <c r="BZ1597" s="25"/>
      <c r="CA1597" s="25"/>
      <c r="CB1597" s="25"/>
      <c r="CC1597" s="25"/>
      <c r="CD1597" s="25"/>
      <c r="CE1597" s="25"/>
      <c r="CF1597" s="25"/>
      <c r="CG1597" s="25"/>
      <c r="CH1597" s="25"/>
      <c r="CI1597" s="25"/>
      <c r="CJ1597" s="25"/>
      <c r="CK1597" s="25"/>
      <c r="CL1597" s="25"/>
      <c r="CM1597" s="25"/>
      <c r="CN1597" s="25"/>
      <c r="CO1597" s="25"/>
      <c r="CP1597" s="25"/>
      <c r="CQ1597" s="25"/>
      <c r="CR1597" s="25"/>
      <c r="CS1597" s="25"/>
      <c r="CT1597" s="25"/>
      <c r="CU1597" s="25"/>
      <c r="CV1597" s="25"/>
      <c r="CW1597" s="25"/>
      <c r="CX1597" s="25"/>
      <c r="CY1597" s="25"/>
      <c r="CZ1597" s="25"/>
      <c r="DA1597" s="25"/>
      <c r="DB1597" s="25"/>
      <c r="DC1597" s="25"/>
      <c r="DD1597" s="25"/>
    </row>
    <row r="1598" spans="1:108" hidden="1">
      <c r="A1598" s="25"/>
      <c r="B1598" s="25"/>
      <c r="C1598" s="25"/>
      <c r="D1598" s="25"/>
      <c r="E1598" s="25"/>
      <c r="F1598" s="25"/>
      <c r="G1598" s="25"/>
      <c r="H1598" s="25"/>
      <c r="I1598" s="214"/>
      <c r="J1598" s="25"/>
      <c r="K1598" s="25"/>
      <c r="L1598" s="25"/>
      <c r="M1598" s="25"/>
      <c r="N1598" s="25"/>
      <c r="O1598" s="25"/>
      <c r="P1598" s="25"/>
      <c r="Q1598" s="25"/>
      <c r="R1598" s="25"/>
      <c r="S1598" s="25"/>
      <c r="T1598" s="25"/>
      <c r="U1598" s="25"/>
      <c r="V1598" s="25"/>
      <c r="W1598" s="25"/>
      <c r="X1598" s="25"/>
      <c r="Y1598" s="25"/>
      <c r="Z1598" s="25"/>
      <c r="AA1598" s="25"/>
      <c r="AB1598" s="25"/>
      <c r="AC1598" s="25"/>
      <c r="AD1598" s="25"/>
      <c r="AE1598" s="25"/>
      <c r="AF1598" s="25"/>
      <c r="AG1598" s="25"/>
      <c r="AH1598" s="25"/>
      <c r="AI1598" s="25"/>
      <c r="AJ1598" s="25"/>
      <c r="AK1598" s="25"/>
      <c r="AL1598" s="25"/>
      <c r="AM1598" s="25"/>
      <c r="AN1598" s="25"/>
      <c r="AO1598" s="25"/>
      <c r="AP1598" s="25"/>
      <c r="AQ1598" s="25"/>
      <c r="AR1598" s="25"/>
      <c r="AS1598" s="25"/>
      <c r="AT1598" s="25"/>
      <c r="AU1598" s="25"/>
      <c r="AV1598" s="25"/>
      <c r="AW1598" s="25"/>
      <c r="AX1598" s="25"/>
      <c r="AY1598" s="25"/>
      <c r="AZ1598" s="25"/>
      <c r="BA1598" s="25"/>
      <c r="BB1598" s="25"/>
      <c r="BC1598" s="25"/>
      <c r="BD1598" s="25"/>
      <c r="BE1598" s="25"/>
      <c r="BF1598" s="25"/>
      <c r="BG1598" s="25"/>
      <c r="BH1598" s="25"/>
      <c r="BI1598" s="25"/>
      <c r="BJ1598" s="25"/>
      <c r="BK1598" s="25"/>
      <c r="BL1598" s="25"/>
      <c r="BM1598" s="25"/>
      <c r="BN1598" s="25"/>
      <c r="BO1598" s="25"/>
      <c r="BP1598" s="25"/>
      <c r="BQ1598" s="25"/>
      <c r="BR1598" s="25"/>
      <c r="BS1598" s="25"/>
      <c r="BT1598" s="25"/>
      <c r="BU1598" s="25"/>
      <c r="BV1598" s="25"/>
      <c r="BW1598" s="25"/>
      <c r="BX1598" s="25"/>
      <c r="BY1598" s="25"/>
      <c r="BZ1598" s="25"/>
      <c r="CA1598" s="25"/>
      <c r="CB1598" s="25"/>
      <c r="CC1598" s="25"/>
      <c r="CD1598" s="25"/>
      <c r="CE1598" s="25"/>
      <c r="CF1598" s="25"/>
      <c r="CG1598" s="25"/>
      <c r="CH1598" s="25"/>
      <c r="CI1598" s="25"/>
      <c r="CJ1598" s="25"/>
      <c r="CK1598" s="25"/>
      <c r="CL1598" s="25"/>
      <c r="CM1598" s="25"/>
      <c r="CN1598" s="25"/>
      <c r="CO1598" s="25"/>
      <c r="CP1598" s="25"/>
      <c r="CQ1598" s="25"/>
      <c r="CR1598" s="25"/>
      <c r="CS1598" s="25"/>
      <c r="CT1598" s="25"/>
      <c r="CU1598" s="25"/>
      <c r="CV1598" s="25"/>
      <c r="CW1598" s="25"/>
      <c r="CX1598" s="25"/>
      <c r="CY1598" s="25"/>
      <c r="CZ1598" s="25"/>
      <c r="DA1598" s="25"/>
      <c r="DB1598" s="25"/>
      <c r="DC1598" s="25"/>
      <c r="DD1598" s="25"/>
    </row>
    <row r="1599" spans="1:108" hidden="1">
      <c r="A1599" s="25"/>
      <c r="B1599" s="25"/>
      <c r="C1599" s="25"/>
      <c r="D1599" s="25"/>
      <c r="E1599" s="25"/>
      <c r="F1599" s="25"/>
      <c r="G1599" s="25"/>
      <c r="H1599" s="25"/>
      <c r="I1599" s="214"/>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5"/>
      <c r="AX1599" s="25"/>
      <c r="AY1599" s="25"/>
      <c r="AZ1599" s="25"/>
      <c r="BA1599" s="25"/>
      <c r="BB1599" s="25"/>
      <c r="BC1599" s="25"/>
      <c r="BD1599" s="25"/>
      <c r="BE1599" s="25"/>
      <c r="BF1599" s="25"/>
      <c r="BG1599" s="25"/>
      <c r="BH1599" s="25"/>
      <c r="BI1599" s="25"/>
      <c r="BJ1599" s="25"/>
      <c r="BK1599" s="25"/>
      <c r="BL1599" s="25"/>
      <c r="BM1599" s="25"/>
      <c r="BN1599" s="25"/>
      <c r="BO1599" s="25"/>
      <c r="BP1599" s="25"/>
      <c r="BQ1599" s="25"/>
      <c r="BR1599" s="25"/>
      <c r="BS1599" s="25"/>
      <c r="BT1599" s="25"/>
      <c r="BU1599" s="25"/>
      <c r="BV1599" s="25"/>
      <c r="BW1599" s="25"/>
      <c r="BX1599" s="25"/>
      <c r="BY1599" s="25"/>
      <c r="BZ1599" s="25"/>
      <c r="CA1599" s="25"/>
      <c r="CB1599" s="25"/>
      <c r="CC1599" s="25"/>
      <c r="CD1599" s="25"/>
      <c r="CE1599" s="25"/>
      <c r="CF1599" s="25"/>
      <c r="CG1599" s="25"/>
      <c r="CH1599" s="25"/>
      <c r="CI1599" s="25"/>
      <c r="CJ1599" s="25"/>
      <c r="CK1599" s="25"/>
      <c r="CL1599" s="25"/>
      <c r="CM1599" s="25"/>
      <c r="CN1599" s="25"/>
      <c r="CO1599" s="25"/>
      <c r="CP1599" s="25"/>
      <c r="CQ1599" s="25"/>
      <c r="CR1599" s="25"/>
      <c r="CS1599" s="25"/>
      <c r="CT1599" s="25"/>
      <c r="CU1599" s="25"/>
      <c r="CV1599" s="25"/>
      <c r="CW1599" s="25"/>
      <c r="CX1599" s="25"/>
      <c r="CY1599" s="25"/>
      <c r="CZ1599" s="25"/>
      <c r="DA1599" s="25"/>
      <c r="DB1599" s="25"/>
      <c r="DC1599" s="25"/>
      <c r="DD1599" s="25"/>
    </row>
    <row r="1600" spans="1:108" hidden="1">
      <c r="A1600" s="25"/>
      <c r="B1600" s="25"/>
      <c r="C1600" s="25"/>
      <c r="D1600" s="25"/>
      <c r="E1600" s="25"/>
      <c r="F1600" s="25"/>
      <c r="G1600" s="25"/>
      <c r="H1600" s="25"/>
      <c r="I1600" s="214"/>
      <c r="J1600" s="25"/>
      <c r="K1600" s="25"/>
      <c r="L1600" s="25"/>
      <c r="M1600" s="25"/>
      <c r="N1600" s="25"/>
      <c r="O1600" s="25"/>
      <c r="P1600" s="25"/>
      <c r="Q1600" s="25"/>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c r="AM1600" s="25"/>
      <c r="AN1600" s="25"/>
      <c r="AO1600" s="25"/>
      <c r="AP1600" s="25"/>
      <c r="AQ1600" s="25"/>
      <c r="AR1600" s="25"/>
      <c r="AS1600" s="25"/>
      <c r="AT1600" s="25"/>
      <c r="AU1600" s="25"/>
      <c r="AV1600" s="25"/>
      <c r="AW1600" s="25"/>
      <c r="AX1600" s="25"/>
      <c r="AY1600" s="25"/>
      <c r="AZ1600" s="25"/>
      <c r="BA1600" s="25"/>
      <c r="BB1600" s="25"/>
      <c r="BC1600" s="25"/>
      <c r="BD1600" s="25"/>
      <c r="BE1600" s="25"/>
      <c r="BF1600" s="25"/>
      <c r="BG1600" s="25"/>
      <c r="BH1600" s="25"/>
      <c r="BI1600" s="25"/>
      <c r="BJ1600" s="25"/>
      <c r="BK1600" s="25"/>
      <c r="BL1600" s="25"/>
      <c r="BM1600" s="25"/>
      <c r="BN1600" s="25"/>
      <c r="BO1600" s="25"/>
      <c r="BP1600" s="25"/>
      <c r="BQ1600" s="25"/>
      <c r="BR1600" s="25"/>
      <c r="BS1600" s="25"/>
      <c r="BT1600" s="25"/>
      <c r="BU1600" s="25"/>
      <c r="BV1600" s="25"/>
      <c r="BW1600" s="25"/>
      <c r="BX1600" s="25"/>
      <c r="BY1600" s="25"/>
      <c r="BZ1600" s="25"/>
      <c r="CA1600" s="25"/>
      <c r="CB1600" s="25"/>
      <c r="CC1600" s="25"/>
      <c r="CD1600" s="25"/>
      <c r="CE1600" s="25"/>
      <c r="CF1600" s="25"/>
      <c r="CG1600" s="25"/>
      <c r="CH1600" s="25"/>
      <c r="CI1600" s="25"/>
      <c r="CJ1600" s="25"/>
      <c r="CK1600" s="25"/>
      <c r="CL1600" s="25"/>
      <c r="CM1600" s="25"/>
      <c r="CN1600" s="25"/>
      <c r="CO1600" s="25"/>
      <c r="CP1600" s="25"/>
      <c r="CQ1600" s="25"/>
      <c r="CR1600" s="25"/>
      <c r="CS1600" s="25"/>
      <c r="CT1600" s="25"/>
      <c r="CU1600" s="25"/>
      <c r="CV1600" s="25"/>
      <c r="CW1600" s="25"/>
      <c r="CX1600" s="25"/>
      <c r="CY1600" s="25"/>
      <c r="CZ1600" s="25"/>
      <c r="DA1600" s="25"/>
      <c r="DB1600" s="25"/>
      <c r="DC1600" s="25"/>
      <c r="DD1600" s="25"/>
    </row>
    <row r="1601" spans="1:108" hidden="1">
      <c r="A1601" s="25"/>
      <c r="B1601" s="25"/>
      <c r="C1601" s="25"/>
      <c r="D1601" s="25"/>
      <c r="E1601" s="25"/>
      <c r="F1601" s="25"/>
      <c r="G1601" s="25"/>
      <c r="H1601" s="25"/>
      <c r="I1601" s="214"/>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5"/>
      <c r="AX1601" s="25"/>
      <c r="AY1601" s="25"/>
      <c r="AZ1601" s="25"/>
      <c r="BA1601" s="25"/>
      <c r="BB1601" s="25"/>
      <c r="BC1601" s="25"/>
      <c r="BD1601" s="25"/>
      <c r="BE1601" s="25"/>
      <c r="BF1601" s="25"/>
      <c r="BG1601" s="25"/>
      <c r="BH1601" s="25"/>
      <c r="BI1601" s="25"/>
      <c r="BJ1601" s="25"/>
      <c r="BK1601" s="25"/>
      <c r="BL1601" s="25"/>
      <c r="BM1601" s="25"/>
      <c r="BN1601" s="25"/>
      <c r="BO1601" s="25"/>
      <c r="BP1601" s="25"/>
      <c r="BQ1601" s="25"/>
      <c r="BR1601" s="25"/>
      <c r="BS1601" s="25"/>
      <c r="BT1601" s="25"/>
      <c r="BU1601" s="25"/>
      <c r="BV1601" s="25"/>
      <c r="BW1601" s="25"/>
      <c r="BX1601" s="25"/>
      <c r="BY1601" s="25"/>
      <c r="BZ1601" s="25"/>
      <c r="CA1601" s="25"/>
      <c r="CB1601" s="25"/>
      <c r="CC1601" s="25"/>
      <c r="CD1601" s="25"/>
      <c r="CE1601" s="25"/>
      <c r="CF1601" s="25"/>
      <c r="CG1601" s="25"/>
      <c r="CH1601" s="25"/>
      <c r="CI1601" s="25"/>
      <c r="CJ1601" s="25"/>
      <c r="CK1601" s="25"/>
      <c r="CL1601" s="25"/>
      <c r="CM1601" s="25"/>
      <c r="CN1601" s="25"/>
      <c r="CO1601" s="25"/>
      <c r="CP1601" s="25"/>
      <c r="CQ1601" s="25"/>
      <c r="CR1601" s="25"/>
      <c r="CS1601" s="25"/>
      <c r="CT1601" s="25"/>
      <c r="CU1601" s="25"/>
      <c r="CV1601" s="25"/>
      <c r="CW1601" s="25"/>
      <c r="CX1601" s="25"/>
      <c r="CY1601" s="25"/>
      <c r="CZ1601" s="25"/>
      <c r="DA1601" s="25"/>
      <c r="DB1601" s="25"/>
      <c r="DC1601" s="25"/>
      <c r="DD1601" s="25"/>
    </row>
    <row r="1602" spans="1:108" hidden="1">
      <c r="A1602" s="25"/>
      <c r="B1602" s="25"/>
      <c r="C1602" s="25"/>
      <c r="D1602" s="25"/>
      <c r="E1602" s="25"/>
      <c r="F1602" s="25"/>
      <c r="G1602" s="25"/>
      <c r="H1602" s="25"/>
      <c r="I1602" s="214"/>
      <c r="J1602" s="25"/>
      <c r="K1602" s="25"/>
      <c r="L1602" s="25"/>
      <c r="M1602" s="25"/>
      <c r="N1602" s="25"/>
      <c r="O1602" s="25"/>
      <c r="P1602" s="25"/>
      <c r="Q1602" s="25"/>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c r="AM1602" s="25"/>
      <c r="AN1602" s="25"/>
      <c r="AO1602" s="25"/>
      <c r="AP1602" s="25"/>
      <c r="AQ1602" s="25"/>
      <c r="AR1602" s="25"/>
      <c r="AS1602" s="25"/>
      <c r="AT1602" s="25"/>
      <c r="AU1602" s="25"/>
      <c r="AV1602" s="25"/>
      <c r="AW1602" s="25"/>
      <c r="AX1602" s="25"/>
      <c r="AY1602" s="25"/>
      <c r="AZ1602" s="25"/>
      <c r="BA1602" s="25"/>
      <c r="BB1602" s="25"/>
      <c r="BC1602" s="25"/>
      <c r="BD1602" s="25"/>
      <c r="BE1602" s="25"/>
      <c r="BF1602" s="25"/>
      <c r="BG1602" s="25"/>
      <c r="BH1602" s="25"/>
      <c r="BI1602" s="25"/>
      <c r="BJ1602" s="25"/>
      <c r="BK1602" s="25"/>
      <c r="BL1602" s="25"/>
      <c r="BM1602" s="25"/>
      <c r="BN1602" s="25"/>
      <c r="BO1602" s="25"/>
      <c r="BP1602" s="25"/>
      <c r="BQ1602" s="25"/>
      <c r="BR1602" s="25"/>
      <c r="BS1602" s="25"/>
      <c r="BT1602" s="25"/>
      <c r="BU1602" s="25"/>
      <c r="BV1602" s="25"/>
      <c r="BW1602" s="25"/>
      <c r="BX1602" s="25"/>
      <c r="BY1602" s="25"/>
      <c r="BZ1602" s="25"/>
      <c r="CA1602" s="25"/>
      <c r="CB1602" s="25"/>
      <c r="CC1602" s="25"/>
      <c r="CD1602" s="25"/>
      <c r="CE1602" s="25"/>
      <c r="CF1602" s="25"/>
      <c r="CG1602" s="25"/>
      <c r="CH1602" s="25"/>
      <c r="CI1602" s="25"/>
      <c r="CJ1602" s="25"/>
      <c r="CK1602" s="25"/>
      <c r="CL1602" s="25"/>
      <c r="CM1602" s="25"/>
      <c r="CN1602" s="25"/>
      <c r="CO1602" s="25"/>
      <c r="CP1602" s="25"/>
      <c r="CQ1602" s="25"/>
      <c r="CR1602" s="25"/>
      <c r="CS1602" s="25"/>
      <c r="CT1602" s="25"/>
      <c r="CU1602" s="25"/>
      <c r="CV1602" s="25"/>
      <c r="CW1602" s="25"/>
      <c r="CX1602" s="25"/>
      <c r="CY1602" s="25"/>
      <c r="CZ1602" s="25"/>
      <c r="DA1602" s="25"/>
      <c r="DB1602" s="25"/>
      <c r="DC1602" s="25"/>
      <c r="DD1602" s="25"/>
    </row>
    <row r="1603" spans="1:108" hidden="1">
      <c r="A1603" s="25"/>
      <c r="B1603" s="25"/>
      <c r="C1603" s="25"/>
      <c r="D1603" s="25"/>
      <c r="E1603" s="25"/>
      <c r="F1603" s="25"/>
      <c r="G1603" s="25"/>
      <c r="H1603" s="25"/>
      <c r="I1603" s="214"/>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5"/>
      <c r="AX1603" s="25"/>
      <c r="AY1603" s="25"/>
      <c r="AZ1603" s="25"/>
      <c r="BA1603" s="25"/>
      <c r="BB1603" s="25"/>
      <c r="BC1603" s="25"/>
      <c r="BD1603" s="25"/>
      <c r="BE1603" s="25"/>
      <c r="BF1603" s="25"/>
      <c r="BG1603" s="25"/>
      <c r="BH1603" s="25"/>
      <c r="BI1603" s="25"/>
      <c r="BJ1603" s="25"/>
      <c r="BK1603" s="25"/>
      <c r="BL1603" s="25"/>
      <c r="BM1603" s="25"/>
      <c r="BN1603" s="25"/>
      <c r="BO1603" s="25"/>
      <c r="BP1603" s="25"/>
      <c r="BQ1603" s="25"/>
      <c r="BR1603" s="25"/>
      <c r="BS1603" s="25"/>
      <c r="BT1603" s="25"/>
      <c r="BU1603" s="25"/>
      <c r="BV1603" s="25"/>
      <c r="BW1603" s="25"/>
      <c r="BX1603" s="25"/>
      <c r="BY1603" s="25"/>
      <c r="BZ1603" s="25"/>
      <c r="CA1603" s="25"/>
      <c r="CB1603" s="25"/>
      <c r="CC1603" s="25"/>
      <c r="CD1603" s="25"/>
      <c r="CE1603" s="25"/>
      <c r="CF1603" s="25"/>
      <c r="CG1603" s="25"/>
      <c r="CH1603" s="25"/>
      <c r="CI1603" s="25"/>
      <c r="CJ1603" s="25"/>
      <c r="CK1603" s="25"/>
      <c r="CL1603" s="25"/>
      <c r="CM1603" s="25"/>
      <c r="CN1603" s="25"/>
      <c r="CO1603" s="25"/>
      <c r="CP1603" s="25"/>
      <c r="CQ1603" s="25"/>
      <c r="CR1603" s="25"/>
      <c r="CS1603" s="25"/>
      <c r="CT1603" s="25"/>
      <c r="CU1603" s="25"/>
      <c r="CV1603" s="25"/>
      <c r="CW1603" s="25"/>
      <c r="CX1603" s="25"/>
      <c r="CY1603" s="25"/>
      <c r="CZ1603" s="25"/>
      <c r="DA1603" s="25"/>
      <c r="DB1603" s="25"/>
      <c r="DC1603" s="25"/>
      <c r="DD1603" s="25"/>
    </row>
    <row r="1604" spans="1:108" hidden="1">
      <c r="A1604" s="25"/>
      <c r="B1604" s="25"/>
      <c r="C1604" s="25"/>
      <c r="D1604" s="25"/>
      <c r="E1604" s="25"/>
      <c r="F1604" s="25"/>
      <c r="G1604" s="25"/>
      <c r="H1604" s="25"/>
      <c r="I1604" s="214"/>
      <c r="J1604" s="25"/>
      <c r="K1604" s="25"/>
      <c r="L1604" s="25"/>
      <c r="M1604" s="25"/>
      <c r="N1604" s="25"/>
      <c r="O1604" s="25"/>
      <c r="P1604" s="25"/>
      <c r="Q1604" s="25"/>
      <c r="R1604" s="25"/>
      <c r="S1604" s="25"/>
      <c r="T1604" s="25"/>
      <c r="U1604" s="25"/>
      <c r="V1604" s="25"/>
      <c r="W1604" s="25"/>
      <c r="X1604" s="25"/>
      <c r="Y1604" s="25"/>
      <c r="Z1604" s="25"/>
      <c r="AA1604" s="25"/>
      <c r="AB1604" s="25"/>
      <c r="AC1604" s="25"/>
      <c r="AD1604" s="25"/>
      <c r="AE1604" s="25"/>
      <c r="AF1604" s="25"/>
      <c r="AG1604" s="25"/>
      <c r="AH1604" s="25"/>
      <c r="AI1604" s="25"/>
      <c r="AJ1604" s="25"/>
      <c r="AK1604" s="25"/>
      <c r="AL1604" s="25"/>
      <c r="AM1604" s="25"/>
      <c r="AN1604" s="25"/>
      <c r="AO1604" s="25"/>
      <c r="AP1604" s="25"/>
      <c r="AQ1604" s="25"/>
      <c r="AR1604" s="25"/>
      <c r="AS1604" s="25"/>
      <c r="AT1604" s="25"/>
      <c r="AU1604" s="25"/>
      <c r="AV1604" s="25"/>
      <c r="AW1604" s="25"/>
      <c r="AX1604" s="25"/>
      <c r="AY1604" s="25"/>
      <c r="AZ1604" s="25"/>
      <c r="BA1604" s="25"/>
      <c r="BB1604" s="25"/>
      <c r="BC1604" s="25"/>
      <c r="BD1604" s="25"/>
      <c r="BE1604" s="25"/>
      <c r="BF1604" s="25"/>
      <c r="BG1604" s="25"/>
      <c r="BH1604" s="25"/>
      <c r="BI1604" s="25"/>
      <c r="BJ1604" s="25"/>
      <c r="BK1604" s="25"/>
      <c r="BL1604" s="25"/>
      <c r="BM1604" s="25"/>
      <c r="BN1604" s="25"/>
      <c r="BO1604" s="25"/>
      <c r="BP1604" s="25"/>
      <c r="BQ1604" s="25"/>
      <c r="BR1604" s="25"/>
      <c r="BS1604" s="25"/>
      <c r="BT1604" s="25"/>
      <c r="BU1604" s="25"/>
      <c r="BV1604" s="25"/>
      <c r="BW1604" s="25"/>
      <c r="BX1604" s="25"/>
      <c r="BY1604" s="25"/>
      <c r="BZ1604" s="25"/>
      <c r="CA1604" s="25"/>
      <c r="CB1604" s="25"/>
      <c r="CC1604" s="25"/>
      <c r="CD1604" s="25"/>
      <c r="CE1604" s="25"/>
      <c r="CF1604" s="25"/>
      <c r="CG1604" s="25"/>
      <c r="CH1604" s="25"/>
      <c r="CI1604" s="25"/>
      <c r="CJ1604" s="25"/>
      <c r="CK1604" s="25"/>
      <c r="CL1604" s="25"/>
      <c r="CM1604" s="25"/>
      <c r="CN1604" s="25"/>
      <c r="CO1604" s="25"/>
      <c r="CP1604" s="25"/>
      <c r="CQ1604" s="25"/>
      <c r="CR1604" s="25"/>
      <c r="CS1604" s="25"/>
      <c r="CT1604" s="25"/>
      <c r="CU1604" s="25"/>
      <c r="CV1604" s="25"/>
      <c r="CW1604" s="25"/>
      <c r="CX1604" s="25"/>
      <c r="CY1604" s="25"/>
      <c r="CZ1604" s="25"/>
      <c r="DA1604" s="25"/>
      <c r="DB1604" s="25"/>
      <c r="DC1604" s="25"/>
      <c r="DD1604" s="25"/>
    </row>
    <row r="1605" spans="1:108" hidden="1">
      <c r="A1605" s="25"/>
      <c r="B1605" s="25"/>
      <c r="C1605" s="25"/>
      <c r="D1605" s="25"/>
      <c r="E1605" s="25"/>
      <c r="F1605" s="25"/>
      <c r="G1605" s="25"/>
      <c r="H1605" s="25"/>
      <c r="I1605" s="214"/>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5"/>
      <c r="AX1605" s="25"/>
      <c r="AY1605" s="25"/>
      <c r="AZ1605" s="25"/>
      <c r="BA1605" s="25"/>
      <c r="BB1605" s="25"/>
      <c r="BC1605" s="25"/>
      <c r="BD1605" s="25"/>
      <c r="BE1605" s="25"/>
      <c r="BF1605" s="25"/>
      <c r="BG1605" s="25"/>
      <c r="BH1605" s="25"/>
      <c r="BI1605" s="25"/>
      <c r="BJ1605" s="25"/>
      <c r="BK1605" s="25"/>
      <c r="BL1605" s="25"/>
      <c r="BM1605" s="25"/>
      <c r="BN1605" s="25"/>
      <c r="BO1605" s="25"/>
      <c r="BP1605" s="25"/>
      <c r="BQ1605" s="25"/>
      <c r="BR1605" s="25"/>
      <c r="BS1605" s="25"/>
      <c r="BT1605" s="25"/>
      <c r="BU1605" s="25"/>
      <c r="BV1605" s="25"/>
      <c r="BW1605" s="25"/>
      <c r="BX1605" s="25"/>
      <c r="BY1605" s="25"/>
      <c r="BZ1605" s="25"/>
      <c r="CA1605" s="25"/>
      <c r="CB1605" s="25"/>
      <c r="CC1605" s="25"/>
      <c r="CD1605" s="25"/>
      <c r="CE1605" s="25"/>
      <c r="CF1605" s="25"/>
      <c r="CG1605" s="25"/>
      <c r="CH1605" s="25"/>
      <c r="CI1605" s="25"/>
      <c r="CJ1605" s="25"/>
      <c r="CK1605" s="25"/>
      <c r="CL1605" s="25"/>
      <c r="CM1605" s="25"/>
      <c r="CN1605" s="25"/>
      <c r="CO1605" s="25"/>
      <c r="CP1605" s="25"/>
      <c r="CQ1605" s="25"/>
      <c r="CR1605" s="25"/>
      <c r="CS1605" s="25"/>
      <c r="CT1605" s="25"/>
      <c r="CU1605" s="25"/>
      <c r="CV1605" s="25"/>
      <c r="CW1605" s="25"/>
      <c r="CX1605" s="25"/>
      <c r="CY1605" s="25"/>
      <c r="CZ1605" s="25"/>
      <c r="DA1605" s="25"/>
      <c r="DB1605" s="25"/>
      <c r="DC1605" s="25"/>
      <c r="DD1605" s="25"/>
    </row>
    <row r="1606" spans="1:108" hidden="1">
      <c r="A1606" s="25"/>
      <c r="B1606" s="25"/>
      <c r="C1606" s="25"/>
      <c r="D1606" s="25"/>
      <c r="E1606" s="25"/>
      <c r="F1606" s="25"/>
      <c r="G1606" s="25"/>
      <c r="H1606" s="25"/>
      <c r="I1606" s="214"/>
      <c r="J1606" s="25"/>
      <c r="K1606" s="25"/>
      <c r="L1606" s="25"/>
      <c r="M1606" s="25"/>
      <c r="N1606" s="25"/>
      <c r="O1606" s="25"/>
      <c r="P1606" s="25"/>
      <c r="Q1606" s="25"/>
      <c r="R1606" s="25"/>
      <c r="S1606" s="25"/>
      <c r="T1606" s="25"/>
      <c r="U1606" s="25"/>
      <c r="V1606" s="25"/>
      <c r="W1606" s="25"/>
      <c r="X1606" s="25"/>
      <c r="Y1606" s="25"/>
      <c r="Z1606" s="25"/>
      <c r="AA1606" s="25"/>
      <c r="AB1606" s="25"/>
      <c r="AC1606" s="25"/>
      <c r="AD1606" s="25"/>
      <c r="AE1606" s="25"/>
      <c r="AF1606" s="25"/>
      <c r="AG1606" s="25"/>
      <c r="AH1606" s="25"/>
      <c r="AI1606" s="25"/>
      <c r="AJ1606" s="25"/>
      <c r="AK1606" s="25"/>
      <c r="AL1606" s="25"/>
      <c r="AM1606" s="25"/>
      <c r="AN1606" s="25"/>
      <c r="AO1606" s="25"/>
      <c r="AP1606" s="25"/>
      <c r="AQ1606" s="25"/>
      <c r="AR1606" s="25"/>
      <c r="AS1606" s="25"/>
      <c r="AT1606" s="25"/>
      <c r="AU1606" s="25"/>
      <c r="AV1606" s="25"/>
      <c r="AW1606" s="25"/>
      <c r="AX1606" s="25"/>
      <c r="AY1606" s="25"/>
      <c r="AZ1606" s="25"/>
      <c r="BA1606" s="25"/>
      <c r="BB1606" s="25"/>
      <c r="BC1606" s="25"/>
      <c r="BD1606" s="25"/>
      <c r="BE1606" s="25"/>
      <c r="BF1606" s="25"/>
      <c r="BG1606" s="25"/>
      <c r="BH1606" s="25"/>
      <c r="BI1606" s="25"/>
      <c r="BJ1606" s="25"/>
      <c r="BK1606" s="25"/>
      <c r="BL1606" s="25"/>
      <c r="BM1606" s="25"/>
      <c r="BN1606" s="25"/>
      <c r="BO1606" s="25"/>
      <c r="BP1606" s="25"/>
      <c r="BQ1606" s="25"/>
      <c r="BR1606" s="25"/>
      <c r="BS1606" s="25"/>
      <c r="BT1606" s="25"/>
      <c r="BU1606" s="25"/>
      <c r="BV1606" s="25"/>
      <c r="BW1606" s="25"/>
      <c r="BX1606" s="25"/>
      <c r="BY1606" s="25"/>
      <c r="BZ1606" s="25"/>
      <c r="CA1606" s="25"/>
      <c r="CB1606" s="25"/>
      <c r="CC1606" s="25"/>
      <c r="CD1606" s="25"/>
      <c r="CE1606" s="25"/>
      <c r="CF1606" s="25"/>
      <c r="CG1606" s="25"/>
      <c r="CH1606" s="25"/>
      <c r="CI1606" s="25"/>
      <c r="CJ1606" s="25"/>
      <c r="CK1606" s="25"/>
      <c r="CL1606" s="25"/>
      <c r="CM1606" s="25"/>
      <c r="CN1606" s="25"/>
      <c r="CO1606" s="25"/>
      <c r="CP1606" s="25"/>
      <c r="CQ1606" s="25"/>
      <c r="CR1606" s="25"/>
      <c r="CS1606" s="25"/>
      <c r="CT1606" s="25"/>
      <c r="CU1606" s="25"/>
      <c r="CV1606" s="25"/>
      <c r="CW1606" s="25"/>
      <c r="CX1606" s="25"/>
      <c r="CY1606" s="25"/>
      <c r="CZ1606" s="25"/>
      <c r="DA1606" s="25"/>
      <c r="DB1606" s="25"/>
      <c r="DC1606" s="25"/>
      <c r="DD1606" s="25"/>
    </row>
    <row r="1607" spans="1:108" hidden="1">
      <c r="A1607" s="25"/>
      <c r="B1607" s="25"/>
      <c r="C1607" s="25"/>
      <c r="D1607" s="25"/>
      <c r="E1607" s="25"/>
      <c r="F1607" s="25"/>
      <c r="G1607" s="25"/>
      <c r="H1607" s="25"/>
      <c r="I1607" s="214"/>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5"/>
      <c r="AX1607" s="25"/>
      <c r="AY1607" s="25"/>
      <c r="AZ1607" s="25"/>
      <c r="BA1607" s="25"/>
      <c r="BB1607" s="25"/>
      <c r="BC1607" s="25"/>
      <c r="BD1607" s="25"/>
      <c r="BE1607" s="25"/>
      <c r="BF1607" s="25"/>
      <c r="BG1607" s="25"/>
      <c r="BH1607" s="25"/>
      <c r="BI1607" s="25"/>
      <c r="BJ1607" s="25"/>
      <c r="BK1607" s="25"/>
      <c r="BL1607" s="25"/>
      <c r="BM1607" s="25"/>
      <c r="BN1607" s="25"/>
      <c r="BO1607" s="25"/>
      <c r="BP1607" s="25"/>
      <c r="BQ1607" s="25"/>
      <c r="BR1607" s="25"/>
      <c r="BS1607" s="25"/>
      <c r="BT1607" s="25"/>
      <c r="BU1607" s="25"/>
      <c r="BV1607" s="25"/>
      <c r="BW1607" s="25"/>
      <c r="BX1607" s="25"/>
      <c r="BY1607" s="25"/>
      <c r="BZ1607" s="25"/>
      <c r="CA1607" s="25"/>
      <c r="CB1607" s="25"/>
      <c r="CC1607" s="25"/>
      <c r="CD1607" s="25"/>
      <c r="CE1607" s="25"/>
      <c r="CF1607" s="25"/>
      <c r="CG1607" s="25"/>
      <c r="CH1607" s="25"/>
      <c r="CI1607" s="25"/>
      <c r="CJ1607" s="25"/>
      <c r="CK1607" s="25"/>
      <c r="CL1607" s="25"/>
      <c r="CM1607" s="25"/>
      <c r="CN1607" s="25"/>
      <c r="CO1607" s="25"/>
      <c r="CP1607" s="25"/>
      <c r="CQ1607" s="25"/>
      <c r="CR1607" s="25"/>
      <c r="CS1607" s="25"/>
      <c r="CT1607" s="25"/>
      <c r="CU1607" s="25"/>
      <c r="CV1607" s="25"/>
      <c r="CW1607" s="25"/>
      <c r="CX1607" s="25"/>
      <c r="CY1607" s="25"/>
      <c r="CZ1607" s="25"/>
      <c r="DA1607" s="25"/>
      <c r="DB1607" s="25"/>
      <c r="DC1607" s="25"/>
      <c r="DD1607" s="25"/>
    </row>
    <row r="1608" spans="1:108" hidden="1">
      <c r="A1608" s="25"/>
      <c r="B1608" s="25"/>
      <c r="C1608" s="25"/>
      <c r="D1608" s="25"/>
      <c r="E1608" s="25"/>
      <c r="F1608" s="25"/>
      <c r="G1608" s="25"/>
      <c r="H1608" s="25"/>
      <c r="I1608" s="214"/>
      <c r="J1608" s="25"/>
      <c r="K1608" s="25"/>
      <c r="L1608" s="25"/>
      <c r="M1608" s="25"/>
      <c r="N1608" s="25"/>
      <c r="O1608" s="25"/>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c r="AM1608" s="25"/>
      <c r="AN1608" s="25"/>
      <c r="AO1608" s="25"/>
      <c r="AP1608" s="25"/>
      <c r="AQ1608" s="25"/>
      <c r="AR1608" s="25"/>
      <c r="AS1608" s="25"/>
      <c r="AT1608" s="25"/>
      <c r="AU1608" s="25"/>
      <c r="AV1608" s="25"/>
      <c r="AW1608" s="25"/>
      <c r="AX1608" s="25"/>
      <c r="AY1608" s="25"/>
      <c r="AZ1608" s="25"/>
      <c r="BA1608" s="25"/>
      <c r="BB1608" s="25"/>
      <c r="BC1608" s="25"/>
      <c r="BD1608" s="25"/>
      <c r="BE1608" s="25"/>
      <c r="BF1608" s="25"/>
      <c r="BG1608" s="25"/>
      <c r="BH1608" s="25"/>
      <c r="BI1608" s="25"/>
      <c r="BJ1608" s="25"/>
      <c r="BK1608" s="25"/>
      <c r="BL1608" s="25"/>
      <c r="BM1608" s="25"/>
      <c r="BN1608" s="25"/>
      <c r="BO1608" s="25"/>
      <c r="BP1608" s="25"/>
      <c r="BQ1608" s="25"/>
      <c r="BR1608" s="25"/>
      <c r="BS1608" s="25"/>
      <c r="BT1608" s="25"/>
      <c r="BU1608" s="25"/>
      <c r="BV1608" s="25"/>
      <c r="BW1608" s="25"/>
      <c r="BX1608" s="25"/>
      <c r="BY1608" s="25"/>
      <c r="BZ1608" s="25"/>
      <c r="CA1608" s="25"/>
      <c r="CB1608" s="25"/>
      <c r="CC1608" s="25"/>
      <c r="CD1608" s="25"/>
      <c r="CE1608" s="25"/>
      <c r="CF1608" s="25"/>
      <c r="CG1608" s="25"/>
      <c r="CH1608" s="25"/>
      <c r="CI1608" s="25"/>
      <c r="CJ1608" s="25"/>
      <c r="CK1608" s="25"/>
      <c r="CL1608" s="25"/>
      <c r="CM1608" s="25"/>
      <c r="CN1608" s="25"/>
      <c r="CO1608" s="25"/>
      <c r="CP1608" s="25"/>
      <c r="CQ1608" s="25"/>
      <c r="CR1608" s="25"/>
      <c r="CS1608" s="25"/>
      <c r="CT1608" s="25"/>
      <c r="CU1608" s="25"/>
      <c r="CV1608" s="25"/>
      <c r="CW1608" s="25"/>
      <c r="CX1608" s="25"/>
      <c r="CY1608" s="25"/>
      <c r="CZ1608" s="25"/>
      <c r="DA1608" s="25"/>
      <c r="DB1608" s="25"/>
      <c r="DC1608" s="25"/>
      <c r="DD1608" s="25"/>
    </row>
    <row r="1609" spans="1:108" hidden="1">
      <c r="A1609" s="25"/>
      <c r="B1609" s="25"/>
      <c r="C1609" s="25"/>
      <c r="D1609" s="25"/>
      <c r="E1609" s="25"/>
      <c r="F1609" s="25"/>
      <c r="G1609" s="25"/>
      <c r="H1609" s="25"/>
      <c r="I1609" s="214"/>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5"/>
      <c r="AX1609" s="25"/>
      <c r="AY1609" s="25"/>
      <c r="AZ1609" s="25"/>
      <c r="BA1609" s="25"/>
      <c r="BB1609" s="25"/>
      <c r="BC1609" s="25"/>
      <c r="BD1609" s="25"/>
      <c r="BE1609" s="25"/>
      <c r="BF1609" s="25"/>
      <c r="BG1609" s="25"/>
      <c r="BH1609" s="25"/>
      <c r="BI1609" s="25"/>
      <c r="BJ1609" s="25"/>
      <c r="BK1609" s="25"/>
      <c r="BL1609" s="25"/>
      <c r="BM1609" s="25"/>
      <c r="BN1609" s="25"/>
      <c r="BO1609" s="25"/>
      <c r="BP1609" s="25"/>
      <c r="BQ1609" s="25"/>
      <c r="BR1609" s="25"/>
      <c r="BS1609" s="25"/>
      <c r="BT1609" s="25"/>
      <c r="BU1609" s="25"/>
      <c r="BV1609" s="25"/>
      <c r="BW1609" s="25"/>
      <c r="BX1609" s="25"/>
      <c r="BY1609" s="25"/>
      <c r="BZ1609" s="25"/>
      <c r="CA1609" s="25"/>
      <c r="CB1609" s="25"/>
      <c r="CC1609" s="25"/>
      <c r="CD1609" s="25"/>
      <c r="CE1609" s="25"/>
      <c r="CF1609" s="25"/>
      <c r="CG1609" s="25"/>
      <c r="CH1609" s="25"/>
      <c r="CI1609" s="25"/>
      <c r="CJ1609" s="25"/>
      <c r="CK1609" s="25"/>
      <c r="CL1609" s="25"/>
      <c r="CM1609" s="25"/>
      <c r="CN1609" s="25"/>
      <c r="CO1609" s="25"/>
      <c r="CP1609" s="25"/>
      <c r="CQ1609" s="25"/>
      <c r="CR1609" s="25"/>
      <c r="CS1609" s="25"/>
      <c r="CT1609" s="25"/>
      <c r="CU1609" s="25"/>
      <c r="CV1609" s="25"/>
      <c r="CW1609" s="25"/>
      <c r="CX1609" s="25"/>
      <c r="CY1609" s="25"/>
      <c r="CZ1609" s="25"/>
      <c r="DA1609" s="25"/>
      <c r="DB1609" s="25"/>
      <c r="DC1609" s="25"/>
      <c r="DD1609" s="25"/>
    </row>
    <row r="1610" spans="1:108" hidden="1">
      <c r="A1610" s="25"/>
      <c r="B1610" s="25"/>
      <c r="C1610" s="25"/>
      <c r="D1610" s="25"/>
      <c r="E1610" s="25"/>
      <c r="F1610" s="25"/>
      <c r="G1610" s="25"/>
      <c r="H1610" s="25"/>
      <c r="I1610" s="214"/>
      <c r="J1610" s="25"/>
      <c r="K1610" s="25"/>
      <c r="L1610" s="25"/>
      <c r="M1610" s="25"/>
      <c r="N1610" s="25"/>
      <c r="O1610" s="25"/>
      <c r="P1610" s="25"/>
      <c r="Q1610" s="25"/>
      <c r="R1610" s="25"/>
      <c r="S1610" s="25"/>
      <c r="T1610" s="25"/>
      <c r="U1610" s="25"/>
      <c r="V1610" s="25"/>
      <c r="W1610" s="25"/>
      <c r="X1610" s="25"/>
      <c r="Y1610" s="25"/>
      <c r="Z1610" s="25"/>
      <c r="AA1610" s="25"/>
      <c r="AB1610" s="25"/>
      <c r="AC1610" s="25"/>
      <c r="AD1610" s="25"/>
      <c r="AE1610" s="25"/>
      <c r="AF1610" s="25"/>
      <c r="AG1610" s="25"/>
      <c r="AH1610" s="25"/>
      <c r="AI1610" s="25"/>
      <c r="AJ1610" s="25"/>
      <c r="AK1610" s="25"/>
      <c r="AL1610" s="25"/>
      <c r="AM1610" s="25"/>
      <c r="AN1610" s="25"/>
      <c r="AO1610" s="25"/>
      <c r="AP1610" s="25"/>
      <c r="AQ1610" s="25"/>
      <c r="AR1610" s="25"/>
      <c r="AS1610" s="25"/>
      <c r="AT1610" s="25"/>
      <c r="AU1610" s="25"/>
      <c r="AV1610" s="25"/>
      <c r="AW1610" s="25"/>
      <c r="AX1610" s="25"/>
      <c r="AY1610" s="25"/>
      <c r="AZ1610" s="25"/>
      <c r="BA1610" s="25"/>
      <c r="BB1610" s="25"/>
      <c r="BC1610" s="25"/>
      <c r="BD1610" s="25"/>
      <c r="BE1610" s="25"/>
      <c r="BF1610" s="25"/>
      <c r="BG1610" s="25"/>
      <c r="BH1610" s="25"/>
      <c r="BI1610" s="25"/>
      <c r="BJ1610" s="25"/>
      <c r="BK1610" s="25"/>
      <c r="BL1610" s="25"/>
      <c r="BM1610" s="25"/>
      <c r="BN1610" s="25"/>
      <c r="BO1610" s="25"/>
      <c r="BP1610" s="25"/>
      <c r="BQ1610" s="25"/>
      <c r="BR1610" s="25"/>
      <c r="BS1610" s="25"/>
      <c r="BT1610" s="25"/>
      <c r="BU1610" s="25"/>
      <c r="BV1610" s="25"/>
      <c r="BW1610" s="25"/>
      <c r="BX1610" s="25"/>
      <c r="BY1610" s="25"/>
      <c r="BZ1610" s="25"/>
      <c r="CA1610" s="25"/>
      <c r="CB1610" s="25"/>
      <c r="CC1610" s="25"/>
      <c r="CD1610" s="25"/>
      <c r="CE1610" s="25"/>
      <c r="CF1610" s="25"/>
      <c r="CG1610" s="25"/>
      <c r="CH1610" s="25"/>
      <c r="CI1610" s="25"/>
      <c r="CJ1610" s="25"/>
      <c r="CK1610" s="25"/>
      <c r="CL1610" s="25"/>
      <c r="CM1610" s="25"/>
      <c r="CN1610" s="25"/>
      <c r="CO1610" s="25"/>
      <c r="CP1610" s="25"/>
      <c r="CQ1610" s="25"/>
      <c r="CR1610" s="25"/>
      <c r="CS1610" s="25"/>
      <c r="CT1610" s="25"/>
      <c r="CU1610" s="25"/>
      <c r="CV1610" s="25"/>
      <c r="CW1610" s="25"/>
      <c r="CX1610" s="25"/>
      <c r="CY1610" s="25"/>
      <c r="CZ1610" s="25"/>
      <c r="DA1610" s="25"/>
      <c r="DB1610" s="25"/>
      <c r="DC1610" s="25"/>
      <c r="DD1610" s="25"/>
    </row>
    <row r="1611" spans="1:108" hidden="1">
      <c r="A1611" s="25"/>
      <c r="B1611" s="25"/>
      <c r="C1611" s="25"/>
      <c r="D1611" s="25"/>
      <c r="E1611" s="25"/>
      <c r="F1611" s="25"/>
      <c r="G1611" s="25"/>
      <c r="H1611" s="25"/>
      <c r="I1611" s="214"/>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5"/>
      <c r="AX1611" s="25"/>
      <c r="AY1611" s="25"/>
      <c r="AZ1611" s="25"/>
      <c r="BA1611" s="25"/>
      <c r="BB1611" s="25"/>
      <c r="BC1611" s="25"/>
      <c r="BD1611" s="25"/>
      <c r="BE1611" s="25"/>
      <c r="BF1611" s="25"/>
      <c r="BG1611" s="25"/>
      <c r="BH1611" s="25"/>
      <c r="BI1611" s="25"/>
      <c r="BJ1611" s="25"/>
      <c r="BK1611" s="25"/>
      <c r="BL1611" s="25"/>
      <c r="BM1611" s="25"/>
      <c r="BN1611" s="25"/>
      <c r="BO1611" s="25"/>
      <c r="BP1611" s="25"/>
      <c r="BQ1611" s="25"/>
      <c r="BR1611" s="25"/>
      <c r="BS1611" s="25"/>
      <c r="BT1611" s="25"/>
      <c r="BU1611" s="25"/>
      <c r="BV1611" s="25"/>
      <c r="BW1611" s="25"/>
      <c r="BX1611" s="25"/>
      <c r="BY1611" s="25"/>
      <c r="BZ1611" s="25"/>
      <c r="CA1611" s="25"/>
      <c r="CB1611" s="25"/>
      <c r="CC1611" s="25"/>
      <c r="CD1611" s="25"/>
      <c r="CE1611" s="25"/>
      <c r="CF1611" s="25"/>
      <c r="CG1611" s="25"/>
      <c r="CH1611" s="25"/>
      <c r="CI1611" s="25"/>
      <c r="CJ1611" s="25"/>
      <c r="CK1611" s="25"/>
      <c r="CL1611" s="25"/>
      <c r="CM1611" s="25"/>
      <c r="CN1611" s="25"/>
      <c r="CO1611" s="25"/>
      <c r="CP1611" s="25"/>
      <c r="CQ1611" s="25"/>
      <c r="CR1611" s="25"/>
      <c r="CS1611" s="25"/>
      <c r="CT1611" s="25"/>
      <c r="CU1611" s="25"/>
      <c r="CV1611" s="25"/>
      <c r="CW1611" s="25"/>
      <c r="CX1611" s="25"/>
      <c r="CY1611" s="25"/>
      <c r="CZ1611" s="25"/>
      <c r="DA1611" s="25"/>
      <c r="DB1611" s="25"/>
      <c r="DC1611" s="25"/>
      <c r="DD1611" s="25"/>
    </row>
    <row r="1612" spans="1:108" hidden="1">
      <c r="A1612" s="25"/>
      <c r="B1612" s="25"/>
      <c r="C1612" s="25"/>
      <c r="D1612" s="25"/>
      <c r="E1612" s="25"/>
      <c r="F1612" s="25"/>
      <c r="G1612" s="25"/>
      <c r="H1612" s="25"/>
      <c r="I1612" s="214"/>
      <c r="J1612" s="25"/>
      <c r="K1612" s="25"/>
      <c r="L1612" s="25"/>
      <c r="M1612" s="25"/>
      <c r="N1612" s="25"/>
      <c r="O1612" s="25"/>
      <c r="P1612" s="25"/>
      <c r="Q1612" s="25"/>
      <c r="R1612" s="25"/>
      <c r="S1612" s="25"/>
      <c r="T1612" s="25"/>
      <c r="U1612" s="25"/>
      <c r="V1612" s="25"/>
      <c r="W1612" s="25"/>
      <c r="X1612" s="25"/>
      <c r="Y1612" s="25"/>
      <c r="Z1612" s="25"/>
      <c r="AA1612" s="25"/>
      <c r="AB1612" s="25"/>
      <c r="AC1612" s="25"/>
      <c r="AD1612" s="25"/>
      <c r="AE1612" s="25"/>
      <c r="AF1612" s="25"/>
      <c r="AG1612" s="25"/>
      <c r="AH1612" s="25"/>
      <c r="AI1612" s="25"/>
      <c r="AJ1612" s="25"/>
      <c r="AK1612" s="25"/>
      <c r="AL1612" s="25"/>
      <c r="AM1612" s="25"/>
      <c r="AN1612" s="25"/>
      <c r="AO1612" s="25"/>
      <c r="AP1612" s="25"/>
      <c r="AQ1612" s="25"/>
      <c r="AR1612" s="25"/>
      <c r="AS1612" s="25"/>
      <c r="AT1612" s="25"/>
      <c r="AU1612" s="25"/>
      <c r="AV1612" s="25"/>
      <c r="AW1612" s="25"/>
      <c r="AX1612" s="25"/>
      <c r="AY1612" s="25"/>
      <c r="AZ1612" s="25"/>
      <c r="BA1612" s="25"/>
      <c r="BB1612" s="25"/>
      <c r="BC1612" s="25"/>
      <c r="BD1612" s="25"/>
      <c r="BE1612" s="25"/>
      <c r="BF1612" s="25"/>
      <c r="BG1612" s="25"/>
      <c r="BH1612" s="25"/>
      <c r="BI1612" s="25"/>
      <c r="BJ1612" s="25"/>
      <c r="BK1612" s="25"/>
      <c r="BL1612" s="25"/>
      <c r="BM1612" s="25"/>
      <c r="BN1612" s="25"/>
      <c r="BO1612" s="25"/>
      <c r="BP1612" s="25"/>
      <c r="BQ1612" s="25"/>
      <c r="BR1612" s="25"/>
      <c r="BS1612" s="25"/>
      <c r="BT1612" s="25"/>
      <c r="BU1612" s="25"/>
      <c r="BV1612" s="25"/>
      <c r="BW1612" s="25"/>
      <c r="BX1612" s="25"/>
      <c r="BY1612" s="25"/>
      <c r="BZ1612" s="25"/>
      <c r="CA1612" s="25"/>
      <c r="CB1612" s="25"/>
      <c r="CC1612" s="25"/>
      <c r="CD1612" s="25"/>
      <c r="CE1612" s="25"/>
      <c r="CF1612" s="25"/>
      <c r="CG1612" s="25"/>
      <c r="CH1612" s="25"/>
      <c r="CI1612" s="25"/>
      <c r="CJ1612" s="25"/>
      <c r="CK1612" s="25"/>
      <c r="CL1612" s="25"/>
      <c r="CM1612" s="25"/>
      <c r="CN1612" s="25"/>
      <c r="CO1612" s="25"/>
      <c r="CP1612" s="25"/>
      <c r="CQ1612" s="25"/>
      <c r="CR1612" s="25"/>
      <c r="CS1612" s="25"/>
      <c r="CT1612" s="25"/>
      <c r="CU1612" s="25"/>
      <c r="CV1612" s="25"/>
      <c r="CW1612" s="25"/>
      <c r="CX1612" s="25"/>
      <c r="CY1612" s="25"/>
      <c r="CZ1612" s="25"/>
      <c r="DA1612" s="25"/>
      <c r="DB1612" s="25"/>
      <c r="DC1612" s="25"/>
      <c r="DD1612" s="25"/>
    </row>
    <row r="1613" spans="1:108" hidden="1">
      <c r="A1613" s="25"/>
      <c r="B1613" s="25"/>
      <c r="C1613" s="25"/>
      <c r="D1613" s="25"/>
      <c r="E1613" s="25"/>
      <c r="F1613" s="25"/>
      <c r="G1613" s="25"/>
      <c r="H1613" s="25"/>
      <c r="I1613" s="214"/>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5"/>
      <c r="AX1613" s="25"/>
      <c r="AY1613" s="25"/>
      <c r="AZ1613" s="25"/>
      <c r="BA1613" s="25"/>
      <c r="BB1613" s="25"/>
      <c r="BC1613" s="25"/>
      <c r="BD1613" s="25"/>
      <c r="BE1613" s="25"/>
      <c r="BF1613" s="25"/>
      <c r="BG1613" s="25"/>
      <c r="BH1613" s="25"/>
      <c r="BI1613" s="25"/>
      <c r="BJ1613" s="25"/>
      <c r="BK1613" s="25"/>
      <c r="BL1613" s="25"/>
      <c r="BM1613" s="25"/>
      <c r="BN1613" s="25"/>
      <c r="BO1613" s="25"/>
      <c r="BP1613" s="25"/>
      <c r="BQ1613" s="25"/>
      <c r="BR1613" s="25"/>
      <c r="BS1613" s="25"/>
      <c r="BT1613" s="25"/>
      <c r="BU1613" s="25"/>
      <c r="BV1613" s="25"/>
      <c r="BW1613" s="25"/>
      <c r="BX1613" s="25"/>
      <c r="BY1613" s="25"/>
      <c r="BZ1613" s="25"/>
      <c r="CA1613" s="25"/>
      <c r="CB1613" s="25"/>
      <c r="CC1613" s="25"/>
      <c r="CD1613" s="25"/>
      <c r="CE1613" s="25"/>
      <c r="CF1613" s="25"/>
      <c r="CG1613" s="25"/>
      <c r="CH1613" s="25"/>
      <c r="CI1613" s="25"/>
      <c r="CJ1613" s="25"/>
      <c r="CK1613" s="25"/>
      <c r="CL1613" s="25"/>
      <c r="CM1613" s="25"/>
      <c r="CN1613" s="25"/>
      <c r="CO1613" s="25"/>
      <c r="CP1613" s="25"/>
      <c r="CQ1613" s="25"/>
      <c r="CR1613" s="25"/>
      <c r="CS1613" s="25"/>
      <c r="CT1613" s="25"/>
      <c r="CU1613" s="25"/>
      <c r="CV1613" s="25"/>
      <c r="CW1613" s="25"/>
      <c r="CX1613" s="25"/>
      <c r="CY1613" s="25"/>
      <c r="CZ1613" s="25"/>
      <c r="DA1613" s="25"/>
      <c r="DB1613" s="25"/>
      <c r="DC1613" s="25"/>
      <c r="DD1613" s="25"/>
    </row>
    <row r="1614" spans="1:108" hidden="1">
      <c r="A1614" s="25"/>
      <c r="B1614" s="25"/>
      <c r="C1614" s="25"/>
      <c r="D1614" s="25"/>
      <c r="E1614" s="25"/>
      <c r="F1614" s="25"/>
      <c r="G1614" s="25"/>
      <c r="H1614" s="25"/>
      <c r="I1614" s="214"/>
      <c r="J1614" s="25"/>
      <c r="K1614" s="25"/>
      <c r="L1614" s="25"/>
      <c r="M1614" s="25"/>
      <c r="N1614" s="25"/>
      <c r="O1614" s="25"/>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c r="AM1614" s="25"/>
      <c r="AN1614" s="25"/>
      <c r="AO1614" s="25"/>
      <c r="AP1614" s="25"/>
      <c r="AQ1614" s="25"/>
      <c r="AR1614" s="25"/>
      <c r="AS1614" s="25"/>
      <c r="AT1614" s="25"/>
      <c r="AU1614" s="25"/>
      <c r="AV1614" s="25"/>
      <c r="AW1614" s="25"/>
      <c r="AX1614" s="25"/>
      <c r="AY1614" s="25"/>
      <c r="AZ1614" s="25"/>
      <c r="BA1614" s="25"/>
      <c r="BB1614" s="25"/>
      <c r="BC1614" s="25"/>
      <c r="BD1614" s="25"/>
      <c r="BE1614" s="25"/>
      <c r="BF1614" s="25"/>
      <c r="BG1614" s="25"/>
      <c r="BH1614" s="25"/>
      <c r="BI1614" s="25"/>
      <c r="BJ1614" s="25"/>
      <c r="BK1614" s="25"/>
      <c r="BL1614" s="25"/>
      <c r="BM1614" s="25"/>
      <c r="BN1614" s="25"/>
      <c r="BO1614" s="25"/>
      <c r="BP1614" s="25"/>
      <c r="BQ1614" s="25"/>
      <c r="BR1614" s="25"/>
      <c r="BS1614" s="25"/>
      <c r="BT1614" s="25"/>
      <c r="BU1614" s="25"/>
      <c r="BV1614" s="25"/>
      <c r="BW1614" s="25"/>
      <c r="BX1614" s="25"/>
      <c r="BY1614" s="25"/>
      <c r="BZ1614" s="25"/>
      <c r="CA1614" s="25"/>
      <c r="CB1614" s="25"/>
      <c r="CC1614" s="25"/>
      <c r="CD1614" s="25"/>
      <c r="CE1614" s="25"/>
      <c r="CF1614" s="25"/>
      <c r="CG1614" s="25"/>
      <c r="CH1614" s="25"/>
      <c r="CI1614" s="25"/>
      <c r="CJ1614" s="25"/>
      <c r="CK1614" s="25"/>
      <c r="CL1614" s="25"/>
      <c r="CM1614" s="25"/>
      <c r="CN1614" s="25"/>
      <c r="CO1614" s="25"/>
      <c r="CP1614" s="25"/>
      <c r="CQ1614" s="25"/>
      <c r="CR1614" s="25"/>
      <c r="CS1614" s="25"/>
      <c r="CT1614" s="25"/>
      <c r="CU1614" s="25"/>
      <c r="CV1614" s="25"/>
      <c r="CW1614" s="25"/>
      <c r="CX1614" s="25"/>
      <c r="CY1614" s="25"/>
      <c r="CZ1614" s="25"/>
      <c r="DA1614" s="25"/>
      <c r="DB1614" s="25"/>
      <c r="DC1614" s="25"/>
      <c r="DD1614" s="25"/>
    </row>
    <row r="1615" spans="1:108" hidden="1">
      <c r="A1615" s="25"/>
      <c r="B1615" s="25"/>
      <c r="C1615" s="25"/>
      <c r="D1615" s="25"/>
      <c r="E1615" s="25"/>
      <c r="F1615" s="25"/>
      <c r="G1615" s="25"/>
      <c r="H1615" s="25"/>
      <c r="I1615" s="214"/>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5"/>
      <c r="AX1615" s="25"/>
      <c r="AY1615" s="25"/>
      <c r="AZ1615" s="25"/>
      <c r="BA1615" s="25"/>
      <c r="BB1615" s="25"/>
      <c r="BC1615" s="25"/>
      <c r="BD1615" s="25"/>
      <c r="BE1615" s="25"/>
      <c r="BF1615" s="25"/>
      <c r="BG1615" s="25"/>
      <c r="BH1615" s="25"/>
      <c r="BI1615" s="25"/>
      <c r="BJ1615" s="25"/>
      <c r="BK1615" s="25"/>
      <c r="BL1615" s="25"/>
      <c r="BM1615" s="25"/>
      <c r="BN1615" s="25"/>
      <c r="BO1615" s="25"/>
      <c r="BP1615" s="25"/>
      <c r="BQ1615" s="25"/>
      <c r="BR1615" s="25"/>
      <c r="BS1615" s="25"/>
      <c r="BT1615" s="25"/>
      <c r="BU1615" s="25"/>
      <c r="BV1615" s="25"/>
      <c r="BW1615" s="25"/>
      <c r="BX1615" s="25"/>
      <c r="BY1615" s="25"/>
      <c r="BZ1615" s="25"/>
      <c r="CA1615" s="25"/>
      <c r="CB1615" s="25"/>
      <c r="CC1615" s="25"/>
      <c r="CD1615" s="25"/>
      <c r="CE1615" s="25"/>
      <c r="CF1615" s="25"/>
      <c r="CG1615" s="25"/>
      <c r="CH1615" s="25"/>
      <c r="CI1615" s="25"/>
      <c r="CJ1615" s="25"/>
      <c r="CK1615" s="25"/>
      <c r="CL1615" s="25"/>
      <c r="CM1615" s="25"/>
      <c r="CN1615" s="25"/>
      <c r="CO1615" s="25"/>
      <c r="CP1615" s="25"/>
      <c r="CQ1615" s="25"/>
      <c r="CR1615" s="25"/>
      <c r="CS1615" s="25"/>
      <c r="CT1615" s="25"/>
      <c r="CU1615" s="25"/>
      <c r="CV1615" s="25"/>
      <c r="CW1615" s="25"/>
      <c r="CX1615" s="25"/>
      <c r="CY1615" s="25"/>
      <c r="CZ1615" s="25"/>
      <c r="DA1615" s="25"/>
      <c r="DB1615" s="25"/>
      <c r="DC1615" s="25"/>
      <c r="DD1615" s="25"/>
    </row>
    <row r="1616" spans="1:108" hidden="1">
      <c r="A1616" s="25"/>
      <c r="B1616" s="25"/>
      <c r="C1616" s="25"/>
      <c r="D1616" s="25"/>
      <c r="E1616" s="25"/>
      <c r="F1616" s="25"/>
      <c r="G1616" s="25"/>
      <c r="H1616" s="25"/>
      <c r="I1616" s="214"/>
      <c r="J1616" s="25"/>
      <c r="K1616" s="25"/>
      <c r="L1616" s="25"/>
      <c r="M1616" s="25"/>
      <c r="N1616" s="25"/>
      <c r="O1616" s="25"/>
      <c r="P1616" s="25"/>
      <c r="Q1616" s="25"/>
      <c r="R1616" s="25"/>
      <c r="S1616" s="25"/>
      <c r="T1616" s="25"/>
      <c r="U1616" s="25"/>
      <c r="V1616" s="25"/>
      <c r="W1616" s="25"/>
      <c r="X1616" s="25"/>
      <c r="Y1616" s="25"/>
      <c r="Z1616" s="25"/>
      <c r="AA1616" s="25"/>
      <c r="AB1616" s="25"/>
      <c r="AC1616" s="25"/>
      <c r="AD1616" s="25"/>
      <c r="AE1616" s="25"/>
      <c r="AF1616" s="25"/>
      <c r="AG1616" s="25"/>
      <c r="AH1616" s="25"/>
      <c r="AI1616" s="25"/>
      <c r="AJ1616" s="25"/>
      <c r="AK1616" s="25"/>
      <c r="AL1616" s="25"/>
      <c r="AM1616" s="25"/>
      <c r="AN1616" s="25"/>
      <c r="AO1616" s="25"/>
      <c r="AP1616" s="25"/>
      <c r="AQ1616" s="25"/>
      <c r="AR1616" s="25"/>
      <c r="AS1616" s="25"/>
      <c r="AT1616" s="25"/>
      <c r="AU1616" s="25"/>
      <c r="AV1616" s="25"/>
      <c r="AW1616" s="25"/>
      <c r="AX1616" s="25"/>
      <c r="AY1616" s="25"/>
      <c r="AZ1616" s="25"/>
      <c r="BA1616" s="25"/>
      <c r="BB1616" s="25"/>
      <c r="BC1616" s="25"/>
      <c r="BD1616" s="25"/>
      <c r="BE1616" s="25"/>
      <c r="BF1616" s="25"/>
      <c r="BG1616" s="25"/>
      <c r="BH1616" s="25"/>
      <c r="BI1616" s="25"/>
      <c r="BJ1616" s="25"/>
      <c r="BK1616" s="25"/>
      <c r="BL1616" s="25"/>
      <c r="BM1616" s="25"/>
      <c r="BN1616" s="25"/>
      <c r="BO1616" s="25"/>
      <c r="BP1616" s="25"/>
      <c r="BQ1616" s="25"/>
      <c r="BR1616" s="25"/>
      <c r="BS1616" s="25"/>
      <c r="BT1616" s="25"/>
      <c r="BU1616" s="25"/>
      <c r="BV1616" s="25"/>
      <c r="BW1616" s="25"/>
      <c r="BX1616" s="25"/>
      <c r="BY1616" s="25"/>
      <c r="BZ1616" s="25"/>
      <c r="CA1616" s="25"/>
      <c r="CB1616" s="25"/>
      <c r="CC1616" s="25"/>
      <c r="CD1616" s="25"/>
      <c r="CE1616" s="25"/>
      <c r="CF1616" s="25"/>
      <c r="CG1616" s="25"/>
      <c r="CH1616" s="25"/>
      <c r="CI1616" s="25"/>
      <c r="CJ1616" s="25"/>
      <c r="CK1616" s="25"/>
      <c r="CL1616" s="25"/>
      <c r="CM1616" s="25"/>
      <c r="CN1616" s="25"/>
      <c r="CO1616" s="25"/>
      <c r="CP1616" s="25"/>
      <c r="CQ1616" s="25"/>
      <c r="CR1616" s="25"/>
      <c r="CS1616" s="25"/>
      <c r="CT1616" s="25"/>
      <c r="CU1616" s="25"/>
      <c r="CV1616" s="25"/>
      <c r="CW1616" s="25"/>
      <c r="CX1616" s="25"/>
      <c r="CY1616" s="25"/>
      <c r="CZ1616" s="25"/>
      <c r="DA1616" s="25"/>
      <c r="DB1616" s="25"/>
      <c r="DC1616" s="25"/>
      <c r="DD1616" s="25"/>
    </row>
    <row r="1617" spans="1:108" hidden="1">
      <c r="A1617" s="25"/>
      <c r="B1617" s="25"/>
      <c r="C1617" s="25"/>
      <c r="D1617" s="25"/>
      <c r="E1617" s="25"/>
      <c r="F1617" s="25"/>
      <c r="G1617" s="25"/>
      <c r="H1617" s="25"/>
      <c r="I1617" s="214"/>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5"/>
      <c r="AX1617" s="25"/>
      <c r="AY1617" s="25"/>
      <c r="AZ1617" s="25"/>
      <c r="BA1617" s="25"/>
      <c r="BB1617" s="25"/>
      <c r="BC1617" s="25"/>
      <c r="BD1617" s="25"/>
      <c r="BE1617" s="25"/>
      <c r="BF1617" s="25"/>
      <c r="BG1617" s="25"/>
      <c r="BH1617" s="25"/>
      <c r="BI1617" s="25"/>
      <c r="BJ1617" s="25"/>
      <c r="BK1617" s="25"/>
      <c r="BL1617" s="25"/>
      <c r="BM1617" s="25"/>
      <c r="BN1617" s="25"/>
      <c r="BO1617" s="25"/>
      <c r="BP1617" s="25"/>
      <c r="BQ1617" s="25"/>
      <c r="BR1617" s="25"/>
      <c r="BS1617" s="25"/>
      <c r="BT1617" s="25"/>
      <c r="BU1617" s="25"/>
      <c r="BV1617" s="25"/>
      <c r="BW1617" s="25"/>
      <c r="BX1617" s="25"/>
      <c r="BY1617" s="25"/>
      <c r="BZ1617" s="25"/>
      <c r="CA1617" s="25"/>
      <c r="CB1617" s="25"/>
      <c r="CC1617" s="25"/>
      <c r="CD1617" s="25"/>
      <c r="CE1617" s="25"/>
      <c r="CF1617" s="25"/>
      <c r="CG1617" s="25"/>
      <c r="CH1617" s="25"/>
      <c r="CI1617" s="25"/>
      <c r="CJ1617" s="25"/>
      <c r="CK1617" s="25"/>
      <c r="CL1617" s="25"/>
      <c r="CM1617" s="25"/>
      <c r="CN1617" s="25"/>
      <c r="CO1617" s="25"/>
      <c r="CP1617" s="25"/>
      <c r="CQ1617" s="25"/>
      <c r="CR1617" s="25"/>
      <c r="CS1617" s="25"/>
      <c r="CT1617" s="25"/>
      <c r="CU1617" s="25"/>
      <c r="CV1617" s="25"/>
      <c r="CW1617" s="25"/>
      <c r="CX1617" s="25"/>
      <c r="CY1617" s="25"/>
      <c r="CZ1617" s="25"/>
      <c r="DA1617" s="25"/>
      <c r="DB1617" s="25"/>
      <c r="DC1617" s="25"/>
      <c r="DD1617" s="25"/>
    </row>
    <row r="1618" spans="1:108" hidden="1">
      <c r="A1618" s="25"/>
      <c r="B1618" s="25"/>
      <c r="C1618" s="25"/>
      <c r="D1618" s="25"/>
      <c r="E1618" s="25"/>
      <c r="F1618" s="25"/>
      <c r="G1618" s="25"/>
      <c r="H1618" s="25"/>
      <c r="I1618" s="214"/>
      <c r="J1618" s="25"/>
      <c r="K1618" s="25"/>
      <c r="L1618" s="25"/>
      <c r="M1618" s="25"/>
      <c r="N1618" s="25"/>
      <c r="O1618" s="25"/>
      <c r="P1618" s="25"/>
      <c r="Q1618" s="25"/>
      <c r="R1618" s="25"/>
      <c r="S1618" s="25"/>
      <c r="T1618" s="25"/>
      <c r="U1618" s="25"/>
      <c r="V1618" s="25"/>
      <c r="W1618" s="25"/>
      <c r="X1618" s="25"/>
      <c r="Y1618" s="25"/>
      <c r="Z1618" s="25"/>
      <c r="AA1618" s="25"/>
      <c r="AB1618" s="25"/>
      <c r="AC1618" s="25"/>
      <c r="AD1618" s="25"/>
      <c r="AE1618" s="25"/>
      <c r="AF1618" s="25"/>
      <c r="AG1618" s="25"/>
      <c r="AH1618" s="25"/>
      <c r="AI1618" s="25"/>
      <c r="AJ1618" s="25"/>
      <c r="AK1618" s="25"/>
      <c r="AL1618" s="25"/>
      <c r="AM1618" s="25"/>
      <c r="AN1618" s="25"/>
      <c r="AO1618" s="25"/>
      <c r="AP1618" s="25"/>
      <c r="AQ1618" s="25"/>
      <c r="AR1618" s="25"/>
      <c r="AS1618" s="25"/>
      <c r="AT1618" s="25"/>
      <c r="AU1618" s="25"/>
      <c r="AV1618" s="25"/>
      <c r="AW1618" s="25"/>
      <c r="AX1618" s="25"/>
      <c r="AY1618" s="25"/>
      <c r="AZ1618" s="25"/>
      <c r="BA1618" s="25"/>
      <c r="BB1618" s="25"/>
      <c r="BC1618" s="25"/>
      <c r="BD1618" s="25"/>
      <c r="BE1618" s="25"/>
      <c r="BF1618" s="25"/>
      <c r="BG1618" s="25"/>
      <c r="BH1618" s="25"/>
      <c r="BI1618" s="25"/>
      <c r="BJ1618" s="25"/>
      <c r="BK1618" s="25"/>
      <c r="BL1618" s="25"/>
      <c r="BM1618" s="25"/>
      <c r="BN1618" s="25"/>
      <c r="BO1618" s="25"/>
      <c r="BP1618" s="25"/>
      <c r="BQ1618" s="25"/>
      <c r="BR1618" s="25"/>
      <c r="BS1618" s="25"/>
      <c r="BT1618" s="25"/>
      <c r="BU1618" s="25"/>
      <c r="BV1618" s="25"/>
      <c r="BW1618" s="25"/>
      <c r="BX1618" s="25"/>
      <c r="BY1618" s="25"/>
      <c r="BZ1618" s="25"/>
      <c r="CA1618" s="25"/>
      <c r="CB1618" s="25"/>
      <c r="CC1618" s="25"/>
      <c r="CD1618" s="25"/>
      <c r="CE1618" s="25"/>
      <c r="CF1618" s="25"/>
      <c r="CG1618" s="25"/>
      <c r="CH1618" s="25"/>
      <c r="CI1618" s="25"/>
      <c r="CJ1618" s="25"/>
      <c r="CK1618" s="25"/>
      <c r="CL1618" s="25"/>
      <c r="CM1618" s="25"/>
      <c r="CN1618" s="25"/>
      <c r="CO1618" s="25"/>
      <c r="CP1618" s="25"/>
      <c r="CQ1618" s="25"/>
      <c r="CR1618" s="25"/>
      <c r="CS1618" s="25"/>
      <c r="CT1618" s="25"/>
      <c r="CU1618" s="25"/>
      <c r="CV1618" s="25"/>
      <c r="CW1618" s="25"/>
      <c r="CX1618" s="25"/>
      <c r="CY1618" s="25"/>
      <c r="CZ1618" s="25"/>
      <c r="DA1618" s="25"/>
      <c r="DB1618" s="25"/>
      <c r="DC1618" s="25"/>
      <c r="DD1618" s="25"/>
    </row>
    <row r="1619" spans="1:108" hidden="1">
      <c r="A1619" s="25"/>
      <c r="B1619" s="25"/>
      <c r="C1619" s="25"/>
      <c r="D1619" s="25"/>
      <c r="E1619" s="25"/>
      <c r="F1619" s="25"/>
      <c r="G1619" s="25"/>
      <c r="H1619" s="25"/>
      <c r="I1619" s="214"/>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5"/>
      <c r="AX1619" s="25"/>
      <c r="AY1619" s="25"/>
      <c r="AZ1619" s="25"/>
      <c r="BA1619" s="25"/>
      <c r="BB1619" s="25"/>
      <c r="BC1619" s="25"/>
      <c r="BD1619" s="25"/>
      <c r="BE1619" s="25"/>
      <c r="BF1619" s="25"/>
      <c r="BG1619" s="25"/>
      <c r="BH1619" s="25"/>
      <c r="BI1619" s="25"/>
      <c r="BJ1619" s="25"/>
      <c r="BK1619" s="25"/>
      <c r="BL1619" s="25"/>
      <c r="BM1619" s="25"/>
      <c r="BN1619" s="25"/>
      <c r="BO1619" s="25"/>
      <c r="BP1619" s="25"/>
      <c r="BQ1619" s="25"/>
      <c r="BR1619" s="25"/>
      <c r="BS1619" s="25"/>
      <c r="BT1619" s="25"/>
      <c r="BU1619" s="25"/>
      <c r="BV1619" s="25"/>
      <c r="BW1619" s="25"/>
      <c r="BX1619" s="25"/>
      <c r="BY1619" s="25"/>
      <c r="BZ1619" s="25"/>
      <c r="CA1619" s="25"/>
      <c r="CB1619" s="25"/>
      <c r="CC1619" s="25"/>
      <c r="CD1619" s="25"/>
      <c r="CE1619" s="25"/>
      <c r="CF1619" s="25"/>
      <c r="CG1619" s="25"/>
      <c r="CH1619" s="25"/>
      <c r="CI1619" s="25"/>
      <c r="CJ1619" s="25"/>
      <c r="CK1619" s="25"/>
      <c r="CL1619" s="25"/>
      <c r="CM1619" s="25"/>
      <c r="CN1619" s="25"/>
      <c r="CO1619" s="25"/>
      <c r="CP1619" s="25"/>
      <c r="CQ1619" s="25"/>
      <c r="CR1619" s="25"/>
      <c r="CS1619" s="25"/>
      <c r="CT1619" s="25"/>
      <c r="CU1619" s="25"/>
      <c r="CV1619" s="25"/>
      <c r="CW1619" s="25"/>
      <c r="CX1619" s="25"/>
      <c r="CY1619" s="25"/>
      <c r="CZ1619" s="25"/>
      <c r="DA1619" s="25"/>
      <c r="DB1619" s="25"/>
      <c r="DC1619" s="25"/>
      <c r="DD1619" s="25"/>
    </row>
    <row r="1620" spans="1:108" hidden="1">
      <c r="A1620" s="25"/>
      <c r="B1620" s="25"/>
      <c r="C1620" s="25"/>
      <c r="D1620" s="25"/>
      <c r="E1620" s="25"/>
      <c r="F1620" s="25"/>
      <c r="G1620" s="25"/>
      <c r="H1620" s="25"/>
      <c r="I1620" s="214"/>
      <c r="J1620" s="25"/>
      <c r="K1620" s="25"/>
      <c r="L1620" s="25"/>
      <c r="M1620" s="25"/>
      <c r="N1620" s="25"/>
      <c r="O1620" s="25"/>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c r="AM1620" s="25"/>
      <c r="AN1620" s="25"/>
      <c r="AO1620" s="25"/>
      <c r="AP1620" s="25"/>
      <c r="AQ1620" s="25"/>
      <c r="AR1620" s="25"/>
      <c r="AS1620" s="25"/>
      <c r="AT1620" s="25"/>
      <c r="AU1620" s="25"/>
      <c r="AV1620" s="25"/>
      <c r="AW1620" s="25"/>
      <c r="AX1620" s="25"/>
      <c r="AY1620" s="25"/>
      <c r="AZ1620" s="25"/>
      <c r="BA1620" s="25"/>
      <c r="BB1620" s="25"/>
      <c r="BC1620" s="25"/>
      <c r="BD1620" s="25"/>
      <c r="BE1620" s="25"/>
      <c r="BF1620" s="25"/>
      <c r="BG1620" s="25"/>
      <c r="BH1620" s="25"/>
      <c r="BI1620" s="25"/>
      <c r="BJ1620" s="25"/>
      <c r="BK1620" s="25"/>
      <c r="BL1620" s="25"/>
      <c r="BM1620" s="25"/>
      <c r="BN1620" s="25"/>
      <c r="BO1620" s="25"/>
      <c r="BP1620" s="25"/>
      <c r="BQ1620" s="25"/>
      <c r="BR1620" s="25"/>
      <c r="BS1620" s="25"/>
      <c r="BT1620" s="25"/>
      <c r="BU1620" s="25"/>
      <c r="BV1620" s="25"/>
      <c r="BW1620" s="25"/>
      <c r="BX1620" s="25"/>
      <c r="BY1620" s="25"/>
      <c r="BZ1620" s="25"/>
      <c r="CA1620" s="25"/>
      <c r="CB1620" s="25"/>
      <c r="CC1620" s="25"/>
      <c r="CD1620" s="25"/>
      <c r="CE1620" s="25"/>
      <c r="CF1620" s="25"/>
      <c r="CG1620" s="25"/>
      <c r="CH1620" s="25"/>
      <c r="CI1620" s="25"/>
      <c r="CJ1620" s="25"/>
      <c r="CK1620" s="25"/>
      <c r="CL1620" s="25"/>
      <c r="CM1620" s="25"/>
      <c r="CN1620" s="25"/>
      <c r="CO1620" s="25"/>
      <c r="CP1620" s="25"/>
      <c r="CQ1620" s="25"/>
      <c r="CR1620" s="25"/>
      <c r="CS1620" s="25"/>
      <c r="CT1620" s="25"/>
      <c r="CU1620" s="25"/>
      <c r="CV1620" s="25"/>
      <c r="CW1620" s="25"/>
      <c r="CX1620" s="25"/>
      <c r="CY1620" s="25"/>
      <c r="CZ1620" s="25"/>
      <c r="DA1620" s="25"/>
      <c r="DB1620" s="25"/>
      <c r="DC1620" s="25"/>
      <c r="DD1620" s="25"/>
    </row>
    <row r="1621" spans="1:108" hidden="1">
      <c r="A1621" s="25"/>
      <c r="B1621" s="25"/>
      <c r="C1621" s="25"/>
      <c r="D1621" s="25"/>
      <c r="E1621" s="25"/>
      <c r="F1621" s="25"/>
      <c r="G1621" s="25"/>
      <c r="H1621" s="25"/>
      <c r="I1621" s="214"/>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5"/>
      <c r="AX1621" s="25"/>
      <c r="AY1621" s="25"/>
      <c r="AZ1621" s="25"/>
      <c r="BA1621" s="25"/>
      <c r="BB1621" s="25"/>
      <c r="BC1621" s="25"/>
      <c r="BD1621" s="25"/>
      <c r="BE1621" s="25"/>
      <c r="BF1621" s="25"/>
      <c r="BG1621" s="25"/>
      <c r="BH1621" s="25"/>
      <c r="BI1621" s="25"/>
      <c r="BJ1621" s="25"/>
      <c r="BK1621" s="25"/>
      <c r="BL1621" s="25"/>
      <c r="BM1621" s="25"/>
      <c r="BN1621" s="25"/>
      <c r="BO1621" s="25"/>
      <c r="BP1621" s="25"/>
      <c r="BQ1621" s="25"/>
      <c r="BR1621" s="25"/>
      <c r="BS1621" s="25"/>
      <c r="BT1621" s="25"/>
      <c r="BU1621" s="25"/>
      <c r="BV1621" s="25"/>
      <c r="BW1621" s="25"/>
      <c r="BX1621" s="25"/>
      <c r="BY1621" s="25"/>
      <c r="BZ1621" s="25"/>
      <c r="CA1621" s="25"/>
      <c r="CB1621" s="25"/>
      <c r="CC1621" s="25"/>
      <c r="CD1621" s="25"/>
      <c r="CE1621" s="25"/>
      <c r="CF1621" s="25"/>
      <c r="CG1621" s="25"/>
      <c r="CH1621" s="25"/>
      <c r="CI1621" s="25"/>
      <c r="CJ1621" s="25"/>
      <c r="CK1621" s="25"/>
      <c r="CL1621" s="25"/>
      <c r="CM1621" s="25"/>
      <c r="CN1621" s="25"/>
      <c r="CO1621" s="25"/>
      <c r="CP1621" s="25"/>
      <c r="CQ1621" s="25"/>
      <c r="CR1621" s="25"/>
      <c r="CS1621" s="25"/>
      <c r="CT1621" s="25"/>
      <c r="CU1621" s="25"/>
      <c r="CV1621" s="25"/>
      <c r="CW1621" s="25"/>
      <c r="CX1621" s="25"/>
      <c r="CY1621" s="25"/>
      <c r="CZ1621" s="25"/>
      <c r="DA1621" s="25"/>
      <c r="DB1621" s="25"/>
      <c r="DC1621" s="25"/>
      <c r="DD1621" s="25"/>
    </row>
    <row r="1622" spans="1:108" hidden="1">
      <c r="A1622" s="25"/>
      <c r="B1622" s="25"/>
      <c r="C1622" s="25"/>
      <c r="D1622" s="25"/>
      <c r="E1622" s="25"/>
      <c r="F1622" s="25"/>
      <c r="G1622" s="25"/>
      <c r="H1622" s="25"/>
      <c r="I1622" s="214"/>
      <c r="J1622" s="25"/>
      <c r="K1622" s="25"/>
      <c r="L1622" s="25"/>
      <c r="M1622" s="25"/>
      <c r="N1622" s="25"/>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c r="AM1622" s="25"/>
      <c r="AN1622" s="25"/>
      <c r="AO1622" s="25"/>
      <c r="AP1622" s="25"/>
      <c r="AQ1622" s="25"/>
      <c r="AR1622" s="25"/>
      <c r="AS1622" s="25"/>
      <c r="AT1622" s="25"/>
      <c r="AU1622" s="25"/>
      <c r="AV1622" s="25"/>
      <c r="AW1622" s="25"/>
      <c r="AX1622" s="25"/>
      <c r="AY1622" s="25"/>
      <c r="AZ1622" s="25"/>
      <c r="BA1622" s="25"/>
      <c r="BB1622" s="25"/>
      <c r="BC1622" s="25"/>
      <c r="BD1622" s="25"/>
      <c r="BE1622" s="25"/>
      <c r="BF1622" s="25"/>
      <c r="BG1622" s="25"/>
      <c r="BH1622" s="25"/>
      <c r="BI1622" s="25"/>
      <c r="BJ1622" s="25"/>
      <c r="BK1622" s="25"/>
      <c r="BL1622" s="25"/>
      <c r="BM1622" s="25"/>
      <c r="BN1622" s="25"/>
      <c r="BO1622" s="25"/>
      <c r="BP1622" s="25"/>
      <c r="BQ1622" s="25"/>
      <c r="BR1622" s="25"/>
      <c r="BS1622" s="25"/>
      <c r="BT1622" s="25"/>
      <c r="BU1622" s="25"/>
      <c r="BV1622" s="25"/>
      <c r="BW1622" s="25"/>
      <c r="BX1622" s="25"/>
      <c r="BY1622" s="25"/>
      <c r="BZ1622" s="25"/>
      <c r="CA1622" s="25"/>
      <c r="CB1622" s="25"/>
      <c r="CC1622" s="25"/>
      <c r="CD1622" s="25"/>
      <c r="CE1622" s="25"/>
      <c r="CF1622" s="25"/>
      <c r="CG1622" s="25"/>
      <c r="CH1622" s="25"/>
      <c r="CI1622" s="25"/>
      <c r="CJ1622" s="25"/>
      <c r="CK1622" s="25"/>
      <c r="CL1622" s="25"/>
      <c r="CM1622" s="25"/>
      <c r="CN1622" s="25"/>
      <c r="CO1622" s="25"/>
      <c r="CP1622" s="25"/>
      <c r="CQ1622" s="25"/>
      <c r="CR1622" s="25"/>
      <c r="CS1622" s="25"/>
      <c r="CT1622" s="25"/>
      <c r="CU1622" s="25"/>
      <c r="CV1622" s="25"/>
      <c r="CW1622" s="25"/>
      <c r="CX1622" s="25"/>
      <c r="CY1622" s="25"/>
      <c r="CZ1622" s="25"/>
      <c r="DA1622" s="25"/>
      <c r="DB1622" s="25"/>
      <c r="DC1622" s="25"/>
      <c r="DD1622" s="25"/>
    </row>
    <row r="1623" spans="1:108" hidden="1">
      <c r="A1623" s="25"/>
      <c r="B1623" s="25"/>
      <c r="C1623" s="25"/>
      <c r="D1623" s="25"/>
      <c r="E1623" s="25"/>
      <c r="F1623" s="25"/>
      <c r="G1623" s="25"/>
      <c r="H1623" s="25"/>
      <c r="I1623" s="214"/>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5"/>
      <c r="AX1623" s="25"/>
      <c r="AY1623" s="25"/>
      <c r="AZ1623" s="25"/>
      <c r="BA1623" s="25"/>
      <c r="BB1623" s="25"/>
      <c r="BC1623" s="25"/>
      <c r="BD1623" s="25"/>
      <c r="BE1623" s="25"/>
      <c r="BF1623" s="25"/>
      <c r="BG1623" s="25"/>
      <c r="BH1623" s="25"/>
      <c r="BI1623" s="25"/>
      <c r="BJ1623" s="25"/>
      <c r="BK1623" s="25"/>
      <c r="BL1623" s="25"/>
      <c r="BM1623" s="25"/>
      <c r="BN1623" s="25"/>
      <c r="BO1623" s="25"/>
      <c r="BP1623" s="25"/>
      <c r="BQ1623" s="25"/>
      <c r="BR1623" s="25"/>
      <c r="BS1623" s="25"/>
      <c r="BT1623" s="25"/>
      <c r="BU1623" s="25"/>
      <c r="BV1623" s="25"/>
      <c r="BW1623" s="25"/>
      <c r="BX1623" s="25"/>
      <c r="BY1623" s="25"/>
      <c r="BZ1623" s="25"/>
      <c r="CA1623" s="25"/>
      <c r="CB1623" s="25"/>
      <c r="CC1623" s="25"/>
      <c r="CD1623" s="25"/>
      <c r="CE1623" s="25"/>
      <c r="CF1623" s="25"/>
      <c r="CG1623" s="25"/>
      <c r="CH1623" s="25"/>
      <c r="CI1623" s="25"/>
      <c r="CJ1623" s="25"/>
      <c r="CK1623" s="25"/>
      <c r="CL1623" s="25"/>
      <c r="CM1623" s="25"/>
      <c r="CN1623" s="25"/>
      <c r="CO1623" s="25"/>
      <c r="CP1623" s="25"/>
      <c r="CQ1623" s="25"/>
      <c r="CR1623" s="25"/>
      <c r="CS1623" s="25"/>
      <c r="CT1623" s="25"/>
      <c r="CU1623" s="25"/>
      <c r="CV1623" s="25"/>
      <c r="CW1623" s="25"/>
      <c r="CX1623" s="25"/>
      <c r="CY1623" s="25"/>
      <c r="CZ1623" s="25"/>
      <c r="DA1623" s="25"/>
      <c r="DB1623" s="25"/>
      <c r="DC1623" s="25"/>
      <c r="DD1623" s="25"/>
    </row>
    <row r="1624" spans="1:108" hidden="1">
      <c r="A1624" s="25"/>
      <c r="B1624" s="25"/>
      <c r="C1624" s="25"/>
      <c r="D1624" s="25"/>
      <c r="E1624" s="25"/>
      <c r="F1624" s="25"/>
      <c r="G1624" s="25"/>
      <c r="H1624" s="25"/>
      <c r="I1624" s="214"/>
      <c r="J1624" s="25"/>
      <c r="K1624" s="25"/>
      <c r="L1624" s="25"/>
      <c r="M1624" s="25"/>
      <c r="N1624" s="25"/>
      <c r="O1624" s="25"/>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c r="AM1624" s="25"/>
      <c r="AN1624" s="25"/>
      <c r="AO1624" s="25"/>
      <c r="AP1624" s="25"/>
      <c r="AQ1624" s="25"/>
      <c r="AR1624" s="25"/>
      <c r="AS1624" s="25"/>
      <c r="AT1624" s="25"/>
      <c r="AU1624" s="25"/>
      <c r="AV1624" s="25"/>
      <c r="AW1624" s="25"/>
      <c r="AX1624" s="25"/>
      <c r="AY1624" s="25"/>
      <c r="AZ1624" s="25"/>
      <c r="BA1624" s="25"/>
      <c r="BB1624" s="25"/>
      <c r="BC1624" s="25"/>
      <c r="BD1624" s="25"/>
      <c r="BE1624" s="25"/>
      <c r="BF1624" s="25"/>
      <c r="BG1624" s="25"/>
      <c r="BH1624" s="25"/>
      <c r="BI1624" s="25"/>
      <c r="BJ1624" s="25"/>
      <c r="BK1624" s="25"/>
      <c r="BL1624" s="25"/>
      <c r="BM1624" s="25"/>
      <c r="BN1624" s="25"/>
      <c r="BO1624" s="25"/>
      <c r="BP1624" s="25"/>
      <c r="BQ1624" s="25"/>
      <c r="BR1624" s="25"/>
      <c r="BS1624" s="25"/>
      <c r="BT1624" s="25"/>
      <c r="BU1624" s="25"/>
      <c r="BV1624" s="25"/>
      <c r="BW1624" s="25"/>
      <c r="BX1624" s="25"/>
      <c r="BY1624" s="25"/>
      <c r="BZ1624" s="25"/>
      <c r="CA1624" s="25"/>
      <c r="CB1624" s="25"/>
      <c r="CC1624" s="25"/>
      <c r="CD1624" s="25"/>
      <c r="CE1624" s="25"/>
      <c r="CF1624" s="25"/>
      <c r="CG1624" s="25"/>
      <c r="CH1624" s="25"/>
      <c r="CI1624" s="25"/>
      <c r="CJ1624" s="25"/>
      <c r="CK1624" s="25"/>
      <c r="CL1624" s="25"/>
      <c r="CM1624" s="25"/>
      <c r="CN1624" s="25"/>
      <c r="CO1624" s="25"/>
      <c r="CP1624" s="25"/>
      <c r="CQ1624" s="25"/>
      <c r="CR1624" s="25"/>
      <c r="CS1624" s="25"/>
      <c r="CT1624" s="25"/>
      <c r="CU1624" s="25"/>
      <c r="CV1624" s="25"/>
      <c r="CW1624" s="25"/>
      <c r="CX1624" s="25"/>
      <c r="CY1624" s="25"/>
      <c r="CZ1624" s="25"/>
      <c r="DA1624" s="25"/>
      <c r="DB1624" s="25"/>
      <c r="DC1624" s="25"/>
      <c r="DD1624" s="25"/>
    </row>
    <row r="1625" spans="1:108" hidden="1">
      <c r="A1625" s="25"/>
      <c r="B1625" s="25"/>
      <c r="C1625" s="25"/>
      <c r="D1625" s="25"/>
      <c r="E1625" s="25"/>
      <c r="F1625" s="25"/>
      <c r="G1625" s="25"/>
      <c r="H1625" s="25"/>
      <c r="I1625" s="214"/>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5"/>
      <c r="AX1625" s="25"/>
      <c r="AY1625" s="25"/>
      <c r="AZ1625" s="25"/>
      <c r="BA1625" s="25"/>
      <c r="BB1625" s="25"/>
      <c r="BC1625" s="25"/>
      <c r="BD1625" s="25"/>
      <c r="BE1625" s="25"/>
      <c r="BF1625" s="25"/>
      <c r="BG1625" s="25"/>
      <c r="BH1625" s="25"/>
      <c r="BI1625" s="25"/>
      <c r="BJ1625" s="25"/>
      <c r="BK1625" s="25"/>
      <c r="BL1625" s="25"/>
      <c r="BM1625" s="25"/>
      <c r="BN1625" s="25"/>
      <c r="BO1625" s="25"/>
      <c r="BP1625" s="25"/>
      <c r="BQ1625" s="25"/>
      <c r="BR1625" s="25"/>
      <c r="BS1625" s="25"/>
      <c r="BT1625" s="25"/>
      <c r="BU1625" s="25"/>
      <c r="BV1625" s="25"/>
      <c r="BW1625" s="25"/>
      <c r="BX1625" s="25"/>
      <c r="BY1625" s="25"/>
      <c r="BZ1625" s="25"/>
      <c r="CA1625" s="25"/>
      <c r="CB1625" s="25"/>
      <c r="CC1625" s="25"/>
      <c r="CD1625" s="25"/>
      <c r="CE1625" s="25"/>
      <c r="CF1625" s="25"/>
      <c r="CG1625" s="25"/>
      <c r="CH1625" s="25"/>
      <c r="CI1625" s="25"/>
      <c r="CJ1625" s="25"/>
      <c r="CK1625" s="25"/>
      <c r="CL1625" s="25"/>
      <c r="CM1625" s="25"/>
      <c r="CN1625" s="25"/>
      <c r="CO1625" s="25"/>
      <c r="CP1625" s="25"/>
      <c r="CQ1625" s="25"/>
      <c r="CR1625" s="25"/>
      <c r="CS1625" s="25"/>
      <c r="CT1625" s="25"/>
      <c r="CU1625" s="25"/>
      <c r="CV1625" s="25"/>
      <c r="CW1625" s="25"/>
      <c r="CX1625" s="25"/>
      <c r="CY1625" s="25"/>
      <c r="CZ1625" s="25"/>
      <c r="DA1625" s="25"/>
      <c r="DB1625" s="25"/>
      <c r="DC1625" s="25"/>
      <c r="DD1625" s="25"/>
    </row>
    <row r="1626" spans="1:108" hidden="1">
      <c r="A1626" s="25"/>
      <c r="B1626" s="25"/>
      <c r="C1626" s="25"/>
      <c r="D1626" s="25"/>
      <c r="E1626" s="25"/>
      <c r="F1626" s="25"/>
      <c r="G1626" s="25"/>
      <c r="H1626" s="25"/>
      <c r="I1626" s="214"/>
      <c r="J1626" s="25"/>
      <c r="K1626" s="25"/>
      <c r="L1626" s="25"/>
      <c r="M1626" s="25"/>
      <c r="N1626" s="25"/>
      <c r="O1626" s="25"/>
      <c r="P1626" s="25"/>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c r="AM1626" s="25"/>
      <c r="AN1626" s="25"/>
      <c r="AO1626" s="25"/>
      <c r="AP1626" s="25"/>
      <c r="AQ1626" s="25"/>
      <c r="AR1626" s="25"/>
      <c r="AS1626" s="25"/>
      <c r="AT1626" s="25"/>
      <c r="AU1626" s="25"/>
      <c r="AV1626" s="25"/>
      <c r="AW1626" s="25"/>
      <c r="AX1626" s="25"/>
      <c r="AY1626" s="25"/>
      <c r="AZ1626" s="25"/>
      <c r="BA1626" s="25"/>
      <c r="BB1626" s="25"/>
      <c r="BC1626" s="25"/>
      <c r="BD1626" s="25"/>
      <c r="BE1626" s="25"/>
      <c r="BF1626" s="25"/>
      <c r="BG1626" s="25"/>
      <c r="BH1626" s="25"/>
      <c r="BI1626" s="25"/>
      <c r="BJ1626" s="25"/>
      <c r="BK1626" s="25"/>
      <c r="BL1626" s="25"/>
      <c r="BM1626" s="25"/>
      <c r="BN1626" s="25"/>
      <c r="BO1626" s="25"/>
      <c r="BP1626" s="25"/>
      <c r="BQ1626" s="25"/>
      <c r="BR1626" s="25"/>
      <c r="BS1626" s="25"/>
      <c r="BT1626" s="25"/>
      <c r="BU1626" s="25"/>
      <c r="BV1626" s="25"/>
      <c r="BW1626" s="25"/>
      <c r="BX1626" s="25"/>
      <c r="BY1626" s="25"/>
      <c r="BZ1626" s="25"/>
      <c r="CA1626" s="25"/>
      <c r="CB1626" s="25"/>
      <c r="CC1626" s="25"/>
      <c r="CD1626" s="25"/>
      <c r="CE1626" s="25"/>
      <c r="CF1626" s="25"/>
      <c r="CG1626" s="25"/>
      <c r="CH1626" s="25"/>
      <c r="CI1626" s="25"/>
      <c r="CJ1626" s="25"/>
      <c r="CK1626" s="25"/>
      <c r="CL1626" s="25"/>
      <c r="CM1626" s="25"/>
      <c r="CN1626" s="25"/>
      <c r="CO1626" s="25"/>
      <c r="CP1626" s="25"/>
      <c r="CQ1626" s="25"/>
      <c r="CR1626" s="25"/>
      <c r="CS1626" s="25"/>
      <c r="CT1626" s="25"/>
      <c r="CU1626" s="25"/>
      <c r="CV1626" s="25"/>
      <c r="CW1626" s="25"/>
      <c r="CX1626" s="25"/>
      <c r="CY1626" s="25"/>
      <c r="CZ1626" s="25"/>
      <c r="DA1626" s="25"/>
      <c r="DB1626" s="25"/>
      <c r="DC1626" s="25"/>
      <c r="DD1626" s="25"/>
    </row>
    <row r="1627" spans="1:108" hidden="1">
      <c r="A1627" s="25"/>
      <c r="B1627" s="25"/>
      <c r="C1627" s="25"/>
      <c r="D1627" s="25"/>
      <c r="E1627" s="25"/>
      <c r="F1627" s="25"/>
      <c r="G1627" s="25"/>
      <c r="H1627" s="25"/>
      <c r="I1627" s="214"/>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5"/>
      <c r="AX1627" s="25"/>
      <c r="AY1627" s="25"/>
      <c r="AZ1627" s="25"/>
      <c r="BA1627" s="25"/>
      <c r="BB1627" s="25"/>
      <c r="BC1627" s="25"/>
      <c r="BD1627" s="25"/>
      <c r="BE1627" s="25"/>
      <c r="BF1627" s="25"/>
      <c r="BG1627" s="25"/>
      <c r="BH1627" s="25"/>
      <c r="BI1627" s="25"/>
      <c r="BJ1627" s="25"/>
      <c r="BK1627" s="25"/>
      <c r="BL1627" s="25"/>
      <c r="BM1627" s="25"/>
      <c r="BN1627" s="25"/>
      <c r="BO1627" s="25"/>
      <c r="BP1627" s="25"/>
      <c r="BQ1627" s="25"/>
      <c r="BR1627" s="25"/>
      <c r="BS1627" s="25"/>
      <c r="BT1627" s="25"/>
      <c r="BU1627" s="25"/>
      <c r="BV1627" s="25"/>
      <c r="BW1627" s="25"/>
      <c r="BX1627" s="25"/>
      <c r="BY1627" s="25"/>
      <c r="BZ1627" s="25"/>
      <c r="CA1627" s="25"/>
      <c r="CB1627" s="25"/>
      <c r="CC1627" s="25"/>
      <c r="CD1627" s="25"/>
      <c r="CE1627" s="25"/>
      <c r="CF1627" s="25"/>
      <c r="CG1627" s="25"/>
      <c r="CH1627" s="25"/>
      <c r="CI1627" s="25"/>
      <c r="CJ1627" s="25"/>
      <c r="CK1627" s="25"/>
      <c r="CL1627" s="25"/>
      <c r="CM1627" s="25"/>
      <c r="CN1627" s="25"/>
      <c r="CO1627" s="25"/>
      <c r="CP1627" s="25"/>
      <c r="CQ1627" s="25"/>
      <c r="CR1627" s="25"/>
      <c r="CS1627" s="25"/>
      <c r="CT1627" s="25"/>
      <c r="CU1627" s="25"/>
      <c r="CV1627" s="25"/>
      <c r="CW1627" s="25"/>
      <c r="CX1627" s="25"/>
      <c r="CY1627" s="25"/>
      <c r="CZ1627" s="25"/>
      <c r="DA1627" s="25"/>
      <c r="DB1627" s="25"/>
      <c r="DC1627" s="25"/>
      <c r="DD1627" s="25"/>
    </row>
    <row r="1628" spans="1:108" hidden="1">
      <c r="A1628" s="25"/>
      <c r="B1628" s="25"/>
      <c r="C1628" s="25"/>
      <c r="D1628" s="25"/>
      <c r="E1628" s="25"/>
      <c r="F1628" s="25"/>
      <c r="G1628" s="25"/>
      <c r="H1628" s="25"/>
      <c r="I1628" s="214"/>
      <c r="J1628" s="25"/>
      <c r="K1628" s="25"/>
      <c r="L1628" s="25"/>
      <c r="M1628" s="25"/>
      <c r="N1628" s="25"/>
      <c r="O1628" s="25"/>
      <c r="P1628" s="25"/>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c r="AM1628" s="25"/>
      <c r="AN1628" s="25"/>
      <c r="AO1628" s="25"/>
      <c r="AP1628" s="25"/>
      <c r="AQ1628" s="25"/>
      <c r="AR1628" s="25"/>
      <c r="AS1628" s="25"/>
      <c r="AT1628" s="25"/>
      <c r="AU1628" s="25"/>
      <c r="AV1628" s="25"/>
      <c r="AW1628" s="25"/>
      <c r="AX1628" s="25"/>
      <c r="AY1628" s="25"/>
      <c r="AZ1628" s="25"/>
      <c r="BA1628" s="25"/>
      <c r="BB1628" s="25"/>
      <c r="BC1628" s="25"/>
      <c r="BD1628" s="25"/>
      <c r="BE1628" s="25"/>
      <c r="BF1628" s="25"/>
      <c r="BG1628" s="25"/>
      <c r="BH1628" s="25"/>
      <c r="BI1628" s="25"/>
      <c r="BJ1628" s="25"/>
      <c r="BK1628" s="25"/>
      <c r="BL1628" s="25"/>
      <c r="BM1628" s="25"/>
      <c r="BN1628" s="25"/>
      <c r="BO1628" s="25"/>
      <c r="BP1628" s="25"/>
      <c r="BQ1628" s="25"/>
      <c r="BR1628" s="25"/>
      <c r="BS1628" s="25"/>
      <c r="BT1628" s="25"/>
      <c r="BU1628" s="25"/>
      <c r="BV1628" s="25"/>
      <c r="BW1628" s="25"/>
      <c r="BX1628" s="25"/>
      <c r="BY1628" s="25"/>
      <c r="BZ1628" s="25"/>
      <c r="CA1628" s="25"/>
      <c r="CB1628" s="25"/>
      <c r="CC1628" s="25"/>
      <c r="CD1628" s="25"/>
      <c r="CE1628" s="25"/>
      <c r="CF1628" s="25"/>
      <c r="CG1628" s="25"/>
      <c r="CH1628" s="25"/>
      <c r="CI1628" s="25"/>
      <c r="CJ1628" s="25"/>
      <c r="CK1628" s="25"/>
      <c r="CL1628" s="25"/>
      <c r="CM1628" s="25"/>
      <c r="CN1628" s="25"/>
      <c r="CO1628" s="25"/>
      <c r="CP1628" s="25"/>
      <c r="CQ1628" s="25"/>
      <c r="CR1628" s="25"/>
      <c r="CS1628" s="25"/>
      <c r="CT1628" s="25"/>
      <c r="CU1628" s="25"/>
      <c r="CV1628" s="25"/>
      <c r="CW1628" s="25"/>
      <c r="CX1628" s="25"/>
      <c r="CY1628" s="25"/>
      <c r="CZ1628" s="25"/>
      <c r="DA1628" s="25"/>
      <c r="DB1628" s="25"/>
      <c r="DC1628" s="25"/>
      <c r="DD1628" s="25"/>
    </row>
    <row r="1629" spans="1:108" hidden="1">
      <c r="A1629" s="25"/>
      <c r="B1629" s="25"/>
      <c r="C1629" s="25"/>
      <c r="D1629" s="25"/>
      <c r="E1629" s="25"/>
      <c r="F1629" s="25"/>
      <c r="G1629" s="25"/>
      <c r="H1629" s="25"/>
      <c r="I1629" s="214"/>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5"/>
      <c r="AX1629" s="25"/>
      <c r="AY1629" s="25"/>
      <c r="AZ1629" s="25"/>
      <c r="BA1629" s="25"/>
      <c r="BB1629" s="25"/>
      <c r="BC1629" s="25"/>
      <c r="BD1629" s="25"/>
      <c r="BE1629" s="25"/>
      <c r="BF1629" s="25"/>
      <c r="BG1629" s="25"/>
      <c r="BH1629" s="25"/>
      <c r="BI1629" s="25"/>
      <c r="BJ1629" s="25"/>
      <c r="BK1629" s="25"/>
      <c r="BL1629" s="25"/>
      <c r="BM1629" s="25"/>
      <c r="BN1629" s="25"/>
      <c r="BO1629" s="25"/>
      <c r="BP1629" s="25"/>
      <c r="BQ1629" s="25"/>
      <c r="BR1629" s="25"/>
      <c r="BS1629" s="25"/>
      <c r="BT1629" s="25"/>
      <c r="BU1629" s="25"/>
      <c r="BV1629" s="25"/>
      <c r="BW1629" s="25"/>
      <c r="BX1629" s="25"/>
      <c r="BY1629" s="25"/>
      <c r="BZ1629" s="25"/>
      <c r="CA1629" s="25"/>
      <c r="CB1629" s="25"/>
      <c r="CC1629" s="25"/>
      <c r="CD1629" s="25"/>
      <c r="CE1629" s="25"/>
      <c r="CF1629" s="25"/>
      <c r="CG1629" s="25"/>
      <c r="CH1629" s="25"/>
      <c r="CI1629" s="25"/>
      <c r="CJ1629" s="25"/>
      <c r="CK1629" s="25"/>
      <c r="CL1629" s="25"/>
      <c r="CM1629" s="25"/>
      <c r="CN1629" s="25"/>
      <c r="CO1629" s="25"/>
      <c r="CP1629" s="25"/>
      <c r="CQ1629" s="25"/>
      <c r="CR1629" s="25"/>
      <c r="CS1629" s="25"/>
      <c r="CT1629" s="25"/>
      <c r="CU1629" s="25"/>
      <c r="CV1629" s="25"/>
      <c r="CW1629" s="25"/>
      <c r="CX1629" s="25"/>
      <c r="CY1629" s="25"/>
      <c r="CZ1629" s="25"/>
      <c r="DA1629" s="25"/>
      <c r="DB1629" s="25"/>
      <c r="DC1629" s="25"/>
      <c r="DD1629" s="25"/>
    </row>
    <row r="1630" spans="1:108" hidden="1">
      <c r="A1630" s="25"/>
      <c r="B1630" s="25"/>
      <c r="C1630" s="25"/>
      <c r="D1630" s="25"/>
      <c r="E1630" s="25"/>
      <c r="F1630" s="25"/>
      <c r="G1630" s="25"/>
      <c r="H1630" s="25"/>
      <c r="I1630" s="214"/>
      <c r="J1630" s="25"/>
      <c r="K1630" s="25"/>
      <c r="L1630" s="25"/>
      <c r="M1630" s="25"/>
      <c r="N1630" s="25"/>
      <c r="O1630" s="25"/>
      <c r="P1630" s="25"/>
      <c r="Q1630" s="25"/>
      <c r="R1630" s="25"/>
      <c r="S1630" s="25"/>
      <c r="T1630" s="25"/>
      <c r="U1630" s="25"/>
      <c r="V1630" s="25"/>
      <c r="W1630" s="25"/>
      <c r="X1630" s="25"/>
      <c r="Y1630" s="25"/>
      <c r="Z1630" s="25"/>
      <c r="AA1630" s="25"/>
      <c r="AB1630" s="25"/>
      <c r="AC1630" s="25"/>
      <c r="AD1630" s="25"/>
      <c r="AE1630" s="25"/>
      <c r="AF1630" s="25"/>
      <c r="AG1630" s="25"/>
      <c r="AH1630" s="25"/>
      <c r="AI1630" s="25"/>
      <c r="AJ1630" s="25"/>
      <c r="AK1630" s="25"/>
      <c r="AL1630" s="25"/>
      <c r="AM1630" s="25"/>
      <c r="AN1630" s="25"/>
      <c r="AO1630" s="25"/>
      <c r="AP1630" s="25"/>
      <c r="AQ1630" s="25"/>
      <c r="AR1630" s="25"/>
      <c r="AS1630" s="25"/>
      <c r="AT1630" s="25"/>
      <c r="AU1630" s="25"/>
      <c r="AV1630" s="25"/>
      <c r="AW1630" s="25"/>
      <c r="AX1630" s="25"/>
      <c r="AY1630" s="25"/>
      <c r="AZ1630" s="25"/>
      <c r="BA1630" s="25"/>
      <c r="BB1630" s="25"/>
      <c r="BC1630" s="25"/>
      <c r="BD1630" s="25"/>
      <c r="BE1630" s="25"/>
      <c r="BF1630" s="25"/>
      <c r="BG1630" s="25"/>
      <c r="BH1630" s="25"/>
      <c r="BI1630" s="25"/>
      <c r="BJ1630" s="25"/>
      <c r="BK1630" s="25"/>
      <c r="BL1630" s="25"/>
      <c r="BM1630" s="25"/>
      <c r="BN1630" s="25"/>
      <c r="BO1630" s="25"/>
      <c r="BP1630" s="25"/>
      <c r="BQ1630" s="25"/>
      <c r="BR1630" s="25"/>
      <c r="BS1630" s="25"/>
      <c r="BT1630" s="25"/>
      <c r="BU1630" s="25"/>
      <c r="BV1630" s="25"/>
      <c r="BW1630" s="25"/>
      <c r="BX1630" s="25"/>
      <c r="BY1630" s="25"/>
      <c r="BZ1630" s="25"/>
      <c r="CA1630" s="25"/>
      <c r="CB1630" s="25"/>
      <c r="CC1630" s="25"/>
      <c r="CD1630" s="25"/>
      <c r="CE1630" s="25"/>
      <c r="CF1630" s="25"/>
      <c r="CG1630" s="25"/>
      <c r="CH1630" s="25"/>
      <c r="CI1630" s="25"/>
      <c r="CJ1630" s="25"/>
      <c r="CK1630" s="25"/>
      <c r="CL1630" s="25"/>
      <c r="CM1630" s="25"/>
      <c r="CN1630" s="25"/>
      <c r="CO1630" s="25"/>
      <c r="CP1630" s="25"/>
      <c r="CQ1630" s="25"/>
      <c r="CR1630" s="25"/>
      <c r="CS1630" s="25"/>
      <c r="CT1630" s="25"/>
      <c r="CU1630" s="25"/>
      <c r="CV1630" s="25"/>
      <c r="CW1630" s="25"/>
      <c r="CX1630" s="25"/>
      <c r="CY1630" s="25"/>
      <c r="CZ1630" s="25"/>
      <c r="DA1630" s="25"/>
      <c r="DB1630" s="25"/>
      <c r="DC1630" s="25"/>
      <c r="DD1630" s="25"/>
    </row>
    <row r="1631" spans="1:108" hidden="1">
      <c r="A1631" s="25"/>
      <c r="B1631" s="25"/>
      <c r="C1631" s="25"/>
      <c r="D1631" s="25"/>
      <c r="E1631" s="25"/>
      <c r="F1631" s="25"/>
      <c r="G1631" s="25"/>
      <c r="H1631" s="25"/>
      <c r="I1631" s="214"/>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5"/>
      <c r="AX1631" s="25"/>
      <c r="AY1631" s="25"/>
      <c r="AZ1631" s="25"/>
      <c r="BA1631" s="25"/>
      <c r="BB1631" s="25"/>
      <c r="BC1631" s="25"/>
      <c r="BD1631" s="25"/>
      <c r="BE1631" s="25"/>
      <c r="BF1631" s="25"/>
      <c r="BG1631" s="25"/>
      <c r="BH1631" s="25"/>
      <c r="BI1631" s="25"/>
      <c r="BJ1631" s="25"/>
      <c r="BK1631" s="25"/>
      <c r="BL1631" s="25"/>
      <c r="BM1631" s="25"/>
      <c r="BN1631" s="25"/>
      <c r="BO1631" s="25"/>
      <c r="BP1631" s="25"/>
      <c r="BQ1631" s="25"/>
      <c r="BR1631" s="25"/>
      <c r="BS1631" s="25"/>
      <c r="BT1631" s="25"/>
      <c r="BU1631" s="25"/>
      <c r="BV1631" s="25"/>
      <c r="BW1631" s="25"/>
      <c r="BX1631" s="25"/>
      <c r="BY1631" s="25"/>
      <c r="BZ1631" s="25"/>
      <c r="CA1631" s="25"/>
      <c r="CB1631" s="25"/>
      <c r="CC1631" s="25"/>
      <c r="CD1631" s="25"/>
      <c r="CE1631" s="25"/>
      <c r="CF1631" s="25"/>
      <c r="CG1631" s="25"/>
      <c r="CH1631" s="25"/>
      <c r="CI1631" s="25"/>
      <c r="CJ1631" s="25"/>
      <c r="CK1631" s="25"/>
      <c r="CL1631" s="25"/>
      <c r="CM1631" s="25"/>
      <c r="CN1631" s="25"/>
      <c r="CO1631" s="25"/>
      <c r="CP1631" s="25"/>
      <c r="CQ1631" s="25"/>
      <c r="CR1631" s="25"/>
      <c r="CS1631" s="25"/>
      <c r="CT1631" s="25"/>
      <c r="CU1631" s="25"/>
      <c r="CV1631" s="25"/>
      <c r="CW1631" s="25"/>
      <c r="CX1631" s="25"/>
      <c r="CY1631" s="25"/>
      <c r="CZ1631" s="25"/>
      <c r="DA1631" s="25"/>
      <c r="DB1631" s="25"/>
      <c r="DC1631" s="25"/>
      <c r="DD1631" s="25"/>
    </row>
    <row r="1632" spans="1:108" hidden="1">
      <c r="A1632" s="25"/>
      <c r="B1632" s="25"/>
      <c r="C1632" s="25"/>
      <c r="D1632" s="25"/>
      <c r="E1632" s="25"/>
      <c r="F1632" s="25"/>
      <c r="G1632" s="25"/>
      <c r="H1632" s="25"/>
      <c r="I1632" s="214"/>
      <c r="J1632" s="25"/>
      <c r="K1632" s="25"/>
      <c r="L1632" s="25"/>
      <c r="M1632" s="25"/>
      <c r="N1632" s="25"/>
      <c r="O1632" s="25"/>
      <c r="P1632" s="25"/>
      <c r="Q1632" s="25"/>
      <c r="R1632" s="25"/>
      <c r="S1632" s="25"/>
      <c r="T1632" s="25"/>
      <c r="U1632" s="25"/>
      <c r="V1632" s="25"/>
      <c r="W1632" s="25"/>
      <c r="X1632" s="25"/>
      <c r="Y1632" s="25"/>
      <c r="Z1632" s="25"/>
      <c r="AA1632" s="25"/>
      <c r="AB1632" s="25"/>
      <c r="AC1632" s="25"/>
      <c r="AD1632" s="25"/>
      <c r="AE1632" s="25"/>
      <c r="AF1632" s="25"/>
      <c r="AG1632" s="25"/>
      <c r="AH1632" s="25"/>
      <c r="AI1632" s="25"/>
      <c r="AJ1632" s="25"/>
      <c r="AK1632" s="25"/>
      <c r="AL1632" s="25"/>
      <c r="AM1632" s="25"/>
      <c r="AN1632" s="25"/>
      <c r="AO1632" s="25"/>
      <c r="AP1632" s="25"/>
      <c r="AQ1632" s="25"/>
      <c r="AR1632" s="25"/>
      <c r="AS1632" s="25"/>
      <c r="AT1632" s="25"/>
      <c r="AU1632" s="25"/>
      <c r="AV1632" s="25"/>
      <c r="AW1632" s="25"/>
      <c r="AX1632" s="25"/>
      <c r="AY1632" s="25"/>
      <c r="AZ1632" s="25"/>
      <c r="BA1632" s="25"/>
      <c r="BB1632" s="25"/>
      <c r="BC1632" s="25"/>
      <c r="BD1632" s="25"/>
      <c r="BE1632" s="25"/>
      <c r="BF1632" s="25"/>
      <c r="BG1632" s="25"/>
      <c r="BH1632" s="25"/>
      <c r="BI1632" s="25"/>
      <c r="BJ1632" s="25"/>
      <c r="BK1632" s="25"/>
      <c r="BL1632" s="25"/>
      <c r="BM1632" s="25"/>
      <c r="BN1632" s="25"/>
      <c r="BO1632" s="25"/>
      <c r="BP1632" s="25"/>
      <c r="BQ1632" s="25"/>
      <c r="BR1632" s="25"/>
      <c r="BS1632" s="25"/>
      <c r="BT1632" s="25"/>
      <c r="BU1632" s="25"/>
      <c r="BV1632" s="25"/>
      <c r="BW1632" s="25"/>
      <c r="BX1632" s="25"/>
      <c r="BY1632" s="25"/>
      <c r="BZ1632" s="25"/>
      <c r="CA1632" s="25"/>
      <c r="CB1632" s="25"/>
      <c r="CC1632" s="25"/>
      <c r="CD1632" s="25"/>
      <c r="CE1632" s="25"/>
      <c r="CF1632" s="25"/>
      <c r="CG1632" s="25"/>
      <c r="CH1632" s="25"/>
      <c r="CI1632" s="25"/>
      <c r="CJ1632" s="25"/>
      <c r="CK1632" s="25"/>
      <c r="CL1632" s="25"/>
      <c r="CM1632" s="25"/>
      <c r="CN1632" s="25"/>
      <c r="CO1632" s="25"/>
      <c r="CP1632" s="25"/>
      <c r="CQ1632" s="25"/>
      <c r="CR1632" s="25"/>
      <c r="CS1632" s="25"/>
      <c r="CT1632" s="25"/>
      <c r="CU1632" s="25"/>
      <c r="CV1632" s="25"/>
      <c r="CW1632" s="25"/>
      <c r="CX1632" s="25"/>
      <c r="CY1632" s="25"/>
      <c r="CZ1632" s="25"/>
      <c r="DA1632" s="25"/>
      <c r="DB1632" s="25"/>
      <c r="DC1632" s="25"/>
      <c r="DD1632" s="25"/>
    </row>
    <row r="1633" spans="1:108" hidden="1">
      <c r="A1633" s="25"/>
      <c r="B1633" s="25"/>
      <c r="C1633" s="25"/>
      <c r="D1633" s="25"/>
      <c r="E1633" s="25"/>
      <c r="F1633" s="25"/>
      <c r="G1633" s="25"/>
      <c r="H1633" s="25"/>
      <c r="I1633" s="214"/>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5"/>
      <c r="AX1633" s="25"/>
      <c r="AY1633" s="25"/>
      <c r="AZ1633" s="25"/>
      <c r="BA1633" s="25"/>
      <c r="BB1633" s="25"/>
      <c r="BC1633" s="25"/>
      <c r="BD1633" s="25"/>
      <c r="BE1633" s="25"/>
      <c r="BF1633" s="25"/>
      <c r="BG1633" s="25"/>
      <c r="BH1633" s="25"/>
      <c r="BI1633" s="25"/>
      <c r="BJ1633" s="25"/>
      <c r="BK1633" s="25"/>
      <c r="BL1633" s="25"/>
      <c r="BM1633" s="25"/>
      <c r="BN1633" s="25"/>
      <c r="BO1633" s="25"/>
      <c r="BP1633" s="25"/>
      <c r="BQ1633" s="25"/>
      <c r="BR1633" s="25"/>
      <c r="BS1633" s="25"/>
      <c r="BT1633" s="25"/>
      <c r="BU1633" s="25"/>
      <c r="BV1633" s="25"/>
      <c r="BW1633" s="25"/>
      <c r="BX1633" s="25"/>
      <c r="BY1633" s="25"/>
      <c r="BZ1633" s="25"/>
      <c r="CA1633" s="25"/>
      <c r="CB1633" s="25"/>
      <c r="CC1633" s="25"/>
      <c r="CD1633" s="25"/>
      <c r="CE1633" s="25"/>
      <c r="CF1633" s="25"/>
      <c r="CG1633" s="25"/>
      <c r="CH1633" s="25"/>
      <c r="CI1633" s="25"/>
      <c r="CJ1633" s="25"/>
      <c r="CK1633" s="25"/>
      <c r="CL1633" s="25"/>
      <c r="CM1633" s="25"/>
      <c r="CN1633" s="25"/>
      <c r="CO1633" s="25"/>
      <c r="CP1633" s="25"/>
      <c r="CQ1633" s="25"/>
      <c r="CR1633" s="25"/>
      <c r="CS1633" s="25"/>
      <c r="CT1633" s="25"/>
      <c r="CU1633" s="25"/>
      <c r="CV1633" s="25"/>
      <c r="CW1633" s="25"/>
      <c r="CX1633" s="25"/>
      <c r="CY1633" s="25"/>
      <c r="CZ1633" s="25"/>
      <c r="DA1633" s="25"/>
      <c r="DB1633" s="25"/>
      <c r="DC1633" s="25"/>
      <c r="DD1633" s="25"/>
    </row>
    <row r="1634" spans="1:108" hidden="1">
      <c r="A1634" s="25"/>
      <c r="B1634" s="25"/>
      <c r="C1634" s="25"/>
      <c r="D1634" s="25"/>
      <c r="E1634" s="25"/>
      <c r="F1634" s="25"/>
      <c r="G1634" s="25"/>
      <c r="H1634" s="25"/>
      <c r="I1634" s="214"/>
      <c r="J1634" s="25"/>
      <c r="K1634" s="25"/>
      <c r="L1634" s="25"/>
      <c r="M1634" s="25"/>
      <c r="N1634" s="25"/>
      <c r="O1634" s="25"/>
      <c r="P1634" s="25"/>
      <c r="Q1634" s="25"/>
      <c r="R1634" s="25"/>
      <c r="S1634" s="25"/>
      <c r="T1634" s="25"/>
      <c r="U1634" s="25"/>
      <c r="V1634" s="25"/>
      <c r="W1634" s="25"/>
      <c r="X1634" s="25"/>
      <c r="Y1634" s="25"/>
      <c r="Z1634" s="25"/>
      <c r="AA1634" s="25"/>
      <c r="AB1634" s="25"/>
      <c r="AC1634" s="25"/>
      <c r="AD1634" s="25"/>
      <c r="AE1634" s="25"/>
      <c r="AF1634" s="25"/>
      <c r="AG1634" s="25"/>
      <c r="AH1634" s="25"/>
      <c r="AI1634" s="25"/>
      <c r="AJ1634" s="25"/>
      <c r="AK1634" s="25"/>
      <c r="AL1634" s="25"/>
      <c r="AM1634" s="25"/>
      <c r="AN1634" s="25"/>
      <c r="AO1634" s="25"/>
      <c r="AP1634" s="25"/>
      <c r="AQ1634" s="25"/>
      <c r="AR1634" s="25"/>
      <c r="AS1634" s="25"/>
      <c r="AT1634" s="25"/>
      <c r="AU1634" s="25"/>
      <c r="AV1634" s="25"/>
      <c r="AW1634" s="25"/>
      <c r="AX1634" s="25"/>
      <c r="AY1634" s="25"/>
      <c r="AZ1634" s="25"/>
      <c r="BA1634" s="25"/>
      <c r="BB1634" s="25"/>
      <c r="BC1634" s="25"/>
      <c r="BD1634" s="25"/>
      <c r="BE1634" s="25"/>
      <c r="BF1634" s="25"/>
      <c r="BG1634" s="25"/>
      <c r="BH1634" s="25"/>
      <c r="BI1634" s="25"/>
      <c r="BJ1634" s="25"/>
      <c r="BK1634" s="25"/>
      <c r="BL1634" s="25"/>
      <c r="BM1634" s="25"/>
      <c r="BN1634" s="25"/>
      <c r="BO1634" s="25"/>
      <c r="BP1634" s="25"/>
      <c r="BQ1634" s="25"/>
      <c r="BR1634" s="25"/>
      <c r="BS1634" s="25"/>
      <c r="BT1634" s="25"/>
      <c r="BU1634" s="25"/>
      <c r="BV1634" s="25"/>
      <c r="BW1634" s="25"/>
      <c r="BX1634" s="25"/>
      <c r="BY1634" s="25"/>
      <c r="BZ1634" s="25"/>
      <c r="CA1634" s="25"/>
      <c r="CB1634" s="25"/>
      <c r="CC1634" s="25"/>
      <c r="CD1634" s="25"/>
      <c r="CE1634" s="25"/>
      <c r="CF1634" s="25"/>
      <c r="CG1634" s="25"/>
      <c r="CH1634" s="25"/>
      <c r="CI1634" s="25"/>
      <c r="CJ1634" s="25"/>
      <c r="CK1634" s="25"/>
      <c r="CL1634" s="25"/>
      <c r="CM1634" s="25"/>
      <c r="CN1634" s="25"/>
      <c r="CO1634" s="25"/>
      <c r="CP1634" s="25"/>
      <c r="CQ1634" s="25"/>
      <c r="CR1634" s="25"/>
      <c r="CS1634" s="25"/>
      <c r="CT1634" s="25"/>
      <c r="CU1634" s="25"/>
      <c r="CV1634" s="25"/>
      <c r="CW1634" s="25"/>
      <c r="CX1634" s="25"/>
      <c r="CY1634" s="25"/>
      <c r="CZ1634" s="25"/>
      <c r="DA1634" s="25"/>
      <c r="DB1634" s="25"/>
      <c r="DC1634" s="25"/>
      <c r="DD1634" s="25"/>
    </row>
    <row r="1635" spans="1:108" hidden="1">
      <c r="A1635" s="25"/>
      <c r="B1635" s="25"/>
      <c r="C1635" s="25"/>
      <c r="D1635" s="25"/>
      <c r="E1635" s="25"/>
      <c r="F1635" s="25"/>
      <c r="G1635" s="25"/>
      <c r="H1635" s="25"/>
      <c r="I1635" s="214"/>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5"/>
      <c r="AX1635" s="25"/>
      <c r="AY1635" s="25"/>
      <c r="AZ1635" s="25"/>
      <c r="BA1635" s="25"/>
      <c r="BB1635" s="25"/>
      <c r="BC1635" s="25"/>
      <c r="BD1635" s="25"/>
      <c r="BE1635" s="25"/>
      <c r="BF1635" s="25"/>
      <c r="BG1635" s="25"/>
      <c r="BH1635" s="25"/>
      <c r="BI1635" s="25"/>
      <c r="BJ1635" s="25"/>
      <c r="BK1635" s="25"/>
      <c r="BL1635" s="25"/>
      <c r="BM1635" s="25"/>
      <c r="BN1635" s="25"/>
      <c r="BO1635" s="25"/>
      <c r="BP1635" s="25"/>
      <c r="BQ1635" s="25"/>
      <c r="BR1635" s="25"/>
      <c r="BS1635" s="25"/>
      <c r="BT1635" s="25"/>
      <c r="BU1635" s="25"/>
      <c r="BV1635" s="25"/>
      <c r="BW1635" s="25"/>
      <c r="BX1635" s="25"/>
      <c r="BY1635" s="25"/>
      <c r="BZ1635" s="25"/>
      <c r="CA1635" s="25"/>
      <c r="CB1635" s="25"/>
      <c r="CC1635" s="25"/>
      <c r="CD1635" s="25"/>
      <c r="CE1635" s="25"/>
      <c r="CF1635" s="25"/>
      <c r="CG1635" s="25"/>
      <c r="CH1635" s="25"/>
      <c r="CI1635" s="25"/>
      <c r="CJ1635" s="25"/>
      <c r="CK1635" s="25"/>
      <c r="CL1635" s="25"/>
      <c r="CM1635" s="25"/>
      <c r="CN1635" s="25"/>
      <c r="CO1635" s="25"/>
      <c r="CP1635" s="25"/>
      <c r="CQ1635" s="25"/>
      <c r="CR1635" s="25"/>
      <c r="CS1635" s="25"/>
      <c r="CT1635" s="25"/>
      <c r="CU1635" s="25"/>
      <c r="CV1635" s="25"/>
      <c r="CW1635" s="25"/>
      <c r="CX1635" s="25"/>
      <c r="CY1635" s="25"/>
      <c r="CZ1635" s="25"/>
      <c r="DA1635" s="25"/>
      <c r="DB1635" s="25"/>
      <c r="DC1635" s="25"/>
      <c r="DD1635" s="25"/>
    </row>
    <row r="1636" spans="1:108" hidden="1">
      <c r="A1636" s="25"/>
      <c r="B1636" s="25"/>
      <c r="C1636" s="25"/>
      <c r="D1636" s="25"/>
      <c r="E1636" s="25"/>
      <c r="F1636" s="25"/>
      <c r="G1636" s="25"/>
      <c r="H1636" s="25"/>
      <c r="I1636" s="214"/>
      <c r="J1636" s="25"/>
      <c r="K1636" s="25"/>
      <c r="L1636" s="25"/>
      <c r="M1636" s="25"/>
      <c r="N1636" s="25"/>
      <c r="O1636" s="25"/>
      <c r="P1636" s="25"/>
      <c r="Q1636" s="25"/>
      <c r="R1636" s="25"/>
      <c r="S1636" s="25"/>
      <c r="T1636" s="25"/>
      <c r="U1636" s="25"/>
      <c r="V1636" s="25"/>
      <c r="W1636" s="25"/>
      <c r="X1636" s="25"/>
      <c r="Y1636" s="25"/>
      <c r="Z1636" s="25"/>
      <c r="AA1636" s="25"/>
      <c r="AB1636" s="25"/>
      <c r="AC1636" s="25"/>
      <c r="AD1636" s="25"/>
      <c r="AE1636" s="25"/>
      <c r="AF1636" s="25"/>
      <c r="AG1636" s="25"/>
      <c r="AH1636" s="25"/>
      <c r="AI1636" s="25"/>
      <c r="AJ1636" s="25"/>
      <c r="AK1636" s="25"/>
      <c r="AL1636" s="25"/>
      <c r="AM1636" s="25"/>
      <c r="AN1636" s="25"/>
      <c r="AO1636" s="25"/>
      <c r="AP1636" s="25"/>
      <c r="AQ1636" s="25"/>
      <c r="AR1636" s="25"/>
      <c r="AS1636" s="25"/>
      <c r="AT1636" s="25"/>
      <c r="AU1636" s="25"/>
      <c r="AV1636" s="25"/>
      <c r="AW1636" s="25"/>
      <c r="AX1636" s="25"/>
      <c r="AY1636" s="25"/>
      <c r="AZ1636" s="25"/>
      <c r="BA1636" s="25"/>
      <c r="BB1636" s="25"/>
      <c r="BC1636" s="25"/>
      <c r="BD1636" s="25"/>
      <c r="BE1636" s="25"/>
      <c r="BF1636" s="25"/>
      <c r="BG1636" s="25"/>
      <c r="BH1636" s="25"/>
      <c r="BI1636" s="25"/>
      <c r="BJ1636" s="25"/>
      <c r="BK1636" s="25"/>
      <c r="BL1636" s="25"/>
      <c r="BM1636" s="25"/>
      <c r="BN1636" s="25"/>
      <c r="BO1636" s="25"/>
      <c r="BP1636" s="25"/>
      <c r="BQ1636" s="25"/>
      <c r="BR1636" s="25"/>
      <c r="BS1636" s="25"/>
      <c r="BT1636" s="25"/>
      <c r="BU1636" s="25"/>
      <c r="BV1636" s="25"/>
      <c r="BW1636" s="25"/>
      <c r="BX1636" s="25"/>
      <c r="BY1636" s="25"/>
      <c r="BZ1636" s="25"/>
      <c r="CA1636" s="25"/>
      <c r="CB1636" s="25"/>
      <c r="CC1636" s="25"/>
      <c r="CD1636" s="25"/>
      <c r="CE1636" s="25"/>
      <c r="CF1636" s="25"/>
      <c r="CG1636" s="25"/>
      <c r="CH1636" s="25"/>
      <c r="CI1636" s="25"/>
      <c r="CJ1636" s="25"/>
      <c r="CK1636" s="25"/>
      <c r="CL1636" s="25"/>
      <c r="CM1636" s="25"/>
      <c r="CN1636" s="25"/>
      <c r="CO1636" s="25"/>
      <c r="CP1636" s="25"/>
      <c r="CQ1636" s="25"/>
      <c r="CR1636" s="25"/>
      <c r="CS1636" s="25"/>
      <c r="CT1636" s="25"/>
      <c r="CU1636" s="25"/>
      <c r="CV1636" s="25"/>
      <c r="CW1636" s="25"/>
      <c r="CX1636" s="25"/>
      <c r="CY1636" s="25"/>
      <c r="CZ1636" s="25"/>
      <c r="DA1636" s="25"/>
      <c r="DB1636" s="25"/>
      <c r="DC1636" s="25"/>
      <c r="DD1636" s="25"/>
    </row>
    <row r="1637" spans="1:108" hidden="1">
      <c r="A1637" s="25"/>
      <c r="B1637" s="25"/>
      <c r="C1637" s="25"/>
      <c r="D1637" s="25"/>
      <c r="E1637" s="25"/>
      <c r="F1637" s="25"/>
      <c r="G1637" s="25"/>
      <c r="H1637" s="25"/>
      <c r="I1637" s="214"/>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5"/>
      <c r="AX1637" s="25"/>
      <c r="AY1637" s="25"/>
      <c r="AZ1637" s="25"/>
      <c r="BA1637" s="25"/>
      <c r="BB1637" s="25"/>
      <c r="BC1637" s="25"/>
      <c r="BD1637" s="25"/>
      <c r="BE1637" s="25"/>
      <c r="BF1637" s="25"/>
      <c r="BG1637" s="25"/>
      <c r="BH1637" s="25"/>
      <c r="BI1637" s="25"/>
      <c r="BJ1637" s="25"/>
      <c r="BK1637" s="25"/>
      <c r="BL1637" s="25"/>
      <c r="BM1637" s="25"/>
      <c r="BN1637" s="25"/>
      <c r="BO1637" s="25"/>
      <c r="BP1637" s="25"/>
      <c r="BQ1637" s="25"/>
      <c r="BR1637" s="25"/>
      <c r="BS1637" s="25"/>
      <c r="BT1637" s="25"/>
      <c r="BU1637" s="25"/>
      <c r="BV1637" s="25"/>
      <c r="BW1637" s="25"/>
      <c r="BX1637" s="25"/>
      <c r="BY1637" s="25"/>
      <c r="BZ1637" s="25"/>
      <c r="CA1637" s="25"/>
      <c r="CB1637" s="25"/>
      <c r="CC1637" s="25"/>
      <c r="CD1637" s="25"/>
      <c r="CE1637" s="25"/>
      <c r="CF1637" s="25"/>
      <c r="CG1637" s="25"/>
      <c r="CH1637" s="25"/>
      <c r="CI1637" s="25"/>
      <c r="CJ1637" s="25"/>
      <c r="CK1637" s="25"/>
      <c r="CL1637" s="25"/>
      <c r="CM1637" s="25"/>
      <c r="CN1637" s="25"/>
      <c r="CO1637" s="25"/>
      <c r="CP1637" s="25"/>
      <c r="CQ1637" s="25"/>
      <c r="CR1637" s="25"/>
      <c r="CS1637" s="25"/>
      <c r="CT1637" s="25"/>
      <c r="CU1637" s="25"/>
      <c r="CV1637" s="25"/>
      <c r="CW1637" s="25"/>
      <c r="CX1637" s="25"/>
      <c r="CY1637" s="25"/>
      <c r="CZ1637" s="25"/>
      <c r="DA1637" s="25"/>
      <c r="DB1637" s="25"/>
      <c r="DC1637" s="25"/>
      <c r="DD1637" s="25"/>
    </row>
    <row r="1638" spans="1:108" hidden="1">
      <c r="A1638" s="25"/>
      <c r="B1638" s="25"/>
      <c r="C1638" s="25"/>
      <c r="D1638" s="25"/>
      <c r="E1638" s="25"/>
      <c r="F1638" s="25"/>
      <c r="G1638" s="25"/>
      <c r="H1638" s="25"/>
      <c r="I1638" s="214"/>
      <c r="J1638" s="25"/>
      <c r="K1638" s="25"/>
      <c r="L1638" s="25"/>
      <c r="M1638" s="25"/>
      <c r="N1638" s="25"/>
      <c r="O1638" s="25"/>
      <c r="P1638" s="25"/>
      <c r="Q1638" s="25"/>
      <c r="R1638" s="25"/>
      <c r="S1638" s="25"/>
      <c r="T1638" s="25"/>
      <c r="U1638" s="25"/>
      <c r="V1638" s="25"/>
      <c r="W1638" s="25"/>
      <c r="X1638" s="25"/>
      <c r="Y1638" s="25"/>
      <c r="Z1638" s="25"/>
      <c r="AA1638" s="25"/>
      <c r="AB1638" s="25"/>
      <c r="AC1638" s="25"/>
      <c r="AD1638" s="25"/>
      <c r="AE1638" s="25"/>
      <c r="AF1638" s="25"/>
      <c r="AG1638" s="25"/>
      <c r="AH1638" s="25"/>
      <c r="AI1638" s="25"/>
      <c r="AJ1638" s="25"/>
      <c r="AK1638" s="25"/>
      <c r="AL1638" s="25"/>
      <c r="AM1638" s="25"/>
      <c r="AN1638" s="25"/>
      <c r="AO1638" s="25"/>
      <c r="AP1638" s="25"/>
      <c r="AQ1638" s="25"/>
      <c r="AR1638" s="25"/>
      <c r="AS1638" s="25"/>
      <c r="AT1638" s="25"/>
      <c r="AU1638" s="25"/>
      <c r="AV1638" s="25"/>
      <c r="AW1638" s="25"/>
      <c r="AX1638" s="25"/>
      <c r="AY1638" s="25"/>
      <c r="AZ1638" s="25"/>
      <c r="BA1638" s="25"/>
      <c r="BB1638" s="25"/>
      <c r="BC1638" s="25"/>
      <c r="BD1638" s="25"/>
      <c r="BE1638" s="25"/>
      <c r="BF1638" s="25"/>
      <c r="BG1638" s="25"/>
      <c r="BH1638" s="25"/>
      <c r="BI1638" s="25"/>
      <c r="BJ1638" s="25"/>
      <c r="BK1638" s="25"/>
      <c r="BL1638" s="25"/>
      <c r="BM1638" s="25"/>
      <c r="BN1638" s="25"/>
      <c r="BO1638" s="25"/>
      <c r="BP1638" s="25"/>
      <c r="BQ1638" s="25"/>
      <c r="BR1638" s="25"/>
      <c r="BS1638" s="25"/>
      <c r="BT1638" s="25"/>
      <c r="BU1638" s="25"/>
      <c r="BV1638" s="25"/>
      <c r="BW1638" s="25"/>
      <c r="BX1638" s="25"/>
      <c r="BY1638" s="25"/>
      <c r="BZ1638" s="25"/>
      <c r="CA1638" s="25"/>
      <c r="CB1638" s="25"/>
      <c r="CC1638" s="25"/>
      <c r="CD1638" s="25"/>
      <c r="CE1638" s="25"/>
      <c r="CF1638" s="25"/>
      <c r="CG1638" s="25"/>
      <c r="CH1638" s="25"/>
      <c r="CI1638" s="25"/>
      <c r="CJ1638" s="25"/>
      <c r="CK1638" s="25"/>
      <c r="CL1638" s="25"/>
      <c r="CM1638" s="25"/>
      <c r="CN1638" s="25"/>
      <c r="CO1638" s="25"/>
      <c r="CP1638" s="25"/>
      <c r="CQ1638" s="25"/>
      <c r="CR1638" s="25"/>
      <c r="CS1638" s="25"/>
      <c r="CT1638" s="25"/>
      <c r="CU1638" s="25"/>
      <c r="CV1638" s="25"/>
      <c r="CW1638" s="25"/>
      <c r="CX1638" s="25"/>
      <c r="CY1638" s="25"/>
      <c r="CZ1638" s="25"/>
      <c r="DA1638" s="25"/>
      <c r="DB1638" s="25"/>
      <c r="DC1638" s="25"/>
      <c r="DD1638" s="25"/>
    </row>
    <row r="1639" spans="1:108" hidden="1">
      <c r="A1639" s="25"/>
      <c r="B1639" s="25"/>
      <c r="C1639" s="25"/>
      <c r="D1639" s="25"/>
      <c r="E1639" s="25"/>
      <c r="F1639" s="25"/>
      <c r="G1639" s="25"/>
      <c r="H1639" s="25"/>
      <c r="I1639" s="214"/>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5"/>
      <c r="AX1639" s="25"/>
      <c r="AY1639" s="25"/>
      <c r="AZ1639" s="25"/>
      <c r="BA1639" s="25"/>
      <c r="BB1639" s="25"/>
      <c r="BC1639" s="25"/>
      <c r="BD1639" s="25"/>
      <c r="BE1639" s="25"/>
      <c r="BF1639" s="25"/>
      <c r="BG1639" s="25"/>
      <c r="BH1639" s="25"/>
      <c r="BI1639" s="25"/>
      <c r="BJ1639" s="25"/>
      <c r="BK1639" s="25"/>
      <c r="BL1639" s="25"/>
      <c r="BM1639" s="25"/>
      <c r="BN1639" s="25"/>
      <c r="BO1639" s="25"/>
      <c r="BP1639" s="25"/>
      <c r="BQ1639" s="25"/>
      <c r="BR1639" s="25"/>
      <c r="BS1639" s="25"/>
      <c r="BT1639" s="25"/>
      <c r="BU1639" s="25"/>
      <c r="BV1639" s="25"/>
      <c r="BW1639" s="25"/>
      <c r="BX1639" s="25"/>
      <c r="BY1639" s="25"/>
      <c r="BZ1639" s="25"/>
      <c r="CA1639" s="25"/>
      <c r="CB1639" s="25"/>
      <c r="CC1639" s="25"/>
      <c r="CD1639" s="25"/>
      <c r="CE1639" s="25"/>
      <c r="CF1639" s="25"/>
      <c r="CG1639" s="25"/>
      <c r="CH1639" s="25"/>
      <c r="CI1639" s="25"/>
      <c r="CJ1639" s="25"/>
      <c r="CK1639" s="25"/>
      <c r="CL1639" s="25"/>
      <c r="CM1639" s="25"/>
      <c r="CN1639" s="25"/>
      <c r="CO1639" s="25"/>
      <c r="CP1639" s="25"/>
      <c r="CQ1639" s="25"/>
      <c r="CR1639" s="25"/>
      <c r="CS1639" s="25"/>
      <c r="CT1639" s="25"/>
      <c r="CU1639" s="25"/>
      <c r="CV1639" s="25"/>
      <c r="CW1639" s="25"/>
      <c r="CX1639" s="25"/>
      <c r="CY1639" s="25"/>
      <c r="CZ1639" s="25"/>
      <c r="DA1639" s="25"/>
      <c r="DB1639" s="25"/>
      <c r="DC1639" s="25"/>
      <c r="DD1639" s="25"/>
    </row>
    <row r="1640" spans="1:108" hidden="1">
      <c r="A1640" s="25"/>
      <c r="B1640" s="25"/>
      <c r="C1640" s="25"/>
      <c r="D1640" s="25"/>
      <c r="E1640" s="25"/>
      <c r="F1640" s="25"/>
      <c r="G1640" s="25"/>
      <c r="H1640" s="25"/>
      <c r="I1640" s="214"/>
      <c r="J1640" s="25"/>
      <c r="K1640" s="25"/>
      <c r="L1640" s="25"/>
      <c r="M1640" s="25"/>
      <c r="N1640" s="25"/>
      <c r="O1640" s="25"/>
      <c r="P1640" s="25"/>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c r="AM1640" s="25"/>
      <c r="AN1640" s="25"/>
      <c r="AO1640" s="25"/>
      <c r="AP1640" s="25"/>
      <c r="AQ1640" s="25"/>
      <c r="AR1640" s="25"/>
      <c r="AS1640" s="25"/>
      <c r="AT1640" s="25"/>
      <c r="AU1640" s="25"/>
      <c r="AV1640" s="25"/>
      <c r="AW1640" s="25"/>
      <c r="AX1640" s="25"/>
      <c r="AY1640" s="25"/>
      <c r="AZ1640" s="25"/>
      <c r="BA1640" s="25"/>
      <c r="BB1640" s="25"/>
      <c r="BC1640" s="25"/>
      <c r="BD1640" s="25"/>
      <c r="BE1640" s="25"/>
      <c r="BF1640" s="25"/>
      <c r="BG1640" s="25"/>
      <c r="BH1640" s="25"/>
      <c r="BI1640" s="25"/>
      <c r="BJ1640" s="25"/>
      <c r="BK1640" s="25"/>
      <c r="BL1640" s="25"/>
      <c r="BM1640" s="25"/>
      <c r="BN1640" s="25"/>
      <c r="BO1640" s="25"/>
      <c r="BP1640" s="25"/>
      <c r="BQ1640" s="25"/>
      <c r="BR1640" s="25"/>
      <c r="BS1640" s="25"/>
      <c r="BT1640" s="25"/>
      <c r="BU1640" s="25"/>
      <c r="BV1640" s="25"/>
      <c r="BW1640" s="25"/>
      <c r="BX1640" s="25"/>
      <c r="BY1640" s="25"/>
      <c r="BZ1640" s="25"/>
      <c r="CA1640" s="25"/>
      <c r="CB1640" s="25"/>
      <c r="CC1640" s="25"/>
      <c r="CD1640" s="25"/>
      <c r="CE1640" s="25"/>
      <c r="CF1640" s="25"/>
      <c r="CG1640" s="25"/>
      <c r="CH1640" s="25"/>
      <c r="CI1640" s="25"/>
      <c r="CJ1640" s="25"/>
      <c r="CK1640" s="25"/>
      <c r="CL1640" s="25"/>
      <c r="CM1640" s="25"/>
      <c r="CN1640" s="25"/>
      <c r="CO1640" s="25"/>
      <c r="CP1640" s="25"/>
      <c r="CQ1640" s="25"/>
      <c r="CR1640" s="25"/>
      <c r="CS1640" s="25"/>
      <c r="CT1640" s="25"/>
      <c r="CU1640" s="25"/>
      <c r="CV1640" s="25"/>
      <c r="CW1640" s="25"/>
      <c r="CX1640" s="25"/>
      <c r="CY1640" s="25"/>
      <c r="CZ1640" s="25"/>
      <c r="DA1640" s="25"/>
      <c r="DB1640" s="25"/>
      <c r="DC1640" s="25"/>
      <c r="DD1640" s="25"/>
    </row>
    <row r="1641" spans="1:108" hidden="1">
      <c r="A1641" s="25"/>
      <c r="B1641" s="25"/>
      <c r="C1641" s="25"/>
      <c r="D1641" s="25"/>
      <c r="E1641" s="25"/>
      <c r="F1641" s="25"/>
      <c r="G1641" s="25"/>
      <c r="H1641" s="25"/>
      <c r="I1641" s="214"/>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5"/>
      <c r="AX1641" s="25"/>
      <c r="AY1641" s="25"/>
      <c r="AZ1641" s="25"/>
      <c r="BA1641" s="25"/>
      <c r="BB1641" s="25"/>
      <c r="BC1641" s="25"/>
      <c r="BD1641" s="25"/>
      <c r="BE1641" s="25"/>
      <c r="BF1641" s="25"/>
      <c r="BG1641" s="25"/>
      <c r="BH1641" s="25"/>
      <c r="BI1641" s="25"/>
      <c r="BJ1641" s="25"/>
      <c r="BK1641" s="25"/>
      <c r="BL1641" s="25"/>
      <c r="BM1641" s="25"/>
      <c r="BN1641" s="25"/>
      <c r="BO1641" s="25"/>
      <c r="BP1641" s="25"/>
      <c r="BQ1641" s="25"/>
      <c r="BR1641" s="25"/>
      <c r="BS1641" s="25"/>
      <c r="BT1641" s="25"/>
      <c r="BU1641" s="25"/>
      <c r="BV1641" s="25"/>
      <c r="BW1641" s="25"/>
      <c r="BX1641" s="25"/>
      <c r="BY1641" s="25"/>
      <c r="BZ1641" s="25"/>
      <c r="CA1641" s="25"/>
      <c r="CB1641" s="25"/>
      <c r="CC1641" s="25"/>
      <c r="CD1641" s="25"/>
      <c r="CE1641" s="25"/>
      <c r="CF1641" s="25"/>
      <c r="CG1641" s="25"/>
      <c r="CH1641" s="25"/>
      <c r="CI1641" s="25"/>
      <c r="CJ1641" s="25"/>
      <c r="CK1641" s="25"/>
      <c r="CL1641" s="25"/>
      <c r="CM1641" s="25"/>
      <c r="CN1641" s="25"/>
      <c r="CO1641" s="25"/>
      <c r="CP1641" s="25"/>
      <c r="CQ1641" s="25"/>
      <c r="CR1641" s="25"/>
      <c r="CS1641" s="25"/>
      <c r="CT1641" s="25"/>
      <c r="CU1641" s="25"/>
      <c r="CV1641" s="25"/>
      <c r="CW1641" s="25"/>
      <c r="CX1641" s="25"/>
      <c r="CY1641" s="25"/>
      <c r="CZ1641" s="25"/>
      <c r="DA1641" s="25"/>
      <c r="DB1641" s="25"/>
      <c r="DC1641" s="25"/>
      <c r="DD1641" s="25"/>
    </row>
    <row r="1642" spans="1:108" hidden="1">
      <c r="A1642" s="25"/>
      <c r="B1642" s="25"/>
      <c r="C1642" s="25"/>
      <c r="D1642" s="25"/>
      <c r="E1642" s="25"/>
      <c r="F1642" s="25"/>
      <c r="G1642" s="25"/>
      <c r="H1642" s="25"/>
      <c r="I1642" s="214"/>
      <c r="J1642" s="25"/>
      <c r="K1642" s="25"/>
      <c r="L1642" s="25"/>
      <c r="M1642" s="25"/>
      <c r="N1642" s="25"/>
      <c r="O1642" s="25"/>
      <c r="P1642" s="25"/>
      <c r="Q1642" s="25"/>
      <c r="R1642" s="25"/>
      <c r="S1642" s="25"/>
      <c r="T1642" s="25"/>
      <c r="U1642" s="25"/>
      <c r="V1642" s="25"/>
      <c r="W1642" s="25"/>
      <c r="X1642" s="25"/>
      <c r="Y1642" s="25"/>
      <c r="Z1642" s="25"/>
      <c r="AA1642" s="25"/>
      <c r="AB1642" s="25"/>
      <c r="AC1642" s="25"/>
      <c r="AD1642" s="25"/>
      <c r="AE1642" s="25"/>
      <c r="AF1642" s="25"/>
      <c r="AG1642" s="25"/>
      <c r="AH1642" s="25"/>
      <c r="AI1642" s="25"/>
      <c r="AJ1642" s="25"/>
      <c r="AK1642" s="25"/>
      <c r="AL1642" s="25"/>
      <c r="AM1642" s="25"/>
      <c r="AN1642" s="25"/>
      <c r="AO1642" s="25"/>
      <c r="AP1642" s="25"/>
      <c r="AQ1642" s="25"/>
      <c r="AR1642" s="25"/>
      <c r="AS1642" s="25"/>
      <c r="AT1642" s="25"/>
      <c r="AU1642" s="25"/>
      <c r="AV1642" s="25"/>
      <c r="AW1642" s="25"/>
      <c r="AX1642" s="25"/>
      <c r="AY1642" s="25"/>
      <c r="AZ1642" s="25"/>
      <c r="BA1642" s="25"/>
      <c r="BB1642" s="25"/>
      <c r="BC1642" s="25"/>
      <c r="BD1642" s="25"/>
      <c r="BE1642" s="25"/>
      <c r="BF1642" s="25"/>
      <c r="BG1642" s="25"/>
      <c r="BH1642" s="25"/>
      <c r="BI1642" s="25"/>
      <c r="BJ1642" s="25"/>
      <c r="BK1642" s="25"/>
      <c r="BL1642" s="25"/>
      <c r="BM1642" s="25"/>
      <c r="BN1642" s="25"/>
      <c r="BO1642" s="25"/>
      <c r="BP1642" s="25"/>
      <c r="BQ1642" s="25"/>
      <c r="BR1642" s="25"/>
      <c r="BS1642" s="25"/>
      <c r="BT1642" s="25"/>
      <c r="BU1642" s="25"/>
      <c r="BV1642" s="25"/>
      <c r="BW1642" s="25"/>
      <c r="BX1642" s="25"/>
      <c r="BY1642" s="25"/>
      <c r="BZ1642" s="25"/>
      <c r="CA1642" s="25"/>
      <c r="CB1642" s="25"/>
      <c r="CC1642" s="25"/>
      <c r="CD1642" s="25"/>
      <c r="CE1642" s="25"/>
      <c r="CF1642" s="25"/>
      <c r="CG1642" s="25"/>
      <c r="CH1642" s="25"/>
      <c r="CI1642" s="25"/>
      <c r="CJ1642" s="25"/>
      <c r="CK1642" s="25"/>
      <c r="CL1642" s="25"/>
      <c r="CM1642" s="25"/>
      <c r="CN1642" s="25"/>
      <c r="CO1642" s="25"/>
      <c r="CP1642" s="25"/>
      <c r="CQ1642" s="25"/>
      <c r="CR1642" s="25"/>
      <c r="CS1642" s="25"/>
      <c r="CT1642" s="25"/>
      <c r="CU1642" s="25"/>
      <c r="CV1642" s="25"/>
      <c r="CW1642" s="25"/>
      <c r="CX1642" s="25"/>
      <c r="CY1642" s="25"/>
      <c r="CZ1642" s="25"/>
      <c r="DA1642" s="25"/>
      <c r="DB1642" s="25"/>
      <c r="DC1642" s="25"/>
      <c r="DD1642" s="25"/>
    </row>
    <row r="1643" spans="1:108" hidden="1">
      <c r="A1643" s="25"/>
      <c r="B1643" s="25"/>
      <c r="C1643" s="25"/>
      <c r="D1643" s="25"/>
      <c r="E1643" s="25"/>
      <c r="F1643" s="25"/>
      <c r="G1643" s="25"/>
      <c r="H1643" s="25"/>
      <c r="I1643" s="214"/>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5"/>
      <c r="AX1643" s="25"/>
      <c r="AY1643" s="25"/>
      <c r="AZ1643" s="25"/>
      <c r="BA1643" s="25"/>
      <c r="BB1643" s="25"/>
      <c r="BC1643" s="25"/>
      <c r="BD1643" s="25"/>
      <c r="BE1643" s="25"/>
      <c r="BF1643" s="25"/>
      <c r="BG1643" s="25"/>
      <c r="BH1643" s="25"/>
      <c r="BI1643" s="25"/>
      <c r="BJ1643" s="25"/>
      <c r="BK1643" s="25"/>
      <c r="BL1643" s="25"/>
      <c r="BM1643" s="25"/>
      <c r="BN1643" s="25"/>
      <c r="BO1643" s="25"/>
      <c r="BP1643" s="25"/>
      <c r="BQ1643" s="25"/>
      <c r="BR1643" s="25"/>
      <c r="BS1643" s="25"/>
      <c r="BT1643" s="25"/>
      <c r="BU1643" s="25"/>
      <c r="BV1643" s="25"/>
      <c r="BW1643" s="25"/>
      <c r="BX1643" s="25"/>
      <c r="BY1643" s="25"/>
      <c r="BZ1643" s="25"/>
      <c r="CA1643" s="25"/>
      <c r="CB1643" s="25"/>
      <c r="CC1643" s="25"/>
      <c r="CD1643" s="25"/>
      <c r="CE1643" s="25"/>
      <c r="CF1643" s="25"/>
      <c r="CG1643" s="25"/>
      <c r="CH1643" s="25"/>
      <c r="CI1643" s="25"/>
      <c r="CJ1643" s="25"/>
      <c r="CK1643" s="25"/>
      <c r="CL1643" s="25"/>
      <c r="CM1643" s="25"/>
      <c r="CN1643" s="25"/>
      <c r="CO1643" s="25"/>
      <c r="CP1643" s="25"/>
      <c r="CQ1643" s="25"/>
      <c r="CR1643" s="25"/>
      <c r="CS1643" s="25"/>
      <c r="CT1643" s="25"/>
      <c r="CU1643" s="25"/>
      <c r="CV1643" s="25"/>
      <c r="CW1643" s="25"/>
      <c r="CX1643" s="25"/>
      <c r="CY1643" s="25"/>
      <c r="CZ1643" s="25"/>
      <c r="DA1643" s="25"/>
      <c r="DB1643" s="25"/>
      <c r="DC1643" s="25"/>
      <c r="DD1643" s="25"/>
    </row>
    <row r="1644" spans="1:108" hidden="1">
      <c r="A1644" s="25"/>
      <c r="B1644" s="25"/>
      <c r="C1644" s="25"/>
      <c r="D1644" s="25"/>
      <c r="E1644" s="25"/>
      <c r="F1644" s="25"/>
      <c r="G1644" s="25"/>
      <c r="H1644" s="25"/>
      <c r="I1644" s="214"/>
      <c r="J1644" s="25"/>
      <c r="K1644" s="25"/>
      <c r="L1644" s="25"/>
      <c r="M1644" s="25"/>
      <c r="N1644" s="25"/>
      <c r="O1644" s="25"/>
      <c r="P1644" s="25"/>
      <c r="Q1644" s="25"/>
      <c r="R1644" s="25"/>
      <c r="S1644" s="25"/>
      <c r="T1644" s="25"/>
      <c r="U1644" s="25"/>
      <c r="V1644" s="25"/>
      <c r="W1644" s="25"/>
      <c r="X1644" s="25"/>
      <c r="Y1644" s="25"/>
      <c r="Z1644" s="25"/>
      <c r="AA1644" s="25"/>
      <c r="AB1644" s="25"/>
      <c r="AC1644" s="25"/>
      <c r="AD1644" s="25"/>
      <c r="AE1644" s="25"/>
      <c r="AF1644" s="25"/>
      <c r="AG1644" s="25"/>
      <c r="AH1644" s="25"/>
      <c r="AI1644" s="25"/>
      <c r="AJ1644" s="25"/>
      <c r="AK1644" s="25"/>
      <c r="AL1644" s="25"/>
      <c r="AM1644" s="25"/>
      <c r="AN1644" s="25"/>
      <c r="AO1644" s="25"/>
      <c r="AP1644" s="25"/>
      <c r="AQ1644" s="25"/>
      <c r="AR1644" s="25"/>
      <c r="AS1644" s="25"/>
      <c r="AT1644" s="25"/>
      <c r="AU1644" s="25"/>
      <c r="AV1644" s="25"/>
      <c r="AW1644" s="25"/>
      <c r="AX1644" s="25"/>
      <c r="AY1644" s="25"/>
      <c r="AZ1644" s="25"/>
      <c r="BA1644" s="25"/>
      <c r="BB1644" s="25"/>
      <c r="BC1644" s="25"/>
      <c r="BD1644" s="25"/>
      <c r="BE1644" s="25"/>
      <c r="BF1644" s="25"/>
      <c r="BG1644" s="25"/>
      <c r="BH1644" s="25"/>
      <c r="BI1644" s="25"/>
      <c r="BJ1644" s="25"/>
      <c r="BK1644" s="25"/>
      <c r="BL1644" s="25"/>
      <c r="BM1644" s="25"/>
      <c r="BN1644" s="25"/>
      <c r="BO1644" s="25"/>
      <c r="BP1644" s="25"/>
      <c r="BQ1644" s="25"/>
      <c r="BR1644" s="25"/>
      <c r="BS1644" s="25"/>
      <c r="BT1644" s="25"/>
      <c r="BU1644" s="25"/>
      <c r="BV1644" s="25"/>
      <c r="BW1644" s="25"/>
      <c r="BX1644" s="25"/>
      <c r="BY1644" s="25"/>
      <c r="BZ1644" s="25"/>
      <c r="CA1644" s="25"/>
      <c r="CB1644" s="25"/>
      <c r="CC1644" s="25"/>
      <c r="CD1644" s="25"/>
      <c r="CE1644" s="25"/>
      <c r="CF1644" s="25"/>
      <c r="CG1644" s="25"/>
      <c r="CH1644" s="25"/>
      <c r="CI1644" s="25"/>
      <c r="CJ1644" s="25"/>
      <c r="CK1644" s="25"/>
      <c r="CL1644" s="25"/>
      <c r="CM1644" s="25"/>
      <c r="CN1644" s="25"/>
      <c r="CO1644" s="25"/>
      <c r="CP1644" s="25"/>
      <c r="CQ1644" s="25"/>
      <c r="CR1644" s="25"/>
      <c r="CS1644" s="25"/>
      <c r="CT1644" s="25"/>
      <c r="CU1644" s="25"/>
      <c r="CV1644" s="25"/>
      <c r="CW1644" s="25"/>
      <c r="CX1644" s="25"/>
      <c r="CY1644" s="25"/>
      <c r="CZ1644" s="25"/>
      <c r="DA1644" s="25"/>
      <c r="DB1644" s="25"/>
      <c r="DC1644" s="25"/>
      <c r="DD1644" s="25"/>
    </row>
    <row r="1645" spans="1:108" hidden="1">
      <c r="A1645" s="25"/>
      <c r="B1645" s="25"/>
      <c r="C1645" s="25"/>
      <c r="D1645" s="25"/>
      <c r="E1645" s="25"/>
      <c r="F1645" s="25"/>
      <c r="G1645" s="25"/>
      <c r="H1645" s="25"/>
      <c r="I1645" s="214"/>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5"/>
      <c r="AX1645" s="25"/>
      <c r="AY1645" s="25"/>
      <c r="AZ1645" s="25"/>
      <c r="BA1645" s="25"/>
      <c r="BB1645" s="25"/>
      <c r="BC1645" s="25"/>
      <c r="BD1645" s="25"/>
      <c r="BE1645" s="25"/>
      <c r="BF1645" s="25"/>
      <c r="BG1645" s="25"/>
      <c r="BH1645" s="25"/>
      <c r="BI1645" s="25"/>
      <c r="BJ1645" s="25"/>
      <c r="BK1645" s="25"/>
      <c r="BL1645" s="25"/>
      <c r="BM1645" s="25"/>
      <c r="BN1645" s="25"/>
      <c r="BO1645" s="25"/>
      <c r="BP1645" s="25"/>
      <c r="BQ1645" s="25"/>
      <c r="BR1645" s="25"/>
      <c r="BS1645" s="25"/>
      <c r="BT1645" s="25"/>
      <c r="BU1645" s="25"/>
      <c r="BV1645" s="25"/>
      <c r="BW1645" s="25"/>
      <c r="BX1645" s="25"/>
      <c r="BY1645" s="25"/>
      <c r="BZ1645" s="25"/>
      <c r="CA1645" s="25"/>
      <c r="CB1645" s="25"/>
      <c r="CC1645" s="25"/>
      <c r="CD1645" s="25"/>
      <c r="CE1645" s="25"/>
      <c r="CF1645" s="25"/>
      <c r="CG1645" s="25"/>
      <c r="CH1645" s="25"/>
      <c r="CI1645" s="25"/>
      <c r="CJ1645" s="25"/>
      <c r="CK1645" s="25"/>
      <c r="CL1645" s="25"/>
      <c r="CM1645" s="25"/>
      <c r="CN1645" s="25"/>
      <c r="CO1645" s="25"/>
      <c r="CP1645" s="25"/>
      <c r="CQ1645" s="25"/>
      <c r="CR1645" s="25"/>
      <c r="CS1645" s="25"/>
      <c r="CT1645" s="25"/>
      <c r="CU1645" s="25"/>
      <c r="CV1645" s="25"/>
      <c r="CW1645" s="25"/>
      <c r="CX1645" s="25"/>
      <c r="CY1645" s="25"/>
      <c r="CZ1645" s="25"/>
      <c r="DA1645" s="25"/>
      <c r="DB1645" s="25"/>
      <c r="DC1645" s="25"/>
      <c r="DD1645" s="25"/>
    </row>
    <row r="1646" spans="1:108" hidden="1">
      <c r="A1646" s="25"/>
      <c r="B1646" s="25"/>
      <c r="C1646" s="25"/>
      <c r="D1646" s="25"/>
      <c r="E1646" s="25"/>
      <c r="F1646" s="25"/>
      <c r="G1646" s="25"/>
      <c r="H1646" s="25"/>
      <c r="I1646" s="214"/>
      <c r="J1646" s="25"/>
      <c r="K1646" s="25"/>
      <c r="L1646" s="25"/>
      <c r="M1646" s="25"/>
      <c r="N1646" s="25"/>
      <c r="O1646" s="25"/>
      <c r="P1646" s="25"/>
      <c r="Q1646" s="25"/>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c r="AM1646" s="25"/>
      <c r="AN1646" s="25"/>
      <c r="AO1646" s="25"/>
      <c r="AP1646" s="25"/>
      <c r="AQ1646" s="25"/>
      <c r="AR1646" s="25"/>
      <c r="AS1646" s="25"/>
      <c r="AT1646" s="25"/>
      <c r="AU1646" s="25"/>
      <c r="AV1646" s="25"/>
      <c r="AW1646" s="25"/>
      <c r="AX1646" s="25"/>
      <c r="AY1646" s="25"/>
      <c r="AZ1646" s="25"/>
      <c r="BA1646" s="25"/>
      <c r="BB1646" s="25"/>
      <c r="BC1646" s="25"/>
      <c r="BD1646" s="25"/>
      <c r="BE1646" s="25"/>
      <c r="BF1646" s="25"/>
      <c r="BG1646" s="25"/>
      <c r="BH1646" s="25"/>
      <c r="BI1646" s="25"/>
      <c r="BJ1646" s="25"/>
      <c r="BK1646" s="25"/>
      <c r="BL1646" s="25"/>
      <c r="BM1646" s="25"/>
      <c r="BN1646" s="25"/>
      <c r="BO1646" s="25"/>
      <c r="BP1646" s="25"/>
      <c r="BQ1646" s="25"/>
      <c r="BR1646" s="25"/>
      <c r="BS1646" s="25"/>
      <c r="BT1646" s="25"/>
      <c r="BU1646" s="25"/>
      <c r="BV1646" s="25"/>
      <c r="BW1646" s="25"/>
      <c r="BX1646" s="25"/>
      <c r="BY1646" s="25"/>
      <c r="BZ1646" s="25"/>
      <c r="CA1646" s="25"/>
      <c r="CB1646" s="25"/>
      <c r="CC1646" s="25"/>
      <c r="CD1646" s="25"/>
      <c r="CE1646" s="25"/>
      <c r="CF1646" s="25"/>
      <c r="CG1646" s="25"/>
      <c r="CH1646" s="25"/>
      <c r="CI1646" s="25"/>
      <c r="CJ1646" s="25"/>
      <c r="CK1646" s="25"/>
      <c r="CL1646" s="25"/>
      <c r="CM1646" s="25"/>
      <c r="CN1646" s="25"/>
      <c r="CO1646" s="25"/>
      <c r="CP1646" s="25"/>
      <c r="CQ1646" s="25"/>
      <c r="CR1646" s="25"/>
      <c r="CS1646" s="25"/>
      <c r="CT1646" s="25"/>
      <c r="CU1646" s="25"/>
      <c r="CV1646" s="25"/>
      <c r="CW1646" s="25"/>
      <c r="CX1646" s="25"/>
      <c r="CY1646" s="25"/>
      <c r="CZ1646" s="25"/>
      <c r="DA1646" s="25"/>
      <c r="DB1646" s="25"/>
      <c r="DC1646" s="25"/>
      <c r="DD1646" s="25"/>
    </row>
    <row r="1647" spans="1:108" hidden="1">
      <c r="A1647" s="25"/>
      <c r="B1647" s="25"/>
      <c r="C1647" s="25"/>
      <c r="D1647" s="25"/>
      <c r="E1647" s="25"/>
      <c r="F1647" s="25"/>
      <c r="G1647" s="25"/>
      <c r="H1647" s="25"/>
      <c r="I1647" s="214"/>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5"/>
      <c r="AX1647" s="25"/>
      <c r="AY1647" s="25"/>
      <c r="AZ1647" s="25"/>
      <c r="BA1647" s="25"/>
      <c r="BB1647" s="25"/>
      <c r="BC1647" s="25"/>
      <c r="BD1647" s="25"/>
      <c r="BE1647" s="25"/>
      <c r="BF1647" s="25"/>
      <c r="BG1647" s="25"/>
      <c r="BH1647" s="25"/>
      <c r="BI1647" s="25"/>
      <c r="BJ1647" s="25"/>
      <c r="BK1647" s="25"/>
      <c r="BL1647" s="25"/>
      <c r="BM1647" s="25"/>
      <c r="BN1647" s="25"/>
      <c r="BO1647" s="25"/>
      <c r="BP1647" s="25"/>
      <c r="BQ1647" s="25"/>
      <c r="BR1647" s="25"/>
      <c r="BS1647" s="25"/>
      <c r="BT1647" s="25"/>
      <c r="BU1647" s="25"/>
      <c r="BV1647" s="25"/>
      <c r="BW1647" s="25"/>
      <c r="BX1647" s="25"/>
      <c r="BY1647" s="25"/>
      <c r="BZ1647" s="25"/>
      <c r="CA1647" s="25"/>
      <c r="CB1647" s="25"/>
      <c r="CC1647" s="25"/>
      <c r="CD1647" s="25"/>
      <c r="CE1647" s="25"/>
      <c r="CF1647" s="25"/>
      <c r="CG1647" s="25"/>
      <c r="CH1647" s="25"/>
      <c r="CI1647" s="25"/>
      <c r="CJ1647" s="25"/>
      <c r="CK1647" s="25"/>
      <c r="CL1647" s="25"/>
      <c r="CM1647" s="25"/>
      <c r="CN1647" s="25"/>
      <c r="CO1647" s="25"/>
      <c r="CP1647" s="25"/>
      <c r="CQ1647" s="25"/>
      <c r="CR1647" s="25"/>
      <c r="CS1647" s="25"/>
      <c r="CT1647" s="25"/>
      <c r="CU1647" s="25"/>
      <c r="CV1647" s="25"/>
      <c r="CW1647" s="25"/>
      <c r="CX1647" s="25"/>
      <c r="CY1647" s="25"/>
      <c r="CZ1647" s="25"/>
      <c r="DA1647" s="25"/>
      <c r="DB1647" s="25"/>
      <c r="DC1647" s="25"/>
      <c r="DD1647" s="25"/>
    </row>
    <row r="1648" spans="1:108" hidden="1">
      <c r="A1648" s="25"/>
      <c r="B1648" s="25"/>
      <c r="C1648" s="25"/>
      <c r="D1648" s="25"/>
      <c r="E1648" s="25"/>
      <c r="F1648" s="25"/>
      <c r="G1648" s="25"/>
      <c r="H1648" s="25"/>
      <c r="I1648" s="214"/>
      <c r="J1648" s="25"/>
      <c r="K1648" s="25"/>
      <c r="L1648" s="25"/>
      <c r="M1648" s="25"/>
      <c r="N1648" s="25"/>
      <c r="O1648" s="25"/>
      <c r="P1648" s="25"/>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c r="AM1648" s="25"/>
      <c r="AN1648" s="25"/>
      <c r="AO1648" s="25"/>
      <c r="AP1648" s="25"/>
      <c r="AQ1648" s="25"/>
      <c r="AR1648" s="25"/>
      <c r="AS1648" s="25"/>
      <c r="AT1648" s="25"/>
      <c r="AU1648" s="25"/>
      <c r="AV1648" s="25"/>
      <c r="AW1648" s="25"/>
      <c r="AX1648" s="25"/>
      <c r="AY1648" s="25"/>
      <c r="AZ1648" s="25"/>
      <c r="BA1648" s="25"/>
      <c r="BB1648" s="25"/>
      <c r="BC1648" s="25"/>
      <c r="BD1648" s="25"/>
      <c r="BE1648" s="25"/>
      <c r="BF1648" s="25"/>
      <c r="BG1648" s="25"/>
      <c r="BH1648" s="25"/>
      <c r="BI1648" s="25"/>
      <c r="BJ1648" s="25"/>
      <c r="BK1648" s="25"/>
      <c r="BL1648" s="25"/>
      <c r="BM1648" s="25"/>
      <c r="BN1648" s="25"/>
      <c r="BO1648" s="25"/>
      <c r="BP1648" s="25"/>
      <c r="BQ1648" s="25"/>
      <c r="BR1648" s="25"/>
      <c r="BS1648" s="25"/>
      <c r="BT1648" s="25"/>
      <c r="BU1648" s="25"/>
      <c r="BV1648" s="25"/>
      <c r="BW1648" s="25"/>
      <c r="BX1648" s="25"/>
      <c r="BY1648" s="25"/>
      <c r="BZ1648" s="25"/>
      <c r="CA1648" s="25"/>
      <c r="CB1648" s="25"/>
      <c r="CC1648" s="25"/>
      <c r="CD1648" s="25"/>
      <c r="CE1648" s="25"/>
      <c r="CF1648" s="25"/>
      <c r="CG1648" s="25"/>
      <c r="CH1648" s="25"/>
      <c r="CI1648" s="25"/>
      <c r="CJ1648" s="25"/>
      <c r="CK1648" s="25"/>
      <c r="CL1648" s="25"/>
      <c r="CM1648" s="25"/>
      <c r="CN1648" s="25"/>
      <c r="CO1648" s="25"/>
      <c r="CP1648" s="25"/>
      <c r="CQ1648" s="25"/>
      <c r="CR1648" s="25"/>
      <c r="CS1648" s="25"/>
      <c r="CT1648" s="25"/>
      <c r="CU1648" s="25"/>
      <c r="CV1648" s="25"/>
      <c r="CW1648" s="25"/>
      <c r="CX1648" s="25"/>
      <c r="CY1648" s="25"/>
      <c r="CZ1648" s="25"/>
      <c r="DA1648" s="25"/>
      <c r="DB1648" s="25"/>
      <c r="DC1648" s="25"/>
      <c r="DD1648" s="25"/>
    </row>
    <row r="1649" spans="1:108" hidden="1">
      <c r="A1649" s="25"/>
      <c r="B1649" s="25"/>
      <c r="C1649" s="25"/>
      <c r="D1649" s="25"/>
      <c r="E1649" s="25"/>
      <c r="F1649" s="25"/>
      <c r="G1649" s="25"/>
      <c r="H1649" s="25"/>
      <c r="I1649" s="214"/>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5"/>
      <c r="AX1649" s="25"/>
      <c r="AY1649" s="25"/>
      <c r="AZ1649" s="25"/>
      <c r="BA1649" s="25"/>
      <c r="BB1649" s="25"/>
      <c r="BC1649" s="25"/>
      <c r="BD1649" s="25"/>
      <c r="BE1649" s="25"/>
      <c r="BF1649" s="25"/>
      <c r="BG1649" s="25"/>
      <c r="BH1649" s="25"/>
      <c r="BI1649" s="25"/>
      <c r="BJ1649" s="25"/>
      <c r="BK1649" s="25"/>
      <c r="BL1649" s="25"/>
      <c r="BM1649" s="25"/>
      <c r="BN1649" s="25"/>
      <c r="BO1649" s="25"/>
      <c r="BP1649" s="25"/>
      <c r="BQ1649" s="25"/>
      <c r="BR1649" s="25"/>
      <c r="BS1649" s="25"/>
      <c r="BT1649" s="25"/>
      <c r="BU1649" s="25"/>
      <c r="BV1649" s="25"/>
      <c r="BW1649" s="25"/>
      <c r="BX1649" s="25"/>
      <c r="BY1649" s="25"/>
      <c r="BZ1649" s="25"/>
      <c r="CA1649" s="25"/>
      <c r="CB1649" s="25"/>
      <c r="CC1649" s="25"/>
      <c r="CD1649" s="25"/>
      <c r="CE1649" s="25"/>
      <c r="CF1649" s="25"/>
      <c r="CG1649" s="25"/>
      <c r="CH1649" s="25"/>
      <c r="CI1649" s="25"/>
      <c r="CJ1649" s="25"/>
      <c r="CK1649" s="25"/>
      <c r="CL1649" s="25"/>
      <c r="CM1649" s="25"/>
      <c r="CN1649" s="25"/>
      <c r="CO1649" s="25"/>
      <c r="CP1649" s="25"/>
      <c r="CQ1649" s="25"/>
      <c r="CR1649" s="25"/>
      <c r="CS1649" s="25"/>
      <c r="CT1649" s="25"/>
      <c r="CU1649" s="25"/>
      <c r="CV1649" s="25"/>
      <c r="CW1649" s="25"/>
      <c r="CX1649" s="25"/>
      <c r="CY1649" s="25"/>
      <c r="CZ1649" s="25"/>
      <c r="DA1649" s="25"/>
      <c r="DB1649" s="25"/>
      <c r="DC1649" s="25"/>
      <c r="DD1649" s="25"/>
    </row>
    <row r="1650" spans="1:108" hidden="1">
      <c r="A1650" s="25"/>
      <c r="B1650" s="25"/>
      <c r="C1650" s="25"/>
      <c r="D1650" s="25"/>
      <c r="E1650" s="25"/>
      <c r="F1650" s="25"/>
      <c r="G1650" s="25"/>
      <c r="H1650" s="25"/>
      <c r="I1650" s="214"/>
      <c r="J1650" s="25"/>
      <c r="K1650" s="25"/>
      <c r="L1650" s="25"/>
      <c r="M1650" s="25"/>
      <c r="N1650" s="25"/>
      <c r="O1650" s="25"/>
      <c r="P1650" s="25"/>
      <c r="Q1650" s="25"/>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c r="AM1650" s="25"/>
      <c r="AN1650" s="25"/>
      <c r="AO1650" s="25"/>
      <c r="AP1650" s="25"/>
      <c r="AQ1650" s="25"/>
      <c r="AR1650" s="25"/>
      <c r="AS1650" s="25"/>
      <c r="AT1650" s="25"/>
      <c r="AU1650" s="25"/>
      <c r="AV1650" s="25"/>
      <c r="AW1650" s="25"/>
      <c r="AX1650" s="25"/>
      <c r="AY1650" s="25"/>
      <c r="AZ1650" s="25"/>
      <c r="BA1650" s="25"/>
      <c r="BB1650" s="25"/>
      <c r="BC1650" s="25"/>
      <c r="BD1650" s="25"/>
      <c r="BE1650" s="25"/>
      <c r="BF1650" s="25"/>
      <c r="BG1650" s="25"/>
      <c r="BH1650" s="25"/>
      <c r="BI1650" s="25"/>
      <c r="BJ1650" s="25"/>
      <c r="BK1650" s="25"/>
      <c r="BL1650" s="25"/>
      <c r="BM1650" s="25"/>
      <c r="BN1650" s="25"/>
      <c r="BO1650" s="25"/>
      <c r="BP1650" s="25"/>
      <c r="BQ1650" s="25"/>
      <c r="BR1650" s="25"/>
      <c r="BS1650" s="25"/>
      <c r="BT1650" s="25"/>
      <c r="BU1650" s="25"/>
      <c r="BV1650" s="25"/>
      <c r="BW1650" s="25"/>
      <c r="BX1650" s="25"/>
      <c r="BY1650" s="25"/>
      <c r="BZ1650" s="25"/>
      <c r="CA1650" s="25"/>
      <c r="CB1650" s="25"/>
      <c r="CC1650" s="25"/>
      <c r="CD1650" s="25"/>
      <c r="CE1650" s="25"/>
      <c r="CF1650" s="25"/>
      <c r="CG1650" s="25"/>
      <c r="CH1650" s="25"/>
      <c r="CI1650" s="25"/>
      <c r="CJ1650" s="25"/>
      <c r="CK1650" s="25"/>
      <c r="CL1650" s="25"/>
      <c r="CM1650" s="25"/>
      <c r="CN1650" s="25"/>
      <c r="CO1650" s="25"/>
      <c r="CP1650" s="25"/>
      <c r="CQ1650" s="25"/>
      <c r="CR1650" s="25"/>
      <c r="CS1650" s="25"/>
      <c r="CT1650" s="25"/>
      <c r="CU1650" s="25"/>
      <c r="CV1650" s="25"/>
      <c r="CW1650" s="25"/>
      <c r="CX1650" s="25"/>
      <c r="CY1650" s="25"/>
      <c r="CZ1650" s="25"/>
      <c r="DA1650" s="25"/>
      <c r="DB1650" s="25"/>
      <c r="DC1650" s="25"/>
      <c r="DD1650" s="25"/>
    </row>
    <row r="1651" spans="1:108" hidden="1">
      <c r="A1651" s="25"/>
      <c r="B1651" s="25"/>
      <c r="C1651" s="25"/>
      <c r="D1651" s="25"/>
      <c r="E1651" s="25"/>
      <c r="F1651" s="25"/>
      <c r="G1651" s="25"/>
      <c r="H1651" s="25"/>
      <c r="I1651" s="214"/>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5"/>
      <c r="AX1651" s="25"/>
      <c r="AY1651" s="25"/>
      <c r="AZ1651" s="25"/>
      <c r="BA1651" s="25"/>
      <c r="BB1651" s="25"/>
      <c r="BC1651" s="25"/>
      <c r="BD1651" s="25"/>
      <c r="BE1651" s="25"/>
      <c r="BF1651" s="25"/>
      <c r="BG1651" s="25"/>
      <c r="BH1651" s="25"/>
      <c r="BI1651" s="25"/>
      <c r="BJ1651" s="25"/>
      <c r="BK1651" s="25"/>
      <c r="BL1651" s="25"/>
      <c r="BM1651" s="25"/>
      <c r="BN1651" s="25"/>
      <c r="BO1651" s="25"/>
      <c r="BP1651" s="25"/>
      <c r="BQ1651" s="25"/>
      <c r="BR1651" s="25"/>
      <c r="BS1651" s="25"/>
      <c r="BT1651" s="25"/>
      <c r="BU1651" s="25"/>
      <c r="BV1651" s="25"/>
      <c r="BW1651" s="25"/>
      <c r="BX1651" s="25"/>
      <c r="BY1651" s="25"/>
      <c r="BZ1651" s="25"/>
      <c r="CA1651" s="25"/>
      <c r="CB1651" s="25"/>
      <c r="CC1651" s="25"/>
      <c r="CD1651" s="25"/>
      <c r="CE1651" s="25"/>
      <c r="CF1651" s="25"/>
      <c r="CG1651" s="25"/>
      <c r="CH1651" s="25"/>
      <c r="CI1651" s="25"/>
      <c r="CJ1651" s="25"/>
      <c r="CK1651" s="25"/>
      <c r="CL1651" s="25"/>
      <c r="CM1651" s="25"/>
      <c r="CN1651" s="25"/>
      <c r="CO1651" s="25"/>
      <c r="CP1651" s="25"/>
      <c r="CQ1651" s="25"/>
      <c r="CR1651" s="25"/>
      <c r="CS1651" s="25"/>
      <c r="CT1651" s="25"/>
      <c r="CU1651" s="25"/>
      <c r="CV1651" s="25"/>
      <c r="CW1651" s="25"/>
      <c r="CX1651" s="25"/>
      <c r="CY1651" s="25"/>
      <c r="CZ1651" s="25"/>
      <c r="DA1651" s="25"/>
      <c r="DB1651" s="25"/>
      <c r="DC1651" s="25"/>
      <c r="DD1651" s="25"/>
    </row>
    <row r="1652" spans="1:108" hidden="1">
      <c r="A1652" s="25"/>
      <c r="B1652" s="25"/>
      <c r="C1652" s="25"/>
      <c r="D1652" s="25"/>
      <c r="E1652" s="25"/>
      <c r="F1652" s="25"/>
      <c r="G1652" s="25"/>
      <c r="H1652" s="25"/>
      <c r="I1652" s="214"/>
      <c r="J1652" s="25"/>
      <c r="K1652" s="25"/>
      <c r="L1652" s="25"/>
      <c r="M1652" s="25"/>
      <c r="N1652" s="25"/>
      <c r="O1652" s="25"/>
      <c r="P1652" s="25"/>
      <c r="Q1652" s="25"/>
      <c r="R1652" s="25"/>
      <c r="S1652" s="25"/>
      <c r="T1652" s="25"/>
      <c r="U1652" s="25"/>
      <c r="V1652" s="25"/>
      <c r="W1652" s="25"/>
      <c r="X1652" s="25"/>
      <c r="Y1652" s="25"/>
      <c r="Z1652" s="25"/>
      <c r="AA1652" s="25"/>
      <c r="AB1652" s="25"/>
      <c r="AC1652" s="25"/>
      <c r="AD1652" s="25"/>
      <c r="AE1652" s="25"/>
      <c r="AF1652" s="25"/>
      <c r="AG1652" s="25"/>
      <c r="AH1652" s="25"/>
      <c r="AI1652" s="25"/>
      <c r="AJ1652" s="25"/>
      <c r="AK1652" s="25"/>
      <c r="AL1652" s="25"/>
      <c r="AM1652" s="25"/>
      <c r="AN1652" s="25"/>
      <c r="AO1652" s="25"/>
      <c r="AP1652" s="25"/>
      <c r="AQ1652" s="25"/>
      <c r="AR1652" s="25"/>
      <c r="AS1652" s="25"/>
      <c r="AT1652" s="25"/>
      <c r="AU1652" s="25"/>
      <c r="AV1652" s="25"/>
      <c r="AW1652" s="25"/>
      <c r="AX1652" s="25"/>
      <c r="AY1652" s="25"/>
      <c r="AZ1652" s="25"/>
      <c r="BA1652" s="25"/>
      <c r="BB1652" s="25"/>
      <c r="BC1652" s="25"/>
      <c r="BD1652" s="25"/>
      <c r="BE1652" s="25"/>
      <c r="BF1652" s="25"/>
      <c r="BG1652" s="25"/>
      <c r="BH1652" s="25"/>
      <c r="BI1652" s="25"/>
      <c r="BJ1652" s="25"/>
      <c r="BK1652" s="25"/>
      <c r="BL1652" s="25"/>
      <c r="BM1652" s="25"/>
      <c r="BN1652" s="25"/>
      <c r="BO1652" s="25"/>
      <c r="BP1652" s="25"/>
      <c r="BQ1652" s="25"/>
      <c r="BR1652" s="25"/>
      <c r="BS1652" s="25"/>
      <c r="BT1652" s="25"/>
      <c r="BU1652" s="25"/>
      <c r="BV1652" s="25"/>
      <c r="BW1652" s="25"/>
      <c r="BX1652" s="25"/>
      <c r="BY1652" s="25"/>
      <c r="BZ1652" s="25"/>
      <c r="CA1652" s="25"/>
      <c r="CB1652" s="25"/>
      <c r="CC1652" s="25"/>
      <c r="CD1652" s="25"/>
      <c r="CE1652" s="25"/>
      <c r="CF1652" s="25"/>
      <c r="CG1652" s="25"/>
      <c r="CH1652" s="25"/>
      <c r="CI1652" s="25"/>
      <c r="CJ1652" s="25"/>
      <c r="CK1652" s="25"/>
      <c r="CL1652" s="25"/>
      <c r="CM1652" s="25"/>
      <c r="CN1652" s="25"/>
      <c r="CO1652" s="25"/>
      <c r="CP1652" s="25"/>
      <c r="CQ1652" s="25"/>
      <c r="CR1652" s="25"/>
      <c r="CS1652" s="25"/>
      <c r="CT1652" s="25"/>
      <c r="CU1652" s="25"/>
      <c r="CV1652" s="25"/>
      <c r="CW1652" s="25"/>
      <c r="CX1652" s="25"/>
      <c r="CY1652" s="25"/>
      <c r="CZ1652" s="25"/>
      <c r="DA1652" s="25"/>
      <c r="DB1652" s="25"/>
      <c r="DC1652" s="25"/>
      <c r="DD1652" s="25"/>
    </row>
    <row r="1653" spans="1:108" hidden="1">
      <c r="A1653" s="25"/>
      <c r="B1653" s="25"/>
      <c r="C1653" s="25"/>
      <c r="D1653" s="25"/>
      <c r="E1653" s="25"/>
      <c r="F1653" s="25"/>
      <c r="G1653" s="25"/>
      <c r="H1653" s="25"/>
      <c r="I1653" s="214"/>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5"/>
      <c r="AX1653" s="25"/>
      <c r="AY1653" s="25"/>
      <c r="AZ1653" s="25"/>
      <c r="BA1653" s="25"/>
      <c r="BB1653" s="25"/>
      <c r="BC1653" s="25"/>
      <c r="BD1653" s="25"/>
      <c r="BE1653" s="25"/>
      <c r="BF1653" s="25"/>
      <c r="BG1653" s="25"/>
      <c r="BH1653" s="25"/>
      <c r="BI1653" s="25"/>
      <c r="BJ1653" s="25"/>
      <c r="BK1653" s="25"/>
      <c r="BL1653" s="25"/>
      <c r="BM1653" s="25"/>
      <c r="BN1653" s="25"/>
      <c r="BO1653" s="25"/>
      <c r="BP1653" s="25"/>
      <c r="BQ1653" s="25"/>
      <c r="BR1653" s="25"/>
      <c r="BS1653" s="25"/>
      <c r="BT1653" s="25"/>
      <c r="BU1653" s="25"/>
      <c r="BV1653" s="25"/>
      <c r="BW1653" s="25"/>
      <c r="BX1653" s="25"/>
      <c r="BY1653" s="25"/>
      <c r="BZ1653" s="25"/>
      <c r="CA1653" s="25"/>
      <c r="CB1653" s="25"/>
      <c r="CC1653" s="25"/>
      <c r="CD1653" s="25"/>
      <c r="CE1653" s="25"/>
      <c r="CF1653" s="25"/>
      <c r="CG1653" s="25"/>
      <c r="CH1653" s="25"/>
      <c r="CI1653" s="25"/>
      <c r="CJ1653" s="25"/>
      <c r="CK1653" s="25"/>
      <c r="CL1653" s="25"/>
      <c r="CM1653" s="25"/>
      <c r="CN1653" s="25"/>
      <c r="CO1653" s="25"/>
      <c r="CP1653" s="25"/>
      <c r="CQ1653" s="25"/>
      <c r="CR1653" s="25"/>
      <c r="CS1653" s="25"/>
      <c r="CT1653" s="25"/>
      <c r="CU1653" s="25"/>
      <c r="CV1653" s="25"/>
      <c r="CW1653" s="25"/>
      <c r="CX1653" s="25"/>
      <c r="CY1653" s="25"/>
      <c r="CZ1653" s="25"/>
      <c r="DA1653" s="25"/>
      <c r="DB1653" s="25"/>
      <c r="DC1653" s="25"/>
      <c r="DD1653" s="25"/>
    </row>
    <row r="1654" spans="1:108" hidden="1">
      <c r="A1654" s="25"/>
      <c r="B1654" s="25"/>
      <c r="C1654" s="25"/>
      <c r="D1654" s="25"/>
      <c r="E1654" s="25"/>
      <c r="F1654" s="25"/>
      <c r="G1654" s="25"/>
      <c r="H1654" s="25"/>
      <c r="I1654" s="214"/>
      <c r="J1654" s="25"/>
      <c r="K1654" s="25"/>
      <c r="L1654" s="25"/>
      <c r="M1654" s="25"/>
      <c r="N1654" s="25"/>
      <c r="O1654" s="25"/>
      <c r="P1654" s="25"/>
      <c r="Q1654" s="25"/>
      <c r="R1654" s="25"/>
      <c r="S1654" s="25"/>
      <c r="T1654" s="25"/>
      <c r="U1654" s="25"/>
      <c r="V1654" s="25"/>
      <c r="W1654" s="25"/>
      <c r="X1654" s="25"/>
      <c r="Y1654" s="25"/>
      <c r="Z1654" s="25"/>
      <c r="AA1654" s="25"/>
      <c r="AB1654" s="25"/>
      <c r="AC1654" s="25"/>
      <c r="AD1654" s="25"/>
      <c r="AE1654" s="25"/>
      <c r="AF1654" s="25"/>
      <c r="AG1654" s="25"/>
      <c r="AH1654" s="25"/>
      <c r="AI1654" s="25"/>
      <c r="AJ1654" s="25"/>
      <c r="AK1654" s="25"/>
      <c r="AL1654" s="25"/>
      <c r="AM1654" s="25"/>
      <c r="AN1654" s="25"/>
      <c r="AO1654" s="25"/>
      <c r="AP1654" s="25"/>
      <c r="AQ1654" s="25"/>
      <c r="AR1654" s="25"/>
      <c r="AS1654" s="25"/>
      <c r="AT1654" s="25"/>
      <c r="AU1654" s="25"/>
      <c r="AV1654" s="25"/>
      <c r="AW1654" s="25"/>
      <c r="AX1654" s="25"/>
      <c r="AY1654" s="25"/>
      <c r="AZ1654" s="25"/>
      <c r="BA1654" s="25"/>
      <c r="BB1654" s="25"/>
      <c r="BC1654" s="25"/>
      <c r="BD1654" s="25"/>
      <c r="BE1654" s="25"/>
      <c r="BF1654" s="25"/>
      <c r="BG1654" s="25"/>
      <c r="BH1654" s="25"/>
      <c r="BI1654" s="25"/>
      <c r="BJ1654" s="25"/>
      <c r="BK1654" s="25"/>
      <c r="BL1654" s="25"/>
      <c r="BM1654" s="25"/>
      <c r="BN1654" s="25"/>
      <c r="BO1654" s="25"/>
      <c r="BP1654" s="25"/>
      <c r="BQ1654" s="25"/>
      <c r="BR1654" s="25"/>
      <c r="BS1654" s="25"/>
      <c r="BT1654" s="25"/>
      <c r="BU1654" s="25"/>
      <c r="BV1654" s="25"/>
      <c r="BW1654" s="25"/>
      <c r="BX1654" s="25"/>
      <c r="BY1654" s="25"/>
      <c r="BZ1654" s="25"/>
      <c r="CA1654" s="25"/>
      <c r="CB1654" s="25"/>
      <c r="CC1654" s="25"/>
      <c r="CD1654" s="25"/>
      <c r="CE1654" s="25"/>
      <c r="CF1654" s="25"/>
      <c r="CG1654" s="25"/>
      <c r="CH1654" s="25"/>
      <c r="CI1654" s="25"/>
      <c r="CJ1654" s="25"/>
      <c r="CK1654" s="25"/>
      <c r="CL1654" s="25"/>
      <c r="CM1654" s="25"/>
      <c r="CN1654" s="25"/>
      <c r="CO1654" s="25"/>
      <c r="CP1654" s="25"/>
      <c r="CQ1654" s="25"/>
      <c r="CR1654" s="25"/>
      <c r="CS1654" s="25"/>
      <c r="CT1654" s="25"/>
      <c r="CU1654" s="25"/>
      <c r="CV1654" s="25"/>
      <c r="CW1654" s="25"/>
      <c r="CX1654" s="25"/>
      <c r="CY1654" s="25"/>
      <c r="CZ1654" s="25"/>
      <c r="DA1654" s="25"/>
      <c r="DB1654" s="25"/>
      <c r="DC1654" s="25"/>
      <c r="DD1654" s="25"/>
    </row>
    <row r="1655" spans="1:108" hidden="1">
      <c r="A1655" s="25"/>
      <c r="B1655" s="25"/>
      <c r="C1655" s="25"/>
      <c r="D1655" s="25"/>
      <c r="E1655" s="25"/>
      <c r="F1655" s="25"/>
      <c r="G1655" s="25"/>
      <c r="H1655" s="25"/>
      <c r="I1655" s="214"/>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5"/>
      <c r="AX1655" s="25"/>
      <c r="AY1655" s="25"/>
      <c r="AZ1655" s="25"/>
      <c r="BA1655" s="25"/>
      <c r="BB1655" s="25"/>
      <c r="BC1655" s="25"/>
      <c r="BD1655" s="25"/>
      <c r="BE1655" s="25"/>
      <c r="BF1655" s="25"/>
      <c r="BG1655" s="25"/>
      <c r="BH1655" s="25"/>
      <c r="BI1655" s="25"/>
      <c r="BJ1655" s="25"/>
      <c r="BK1655" s="25"/>
      <c r="BL1655" s="25"/>
      <c r="BM1655" s="25"/>
      <c r="BN1655" s="25"/>
      <c r="BO1655" s="25"/>
      <c r="BP1655" s="25"/>
      <c r="BQ1655" s="25"/>
      <c r="BR1655" s="25"/>
      <c r="BS1655" s="25"/>
      <c r="BT1655" s="25"/>
      <c r="BU1655" s="25"/>
      <c r="BV1655" s="25"/>
      <c r="BW1655" s="25"/>
      <c r="BX1655" s="25"/>
      <c r="BY1655" s="25"/>
      <c r="BZ1655" s="25"/>
      <c r="CA1655" s="25"/>
      <c r="CB1655" s="25"/>
      <c r="CC1655" s="25"/>
      <c r="CD1655" s="25"/>
      <c r="CE1655" s="25"/>
      <c r="CF1655" s="25"/>
      <c r="CG1655" s="25"/>
      <c r="CH1655" s="25"/>
      <c r="CI1655" s="25"/>
      <c r="CJ1655" s="25"/>
      <c r="CK1655" s="25"/>
      <c r="CL1655" s="25"/>
      <c r="CM1655" s="25"/>
      <c r="CN1655" s="25"/>
      <c r="CO1655" s="25"/>
      <c r="CP1655" s="25"/>
      <c r="CQ1655" s="25"/>
      <c r="CR1655" s="25"/>
      <c r="CS1655" s="25"/>
      <c r="CT1655" s="25"/>
      <c r="CU1655" s="25"/>
      <c r="CV1655" s="25"/>
      <c r="CW1655" s="25"/>
      <c r="CX1655" s="25"/>
      <c r="CY1655" s="25"/>
      <c r="CZ1655" s="25"/>
      <c r="DA1655" s="25"/>
      <c r="DB1655" s="25"/>
      <c r="DC1655" s="25"/>
      <c r="DD1655" s="25"/>
    </row>
    <row r="1656" spans="1:108" hidden="1">
      <c r="A1656" s="25"/>
      <c r="B1656" s="25"/>
      <c r="C1656" s="25"/>
      <c r="D1656" s="25"/>
      <c r="E1656" s="25"/>
      <c r="F1656" s="25"/>
      <c r="G1656" s="25"/>
      <c r="H1656" s="25"/>
      <c r="I1656" s="214"/>
      <c r="J1656" s="25"/>
      <c r="K1656" s="25"/>
      <c r="L1656" s="25"/>
      <c r="M1656" s="25"/>
      <c r="N1656" s="25"/>
      <c r="O1656" s="25"/>
      <c r="P1656" s="25"/>
      <c r="Q1656" s="25"/>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c r="AM1656" s="25"/>
      <c r="AN1656" s="25"/>
      <c r="AO1656" s="25"/>
      <c r="AP1656" s="25"/>
      <c r="AQ1656" s="25"/>
      <c r="AR1656" s="25"/>
      <c r="AS1656" s="25"/>
      <c r="AT1656" s="25"/>
      <c r="AU1656" s="25"/>
      <c r="AV1656" s="25"/>
      <c r="AW1656" s="25"/>
      <c r="AX1656" s="25"/>
      <c r="AY1656" s="25"/>
      <c r="AZ1656" s="25"/>
      <c r="BA1656" s="25"/>
      <c r="BB1656" s="25"/>
      <c r="BC1656" s="25"/>
      <c r="BD1656" s="25"/>
      <c r="BE1656" s="25"/>
      <c r="BF1656" s="25"/>
      <c r="BG1656" s="25"/>
      <c r="BH1656" s="25"/>
      <c r="BI1656" s="25"/>
      <c r="BJ1656" s="25"/>
      <c r="BK1656" s="25"/>
      <c r="BL1656" s="25"/>
      <c r="BM1656" s="25"/>
      <c r="BN1656" s="25"/>
      <c r="BO1656" s="25"/>
      <c r="BP1656" s="25"/>
      <c r="BQ1656" s="25"/>
      <c r="BR1656" s="25"/>
      <c r="BS1656" s="25"/>
      <c r="BT1656" s="25"/>
      <c r="BU1656" s="25"/>
      <c r="BV1656" s="25"/>
      <c r="BW1656" s="25"/>
      <c r="BX1656" s="25"/>
      <c r="BY1656" s="25"/>
      <c r="BZ1656" s="25"/>
      <c r="CA1656" s="25"/>
      <c r="CB1656" s="25"/>
      <c r="CC1656" s="25"/>
      <c r="CD1656" s="25"/>
      <c r="CE1656" s="25"/>
      <c r="CF1656" s="25"/>
      <c r="CG1656" s="25"/>
      <c r="CH1656" s="25"/>
      <c r="CI1656" s="25"/>
      <c r="CJ1656" s="25"/>
      <c r="CK1656" s="25"/>
      <c r="CL1656" s="25"/>
      <c r="CM1656" s="25"/>
      <c r="CN1656" s="25"/>
      <c r="CO1656" s="25"/>
      <c r="CP1656" s="25"/>
      <c r="CQ1656" s="25"/>
      <c r="CR1656" s="25"/>
      <c r="CS1656" s="25"/>
      <c r="CT1656" s="25"/>
      <c r="CU1656" s="25"/>
      <c r="CV1656" s="25"/>
      <c r="CW1656" s="25"/>
      <c r="CX1656" s="25"/>
      <c r="CY1656" s="25"/>
      <c r="CZ1656" s="25"/>
      <c r="DA1656" s="25"/>
      <c r="DB1656" s="25"/>
      <c r="DC1656" s="25"/>
      <c r="DD1656" s="25"/>
    </row>
    <row r="1657" spans="1:108" hidden="1">
      <c r="A1657" s="25"/>
      <c r="B1657" s="25"/>
      <c r="C1657" s="25"/>
      <c r="D1657" s="25"/>
      <c r="E1657" s="25"/>
      <c r="F1657" s="25"/>
      <c r="G1657" s="25"/>
      <c r="H1657" s="25"/>
      <c r="I1657" s="214"/>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5"/>
      <c r="AX1657" s="25"/>
      <c r="AY1657" s="25"/>
      <c r="AZ1657" s="25"/>
      <c r="BA1657" s="25"/>
      <c r="BB1657" s="25"/>
      <c r="BC1657" s="25"/>
      <c r="BD1657" s="25"/>
      <c r="BE1657" s="25"/>
      <c r="BF1657" s="25"/>
      <c r="BG1657" s="25"/>
      <c r="BH1657" s="25"/>
      <c r="BI1657" s="25"/>
      <c r="BJ1657" s="25"/>
      <c r="BK1657" s="25"/>
      <c r="BL1657" s="25"/>
      <c r="BM1657" s="25"/>
      <c r="BN1657" s="25"/>
      <c r="BO1657" s="25"/>
      <c r="BP1657" s="25"/>
      <c r="BQ1657" s="25"/>
      <c r="BR1657" s="25"/>
      <c r="BS1657" s="25"/>
      <c r="BT1657" s="25"/>
      <c r="BU1657" s="25"/>
      <c r="BV1657" s="25"/>
      <c r="BW1657" s="25"/>
      <c r="BX1657" s="25"/>
      <c r="BY1657" s="25"/>
      <c r="BZ1657" s="25"/>
      <c r="CA1657" s="25"/>
      <c r="CB1657" s="25"/>
      <c r="CC1657" s="25"/>
      <c r="CD1657" s="25"/>
      <c r="CE1657" s="25"/>
      <c r="CF1657" s="25"/>
      <c r="CG1657" s="25"/>
      <c r="CH1657" s="25"/>
      <c r="CI1657" s="25"/>
      <c r="CJ1657" s="25"/>
      <c r="CK1657" s="25"/>
      <c r="CL1657" s="25"/>
      <c r="CM1657" s="25"/>
      <c r="CN1657" s="25"/>
      <c r="CO1657" s="25"/>
      <c r="CP1657" s="25"/>
      <c r="CQ1657" s="25"/>
      <c r="CR1657" s="25"/>
      <c r="CS1657" s="25"/>
      <c r="CT1657" s="25"/>
      <c r="CU1657" s="25"/>
      <c r="CV1657" s="25"/>
      <c r="CW1657" s="25"/>
      <c r="CX1657" s="25"/>
      <c r="CY1657" s="25"/>
      <c r="CZ1657" s="25"/>
      <c r="DA1657" s="25"/>
      <c r="DB1657" s="25"/>
      <c r="DC1657" s="25"/>
      <c r="DD1657" s="25"/>
    </row>
    <row r="1658" spans="1:108" hidden="1">
      <c r="A1658" s="25"/>
      <c r="B1658" s="25"/>
      <c r="C1658" s="25"/>
      <c r="D1658" s="25"/>
      <c r="E1658" s="25"/>
      <c r="F1658" s="25"/>
      <c r="G1658" s="25"/>
      <c r="H1658" s="25"/>
      <c r="I1658" s="214"/>
      <c r="J1658" s="25"/>
      <c r="K1658" s="25"/>
      <c r="L1658" s="25"/>
      <c r="M1658" s="25"/>
      <c r="N1658" s="25"/>
      <c r="O1658" s="25"/>
      <c r="P1658" s="25"/>
      <c r="Q1658" s="25"/>
      <c r="R1658" s="25"/>
      <c r="S1658" s="25"/>
      <c r="T1658" s="25"/>
      <c r="U1658" s="25"/>
      <c r="V1658" s="25"/>
      <c r="W1658" s="25"/>
      <c r="X1658" s="25"/>
      <c r="Y1658" s="25"/>
      <c r="Z1658" s="25"/>
      <c r="AA1658" s="25"/>
      <c r="AB1658" s="25"/>
      <c r="AC1658" s="25"/>
      <c r="AD1658" s="25"/>
      <c r="AE1658" s="25"/>
      <c r="AF1658" s="25"/>
      <c r="AG1658" s="25"/>
      <c r="AH1658" s="25"/>
      <c r="AI1658" s="25"/>
      <c r="AJ1658" s="25"/>
      <c r="AK1658" s="25"/>
      <c r="AL1658" s="25"/>
      <c r="AM1658" s="25"/>
      <c r="AN1658" s="25"/>
      <c r="AO1658" s="25"/>
      <c r="AP1658" s="25"/>
      <c r="AQ1658" s="25"/>
      <c r="AR1658" s="25"/>
      <c r="AS1658" s="25"/>
      <c r="AT1658" s="25"/>
      <c r="AU1658" s="25"/>
      <c r="AV1658" s="25"/>
      <c r="AW1658" s="25"/>
      <c r="AX1658" s="25"/>
      <c r="AY1658" s="25"/>
      <c r="AZ1658" s="25"/>
      <c r="BA1658" s="25"/>
      <c r="BB1658" s="25"/>
      <c r="BC1658" s="25"/>
      <c r="BD1658" s="25"/>
      <c r="BE1658" s="25"/>
      <c r="BF1658" s="25"/>
      <c r="BG1658" s="25"/>
      <c r="BH1658" s="25"/>
      <c r="BI1658" s="25"/>
      <c r="BJ1658" s="25"/>
      <c r="BK1658" s="25"/>
      <c r="BL1658" s="25"/>
      <c r="BM1658" s="25"/>
      <c r="BN1658" s="25"/>
      <c r="BO1658" s="25"/>
      <c r="BP1658" s="25"/>
      <c r="BQ1658" s="25"/>
      <c r="BR1658" s="25"/>
      <c r="BS1658" s="25"/>
      <c r="BT1658" s="25"/>
      <c r="BU1658" s="25"/>
      <c r="BV1658" s="25"/>
      <c r="BW1658" s="25"/>
      <c r="BX1658" s="25"/>
      <c r="BY1658" s="25"/>
      <c r="BZ1658" s="25"/>
      <c r="CA1658" s="25"/>
      <c r="CB1658" s="25"/>
      <c r="CC1658" s="25"/>
      <c r="CD1658" s="25"/>
      <c r="CE1658" s="25"/>
      <c r="CF1658" s="25"/>
      <c r="CG1658" s="25"/>
      <c r="CH1658" s="25"/>
      <c r="CI1658" s="25"/>
      <c r="CJ1658" s="25"/>
      <c r="CK1658" s="25"/>
      <c r="CL1658" s="25"/>
      <c r="CM1658" s="25"/>
      <c r="CN1658" s="25"/>
      <c r="CO1658" s="25"/>
      <c r="CP1658" s="25"/>
      <c r="CQ1658" s="25"/>
      <c r="CR1658" s="25"/>
      <c r="CS1658" s="25"/>
      <c r="CT1658" s="25"/>
      <c r="CU1658" s="25"/>
      <c r="CV1658" s="25"/>
      <c r="CW1658" s="25"/>
      <c r="CX1658" s="25"/>
      <c r="CY1658" s="25"/>
      <c r="CZ1658" s="25"/>
      <c r="DA1658" s="25"/>
      <c r="DB1658" s="25"/>
      <c r="DC1658" s="25"/>
      <c r="DD1658" s="25"/>
    </row>
    <row r="1659" spans="1:108" hidden="1">
      <c r="A1659" s="25"/>
      <c r="B1659" s="25"/>
      <c r="C1659" s="25"/>
      <c r="D1659" s="25"/>
      <c r="E1659" s="25"/>
      <c r="F1659" s="25"/>
      <c r="G1659" s="25"/>
      <c r="H1659" s="25"/>
      <c r="I1659" s="214"/>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5"/>
      <c r="AX1659" s="25"/>
      <c r="AY1659" s="25"/>
      <c r="AZ1659" s="25"/>
      <c r="BA1659" s="25"/>
      <c r="BB1659" s="25"/>
      <c r="BC1659" s="25"/>
      <c r="BD1659" s="25"/>
      <c r="BE1659" s="25"/>
      <c r="BF1659" s="25"/>
      <c r="BG1659" s="25"/>
      <c r="BH1659" s="25"/>
      <c r="BI1659" s="25"/>
      <c r="BJ1659" s="25"/>
      <c r="BK1659" s="25"/>
      <c r="BL1659" s="25"/>
      <c r="BM1659" s="25"/>
      <c r="BN1659" s="25"/>
      <c r="BO1659" s="25"/>
      <c r="BP1659" s="25"/>
      <c r="BQ1659" s="25"/>
      <c r="BR1659" s="25"/>
      <c r="BS1659" s="25"/>
      <c r="BT1659" s="25"/>
      <c r="BU1659" s="25"/>
      <c r="BV1659" s="25"/>
      <c r="BW1659" s="25"/>
      <c r="BX1659" s="25"/>
      <c r="BY1659" s="25"/>
      <c r="BZ1659" s="25"/>
      <c r="CA1659" s="25"/>
      <c r="CB1659" s="25"/>
      <c r="CC1659" s="25"/>
      <c r="CD1659" s="25"/>
      <c r="CE1659" s="25"/>
      <c r="CF1659" s="25"/>
      <c r="CG1659" s="25"/>
      <c r="CH1659" s="25"/>
      <c r="CI1659" s="25"/>
      <c r="CJ1659" s="25"/>
      <c r="CK1659" s="25"/>
      <c r="CL1659" s="25"/>
      <c r="CM1659" s="25"/>
      <c r="CN1659" s="25"/>
      <c r="CO1659" s="25"/>
      <c r="CP1659" s="25"/>
      <c r="CQ1659" s="25"/>
      <c r="CR1659" s="25"/>
      <c r="CS1659" s="25"/>
      <c r="CT1659" s="25"/>
      <c r="CU1659" s="25"/>
      <c r="CV1659" s="25"/>
      <c r="CW1659" s="25"/>
      <c r="CX1659" s="25"/>
      <c r="CY1659" s="25"/>
      <c r="CZ1659" s="25"/>
      <c r="DA1659" s="25"/>
      <c r="DB1659" s="25"/>
      <c r="DC1659" s="25"/>
      <c r="DD1659" s="25"/>
    </row>
    <row r="1660" spans="1:108" hidden="1">
      <c r="A1660" s="25"/>
      <c r="B1660" s="25"/>
      <c r="C1660" s="25"/>
      <c r="D1660" s="25"/>
      <c r="E1660" s="25"/>
      <c r="F1660" s="25"/>
      <c r="G1660" s="25"/>
      <c r="H1660" s="25"/>
      <c r="I1660" s="214"/>
      <c r="J1660" s="25"/>
      <c r="K1660" s="25"/>
      <c r="L1660" s="25"/>
      <c r="M1660" s="25"/>
      <c r="N1660" s="25"/>
      <c r="O1660" s="25"/>
      <c r="P1660" s="25"/>
      <c r="Q1660" s="25"/>
      <c r="R1660" s="25"/>
      <c r="S1660" s="25"/>
      <c r="T1660" s="25"/>
      <c r="U1660" s="25"/>
      <c r="V1660" s="25"/>
      <c r="W1660" s="25"/>
      <c r="X1660" s="25"/>
      <c r="Y1660" s="25"/>
      <c r="Z1660" s="25"/>
      <c r="AA1660" s="25"/>
      <c r="AB1660" s="25"/>
      <c r="AC1660" s="25"/>
      <c r="AD1660" s="25"/>
      <c r="AE1660" s="25"/>
      <c r="AF1660" s="25"/>
      <c r="AG1660" s="25"/>
      <c r="AH1660" s="25"/>
      <c r="AI1660" s="25"/>
      <c r="AJ1660" s="25"/>
      <c r="AK1660" s="25"/>
      <c r="AL1660" s="25"/>
      <c r="AM1660" s="25"/>
      <c r="AN1660" s="25"/>
      <c r="AO1660" s="25"/>
      <c r="AP1660" s="25"/>
      <c r="AQ1660" s="25"/>
      <c r="AR1660" s="25"/>
      <c r="AS1660" s="25"/>
      <c r="AT1660" s="25"/>
      <c r="AU1660" s="25"/>
      <c r="AV1660" s="25"/>
      <c r="AW1660" s="25"/>
      <c r="AX1660" s="25"/>
      <c r="AY1660" s="25"/>
      <c r="AZ1660" s="25"/>
      <c r="BA1660" s="25"/>
      <c r="BB1660" s="25"/>
      <c r="BC1660" s="25"/>
      <c r="BD1660" s="25"/>
      <c r="BE1660" s="25"/>
      <c r="BF1660" s="25"/>
      <c r="BG1660" s="25"/>
      <c r="BH1660" s="25"/>
      <c r="BI1660" s="25"/>
      <c r="BJ1660" s="25"/>
      <c r="BK1660" s="25"/>
      <c r="BL1660" s="25"/>
      <c r="BM1660" s="25"/>
      <c r="BN1660" s="25"/>
      <c r="BO1660" s="25"/>
      <c r="BP1660" s="25"/>
      <c r="BQ1660" s="25"/>
      <c r="BR1660" s="25"/>
      <c r="BS1660" s="25"/>
      <c r="BT1660" s="25"/>
      <c r="BU1660" s="25"/>
      <c r="BV1660" s="25"/>
      <c r="BW1660" s="25"/>
      <c r="BX1660" s="25"/>
      <c r="BY1660" s="25"/>
      <c r="BZ1660" s="25"/>
      <c r="CA1660" s="25"/>
      <c r="CB1660" s="25"/>
      <c r="CC1660" s="25"/>
      <c r="CD1660" s="25"/>
      <c r="CE1660" s="25"/>
      <c r="CF1660" s="25"/>
      <c r="CG1660" s="25"/>
      <c r="CH1660" s="25"/>
      <c r="CI1660" s="25"/>
      <c r="CJ1660" s="25"/>
      <c r="CK1660" s="25"/>
      <c r="CL1660" s="25"/>
      <c r="CM1660" s="25"/>
      <c r="CN1660" s="25"/>
      <c r="CO1660" s="25"/>
      <c r="CP1660" s="25"/>
      <c r="CQ1660" s="25"/>
      <c r="CR1660" s="25"/>
      <c r="CS1660" s="25"/>
      <c r="CT1660" s="25"/>
      <c r="CU1660" s="25"/>
      <c r="CV1660" s="25"/>
      <c r="CW1660" s="25"/>
      <c r="CX1660" s="25"/>
      <c r="CY1660" s="25"/>
      <c r="CZ1660" s="25"/>
      <c r="DA1660" s="25"/>
      <c r="DB1660" s="25"/>
      <c r="DC1660" s="25"/>
      <c r="DD1660" s="25"/>
    </row>
    <row r="1661" spans="1:108" hidden="1">
      <c r="A1661" s="25"/>
      <c r="B1661" s="25"/>
      <c r="C1661" s="25"/>
      <c r="D1661" s="25"/>
      <c r="E1661" s="25"/>
      <c r="F1661" s="25"/>
      <c r="G1661" s="25"/>
      <c r="H1661" s="25"/>
      <c r="I1661" s="214"/>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5"/>
      <c r="AX1661" s="25"/>
      <c r="AY1661" s="25"/>
      <c r="AZ1661" s="25"/>
      <c r="BA1661" s="25"/>
      <c r="BB1661" s="25"/>
      <c r="BC1661" s="25"/>
      <c r="BD1661" s="25"/>
      <c r="BE1661" s="25"/>
      <c r="BF1661" s="25"/>
      <c r="BG1661" s="25"/>
      <c r="BH1661" s="25"/>
      <c r="BI1661" s="25"/>
      <c r="BJ1661" s="25"/>
      <c r="BK1661" s="25"/>
      <c r="BL1661" s="25"/>
      <c r="BM1661" s="25"/>
      <c r="BN1661" s="25"/>
      <c r="BO1661" s="25"/>
      <c r="BP1661" s="25"/>
      <c r="BQ1661" s="25"/>
      <c r="BR1661" s="25"/>
      <c r="BS1661" s="25"/>
      <c r="BT1661" s="25"/>
      <c r="BU1661" s="25"/>
      <c r="BV1661" s="25"/>
      <c r="BW1661" s="25"/>
      <c r="BX1661" s="25"/>
      <c r="BY1661" s="25"/>
      <c r="BZ1661" s="25"/>
      <c r="CA1661" s="25"/>
      <c r="CB1661" s="25"/>
      <c r="CC1661" s="25"/>
      <c r="CD1661" s="25"/>
      <c r="CE1661" s="25"/>
      <c r="CF1661" s="25"/>
      <c r="CG1661" s="25"/>
      <c r="CH1661" s="25"/>
      <c r="CI1661" s="25"/>
      <c r="CJ1661" s="25"/>
      <c r="CK1661" s="25"/>
      <c r="CL1661" s="25"/>
      <c r="CM1661" s="25"/>
      <c r="CN1661" s="25"/>
      <c r="CO1661" s="25"/>
      <c r="CP1661" s="25"/>
      <c r="CQ1661" s="25"/>
      <c r="CR1661" s="25"/>
      <c r="CS1661" s="25"/>
      <c r="CT1661" s="25"/>
      <c r="CU1661" s="25"/>
      <c r="CV1661" s="25"/>
      <c r="CW1661" s="25"/>
      <c r="CX1661" s="25"/>
      <c r="CY1661" s="25"/>
      <c r="CZ1661" s="25"/>
      <c r="DA1661" s="25"/>
      <c r="DB1661" s="25"/>
      <c r="DC1661" s="25"/>
      <c r="DD1661" s="25"/>
    </row>
    <row r="1662" spans="1:108" hidden="1">
      <c r="A1662" s="25"/>
      <c r="B1662" s="25"/>
      <c r="C1662" s="25"/>
      <c r="D1662" s="25"/>
      <c r="E1662" s="25"/>
      <c r="F1662" s="25"/>
      <c r="G1662" s="25"/>
      <c r="H1662" s="25"/>
      <c r="I1662" s="214"/>
      <c r="J1662" s="25"/>
      <c r="K1662" s="25"/>
      <c r="L1662" s="25"/>
      <c r="M1662" s="25"/>
      <c r="N1662" s="25"/>
      <c r="O1662" s="25"/>
      <c r="P1662" s="25"/>
      <c r="Q1662" s="25"/>
      <c r="R1662" s="25"/>
      <c r="S1662" s="25"/>
      <c r="T1662" s="25"/>
      <c r="U1662" s="25"/>
      <c r="V1662" s="25"/>
      <c r="W1662" s="25"/>
      <c r="X1662" s="25"/>
      <c r="Y1662" s="25"/>
      <c r="Z1662" s="25"/>
      <c r="AA1662" s="25"/>
      <c r="AB1662" s="25"/>
      <c r="AC1662" s="25"/>
      <c r="AD1662" s="25"/>
      <c r="AE1662" s="25"/>
      <c r="AF1662" s="25"/>
      <c r="AG1662" s="25"/>
      <c r="AH1662" s="25"/>
      <c r="AI1662" s="25"/>
      <c r="AJ1662" s="25"/>
      <c r="AK1662" s="25"/>
      <c r="AL1662" s="25"/>
      <c r="AM1662" s="25"/>
      <c r="AN1662" s="25"/>
      <c r="AO1662" s="25"/>
      <c r="AP1662" s="25"/>
      <c r="AQ1662" s="25"/>
      <c r="AR1662" s="25"/>
      <c r="AS1662" s="25"/>
      <c r="AT1662" s="25"/>
      <c r="AU1662" s="25"/>
      <c r="AV1662" s="25"/>
      <c r="AW1662" s="25"/>
      <c r="AX1662" s="25"/>
      <c r="AY1662" s="25"/>
      <c r="AZ1662" s="25"/>
      <c r="BA1662" s="25"/>
      <c r="BB1662" s="25"/>
      <c r="BC1662" s="25"/>
      <c r="BD1662" s="25"/>
      <c r="BE1662" s="25"/>
      <c r="BF1662" s="25"/>
      <c r="BG1662" s="25"/>
      <c r="BH1662" s="25"/>
      <c r="BI1662" s="25"/>
      <c r="BJ1662" s="25"/>
      <c r="BK1662" s="25"/>
      <c r="BL1662" s="25"/>
      <c r="BM1662" s="25"/>
      <c r="BN1662" s="25"/>
      <c r="BO1662" s="25"/>
      <c r="BP1662" s="25"/>
      <c r="BQ1662" s="25"/>
      <c r="BR1662" s="25"/>
      <c r="BS1662" s="25"/>
      <c r="BT1662" s="25"/>
      <c r="BU1662" s="25"/>
      <c r="BV1662" s="25"/>
      <c r="BW1662" s="25"/>
      <c r="BX1662" s="25"/>
      <c r="BY1662" s="25"/>
      <c r="BZ1662" s="25"/>
      <c r="CA1662" s="25"/>
      <c r="CB1662" s="25"/>
      <c r="CC1662" s="25"/>
      <c r="CD1662" s="25"/>
      <c r="CE1662" s="25"/>
      <c r="CF1662" s="25"/>
      <c r="CG1662" s="25"/>
      <c r="CH1662" s="25"/>
      <c r="CI1662" s="25"/>
      <c r="CJ1662" s="25"/>
      <c r="CK1662" s="25"/>
      <c r="CL1662" s="25"/>
      <c r="CM1662" s="25"/>
      <c r="CN1662" s="25"/>
      <c r="CO1662" s="25"/>
      <c r="CP1662" s="25"/>
      <c r="CQ1662" s="25"/>
      <c r="CR1662" s="25"/>
      <c r="CS1662" s="25"/>
      <c r="CT1662" s="25"/>
      <c r="CU1662" s="25"/>
      <c r="CV1662" s="25"/>
      <c r="CW1662" s="25"/>
      <c r="CX1662" s="25"/>
      <c r="CY1662" s="25"/>
      <c r="CZ1662" s="25"/>
      <c r="DA1662" s="25"/>
      <c r="DB1662" s="25"/>
      <c r="DC1662" s="25"/>
      <c r="DD1662" s="25"/>
    </row>
    <row r="1663" spans="1:108" hidden="1">
      <c r="A1663" s="25"/>
      <c r="B1663" s="25"/>
      <c r="C1663" s="25"/>
      <c r="D1663" s="25"/>
      <c r="E1663" s="25"/>
      <c r="F1663" s="25"/>
      <c r="G1663" s="25"/>
      <c r="H1663" s="25"/>
      <c r="I1663" s="214"/>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5"/>
      <c r="AX1663" s="25"/>
      <c r="AY1663" s="25"/>
      <c r="AZ1663" s="25"/>
      <c r="BA1663" s="25"/>
      <c r="BB1663" s="25"/>
      <c r="BC1663" s="25"/>
      <c r="BD1663" s="25"/>
      <c r="BE1663" s="25"/>
      <c r="BF1663" s="25"/>
      <c r="BG1663" s="25"/>
      <c r="BH1663" s="25"/>
      <c r="BI1663" s="25"/>
      <c r="BJ1663" s="25"/>
      <c r="BK1663" s="25"/>
      <c r="BL1663" s="25"/>
      <c r="BM1663" s="25"/>
      <c r="BN1663" s="25"/>
      <c r="BO1663" s="25"/>
      <c r="BP1663" s="25"/>
      <c r="BQ1663" s="25"/>
      <c r="BR1663" s="25"/>
      <c r="BS1663" s="25"/>
      <c r="BT1663" s="25"/>
      <c r="BU1663" s="25"/>
      <c r="BV1663" s="25"/>
      <c r="BW1663" s="25"/>
      <c r="BX1663" s="25"/>
      <c r="BY1663" s="25"/>
      <c r="BZ1663" s="25"/>
      <c r="CA1663" s="25"/>
      <c r="CB1663" s="25"/>
      <c r="CC1663" s="25"/>
      <c r="CD1663" s="25"/>
      <c r="CE1663" s="25"/>
      <c r="CF1663" s="25"/>
      <c r="CG1663" s="25"/>
      <c r="CH1663" s="25"/>
      <c r="CI1663" s="25"/>
      <c r="CJ1663" s="25"/>
      <c r="CK1663" s="25"/>
      <c r="CL1663" s="25"/>
      <c r="CM1663" s="25"/>
      <c r="CN1663" s="25"/>
      <c r="CO1663" s="25"/>
      <c r="CP1663" s="25"/>
      <c r="CQ1663" s="25"/>
      <c r="CR1663" s="25"/>
      <c r="CS1663" s="25"/>
      <c r="CT1663" s="25"/>
      <c r="CU1663" s="25"/>
      <c r="CV1663" s="25"/>
      <c r="CW1663" s="25"/>
      <c r="CX1663" s="25"/>
      <c r="CY1663" s="25"/>
      <c r="CZ1663" s="25"/>
      <c r="DA1663" s="25"/>
      <c r="DB1663" s="25"/>
      <c r="DC1663" s="25"/>
      <c r="DD1663" s="25"/>
    </row>
    <row r="1664" spans="1:108" hidden="1">
      <c r="A1664" s="25"/>
      <c r="B1664" s="25"/>
      <c r="C1664" s="25"/>
      <c r="D1664" s="25"/>
      <c r="E1664" s="25"/>
      <c r="F1664" s="25"/>
      <c r="G1664" s="25"/>
      <c r="H1664" s="25"/>
      <c r="I1664" s="214"/>
      <c r="J1664" s="25"/>
      <c r="K1664" s="25"/>
      <c r="L1664" s="25"/>
      <c r="M1664" s="25"/>
      <c r="N1664" s="25"/>
      <c r="O1664" s="25"/>
      <c r="P1664" s="25"/>
      <c r="Q1664" s="25"/>
      <c r="R1664" s="25"/>
      <c r="S1664" s="25"/>
      <c r="T1664" s="25"/>
      <c r="U1664" s="25"/>
      <c r="V1664" s="25"/>
      <c r="W1664" s="25"/>
      <c r="X1664" s="25"/>
      <c r="Y1664" s="25"/>
      <c r="Z1664" s="25"/>
      <c r="AA1664" s="25"/>
      <c r="AB1664" s="25"/>
      <c r="AC1664" s="25"/>
      <c r="AD1664" s="25"/>
      <c r="AE1664" s="25"/>
      <c r="AF1664" s="25"/>
      <c r="AG1664" s="25"/>
      <c r="AH1664" s="25"/>
      <c r="AI1664" s="25"/>
      <c r="AJ1664" s="25"/>
      <c r="AK1664" s="25"/>
      <c r="AL1664" s="25"/>
      <c r="AM1664" s="25"/>
      <c r="AN1664" s="25"/>
      <c r="AO1664" s="25"/>
      <c r="AP1664" s="25"/>
      <c r="AQ1664" s="25"/>
      <c r="AR1664" s="25"/>
      <c r="AS1664" s="25"/>
      <c r="AT1664" s="25"/>
      <c r="AU1664" s="25"/>
      <c r="AV1664" s="25"/>
      <c r="AW1664" s="25"/>
      <c r="AX1664" s="25"/>
      <c r="AY1664" s="25"/>
      <c r="AZ1664" s="25"/>
      <c r="BA1664" s="25"/>
      <c r="BB1664" s="25"/>
      <c r="BC1664" s="25"/>
      <c r="BD1664" s="25"/>
      <c r="BE1664" s="25"/>
      <c r="BF1664" s="25"/>
      <c r="BG1664" s="25"/>
      <c r="BH1664" s="25"/>
      <c r="BI1664" s="25"/>
      <c r="BJ1664" s="25"/>
      <c r="BK1664" s="25"/>
      <c r="BL1664" s="25"/>
      <c r="BM1664" s="25"/>
      <c r="BN1664" s="25"/>
      <c r="BO1664" s="25"/>
      <c r="BP1664" s="25"/>
      <c r="BQ1664" s="25"/>
      <c r="BR1664" s="25"/>
      <c r="BS1664" s="25"/>
      <c r="BT1664" s="25"/>
      <c r="BU1664" s="25"/>
      <c r="BV1664" s="25"/>
      <c r="BW1664" s="25"/>
      <c r="BX1664" s="25"/>
      <c r="BY1664" s="25"/>
      <c r="BZ1664" s="25"/>
      <c r="CA1664" s="25"/>
      <c r="CB1664" s="25"/>
      <c r="CC1664" s="25"/>
      <c r="CD1664" s="25"/>
      <c r="CE1664" s="25"/>
      <c r="CF1664" s="25"/>
      <c r="CG1664" s="25"/>
      <c r="CH1664" s="25"/>
      <c r="CI1664" s="25"/>
      <c r="CJ1664" s="25"/>
      <c r="CK1664" s="25"/>
      <c r="CL1664" s="25"/>
      <c r="CM1664" s="25"/>
      <c r="CN1664" s="25"/>
      <c r="CO1664" s="25"/>
      <c r="CP1664" s="25"/>
      <c r="CQ1664" s="25"/>
      <c r="CR1664" s="25"/>
      <c r="CS1664" s="25"/>
      <c r="CT1664" s="25"/>
      <c r="CU1664" s="25"/>
      <c r="CV1664" s="25"/>
      <c r="CW1664" s="25"/>
      <c r="CX1664" s="25"/>
      <c r="CY1664" s="25"/>
      <c r="CZ1664" s="25"/>
      <c r="DA1664" s="25"/>
      <c r="DB1664" s="25"/>
      <c r="DC1664" s="25"/>
      <c r="DD1664" s="25"/>
    </row>
    <row r="1665" spans="1:108" hidden="1">
      <c r="A1665" s="25"/>
      <c r="B1665" s="25"/>
      <c r="C1665" s="25"/>
      <c r="D1665" s="25"/>
      <c r="E1665" s="25"/>
      <c r="F1665" s="25"/>
      <c r="G1665" s="25"/>
      <c r="H1665" s="25"/>
      <c r="I1665" s="214"/>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5"/>
      <c r="AX1665" s="25"/>
      <c r="AY1665" s="25"/>
      <c r="AZ1665" s="25"/>
      <c r="BA1665" s="25"/>
      <c r="BB1665" s="25"/>
      <c r="BC1665" s="25"/>
      <c r="BD1665" s="25"/>
      <c r="BE1665" s="25"/>
      <c r="BF1665" s="25"/>
      <c r="BG1665" s="25"/>
      <c r="BH1665" s="25"/>
      <c r="BI1665" s="25"/>
      <c r="BJ1665" s="25"/>
      <c r="BK1665" s="25"/>
      <c r="BL1665" s="25"/>
      <c r="BM1665" s="25"/>
      <c r="BN1665" s="25"/>
      <c r="BO1665" s="25"/>
      <c r="BP1665" s="25"/>
      <c r="BQ1665" s="25"/>
      <c r="BR1665" s="25"/>
      <c r="BS1665" s="25"/>
      <c r="BT1665" s="25"/>
      <c r="BU1665" s="25"/>
      <c r="BV1665" s="25"/>
      <c r="BW1665" s="25"/>
      <c r="BX1665" s="25"/>
      <c r="BY1665" s="25"/>
      <c r="BZ1665" s="25"/>
      <c r="CA1665" s="25"/>
      <c r="CB1665" s="25"/>
      <c r="CC1665" s="25"/>
      <c r="CD1665" s="25"/>
      <c r="CE1665" s="25"/>
      <c r="CF1665" s="25"/>
      <c r="CG1665" s="25"/>
      <c r="CH1665" s="25"/>
      <c r="CI1665" s="25"/>
      <c r="CJ1665" s="25"/>
      <c r="CK1665" s="25"/>
      <c r="CL1665" s="25"/>
      <c r="CM1665" s="25"/>
      <c r="CN1665" s="25"/>
      <c r="CO1665" s="25"/>
      <c r="CP1665" s="25"/>
      <c r="CQ1665" s="25"/>
      <c r="CR1665" s="25"/>
      <c r="CS1665" s="25"/>
      <c r="CT1665" s="25"/>
      <c r="CU1665" s="25"/>
      <c r="CV1665" s="25"/>
      <c r="CW1665" s="25"/>
      <c r="CX1665" s="25"/>
      <c r="CY1665" s="25"/>
      <c r="CZ1665" s="25"/>
      <c r="DA1665" s="25"/>
      <c r="DB1665" s="25"/>
      <c r="DC1665" s="25"/>
      <c r="DD1665" s="25"/>
    </row>
    <row r="1666" spans="1:108" hidden="1">
      <c r="A1666" s="25"/>
      <c r="B1666" s="25"/>
      <c r="C1666" s="25"/>
      <c r="D1666" s="25"/>
      <c r="E1666" s="25"/>
      <c r="F1666" s="25"/>
      <c r="G1666" s="25"/>
      <c r="H1666" s="25"/>
      <c r="I1666" s="214"/>
      <c r="J1666" s="25"/>
      <c r="K1666" s="25"/>
      <c r="L1666" s="25"/>
      <c r="M1666" s="25"/>
      <c r="N1666" s="25"/>
      <c r="O1666" s="25"/>
      <c r="P1666" s="25"/>
      <c r="Q1666" s="25"/>
      <c r="R1666" s="25"/>
      <c r="S1666" s="25"/>
      <c r="T1666" s="25"/>
      <c r="U1666" s="25"/>
      <c r="V1666" s="25"/>
      <c r="W1666" s="25"/>
      <c r="X1666" s="25"/>
      <c r="Y1666" s="25"/>
      <c r="Z1666" s="25"/>
      <c r="AA1666" s="25"/>
      <c r="AB1666" s="25"/>
      <c r="AC1666" s="25"/>
      <c r="AD1666" s="25"/>
      <c r="AE1666" s="25"/>
      <c r="AF1666" s="25"/>
      <c r="AG1666" s="25"/>
      <c r="AH1666" s="25"/>
      <c r="AI1666" s="25"/>
      <c r="AJ1666" s="25"/>
      <c r="AK1666" s="25"/>
      <c r="AL1666" s="25"/>
      <c r="AM1666" s="25"/>
      <c r="AN1666" s="25"/>
      <c r="AO1666" s="25"/>
      <c r="AP1666" s="25"/>
      <c r="AQ1666" s="25"/>
      <c r="AR1666" s="25"/>
      <c r="AS1666" s="25"/>
      <c r="AT1666" s="25"/>
      <c r="AU1666" s="25"/>
      <c r="AV1666" s="25"/>
      <c r="AW1666" s="25"/>
      <c r="AX1666" s="25"/>
      <c r="AY1666" s="25"/>
      <c r="AZ1666" s="25"/>
      <c r="BA1666" s="25"/>
      <c r="BB1666" s="25"/>
      <c r="BC1666" s="25"/>
      <c r="BD1666" s="25"/>
      <c r="BE1666" s="25"/>
      <c r="BF1666" s="25"/>
      <c r="BG1666" s="25"/>
      <c r="BH1666" s="25"/>
      <c r="BI1666" s="25"/>
      <c r="BJ1666" s="25"/>
      <c r="BK1666" s="25"/>
      <c r="BL1666" s="25"/>
      <c r="BM1666" s="25"/>
      <c r="BN1666" s="25"/>
      <c r="BO1666" s="25"/>
      <c r="BP1666" s="25"/>
      <c r="BQ1666" s="25"/>
      <c r="BR1666" s="25"/>
      <c r="BS1666" s="25"/>
      <c r="BT1666" s="25"/>
      <c r="BU1666" s="25"/>
      <c r="BV1666" s="25"/>
      <c r="BW1666" s="25"/>
      <c r="BX1666" s="25"/>
      <c r="BY1666" s="25"/>
      <c r="BZ1666" s="25"/>
      <c r="CA1666" s="25"/>
      <c r="CB1666" s="25"/>
      <c r="CC1666" s="25"/>
      <c r="CD1666" s="25"/>
      <c r="CE1666" s="25"/>
      <c r="CF1666" s="25"/>
      <c r="CG1666" s="25"/>
      <c r="CH1666" s="25"/>
      <c r="CI1666" s="25"/>
      <c r="CJ1666" s="25"/>
      <c r="CK1666" s="25"/>
      <c r="CL1666" s="25"/>
      <c r="CM1666" s="25"/>
      <c r="CN1666" s="25"/>
      <c r="CO1666" s="25"/>
      <c r="CP1666" s="25"/>
      <c r="CQ1666" s="25"/>
      <c r="CR1666" s="25"/>
      <c r="CS1666" s="25"/>
      <c r="CT1666" s="25"/>
      <c r="CU1666" s="25"/>
      <c r="CV1666" s="25"/>
      <c r="CW1666" s="25"/>
      <c r="CX1666" s="25"/>
      <c r="CY1666" s="25"/>
      <c r="CZ1666" s="25"/>
      <c r="DA1666" s="25"/>
      <c r="DB1666" s="25"/>
      <c r="DC1666" s="25"/>
      <c r="DD1666" s="25"/>
    </row>
    <row r="1667" spans="1:108" hidden="1">
      <c r="A1667" s="25"/>
      <c r="B1667" s="25"/>
      <c r="C1667" s="25"/>
      <c r="D1667" s="25"/>
      <c r="E1667" s="25"/>
      <c r="F1667" s="25"/>
      <c r="G1667" s="25"/>
      <c r="H1667" s="25"/>
      <c r="I1667" s="214"/>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5"/>
      <c r="AX1667" s="25"/>
      <c r="AY1667" s="25"/>
      <c r="AZ1667" s="25"/>
      <c r="BA1667" s="25"/>
      <c r="BB1667" s="25"/>
      <c r="BC1667" s="25"/>
      <c r="BD1667" s="25"/>
      <c r="BE1667" s="25"/>
      <c r="BF1667" s="25"/>
      <c r="BG1667" s="25"/>
      <c r="BH1667" s="25"/>
      <c r="BI1667" s="25"/>
      <c r="BJ1667" s="25"/>
      <c r="BK1667" s="25"/>
      <c r="BL1667" s="25"/>
      <c r="BM1667" s="25"/>
      <c r="BN1667" s="25"/>
      <c r="BO1667" s="25"/>
      <c r="BP1667" s="25"/>
      <c r="BQ1667" s="25"/>
      <c r="BR1667" s="25"/>
      <c r="BS1667" s="25"/>
      <c r="BT1667" s="25"/>
      <c r="BU1667" s="25"/>
      <c r="BV1667" s="25"/>
      <c r="BW1667" s="25"/>
      <c r="BX1667" s="25"/>
      <c r="BY1667" s="25"/>
      <c r="BZ1667" s="25"/>
      <c r="CA1667" s="25"/>
      <c r="CB1667" s="25"/>
      <c r="CC1667" s="25"/>
      <c r="CD1667" s="25"/>
      <c r="CE1667" s="25"/>
      <c r="CF1667" s="25"/>
      <c r="CG1667" s="25"/>
      <c r="CH1667" s="25"/>
      <c r="CI1667" s="25"/>
      <c r="CJ1667" s="25"/>
      <c r="CK1667" s="25"/>
      <c r="CL1667" s="25"/>
      <c r="CM1667" s="25"/>
      <c r="CN1667" s="25"/>
      <c r="CO1667" s="25"/>
      <c r="CP1667" s="25"/>
      <c r="CQ1667" s="25"/>
      <c r="CR1667" s="25"/>
      <c r="CS1667" s="25"/>
      <c r="CT1667" s="25"/>
      <c r="CU1667" s="25"/>
      <c r="CV1667" s="25"/>
      <c r="CW1667" s="25"/>
      <c r="CX1667" s="25"/>
      <c r="CY1667" s="25"/>
      <c r="CZ1667" s="25"/>
      <c r="DA1667" s="25"/>
      <c r="DB1667" s="25"/>
      <c r="DC1667" s="25"/>
      <c r="DD1667" s="25"/>
    </row>
    <row r="1668" spans="1:108" hidden="1">
      <c r="A1668" s="25"/>
      <c r="B1668" s="25"/>
      <c r="C1668" s="25"/>
      <c r="D1668" s="25"/>
      <c r="E1668" s="25"/>
      <c r="F1668" s="25"/>
      <c r="G1668" s="25"/>
      <c r="H1668" s="25"/>
      <c r="I1668" s="214"/>
      <c r="J1668" s="25"/>
      <c r="K1668" s="25"/>
      <c r="L1668" s="25"/>
      <c r="M1668" s="25"/>
      <c r="N1668" s="25"/>
      <c r="O1668" s="25"/>
      <c r="P1668" s="25"/>
      <c r="Q1668" s="25"/>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c r="AM1668" s="25"/>
      <c r="AN1668" s="25"/>
      <c r="AO1668" s="25"/>
      <c r="AP1668" s="25"/>
      <c r="AQ1668" s="25"/>
      <c r="AR1668" s="25"/>
      <c r="AS1668" s="25"/>
      <c r="AT1668" s="25"/>
      <c r="AU1668" s="25"/>
      <c r="AV1668" s="25"/>
      <c r="AW1668" s="25"/>
      <c r="AX1668" s="25"/>
      <c r="AY1668" s="25"/>
      <c r="AZ1668" s="25"/>
      <c r="BA1668" s="25"/>
      <c r="BB1668" s="25"/>
      <c r="BC1668" s="25"/>
      <c r="BD1668" s="25"/>
      <c r="BE1668" s="25"/>
      <c r="BF1668" s="25"/>
      <c r="BG1668" s="25"/>
      <c r="BH1668" s="25"/>
      <c r="BI1668" s="25"/>
      <c r="BJ1668" s="25"/>
      <c r="BK1668" s="25"/>
      <c r="BL1668" s="25"/>
      <c r="BM1668" s="25"/>
      <c r="BN1668" s="25"/>
      <c r="BO1668" s="25"/>
      <c r="BP1668" s="25"/>
      <c r="BQ1668" s="25"/>
      <c r="BR1668" s="25"/>
      <c r="BS1668" s="25"/>
      <c r="BT1668" s="25"/>
      <c r="BU1668" s="25"/>
      <c r="BV1668" s="25"/>
      <c r="BW1668" s="25"/>
      <c r="BX1668" s="25"/>
      <c r="BY1668" s="25"/>
      <c r="BZ1668" s="25"/>
      <c r="CA1668" s="25"/>
      <c r="CB1668" s="25"/>
      <c r="CC1668" s="25"/>
      <c r="CD1668" s="25"/>
      <c r="CE1668" s="25"/>
      <c r="CF1668" s="25"/>
      <c r="CG1668" s="25"/>
      <c r="CH1668" s="25"/>
      <c r="CI1668" s="25"/>
      <c r="CJ1668" s="25"/>
      <c r="CK1668" s="25"/>
      <c r="CL1668" s="25"/>
      <c r="CM1668" s="25"/>
      <c r="CN1668" s="25"/>
      <c r="CO1668" s="25"/>
      <c r="CP1668" s="25"/>
      <c r="CQ1668" s="25"/>
      <c r="CR1668" s="25"/>
      <c r="CS1668" s="25"/>
      <c r="CT1668" s="25"/>
      <c r="CU1668" s="25"/>
      <c r="CV1668" s="25"/>
      <c r="CW1668" s="25"/>
      <c r="CX1668" s="25"/>
      <c r="CY1668" s="25"/>
      <c r="CZ1668" s="25"/>
      <c r="DA1668" s="25"/>
      <c r="DB1668" s="25"/>
      <c r="DC1668" s="25"/>
      <c r="DD1668" s="25"/>
    </row>
    <row r="1669" spans="1:108" hidden="1">
      <c r="A1669" s="25"/>
      <c r="B1669" s="25"/>
      <c r="C1669" s="25"/>
      <c r="D1669" s="25"/>
      <c r="E1669" s="25"/>
      <c r="F1669" s="25"/>
      <c r="G1669" s="25"/>
      <c r="H1669" s="25"/>
      <c r="I1669" s="214"/>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5"/>
      <c r="AX1669" s="25"/>
      <c r="AY1669" s="25"/>
      <c r="AZ1669" s="25"/>
      <c r="BA1669" s="25"/>
      <c r="BB1669" s="25"/>
      <c r="BC1669" s="25"/>
      <c r="BD1669" s="25"/>
      <c r="BE1669" s="25"/>
      <c r="BF1669" s="25"/>
      <c r="BG1669" s="25"/>
      <c r="BH1669" s="25"/>
      <c r="BI1669" s="25"/>
      <c r="BJ1669" s="25"/>
      <c r="BK1669" s="25"/>
      <c r="BL1669" s="25"/>
      <c r="BM1669" s="25"/>
      <c r="BN1669" s="25"/>
      <c r="BO1669" s="25"/>
      <c r="BP1669" s="25"/>
      <c r="BQ1669" s="25"/>
      <c r="BR1669" s="25"/>
      <c r="BS1669" s="25"/>
      <c r="BT1669" s="25"/>
      <c r="BU1669" s="25"/>
      <c r="BV1669" s="25"/>
      <c r="BW1669" s="25"/>
      <c r="BX1669" s="25"/>
      <c r="BY1669" s="25"/>
      <c r="BZ1669" s="25"/>
      <c r="CA1669" s="25"/>
      <c r="CB1669" s="25"/>
      <c r="CC1669" s="25"/>
      <c r="CD1669" s="25"/>
      <c r="CE1669" s="25"/>
      <c r="CF1669" s="25"/>
      <c r="CG1669" s="25"/>
      <c r="CH1669" s="25"/>
      <c r="CI1669" s="25"/>
      <c r="CJ1669" s="25"/>
      <c r="CK1669" s="25"/>
      <c r="CL1669" s="25"/>
      <c r="CM1669" s="25"/>
      <c r="CN1669" s="25"/>
      <c r="CO1669" s="25"/>
      <c r="CP1669" s="25"/>
      <c r="CQ1669" s="25"/>
      <c r="CR1669" s="25"/>
      <c r="CS1669" s="25"/>
      <c r="CT1669" s="25"/>
      <c r="CU1669" s="25"/>
      <c r="CV1669" s="25"/>
      <c r="CW1669" s="25"/>
      <c r="CX1669" s="25"/>
      <c r="CY1669" s="25"/>
      <c r="CZ1669" s="25"/>
      <c r="DA1669" s="25"/>
      <c r="DB1669" s="25"/>
      <c r="DC1669" s="25"/>
      <c r="DD1669" s="25"/>
    </row>
    <row r="1670" spans="1:108" hidden="1">
      <c r="A1670" s="25"/>
      <c r="B1670" s="25"/>
      <c r="C1670" s="25"/>
      <c r="D1670" s="25"/>
      <c r="E1670" s="25"/>
      <c r="F1670" s="25"/>
      <c r="G1670" s="25"/>
      <c r="H1670" s="25"/>
      <c r="I1670" s="214"/>
      <c r="J1670" s="25"/>
      <c r="K1670" s="25"/>
      <c r="L1670" s="25"/>
      <c r="M1670" s="25"/>
      <c r="N1670" s="25"/>
      <c r="O1670" s="25"/>
      <c r="P1670" s="25"/>
      <c r="Q1670" s="25"/>
      <c r="R1670" s="25"/>
      <c r="S1670" s="25"/>
      <c r="T1670" s="25"/>
      <c r="U1670" s="25"/>
      <c r="V1670" s="25"/>
      <c r="W1670" s="25"/>
      <c r="X1670" s="25"/>
      <c r="Y1670" s="25"/>
      <c r="Z1670" s="25"/>
      <c r="AA1670" s="25"/>
      <c r="AB1670" s="25"/>
      <c r="AC1670" s="25"/>
      <c r="AD1670" s="25"/>
      <c r="AE1670" s="25"/>
      <c r="AF1670" s="25"/>
      <c r="AG1670" s="25"/>
      <c r="AH1670" s="25"/>
      <c r="AI1670" s="25"/>
      <c r="AJ1670" s="25"/>
      <c r="AK1670" s="25"/>
      <c r="AL1670" s="25"/>
      <c r="AM1670" s="25"/>
      <c r="AN1670" s="25"/>
      <c r="AO1670" s="25"/>
      <c r="AP1670" s="25"/>
      <c r="AQ1670" s="25"/>
      <c r="AR1670" s="25"/>
      <c r="AS1670" s="25"/>
      <c r="AT1670" s="25"/>
      <c r="AU1670" s="25"/>
      <c r="AV1670" s="25"/>
      <c r="AW1670" s="25"/>
      <c r="AX1670" s="25"/>
      <c r="AY1670" s="25"/>
      <c r="AZ1670" s="25"/>
      <c r="BA1670" s="25"/>
      <c r="BB1670" s="25"/>
      <c r="BC1670" s="25"/>
      <c r="BD1670" s="25"/>
      <c r="BE1670" s="25"/>
      <c r="BF1670" s="25"/>
      <c r="BG1670" s="25"/>
      <c r="BH1670" s="25"/>
      <c r="BI1670" s="25"/>
      <c r="BJ1670" s="25"/>
      <c r="BK1670" s="25"/>
      <c r="BL1670" s="25"/>
      <c r="BM1670" s="25"/>
      <c r="BN1670" s="25"/>
      <c r="BO1670" s="25"/>
      <c r="BP1670" s="25"/>
      <c r="BQ1670" s="25"/>
      <c r="BR1670" s="25"/>
      <c r="BS1670" s="25"/>
      <c r="BT1670" s="25"/>
      <c r="BU1670" s="25"/>
      <c r="BV1670" s="25"/>
      <c r="BW1670" s="25"/>
      <c r="BX1670" s="25"/>
      <c r="BY1670" s="25"/>
      <c r="BZ1670" s="25"/>
      <c r="CA1670" s="25"/>
      <c r="CB1670" s="25"/>
      <c r="CC1670" s="25"/>
      <c r="CD1670" s="25"/>
      <c r="CE1670" s="25"/>
      <c r="CF1670" s="25"/>
      <c r="CG1670" s="25"/>
      <c r="CH1670" s="25"/>
      <c r="CI1670" s="25"/>
      <c r="CJ1670" s="25"/>
      <c r="CK1670" s="25"/>
      <c r="CL1670" s="25"/>
      <c r="CM1670" s="25"/>
      <c r="CN1670" s="25"/>
      <c r="CO1670" s="25"/>
      <c r="CP1670" s="25"/>
      <c r="CQ1670" s="25"/>
      <c r="CR1670" s="25"/>
      <c r="CS1670" s="25"/>
      <c r="CT1670" s="25"/>
      <c r="CU1670" s="25"/>
      <c r="CV1670" s="25"/>
      <c r="CW1670" s="25"/>
      <c r="CX1670" s="25"/>
      <c r="CY1670" s="25"/>
      <c r="CZ1670" s="25"/>
      <c r="DA1670" s="25"/>
      <c r="DB1670" s="25"/>
      <c r="DC1670" s="25"/>
      <c r="DD1670" s="25"/>
    </row>
    <row r="1671" spans="1:108" hidden="1">
      <c r="A1671" s="25"/>
      <c r="B1671" s="25"/>
      <c r="C1671" s="25"/>
      <c r="D1671" s="25"/>
      <c r="E1671" s="25"/>
      <c r="F1671" s="25"/>
      <c r="G1671" s="25"/>
      <c r="H1671" s="25"/>
      <c r="I1671" s="214"/>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5"/>
      <c r="AX1671" s="25"/>
      <c r="AY1671" s="25"/>
      <c r="AZ1671" s="25"/>
      <c r="BA1671" s="25"/>
      <c r="BB1671" s="25"/>
      <c r="BC1671" s="25"/>
      <c r="BD1671" s="25"/>
      <c r="BE1671" s="25"/>
      <c r="BF1671" s="25"/>
      <c r="BG1671" s="25"/>
      <c r="BH1671" s="25"/>
      <c r="BI1671" s="25"/>
      <c r="BJ1671" s="25"/>
      <c r="BK1671" s="25"/>
      <c r="BL1671" s="25"/>
      <c r="BM1671" s="25"/>
      <c r="BN1671" s="25"/>
      <c r="BO1671" s="25"/>
      <c r="BP1671" s="25"/>
      <c r="BQ1671" s="25"/>
      <c r="BR1671" s="25"/>
      <c r="BS1671" s="25"/>
      <c r="BT1671" s="25"/>
      <c r="BU1671" s="25"/>
      <c r="BV1671" s="25"/>
      <c r="BW1671" s="25"/>
      <c r="BX1671" s="25"/>
      <c r="BY1671" s="25"/>
      <c r="BZ1671" s="25"/>
      <c r="CA1671" s="25"/>
      <c r="CB1671" s="25"/>
      <c r="CC1671" s="25"/>
      <c r="CD1671" s="25"/>
      <c r="CE1671" s="25"/>
      <c r="CF1671" s="25"/>
      <c r="CG1671" s="25"/>
      <c r="CH1671" s="25"/>
      <c r="CI1671" s="25"/>
      <c r="CJ1671" s="25"/>
      <c r="CK1671" s="25"/>
      <c r="CL1671" s="25"/>
      <c r="CM1671" s="25"/>
      <c r="CN1671" s="25"/>
      <c r="CO1671" s="25"/>
      <c r="CP1671" s="25"/>
      <c r="CQ1671" s="25"/>
      <c r="CR1671" s="25"/>
      <c r="CS1671" s="25"/>
      <c r="CT1671" s="25"/>
      <c r="CU1671" s="25"/>
      <c r="CV1671" s="25"/>
      <c r="CW1671" s="25"/>
      <c r="CX1671" s="25"/>
      <c r="CY1671" s="25"/>
      <c r="CZ1671" s="25"/>
      <c r="DA1671" s="25"/>
      <c r="DB1671" s="25"/>
      <c r="DC1671" s="25"/>
      <c r="DD1671" s="25"/>
    </row>
    <row r="1672" spans="1:108" hidden="1">
      <c r="A1672" s="25"/>
      <c r="B1672" s="25"/>
      <c r="C1672" s="25"/>
      <c r="D1672" s="25"/>
      <c r="E1672" s="25"/>
      <c r="F1672" s="25"/>
      <c r="G1672" s="25"/>
      <c r="H1672" s="25"/>
      <c r="I1672" s="214"/>
      <c r="J1672" s="25"/>
      <c r="K1672" s="25"/>
      <c r="L1672" s="25"/>
      <c r="M1672" s="25"/>
      <c r="N1672" s="25"/>
      <c r="O1672" s="25"/>
      <c r="P1672" s="25"/>
      <c r="Q1672" s="25"/>
      <c r="R1672" s="25"/>
      <c r="S1672" s="25"/>
      <c r="T1672" s="25"/>
      <c r="U1672" s="25"/>
      <c r="V1672" s="25"/>
      <c r="W1672" s="25"/>
      <c r="X1672" s="25"/>
      <c r="Y1672" s="25"/>
      <c r="Z1672" s="25"/>
      <c r="AA1672" s="25"/>
      <c r="AB1672" s="25"/>
      <c r="AC1672" s="25"/>
      <c r="AD1672" s="25"/>
      <c r="AE1672" s="25"/>
      <c r="AF1672" s="25"/>
      <c r="AG1672" s="25"/>
      <c r="AH1672" s="25"/>
      <c r="AI1672" s="25"/>
      <c r="AJ1672" s="25"/>
      <c r="AK1672" s="25"/>
      <c r="AL1672" s="25"/>
      <c r="AM1672" s="25"/>
      <c r="AN1672" s="25"/>
      <c r="AO1672" s="25"/>
      <c r="AP1672" s="25"/>
      <c r="AQ1672" s="25"/>
      <c r="AR1672" s="25"/>
      <c r="AS1672" s="25"/>
      <c r="AT1672" s="25"/>
      <c r="AU1672" s="25"/>
      <c r="AV1672" s="25"/>
      <c r="AW1672" s="25"/>
      <c r="AX1672" s="25"/>
      <c r="AY1672" s="25"/>
      <c r="AZ1672" s="25"/>
      <c r="BA1672" s="25"/>
      <c r="BB1672" s="25"/>
      <c r="BC1672" s="25"/>
      <c r="BD1672" s="25"/>
      <c r="BE1672" s="25"/>
      <c r="BF1672" s="25"/>
      <c r="BG1672" s="25"/>
      <c r="BH1672" s="25"/>
      <c r="BI1672" s="25"/>
      <c r="BJ1672" s="25"/>
      <c r="BK1672" s="25"/>
      <c r="BL1672" s="25"/>
      <c r="BM1672" s="25"/>
      <c r="BN1672" s="25"/>
      <c r="BO1672" s="25"/>
      <c r="BP1672" s="25"/>
      <c r="BQ1672" s="25"/>
      <c r="BR1672" s="25"/>
      <c r="BS1672" s="25"/>
      <c r="BT1672" s="25"/>
      <c r="BU1672" s="25"/>
      <c r="BV1672" s="25"/>
      <c r="BW1672" s="25"/>
      <c r="BX1672" s="25"/>
      <c r="BY1672" s="25"/>
      <c r="BZ1672" s="25"/>
      <c r="CA1672" s="25"/>
      <c r="CB1672" s="25"/>
      <c r="CC1672" s="25"/>
      <c r="CD1672" s="25"/>
      <c r="CE1672" s="25"/>
      <c r="CF1672" s="25"/>
      <c r="CG1672" s="25"/>
      <c r="CH1672" s="25"/>
      <c r="CI1672" s="25"/>
      <c r="CJ1672" s="25"/>
      <c r="CK1672" s="25"/>
      <c r="CL1672" s="25"/>
      <c r="CM1672" s="25"/>
      <c r="CN1672" s="25"/>
      <c r="CO1672" s="25"/>
      <c r="CP1672" s="25"/>
      <c r="CQ1672" s="25"/>
      <c r="CR1672" s="25"/>
      <c r="CS1672" s="25"/>
      <c r="CT1672" s="25"/>
      <c r="CU1672" s="25"/>
      <c r="CV1672" s="25"/>
      <c r="CW1672" s="25"/>
      <c r="CX1672" s="25"/>
      <c r="CY1672" s="25"/>
      <c r="CZ1672" s="25"/>
      <c r="DA1672" s="25"/>
      <c r="DB1672" s="25"/>
      <c r="DC1672" s="25"/>
      <c r="DD1672" s="25"/>
    </row>
    <row r="1673" spans="1:108" hidden="1">
      <c r="A1673" s="25"/>
      <c r="B1673" s="25"/>
      <c r="C1673" s="25"/>
      <c r="D1673" s="25"/>
      <c r="E1673" s="25"/>
      <c r="F1673" s="25"/>
      <c r="G1673" s="25"/>
      <c r="H1673" s="25"/>
      <c r="I1673" s="214"/>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5"/>
      <c r="AX1673" s="25"/>
      <c r="AY1673" s="25"/>
      <c r="AZ1673" s="25"/>
      <c r="BA1673" s="25"/>
      <c r="BB1673" s="25"/>
      <c r="BC1673" s="25"/>
      <c r="BD1673" s="25"/>
      <c r="BE1673" s="25"/>
      <c r="BF1673" s="25"/>
      <c r="BG1673" s="25"/>
      <c r="BH1673" s="25"/>
      <c r="BI1673" s="25"/>
      <c r="BJ1673" s="25"/>
      <c r="BK1673" s="25"/>
      <c r="BL1673" s="25"/>
      <c r="BM1673" s="25"/>
      <c r="BN1673" s="25"/>
      <c r="BO1673" s="25"/>
      <c r="BP1673" s="25"/>
      <c r="BQ1673" s="25"/>
      <c r="BR1673" s="25"/>
      <c r="BS1673" s="25"/>
      <c r="BT1673" s="25"/>
      <c r="BU1673" s="25"/>
      <c r="BV1673" s="25"/>
      <c r="BW1673" s="25"/>
      <c r="BX1673" s="25"/>
      <c r="BY1673" s="25"/>
      <c r="BZ1673" s="25"/>
      <c r="CA1673" s="25"/>
      <c r="CB1673" s="25"/>
      <c r="CC1673" s="25"/>
      <c r="CD1673" s="25"/>
      <c r="CE1673" s="25"/>
      <c r="CF1673" s="25"/>
      <c r="CG1673" s="25"/>
      <c r="CH1673" s="25"/>
      <c r="CI1673" s="25"/>
      <c r="CJ1673" s="25"/>
      <c r="CK1673" s="25"/>
      <c r="CL1673" s="25"/>
      <c r="CM1673" s="25"/>
      <c r="CN1673" s="25"/>
      <c r="CO1673" s="25"/>
      <c r="CP1673" s="25"/>
      <c r="CQ1673" s="25"/>
      <c r="CR1673" s="25"/>
      <c r="CS1673" s="25"/>
      <c r="CT1673" s="25"/>
      <c r="CU1673" s="25"/>
      <c r="CV1673" s="25"/>
      <c r="CW1673" s="25"/>
      <c r="CX1673" s="25"/>
      <c r="CY1673" s="25"/>
      <c r="CZ1673" s="25"/>
      <c r="DA1673" s="25"/>
      <c r="DB1673" s="25"/>
      <c r="DC1673" s="25"/>
      <c r="DD1673" s="25"/>
    </row>
    <row r="1674" spans="1:108" hidden="1">
      <c r="A1674" s="25"/>
      <c r="B1674" s="25"/>
      <c r="C1674" s="25"/>
      <c r="D1674" s="25"/>
      <c r="E1674" s="25"/>
      <c r="F1674" s="25"/>
      <c r="G1674" s="25"/>
      <c r="H1674" s="25"/>
      <c r="I1674" s="214"/>
      <c r="J1674" s="25"/>
      <c r="K1674" s="25"/>
      <c r="L1674" s="25"/>
      <c r="M1674" s="25"/>
      <c r="N1674" s="25"/>
      <c r="O1674" s="25"/>
      <c r="P1674" s="25"/>
      <c r="Q1674" s="25"/>
      <c r="R1674" s="25"/>
      <c r="S1674" s="25"/>
      <c r="T1674" s="25"/>
      <c r="U1674" s="25"/>
      <c r="V1674" s="25"/>
      <c r="W1674" s="25"/>
      <c r="X1674" s="25"/>
      <c r="Y1674" s="25"/>
      <c r="Z1674" s="25"/>
      <c r="AA1674" s="25"/>
      <c r="AB1674" s="25"/>
      <c r="AC1674" s="25"/>
      <c r="AD1674" s="25"/>
      <c r="AE1674" s="25"/>
      <c r="AF1674" s="25"/>
      <c r="AG1674" s="25"/>
      <c r="AH1674" s="25"/>
      <c r="AI1674" s="25"/>
      <c r="AJ1674" s="25"/>
      <c r="AK1674" s="25"/>
      <c r="AL1674" s="25"/>
      <c r="AM1674" s="25"/>
      <c r="AN1674" s="25"/>
      <c r="AO1674" s="25"/>
      <c r="AP1674" s="25"/>
      <c r="AQ1674" s="25"/>
      <c r="AR1674" s="25"/>
      <c r="AS1674" s="25"/>
      <c r="AT1674" s="25"/>
      <c r="AU1674" s="25"/>
      <c r="AV1674" s="25"/>
      <c r="AW1674" s="25"/>
      <c r="AX1674" s="25"/>
      <c r="AY1674" s="25"/>
      <c r="AZ1674" s="25"/>
      <c r="BA1674" s="25"/>
      <c r="BB1674" s="25"/>
      <c r="BC1674" s="25"/>
      <c r="BD1674" s="25"/>
      <c r="BE1674" s="25"/>
      <c r="BF1674" s="25"/>
      <c r="BG1674" s="25"/>
      <c r="BH1674" s="25"/>
      <c r="BI1674" s="25"/>
      <c r="BJ1674" s="25"/>
      <c r="BK1674" s="25"/>
      <c r="BL1674" s="25"/>
      <c r="BM1674" s="25"/>
      <c r="BN1674" s="25"/>
      <c r="BO1674" s="25"/>
      <c r="BP1674" s="25"/>
      <c r="BQ1674" s="25"/>
      <c r="BR1674" s="25"/>
      <c r="BS1674" s="25"/>
      <c r="BT1674" s="25"/>
      <c r="BU1674" s="25"/>
      <c r="BV1674" s="25"/>
      <c r="BW1674" s="25"/>
      <c r="BX1674" s="25"/>
      <c r="BY1674" s="25"/>
      <c r="BZ1674" s="25"/>
      <c r="CA1674" s="25"/>
      <c r="CB1674" s="25"/>
      <c r="CC1674" s="25"/>
      <c r="CD1674" s="25"/>
      <c r="CE1674" s="25"/>
      <c r="CF1674" s="25"/>
      <c r="CG1674" s="25"/>
      <c r="CH1674" s="25"/>
      <c r="CI1674" s="25"/>
      <c r="CJ1674" s="25"/>
      <c r="CK1674" s="25"/>
      <c r="CL1674" s="25"/>
      <c r="CM1674" s="25"/>
      <c r="CN1674" s="25"/>
      <c r="CO1674" s="25"/>
      <c r="CP1674" s="25"/>
      <c r="CQ1674" s="25"/>
      <c r="CR1674" s="25"/>
      <c r="CS1674" s="25"/>
      <c r="CT1674" s="25"/>
      <c r="CU1674" s="25"/>
      <c r="CV1674" s="25"/>
      <c r="CW1674" s="25"/>
      <c r="CX1674" s="25"/>
      <c r="CY1674" s="25"/>
      <c r="CZ1674" s="25"/>
      <c r="DA1674" s="25"/>
      <c r="DB1674" s="25"/>
      <c r="DC1674" s="25"/>
      <c r="DD1674" s="25"/>
    </row>
    <row r="1675" spans="1:108" hidden="1">
      <c r="A1675" s="25"/>
      <c r="B1675" s="25"/>
      <c r="C1675" s="25"/>
      <c r="D1675" s="25"/>
      <c r="E1675" s="25"/>
      <c r="F1675" s="25"/>
      <c r="G1675" s="25"/>
      <c r="H1675" s="25"/>
      <c r="I1675" s="214"/>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5"/>
      <c r="AX1675" s="25"/>
      <c r="AY1675" s="25"/>
      <c r="AZ1675" s="25"/>
      <c r="BA1675" s="25"/>
      <c r="BB1675" s="25"/>
      <c r="BC1675" s="25"/>
      <c r="BD1675" s="25"/>
      <c r="BE1675" s="25"/>
      <c r="BF1675" s="25"/>
      <c r="BG1675" s="25"/>
      <c r="BH1675" s="25"/>
      <c r="BI1675" s="25"/>
      <c r="BJ1675" s="25"/>
      <c r="BK1675" s="25"/>
      <c r="BL1675" s="25"/>
      <c r="BM1675" s="25"/>
      <c r="BN1675" s="25"/>
      <c r="BO1675" s="25"/>
      <c r="BP1675" s="25"/>
      <c r="BQ1675" s="25"/>
      <c r="BR1675" s="25"/>
      <c r="BS1675" s="25"/>
      <c r="BT1675" s="25"/>
      <c r="BU1675" s="25"/>
      <c r="BV1675" s="25"/>
      <c r="BW1675" s="25"/>
      <c r="BX1675" s="25"/>
      <c r="BY1675" s="25"/>
      <c r="BZ1675" s="25"/>
      <c r="CA1675" s="25"/>
      <c r="CB1675" s="25"/>
      <c r="CC1675" s="25"/>
      <c r="CD1675" s="25"/>
      <c r="CE1675" s="25"/>
      <c r="CF1675" s="25"/>
      <c r="CG1675" s="25"/>
      <c r="CH1675" s="25"/>
      <c r="CI1675" s="25"/>
      <c r="CJ1675" s="25"/>
      <c r="CK1675" s="25"/>
      <c r="CL1675" s="25"/>
      <c r="CM1675" s="25"/>
      <c r="CN1675" s="25"/>
      <c r="CO1675" s="25"/>
      <c r="CP1675" s="25"/>
      <c r="CQ1675" s="25"/>
      <c r="CR1675" s="25"/>
      <c r="CS1675" s="25"/>
      <c r="CT1675" s="25"/>
      <c r="CU1675" s="25"/>
      <c r="CV1675" s="25"/>
      <c r="CW1675" s="25"/>
      <c r="CX1675" s="25"/>
      <c r="CY1675" s="25"/>
      <c r="CZ1675" s="25"/>
      <c r="DA1675" s="25"/>
      <c r="DB1675" s="25"/>
      <c r="DC1675" s="25"/>
      <c r="DD1675" s="25"/>
    </row>
    <row r="1676" spans="1:108" hidden="1">
      <c r="A1676" s="25"/>
      <c r="B1676" s="25"/>
      <c r="C1676" s="25"/>
      <c r="D1676" s="25"/>
      <c r="E1676" s="25"/>
      <c r="F1676" s="25"/>
      <c r="G1676" s="25"/>
      <c r="H1676" s="25"/>
      <c r="I1676" s="214"/>
      <c r="J1676" s="25"/>
      <c r="K1676" s="25"/>
      <c r="L1676" s="25"/>
      <c r="M1676" s="25"/>
      <c r="N1676" s="25"/>
      <c r="O1676" s="25"/>
      <c r="P1676" s="25"/>
      <c r="Q1676" s="25"/>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c r="AM1676" s="25"/>
      <c r="AN1676" s="25"/>
      <c r="AO1676" s="25"/>
      <c r="AP1676" s="25"/>
      <c r="AQ1676" s="25"/>
      <c r="AR1676" s="25"/>
      <c r="AS1676" s="25"/>
      <c r="AT1676" s="25"/>
      <c r="AU1676" s="25"/>
      <c r="AV1676" s="25"/>
      <c r="AW1676" s="25"/>
      <c r="AX1676" s="25"/>
      <c r="AY1676" s="25"/>
      <c r="AZ1676" s="25"/>
      <c r="BA1676" s="25"/>
      <c r="BB1676" s="25"/>
      <c r="BC1676" s="25"/>
      <c r="BD1676" s="25"/>
      <c r="BE1676" s="25"/>
      <c r="BF1676" s="25"/>
      <c r="BG1676" s="25"/>
      <c r="BH1676" s="25"/>
      <c r="BI1676" s="25"/>
      <c r="BJ1676" s="25"/>
      <c r="BK1676" s="25"/>
      <c r="BL1676" s="25"/>
      <c r="BM1676" s="25"/>
      <c r="BN1676" s="25"/>
      <c r="BO1676" s="25"/>
      <c r="BP1676" s="25"/>
      <c r="BQ1676" s="25"/>
      <c r="BR1676" s="25"/>
      <c r="BS1676" s="25"/>
      <c r="BT1676" s="25"/>
      <c r="BU1676" s="25"/>
      <c r="BV1676" s="25"/>
      <c r="BW1676" s="25"/>
      <c r="BX1676" s="25"/>
      <c r="BY1676" s="25"/>
      <c r="BZ1676" s="25"/>
      <c r="CA1676" s="25"/>
      <c r="CB1676" s="25"/>
      <c r="CC1676" s="25"/>
      <c r="CD1676" s="25"/>
      <c r="CE1676" s="25"/>
      <c r="CF1676" s="25"/>
      <c r="CG1676" s="25"/>
      <c r="CH1676" s="25"/>
      <c r="CI1676" s="25"/>
      <c r="CJ1676" s="25"/>
      <c r="CK1676" s="25"/>
      <c r="CL1676" s="25"/>
      <c r="CM1676" s="25"/>
      <c r="CN1676" s="25"/>
      <c r="CO1676" s="25"/>
      <c r="CP1676" s="25"/>
      <c r="CQ1676" s="25"/>
      <c r="CR1676" s="25"/>
      <c r="CS1676" s="25"/>
      <c r="CT1676" s="25"/>
      <c r="CU1676" s="25"/>
      <c r="CV1676" s="25"/>
      <c r="CW1676" s="25"/>
      <c r="CX1676" s="25"/>
      <c r="CY1676" s="25"/>
      <c r="CZ1676" s="25"/>
      <c r="DA1676" s="25"/>
      <c r="DB1676" s="25"/>
      <c r="DC1676" s="25"/>
      <c r="DD1676" s="25"/>
    </row>
    <row r="1677" spans="1:108" hidden="1">
      <c r="A1677" s="25"/>
      <c r="B1677" s="25"/>
      <c r="C1677" s="25"/>
      <c r="D1677" s="25"/>
      <c r="E1677" s="25"/>
      <c r="F1677" s="25"/>
      <c r="G1677" s="25"/>
      <c r="H1677" s="25"/>
      <c r="I1677" s="214"/>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5"/>
      <c r="AX1677" s="25"/>
      <c r="AY1677" s="25"/>
      <c r="AZ1677" s="25"/>
      <c r="BA1677" s="25"/>
      <c r="BB1677" s="25"/>
      <c r="BC1677" s="25"/>
      <c r="BD1677" s="25"/>
      <c r="BE1677" s="25"/>
      <c r="BF1677" s="25"/>
      <c r="BG1677" s="25"/>
      <c r="BH1677" s="25"/>
      <c r="BI1677" s="25"/>
      <c r="BJ1677" s="25"/>
      <c r="BK1677" s="25"/>
      <c r="BL1677" s="25"/>
      <c r="BM1677" s="25"/>
      <c r="BN1677" s="25"/>
      <c r="BO1677" s="25"/>
      <c r="BP1677" s="25"/>
      <c r="BQ1677" s="25"/>
      <c r="BR1677" s="25"/>
      <c r="BS1677" s="25"/>
      <c r="BT1677" s="25"/>
      <c r="BU1677" s="25"/>
      <c r="BV1677" s="25"/>
      <c r="BW1677" s="25"/>
      <c r="BX1677" s="25"/>
      <c r="BY1677" s="25"/>
      <c r="BZ1677" s="25"/>
      <c r="CA1677" s="25"/>
      <c r="CB1677" s="25"/>
      <c r="CC1677" s="25"/>
      <c r="CD1677" s="25"/>
      <c r="CE1677" s="25"/>
      <c r="CF1677" s="25"/>
      <c r="CG1677" s="25"/>
      <c r="CH1677" s="25"/>
      <c r="CI1677" s="25"/>
      <c r="CJ1677" s="25"/>
      <c r="CK1677" s="25"/>
      <c r="CL1677" s="25"/>
      <c r="CM1677" s="25"/>
      <c r="CN1677" s="25"/>
      <c r="CO1677" s="25"/>
      <c r="CP1677" s="25"/>
      <c r="CQ1677" s="25"/>
      <c r="CR1677" s="25"/>
      <c r="CS1677" s="25"/>
      <c r="CT1677" s="25"/>
      <c r="CU1677" s="25"/>
      <c r="CV1677" s="25"/>
      <c r="CW1677" s="25"/>
      <c r="CX1677" s="25"/>
      <c r="CY1677" s="25"/>
      <c r="CZ1677" s="25"/>
      <c r="DA1677" s="25"/>
      <c r="DB1677" s="25"/>
      <c r="DC1677" s="25"/>
      <c r="DD1677" s="25"/>
    </row>
    <row r="1678" spans="1:108" hidden="1">
      <c r="A1678" s="25"/>
      <c r="B1678" s="25"/>
      <c r="C1678" s="25"/>
      <c r="D1678" s="25"/>
      <c r="E1678" s="25"/>
      <c r="F1678" s="25"/>
      <c r="G1678" s="25"/>
      <c r="H1678" s="25"/>
      <c r="I1678" s="214"/>
      <c r="J1678" s="25"/>
      <c r="K1678" s="25"/>
      <c r="L1678" s="25"/>
      <c r="M1678" s="25"/>
      <c r="N1678" s="25"/>
      <c r="O1678" s="25"/>
      <c r="P1678" s="25"/>
      <c r="Q1678" s="25"/>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c r="AM1678" s="25"/>
      <c r="AN1678" s="25"/>
      <c r="AO1678" s="25"/>
      <c r="AP1678" s="25"/>
      <c r="AQ1678" s="25"/>
      <c r="AR1678" s="25"/>
      <c r="AS1678" s="25"/>
      <c r="AT1678" s="25"/>
      <c r="AU1678" s="25"/>
      <c r="AV1678" s="25"/>
      <c r="AW1678" s="25"/>
      <c r="AX1678" s="25"/>
      <c r="AY1678" s="25"/>
      <c r="AZ1678" s="25"/>
      <c r="BA1678" s="25"/>
      <c r="BB1678" s="25"/>
      <c r="BC1678" s="25"/>
      <c r="BD1678" s="25"/>
      <c r="BE1678" s="25"/>
      <c r="BF1678" s="25"/>
      <c r="BG1678" s="25"/>
      <c r="BH1678" s="25"/>
      <c r="BI1678" s="25"/>
      <c r="BJ1678" s="25"/>
      <c r="BK1678" s="25"/>
      <c r="BL1678" s="25"/>
      <c r="BM1678" s="25"/>
      <c r="BN1678" s="25"/>
      <c r="BO1678" s="25"/>
      <c r="BP1678" s="25"/>
      <c r="BQ1678" s="25"/>
      <c r="BR1678" s="25"/>
      <c r="BS1678" s="25"/>
      <c r="BT1678" s="25"/>
      <c r="BU1678" s="25"/>
      <c r="BV1678" s="25"/>
      <c r="BW1678" s="25"/>
      <c r="BX1678" s="25"/>
      <c r="BY1678" s="25"/>
      <c r="BZ1678" s="25"/>
      <c r="CA1678" s="25"/>
      <c r="CB1678" s="25"/>
      <c r="CC1678" s="25"/>
      <c r="CD1678" s="25"/>
      <c r="CE1678" s="25"/>
      <c r="CF1678" s="25"/>
      <c r="CG1678" s="25"/>
      <c r="CH1678" s="25"/>
      <c r="CI1678" s="25"/>
      <c r="CJ1678" s="25"/>
      <c r="CK1678" s="25"/>
      <c r="CL1678" s="25"/>
      <c r="CM1678" s="25"/>
      <c r="CN1678" s="25"/>
      <c r="CO1678" s="25"/>
      <c r="CP1678" s="25"/>
      <c r="CQ1678" s="25"/>
      <c r="CR1678" s="25"/>
      <c r="CS1678" s="25"/>
      <c r="CT1678" s="25"/>
      <c r="CU1678" s="25"/>
      <c r="CV1678" s="25"/>
      <c r="CW1678" s="25"/>
      <c r="CX1678" s="25"/>
      <c r="CY1678" s="25"/>
      <c r="CZ1678" s="25"/>
      <c r="DA1678" s="25"/>
      <c r="DB1678" s="25"/>
      <c r="DC1678" s="25"/>
      <c r="DD1678" s="25"/>
    </row>
    <row r="1679" spans="1:108" hidden="1">
      <c r="A1679" s="25"/>
      <c r="B1679" s="25"/>
      <c r="C1679" s="25"/>
      <c r="D1679" s="25"/>
      <c r="E1679" s="25"/>
      <c r="F1679" s="25"/>
      <c r="G1679" s="25"/>
      <c r="H1679" s="25"/>
      <c r="I1679" s="214"/>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5"/>
      <c r="AX1679" s="25"/>
      <c r="AY1679" s="25"/>
      <c r="AZ1679" s="25"/>
      <c r="BA1679" s="25"/>
      <c r="BB1679" s="25"/>
      <c r="BC1679" s="25"/>
      <c r="BD1679" s="25"/>
      <c r="BE1679" s="25"/>
      <c r="BF1679" s="25"/>
      <c r="BG1679" s="25"/>
      <c r="BH1679" s="25"/>
      <c r="BI1679" s="25"/>
      <c r="BJ1679" s="25"/>
      <c r="BK1679" s="25"/>
      <c r="BL1679" s="25"/>
      <c r="BM1679" s="25"/>
      <c r="BN1679" s="25"/>
      <c r="BO1679" s="25"/>
      <c r="BP1679" s="25"/>
      <c r="BQ1679" s="25"/>
      <c r="BR1679" s="25"/>
      <c r="BS1679" s="25"/>
      <c r="BT1679" s="25"/>
      <c r="BU1679" s="25"/>
      <c r="BV1679" s="25"/>
      <c r="BW1679" s="25"/>
      <c r="BX1679" s="25"/>
      <c r="BY1679" s="25"/>
      <c r="BZ1679" s="25"/>
      <c r="CA1679" s="25"/>
      <c r="CB1679" s="25"/>
      <c r="CC1679" s="25"/>
      <c r="CD1679" s="25"/>
      <c r="CE1679" s="25"/>
      <c r="CF1679" s="25"/>
      <c r="CG1679" s="25"/>
      <c r="CH1679" s="25"/>
      <c r="CI1679" s="25"/>
      <c r="CJ1679" s="25"/>
      <c r="CK1679" s="25"/>
      <c r="CL1679" s="25"/>
      <c r="CM1679" s="25"/>
      <c r="CN1679" s="25"/>
      <c r="CO1679" s="25"/>
      <c r="CP1679" s="25"/>
      <c r="CQ1679" s="25"/>
      <c r="CR1679" s="25"/>
      <c r="CS1679" s="25"/>
      <c r="CT1679" s="25"/>
      <c r="CU1679" s="25"/>
      <c r="CV1679" s="25"/>
      <c r="CW1679" s="25"/>
      <c r="CX1679" s="25"/>
      <c r="CY1679" s="25"/>
      <c r="CZ1679" s="25"/>
      <c r="DA1679" s="25"/>
      <c r="DB1679" s="25"/>
      <c r="DC1679" s="25"/>
      <c r="DD1679" s="25"/>
    </row>
    <row r="1680" spans="1:108" hidden="1">
      <c r="A1680" s="25"/>
      <c r="B1680" s="25"/>
      <c r="C1680" s="25"/>
      <c r="D1680" s="25"/>
      <c r="E1680" s="25"/>
      <c r="F1680" s="25"/>
      <c r="G1680" s="25"/>
      <c r="H1680" s="25"/>
      <c r="I1680" s="214"/>
      <c r="J1680" s="25"/>
      <c r="K1680" s="25"/>
      <c r="L1680" s="25"/>
      <c r="M1680" s="25"/>
      <c r="N1680" s="25"/>
      <c r="O1680" s="25"/>
      <c r="P1680" s="25"/>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c r="AM1680" s="25"/>
      <c r="AN1680" s="25"/>
      <c r="AO1680" s="25"/>
      <c r="AP1680" s="25"/>
      <c r="AQ1680" s="25"/>
      <c r="AR1680" s="25"/>
      <c r="AS1680" s="25"/>
      <c r="AT1680" s="25"/>
      <c r="AU1680" s="25"/>
      <c r="AV1680" s="25"/>
      <c r="AW1680" s="25"/>
      <c r="AX1680" s="25"/>
      <c r="AY1680" s="25"/>
      <c r="AZ1680" s="25"/>
      <c r="BA1680" s="25"/>
      <c r="BB1680" s="25"/>
      <c r="BC1680" s="25"/>
      <c r="BD1680" s="25"/>
      <c r="BE1680" s="25"/>
      <c r="BF1680" s="25"/>
      <c r="BG1680" s="25"/>
      <c r="BH1680" s="25"/>
      <c r="BI1680" s="25"/>
      <c r="BJ1680" s="25"/>
      <c r="BK1680" s="25"/>
      <c r="BL1680" s="25"/>
      <c r="BM1680" s="25"/>
      <c r="BN1680" s="25"/>
      <c r="BO1680" s="25"/>
      <c r="BP1680" s="25"/>
      <c r="BQ1680" s="25"/>
      <c r="BR1680" s="25"/>
      <c r="BS1680" s="25"/>
      <c r="BT1680" s="25"/>
      <c r="BU1680" s="25"/>
      <c r="BV1680" s="25"/>
      <c r="BW1680" s="25"/>
      <c r="BX1680" s="25"/>
      <c r="BY1680" s="25"/>
      <c r="BZ1680" s="25"/>
      <c r="CA1680" s="25"/>
      <c r="CB1680" s="25"/>
      <c r="CC1680" s="25"/>
      <c r="CD1680" s="25"/>
      <c r="CE1680" s="25"/>
      <c r="CF1680" s="25"/>
      <c r="CG1680" s="25"/>
      <c r="CH1680" s="25"/>
      <c r="CI1680" s="25"/>
      <c r="CJ1680" s="25"/>
      <c r="CK1680" s="25"/>
      <c r="CL1680" s="25"/>
      <c r="CM1680" s="25"/>
      <c r="CN1680" s="25"/>
      <c r="CO1680" s="25"/>
      <c r="CP1680" s="25"/>
      <c r="CQ1680" s="25"/>
      <c r="CR1680" s="25"/>
      <c r="CS1680" s="25"/>
      <c r="CT1680" s="25"/>
      <c r="CU1680" s="25"/>
      <c r="CV1680" s="25"/>
      <c r="CW1680" s="25"/>
      <c r="CX1680" s="25"/>
      <c r="CY1680" s="25"/>
      <c r="CZ1680" s="25"/>
      <c r="DA1680" s="25"/>
      <c r="DB1680" s="25"/>
      <c r="DC1680" s="25"/>
      <c r="DD1680" s="25"/>
    </row>
    <row r="1681" spans="1:108" hidden="1">
      <c r="A1681" s="25"/>
      <c r="B1681" s="25"/>
      <c r="C1681" s="25"/>
      <c r="D1681" s="25"/>
      <c r="E1681" s="25"/>
      <c r="F1681" s="25"/>
      <c r="G1681" s="25"/>
      <c r="H1681" s="25"/>
      <c r="I1681" s="214"/>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5"/>
      <c r="AX1681" s="25"/>
      <c r="AY1681" s="25"/>
      <c r="AZ1681" s="25"/>
      <c r="BA1681" s="25"/>
      <c r="BB1681" s="25"/>
      <c r="BC1681" s="25"/>
      <c r="BD1681" s="25"/>
      <c r="BE1681" s="25"/>
      <c r="BF1681" s="25"/>
      <c r="BG1681" s="25"/>
      <c r="BH1681" s="25"/>
      <c r="BI1681" s="25"/>
      <c r="BJ1681" s="25"/>
      <c r="BK1681" s="25"/>
      <c r="BL1681" s="25"/>
      <c r="BM1681" s="25"/>
      <c r="BN1681" s="25"/>
      <c r="BO1681" s="25"/>
      <c r="BP1681" s="25"/>
      <c r="BQ1681" s="25"/>
      <c r="BR1681" s="25"/>
      <c r="BS1681" s="25"/>
      <c r="BT1681" s="25"/>
      <c r="BU1681" s="25"/>
      <c r="BV1681" s="25"/>
      <c r="BW1681" s="25"/>
      <c r="BX1681" s="25"/>
      <c r="BY1681" s="25"/>
      <c r="BZ1681" s="25"/>
      <c r="CA1681" s="25"/>
      <c r="CB1681" s="25"/>
      <c r="CC1681" s="25"/>
      <c r="CD1681" s="25"/>
      <c r="CE1681" s="25"/>
      <c r="CF1681" s="25"/>
      <c r="CG1681" s="25"/>
      <c r="CH1681" s="25"/>
      <c r="CI1681" s="25"/>
      <c r="CJ1681" s="25"/>
      <c r="CK1681" s="25"/>
      <c r="CL1681" s="25"/>
      <c r="CM1681" s="25"/>
      <c r="CN1681" s="25"/>
      <c r="CO1681" s="25"/>
      <c r="CP1681" s="25"/>
      <c r="CQ1681" s="25"/>
      <c r="CR1681" s="25"/>
      <c r="CS1681" s="25"/>
      <c r="CT1681" s="25"/>
      <c r="CU1681" s="25"/>
      <c r="CV1681" s="25"/>
      <c r="CW1681" s="25"/>
      <c r="CX1681" s="25"/>
      <c r="CY1681" s="25"/>
      <c r="CZ1681" s="25"/>
      <c r="DA1681" s="25"/>
      <c r="DB1681" s="25"/>
      <c r="DC1681" s="25"/>
      <c r="DD1681" s="25"/>
    </row>
    <row r="1682" spans="1:108" hidden="1">
      <c r="A1682" s="25"/>
      <c r="B1682" s="25"/>
      <c r="C1682" s="25"/>
      <c r="D1682" s="25"/>
      <c r="E1682" s="25"/>
      <c r="F1682" s="25"/>
      <c r="G1682" s="25"/>
      <c r="H1682" s="25"/>
      <c r="I1682" s="214"/>
      <c r="J1682" s="25"/>
      <c r="K1682" s="25"/>
      <c r="L1682" s="25"/>
      <c r="M1682" s="25"/>
      <c r="N1682" s="25"/>
      <c r="O1682" s="25"/>
      <c r="P1682" s="25"/>
      <c r="Q1682" s="25"/>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c r="AM1682" s="25"/>
      <c r="AN1682" s="25"/>
      <c r="AO1682" s="25"/>
      <c r="AP1682" s="25"/>
      <c r="AQ1682" s="25"/>
      <c r="AR1682" s="25"/>
      <c r="AS1682" s="25"/>
      <c r="AT1682" s="25"/>
      <c r="AU1682" s="25"/>
      <c r="AV1682" s="25"/>
      <c r="AW1682" s="25"/>
      <c r="AX1682" s="25"/>
      <c r="AY1682" s="25"/>
      <c r="AZ1682" s="25"/>
      <c r="BA1682" s="25"/>
      <c r="BB1682" s="25"/>
      <c r="BC1682" s="25"/>
      <c r="BD1682" s="25"/>
      <c r="BE1682" s="25"/>
      <c r="BF1682" s="25"/>
      <c r="BG1682" s="25"/>
      <c r="BH1682" s="25"/>
      <c r="BI1682" s="25"/>
      <c r="BJ1682" s="25"/>
      <c r="BK1682" s="25"/>
      <c r="BL1682" s="25"/>
      <c r="BM1682" s="25"/>
      <c r="BN1682" s="25"/>
      <c r="BO1682" s="25"/>
      <c r="BP1682" s="25"/>
      <c r="BQ1682" s="25"/>
      <c r="BR1682" s="25"/>
      <c r="BS1682" s="25"/>
      <c r="BT1682" s="25"/>
      <c r="BU1682" s="25"/>
      <c r="BV1682" s="25"/>
      <c r="BW1682" s="25"/>
      <c r="BX1682" s="25"/>
      <c r="BY1682" s="25"/>
      <c r="BZ1682" s="25"/>
      <c r="CA1682" s="25"/>
      <c r="CB1682" s="25"/>
      <c r="CC1682" s="25"/>
      <c r="CD1682" s="25"/>
      <c r="CE1682" s="25"/>
      <c r="CF1682" s="25"/>
      <c r="CG1682" s="25"/>
      <c r="CH1682" s="25"/>
      <c r="CI1682" s="25"/>
      <c r="CJ1682" s="25"/>
      <c r="CK1682" s="25"/>
      <c r="CL1682" s="25"/>
      <c r="CM1682" s="25"/>
      <c r="CN1682" s="25"/>
      <c r="CO1682" s="25"/>
      <c r="CP1682" s="25"/>
      <c r="CQ1682" s="25"/>
      <c r="CR1682" s="25"/>
      <c r="CS1682" s="25"/>
      <c r="CT1682" s="25"/>
      <c r="CU1682" s="25"/>
      <c r="CV1682" s="25"/>
      <c r="CW1682" s="25"/>
      <c r="CX1682" s="25"/>
      <c r="CY1682" s="25"/>
      <c r="CZ1682" s="25"/>
      <c r="DA1682" s="25"/>
      <c r="DB1682" s="25"/>
      <c r="DC1682" s="25"/>
      <c r="DD1682" s="25"/>
    </row>
    <row r="1683" spans="1:108" hidden="1">
      <c r="A1683" s="25"/>
      <c r="B1683" s="25"/>
      <c r="C1683" s="25"/>
      <c r="D1683" s="25"/>
      <c r="E1683" s="25"/>
      <c r="F1683" s="25"/>
      <c r="G1683" s="25"/>
      <c r="H1683" s="25"/>
      <c r="I1683" s="214"/>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5"/>
      <c r="AX1683" s="25"/>
      <c r="AY1683" s="25"/>
      <c r="AZ1683" s="25"/>
      <c r="BA1683" s="25"/>
      <c r="BB1683" s="25"/>
      <c r="BC1683" s="25"/>
      <c r="BD1683" s="25"/>
      <c r="BE1683" s="25"/>
      <c r="BF1683" s="25"/>
      <c r="BG1683" s="25"/>
      <c r="BH1683" s="25"/>
      <c r="BI1683" s="25"/>
      <c r="BJ1683" s="25"/>
      <c r="BK1683" s="25"/>
      <c r="BL1683" s="25"/>
      <c r="BM1683" s="25"/>
      <c r="BN1683" s="25"/>
      <c r="BO1683" s="25"/>
      <c r="BP1683" s="25"/>
      <c r="BQ1683" s="25"/>
      <c r="BR1683" s="25"/>
      <c r="BS1683" s="25"/>
      <c r="BT1683" s="25"/>
      <c r="BU1683" s="25"/>
      <c r="BV1683" s="25"/>
      <c r="BW1683" s="25"/>
      <c r="BX1683" s="25"/>
      <c r="BY1683" s="25"/>
      <c r="BZ1683" s="25"/>
      <c r="CA1683" s="25"/>
      <c r="CB1683" s="25"/>
      <c r="CC1683" s="25"/>
      <c r="CD1683" s="25"/>
      <c r="CE1683" s="25"/>
      <c r="CF1683" s="25"/>
      <c r="CG1683" s="25"/>
      <c r="CH1683" s="25"/>
      <c r="CI1683" s="25"/>
      <c r="CJ1683" s="25"/>
      <c r="CK1683" s="25"/>
      <c r="CL1683" s="25"/>
      <c r="CM1683" s="25"/>
      <c r="CN1683" s="25"/>
      <c r="CO1683" s="25"/>
      <c r="CP1683" s="25"/>
      <c r="CQ1683" s="25"/>
      <c r="CR1683" s="25"/>
      <c r="CS1683" s="25"/>
      <c r="CT1683" s="25"/>
      <c r="CU1683" s="25"/>
      <c r="CV1683" s="25"/>
      <c r="CW1683" s="25"/>
      <c r="CX1683" s="25"/>
      <c r="CY1683" s="25"/>
      <c r="CZ1683" s="25"/>
      <c r="DA1683" s="25"/>
      <c r="DB1683" s="25"/>
      <c r="DC1683" s="25"/>
      <c r="DD1683" s="25"/>
    </row>
    <row r="1684" spans="1:108" hidden="1">
      <c r="A1684" s="25"/>
      <c r="B1684" s="25"/>
      <c r="C1684" s="25"/>
      <c r="D1684" s="25"/>
      <c r="E1684" s="25"/>
      <c r="F1684" s="25"/>
      <c r="G1684" s="25"/>
      <c r="H1684" s="25"/>
      <c r="I1684" s="214"/>
      <c r="J1684" s="25"/>
      <c r="K1684" s="25"/>
      <c r="L1684" s="25"/>
      <c r="M1684" s="25"/>
      <c r="N1684" s="25"/>
      <c r="O1684" s="25"/>
      <c r="P1684" s="25"/>
      <c r="Q1684" s="25"/>
      <c r="R1684" s="25"/>
      <c r="S1684" s="25"/>
      <c r="T1684" s="25"/>
      <c r="U1684" s="25"/>
      <c r="V1684" s="25"/>
      <c r="W1684" s="25"/>
      <c r="X1684" s="25"/>
      <c r="Y1684" s="25"/>
      <c r="Z1684" s="25"/>
      <c r="AA1684" s="25"/>
      <c r="AB1684" s="25"/>
      <c r="AC1684" s="25"/>
      <c r="AD1684" s="25"/>
      <c r="AE1684" s="25"/>
      <c r="AF1684" s="25"/>
      <c r="AG1684" s="25"/>
      <c r="AH1684" s="25"/>
      <c r="AI1684" s="25"/>
      <c r="AJ1684" s="25"/>
      <c r="AK1684" s="25"/>
      <c r="AL1684" s="25"/>
      <c r="AM1684" s="25"/>
      <c r="AN1684" s="25"/>
      <c r="AO1684" s="25"/>
      <c r="AP1684" s="25"/>
      <c r="AQ1684" s="25"/>
      <c r="AR1684" s="25"/>
      <c r="AS1684" s="25"/>
      <c r="AT1684" s="25"/>
      <c r="AU1684" s="25"/>
      <c r="AV1684" s="25"/>
      <c r="AW1684" s="25"/>
      <c r="AX1684" s="25"/>
      <c r="AY1684" s="25"/>
      <c r="AZ1684" s="25"/>
      <c r="BA1684" s="25"/>
      <c r="BB1684" s="25"/>
      <c r="BC1684" s="25"/>
      <c r="BD1684" s="25"/>
      <c r="BE1684" s="25"/>
      <c r="BF1684" s="25"/>
      <c r="BG1684" s="25"/>
      <c r="BH1684" s="25"/>
      <c r="BI1684" s="25"/>
      <c r="BJ1684" s="25"/>
      <c r="BK1684" s="25"/>
      <c r="BL1684" s="25"/>
      <c r="BM1684" s="25"/>
      <c r="BN1684" s="25"/>
      <c r="BO1684" s="25"/>
      <c r="BP1684" s="25"/>
      <c r="BQ1684" s="25"/>
      <c r="BR1684" s="25"/>
      <c r="BS1684" s="25"/>
      <c r="BT1684" s="25"/>
      <c r="BU1684" s="25"/>
      <c r="BV1684" s="25"/>
      <c r="BW1684" s="25"/>
      <c r="BX1684" s="25"/>
      <c r="BY1684" s="25"/>
      <c r="BZ1684" s="25"/>
      <c r="CA1684" s="25"/>
      <c r="CB1684" s="25"/>
      <c r="CC1684" s="25"/>
      <c r="CD1684" s="25"/>
      <c r="CE1684" s="25"/>
      <c r="CF1684" s="25"/>
      <c r="CG1684" s="25"/>
      <c r="CH1684" s="25"/>
      <c r="CI1684" s="25"/>
      <c r="CJ1684" s="25"/>
      <c r="CK1684" s="25"/>
      <c r="CL1684" s="25"/>
      <c r="CM1684" s="25"/>
      <c r="CN1684" s="25"/>
      <c r="CO1684" s="25"/>
      <c r="CP1684" s="25"/>
      <c r="CQ1684" s="25"/>
      <c r="CR1684" s="25"/>
      <c r="CS1684" s="25"/>
      <c r="CT1684" s="25"/>
      <c r="CU1684" s="25"/>
      <c r="CV1684" s="25"/>
      <c r="CW1684" s="25"/>
      <c r="CX1684" s="25"/>
      <c r="CY1684" s="25"/>
      <c r="CZ1684" s="25"/>
      <c r="DA1684" s="25"/>
      <c r="DB1684" s="25"/>
      <c r="DC1684" s="25"/>
      <c r="DD1684" s="25"/>
    </row>
    <row r="1685" spans="1:108" hidden="1">
      <c r="A1685" s="25"/>
      <c r="B1685" s="25"/>
      <c r="C1685" s="25"/>
      <c r="D1685" s="25"/>
      <c r="E1685" s="25"/>
      <c r="F1685" s="25"/>
      <c r="G1685" s="25"/>
      <c r="H1685" s="25"/>
      <c r="I1685" s="214"/>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5"/>
      <c r="AX1685" s="25"/>
      <c r="AY1685" s="25"/>
      <c r="AZ1685" s="25"/>
      <c r="BA1685" s="25"/>
      <c r="BB1685" s="25"/>
      <c r="BC1685" s="25"/>
      <c r="BD1685" s="25"/>
      <c r="BE1685" s="25"/>
      <c r="BF1685" s="25"/>
      <c r="BG1685" s="25"/>
      <c r="BH1685" s="25"/>
      <c r="BI1685" s="25"/>
      <c r="BJ1685" s="25"/>
      <c r="BK1685" s="25"/>
      <c r="BL1685" s="25"/>
      <c r="BM1685" s="25"/>
      <c r="BN1685" s="25"/>
      <c r="BO1685" s="25"/>
      <c r="BP1685" s="25"/>
      <c r="BQ1685" s="25"/>
      <c r="BR1685" s="25"/>
      <c r="BS1685" s="25"/>
      <c r="BT1685" s="25"/>
      <c r="BU1685" s="25"/>
      <c r="BV1685" s="25"/>
      <c r="BW1685" s="25"/>
      <c r="BX1685" s="25"/>
      <c r="BY1685" s="25"/>
      <c r="BZ1685" s="25"/>
      <c r="CA1685" s="25"/>
      <c r="CB1685" s="25"/>
      <c r="CC1685" s="25"/>
      <c r="CD1685" s="25"/>
      <c r="CE1685" s="25"/>
      <c r="CF1685" s="25"/>
      <c r="CG1685" s="25"/>
      <c r="CH1685" s="25"/>
      <c r="CI1685" s="25"/>
      <c r="CJ1685" s="25"/>
      <c r="CK1685" s="25"/>
      <c r="CL1685" s="25"/>
      <c r="CM1685" s="25"/>
      <c r="CN1685" s="25"/>
      <c r="CO1685" s="25"/>
      <c r="CP1685" s="25"/>
      <c r="CQ1685" s="25"/>
      <c r="CR1685" s="25"/>
      <c r="CS1685" s="25"/>
      <c r="CT1685" s="25"/>
      <c r="CU1685" s="25"/>
      <c r="CV1685" s="25"/>
      <c r="CW1685" s="25"/>
      <c r="CX1685" s="25"/>
      <c r="CY1685" s="25"/>
      <c r="CZ1685" s="25"/>
      <c r="DA1685" s="25"/>
      <c r="DB1685" s="25"/>
      <c r="DC1685" s="25"/>
      <c r="DD1685" s="25"/>
    </row>
    <row r="1686" spans="1:108" hidden="1">
      <c r="A1686" s="25"/>
      <c r="B1686" s="25"/>
      <c r="C1686" s="25"/>
      <c r="D1686" s="25"/>
      <c r="E1686" s="25"/>
      <c r="F1686" s="25"/>
      <c r="G1686" s="25"/>
      <c r="H1686" s="25"/>
      <c r="I1686" s="214"/>
      <c r="J1686" s="25"/>
      <c r="K1686" s="25"/>
      <c r="L1686" s="25"/>
      <c r="M1686" s="25"/>
      <c r="N1686" s="25"/>
      <c r="O1686" s="25"/>
      <c r="P1686" s="25"/>
      <c r="Q1686" s="25"/>
      <c r="R1686" s="25"/>
      <c r="S1686" s="25"/>
      <c r="T1686" s="25"/>
      <c r="U1686" s="25"/>
      <c r="V1686" s="25"/>
      <c r="W1686" s="25"/>
      <c r="X1686" s="25"/>
      <c r="Y1686" s="25"/>
      <c r="Z1686" s="25"/>
      <c r="AA1686" s="25"/>
      <c r="AB1686" s="25"/>
      <c r="AC1686" s="25"/>
      <c r="AD1686" s="25"/>
      <c r="AE1686" s="25"/>
      <c r="AF1686" s="25"/>
      <c r="AG1686" s="25"/>
      <c r="AH1686" s="25"/>
      <c r="AI1686" s="25"/>
      <c r="AJ1686" s="25"/>
      <c r="AK1686" s="25"/>
      <c r="AL1686" s="25"/>
      <c r="AM1686" s="25"/>
      <c r="AN1686" s="25"/>
      <c r="AO1686" s="25"/>
      <c r="AP1686" s="25"/>
      <c r="AQ1686" s="25"/>
      <c r="AR1686" s="25"/>
      <c r="AS1686" s="25"/>
      <c r="AT1686" s="25"/>
      <c r="AU1686" s="25"/>
      <c r="AV1686" s="25"/>
      <c r="AW1686" s="25"/>
      <c r="AX1686" s="25"/>
      <c r="AY1686" s="25"/>
      <c r="AZ1686" s="25"/>
      <c r="BA1686" s="25"/>
      <c r="BB1686" s="25"/>
      <c r="BC1686" s="25"/>
      <c r="BD1686" s="25"/>
      <c r="BE1686" s="25"/>
      <c r="BF1686" s="25"/>
      <c r="BG1686" s="25"/>
      <c r="BH1686" s="25"/>
      <c r="BI1686" s="25"/>
      <c r="BJ1686" s="25"/>
      <c r="BK1686" s="25"/>
      <c r="BL1686" s="25"/>
      <c r="BM1686" s="25"/>
      <c r="BN1686" s="25"/>
      <c r="BO1686" s="25"/>
      <c r="BP1686" s="25"/>
      <c r="BQ1686" s="25"/>
      <c r="BR1686" s="25"/>
      <c r="BS1686" s="25"/>
      <c r="BT1686" s="25"/>
      <c r="BU1686" s="25"/>
      <c r="BV1686" s="25"/>
      <c r="BW1686" s="25"/>
      <c r="BX1686" s="25"/>
      <c r="BY1686" s="25"/>
      <c r="BZ1686" s="25"/>
      <c r="CA1686" s="25"/>
      <c r="CB1686" s="25"/>
      <c r="CC1686" s="25"/>
      <c r="CD1686" s="25"/>
      <c r="CE1686" s="25"/>
      <c r="CF1686" s="25"/>
      <c r="CG1686" s="25"/>
      <c r="CH1686" s="25"/>
      <c r="CI1686" s="25"/>
      <c r="CJ1686" s="25"/>
      <c r="CK1686" s="25"/>
      <c r="CL1686" s="25"/>
      <c r="CM1686" s="25"/>
      <c r="CN1686" s="25"/>
      <c r="CO1686" s="25"/>
      <c r="CP1686" s="25"/>
      <c r="CQ1686" s="25"/>
      <c r="CR1686" s="25"/>
      <c r="CS1686" s="25"/>
      <c r="CT1686" s="25"/>
      <c r="CU1686" s="25"/>
      <c r="CV1686" s="25"/>
      <c r="CW1686" s="25"/>
      <c r="CX1686" s="25"/>
      <c r="CY1686" s="25"/>
      <c r="CZ1686" s="25"/>
      <c r="DA1686" s="25"/>
      <c r="DB1686" s="25"/>
      <c r="DC1686" s="25"/>
      <c r="DD1686" s="25"/>
    </row>
    <row r="1687" spans="1:108" hidden="1">
      <c r="A1687" s="25"/>
      <c r="B1687" s="25"/>
      <c r="C1687" s="25"/>
      <c r="D1687" s="25"/>
      <c r="E1687" s="25"/>
      <c r="F1687" s="25"/>
      <c r="G1687" s="25"/>
      <c r="H1687" s="25"/>
      <c r="I1687" s="214"/>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5"/>
      <c r="AX1687" s="25"/>
      <c r="AY1687" s="25"/>
      <c r="AZ1687" s="25"/>
      <c r="BA1687" s="25"/>
      <c r="BB1687" s="25"/>
      <c r="BC1687" s="25"/>
      <c r="BD1687" s="25"/>
      <c r="BE1687" s="25"/>
      <c r="BF1687" s="25"/>
      <c r="BG1687" s="25"/>
      <c r="BH1687" s="25"/>
      <c r="BI1687" s="25"/>
      <c r="BJ1687" s="25"/>
      <c r="BK1687" s="25"/>
      <c r="BL1687" s="25"/>
      <c r="BM1687" s="25"/>
      <c r="BN1687" s="25"/>
      <c r="BO1687" s="25"/>
      <c r="BP1687" s="25"/>
      <c r="BQ1687" s="25"/>
      <c r="BR1687" s="25"/>
      <c r="BS1687" s="25"/>
      <c r="BT1687" s="25"/>
      <c r="BU1687" s="25"/>
      <c r="BV1687" s="25"/>
      <c r="BW1687" s="25"/>
      <c r="BX1687" s="25"/>
      <c r="BY1687" s="25"/>
      <c r="BZ1687" s="25"/>
      <c r="CA1687" s="25"/>
      <c r="CB1687" s="25"/>
      <c r="CC1687" s="25"/>
      <c r="CD1687" s="25"/>
      <c r="CE1687" s="25"/>
      <c r="CF1687" s="25"/>
      <c r="CG1687" s="25"/>
      <c r="CH1687" s="25"/>
      <c r="CI1687" s="25"/>
      <c r="CJ1687" s="25"/>
      <c r="CK1687" s="25"/>
      <c r="CL1687" s="25"/>
      <c r="CM1687" s="25"/>
      <c r="CN1687" s="25"/>
      <c r="CO1687" s="25"/>
      <c r="CP1687" s="25"/>
      <c r="CQ1687" s="25"/>
      <c r="CR1687" s="25"/>
      <c r="CS1687" s="25"/>
      <c r="CT1687" s="25"/>
      <c r="CU1687" s="25"/>
      <c r="CV1687" s="25"/>
      <c r="CW1687" s="25"/>
      <c r="CX1687" s="25"/>
      <c r="CY1687" s="25"/>
      <c r="CZ1687" s="25"/>
      <c r="DA1687" s="25"/>
      <c r="DB1687" s="25"/>
      <c r="DC1687" s="25"/>
      <c r="DD1687" s="25"/>
    </row>
    <row r="1688" spans="1:108" hidden="1">
      <c r="A1688" s="25"/>
      <c r="B1688" s="25"/>
      <c r="C1688" s="25"/>
      <c r="D1688" s="25"/>
      <c r="E1688" s="25"/>
      <c r="F1688" s="25"/>
      <c r="G1688" s="25"/>
      <c r="H1688" s="25"/>
      <c r="I1688" s="214"/>
      <c r="J1688" s="25"/>
      <c r="K1688" s="25"/>
      <c r="L1688" s="25"/>
      <c r="M1688" s="25"/>
      <c r="N1688" s="25"/>
      <c r="O1688" s="25"/>
      <c r="P1688" s="25"/>
      <c r="Q1688" s="25"/>
      <c r="R1688" s="25"/>
      <c r="S1688" s="25"/>
      <c r="T1688" s="25"/>
      <c r="U1688" s="25"/>
      <c r="V1688" s="25"/>
      <c r="W1688" s="25"/>
      <c r="X1688" s="25"/>
      <c r="Y1688" s="25"/>
      <c r="Z1688" s="25"/>
      <c r="AA1688" s="25"/>
      <c r="AB1688" s="25"/>
      <c r="AC1688" s="25"/>
      <c r="AD1688" s="25"/>
      <c r="AE1688" s="25"/>
      <c r="AF1688" s="25"/>
      <c r="AG1688" s="25"/>
      <c r="AH1688" s="25"/>
      <c r="AI1688" s="25"/>
      <c r="AJ1688" s="25"/>
      <c r="AK1688" s="25"/>
      <c r="AL1688" s="25"/>
      <c r="AM1688" s="25"/>
      <c r="AN1688" s="25"/>
      <c r="AO1688" s="25"/>
      <c r="AP1688" s="25"/>
      <c r="AQ1688" s="25"/>
      <c r="AR1688" s="25"/>
      <c r="AS1688" s="25"/>
      <c r="AT1688" s="25"/>
      <c r="AU1688" s="25"/>
      <c r="AV1688" s="25"/>
      <c r="AW1688" s="25"/>
      <c r="AX1688" s="25"/>
      <c r="AY1688" s="25"/>
      <c r="AZ1688" s="25"/>
      <c r="BA1688" s="25"/>
      <c r="BB1688" s="25"/>
      <c r="BC1688" s="25"/>
      <c r="BD1688" s="25"/>
      <c r="BE1688" s="25"/>
      <c r="BF1688" s="25"/>
      <c r="BG1688" s="25"/>
      <c r="BH1688" s="25"/>
      <c r="BI1688" s="25"/>
      <c r="BJ1688" s="25"/>
      <c r="BK1688" s="25"/>
      <c r="BL1688" s="25"/>
      <c r="BM1688" s="25"/>
      <c r="BN1688" s="25"/>
      <c r="BO1688" s="25"/>
      <c r="BP1688" s="25"/>
      <c r="BQ1688" s="25"/>
      <c r="BR1688" s="25"/>
      <c r="BS1688" s="25"/>
      <c r="BT1688" s="25"/>
      <c r="BU1688" s="25"/>
      <c r="BV1688" s="25"/>
      <c r="BW1688" s="25"/>
      <c r="BX1688" s="25"/>
      <c r="BY1688" s="25"/>
      <c r="BZ1688" s="25"/>
      <c r="CA1688" s="25"/>
      <c r="CB1688" s="25"/>
      <c r="CC1688" s="25"/>
      <c r="CD1688" s="25"/>
      <c r="CE1688" s="25"/>
      <c r="CF1688" s="25"/>
      <c r="CG1688" s="25"/>
      <c r="CH1688" s="25"/>
      <c r="CI1688" s="25"/>
      <c r="CJ1688" s="25"/>
      <c r="CK1688" s="25"/>
      <c r="CL1688" s="25"/>
      <c r="CM1688" s="25"/>
      <c r="CN1688" s="25"/>
      <c r="CO1688" s="25"/>
      <c r="CP1688" s="25"/>
      <c r="CQ1688" s="25"/>
      <c r="CR1688" s="25"/>
      <c r="CS1688" s="25"/>
      <c r="CT1688" s="25"/>
      <c r="CU1688" s="25"/>
      <c r="CV1688" s="25"/>
      <c r="CW1688" s="25"/>
      <c r="CX1688" s="25"/>
      <c r="CY1688" s="25"/>
      <c r="CZ1688" s="25"/>
      <c r="DA1688" s="25"/>
      <c r="DB1688" s="25"/>
      <c r="DC1688" s="25"/>
      <c r="DD1688" s="25"/>
    </row>
    <row r="1689" spans="1:108" hidden="1">
      <c r="A1689" s="25"/>
      <c r="B1689" s="25"/>
      <c r="C1689" s="25"/>
      <c r="D1689" s="25"/>
      <c r="E1689" s="25"/>
      <c r="F1689" s="25"/>
      <c r="G1689" s="25"/>
      <c r="H1689" s="25"/>
      <c r="I1689" s="214"/>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5"/>
      <c r="AX1689" s="25"/>
      <c r="AY1689" s="25"/>
      <c r="AZ1689" s="25"/>
      <c r="BA1689" s="25"/>
      <c r="BB1689" s="25"/>
      <c r="BC1689" s="25"/>
      <c r="BD1689" s="25"/>
      <c r="BE1689" s="25"/>
      <c r="BF1689" s="25"/>
      <c r="BG1689" s="25"/>
      <c r="BH1689" s="25"/>
      <c r="BI1689" s="25"/>
      <c r="BJ1689" s="25"/>
      <c r="BK1689" s="25"/>
      <c r="BL1689" s="25"/>
      <c r="BM1689" s="25"/>
      <c r="BN1689" s="25"/>
      <c r="BO1689" s="25"/>
      <c r="BP1689" s="25"/>
      <c r="BQ1689" s="25"/>
      <c r="BR1689" s="25"/>
      <c r="BS1689" s="25"/>
      <c r="BT1689" s="25"/>
      <c r="BU1689" s="25"/>
      <c r="BV1689" s="25"/>
      <c r="BW1689" s="25"/>
      <c r="BX1689" s="25"/>
      <c r="BY1689" s="25"/>
      <c r="BZ1689" s="25"/>
      <c r="CA1689" s="25"/>
      <c r="CB1689" s="25"/>
      <c r="CC1689" s="25"/>
      <c r="CD1689" s="25"/>
      <c r="CE1689" s="25"/>
      <c r="CF1689" s="25"/>
      <c r="CG1689" s="25"/>
      <c r="CH1689" s="25"/>
      <c r="CI1689" s="25"/>
      <c r="CJ1689" s="25"/>
      <c r="CK1689" s="25"/>
      <c r="CL1689" s="25"/>
      <c r="CM1689" s="25"/>
      <c r="CN1689" s="25"/>
      <c r="CO1689" s="25"/>
      <c r="CP1689" s="25"/>
      <c r="CQ1689" s="25"/>
      <c r="CR1689" s="25"/>
      <c r="CS1689" s="25"/>
      <c r="CT1689" s="25"/>
      <c r="CU1689" s="25"/>
      <c r="CV1689" s="25"/>
      <c r="CW1689" s="25"/>
      <c r="CX1689" s="25"/>
      <c r="CY1689" s="25"/>
      <c r="CZ1689" s="25"/>
      <c r="DA1689" s="25"/>
      <c r="DB1689" s="25"/>
      <c r="DC1689" s="25"/>
      <c r="DD1689" s="25"/>
    </row>
    <row r="1690" spans="1:108" hidden="1">
      <c r="A1690" s="25"/>
      <c r="B1690" s="25"/>
      <c r="C1690" s="25"/>
      <c r="D1690" s="25"/>
      <c r="E1690" s="25"/>
      <c r="F1690" s="25"/>
      <c r="G1690" s="25"/>
      <c r="H1690" s="25"/>
      <c r="I1690" s="214"/>
      <c r="J1690" s="25"/>
      <c r="K1690" s="25"/>
      <c r="L1690" s="25"/>
      <c r="M1690" s="25"/>
      <c r="N1690" s="25"/>
      <c r="O1690" s="25"/>
      <c r="P1690" s="25"/>
      <c r="Q1690" s="25"/>
      <c r="R1690" s="25"/>
      <c r="S1690" s="25"/>
      <c r="T1690" s="25"/>
      <c r="U1690" s="25"/>
      <c r="V1690" s="25"/>
      <c r="W1690" s="25"/>
      <c r="X1690" s="25"/>
      <c r="Y1690" s="25"/>
      <c r="Z1690" s="25"/>
      <c r="AA1690" s="25"/>
      <c r="AB1690" s="25"/>
      <c r="AC1690" s="25"/>
      <c r="AD1690" s="25"/>
      <c r="AE1690" s="25"/>
      <c r="AF1690" s="25"/>
      <c r="AG1690" s="25"/>
      <c r="AH1690" s="25"/>
      <c r="AI1690" s="25"/>
      <c r="AJ1690" s="25"/>
      <c r="AK1690" s="25"/>
      <c r="AL1690" s="25"/>
      <c r="AM1690" s="25"/>
      <c r="AN1690" s="25"/>
      <c r="AO1690" s="25"/>
      <c r="AP1690" s="25"/>
      <c r="AQ1690" s="25"/>
      <c r="AR1690" s="25"/>
      <c r="AS1690" s="25"/>
      <c r="AT1690" s="25"/>
      <c r="AU1690" s="25"/>
      <c r="AV1690" s="25"/>
      <c r="AW1690" s="25"/>
      <c r="AX1690" s="25"/>
      <c r="AY1690" s="25"/>
      <c r="AZ1690" s="25"/>
      <c r="BA1690" s="25"/>
      <c r="BB1690" s="25"/>
      <c r="BC1690" s="25"/>
      <c r="BD1690" s="25"/>
      <c r="BE1690" s="25"/>
      <c r="BF1690" s="25"/>
      <c r="BG1690" s="25"/>
      <c r="BH1690" s="25"/>
      <c r="BI1690" s="25"/>
      <c r="BJ1690" s="25"/>
      <c r="BK1690" s="25"/>
      <c r="BL1690" s="25"/>
      <c r="BM1690" s="25"/>
      <c r="BN1690" s="25"/>
      <c r="BO1690" s="25"/>
      <c r="BP1690" s="25"/>
      <c r="BQ1690" s="25"/>
      <c r="BR1690" s="25"/>
      <c r="BS1690" s="25"/>
      <c r="BT1690" s="25"/>
      <c r="BU1690" s="25"/>
      <c r="BV1690" s="25"/>
      <c r="BW1690" s="25"/>
      <c r="BX1690" s="25"/>
      <c r="BY1690" s="25"/>
      <c r="BZ1690" s="25"/>
      <c r="CA1690" s="25"/>
      <c r="CB1690" s="25"/>
      <c r="CC1690" s="25"/>
      <c r="CD1690" s="25"/>
      <c r="CE1690" s="25"/>
      <c r="CF1690" s="25"/>
      <c r="CG1690" s="25"/>
      <c r="CH1690" s="25"/>
      <c r="CI1690" s="25"/>
      <c r="CJ1690" s="25"/>
      <c r="CK1690" s="25"/>
      <c r="CL1690" s="25"/>
      <c r="CM1690" s="25"/>
      <c r="CN1690" s="25"/>
      <c r="CO1690" s="25"/>
      <c r="CP1690" s="25"/>
      <c r="CQ1690" s="25"/>
      <c r="CR1690" s="25"/>
      <c r="CS1690" s="25"/>
      <c r="CT1690" s="25"/>
      <c r="CU1690" s="25"/>
      <c r="CV1690" s="25"/>
      <c r="CW1690" s="25"/>
      <c r="CX1690" s="25"/>
      <c r="CY1690" s="25"/>
      <c r="CZ1690" s="25"/>
      <c r="DA1690" s="25"/>
      <c r="DB1690" s="25"/>
      <c r="DC1690" s="25"/>
      <c r="DD1690" s="25"/>
    </row>
    <row r="1691" spans="1:108" hidden="1">
      <c r="A1691" s="25"/>
      <c r="B1691" s="25"/>
      <c r="C1691" s="25"/>
      <c r="D1691" s="25"/>
      <c r="E1691" s="25"/>
      <c r="F1691" s="25"/>
      <c r="G1691" s="25"/>
      <c r="H1691" s="25"/>
      <c r="I1691" s="214"/>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5"/>
      <c r="AX1691" s="25"/>
      <c r="AY1691" s="25"/>
      <c r="AZ1691" s="25"/>
      <c r="BA1691" s="25"/>
      <c r="BB1691" s="25"/>
      <c r="BC1691" s="25"/>
      <c r="BD1691" s="25"/>
      <c r="BE1691" s="25"/>
      <c r="BF1691" s="25"/>
      <c r="BG1691" s="25"/>
      <c r="BH1691" s="25"/>
      <c r="BI1691" s="25"/>
      <c r="BJ1691" s="25"/>
      <c r="BK1691" s="25"/>
      <c r="BL1691" s="25"/>
      <c r="BM1691" s="25"/>
      <c r="BN1691" s="25"/>
      <c r="BO1691" s="25"/>
      <c r="BP1691" s="25"/>
      <c r="BQ1691" s="25"/>
      <c r="BR1691" s="25"/>
      <c r="BS1691" s="25"/>
      <c r="BT1691" s="25"/>
      <c r="BU1691" s="25"/>
      <c r="BV1691" s="25"/>
      <c r="BW1691" s="25"/>
      <c r="BX1691" s="25"/>
      <c r="BY1691" s="25"/>
      <c r="BZ1691" s="25"/>
      <c r="CA1691" s="25"/>
      <c r="CB1691" s="25"/>
      <c r="CC1691" s="25"/>
      <c r="CD1691" s="25"/>
      <c r="CE1691" s="25"/>
      <c r="CF1691" s="25"/>
      <c r="CG1691" s="25"/>
      <c r="CH1691" s="25"/>
      <c r="CI1691" s="25"/>
      <c r="CJ1691" s="25"/>
      <c r="CK1691" s="25"/>
      <c r="CL1691" s="25"/>
      <c r="CM1691" s="25"/>
      <c r="CN1691" s="25"/>
      <c r="CO1691" s="25"/>
      <c r="CP1691" s="25"/>
      <c r="CQ1691" s="25"/>
      <c r="CR1691" s="25"/>
      <c r="CS1691" s="25"/>
      <c r="CT1691" s="25"/>
      <c r="CU1691" s="25"/>
      <c r="CV1691" s="25"/>
      <c r="CW1691" s="25"/>
      <c r="CX1691" s="25"/>
      <c r="CY1691" s="25"/>
      <c r="CZ1691" s="25"/>
      <c r="DA1691" s="25"/>
      <c r="DB1691" s="25"/>
      <c r="DC1691" s="25"/>
      <c r="DD1691" s="25"/>
    </row>
    <row r="1692" spans="1:108" hidden="1">
      <c r="A1692" s="25"/>
      <c r="B1692" s="25"/>
      <c r="C1692" s="25"/>
      <c r="D1692" s="25"/>
      <c r="E1692" s="25"/>
      <c r="F1692" s="25"/>
      <c r="G1692" s="25"/>
      <c r="H1692" s="25"/>
      <c r="I1692" s="214"/>
      <c r="J1692" s="25"/>
      <c r="K1692" s="25"/>
      <c r="L1692" s="25"/>
      <c r="M1692" s="25"/>
      <c r="N1692" s="25"/>
      <c r="O1692" s="25"/>
      <c r="P1692" s="25"/>
      <c r="Q1692" s="25"/>
      <c r="R1692" s="25"/>
      <c r="S1692" s="25"/>
      <c r="T1692" s="25"/>
      <c r="U1692" s="25"/>
      <c r="V1692" s="25"/>
      <c r="W1692" s="25"/>
      <c r="X1692" s="25"/>
      <c r="Y1692" s="25"/>
      <c r="Z1692" s="25"/>
      <c r="AA1692" s="25"/>
      <c r="AB1692" s="25"/>
      <c r="AC1692" s="25"/>
      <c r="AD1692" s="25"/>
      <c r="AE1692" s="25"/>
      <c r="AF1692" s="25"/>
      <c r="AG1692" s="25"/>
      <c r="AH1692" s="25"/>
      <c r="AI1692" s="25"/>
      <c r="AJ1692" s="25"/>
      <c r="AK1692" s="25"/>
      <c r="AL1692" s="25"/>
      <c r="AM1692" s="25"/>
      <c r="AN1692" s="25"/>
      <c r="AO1692" s="25"/>
      <c r="AP1692" s="25"/>
      <c r="AQ1692" s="25"/>
      <c r="AR1692" s="25"/>
      <c r="AS1692" s="25"/>
      <c r="AT1692" s="25"/>
      <c r="AU1692" s="25"/>
      <c r="AV1692" s="25"/>
      <c r="AW1692" s="25"/>
      <c r="AX1692" s="25"/>
      <c r="AY1692" s="25"/>
      <c r="AZ1692" s="25"/>
      <c r="BA1692" s="25"/>
      <c r="BB1692" s="25"/>
      <c r="BC1692" s="25"/>
      <c r="BD1692" s="25"/>
      <c r="BE1692" s="25"/>
      <c r="BF1692" s="25"/>
      <c r="BG1692" s="25"/>
      <c r="BH1692" s="25"/>
      <c r="BI1692" s="25"/>
      <c r="BJ1692" s="25"/>
      <c r="BK1692" s="25"/>
      <c r="BL1692" s="25"/>
      <c r="BM1692" s="25"/>
      <c r="BN1692" s="25"/>
      <c r="BO1692" s="25"/>
      <c r="BP1692" s="25"/>
      <c r="BQ1692" s="25"/>
      <c r="BR1692" s="25"/>
      <c r="BS1692" s="25"/>
      <c r="BT1692" s="25"/>
      <c r="BU1692" s="25"/>
      <c r="BV1692" s="25"/>
      <c r="BW1692" s="25"/>
      <c r="BX1692" s="25"/>
      <c r="BY1692" s="25"/>
      <c r="BZ1692" s="25"/>
      <c r="CA1692" s="25"/>
      <c r="CB1692" s="25"/>
      <c r="CC1692" s="25"/>
      <c r="CD1692" s="25"/>
      <c r="CE1692" s="25"/>
      <c r="CF1692" s="25"/>
      <c r="CG1692" s="25"/>
      <c r="CH1692" s="25"/>
      <c r="CI1692" s="25"/>
      <c r="CJ1692" s="25"/>
      <c r="CK1692" s="25"/>
      <c r="CL1692" s="25"/>
      <c r="CM1692" s="25"/>
      <c r="CN1692" s="25"/>
      <c r="CO1692" s="25"/>
      <c r="CP1692" s="25"/>
      <c r="CQ1692" s="25"/>
      <c r="CR1692" s="25"/>
      <c r="CS1692" s="25"/>
      <c r="CT1692" s="25"/>
      <c r="CU1692" s="25"/>
      <c r="CV1692" s="25"/>
      <c r="CW1692" s="25"/>
      <c r="CX1692" s="25"/>
      <c r="CY1692" s="25"/>
      <c r="CZ1692" s="25"/>
      <c r="DA1692" s="25"/>
      <c r="DB1692" s="25"/>
      <c r="DC1692" s="25"/>
      <c r="DD1692" s="25"/>
    </row>
    <row r="1693" spans="1:108" hidden="1">
      <c r="A1693" s="25"/>
      <c r="B1693" s="25"/>
      <c r="C1693" s="25"/>
      <c r="D1693" s="25"/>
      <c r="E1693" s="25"/>
      <c r="F1693" s="25"/>
      <c r="G1693" s="25"/>
      <c r="H1693" s="25"/>
      <c r="I1693" s="214"/>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5"/>
      <c r="AX1693" s="25"/>
      <c r="AY1693" s="25"/>
      <c r="AZ1693" s="25"/>
      <c r="BA1693" s="25"/>
      <c r="BB1693" s="25"/>
      <c r="BC1693" s="25"/>
      <c r="BD1693" s="25"/>
      <c r="BE1693" s="25"/>
      <c r="BF1693" s="25"/>
      <c r="BG1693" s="25"/>
      <c r="BH1693" s="25"/>
      <c r="BI1693" s="25"/>
      <c r="BJ1693" s="25"/>
      <c r="BK1693" s="25"/>
      <c r="BL1693" s="25"/>
      <c r="BM1693" s="25"/>
      <c r="BN1693" s="25"/>
      <c r="BO1693" s="25"/>
      <c r="BP1693" s="25"/>
      <c r="BQ1693" s="25"/>
      <c r="BR1693" s="25"/>
      <c r="BS1693" s="25"/>
      <c r="BT1693" s="25"/>
      <c r="BU1693" s="25"/>
      <c r="BV1693" s="25"/>
      <c r="BW1693" s="25"/>
      <c r="BX1693" s="25"/>
      <c r="BY1693" s="25"/>
      <c r="BZ1693" s="25"/>
      <c r="CA1693" s="25"/>
      <c r="CB1693" s="25"/>
      <c r="CC1693" s="25"/>
      <c r="CD1693" s="25"/>
      <c r="CE1693" s="25"/>
      <c r="CF1693" s="25"/>
      <c r="CG1693" s="25"/>
      <c r="CH1693" s="25"/>
      <c r="CI1693" s="25"/>
      <c r="CJ1693" s="25"/>
      <c r="CK1693" s="25"/>
      <c r="CL1693" s="25"/>
      <c r="CM1693" s="25"/>
      <c r="CN1693" s="25"/>
      <c r="CO1693" s="25"/>
      <c r="CP1693" s="25"/>
      <c r="CQ1693" s="25"/>
      <c r="CR1693" s="25"/>
      <c r="CS1693" s="25"/>
      <c r="CT1693" s="25"/>
      <c r="CU1693" s="25"/>
      <c r="CV1693" s="25"/>
      <c r="CW1693" s="25"/>
      <c r="CX1693" s="25"/>
      <c r="CY1693" s="25"/>
      <c r="CZ1693" s="25"/>
      <c r="DA1693" s="25"/>
      <c r="DB1693" s="25"/>
      <c r="DC1693" s="25"/>
      <c r="DD1693" s="25"/>
    </row>
    <row r="1694" spans="1:108" hidden="1">
      <c r="A1694" s="25"/>
      <c r="B1694" s="25"/>
      <c r="C1694" s="25"/>
      <c r="D1694" s="25"/>
      <c r="E1694" s="25"/>
      <c r="F1694" s="25"/>
      <c r="G1694" s="25"/>
      <c r="H1694" s="25"/>
      <c r="I1694" s="214"/>
      <c r="J1694" s="25"/>
      <c r="K1694" s="25"/>
      <c r="L1694" s="25"/>
      <c r="M1694" s="25"/>
      <c r="N1694" s="25"/>
      <c r="O1694" s="25"/>
      <c r="P1694" s="25"/>
      <c r="Q1694" s="25"/>
      <c r="R1694" s="25"/>
      <c r="S1694" s="25"/>
      <c r="T1694" s="25"/>
      <c r="U1694" s="25"/>
      <c r="V1694" s="25"/>
      <c r="W1694" s="25"/>
      <c r="X1694" s="25"/>
      <c r="Y1694" s="25"/>
      <c r="Z1694" s="25"/>
      <c r="AA1694" s="25"/>
      <c r="AB1694" s="25"/>
      <c r="AC1694" s="25"/>
      <c r="AD1694" s="25"/>
      <c r="AE1694" s="25"/>
      <c r="AF1694" s="25"/>
      <c r="AG1694" s="25"/>
      <c r="AH1694" s="25"/>
      <c r="AI1694" s="25"/>
      <c r="AJ1694" s="25"/>
      <c r="AK1694" s="25"/>
      <c r="AL1694" s="25"/>
      <c r="AM1694" s="25"/>
      <c r="AN1694" s="25"/>
      <c r="AO1694" s="25"/>
      <c r="AP1694" s="25"/>
      <c r="AQ1694" s="25"/>
      <c r="AR1694" s="25"/>
      <c r="AS1694" s="25"/>
      <c r="AT1694" s="25"/>
      <c r="AU1694" s="25"/>
      <c r="AV1694" s="25"/>
      <c r="AW1694" s="25"/>
      <c r="AX1694" s="25"/>
      <c r="AY1694" s="25"/>
      <c r="AZ1694" s="25"/>
      <c r="BA1694" s="25"/>
      <c r="BB1694" s="25"/>
      <c r="BC1694" s="25"/>
      <c r="BD1694" s="25"/>
      <c r="BE1694" s="25"/>
      <c r="BF1694" s="25"/>
      <c r="BG1694" s="25"/>
      <c r="BH1694" s="25"/>
      <c r="BI1694" s="25"/>
      <c r="BJ1694" s="25"/>
      <c r="BK1694" s="25"/>
      <c r="BL1694" s="25"/>
      <c r="BM1694" s="25"/>
      <c r="BN1694" s="25"/>
      <c r="BO1694" s="25"/>
      <c r="BP1694" s="25"/>
      <c r="BQ1694" s="25"/>
      <c r="BR1694" s="25"/>
      <c r="BS1694" s="25"/>
      <c r="BT1694" s="25"/>
      <c r="BU1694" s="25"/>
      <c r="BV1694" s="25"/>
      <c r="BW1694" s="25"/>
      <c r="BX1694" s="25"/>
      <c r="BY1694" s="25"/>
      <c r="BZ1694" s="25"/>
      <c r="CA1694" s="25"/>
      <c r="CB1694" s="25"/>
      <c r="CC1694" s="25"/>
      <c r="CD1694" s="25"/>
      <c r="CE1694" s="25"/>
      <c r="CF1694" s="25"/>
      <c r="CG1694" s="25"/>
      <c r="CH1694" s="25"/>
      <c r="CI1694" s="25"/>
      <c r="CJ1694" s="25"/>
      <c r="CK1694" s="25"/>
      <c r="CL1694" s="25"/>
      <c r="CM1694" s="25"/>
      <c r="CN1694" s="25"/>
      <c r="CO1694" s="25"/>
      <c r="CP1694" s="25"/>
      <c r="CQ1694" s="25"/>
      <c r="CR1694" s="25"/>
      <c r="CS1694" s="25"/>
      <c r="CT1694" s="25"/>
      <c r="CU1694" s="25"/>
      <c r="CV1694" s="25"/>
      <c r="CW1694" s="25"/>
      <c r="CX1694" s="25"/>
      <c r="CY1694" s="25"/>
      <c r="CZ1694" s="25"/>
      <c r="DA1694" s="25"/>
      <c r="DB1694" s="25"/>
      <c r="DC1694" s="25"/>
      <c r="DD1694" s="25"/>
    </row>
    <row r="1695" spans="1:108" hidden="1">
      <c r="A1695" s="25"/>
      <c r="B1695" s="25"/>
      <c r="C1695" s="25"/>
      <c r="D1695" s="25"/>
      <c r="E1695" s="25"/>
      <c r="F1695" s="25"/>
      <c r="G1695" s="25"/>
      <c r="H1695" s="25"/>
      <c r="I1695" s="214"/>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5"/>
      <c r="AX1695" s="25"/>
      <c r="AY1695" s="25"/>
      <c r="AZ1695" s="25"/>
      <c r="BA1695" s="25"/>
      <c r="BB1695" s="25"/>
      <c r="BC1695" s="25"/>
      <c r="BD1695" s="25"/>
      <c r="BE1695" s="25"/>
      <c r="BF1695" s="25"/>
      <c r="BG1695" s="25"/>
      <c r="BH1695" s="25"/>
      <c r="BI1695" s="25"/>
      <c r="BJ1695" s="25"/>
      <c r="BK1695" s="25"/>
      <c r="BL1695" s="25"/>
      <c r="BM1695" s="25"/>
      <c r="BN1695" s="25"/>
      <c r="BO1695" s="25"/>
      <c r="BP1695" s="25"/>
      <c r="BQ1695" s="25"/>
      <c r="BR1695" s="25"/>
      <c r="BS1695" s="25"/>
      <c r="BT1695" s="25"/>
      <c r="BU1695" s="25"/>
      <c r="BV1695" s="25"/>
      <c r="BW1695" s="25"/>
      <c r="BX1695" s="25"/>
      <c r="BY1695" s="25"/>
      <c r="BZ1695" s="25"/>
      <c r="CA1695" s="25"/>
      <c r="CB1695" s="25"/>
      <c r="CC1695" s="25"/>
      <c r="CD1695" s="25"/>
      <c r="CE1695" s="25"/>
      <c r="CF1695" s="25"/>
      <c r="CG1695" s="25"/>
      <c r="CH1695" s="25"/>
      <c r="CI1695" s="25"/>
      <c r="CJ1695" s="25"/>
      <c r="CK1695" s="25"/>
      <c r="CL1695" s="25"/>
      <c r="CM1695" s="25"/>
      <c r="CN1695" s="25"/>
      <c r="CO1695" s="25"/>
      <c r="CP1695" s="25"/>
      <c r="CQ1695" s="25"/>
      <c r="CR1695" s="25"/>
      <c r="CS1695" s="25"/>
      <c r="CT1695" s="25"/>
      <c r="CU1695" s="25"/>
      <c r="CV1695" s="25"/>
      <c r="CW1695" s="25"/>
      <c r="CX1695" s="25"/>
      <c r="CY1695" s="25"/>
      <c r="CZ1695" s="25"/>
      <c r="DA1695" s="25"/>
      <c r="DB1695" s="25"/>
      <c r="DC1695" s="25"/>
      <c r="DD1695" s="25"/>
    </row>
    <row r="1696" spans="1:108" hidden="1">
      <c r="A1696" s="25"/>
      <c r="B1696" s="25"/>
      <c r="C1696" s="25"/>
      <c r="D1696" s="25"/>
      <c r="E1696" s="25"/>
      <c r="F1696" s="25"/>
      <c r="G1696" s="25"/>
      <c r="H1696" s="25"/>
      <c r="I1696" s="214"/>
      <c r="J1696" s="25"/>
      <c r="K1696" s="25"/>
      <c r="L1696" s="25"/>
      <c r="M1696" s="25"/>
      <c r="N1696" s="25"/>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c r="AM1696" s="25"/>
      <c r="AN1696" s="25"/>
      <c r="AO1696" s="25"/>
      <c r="AP1696" s="25"/>
      <c r="AQ1696" s="25"/>
      <c r="AR1696" s="25"/>
      <c r="AS1696" s="25"/>
      <c r="AT1696" s="25"/>
      <c r="AU1696" s="25"/>
      <c r="AV1696" s="25"/>
      <c r="AW1696" s="25"/>
      <c r="AX1696" s="25"/>
      <c r="AY1696" s="25"/>
      <c r="AZ1696" s="25"/>
      <c r="BA1696" s="25"/>
      <c r="BB1696" s="25"/>
      <c r="BC1696" s="25"/>
      <c r="BD1696" s="25"/>
      <c r="BE1696" s="25"/>
      <c r="BF1696" s="25"/>
      <c r="BG1696" s="25"/>
      <c r="BH1696" s="25"/>
      <c r="BI1696" s="25"/>
      <c r="BJ1696" s="25"/>
      <c r="BK1696" s="25"/>
      <c r="BL1696" s="25"/>
      <c r="BM1696" s="25"/>
      <c r="BN1696" s="25"/>
      <c r="BO1696" s="25"/>
      <c r="BP1696" s="25"/>
      <c r="BQ1696" s="25"/>
      <c r="BR1696" s="25"/>
      <c r="BS1696" s="25"/>
      <c r="BT1696" s="25"/>
      <c r="BU1696" s="25"/>
      <c r="BV1696" s="25"/>
      <c r="BW1696" s="25"/>
      <c r="BX1696" s="25"/>
      <c r="BY1696" s="25"/>
      <c r="BZ1696" s="25"/>
      <c r="CA1696" s="25"/>
      <c r="CB1696" s="25"/>
      <c r="CC1696" s="25"/>
      <c r="CD1696" s="25"/>
      <c r="CE1696" s="25"/>
      <c r="CF1696" s="25"/>
      <c r="CG1696" s="25"/>
      <c r="CH1696" s="25"/>
      <c r="CI1696" s="25"/>
      <c r="CJ1696" s="25"/>
      <c r="CK1696" s="25"/>
      <c r="CL1696" s="25"/>
      <c r="CM1696" s="25"/>
      <c r="CN1696" s="25"/>
      <c r="CO1696" s="25"/>
      <c r="CP1696" s="25"/>
      <c r="CQ1696" s="25"/>
      <c r="CR1696" s="25"/>
      <c r="CS1696" s="25"/>
      <c r="CT1696" s="25"/>
      <c r="CU1696" s="25"/>
      <c r="CV1696" s="25"/>
      <c r="CW1696" s="25"/>
      <c r="CX1696" s="25"/>
      <c r="CY1696" s="25"/>
      <c r="CZ1696" s="25"/>
      <c r="DA1696" s="25"/>
      <c r="DB1696" s="25"/>
      <c r="DC1696" s="25"/>
      <c r="DD1696" s="25"/>
    </row>
    <row r="1697" spans="1:108" hidden="1">
      <c r="A1697" s="25"/>
      <c r="B1697" s="25"/>
      <c r="C1697" s="25"/>
      <c r="D1697" s="25"/>
      <c r="E1697" s="25"/>
      <c r="F1697" s="25"/>
      <c r="G1697" s="25"/>
      <c r="H1697" s="25"/>
      <c r="I1697" s="214"/>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5"/>
      <c r="AX1697" s="25"/>
      <c r="AY1697" s="25"/>
      <c r="AZ1697" s="25"/>
      <c r="BA1697" s="25"/>
      <c r="BB1697" s="25"/>
      <c r="BC1697" s="25"/>
      <c r="BD1697" s="25"/>
      <c r="BE1697" s="25"/>
      <c r="BF1697" s="25"/>
      <c r="BG1697" s="25"/>
      <c r="BH1697" s="25"/>
      <c r="BI1697" s="25"/>
      <c r="BJ1697" s="25"/>
      <c r="BK1697" s="25"/>
      <c r="BL1697" s="25"/>
      <c r="BM1697" s="25"/>
      <c r="BN1697" s="25"/>
      <c r="BO1697" s="25"/>
      <c r="BP1697" s="25"/>
      <c r="BQ1697" s="25"/>
      <c r="BR1697" s="25"/>
      <c r="BS1697" s="25"/>
      <c r="BT1697" s="25"/>
      <c r="BU1697" s="25"/>
      <c r="BV1697" s="25"/>
      <c r="BW1697" s="25"/>
      <c r="BX1697" s="25"/>
      <c r="BY1697" s="25"/>
      <c r="BZ1697" s="25"/>
      <c r="CA1697" s="25"/>
      <c r="CB1697" s="25"/>
      <c r="CC1697" s="25"/>
      <c r="CD1697" s="25"/>
      <c r="CE1697" s="25"/>
      <c r="CF1697" s="25"/>
      <c r="CG1697" s="25"/>
      <c r="CH1697" s="25"/>
      <c r="CI1697" s="25"/>
      <c r="CJ1697" s="25"/>
      <c r="CK1697" s="25"/>
      <c r="CL1697" s="25"/>
      <c r="CM1697" s="25"/>
      <c r="CN1697" s="25"/>
      <c r="CO1697" s="25"/>
      <c r="CP1697" s="25"/>
      <c r="CQ1697" s="25"/>
      <c r="CR1697" s="25"/>
      <c r="CS1697" s="25"/>
      <c r="CT1697" s="25"/>
      <c r="CU1697" s="25"/>
      <c r="CV1697" s="25"/>
      <c r="CW1697" s="25"/>
      <c r="CX1697" s="25"/>
      <c r="CY1697" s="25"/>
      <c r="CZ1697" s="25"/>
      <c r="DA1697" s="25"/>
      <c r="DB1697" s="25"/>
      <c r="DC1697" s="25"/>
      <c r="DD1697" s="25"/>
    </row>
    <row r="1698" spans="1:108" hidden="1">
      <c r="A1698" s="25"/>
      <c r="B1698" s="25"/>
      <c r="C1698" s="25"/>
      <c r="D1698" s="25"/>
      <c r="E1698" s="25"/>
      <c r="F1698" s="25"/>
      <c r="G1698" s="25"/>
      <c r="H1698" s="25"/>
      <c r="I1698" s="214"/>
      <c r="J1698" s="25"/>
      <c r="K1698" s="25"/>
      <c r="L1698" s="25"/>
      <c r="M1698" s="25"/>
      <c r="N1698" s="25"/>
      <c r="O1698" s="25"/>
      <c r="P1698" s="25"/>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c r="AM1698" s="25"/>
      <c r="AN1698" s="25"/>
      <c r="AO1698" s="25"/>
      <c r="AP1698" s="25"/>
      <c r="AQ1698" s="25"/>
      <c r="AR1698" s="25"/>
      <c r="AS1698" s="25"/>
      <c r="AT1698" s="25"/>
      <c r="AU1698" s="25"/>
      <c r="AV1698" s="25"/>
      <c r="AW1698" s="25"/>
      <c r="AX1698" s="25"/>
      <c r="AY1698" s="25"/>
      <c r="AZ1698" s="25"/>
      <c r="BA1698" s="25"/>
      <c r="BB1698" s="25"/>
      <c r="BC1698" s="25"/>
      <c r="BD1698" s="25"/>
      <c r="BE1698" s="25"/>
      <c r="BF1698" s="25"/>
      <c r="BG1698" s="25"/>
      <c r="BH1698" s="25"/>
      <c r="BI1698" s="25"/>
      <c r="BJ1698" s="25"/>
      <c r="BK1698" s="25"/>
      <c r="BL1698" s="25"/>
      <c r="BM1698" s="25"/>
      <c r="BN1698" s="25"/>
      <c r="BO1698" s="25"/>
      <c r="BP1698" s="25"/>
      <c r="BQ1698" s="25"/>
      <c r="BR1698" s="25"/>
      <c r="BS1698" s="25"/>
      <c r="BT1698" s="25"/>
      <c r="BU1698" s="25"/>
      <c r="BV1698" s="25"/>
      <c r="BW1698" s="25"/>
      <c r="BX1698" s="25"/>
      <c r="BY1698" s="25"/>
      <c r="BZ1698" s="25"/>
      <c r="CA1698" s="25"/>
      <c r="CB1698" s="25"/>
      <c r="CC1698" s="25"/>
      <c r="CD1698" s="25"/>
      <c r="CE1698" s="25"/>
      <c r="CF1698" s="25"/>
      <c r="CG1698" s="25"/>
      <c r="CH1698" s="25"/>
      <c r="CI1698" s="25"/>
      <c r="CJ1698" s="25"/>
      <c r="CK1698" s="25"/>
      <c r="CL1698" s="25"/>
      <c r="CM1698" s="25"/>
      <c r="CN1698" s="25"/>
      <c r="CO1698" s="25"/>
      <c r="CP1698" s="25"/>
      <c r="CQ1698" s="25"/>
      <c r="CR1698" s="25"/>
      <c r="CS1698" s="25"/>
      <c r="CT1698" s="25"/>
      <c r="CU1698" s="25"/>
      <c r="CV1698" s="25"/>
      <c r="CW1698" s="25"/>
      <c r="CX1698" s="25"/>
      <c r="CY1698" s="25"/>
      <c r="CZ1698" s="25"/>
      <c r="DA1698" s="25"/>
      <c r="DB1698" s="25"/>
      <c r="DC1698" s="25"/>
      <c r="DD1698" s="25"/>
    </row>
    <row r="1699" spans="1:108" hidden="1">
      <c r="A1699" s="25"/>
      <c r="B1699" s="25"/>
      <c r="C1699" s="25"/>
      <c r="D1699" s="25"/>
      <c r="E1699" s="25"/>
      <c r="F1699" s="25"/>
      <c r="G1699" s="25"/>
      <c r="H1699" s="25"/>
      <c r="I1699" s="214"/>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5"/>
      <c r="AX1699" s="25"/>
      <c r="AY1699" s="25"/>
      <c r="AZ1699" s="25"/>
      <c r="BA1699" s="25"/>
      <c r="BB1699" s="25"/>
      <c r="BC1699" s="25"/>
      <c r="BD1699" s="25"/>
      <c r="BE1699" s="25"/>
      <c r="BF1699" s="25"/>
      <c r="BG1699" s="25"/>
      <c r="BH1699" s="25"/>
      <c r="BI1699" s="25"/>
      <c r="BJ1699" s="25"/>
      <c r="BK1699" s="25"/>
      <c r="BL1699" s="25"/>
      <c r="BM1699" s="25"/>
      <c r="BN1699" s="25"/>
      <c r="BO1699" s="25"/>
      <c r="BP1699" s="25"/>
      <c r="BQ1699" s="25"/>
      <c r="BR1699" s="25"/>
      <c r="BS1699" s="25"/>
      <c r="BT1699" s="25"/>
      <c r="BU1699" s="25"/>
      <c r="BV1699" s="25"/>
      <c r="BW1699" s="25"/>
      <c r="BX1699" s="25"/>
      <c r="BY1699" s="25"/>
      <c r="BZ1699" s="25"/>
      <c r="CA1699" s="25"/>
      <c r="CB1699" s="25"/>
      <c r="CC1699" s="25"/>
      <c r="CD1699" s="25"/>
      <c r="CE1699" s="25"/>
      <c r="CF1699" s="25"/>
      <c r="CG1699" s="25"/>
      <c r="CH1699" s="25"/>
      <c r="CI1699" s="25"/>
      <c r="CJ1699" s="25"/>
      <c r="CK1699" s="25"/>
      <c r="CL1699" s="25"/>
      <c r="CM1699" s="25"/>
      <c r="CN1699" s="25"/>
      <c r="CO1699" s="25"/>
      <c r="CP1699" s="25"/>
      <c r="CQ1699" s="25"/>
      <c r="CR1699" s="25"/>
      <c r="CS1699" s="25"/>
      <c r="CT1699" s="25"/>
      <c r="CU1699" s="25"/>
      <c r="CV1699" s="25"/>
      <c r="CW1699" s="25"/>
      <c r="CX1699" s="25"/>
      <c r="CY1699" s="25"/>
      <c r="CZ1699" s="25"/>
      <c r="DA1699" s="25"/>
      <c r="DB1699" s="25"/>
      <c r="DC1699" s="25"/>
      <c r="DD1699" s="25"/>
    </row>
    <row r="1700" spans="1:108" hidden="1">
      <c r="A1700" s="25"/>
      <c r="B1700" s="25"/>
      <c r="C1700" s="25"/>
      <c r="D1700" s="25"/>
      <c r="E1700" s="25"/>
      <c r="F1700" s="25"/>
      <c r="G1700" s="25"/>
      <c r="H1700" s="25"/>
      <c r="I1700" s="214"/>
      <c r="J1700" s="25"/>
      <c r="K1700" s="25"/>
      <c r="L1700" s="25"/>
      <c r="M1700" s="25"/>
      <c r="N1700" s="25"/>
      <c r="O1700" s="25"/>
      <c r="P1700" s="25"/>
      <c r="Q1700" s="25"/>
      <c r="R1700" s="25"/>
      <c r="S1700" s="25"/>
      <c r="T1700" s="25"/>
      <c r="U1700" s="25"/>
      <c r="V1700" s="25"/>
      <c r="W1700" s="25"/>
      <c r="X1700" s="25"/>
      <c r="Y1700" s="25"/>
      <c r="Z1700" s="25"/>
      <c r="AA1700" s="25"/>
      <c r="AB1700" s="25"/>
      <c r="AC1700" s="25"/>
      <c r="AD1700" s="25"/>
      <c r="AE1700" s="25"/>
      <c r="AF1700" s="25"/>
      <c r="AG1700" s="25"/>
      <c r="AH1700" s="25"/>
      <c r="AI1700" s="25"/>
      <c r="AJ1700" s="25"/>
      <c r="AK1700" s="25"/>
      <c r="AL1700" s="25"/>
      <c r="AM1700" s="25"/>
      <c r="AN1700" s="25"/>
      <c r="AO1700" s="25"/>
      <c r="AP1700" s="25"/>
      <c r="AQ1700" s="25"/>
      <c r="AR1700" s="25"/>
      <c r="AS1700" s="25"/>
      <c r="AT1700" s="25"/>
      <c r="AU1700" s="25"/>
      <c r="AV1700" s="25"/>
      <c r="AW1700" s="25"/>
      <c r="AX1700" s="25"/>
      <c r="AY1700" s="25"/>
      <c r="AZ1700" s="25"/>
      <c r="BA1700" s="25"/>
      <c r="BB1700" s="25"/>
      <c r="BC1700" s="25"/>
      <c r="BD1700" s="25"/>
      <c r="BE1700" s="25"/>
      <c r="BF1700" s="25"/>
      <c r="BG1700" s="25"/>
      <c r="BH1700" s="25"/>
      <c r="BI1700" s="25"/>
      <c r="BJ1700" s="25"/>
      <c r="BK1700" s="25"/>
      <c r="BL1700" s="25"/>
      <c r="BM1700" s="25"/>
      <c r="BN1700" s="25"/>
      <c r="BO1700" s="25"/>
      <c r="BP1700" s="25"/>
      <c r="BQ1700" s="25"/>
      <c r="BR1700" s="25"/>
      <c r="BS1700" s="25"/>
      <c r="BT1700" s="25"/>
      <c r="BU1700" s="25"/>
      <c r="BV1700" s="25"/>
      <c r="BW1700" s="25"/>
      <c r="BX1700" s="25"/>
      <c r="BY1700" s="25"/>
      <c r="BZ1700" s="25"/>
      <c r="CA1700" s="25"/>
      <c r="CB1700" s="25"/>
      <c r="CC1700" s="25"/>
      <c r="CD1700" s="25"/>
      <c r="CE1700" s="25"/>
      <c r="CF1700" s="25"/>
      <c r="CG1700" s="25"/>
      <c r="CH1700" s="25"/>
      <c r="CI1700" s="25"/>
      <c r="CJ1700" s="25"/>
      <c r="CK1700" s="25"/>
      <c r="CL1700" s="25"/>
      <c r="CM1700" s="25"/>
      <c r="CN1700" s="25"/>
      <c r="CO1700" s="25"/>
      <c r="CP1700" s="25"/>
      <c r="CQ1700" s="25"/>
      <c r="CR1700" s="25"/>
      <c r="CS1700" s="25"/>
      <c r="CT1700" s="25"/>
      <c r="CU1700" s="25"/>
      <c r="CV1700" s="25"/>
      <c r="CW1700" s="25"/>
      <c r="CX1700" s="25"/>
      <c r="CY1700" s="25"/>
      <c r="CZ1700" s="25"/>
      <c r="DA1700" s="25"/>
      <c r="DB1700" s="25"/>
      <c r="DC1700" s="25"/>
      <c r="DD1700" s="25"/>
    </row>
    <row r="1701" spans="1:108" hidden="1">
      <c r="A1701" s="25"/>
      <c r="B1701" s="25"/>
      <c r="C1701" s="25"/>
      <c r="D1701" s="25"/>
      <c r="E1701" s="25"/>
      <c r="F1701" s="25"/>
      <c r="G1701" s="25"/>
      <c r="H1701" s="25"/>
      <c r="I1701" s="214"/>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5"/>
      <c r="AX1701" s="25"/>
      <c r="AY1701" s="25"/>
      <c r="AZ1701" s="25"/>
      <c r="BA1701" s="25"/>
      <c r="BB1701" s="25"/>
      <c r="BC1701" s="25"/>
      <c r="BD1701" s="25"/>
      <c r="BE1701" s="25"/>
      <c r="BF1701" s="25"/>
      <c r="BG1701" s="25"/>
      <c r="BH1701" s="25"/>
      <c r="BI1701" s="25"/>
      <c r="BJ1701" s="25"/>
      <c r="BK1701" s="25"/>
      <c r="BL1701" s="25"/>
      <c r="BM1701" s="25"/>
      <c r="BN1701" s="25"/>
      <c r="BO1701" s="25"/>
      <c r="BP1701" s="25"/>
      <c r="BQ1701" s="25"/>
      <c r="BR1701" s="25"/>
      <c r="BS1701" s="25"/>
      <c r="BT1701" s="25"/>
      <c r="BU1701" s="25"/>
      <c r="BV1701" s="25"/>
      <c r="BW1701" s="25"/>
      <c r="BX1701" s="25"/>
      <c r="BY1701" s="25"/>
      <c r="BZ1701" s="25"/>
      <c r="CA1701" s="25"/>
      <c r="CB1701" s="25"/>
      <c r="CC1701" s="25"/>
      <c r="CD1701" s="25"/>
      <c r="CE1701" s="25"/>
      <c r="CF1701" s="25"/>
      <c r="CG1701" s="25"/>
      <c r="CH1701" s="25"/>
      <c r="CI1701" s="25"/>
      <c r="CJ1701" s="25"/>
      <c r="CK1701" s="25"/>
      <c r="CL1701" s="25"/>
      <c r="CM1701" s="25"/>
      <c r="CN1701" s="25"/>
      <c r="CO1701" s="25"/>
      <c r="CP1701" s="25"/>
      <c r="CQ1701" s="25"/>
      <c r="CR1701" s="25"/>
      <c r="CS1701" s="25"/>
      <c r="CT1701" s="25"/>
      <c r="CU1701" s="25"/>
      <c r="CV1701" s="25"/>
      <c r="CW1701" s="25"/>
      <c r="CX1701" s="25"/>
      <c r="CY1701" s="25"/>
      <c r="CZ1701" s="25"/>
      <c r="DA1701" s="25"/>
      <c r="DB1701" s="25"/>
      <c r="DC1701" s="25"/>
      <c r="DD1701" s="25"/>
    </row>
    <row r="1702" spans="1:108" hidden="1">
      <c r="A1702" s="25"/>
      <c r="B1702" s="25"/>
      <c r="C1702" s="25"/>
      <c r="D1702" s="25"/>
      <c r="E1702" s="25"/>
      <c r="F1702" s="25"/>
      <c r="G1702" s="25"/>
      <c r="H1702" s="25"/>
      <c r="I1702" s="214"/>
      <c r="J1702" s="25"/>
      <c r="K1702" s="25"/>
      <c r="L1702" s="25"/>
      <c r="M1702" s="25"/>
      <c r="N1702" s="25"/>
      <c r="O1702" s="25"/>
      <c r="P1702" s="25"/>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c r="AM1702" s="25"/>
      <c r="AN1702" s="25"/>
      <c r="AO1702" s="25"/>
      <c r="AP1702" s="25"/>
      <c r="AQ1702" s="25"/>
      <c r="AR1702" s="25"/>
      <c r="AS1702" s="25"/>
      <c r="AT1702" s="25"/>
      <c r="AU1702" s="25"/>
      <c r="AV1702" s="25"/>
      <c r="AW1702" s="25"/>
      <c r="AX1702" s="25"/>
      <c r="AY1702" s="25"/>
      <c r="AZ1702" s="25"/>
      <c r="BA1702" s="25"/>
      <c r="BB1702" s="25"/>
      <c r="BC1702" s="25"/>
      <c r="BD1702" s="25"/>
      <c r="BE1702" s="25"/>
      <c r="BF1702" s="25"/>
      <c r="BG1702" s="25"/>
      <c r="BH1702" s="25"/>
      <c r="BI1702" s="25"/>
      <c r="BJ1702" s="25"/>
      <c r="BK1702" s="25"/>
      <c r="BL1702" s="25"/>
      <c r="BM1702" s="25"/>
      <c r="BN1702" s="25"/>
      <c r="BO1702" s="25"/>
      <c r="BP1702" s="25"/>
      <c r="BQ1702" s="25"/>
      <c r="BR1702" s="25"/>
      <c r="BS1702" s="25"/>
      <c r="BT1702" s="25"/>
      <c r="BU1702" s="25"/>
      <c r="BV1702" s="25"/>
      <c r="BW1702" s="25"/>
      <c r="BX1702" s="25"/>
      <c r="BY1702" s="25"/>
      <c r="BZ1702" s="25"/>
      <c r="CA1702" s="25"/>
      <c r="CB1702" s="25"/>
      <c r="CC1702" s="25"/>
      <c r="CD1702" s="25"/>
      <c r="CE1702" s="25"/>
      <c r="CF1702" s="25"/>
      <c r="CG1702" s="25"/>
      <c r="CH1702" s="25"/>
      <c r="CI1702" s="25"/>
      <c r="CJ1702" s="25"/>
      <c r="CK1702" s="25"/>
      <c r="CL1702" s="25"/>
      <c r="CM1702" s="25"/>
      <c r="CN1702" s="25"/>
      <c r="CO1702" s="25"/>
      <c r="CP1702" s="25"/>
      <c r="CQ1702" s="25"/>
      <c r="CR1702" s="25"/>
      <c r="CS1702" s="25"/>
      <c r="CT1702" s="25"/>
      <c r="CU1702" s="25"/>
      <c r="CV1702" s="25"/>
      <c r="CW1702" s="25"/>
      <c r="CX1702" s="25"/>
      <c r="CY1702" s="25"/>
      <c r="CZ1702" s="25"/>
      <c r="DA1702" s="25"/>
      <c r="DB1702" s="25"/>
      <c r="DC1702" s="25"/>
      <c r="DD1702" s="25"/>
    </row>
    <row r="1703" spans="1:108" hidden="1">
      <c r="A1703" s="25"/>
      <c r="B1703" s="25"/>
      <c r="C1703" s="25"/>
      <c r="D1703" s="25"/>
      <c r="E1703" s="25"/>
      <c r="F1703" s="25"/>
      <c r="G1703" s="25"/>
      <c r="H1703" s="25"/>
      <c r="I1703" s="214"/>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5"/>
      <c r="AX1703" s="25"/>
      <c r="AY1703" s="25"/>
      <c r="AZ1703" s="25"/>
      <c r="BA1703" s="25"/>
      <c r="BB1703" s="25"/>
      <c r="BC1703" s="25"/>
      <c r="BD1703" s="25"/>
      <c r="BE1703" s="25"/>
      <c r="BF1703" s="25"/>
      <c r="BG1703" s="25"/>
      <c r="BH1703" s="25"/>
      <c r="BI1703" s="25"/>
      <c r="BJ1703" s="25"/>
      <c r="BK1703" s="25"/>
      <c r="BL1703" s="25"/>
      <c r="BM1703" s="25"/>
      <c r="BN1703" s="25"/>
      <c r="BO1703" s="25"/>
      <c r="BP1703" s="25"/>
      <c r="BQ1703" s="25"/>
      <c r="BR1703" s="25"/>
      <c r="BS1703" s="25"/>
      <c r="BT1703" s="25"/>
      <c r="BU1703" s="25"/>
      <c r="BV1703" s="25"/>
      <c r="BW1703" s="25"/>
      <c r="BX1703" s="25"/>
      <c r="BY1703" s="25"/>
      <c r="BZ1703" s="25"/>
      <c r="CA1703" s="25"/>
      <c r="CB1703" s="25"/>
      <c r="CC1703" s="25"/>
      <c r="CD1703" s="25"/>
      <c r="CE1703" s="25"/>
      <c r="CF1703" s="25"/>
      <c r="CG1703" s="25"/>
      <c r="CH1703" s="25"/>
      <c r="CI1703" s="25"/>
      <c r="CJ1703" s="25"/>
      <c r="CK1703" s="25"/>
      <c r="CL1703" s="25"/>
      <c r="CM1703" s="25"/>
      <c r="CN1703" s="25"/>
      <c r="CO1703" s="25"/>
      <c r="CP1703" s="25"/>
      <c r="CQ1703" s="25"/>
      <c r="CR1703" s="25"/>
      <c r="CS1703" s="25"/>
      <c r="CT1703" s="25"/>
      <c r="CU1703" s="25"/>
      <c r="CV1703" s="25"/>
      <c r="CW1703" s="25"/>
      <c r="CX1703" s="25"/>
      <c r="CY1703" s="25"/>
      <c r="CZ1703" s="25"/>
      <c r="DA1703" s="25"/>
      <c r="DB1703" s="25"/>
      <c r="DC1703" s="25"/>
      <c r="DD1703" s="25"/>
    </row>
    <row r="1704" spans="1:108" hidden="1">
      <c r="A1704" s="25"/>
      <c r="B1704" s="25"/>
      <c r="C1704" s="25"/>
      <c r="D1704" s="25"/>
      <c r="E1704" s="25"/>
      <c r="F1704" s="25"/>
      <c r="G1704" s="25"/>
      <c r="H1704" s="25"/>
      <c r="I1704" s="214"/>
      <c r="J1704" s="25"/>
      <c r="K1704" s="25"/>
      <c r="L1704" s="25"/>
      <c r="M1704" s="25"/>
      <c r="N1704" s="25"/>
      <c r="O1704" s="25"/>
      <c r="P1704" s="25"/>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c r="AM1704" s="25"/>
      <c r="AN1704" s="25"/>
      <c r="AO1704" s="25"/>
      <c r="AP1704" s="25"/>
      <c r="AQ1704" s="25"/>
      <c r="AR1704" s="25"/>
      <c r="AS1704" s="25"/>
      <c r="AT1704" s="25"/>
      <c r="AU1704" s="25"/>
      <c r="AV1704" s="25"/>
      <c r="AW1704" s="25"/>
      <c r="AX1704" s="25"/>
      <c r="AY1704" s="25"/>
      <c r="AZ1704" s="25"/>
      <c r="BA1704" s="25"/>
      <c r="BB1704" s="25"/>
      <c r="BC1704" s="25"/>
      <c r="BD1704" s="25"/>
      <c r="BE1704" s="25"/>
      <c r="BF1704" s="25"/>
      <c r="BG1704" s="25"/>
      <c r="BH1704" s="25"/>
      <c r="BI1704" s="25"/>
      <c r="BJ1704" s="25"/>
      <c r="BK1704" s="25"/>
      <c r="BL1704" s="25"/>
      <c r="BM1704" s="25"/>
      <c r="BN1704" s="25"/>
      <c r="BO1704" s="25"/>
      <c r="BP1704" s="25"/>
      <c r="BQ1704" s="25"/>
      <c r="BR1704" s="25"/>
      <c r="BS1704" s="25"/>
      <c r="BT1704" s="25"/>
      <c r="BU1704" s="25"/>
      <c r="BV1704" s="25"/>
      <c r="BW1704" s="25"/>
      <c r="BX1704" s="25"/>
      <c r="BY1704" s="25"/>
      <c r="BZ1704" s="25"/>
      <c r="CA1704" s="25"/>
      <c r="CB1704" s="25"/>
      <c r="CC1704" s="25"/>
      <c r="CD1704" s="25"/>
      <c r="CE1704" s="25"/>
      <c r="CF1704" s="25"/>
      <c r="CG1704" s="25"/>
      <c r="CH1704" s="25"/>
      <c r="CI1704" s="25"/>
      <c r="CJ1704" s="25"/>
      <c r="CK1704" s="25"/>
      <c r="CL1704" s="25"/>
      <c r="CM1704" s="25"/>
      <c r="CN1704" s="25"/>
      <c r="CO1704" s="25"/>
      <c r="CP1704" s="25"/>
      <c r="CQ1704" s="25"/>
      <c r="CR1704" s="25"/>
      <c r="CS1704" s="25"/>
      <c r="CT1704" s="25"/>
      <c r="CU1704" s="25"/>
      <c r="CV1704" s="25"/>
      <c r="CW1704" s="25"/>
      <c r="CX1704" s="25"/>
      <c r="CY1704" s="25"/>
      <c r="CZ1704" s="25"/>
      <c r="DA1704" s="25"/>
      <c r="DB1704" s="25"/>
      <c r="DC1704" s="25"/>
      <c r="DD1704" s="25"/>
    </row>
    <row r="1705" spans="1:108" hidden="1">
      <c r="A1705" s="25"/>
      <c r="B1705" s="25"/>
      <c r="C1705" s="25"/>
      <c r="D1705" s="25"/>
      <c r="E1705" s="25"/>
      <c r="F1705" s="25"/>
      <c r="G1705" s="25"/>
      <c r="H1705" s="25"/>
      <c r="I1705" s="214"/>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5"/>
      <c r="AX1705" s="25"/>
      <c r="AY1705" s="25"/>
      <c r="AZ1705" s="25"/>
      <c r="BA1705" s="25"/>
      <c r="BB1705" s="25"/>
      <c r="BC1705" s="25"/>
      <c r="BD1705" s="25"/>
      <c r="BE1705" s="25"/>
      <c r="BF1705" s="25"/>
      <c r="BG1705" s="25"/>
      <c r="BH1705" s="25"/>
      <c r="BI1705" s="25"/>
      <c r="BJ1705" s="25"/>
      <c r="BK1705" s="25"/>
      <c r="BL1705" s="25"/>
      <c r="BM1705" s="25"/>
      <c r="BN1705" s="25"/>
      <c r="BO1705" s="25"/>
      <c r="BP1705" s="25"/>
      <c r="BQ1705" s="25"/>
      <c r="BR1705" s="25"/>
      <c r="BS1705" s="25"/>
      <c r="BT1705" s="25"/>
      <c r="BU1705" s="25"/>
      <c r="BV1705" s="25"/>
      <c r="BW1705" s="25"/>
      <c r="BX1705" s="25"/>
      <c r="BY1705" s="25"/>
      <c r="BZ1705" s="25"/>
      <c r="CA1705" s="25"/>
      <c r="CB1705" s="25"/>
      <c r="CC1705" s="25"/>
      <c r="CD1705" s="25"/>
      <c r="CE1705" s="25"/>
      <c r="CF1705" s="25"/>
      <c r="CG1705" s="25"/>
      <c r="CH1705" s="25"/>
      <c r="CI1705" s="25"/>
      <c r="CJ1705" s="25"/>
      <c r="CK1705" s="25"/>
      <c r="CL1705" s="25"/>
      <c r="CM1705" s="25"/>
      <c r="CN1705" s="25"/>
      <c r="CO1705" s="25"/>
      <c r="CP1705" s="25"/>
      <c r="CQ1705" s="25"/>
      <c r="CR1705" s="25"/>
      <c r="CS1705" s="25"/>
      <c r="CT1705" s="25"/>
      <c r="CU1705" s="25"/>
      <c r="CV1705" s="25"/>
      <c r="CW1705" s="25"/>
      <c r="CX1705" s="25"/>
      <c r="CY1705" s="25"/>
      <c r="CZ1705" s="25"/>
      <c r="DA1705" s="25"/>
      <c r="DB1705" s="25"/>
      <c r="DC1705" s="25"/>
      <c r="DD1705" s="25"/>
    </row>
    <row r="1706" spans="1:108" hidden="1">
      <c r="A1706" s="25"/>
      <c r="B1706" s="25"/>
      <c r="C1706" s="25"/>
      <c r="D1706" s="25"/>
      <c r="E1706" s="25"/>
      <c r="F1706" s="25"/>
      <c r="G1706" s="25"/>
      <c r="H1706" s="25"/>
      <c r="I1706" s="214"/>
      <c r="J1706" s="25"/>
      <c r="K1706" s="25"/>
      <c r="L1706" s="25"/>
      <c r="M1706" s="25"/>
      <c r="N1706" s="25"/>
      <c r="O1706" s="25"/>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c r="AN1706" s="25"/>
      <c r="AO1706" s="25"/>
      <c r="AP1706" s="25"/>
      <c r="AQ1706" s="25"/>
      <c r="AR1706" s="25"/>
      <c r="AS1706" s="25"/>
      <c r="AT1706" s="25"/>
      <c r="AU1706" s="25"/>
      <c r="AV1706" s="25"/>
      <c r="AW1706" s="25"/>
      <c r="AX1706" s="25"/>
      <c r="AY1706" s="25"/>
      <c r="AZ1706" s="25"/>
      <c r="BA1706" s="25"/>
      <c r="BB1706" s="25"/>
      <c r="BC1706" s="25"/>
      <c r="BD1706" s="25"/>
      <c r="BE1706" s="25"/>
      <c r="BF1706" s="25"/>
      <c r="BG1706" s="25"/>
      <c r="BH1706" s="25"/>
      <c r="BI1706" s="25"/>
      <c r="BJ1706" s="25"/>
      <c r="BK1706" s="25"/>
      <c r="BL1706" s="25"/>
      <c r="BM1706" s="25"/>
      <c r="BN1706" s="25"/>
      <c r="BO1706" s="25"/>
      <c r="BP1706" s="25"/>
      <c r="BQ1706" s="25"/>
      <c r="BR1706" s="25"/>
      <c r="BS1706" s="25"/>
      <c r="BT1706" s="25"/>
      <c r="BU1706" s="25"/>
      <c r="BV1706" s="25"/>
      <c r="BW1706" s="25"/>
      <c r="BX1706" s="25"/>
      <c r="BY1706" s="25"/>
      <c r="BZ1706" s="25"/>
      <c r="CA1706" s="25"/>
      <c r="CB1706" s="25"/>
      <c r="CC1706" s="25"/>
      <c r="CD1706" s="25"/>
      <c r="CE1706" s="25"/>
      <c r="CF1706" s="25"/>
      <c r="CG1706" s="25"/>
      <c r="CH1706" s="25"/>
      <c r="CI1706" s="25"/>
      <c r="CJ1706" s="25"/>
      <c r="CK1706" s="25"/>
      <c r="CL1706" s="25"/>
      <c r="CM1706" s="25"/>
      <c r="CN1706" s="25"/>
      <c r="CO1706" s="25"/>
      <c r="CP1706" s="25"/>
      <c r="CQ1706" s="25"/>
      <c r="CR1706" s="25"/>
      <c r="CS1706" s="25"/>
      <c r="CT1706" s="25"/>
      <c r="CU1706" s="25"/>
      <c r="CV1706" s="25"/>
      <c r="CW1706" s="25"/>
      <c r="CX1706" s="25"/>
      <c r="CY1706" s="25"/>
      <c r="CZ1706" s="25"/>
      <c r="DA1706" s="25"/>
      <c r="DB1706" s="25"/>
      <c r="DC1706" s="25"/>
      <c r="DD1706" s="25"/>
    </row>
    <row r="1707" spans="1:108" hidden="1">
      <c r="A1707" s="25"/>
      <c r="B1707" s="25"/>
      <c r="C1707" s="25"/>
      <c r="D1707" s="25"/>
      <c r="E1707" s="25"/>
      <c r="F1707" s="25"/>
      <c r="G1707" s="25"/>
      <c r="H1707" s="25"/>
      <c r="I1707" s="214"/>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5"/>
      <c r="AX1707" s="25"/>
      <c r="AY1707" s="25"/>
      <c r="AZ1707" s="25"/>
      <c r="BA1707" s="25"/>
      <c r="BB1707" s="25"/>
      <c r="BC1707" s="25"/>
      <c r="BD1707" s="25"/>
      <c r="BE1707" s="25"/>
      <c r="BF1707" s="25"/>
      <c r="BG1707" s="25"/>
      <c r="BH1707" s="25"/>
      <c r="BI1707" s="25"/>
      <c r="BJ1707" s="25"/>
      <c r="BK1707" s="25"/>
      <c r="BL1707" s="25"/>
      <c r="BM1707" s="25"/>
      <c r="BN1707" s="25"/>
      <c r="BO1707" s="25"/>
      <c r="BP1707" s="25"/>
      <c r="BQ1707" s="25"/>
      <c r="BR1707" s="25"/>
      <c r="BS1707" s="25"/>
      <c r="BT1707" s="25"/>
      <c r="BU1707" s="25"/>
      <c r="BV1707" s="25"/>
      <c r="BW1707" s="25"/>
      <c r="BX1707" s="25"/>
      <c r="BY1707" s="25"/>
      <c r="BZ1707" s="25"/>
      <c r="CA1707" s="25"/>
      <c r="CB1707" s="25"/>
      <c r="CC1707" s="25"/>
      <c r="CD1707" s="25"/>
      <c r="CE1707" s="25"/>
      <c r="CF1707" s="25"/>
      <c r="CG1707" s="25"/>
      <c r="CH1707" s="25"/>
      <c r="CI1707" s="25"/>
      <c r="CJ1707" s="25"/>
      <c r="CK1707" s="25"/>
      <c r="CL1707" s="25"/>
      <c r="CM1707" s="25"/>
      <c r="CN1707" s="25"/>
      <c r="CO1707" s="25"/>
      <c r="CP1707" s="25"/>
      <c r="CQ1707" s="25"/>
      <c r="CR1707" s="25"/>
      <c r="CS1707" s="25"/>
      <c r="CT1707" s="25"/>
      <c r="CU1707" s="25"/>
      <c r="CV1707" s="25"/>
      <c r="CW1707" s="25"/>
      <c r="CX1707" s="25"/>
      <c r="CY1707" s="25"/>
      <c r="CZ1707" s="25"/>
      <c r="DA1707" s="25"/>
      <c r="DB1707" s="25"/>
      <c r="DC1707" s="25"/>
      <c r="DD1707" s="25"/>
    </row>
    <row r="1708" spans="1:108" hidden="1">
      <c r="A1708" s="25"/>
      <c r="B1708" s="25"/>
      <c r="C1708" s="25"/>
      <c r="D1708" s="25"/>
      <c r="E1708" s="25"/>
      <c r="F1708" s="25"/>
      <c r="G1708" s="25"/>
      <c r="H1708" s="25"/>
      <c r="I1708" s="214"/>
      <c r="J1708" s="25"/>
      <c r="K1708" s="25"/>
      <c r="L1708" s="25"/>
      <c r="M1708" s="25"/>
      <c r="N1708" s="25"/>
      <c r="O1708" s="25"/>
      <c r="P1708" s="25"/>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c r="AM1708" s="25"/>
      <c r="AN1708" s="25"/>
      <c r="AO1708" s="25"/>
      <c r="AP1708" s="25"/>
      <c r="AQ1708" s="25"/>
      <c r="AR1708" s="25"/>
      <c r="AS1708" s="25"/>
      <c r="AT1708" s="25"/>
      <c r="AU1708" s="25"/>
      <c r="AV1708" s="25"/>
      <c r="AW1708" s="25"/>
      <c r="AX1708" s="25"/>
      <c r="AY1708" s="25"/>
      <c r="AZ1708" s="25"/>
      <c r="BA1708" s="25"/>
      <c r="BB1708" s="25"/>
      <c r="BC1708" s="25"/>
      <c r="BD1708" s="25"/>
      <c r="BE1708" s="25"/>
      <c r="BF1708" s="25"/>
      <c r="BG1708" s="25"/>
      <c r="BH1708" s="25"/>
      <c r="BI1708" s="25"/>
      <c r="BJ1708" s="25"/>
      <c r="BK1708" s="25"/>
      <c r="BL1708" s="25"/>
      <c r="BM1708" s="25"/>
      <c r="BN1708" s="25"/>
      <c r="BO1708" s="25"/>
      <c r="BP1708" s="25"/>
      <c r="BQ1708" s="25"/>
      <c r="BR1708" s="25"/>
      <c r="BS1708" s="25"/>
      <c r="BT1708" s="25"/>
      <c r="BU1708" s="25"/>
      <c r="BV1708" s="25"/>
      <c r="BW1708" s="25"/>
      <c r="BX1708" s="25"/>
      <c r="BY1708" s="25"/>
      <c r="BZ1708" s="25"/>
      <c r="CA1708" s="25"/>
      <c r="CB1708" s="25"/>
      <c r="CC1708" s="25"/>
      <c r="CD1708" s="25"/>
      <c r="CE1708" s="25"/>
      <c r="CF1708" s="25"/>
      <c r="CG1708" s="25"/>
      <c r="CH1708" s="25"/>
      <c r="CI1708" s="25"/>
      <c r="CJ1708" s="25"/>
      <c r="CK1708" s="25"/>
      <c r="CL1708" s="25"/>
      <c r="CM1708" s="25"/>
      <c r="CN1708" s="25"/>
      <c r="CO1708" s="25"/>
      <c r="CP1708" s="25"/>
      <c r="CQ1708" s="25"/>
      <c r="CR1708" s="25"/>
      <c r="CS1708" s="25"/>
      <c r="CT1708" s="25"/>
      <c r="CU1708" s="25"/>
      <c r="CV1708" s="25"/>
      <c r="CW1708" s="25"/>
      <c r="CX1708" s="25"/>
      <c r="CY1708" s="25"/>
      <c r="CZ1708" s="25"/>
      <c r="DA1708" s="25"/>
      <c r="DB1708" s="25"/>
      <c r="DC1708" s="25"/>
      <c r="DD1708" s="25"/>
    </row>
    <row r="1709" spans="1:108" hidden="1">
      <c r="A1709" s="25"/>
      <c r="B1709" s="25"/>
      <c r="C1709" s="25"/>
      <c r="D1709" s="25"/>
      <c r="E1709" s="25"/>
      <c r="F1709" s="25"/>
      <c r="G1709" s="25"/>
      <c r="H1709" s="25"/>
      <c r="I1709" s="214"/>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5"/>
      <c r="AX1709" s="25"/>
      <c r="AY1709" s="25"/>
      <c r="AZ1709" s="25"/>
      <c r="BA1709" s="25"/>
      <c r="BB1709" s="25"/>
      <c r="BC1709" s="25"/>
      <c r="BD1709" s="25"/>
      <c r="BE1709" s="25"/>
      <c r="BF1709" s="25"/>
      <c r="BG1709" s="25"/>
      <c r="BH1709" s="25"/>
      <c r="BI1709" s="25"/>
      <c r="BJ1709" s="25"/>
      <c r="BK1709" s="25"/>
      <c r="BL1709" s="25"/>
      <c r="BM1709" s="25"/>
      <c r="BN1709" s="25"/>
      <c r="BO1709" s="25"/>
      <c r="BP1709" s="25"/>
      <c r="BQ1709" s="25"/>
      <c r="BR1709" s="25"/>
      <c r="BS1709" s="25"/>
      <c r="BT1709" s="25"/>
      <c r="BU1709" s="25"/>
      <c r="BV1709" s="25"/>
      <c r="BW1709" s="25"/>
      <c r="BX1709" s="25"/>
      <c r="BY1709" s="25"/>
      <c r="BZ1709" s="25"/>
      <c r="CA1709" s="25"/>
      <c r="CB1709" s="25"/>
      <c r="CC1709" s="25"/>
      <c r="CD1709" s="25"/>
      <c r="CE1709" s="25"/>
      <c r="CF1709" s="25"/>
      <c r="CG1709" s="25"/>
      <c r="CH1709" s="25"/>
      <c r="CI1709" s="25"/>
      <c r="CJ1709" s="25"/>
      <c r="CK1709" s="25"/>
      <c r="CL1709" s="25"/>
      <c r="CM1709" s="25"/>
      <c r="CN1709" s="25"/>
      <c r="CO1709" s="25"/>
      <c r="CP1709" s="25"/>
      <c r="CQ1709" s="25"/>
      <c r="CR1709" s="25"/>
      <c r="CS1709" s="25"/>
      <c r="CT1709" s="25"/>
      <c r="CU1709" s="25"/>
      <c r="CV1709" s="25"/>
      <c r="CW1709" s="25"/>
      <c r="CX1709" s="25"/>
      <c r="CY1709" s="25"/>
      <c r="CZ1709" s="25"/>
      <c r="DA1709" s="25"/>
      <c r="DB1709" s="25"/>
      <c r="DC1709" s="25"/>
      <c r="DD1709" s="25"/>
    </row>
    <row r="1710" spans="1:108" hidden="1">
      <c r="A1710" s="25"/>
      <c r="B1710" s="25"/>
      <c r="C1710" s="25"/>
      <c r="D1710" s="25"/>
      <c r="E1710" s="25"/>
      <c r="F1710" s="25"/>
      <c r="G1710" s="25"/>
      <c r="H1710" s="25"/>
      <c r="I1710" s="214"/>
      <c r="J1710" s="25"/>
      <c r="K1710" s="25"/>
      <c r="L1710" s="25"/>
      <c r="M1710" s="25"/>
      <c r="N1710" s="25"/>
      <c r="O1710" s="25"/>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c r="AM1710" s="25"/>
      <c r="AN1710" s="25"/>
      <c r="AO1710" s="25"/>
      <c r="AP1710" s="25"/>
      <c r="AQ1710" s="25"/>
      <c r="AR1710" s="25"/>
      <c r="AS1710" s="25"/>
      <c r="AT1710" s="25"/>
      <c r="AU1710" s="25"/>
      <c r="AV1710" s="25"/>
      <c r="AW1710" s="25"/>
      <c r="AX1710" s="25"/>
      <c r="AY1710" s="25"/>
      <c r="AZ1710" s="25"/>
      <c r="BA1710" s="25"/>
      <c r="BB1710" s="25"/>
      <c r="BC1710" s="25"/>
      <c r="BD1710" s="25"/>
      <c r="BE1710" s="25"/>
      <c r="BF1710" s="25"/>
      <c r="BG1710" s="25"/>
      <c r="BH1710" s="25"/>
      <c r="BI1710" s="25"/>
      <c r="BJ1710" s="25"/>
      <c r="BK1710" s="25"/>
      <c r="BL1710" s="25"/>
      <c r="BM1710" s="25"/>
      <c r="BN1710" s="25"/>
      <c r="BO1710" s="25"/>
      <c r="BP1710" s="25"/>
      <c r="BQ1710" s="25"/>
      <c r="BR1710" s="25"/>
      <c r="BS1710" s="25"/>
      <c r="BT1710" s="25"/>
      <c r="BU1710" s="25"/>
      <c r="BV1710" s="25"/>
      <c r="BW1710" s="25"/>
      <c r="BX1710" s="25"/>
      <c r="BY1710" s="25"/>
      <c r="BZ1710" s="25"/>
      <c r="CA1710" s="25"/>
      <c r="CB1710" s="25"/>
      <c r="CC1710" s="25"/>
      <c r="CD1710" s="25"/>
      <c r="CE1710" s="25"/>
      <c r="CF1710" s="25"/>
      <c r="CG1710" s="25"/>
      <c r="CH1710" s="25"/>
      <c r="CI1710" s="25"/>
      <c r="CJ1710" s="25"/>
      <c r="CK1710" s="25"/>
      <c r="CL1710" s="25"/>
      <c r="CM1710" s="25"/>
      <c r="CN1710" s="25"/>
      <c r="CO1710" s="25"/>
      <c r="CP1710" s="25"/>
      <c r="CQ1710" s="25"/>
      <c r="CR1710" s="25"/>
      <c r="CS1710" s="25"/>
      <c r="CT1710" s="25"/>
      <c r="CU1710" s="25"/>
      <c r="CV1710" s="25"/>
      <c r="CW1710" s="25"/>
      <c r="CX1710" s="25"/>
      <c r="CY1710" s="25"/>
      <c r="CZ1710" s="25"/>
      <c r="DA1710" s="25"/>
      <c r="DB1710" s="25"/>
      <c r="DC1710" s="25"/>
      <c r="DD1710" s="25"/>
    </row>
    <row r="1711" spans="1:108" hidden="1">
      <c r="A1711" s="25"/>
      <c r="B1711" s="25"/>
      <c r="C1711" s="25"/>
      <c r="D1711" s="25"/>
      <c r="E1711" s="25"/>
      <c r="F1711" s="25"/>
      <c r="G1711" s="25"/>
      <c r="H1711" s="25"/>
      <c r="I1711" s="214"/>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5"/>
      <c r="AX1711" s="25"/>
      <c r="AY1711" s="25"/>
      <c r="AZ1711" s="25"/>
      <c r="BA1711" s="25"/>
      <c r="BB1711" s="25"/>
      <c r="BC1711" s="25"/>
      <c r="BD1711" s="25"/>
      <c r="BE1711" s="25"/>
      <c r="BF1711" s="25"/>
      <c r="BG1711" s="25"/>
      <c r="BH1711" s="25"/>
      <c r="BI1711" s="25"/>
      <c r="BJ1711" s="25"/>
      <c r="BK1711" s="25"/>
      <c r="BL1711" s="25"/>
      <c r="BM1711" s="25"/>
      <c r="BN1711" s="25"/>
      <c r="BO1711" s="25"/>
      <c r="BP1711" s="25"/>
      <c r="BQ1711" s="25"/>
      <c r="BR1711" s="25"/>
      <c r="BS1711" s="25"/>
      <c r="BT1711" s="25"/>
      <c r="BU1711" s="25"/>
      <c r="BV1711" s="25"/>
      <c r="BW1711" s="25"/>
      <c r="BX1711" s="25"/>
      <c r="BY1711" s="25"/>
      <c r="BZ1711" s="25"/>
      <c r="CA1711" s="25"/>
      <c r="CB1711" s="25"/>
      <c r="CC1711" s="25"/>
      <c r="CD1711" s="25"/>
      <c r="CE1711" s="25"/>
      <c r="CF1711" s="25"/>
      <c r="CG1711" s="25"/>
      <c r="CH1711" s="25"/>
      <c r="CI1711" s="25"/>
      <c r="CJ1711" s="25"/>
      <c r="CK1711" s="25"/>
      <c r="CL1711" s="25"/>
      <c r="CM1711" s="25"/>
      <c r="CN1711" s="25"/>
      <c r="CO1711" s="25"/>
      <c r="CP1711" s="25"/>
      <c r="CQ1711" s="25"/>
      <c r="CR1711" s="25"/>
      <c r="CS1711" s="25"/>
      <c r="CT1711" s="25"/>
      <c r="CU1711" s="25"/>
      <c r="CV1711" s="25"/>
      <c r="CW1711" s="25"/>
      <c r="CX1711" s="25"/>
      <c r="CY1711" s="25"/>
      <c r="CZ1711" s="25"/>
      <c r="DA1711" s="25"/>
      <c r="DB1711" s="25"/>
      <c r="DC1711" s="25"/>
      <c r="DD1711" s="25"/>
    </row>
    <row r="1712" spans="1:108" hidden="1">
      <c r="A1712" s="25"/>
      <c r="B1712" s="25"/>
      <c r="C1712" s="25"/>
      <c r="D1712" s="25"/>
      <c r="E1712" s="25"/>
      <c r="F1712" s="25"/>
      <c r="G1712" s="25"/>
      <c r="H1712" s="25"/>
      <c r="I1712" s="214"/>
      <c r="J1712" s="25"/>
      <c r="K1712" s="25"/>
      <c r="L1712" s="25"/>
      <c r="M1712" s="25"/>
      <c r="N1712" s="25"/>
      <c r="O1712" s="25"/>
      <c r="P1712" s="25"/>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c r="AM1712" s="25"/>
      <c r="AN1712" s="25"/>
      <c r="AO1712" s="25"/>
      <c r="AP1712" s="25"/>
      <c r="AQ1712" s="25"/>
      <c r="AR1712" s="25"/>
      <c r="AS1712" s="25"/>
      <c r="AT1712" s="25"/>
      <c r="AU1712" s="25"/>
      <c r="AV1712" s="25"/>
      <c r="AW1712" s="25"/>
      <c r="AX1712" s="25"/>
      <c r="AY1712" s="25"/>
      <c r="AZ1712" s="25"/>
      <c r="BA1712" s="25"/>
      <c r="BB1712" s="25"/>
      <c r="BC1712" s="25"/>
      <c r="BD1712" s="25"/>
      <c r="BE1712" s="25"/>
      <c r="BF1712" s="25"/>
      <c r="BG1712" s="25"/>
      <c r="BH1712" s="25"/>
      <c r="BI1712" s="25"/>
      <c r="BJ1712" s="25"/>
      <c r="BK1712" s="25"/>
      <c r="BL1712" s="25"/>
      <c r="BM1712" s="25"/>
      <c r="BN1712" s="25"/>
      <c r="BO1712" s="25"/>
      <c r="BP1712" s="25"/>
      <c r="BQ1712" s="25"/>
      <c r="BR1712" s="25"/>
      <c r="BS1712" s="25"/>
      <c r="BT1712" s="25"/>
      <c r="BU1712" s="25"/>
      <c r="BV1712" s="25"/>
      <c r="BW1712" s="25"/>
      <c r="BX1712" s="25"/>
      <c r="BY1712" s="25"/>
      <c r="BZ1712" s="25"/>
      <c r="CA1712" s="25"/>
      <c r="CB1712" s="25"/>
      <c r="CC1712" s="25"/>
      <c r="CD1712" s="25"/>
      <c r="CE1712" s="25"/>
      <c r="CF1712" s="25"/>
      <c r="CG1712" s="25"/>
      <c r="CH1712" s="25"/>
      <c r="CI1712" s="25"/>
      <c r="CJ1712" s="25"/>
      <c r="CK1712" s="25"/>
      <c r="CL1712" s="25"/>
      <c r="CM1712" s="25"/>
      <c r="CN1712" s="25"/>
      <c r="CO1712" s="25"/>
      <c r="CP1712" s="25"/>
      <c r="CQ1712" s="25"/>
      <c r="CR1712" s="25"/>
      <c r="CS1712" s="25"/>
      <c r="CT1712" s="25"/>
      <c r="CU1712" s="25"/>
      <c r="CV1712" s="25"/>
      <c r="CW1712" s="25"/>
      <c r="CX1712" s="25"/>
      <c r="CY1712" s="25"/>
      <c r="CZ1712" s="25"/>
      <c r="DA1712" s="25"/>
      <c r="DB1712" s="25"/>
      <c r="DC1712" s="25"/>
      <c r="DD1712" s="25"/>
    </row>
    <row r="1713" spans="1:108" hidden="1">
      <c r="A1713" s="25"/>
      <c r="B1713" s="25"/>
      <c r="C1713" s="25"/>
      <c r="D1713" s="25"/>
      <c r="E1713" s="25"/>
      <c r="F1713" s="25"/>
      <c r="G1713" s="25"/>
      <c r="H1713" s="25"/>
      <c r="I1713" s="214"/>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5"/>
      <c r="AX1713" s="25"/>
      <c r="AY1713" s="25"/>
      <c r="AZ1713" s="25"/>
      <c r="BA1713" s="25"/>
      <c r="BB1713" s="25"/>
      <c r="BC1713" s="25"/>
      <c r="BD1713" s="25"/>
      <c r="BE1713" s="25"/>
      <c r="BF1713" s="25"/>
      <c r="BG1713" s="25"/>
      <c r="BH1713" s="25"/>
      <c r="BI1713" s="25"/>
      <c r="BJ1713" s="25"/>
      <c r="BK1713" s="25"/>
      <c r="BL1713" s="25"/>
      <c r="BM1713" s="25"/>
      <c r="BN1713" s="25"/>
      <c r="BO1713" s="25"/>
      <c r="BP1713" s="25"/>
      <c r="BQ1713" s="25"/>
      <c r="BR1713" s="25"/>
      <c r="BS1713" s="25"/>
      <c r="BT1713" s="25"/>
      <c r="BU1713" s="25"/>
      <c r="BV1713" s="25"/>
      <c r="BW1713" s="25"/>
      <c r="BX1713" s="25"/>
      <c r="BY1713" s="25"/>
      <c r="BZ1713" s="25"/>
      <c r="CA1713" s="25"/>
      <c r="CB1713" s="25"/>
      <c r="CC1713" s="25"/>
      <c r="CD1713" s="25"/>
      <c r="CE1713" s="25"/>
      <c r="CF1713" s="25"/>
      <c r="CG1713" s="25"/>
      <c r="CH1713" s="25"/>
      <c r="CI1713" s="25"/>
      <c r="CJ1713" s="25"/>
      <c r="CK1713" s="25"/>
      <c r="CL1713" s="25"/>
      <c r="CM1713" s="25"/>
      <c r="CN1713" s="25"/>
      <c r="CO1713" s="25"/>
      <c r="CP1713" s="25"/>
      <c r="CQ1713" s="25"/>
      <c r="CR1713" s="25"/>
      <c r="CS1713" s="25"/>
      <c r="CT1713" s="25"/>
      <c r="CU1713" s="25"/>
      <c r="CV1713" s="25"/>
      <c r="CW1713" s="25"/>
      <c r="CX1713" s="25"/>
      <c r="CY1713" s="25"/>
      <c r="CZ1713" s="25"/>
      <c r="DA1713" s="25"/>
      <c r="DB1713" s="25"/>
      <c r="DC1713" s="25"/>
      <c r="DD1713" s="25"/>
    </row>
    <row r="1714" spans="1:108" hidden="1">
      <c r="A1714" s="25"/>
      <c r="B1714" s="25"/>
      <c r="C1714" s="25"/>
      <c r="D1714" s="25"/>
      <c r="E1714" s="25"/>
      <c r="F1714" s="25"/>
      <c r="G1714" s="25"/>
      <c r="H1714" s="25"/>
      <c r="I1714" s="214"/>
      <c r="J1714" s="25"/>
      <c r="K1714" s="25"/>
      <c r="L1714" s="25"/>
      <c r="M1714" s="25"/>
      <c r="N1714" s="25"/>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c r="AM1714" s="25"/>
      <c r="AN1714" s="25"/>
      <c r="AO1714" s="25"/>
      <c r="AP1714" s="25"/>
      <c r="AQ1714" s="25"/>
      <c r="AR1714" s="25"/>
      <c r="AS1714" s="25"/>
      <c r="AT1714" s="25"/>
      <c r="AU1714" s="25"/>
      <c r="AV1714" s="25"/>
      <c r="AW1714" s="25"/>
      <c r="AX1714" s="25"/>
      <c r="AY1714" s="25"/>
      <c r="AZ1714" s="25"/>
      <c r="BA1714" s="25"/>
      <c r="BB1714" s="25"/>
      <c r="BC1714" s="25"/>
      <c r="BD1714" s="25"/>
      <c r="BE1714" s="25"/>
      <c r="BF1714" s="25"/>
      <c r="BG1714" s="25"/>
      <c r="BH1714" s="25"/>
      <c r="BI1714" s="25"/>
      <c r="BJ1714" s="25"/>
      <c r="BK1714" s="25"/>
      <c r="BL1714" s="25"/>
      <c r="BM1714" s="25"/>
      <c r="BN1714" s="25"/>
      <c r="BO1714" s="25"/>
      <c r="BP1714" s="25"/>
      <c r="BQ1714" s="25"/>
      <c r="BR1714" s="25"/>
      <c r="BS1714" s="25"/>
      <c r="BT1714" s="25"/>
      <c r="BU1714" s="25"/>
      <c r="BV1714" s="25"/>
      <c r="BW1714" s="25"/>
      <c r="BX1714" s="25"/>
      <c r="BY1714" s="25"/>
      <c r="BZ1714" s="25"/>
      <c r="CA1714" s="25"/>
      <c r="CB1714" s="25"/>
      <c r="CC1714" s="25"/>
      <c r="CD1714" s="25"/>
      <c r="CE1714" s="25"/>
      <c r="CF1714" s="25"/>
      <c r="CG1714" s="25"/>
      <c r="CH1714" s="25"/>
      <c r="CI1714" s="25"/>
      <c r="CJ1714" s="25"/>
      <c r="CK1714" s="25"/>
      <c r="CL1714" s="25"/>
      <c r="CM1714" s="25"/>
      <c r="CN1714" s="25"/>
      <c r="CO1714" s="25"/>
      <c r="CP1714" s="25"/>
      <c r="CQ1714" s="25"/>
      <c r="CR1714" s="25"/>
      <c r="CS1714" s="25"/>
      <c r="CT1714" s="25"/>
      <c r="CU1714" s="25"/>
      <c r="CV1714" s="25"/>
      <c r="CW1714" s="25"/>
      <c r="CX1714" s="25"/>
      <c r="CY1714" s="25"/>
      <c r="CZ1714" s="25"/>
      <c r="DA1714" s="25"/>
      <c r="DB1714" s="25"/>
      <c r="DC1714" s="25"/>
      <c r="DD1714" s="25"/>
    </row>
    <row r="1715" spans="1:108" hidden="1">
      <c r="A1715" s="25"/>
      <c r="B1715" s="25"/>
      <c r="C1715" s="25"/>
      <c r="D1715" s="25"/>
      <c r="E1715" s="25"/>
      <c r="F1715" s="25"/>
      <c r="G1715" s="25"/>
      <c r="H1715" s="25"/>
      <c r="I1715" s="214"/>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5"/>
      <c r="AX1715" s="25"/>
      <c r="AY1715" s="25"/>
      <c r="AZ1715" s="25"/>
      <c r="BA1715" s="25"/>
      <c r="BB1715" s="25"/>
      <c r="BC1715" s="25"/>
      <c r="BD1715" s="25"/>
      <c r="BE1715" s="25"/>
      <c r="BF1715" s="25"/>
      <c r="BG1715" s="25"/>
      <c r="BH1715" s="25"/>
      <c r="BI1715" s="25"/>
      <c r="BJ1715" s="25"/>
      <c r="BK1715" s="25"/>
      <c r="BL1715" s="25"/>
      <c r="BM1715" s="25"/>
      <c r="BN1715" s="25"/>
      <c r="BO1715" s="25"/>
      <c r="BP1715" s="25"/>
      <c r="BQ1715" s="25"/>
      <c r="BR1715" s="25"/>
      <c r="BS1715" s="25"/>
      <c r="BT1715" s="25"/>
      <c r="BU1715" s="25"/>
      <c r="BV1715" s="25"/>
      <c r="BW1715" s="25"/>
      <c r="BX1715" s="25"/>
      <c r="BY1715" s="25"/>
      <c r="BZ1715" s="25"/>
      <c r="CA1715" s="25"/>
      <c r="CB1715" s="25"/>
      <c r="CC1715" s="25"/>
      <c r="CD1715" s="25"/>
      <c r="CE1715" s="25"/>
      <c r="CF1715" s="25"/>
      <c r="CG1715" s="25"/>
      <c r="CH1715" s="25"/>
      <c r="CI1715" s="25"/>
      <c r="CJ1715" s="25"/>
      <c r="CK1715" s="25"/>
      <c r="CL1715" s="25"/>
      <c r="CM1715" s="25"/>
      <c r="CN1715" s="25"/>
      <c r="CO1715" s="25"/>
      <c r="CP1715" s="25"/>
      <c r="CQ1715" s="25"/>
      <c r="CR1715" s="25"/>
      <c r="CS1715" s="25"/>
      <c r="CT1715" s="25"/>
      <c r="CU1715" s="25"/>
      <c r="CV1715" s="25"/>
      <c r="CW1715" s="25"/>
      <c r="CX1715" s="25"/>
      <c r="CY1715" s="25"/>
      <c r="CZ1715" s="25"/>
      <c r="DA1715" s="25"/>
      <c r="DB1715" s="25"/>
      <c r="DC1715" s="25"/>
      <c r="DD1715" s="25"/>
    </row>
    <row r="1716" spans="1:108" hidden="1">
      <c r="A1716" s="25"/>
      <c r="B1716" s="25"/>
      <c r="C1716" s="25"/>
      <c r="D1716" s="25"/>
      <c r="E1716" s="25"/>
      <c r="F1716" s="25"/>
      <c r="G1716" s="25"/>
      <c r="H1716" s="25"/>
      <c r="I1716" s="214"/>
      <c r="J1716" s="25"/>
      <c r="K1716" s="25"/>
      <c r="L1716" s="25"/>
      <c r="M1716" s="25"/>
      <c r="N1716" s="25"/>
      <c r="O1716" s="25"/>
      <c r="P1716" s="25"/>
      <c r="Q1716" s="25"/>
      <c r="R1716" s="25"/>
      <c r="S1716" s="25"/>
      <c r="T1716" s="25"/>
      <c r="U1716" s="25"/>
      <c r="V1716" s="25"/>
      <c r="W1716" s="25"/>
      <c r="X1716" s="25"/>
      <c r="Y1716" s="25"/>
      <c r="Z1716" s="25"/>
      <c r="AA1716" s="25"/>
      <c r="AB1716" s="25"/>
      <c r="AC1716" s="25"/>
      <c r="AD1716" s="25"/>
      <c r="AE1716" s="25"/>
      <c r="AF1716" s="25"/>
      <c r="AG1716" s="25"/>
      <c r="AH1716" s="25"/>
      <c r="AI1716" s="25"/>
      <c r="AJ1716" s="25"/>
      <c r="AK1716" s="25"/>
      <c r="AL1716" s="25"/>
      <c r="AM1716" s="25"/>
      <c r="AN1716" s="25"/>
      <c r="AO1716" s="25"/>
      <c r="AP1716" s="25"/>
      <c r="AQ1716" s="25"/>
      <c r="AR1716" s="25"/>
      <c r="AS1716" s="25"/>
      <c r="AT1716" s="25"/>
      <c r="AU1716" s="25"/>
      <c r="AV1716" s="25"/>
      <c r="AW1716" s="25"/>
      <c r="AX1716" s="25"/>
      <c r="AY1716" s="25"/>
      <c r="AZ1716" s="25"/>
      <c r="BA1716" s="25"/>
      <c r="BB1716" s="25"/>
      <c r="BC1716" s="25"/>
      <c r="BD1716" s="25"/>
      <c r="BE1716" s="25"/>
      <c r="BF1716" s="25"/>
      <c r="BG1716" s="25"/>
      <c r="BH1716" s="25"/>
      <c r="BI1716" s="25"/>
      <c r="BJ1716" s="25"/>
      <c r="BK1716" s="25"/>
      <c r="BL1716" s="25"/>
      <c r="BM1716" s="25"/>
      <c r="BN1716" s="25"/>
      <c r="BO1716" s="25"/>
      <c r="BP1716" s="25"/>
      <c r="BQ1716" s="25"/>
      <c r="BR1716" s="25"/>
      <c r="BS1716" s="25"/>
      <c r="BT1716" s="25"/>
      <c r="BU1716" s="25"/>
      <c r="BV1716" s="25"/>
      <c r="BW1716" s="25"/>
      <c r="BX1716" s="25"/>
      <c r="BY1716" s="25"/>
      <c r="BZ1716" s="25"/>
      <c r="CA1716" s="25"/>
      <c r="CB1716" s="25"/>
      <c r="CC1716" s="25"/>
      <c r="CD1716" s="25"/>
      <c r="CE1716" s="25"/>
      <c r="CF1716" s="25"/>
      <c r="CG1716" s="25"/>
      <c r="CH1716" s="25"/>
      <c r="CI1716" s="25"/>
      <c r="CJ1716" s="25"/>
      <c r="CK1716" s="25"/>
      <c r="CL1716" s="25"/>
      <c r="CM1716" s="25"/>
      <c r="CN1716" s="25"/>
      <c r="CO1716" s="25"/>
      <c r="CP1716" s="25"/>
      <c r="CQ1716" s="25"/>
      <c r="CR1716" s="25"/>
      <c r="CS1716" s="25"/>
      <c r="CT1716" s="25"/>
      <c r="CU1716" s="25"/>
      <c r="CV1716" s="25"/>
      <c r="CW1716" s="25"/>
      <c r="CX1716" s="25"/>
      <c r="CY1716" s="25"/>
      <c r="CZ1716" s="25"/>
      <c r="DA1716" s="25"/>
      <c r="DB1716" s="25"/>
      <c r="DC1716" s="25"/>
      <c r="DD1716" s="25"/>
    </row>
    <row r="1717" spans="1:108" hidden="1">
      <c r="A1717" s="25"/>
      <c r="B1717" s="25"/>
      <c r="C1717" s="25"/>
      <c r="D1717" s="25"/>
      <c r="E1717" s="25"/>
      <c r="F1717" s="25"/>
      <c r="G1717" s="25"/>
      <c r="H1717" s="25"/>
      <c r="I1717" s="214"/>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5"/>
      <c r="AX1717" s="25"/>
      <c r="AY1717" s="25"/>
      <c r="AZ1717" s="25"/>
      <c r="BA1717" s="25"/>
      <c r="BB1717" s="25"/>
      <c r="BC1717" s="25"/>
      <c r="BD1717" s="25"/>
      <c r="BE1717" s="25"/>
      <c r="BF1717" s="25"/>
      <c r="BG1717" s="25"/>
      <c r="BH1717" s="25"/>
      <c r="BI1717" s="25"/>
      <c r="BJ1717" s="25"/>
      <c r="BK1717" s="25"/>
      <c r="BL1717" s="25"/>
      <c r="BM1717" s="25"/>
      <c r="BN1717" s="25"/>
      <c r="BO1717" s="25"/>
      <c r="BP1717" s="25"/>
      <c r="BQ1717" s="25"/>
      <c r="BR1717" s="25"/>
      <c r="BS1717" s="25"/>
      <c r="BT1717" s="25"/>
      <c r="BU1717" s="25"/>
      <c r="BV1717" s="25"/>
      <c r="BW1717" s="25"/>
      <c r="BX1717" s="25"/>
      <c r="BY1717" s="25"/>
      <c r="BZ1717" s="25"/>
      <c r="CA1717" s="25"/>
      <c r="CB1717" s="25"/>
      <c r="CC1717" s="25"/>
      <c r="CD1717" s="25"/>
      <c r="CE1717" s="25"/>
      <c r="CF1717" s="25"/>
      <c r="CG1717" s="25"/>
      <c r="CH1717" s="25"/>
      <c r="CI1717" s="25"/>
      <c r="CJ1717" s="25"/>
      <c r="CK1717" s="25"/>
      <c r="CL1717" s="25"/>
      <c r="CM1717" s="25"/>
      <c r="CN1717" s="25"/>
      <c r="CO1717" s="25"/>
      <c r="CP1717" s="25"/>
      <c r="CQ1717" s="25"/>
      <c r="CR1717" s="25"/>
      <c r="CS1717" s="25"/>
      <c r="CT1717" s="25"/>
      <c r="CU1717" s="25"/>
      <c r="CV1717" s="25"/>
      <c r="CW1717" s="25"/>
      <c r="CX1717" s="25"/>
      <c r="CY1717" s="25"/>
      <c r="CZ1717" s="25"/>
      <c r="DA1717" s="25"/>
      <c r="DB1717" s="25"/>
      <c r="DC1717" s="25"/>
      <c r="DD1717" s="25"/>
    </row>
    <row r="1718" spans="1:108" hidden="1">
      <c r="A1718" s="25"/>
      <c r="B1718" s="25"/>
      <c r="C1718" s="25"/>
      <c r="D1718" s="25"/>
      <c r="E1718" s="25"/>
      <c r="F1718" s="25"/>
      <c r="G1718" s="25"/>
      <c r="H1718" s="25"/>
      <c r="I1718" s="214"/>
      <c r="J1718" s="25"/>
      <c r="K1718" s="25"/>
      <c r="L1718" s="25"/>
      <c r="M1718" s="25"/>
      <c r="N1718" s="25"/>
      <c r="O1718" s="25"/>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c r="AM1718" s="25"/>
      <c r="AN1718" s="25"/>
      <c r="AO1718" s="25"/>
      <c r="AP1718" s="25"/>
      <c r="AQ1718" s="25"/>
      <c r="AR1718" s="25"/>
      <c r="AS1718" s="25"/>
      <c r="AT1718" s="25"/>
      <c r="AU1718" s="25"/>
      <c r="AV1718" s="25"/>
      <c r="AW1718" s="25"/>
      <c r="AX1718" s="25"/>
      <c r="AY1718" s="25"/>
      <c r="AZ1718" s="25"/>
      <c r="BA1718" s="25"/>
      <c r="BB1718" s="25"/>
      <c r="BC1718" s="25"/>
      <c r="BD1718" s="25"/>
      <c r="BE1718" s="25"/>
      <c r="BF1718" s="25"/>
      <c r="BG1718" s="25"/>
      <c r="BH1718" s="25"/>
      <c r="BI1718" s="25"/>
      <c r="BJ1718" s="25"/>
      <c r="BK1718" s="25"/>
      <c r="BL1718" s="25"/>
      <c r="BM1718" s="25"/>
      <c r="BN1718" s="25"/>
      <c r="BO1718" s="25"/>
      <c r="BP1718" s="25"/>
      <c r="BQ1718" s="25"/>
      <c r="BR1718" s="25"/>
      <c r="BS1718" s="25"/>
      <c r="BT1718" s="25"/>
      <c r="BU1718" s="25"/>
      <c r="BV1718" s="25"/>
      <c r="BW1718" s="25"/>
      <c r="BX1718" s="25"/>
      <c r="BY1718" s="25"/>
      <c r="BZ1718" s="25"/>
      <c r="CA1718" s="25"/>
      <c r="CB1718" s="25"/>
      <c r="CC1718" s="25"/>
      <c r="CD1718" s="25"/>
      <c r="CE1718" s="25"/>
      <c r="CF1718" s="25"/>
      <c r="CG1718" s="25"/>
      <c r="CH1718" s="25"/>
      <c r="CI1718" s="25"/>
      <c r="CJ1718" s="25"/>
      <c r="CK1718" s="25"/>
      <c r="CL1718" s="25"/>
      <c r="CM1718" s="25"/>
      <c r="CN1718" s="25"/>
      <c r="CO1718" s="25"/>
      <c r="CP1718" s="25"/>
      <c r="CQ1718" s="25"/>
      <c r="CR1718" s="25"/>
      <c r="CS1718" s="25"/>
      <c r="CT1718" s="25"/>
      <c r="CU1718" s="25"/>
      <c r="CV1718" s="25"/>
      <c r="CW1718" s="25"/>
      <c r="CX1718" s="25"/>
      <c r="CY1718" s="25"/>
      <c r="CZ1718" s="25"/>
      <c r="DA1718" s="25"/>
      <c r="DB1718" s="25"/>
      <c r="DC1718" s="25"/>
      <c r="DD1718" s="25"/>
    </row>
    <row r="1719" spans="1:108" hidden="1">
      <c r="A1719" s="25"/>
      <c r="B1719" s="25"/>
      <c r="C1719" s="25"/>
      <c r="D1719" s="25"/>
      <c r="E1719" s="25"/>
      <c r="F1719" s="25"/>
      <c r="G1719" s="25"/>
      <c r="H1719" s="25"/>
      <c r="I1719" s="214"/>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5"/>
      <c r="AX1719" s="25"/>
      <c r="AY1719" s="25"/>
      <c r="AZ1719" s="25"/>
      <c r="BA1719" s="25"/>
      <c r="BB1719" s="25"/>
      <c r="BC1719" s="25"/>
      <c r="BD1719" s="25"/>
      <c r="BE1719" s="25"/>
      <c r="BF1719" s="25"/>
      <c r="BG1719" s="25"/>
      <c r="BH1719" s="25"/>
      <c r="BI1719" s="25"/>
      <c r="BJ1719" s="25"/>
      <c r="BK1719" s="25"/>
      <c r="BL1719" s="25"/>
      <c r="BM1719" s="25"/>
      <c r="BN1719" s="25"/>
      <c r="BO1719" s="25"/>
      <c r="BP1719" s="25"/>
      <c r="BQ1719" s="25"/>
      <c r="BR1719" s="25"/>
      <c r="BS1719" s="25"/>
      <c r="BT1719" s="25"/>
      <c r="BU1719" s="25"/>
      <c r="BV1719" s="25"/>
      <c r="BW1719" s="25"/>
      <c r="BX1719" s="25"/>
      <c r="BY1719" s="25"/>
      <c r="BZ1719" s="25"/>
      <c r="CA1719" s="25"/>
      <c r="CB1719" s="25"/>
      <c r="CC1719" s="25"/>
      <c r="CD1719" s="25"/>
      <c r="CE1719" s="25"/>
      <c r="CF1719" s="25"/>
      <c r="CG1719" s="25"/>
      <c r="CH1719" s="25"/>
      <c r="CI1719" s="25"/>
      <c r="CJ1719" s="25"/>
      <c r="CK1719" s="25"/>
      <c r="CL1719" s="25"/>
      <c r="CM1719" s="25"/>
      <c r="CN1719" s="25"/>
      <c r="CO1719" s="25"/>
      <c r="CP1719" s="25"/>
      <c r="CQ1719" s="25"/>
      <c r="CR1719" s="25"/>
      <c r="CS1719" s="25"/>
      <c r="CT1719" s="25"/>
      <c r="CU1719" s="25"/>
      <c r="CV1719" s="25"/>
      <c r="CW1719" s="25"/>
      <c r="CX1719" s="25"/>
      <c r="CY1719" s="25"/>
      <c r="CZ1719" s="25"/>
      <c r="DA1719" s="25"/>
      <c r="DB1719" s="25"/>
      <c r="DC1719" s="25"/>
      <c r="DD1719" s="25"/>
    </row>
    <row r="1720" spans="1:108" hidden="1">
      <c r="A1720" s="25"/>
      <c r="B1720" s="25"/>
      <c r="C1720" s="25"/>
      <c r="D1720" s="25"/>
      <c r="E1720" s="25"/>
      <c r="F1720" s="25"/>
      <c r="G1720" s="25"/>
      <c r="H1720" s="25"/>
      <c r="I1720" s="214"/>
      <c r="J1720" s="25"/>
      <c r="K1720" s="25"/>
      <c r="L1720" s="25"/>
      <c r="M1720" s="25"/>
      <c r="N1720" s="25"/>
      <c r="O1720" s="25"/>
      <c r="P1720" s="25"/>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c r="AM1720" s="25"/>
      <c r="AN1720" s="25"/>
      <c r="AO1720" s="25"/>
      <c r="AP1720" s="25"/>
      <c r="AQ1720" s="25"/>
      <c r="AR1720" s="25"/>
      <c r="AS1720" s="25"/>
      <c r="AT1720" s="25"/>
      <c r="AU1720" s="25"/>
      <c r="AV1720" s="25"/>
      <c r="AW1720" s="25"/>
      <c r="AX1720" s="25"/>
      <c r="AY1720" s="25"/>
      <c r="AZ1720" s="25"/>
      <c r="BA1720" s="25"/>
      <c r="BB1720" s="25"/>
      <c r="BC1720" s="25"/>
      <c r="BD1720" s="25"/>
      <c r="BE1720" s="25"/>
      <c r="BF1720" s="25"/>
      <c r="BG1720" s="25"/>
      <c r="BH1720" s="25"/>
      <c r="BI1720" s="25"/>
      <c r="BJ1720" s="25"/>
      <c r="BK1720" s="25"/>
      <c r="BL1720" s="25"/>
      <c r="BM1720" s="25"/>
      <c r="BN1720" s="25"/>
      <c r="BO1720" s="25"/>
      <c r="BP1720" s="25"/>
      <c r="BQ1720" s="25"/>
      <c r="BR1720" s="25"/>
      <c r="BS1720" s="25"/>
      <c r="BT1720" s="25"/>
      <c r="BU1720" s="25"/>
      <c r="BV1720" s="25"/>
      <c r="BW1720" s="25"/>
      <c r="BX1720" s="25"/>
      <c r="BY1720" s="25"/>
      <c r="BZ1720" s="25"/>
      <c r="CA1720" s="25"/>
      <c r="CB1720" s="25"/>
      <c r="CC1720" s="25"/>
      <c r="CD1720" s="25"/>
      <c r="CE1720" s="25"/>
      <c r="CF1720" s="25"/>
      <c r="CG1720" s="25"/>
      <c r="CH1720" s="25"/>
      <c r="CI1720" s="25"/>
      <c r="CJ1720" s="25"/>
      <c r="CK1720" s="25"/>
      <c r="CL1720" s="25"/>
      <c r="CM1720" s="25"/>
      <c r="CN1720" s="25"/>
      <c r="CO1720" s="25"/>
      <c r="CP1720" s="25"/>
      <c r="CQ1720" s="25"/>
      <c r="CR1720" s="25"/>
      <c r="CS1720" s="25"/>
      <c r="CT1720" s="25"/>
      <c r="CU1720" s="25"/>
      <c r="CV1720" s="25"/>
      <c r="CW1720" s="25"/>
      <c r="CX1720" s="25"/>
      <c r="CY1720" s="25"/>
      <c r="CZ1720" s="25"/>
      <c r="DA1720" s="25"/>
      <c r="DB1720" s="25"/>
      <c r="DC1720" s="25"/>
      <c r="DD1720" s="25"/>
    </row>
    <row r="1721" spans="1:108" hidden="1">
      <c r="A1721" s="25"/>
      <c r="B1721" s="25"/>
      <c r="C1721" s="25"/>
      <c r="D1721" s="25"/>
      <c r="E1721" s="25"/>
      <c r="F1721" s="25"/>
      <c r="G1721" s="25"/>
      <c r="H1721" s="25"/>
      <c r="I1721" s="214"/>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5"/>
      <c r="AX1721" s="25"/>
      <c r="AY1721" s="25"/>
      <c r="AZ1721" s="25"/>
      <c r="BA1721" s="25"/>
      <c r="BB1721" s="25"/>
      <c r="BC1721" s="25"/>
      <c r="BD1721" s="25"/>
      <c r="BE1721" s="25"/>
      <c r="BF1721" s="25"/>
      <c r="BG1721" s="25"/>
      <c r="BH1721" s="25"/>
      <c r="BI1721" s="25"/>
      <c r="BJ1721" s="25"/>
      <c r="BK1721" s="25"/>
      <c r="BL1721" s="25"/>
      <c r="BM1721" s="25"/>
      <c r="BN1721" s="25"/>
      <c r="BO1721" s="25"/>
      <c r="BP1721" s="25"/>
      <c r="BQ1721" s="25"/>
      <c r="BR1721" s="25"/>
      <c r="BS1721" s="25"/>
      <c r="BT1721" s="25"/>
      <c r="BU1721" s="25"/>
      <c r="BV1721" s="25"/>
      <c r="BW1721" s="25"/>
      <c r="BX1721" s="25"/>
      <c r="BY1721" s="25"/>
      <c r="BZ1721" s="25"/>
      <c r="CA1721" s="25"/>
      <c r="CB1721" s="25"/>
      <c r="CC1721" s="25"/>
      <c r="CD1721" s="25"/>
      <c r="CE1721" s="25"/>
      <c r="CF1721" s="25"/>
      <c r="CG1721" s="25"/>
      <c r="CH1721" s="25"/>
      <c r="CI1721" s="25"/>
      <c r="CJ1721" s="25"/>
      <c r="CK1721" s="25"/>
      <c r="CL1721" s="25"/>
      <c r="CM1721" s="25"/>
      <c r="CN1721" s="25"/>
      <c r="CO1721" s="25"/>
      <c r="CP1721" s="25"/>
      <c r="CQ1721" s="25"/>
      <c r="CR1721" s="25"/>
      <c r="CS1721" s="25"/>
      <c r="CT1721" s="25"/>
      <c r="CU1721" s="25"/>
      <c r="CV1721" s="25"/>
      <c r="CW1721" s="25"/>
      <c r="CX1721" s="25"/>
      <c r="CY1721" s="25"/>
      <c r="CZ1721" s="25"/>
      <c r="DA1721" s="25"/>
      <c r="DB1721" s="25"/>
      <c r="DC1721" s="25"/>
      <c r="DD1721" s="25"/>
    </row>
    <row r="1722" spans="1:108" hidden="1">
      <c r="A1722" s="25"/>
      <c r="B1722" s="25"/>
      <c r="C1722" s="25"/>
      <c r="D1722" s="25"/>
      <c r="E1722" s="25"/>
      <c r="F1722" s="25"/>
      <c r="G1722" s="25"/>
      <c r="H1722" s="25"/>
      <c r="I1722" s="214"/>
      <c r="J1722" s="25"/>
      <c r="K1722" s="25"/>
      <c r="L1722" s="25"/>
      <c r="M1722" s="25"/>
      <c r="N1722" s="25"/>
      <c r="O1722" s="25"/>
      <c r="P1722" s="25"/>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c r="AM1722" s="25"/>
      <c r="AN1722" s="25"/>
      <c r="AO1722" s="25"/>
      <c r="AP1722" s="25"/>
      <c r="AQ1722" s="25"/>
      <c r="AR1722" s="25"/>
      <c r="AS1722" s="25"/>
      <c r="AT1722" s="25"/>
      <c r="AU1722" s="25"/>
      <c r="AV1722" s="25"/>
      <c r="AW1722" s="25"/>
      <c r="AX1722" s="25"/>
      <c r="AY1722" s="25"/>
      <c r="AZ1722" s="25"/>
      <c r="BA1722" s="25"/>
      <c r="BB1722" s="25"/>
      <c r="BC1722" s="25"/>
      <c r="BD1722" s="25"/>
      <c r="BE1722" s="25"/>
      <c r="BF1722" s="25"/>
      <c r="BG1722" s="25"/>
      <c r="BH1722" s="25"/>
      <c r="BI1722" s="25"/>
      <c r="BJ1722" s="25"/>
      <c r="BK1722" s="25"/>
      <c r="BL1722" s="25"/>
      <c r="BM1722" s="25"/>
      <c r="BN1722" s="25"/>
      <c r="BO1722" s="25"/>
      <c r="BP1722" s="25"/>
      <c r="BQ1722" s="25"/>
      <c r="BR1722" s="25"/>
      <c r="BS1722" s="25"/>
      <c r="BT1722" s="25"/>
      <c r="BU1722" s="25"/>
      <c r="BV1722" s="25"/>
      <c r="BW1722" s="25"/>
      <c r="BX1722" s="25"/>
      <c r="BY1722" s="25"/>
      <c r="BZ1722" s="25"/>
      <c r="CA1722" s="25"/>
      <c r="CB1722" s="25"/>
      <c r="CC1722" s="25"/>
      <c r="CD1722" s="25"/>
      <c r="CE1722" s="25"/>
      <c r="CF1722" s="25"/>
      <c r="CG1722" s="25"/>
      <c r="CH1722" s="25"/>
      <c r="CI1722" s="25"/>
      <c r="CJ1722" s="25"/>
      <c r="CK1722" s="25"/>
      <c r="CL1722" s="25"/>
      <c r="CM1722" s="25"/>
      <c r="CN1722" s="25"/>
      <c r="CO1722" s="25"/>
      <c r="CP1722" s="25"/>
      <c r="CQ1722" s="25"/>
      <c r="CR1722" s="25"/>
      <c r="CS1722" s="25"/>
      <c r="CT1722" s="25"/>
      <c r="CU1722" s="25"/>
      <c r="CV1722" s="25"/>
      <c r="CW1722" s="25"/>
      <c r="CX1722" s="25"/>
      <c r="CY1722" s="25"/>
      <c r="CZ1722" s="25"/>
      <c r="DA1722" s="25"/>
      <c r="DB1722" s="25"/>
      <c r="DC1722" s="25"/>
      <c r="DD1722" s="25"/>
    </row>
    <row r="1723" spans="1:108" hidden="1">
      <c r="A1723" s="25"/>
      <c r="B1723" s="25"/>
      <c r="C1723" s="25"/>
      <c r="D1723" s="25"/>
      <c r="E1723" s="25"/>
      <c r="F1723" s="25"/>
      <c r="G1723" s="25"/>
      <c r="H1723" s="25"/>
      <c r="I1723" s="214"/>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5"/>
      <c r="AX1723" s="25"/>
      <c r="AY1723" s="25"/>
      <c r="AZ1723" s="25"/>
      <c r="BA1723" s="25"/>
      <c r="BB1723" s="25"/>
      <c r="BC1723" s="25"/>
      <c r="BD1723" s="25"/>
      <c r="BE1723" s="25"/>
      <c r="BF1723" s="25"/>
      <c r="BG1723" s="25"/>
      <c r="BH1723" s="25"/>
      <c r="BI1723" s="25"/>
      <c r="BJ1723" s="25"/>
      <c r="BK1723" s="25"/>
      <c r="BL1723" s="25"/>
      <c r="BM1723" s="25"/>
      <c r="BN1723" s="25"/>
      <c r="BO1723" s="25"/>
      <c r="BP1723" s="25"/>
      <c r="BQ1723" s="25"/>
      <c r="BR1723" s="25"/>
      <c r="BS1723" s="25"/>
      <c r="BT1723" s="25"/>
      <c r="BU1723" s="25"/>
      <c r="BV1723" s="25"/>
      <c r="BW1723" s="25"/>
      <c r="BX1723" s="25"/>
      <c r="BY1723" s="25"/>
      <c r="BZ1723" s="25"/>
      <c r="CA1723" s="25"/>
      <c r="CB1723" s="25"/>
      <c r="CC1723" s="25"/>
      <c r="CD1723" s="25"/>
      <c r="CE1723" s="25"/>
      <c r="CF1723" s="25"/>
      <c r="CG1723" s="25"/>
      <c r="CH1723" s="25"/>
      <c r="CI1723" s="25"/>
      <c r="CJ1723" s="25"/>
      <c r="CK1723" s="25"/>
      <c r="CL1723" s="25"/>
      <c r="CM1723" s="25"/>
      <c r="CN1723" s="25"/>
      <c r="CO1723" s="25"/>
      <c r="CP1723" s="25"/>
      <c r="CQ1723" s="25"/>
      <c r="CR1723" s="25"/>
      <c r="CS1723" s="25"/>
      <c r="CT1723" s="25"/>
      <c r="CU1723" s="25"/>
      <c r="CV1723" s="25"/>
      <c r="CW1723" s="25"/>
      <c r="CX1723" s="25"/>
      <c r="CY1723" s="25"/>
      <c r="CZ1723" s="25"/>
      <c r="DA1723" s="25"/>
      <c r="DB1723" s="25"/>
      <c r="DC1723" s="25"/>
      <c r="DD1723" s="25"/>
    </row>
    <row r="1724" spans="1:108" hidden="1">
      <c r="A1724" s="25"/>
      <c r="B1724" s="25"/>
      <c r="C1724" s="25"/>
      <c r="D1724" s="25"/>
      <c r="E1724" s="25"/>
      <c r="F1724" s="25"/>
      <c r="G1724" s="25"/>
      <c r="H1724" s="25"/>
      <c r="I1724" s="214"/>
      <c r="J1724" s="25"/>
      <c r="K1724" s="25"/>
      <c r="L1724" s="25"/>
      <c r="M1724" s="25"/>
      <c r="N1724" s="25"/>
      <c r="O1724" s="25"/>
      <c r="P1724" s="25"/>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c r="AM1724" s="25"/>
      <c r="AN1724" s="25"/>
      <c r="AO1724" s="25"/>
      <c r="AP1724" s="25"/>
      <c r="AQ1724" s="25"/>
      <c r="AR1724" s="25"/>
      <c r="AS1724" s="25"/>
      <c r="AT1724" s="25"/>
      <c r="AU1724" s="25"/>
      <c r="AV1724" s="25"/>
      <c r="AW1724" s="25"/>
      <c r="AX1724" s="25"/>
      <c r="AY1724" s="25"/>
      <c r="AZ1724" s="25"/>
      <c r="BA1724" s="25"/>
      <c r="BB1724" s="25"/>
      <c r="BC1724" s="25"/>
      <c r="BD1724" s="25"/>
      <c r="BE1724" s="25"/>
      <c r="BF1724" s="25"/>
      <c r="BG1724" s="25"/>
      <c r="BH1724" s="25"/>
      <c r="BI1724" s="25"/>
      <c r="BJ1724" s="25"/>
      <c r="BK1724" s="25"/>
      <c r="BL1724" s="25"/>
      <c r="BM1724" s="25"/>
      <c r="BN1724" s="25"/>
      <c r="BO1724" s="25"/>
      <c r="BP1724" s="25"/>
      <c r="BQ1724" s="25"/>
      <c r="BR1724" s="25"/>
      <c r="BS1724" s="25"/>
      <c r="BT1724" s="25"/>
      <c r="BU1724" s="25"/>
      <c r="BV1724" s="25"/>
      <c r="BW1724" s="25"/>
      <c r="BX1724" s="25"/>
      <c r="BY1724" s="25"/>
      <c r="BZ1724" s="25"/>
      <c r="CA1724" s="25"/>
      <c r="CB1724" s="25"/>
      <c r="CC1724" s="25"/>
      <c r="CD1724" s="25"/>
      <c r="CE1724" s="25"/>
      <c r="CF1724" s="25"/>
      <c r="CG1724" s="25"/>
      <c r="CH1724" s="25"/>
      <c r="CI1724" s="25"/>
      <c r="CJ1724" s="25"/>
      <c r="CK1724" s="25"/>
      <c r="CL1724" s="25"/>
      <c r="CM1724" s="25"/>
      <c r="CN1724" s="25"/>
      <c r="CO1724" s="25"/>
      <c r="CP1724" s="25"/>
      <c r="CQ1724" s="25"/>
      <c r="CR1724" s="25"/>
      <c r="CS1724" s="25"/>
      <c r="CT1724" s="25"/>
      <c r="CU1724" s="25"/>
      <c r="CV1724" s="25"/>
      <c r="CW1724" s="25"/>
      <c r="CX1724" s="25"/>
      <c r="CY1724" s="25"/>
      <c r="CZ1724" s="25"/>
      <c r="DA1724" s="25"/>
      <c r="DB1724" s="25"/>
      <c r="DC1724" s="25"/>
      <c r="DD1724" s="25"/>
    </row>
    <row r="1725" spans="1:108" hidden="1">
      <c r="A1725" s="25"/>
      <c r="B1725" s="25"/>
      <c r="C1725" s="25"/>
      <c r="D1725" s="25"/>
      <c r="E1725" s="25"/>
      <c r="F1725" s="25"/>
      <c r="G1725" s="25"/>
      <c r="H1725" s="25"/>
      <c r="I1725" s="214"/>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5"/>
      <c r="AX1725" s="25"/>
      <c r="AY1725" s="25"/>
      <c r="AZ1725" s="25"/>
      <c r="BA1725" s="25"/>
      <c r="BB1725" s="25"/>
      <c r="BC1725" s="25"/>
      <c r="BD1725" s="25"/>
      <c r="BE1725" s="25"/>
      <c r="BF1725" s="25"/>
      <c r="BG1725" s="25"/>
      <c r="BH1725" s="25"/>
      <c r="BI1725" s="25"/>
      <c r="BJ1725" s="25"/>
      <c r="BK1725" s="25"/>
      <c r="BL1725" s="25"/>
      <c r="BM1725" s="25"/>
      <c r="BN1725" s="25"/>
      <c r="BO1725" s="25"/>
      <c r="BP1725" s="25"/>
      <c r="BQ1725" s="25"/>
      <c r="BR1725" s="25"/>
      <c r="BS1725" s="25"/>
      <c r="BT1725" s="25"/>
      <c r="BU1725" s="25"/>
      <c r="BV1725" s="25"/>
      <c r="BW1725" s="25"/>
      <c r="BX1725" s="25"/>
      <c r="BY1725" s="25"/>
      <c r="BZ1725" s="25"/>
      <c r="CA1725" s="25"/>
      <c r="CB1725" s="25"/>
      <c r="CC1725" s="25"/>
      <c r="CD1725" s="25"/>
      <c r="CE1725" s="25"/>
      <c r="CF1725" s="25"/>
      <c r="CG1725" s="25"/>
      <c r="CH1725" s="25"/>
      <c r="CI1725" s="25"/>
      <c r="CJ1725" s="25"/>
      <c r="CK1725" s="25"/>
      <c r="CL1725" s="25"/>
      <c r="CM1725" s="25"/>
      <c r="CN1725" s="25"/>
      <c r="CO1725" s="25"/>
      <c r="CP1725" s="25"/>
      <c r="CQ1725" s="25"/>
      <c r="CR1725" s="25"/>
      <c r="CS1725" s="25"/>
      <c r="CT1725" s="25"/>
      <c r="CU1725" s="25"/>
      <c r="CV1725" s="25"/>
      <c r="CW1725" s="25"/>
      <c r="CX1725" s="25"/>
      <c r="CY1725" s="25"/>
      <c r="CZ1725" s="25"/>
      <c r="DA1725" s="25"/>
      <c r="DB1725" s="25"/>
      <c r="DC1725" s="25"/>
      <c r="DD1725" s="25"/>
    </row>
    <row r="1726" spans="1:108" hidden="1">
      <c r="A1726" s="25"/>
      <c r="B1726" s="25"/>
      <c r="C1726" s="25"/>
      <c r="D1726" s="25"/>
      <c r="E1726" s="25"/>
      <c r="F1726" s="25"/>
      <c r="G1726" s="25"/>
      <c r="H1726" s="25"/>
      <c r="I1726" s="214"/>
      <c r="J1726" s="25"/>
      <c r="K1726" s="25"/>
      <c r="L1726" s="25"/>
      <c r="M1726" s="25"/>
      <c r="N1726" s="25"/>
      <c r="O1726" s="25"/>
      <c r="P1726" s="25"/>
      <c r="Q1726" s="25"/>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c r="AM1726" s="25"/>
      <c r="AN1726" s="25"/>
      <c r="AO1726" s="25"/>
      <c r="AP1726" s="25"/>
      <c r="AQ1726" s="25"/>
      <c r="AR1726" s="25"/>
      <c r="AS1726" s="25"/>
      <c r="AT1726" s="25"/>
      <c r="AU1726" s="25"/>
      <c r="AV1726" s="25"/>
      <c r="AW1726" s="25"/>
      <c r="AX1726" s="25"/>
      <c r="AY1726" s="25"/>
      <c r="AZ1726" s="25"/>
      <c r="BA1726" s="25"/>
      <c r="BB1726" s="25"/>
      <c r="BC1726" s="25"/>
      <c r="BD1726" s="25"/>
      <c r="BE1726" s="25"/>
      <c r="BF1726" s="25"/>
      <c r="BG1726" s="25"/>
      <c r="BH1726" s="25"/>
      <c r="BI1726" s="25"/>
      <c r="BJ1726" s="25"/>
      <c r="BK1726" s="25"/>
      <c r="BL1726" s="25"/>
      <c r="BM1726" s="25"/>
      <c r="BN1726" s="25"/>
      <c r="BO1726" s="25"/>
      <c r="BP1726" s="25"/>
      <c r="BQ1726" s="25"/>
      <c r="BR1726" s="25"/>
      <c r="BS1726" s="25"/>
      <c r="BT1726" s="25"/>
      <c r="BU1726" s="25"/>
      <c r="BV1726" s="25"/>
      <c r="BW1726" s="25"/>
      <c r="BX1726" s="25"/>
      <c r="BY1726" s="25"/>
      <c r="BZ1726" s="25"/>
      <c r="CA1726" s="25"/>
      <c r="CB1726" s="25"/>
      <c r="CC1726" s="25"/>
      <c r="CD1726" s="25"/>
      <c r="CE1726" s="25"/>
      <c r="CF1726" s="25"/>
      <c r="CG1726" s="25"/>
      <c r="CH1726" s="25"/>
      <c r="CI1726" s="25"/>
      <c r="CJ1726" s="25"/>
      <c r="CK1726" s="25"/>
      <c r="CL1726" s="25"/>
      <c r="CM1726" s="25"/>
      <c r="CN1726" s="25"/>
      <c r="CO1726" s="25"/>
      <c r="CP1726" s="25"/>
      <c r="CQ1726" s="25"/>
      <c r="CR1726" s="25"/>
      <c r="CS1726" s="25"/>
      <c r="CT1726" s="25"/>
      <c r="CU1726" s="25"/>
      <c r="CV1726" s="25"/>
      <c r="CW1726" s="25"/>
      <c r="CX1726" s="25"/>
      <c r="CY1726" s="25"/>
      <c r="CZ1726" s="25"/>
      <c r="DA1726" s="25"/>
      <c r="DB1726" s="25"/>
      <c r="DC1726" s="25"/>
      <c r="DD1726" s="25"/>
    </row>
    <row r="1727" spans="1:108" hidden="1">
      <c r="A1727" s="25"/>
      <c r="B1727" s="25"/>
      <c r="C1727" s="25"/>
      <c r="D1727" s="25"/>
      <c r="E1727" s="25"/>
      <c r="F1727" s="25"/>
      <c r="G1727" s="25"/>
      <c r="H1727" s="25"/>
      <c r="I1727" s="214"/>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5"/>
      <c r="AX1727" s="25"/>
      <c r="AY1727" s="25"/>
      <c r="AZ1727" s="25"/>
      <c r="BA1727" s="25"/>
      <c r="BB1727" s="25"/>
      <c r="BC1727" s="25"/>
      <c r="BD1727" s="25"/>
      <c r="BE1727" s="25"/>
      <c r="BF1727" s="25"/>
      <c r="BG1727" s="25"/>
      <c r="BH1727" s="25"/>
      <c r="BI1727" s="25"/>
      <c r="BJ1727" s="25"/>
      <c r="BK1727" s="25"/>
      <c r="BL1727" s="25"/>
      <c r="BM1727" s="25"/>
      <c r="BN1727" s="25"/>
      <c r="BO1727" s="25"/>
      <c r="BP1727" s="25"/>
      <c r="BQ1727" s="25"/>
      <c r="BR1727" s="25"/>
      <c r="BS1727" s="25"/>
      <c r="BT1727" s="25"/>
      <c r="BU1727" s="25"/>
      <c r="BV1727" s="25"/>
      <c r="BW1727" s="25"/>
      <c r="BX1727" s="25"/>
      <c r="BY1727" s="25"/>
      <c r="BZ1727" s="25"/>
      <c r="CA1727" s="25"/>
      <c r="CB1727" s="25"/>
      <c r="CC1727" s="25"/>
      <c r="CD1727" s="25"/>
      <c r="CE1727" s="25"/>
      <c r="CF1727" s="25"/>
      <c r="CG1727" s="25"/>
      <c r="CH1727" s="25"/>
      <c r="CI1727" s="25"/>
      <c r="CJ1727" s="25"/>
      <c r="CK1727" s="25"/>
      <c r="CL1727" s="25"/>
      <c r="CM1727" s="25"/>
      <c r="CN1727" s="25"/>
      <c r="CO1727" s="25"/>
      <c r="CP1727" s="25"/>
      <c r="CQ1727" s="25"/>
      <c r="CR1727" s="25"/>
      <c r="CS1727" s="25"/>
      <c r="CT1727" s="25"/>
      <c r="CU1727" s="25"/>
      <c r="CV1727" s="25"/>
      <c r="CW1727" s="25"/>
      <c r="CX1727" s="25"/>
      <c r="CY1727" s="25"/>
      <c r="CZ1727" s="25"/>
      <c r="DA1727" s="25"/>
      <c r="DB1727" s="25"/>
      <c r="DC1727" s="25"/>
      <c r="DD1727" s="25"/>
    </row>
    <row r="1728" spans="1:108" hidden="1">
      <c r="A1728" s="25"/>
      <c r="B1728" s="25"/>
      <c r="C1728" s="25"/>
      <c r="D1728" s="25"/>
      <c r="E1728" s="25"/>
      <c r="F1728" s="25"/>
      <c r="G1728" s="25"/>
      <c r="H1728" s="25"/>
      <c r="I1728" s="214"/>
      <c r="J1728" s="25"/>
      <c r="K1728" s="25"/>
      <c r="L1728" s="25"/>
      <c r="M1728" s="25"/>
      <c r="N1728" s="25"/>
      <c r="O1728" s="25"/>
      <c r="P1728" s="25"/>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c r="AM1728" s="25"/>
      <c r="AN1728" s="25"/>
      <c r="AO1728" s="25"/>
      <c r="AP1728" s="25"/>
      <c r="AQ1728" s="25"/>
      <c r="AR1728" s="25"/>
      <c r="AS1728" s="25"/>
      <c r="AT1728" s="25"/>
      <c r="AU1728" s="25"/>
      <c r="AV1728" s="25"/>
      <c r="AW1728" s="25"/>
      <c r="AX1728" s="25"/>
      <c r="AY1728" s="25"/>
      <c r="AZ1728" s="25"/>
      <c r="BA1728" s="25"/>
      <c r="BB1728" s="25"/>
      <c r="BC1728" s="25"/>
      <c r="BD1728" s="25"/>
      <c r="BE1728" s="25"/>
      <c r="BF1728" s="25"/>
      <c r="BG1728" s="25"/>
      <c r="BH1728" s="25"/>
      <c r="BI1728" s="25"/>
      <c r="BJ1728" s="25"/>
      <c r="BK1728" s="25"/>
      <c r="BL1728" s="25"/>
      <c r="BM1728" s="25"/>
      <c r="BN1728" s="25"/>
      <c r="BO1728" s="25"/>
      <c r="BP1728" s="25"/>
      <c r="BQ1728" s="25"/>
      <c r="BR1728" s="25"/>
      <c r="BS1728" s="25"/>
      <c r="BT1728" s="25"/>
      <c r="BU1728" s="25"/>
      <c r="BV1728" s="25"/>
      <c r="BW1728" s="25"/>
      <c r="BX1728" s="25"/>
      <c r="BY1728" s="25"/>
      <c r="BZ1728" s="25"/>
      <c r="CA1728" s="25"/>
      <c r="CB1728" s="25"/>
      <c r="CC1728" s="25"/>
      <c r="CD1728" s="25"/>
      <c r="CE1728" s="25"/>
      <c r="CF1728" s="25"/>
      <c r="CG1728" s="25"/>
      <c r="CH1728" s="25"/>
      <c r="CI1728" s="25"/>
      <c r="CJ1728" s="25"/>
      <c r="CK1728" s="25"/>
      <c r="CL1728" s="25"/>
      <c r="CM1728" s="25"/>
      <c r="CN1728" s="25"/>
      <c r="CO1728" s="25"/>
      <c r="CP1728" s="25"/>
      <c r="CQ1728" s="25"/>
      <c r="CR1728" s="25"/>
      <c r="CS1728" s="25"/>
      <c r="CT1728" s="25"/>
      <c r="CU1728" s="25"/>
      <c r="CV1728" s="25"/>
      <c r="CW1728" s="25"/>
      <c r="CX1728" s="25"/>
      <c r="CY1728" s="25"/>
      <c r="CZ1728" s="25"/>
      <c r="DA1728" s="25"/>
      <c r="DB1728" s="25"/>
      <c r="DC1728" s="25"/>
      <c r="DD1728" s="25"/>
    </row>
    <row r="1729" spans="1:108" hidden="1">
      <c r="A1729" s="25"/>
      <c r="B1729" s="25"/>
      <c r="C1729" s="25"/>
      <c r="D1729" s="25"/>
      <c r="E1729" s="25"/>
      <c r="F1729" s="25"/>
      <c r="G1729" s="25"/>
      <c r="H1729" s="25"/>
      <c r="I1729" s="214"/>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5"/>
      <c r="AX1729" s="25"/>
      <c r="AY1729" s="25"/>
      <c r="AZ1729" s="25"/>
      <c r="BA1729" s="25"/>
      <c r="BB1729" s="25"/>
      <c r="BC1729" s="25"/>
      <c r="BD1729" s="25"/>
      <c r="BE1729" s="25"/>
      <c r="BF1729" s="25"/>
      <c r="BG1729" s="25"/>
      <c r="BH1729" s="25"/>
      <c r="BI1729" s="25"/>
      <c r="BJ1729" s="25"/>
      <c r="BK1729" s="25"/>
      <c r="BL1729" s="25"/>
      <c r="BM1729" s="25"/>
      <c r="BN1729" s="25"/>
      <c r="BO1729" s="25"/>
      <c r="BP1729" s="25"/>
      <c r="BQ1729" s="25"/>
      <c r="BR1729" s="25"/>
      <c r="BS1729" s="25"/>
      <c r="BT1729" s="25"/>
      <c r="BU1729" s="25"/>
      <c r="BV1729" s="25"/>
      <c r="BW1729" s="25"/>
      <c r="BX1729" s="25"/>
      <c r="BY1729" s="25"/>
      <c r="BZ1729" s="25"/>
      <c r="CA1729" s="25"/>
      <c r="CB1729" s="25"/>
      <c r="CC1729" s="25"/>
      <c r="CD1729" s="25"/>
      <c r="CE1729" s="25"/>
      <c r="CF1729" s="25"/>
      <c r="CG1729" s="25"/>
      <c r="CH1729" s="25"/>
      <c r="CI1729" s="25"/>
      <c r="CJ1729" s="25"/>
      <c r="CK1729" s="25"/>
      <c r="CL1729" s="25"/>
      <c r="CM1729" s="25"/>
      <c r="CN1729" s="25"/>
      <c r="CO1729" s="25"/>
      <c r="CP1729" s="25"/>
      <c r="CQ1729" s="25"/>
      <c r="CR1729" s="25"/>
      <c r="CS1729" s="25"/>
      <c r="CT1729" s="25"/>
      <c r="CU1729" s="25"/>
      <c r="CV1729" s="25"/>
      <c r="CW1729" s="25"/>
      <c r="CX1729" s="25"/>
      <c r="CY1729" s="25"/>
      <c r="CZ1729" s="25"/>
      <c r="DA1729" s="25"/>
      <c r="DB1729" s="25"/>
      <c r="DC1729" s="25"/>
      <c r="DD1729" s="25"/>
    </row>
    <row r="1730" spans="1:108" hidden="1">
      <c r="A1730" s="25"/>
      <c r="B1730" s="25"/>
      <c r="C1730" s="25"/>
      <c r="D1730" s="25"/>
      <c r="E1730" s="25"/>
      <c r="F1730" s="25"/>
      <c r="G1730" s="25"/>
      <c r="H1730" s="25"/>
      <c r="I1730" s="214"/>
      <c r="J1730" s="25"/>
      <c r="K1730" s="25"/>
      <c r="L1730" s="25"/>
      <c r="M1730" s="25"/>
      <c r="N1730" s="25"/>
      <c r="O1730" s="25"/>
      <c r="P1730" s="25"/>
      <c r="Q1730" s="25"/>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c r="AM1730" s="25"/>
      <c r="AN1730" s="25"/>
      <c r="AO1730" s="25"/>
      <c r="AP1730" s="25"/>
      <c r="AQ1730" s="25"/>
      <c r="AR1730" s="25"/>
      <c r="AS1730" s="25"/>
      <c r="AT1730" s="25"/>
      <c r="AU1730" s="25"/>
      <c r="AV1730" s="25"/>
      <c r="AW1730" s="25"/>
      <c r="AX1730" s="25"/>
      <c r="AY1730" s="25"/>
      <c r="AZ1730" s="25"/>
      <c r="BA1730" s="25"/>
      <c r="BB1730" s="25"/>
      <c r="BC1730" s="25"/>
      <c r="BD1730" s="25"/>
      <c r="BE1730" s="25"/>
      <c r="BF1730" s="25"/>
      <c r="BG1730" s="25"/>
      <c r="BH1730" s="25"/>
      <c r="BI1730" s="25"/>
      <c r="BJ1730" s="25"/>
      <c r="BK1730" s="25"/>
      <c r="BL1730" s="25"/>
      <c r="BM1730" s="25"/>
      <c r="BN1730" s="25"/>
      <c r="BO1730" s="25"/>
      <c r="BP1730" s="25"/>
      <c r="BQ1730" s="25"/>
      <c r="BR1730" s="25"/>
      <c r="BS1730" s="25"/>
      <c r="BT1730" s="25"/>
      <c r="BU1730" s="25"/>
      <c r="BV1730" s="25"/>
      <c r="BW1730" s="25"/>
      <c r="BX1730" s="25"/>
      <c r="BY1730" s="25"/>
      <c r="BZ1730" s="25"/>
      <c r="CA1730" s="25"/>
      <c r="CB1730" s="25"/>
      <c r="CC1730" s="25"/>
      <c r="CD1730" s="25"/>
      <c r="CE1730" s="25"/>
      <c r="CF1730" s="25"/>
      <c r="CG1730" s="25"/>
      <c r="CH1730" s="25"/>
      <c r="CI1730" s="25"/>
      <c r="CJ1730" s="25"/>
      <c r="CK1730" s="25"/>
      <c r="CL1730" s="25"/>
      <c r="CM1730" s="25"/>
      <c r="CN1730" s="25"/>
      <c r="CO1730" s="25"/>
      <c r="CP1730" s="25"/>
      <c r="CQ1730" s="25"/>
      <c r="CR1730" s="25"/>
      <c r="CS1730" s="25"/>
      <c r="CT1730" s="25"/>
      <c r="CU1730" s="25"/>
      <c r="CV1730" s="25"/>
      <c r="CW1730" s="25"/>
      <c r="CX1730" s="25"/>
      <c r="CY1730" s="25"/>
      <c r="CZ1730" s="25"/>
      <c r="DA1730" s="25"/>
      <c r="DB1730" s="25"/>
      <c r="DC1730" s="25"/>
      <c r="DD1730" s="25"/>
    </row>
    <row r="1731" spans="1:108" hidden="1">
      <c r="A1731" s="25"/>
      <c r="B1731" s="25"/>
      <c r="C1731" s="25"/>
      <c r="D1731" s="25"/>
      <c r="E1731" s="25"/>
      <c r="F1731" s="25"/>
      <c r="G1731" s="25"/>
      <c r="H1731" s="25"/>
      <c r="I1731" s="214"/>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5"/>
      <c r="AX1731" s="25"/>
      <c r="AY1731" s="25"/>
      <c r="AZ1731" s="25"/>
      <c r="BA1731" s="25"/>
      <c r="BB1731" s="25"/>
      <c r="BC1731" s="25"/>
      <c r="BD1731" s="25"/>
      <c r="BE1731" s="25"/>
      <c r="BF1731" s="25"/>
      <c r="BG1731" s="25"/>
      <c r="BH1731" s="25"/>
      <c r="BI1731" s="25"/>
      <c r="BJ1731" s="25"/>
      <c r="BK1731" s="25"/>
      <c r="BL1731" s="25"/>
      <c r="BM1731" s="25"/>
      <c r="BN1731" s="25"/>
      <c r="BO1731" s="25"/>
      <c r="BP1731" s="25"/>
      <c r="BQ1731" s="25"/>
      <c r="BR1731" s="25"/>
      <c r="BS1731" s="25"/>
      <c r="BT1731" s="25"/>
      <c r="BU1731" s="25"/>
      <c r="BV1731" s="25"/>
      <c r="BW1731" s="25"/>
      <c r="BX1731" s="25"/>
      <c r="BY1731" s="25"/>
      <c r="BZ1731" s="25"/>
      <c r="CA1731" s="25"/>
      <c r="CB1731" s="25"/>
      <c r="CC1731" s="25"/>
      <c r="CD1731" s="25"/>
      <c r="CE1731" s="25"/>
      <c r="CF1731" s="25"/>
      <c r="CG1731" s="25"/>
      <c r="CH1731" s="25"/>
      <c r="CI1731" s="25"/>
      <c r="CJ1731" s="25"/>
      <c r="CK1731" s="25"/>
      <c r="CL1731" s="25"/>
      <c r="CM1731" s="25"/>
      <c r="CN1731" s="25"/>
      <c r="CO1731" s="25"/>
      <c r="CP1731" s="25"/>
      <c r="CQ1731" s="25"/>
      <c r="CR1731" s="25"/>
      <c r="CS1731" s="25"/>
      <c r="CT1731" s="25"/>
      <c r="CU1731" s="25"/>
      <c r="CV1731" s="25"/>
      <c r="CW1731" s="25"/>
      <c r="CX1731" s="25"/>
      <c r="CY1731" s="25"/>
      <c r="CZ1731" s="25"/>
      <c r="DA1731" s="25"/>
      <c r="DB1731" s="25"/>
      <c r="DC1731" s="25"/>
      <c r="DD1731" s="25"/>
    </row>
    <row r="1732" spans="1:108" hidden="1">
      <c r="A1732" s="25"/>
      <c r="B1732" s="25"/>
      <c r="C1732" s="25"/>
      <c r="D1732" s="25"/>
      <c r="E1732" s="25"/>
      <c r="F1732" s="25"/>
      <c r="G1732" s="25"/>
      <c r="H1732" s="25"/>
      <c r="I1732" s="214"/>
      <c r="J1732" s="25"/>
      <c r="K1732" s="25"/>
      <c r="L1732" s="25"/>
      <c r="M1732" s="25"/>
      <c r="N1732" s="25"/>
      <c r="O1732" s="25"/>
      <c r="P1732" s="25"/>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c r="AM1732" s="25"/>
      <c r="AN1732" s="25"/>
      <c r="AO1732" s="25"/>
      <c r="AP1732" s="25"/>
      <c r="AQ1732" s="25"/>
      <c r="AR1732" s="25"/>
      <c r="AS1732" s="25"/>
      <c r="AT1732" s="25"/>
      <c r="AU1732" s="25"/>
      <c r="AV1732" s="25"/>
      <c r="AW1732" s="25"/>
      <c r="AX1732" s="25"/>
      <c r="AY1732" s="25"/>
      <c r="AZ1732" s="25"/>
      <c r="BA1732" s="25"/>
      <c r="BB1732" s="25"/>
      <c r="BC1732" s="25"/>
      <c r="BD1732" s="25"/>
      <c r="BE1732" s="25"/>
      <c r="BF1732" s="25"/>
      <c r="BG1732" s="25"/>
      <c r="BH1732" s="25"/>
      <c r="BI1732" s="25"/>
      <c r="BJ1732" s="25"/>
      <c r="BK1732" s="25"/>
      <c r="BL1732" s="25"/>
      <c r="BM1732" s="25"/>
      <c r="BN1732" s="25"/>
      <c r="BO1732" s="25"/>
      <c r="BP1732" s="25"/>
      <c r="BQ1732" s="25"/>
      <c r="BR1732" s="25"/>
      <c r="BS1732" s="25"/>
      <c r="BT1732" s="25"/>
      <c r="BU1732" s="25"/>
      <c r="BV1732" s="25"/>
      <c r="BW1732" s="25"/>
      <c r="BX1732" s="25"/>
      <c r="BY1732" s="25"/>
      <c r="BZ1732" s="25"/>
      <c r="CA1732" s="25"/>
      <c r="CB1732" s="25"/>
      <c r="CC1732" s="25"/>
      <c r="CD1732" s="25"/>
      <c r="CE1732" s="25"/>
      <c r="CF1732" s="25"/>
      <c r="CG1732" s="25"/>
      <c r="CH1732" s="25"/>
      <c r="CI1732" s="25"/>
      <c r="CJ1732" s="25"/>
      <c r="CK1732" s="25"/>
      <c r="CL1732" s="25"/>
      <c r="CM1732" s="25"/>
      <c r="CN1732" s="25"/>
      <c r="CO1732" s="25"/>
      <c r="CP1732" s="25"/>
      <c r="CQ1732" s="25"/>
      <c r="CR1732" s="25"/>
      <c r="CS1732" s="25"/>
      <c r="CT1732" s="25"/>
      <c r="CU1732" s="25"/>
      <c r="CV1732" s="25"/>
      <c r="CW1732" s="25"/>
      <c r="CX1732" s="25"/>
      <c r="CY1732" s="25"/>
      <c r="CZ1732" s="25"/>
      <c r="DA1732" s="25"/>
      <c r="DB1732" s="25"/>
      <c r="DC1732" s="25"/>
      <c r="DD1732" s="25"/>
    </row>
    <row r="1733" spans="1:108" hidden="1">
      <c r="A1733" s="25"/>
      <c r="B1733" s="25"/>
      <c r="C1733" s="25"/>
      <c r="D1733" s="25"/>
      <c r="E1733" s="25"/>
      <c r="F1733" s="25"/>
      <c r="G1733" s="25"/>
      <c r="H1733" s="25"/>
      <c r="I1733" s="214"/>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5"/>
      <c r="AX1733" s="25"/>
      <c r="AY1733" s="25"/>
      <c r="AZ1733" s="25"/>
      <c r="BA1733" s="25"/>
      <c r="BB1733" s="25"/>
      <c r="BC1733" s="25"/>
      <c r="BD1733" s="25"/>
      <c r="BE1733" s="25"/>
      <c r="BF1733" s="25"/>
      <c r="BG1733" s="25"/>
      <c r="BH1733" s="25"/>
      <c r="BI1733" s="25"/>
      <c r="BJ1733" s="25"/>
      <c r="BK1733" s="25"/>
      <c r="BL1733" s="25"/>
      <c r="BM1733" s="25"/>
      <c r="BN1733" s="25"/>
      <c r="BO1733" s="25"/>
      <c r="BP1733" s="25"/>
      <c r="BQ1733" s="25"/>
      <c r="BR1733" s="25"/>
      <c r="BS1733" s="25"/>
      <c r="BT1733" s="25"/>
      <c r="BU1733" s="25"/>
      <c r="BV1733" s="25"/>
      <c r="BW1733" s="25"/>
      <c r="BX1733" s="25"/>
      <c r="BY1733" s="25"/>
      <c r="BZ1733" s="25"/>
      <c r="CA1733" s="25"/>
      <c r="CB1733" s="25"/>
      <c r="CC1733" s="25"/>
      <c r="CD1733" s="25"/>
      <c r="CE1733" s="25"/>
      <c r="CF1733" s="25"/>
      <c r="CG1733" s="25"/>
      <c r="CH1733" s="25"/>
      <c r="CI1733" s="25"/>
      <c r="CJ1733" s="25"/>
      <c r="CK1733" s="25"/>
      <c r="CL1733" s="25"/>
      <c r="CM1733" s="25"/>
      <c r="CN1733" s="25"/>
      <c r="CO1733" s="25"/>
      <c r="CP1733" s="25"/>
      <c r="CQ1733" s="25"/>
      <c r="CR1733" s="25"/>
      <c r="CS1733" s="25"/>
      <c r="CT1733" s="25"/>
      <c r="CU1733" s="25"/>
      <c r="CV1733" s="25"/>
      <c r="CW1733" s="25"/>
      <c r="CX1733" s="25"/>
      <c r="CY1733" s="25"/>
      <c r="CZ1733" s="25"/>
      <c r="DA1733" s="25"/>
      <c r="DB1733" s="25"/>
      <c r="DC1733" s="25"/>
      <c r="DD1733" s="25"/>
    </row>
    <row r="1734" spans="1:108" hidden="1">
      <c r="A1734" s="25"/>
      <c r="B1734" s="25"/>
      <c r="C1734" s="25"/>
      <c r="D1734" s="25"/>
      <c r="E1734" s="25"/>
      <c r="F1734" s="25"/>
      <c r="G1734" s="25"/>
      <c r="H1734" s="25"/>
      <c r="I1734" s="214"/>
      <c r="J1734" s="25"/>
      <c r="K1734" s="25"/>
      <c r="L1734" s="25"/>
      <c r="M1734" s="25"/>
      <c r="N1734" s="25"/>
      <c r="O1734" s="25"/>
      <c r="P1734" s="25"/>
      <c r="Q1734" s="25"/>
      <c r="R1734" s="25"/>
      <c r="S1734" s="25"/>
      <c r="T1734" s="25"/>
      <c r="U1734" s="25"/>
      <c r="V1734" s="25"/>
      <c r="W1734" s="25"/>
      <c r="X1734" s="25"/>
      <c r="Y1734" s="25"/>
      <c r="Z1734" s="25"/>
      <c r="AA1734" s="25"/>
      <c r="AB1734" s="25"/>
      <c r="AC1734" s="25"/>
      <c r="AD1734" s="25"/>
      <c r="AE1734" s="25"/>
      <c r="AF1734" s="25"/>
      <c r="AG1734" s="25"/>
      <c r="AH1734" s="25"/>
      <c r="AI1734" s="25"/>
      <c r="AJ1734" s="25"/>
      <c r="AK1734" s="25"/>
      <c r="AL1734" s="25"/>
      <c r="AM1734" s="25"/>
      <c r="AN1734" s="25"/>
      <c r="AO1734" s="25"/>
      <c r="AP1734" s="25"/>
      <c r="AQ1734" s="25"/>
      <c r="AR1734" s="25"/>
      <c r="AS1734" s="25"/>
      <c r="AT1734" s="25"/>
      <c r="AU1734" s="25"/>
      <c r="AV1734" s="25"/>
      <c r="AW1734" s="25"/>
      <c r="AX1734" s="25"/>
      <c r="AY1734" s="25"/>
      <c r="AZ1734" s="25"/>
      <c r="BA1734" s="25"/>
      <c r="BB1734" s="25"/>
      <c r="BC1734" s="25"/>
      <c r="BD1734" s="25"/>
      <c r="BE1734" s="25"/>
      <c r="BF1734" s="25"/>
      <c r="BG1734" s="25"/>
      <c r="BH1734" s="25"/>
      <c r="BI1734" s="25"/>
      <c r="BJ1734" s="25"/>
      <c r="BK1734" s="25"/>
      <c r="BL1734" s="25"/>
      <c r="BM1734" s="25"/>
      <c r="BN1734" s="25"/>
      <c r="BO1734" s="25"/>
      <c r="BP1734" s="25"/>
      <c r="BQ1734" s="25"/>
      <c r="BR1734" s="25"/>
      <c r="BS1734" s="25"/>
      <c r="BT1734" s="25"/>
      <c r="BU1734" s="25"/>
      <c r="BV1734" s="25"/>
      <c r="BW1734" s="25"/>
      <c r="BX1734" s="25"/>
      <c r="BY1734" s="25"/>
      <c r="BZ1734" s="25"/>
      <c r="CA1734" s="25"/>
      <c r="CB1734" s="25"/>
      <c r="CC1734" s="25"/>
      <c r="CD1734" s="25"/>
      <c r="CE1734" s="25"/>
      <c r="CF1734" s="25"/>
      <c r="CG1734" s="25"/>
      <c r="CH1734" s="25"/>
      <c r="CI1734" s="25"/>
      <c r="CJ1734" s="25"/>
      <c r="CK1734" s="25"/>
      <c r="CL1734" s="25"/>
      <c r="CM1734" s="25"/>
      <c r="CN1734" s="25"/>
      <c r="CO1734" s="25"/>
      <c r="CP1734" s="25"/>
      <c r="CQ1734" s="25"/>
      <c r="CR1734" s="25"/>
      <c r="CS1734" s="25"/>
      <c r="CT1734" s="25"/>
      <c r="CU1734" s="25"/>
      <c r="CV1734" s="25"/>
      <c r="CW1734" s="25"/>
      <c r="CX1734" s="25"/>
      <c r="CY1734" s="25"/>
      <c r="CZ1734" s="25"/>
      <c r="DA1734" s="25"/>
      <c r="DB1734" s="25"/>
      <c r="DC1734" s="25"/>
      <c r="DD1734" s="25"/>
    </row>
    <row r="1735" spans="1:108" hidden="1">
      <c r="A1735" s="25"/>
      <c r="B1735" s="25"/>
      <c r="C1735" s="25"/>
      <c r="D1735" s="25"/>
      <c r="E1735" s="25"/>
      <c r="F1735" s="25"/>
      <c r="G1735" s="25"/>
      <c r="H1735" s="25"/>
      <c r="I1735" s="214"/>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5"/>
      <c r="AX1735" s="25"/>
      <c r="AY1735" s="25"/>
      <c r="AZ1735" s="25"/>
      <c r="BA1735" s="25"/>
      <c r="BB1735" s="25"/>
      <c r="BC1735" s="25"/>
      <c r="BD1735" s="25"/>
      <c r="BE1735" s="25"/>
      <c r="BF1735" s="25"/>
      <c r="BG1735" s="25"/>
      <c r="BH1735" s="25"/>
      <c r="BI1735" s="25"/>
      <c r="BJ1735" s="25"/>
      <c r="BK1735" s="25"/>
      <c r="BL1735" s="25"/>
      <c r="BM1735" s="25"/>
      <c r="BN1735" s="25"/>
      <c r="BO1735" s="25"/>
      <c r="BP1735" s="25"/>
      <c r="BQ1735" s="25"/>
      <c r="BR1735" s="25"/>
      <c r="BS1735" s="25"/>
      <c r="BT1735" s="25"/>
      <c r="BU1735" s="25"/>
      <c r="BV1735" s="25"/>
      <c r="BW1735" s="25"/>
      <c r="BX1735" s="25"/>
      <c r="BY1735" s="25"/>
      <c r="BZ1735" s="25"/>
      <c r="CA1735" s="25"/>
      <c r="CB1735" s="25"/>
      <c r="CC1735" s="25"/>
      <c r="CD1735" s="25"/>
      <c r="CE1735" s="25"/>
      <c r="CF1735" s="25"/>
      <c r="CG1735" s="25"/>
      <c r="CH1735" s="25"/>
      <c r="CI1735" s="25"/>
      <c r="CJ1735" s="25"/>
      <c r="CK1735" s="25"/>
      <c r="CL1735" s="25"/>
      <c r="CM1735" s="25"/>
      <c r="CN1735" s="25"/>
      <c r="CO1735" s="25"/>
      <c r="CP1735" s="25"/>
      <c r="CQ1735" s="25"/>
      <c r="CR1735" s="25"/>
      <c r="CS1735" s="25"/>
      <c r="CT1735" s="25"/>
      <c r="CU1735" s="25"/>
      <c r="CV1735" s="25"/>
      <c r="CW1735" s="25"/>
      <c r="CX1735" s="25"/>
      <c r="CY1735" s="25"/>
      <c r="CZ1735" s="25"/>
      <c r="DA1735" s="25"/>
      <c r="DB1735" s="25"/>
      <c r="DC1735" s="25"/>
      <c r="DD1735" s="25"/>
    </row>
    <row r="1736" spans="1:108" hidden="1">
      <c r="A1736" s="25"/>
      <c r="B1736" s="25"/>
      <c r="C1736" s="25"/>
      <c r="D1736" s="25"/>
      <c r="E1736" s="25"/>
      <c r="F1736" s="25"/>
      <c r="G1736" s="25"/>
      <c r="H1736" s="25"/>
      <c r="I1736" s="214"/>
      <c r="J1736" s="25"/>
      <c r="K1736" s="25"/>
      <c r="L1736" s="25"/>
      <c r="M1736" s="25"/>
      <c r="N1736" s="25"/>
      <c r="O1736" s="25"/>
      <c r="P1736" s="25"/>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c r="AM1736" s="25"/>
      <c r="AN1736" s="25"/>
      <c r="AO1736" s="25"/>
      <c r="AP1736" s="25"/>
      <c r="AQ1736" s="25"/>
      <c r="AR1736" s="25"/>
      <c r="AS1736" s="25"/>
      <c r="AT1736" s="25"/>
      <c r="AU1736" s="25"/>
      <c r="AV1736" s="25"/>
      <c r="AW1736" s="25"/>
      <c r="AX1736" s="25"/>
      <c r="AY1736" s="25"/>
      <c r="AZ1736" s="25"/>
      <c r="BA1736" s="25"/>
      <c r="BB1736" s="25"/>
      <c r="BC1736" s="25"/>
      <c r="BD1736" s="25"/>
      <c r="BE1736" s="25"/>
      <c r="BF1736" s="25"/>
      <c r="BG1736" s="25"/>
      <c r="BH1736" s="25"/>
      <c r="BI1736" s="25"/>
      <c r="BJ1736" s="25"/>
      <c r="BK1736" s="25"/>
      <c r="BL1736" s="25"/>
      <c r="BM1736" s="25"/>
      <c r="BN1736" s="25"/>
      <c r="BO1736" s="25"/>
      <c r="BP1736" s="25"/>
      <c r="BQ1736" s="25"/>
      <c r="BR1736" s="25"/>
      <c r="BS1736" s="25"/>
      <c r="BT1736" s="25"/>
      <c r="BU1736" s="25"/>
      <c r="BV1736" s="25"/>
      <c r="BW1736" s="25"/>
      <c r="BX1736" s="25"/>
      <c r="BY1736" s="25"/>
      <c r="BZ1736" s="25"/>
      <c r="CA1736" s="25"/>
      <c r="CB1736" s="25"/>
      <c r="CC1736" s="25"/>
      <c r="CD1736" s="25"/>
      <c r="CE1736" s="25"/>
      <c r="CF1736" s="25"/>
      <c r="CG1736" s="25"/>
      <c r="CH1736" s="25"/>
      <c r="CI1736" s="25"/>
      <c r="CJ1736" s="25"/>
      <c r="CK1736" s="25"/>
      <c r="CL1736" s="25"/>
      <c r="CM1736" s="25"/>
      <c r="CN1736" s="25"/>
      <c r="CO1736" s="25"/>
      <c r="CP1736" s="25"/>
      <c r="CQ1736" s="25"/>
      <c r="CR1736" s="25"/>
      <c r="CS1736" s="25"/>
      <c r="CT1736" s="25"/>
      <c r="CU1736" s="25"/>
      <c r="CV1736" s="25"/>
      <c r="CW1736" s="25"/>
      <c r="CX1736" s="25"/>
      <c r="CY1736" s="25"/>
      <c r="CZ1736" s="25"/>
      <c r="DA1736" s="25"/>
      <c r="DB1736" s="25"/>
      <c r="DC1736" s="25"/>
      <c r="DD1736" s="25"/>
    </row>
    <row r="1737" spans="1:108" hidden="1">
      <c r="A1737" s="25"/>
      <c r="B1737" s="25"/>
      <c r="C1737" s="25"/>
      <c r="D1737" s="25"/>
      <c r="E1737" s="25"/>
      <c r="F1737" s="25"/>
      <c r="G1737" s="25"/>
      <c r="H1737" s="25"/>
      <c r="I1737" s="214"/>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5"/>
      <c r="AX1737" s="25"/>
      <c r="AY1737" s="25"/>
      <c r="AZ1737" s="25"/>
      <c r="BA1737" s="25"/>
      <c r="BB1737" s="25"/>
      <c r="BC1737" s="25"/>
      <c r="BD1737" s="25"/>
      <c r="BE1737" s="25"/>
      <c r="BF1737" s="25"/>
      <c r="BG1737" s="25"/>
      <c r="BH1737" s="25"/>
      <c r="BI1737" s="25"/>
      <c r="BJ1737" s="25"/>
      <c r="BK1737" s="25"/>
      <c r="BL1737" s="25"/>
      <c r="BM1737" s="25"/>
      <c r="BN1737" s="25"/>
      <c r="BO1737" s="25"/>
      <c r="BP1737" s="25"/>
      <c r="BQ1737" s="25"/>
      <c r="BR1737" s="25"/>
      <c r="BS1737" s="25"/>
      <c r="BT1737" s="25"/>
      <c r="BU1737" s="25"/>
      <c r="BV1737" s="25"/>
      <c r="BW1737" s="25"/>
      <c r="BX1737" s="25"/>
      <c r="BY1737" s="25"/>
      <c r="BZ1737" s="25"/>
      <c r="CA1737" s="25"/>
      <c r="CB1737" s="25"/>
      <c r="CC1737" s="25"/>
      <c r="CD1737" s="25"/>
      <c r="CE1737" s="25"/>
      <c r="CF1737" s="25"/>
      <c r="CG1737" s="25"/>
      <c r="CH1737" s="25"/>
      <c r="CI1737" s="25"/>
      <c r="CJ1737" s="25"/>
      <c r="CK1737" s="25"/>
      <c r="CL1737" s="25"/>
      <c r="CM1737" s="25"/>
      <c r="CN1737" s="25"/>
      <c r="CO1737" s="25"/>
      <c r="CP1737" s="25"/>
      <c r="CQ1737" s="25"/>
      <c r="CR1737" s="25"/>
      <c r="CS1737" s="25"/>
      <c r="CT1737" s="25"/>
      <c r="CU1737" s="25"/>
      <c r="CV1737" s="25"/>
      <c r="CW1737" s="25"/>
      <c r="CX1737" s="25"/>
      <c r="CY1737" s="25"/>
      <c r="CZ1737" s="25"/>
      <c r="DA1737" s="25"/>
      <c r="DB1737" s="25"/>
      <c r="DC1737" s="25"/>
      <c r="DD1737" s="25"/>
    </row>
    <row r="1738" spans="1:108" hidden="1">
      <c r="A1738" s="25"/>
      <c r="B1738" s="25"/>
      <c r="C1738" s="25"/>
      <c r="D1738" s="25"/>
      <c r="E1738" s="25"/>
      <c r="F1738" s="25"/>
      <c r="G1738" s="25"/>
      <c r="H1738" s="25"/>
      <c r="I1738" s="214"/>
      <c r="J1738" s="25"/>
      <c r="K1738" s="25"/>
      <c r="L1738" s="25"/>
      <c r="M1738" s="25"/>
      <c r="N1738" s="25"/>
      <c r="O1738" s="25"/>
      <c r="P1738" s="25"/>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c r="AM1738" s="25"/>
      <c r="AN1738" s="25"/>
      <c r="AO1738" s="25"/>
      <c r="AP1738" s="25"/>
      <c r="AQ1738" s="25"/>
      <c r="AR1738" s="25"/>
      <c r="AS1738" s="25"/>
      <c r="AT1738" s="25"/>
      <c r="AU1738" s="25"/>
      <c r="AV1738" s="25"/>
      <c r="AW1738" s="25"/>
      <c r="AX1738" s="25"/>
      <c r="AY1738" s="25"/>
      <c r="AZ1738" s="25"/>
      <c r="BA1738" s="25"/>
      <c r="BB1738" s="25"/>
      <c r="BC1738" s="25"/>
      <c r="BD1738" s="25"/>
      <c r="BE1738" s="25"/>
      <c r="BF1738" s="25"/>
      <c r="BG1738" s="25"/>
      <c r="BH1738" s="25"/>
      <c r="BI1738" s="25"/>
      <c r="BJ1738" s="25"/>
      <c r="BK1738" s="25"/>
      <c r="BL1738" s="25"/>
      <c r="BM1738" s="25"/>
      <c r="BN1738" s="25"/>
      <c r="BO1738" s="25"/>
      <c r="BP1738" s="25"/>
      <c r="BQ1738" s="25"/>
      <c r="BR1738" s="25"/>
      <c r="BS1738" s="25"/>
      <c r="BT1738" s="25"/>
      <c r="BU1738" s="25"/>
      <c r="BV1738" s="25"/>
      <c r="BW1738" s="25"/>
      <c r="BX1738" s="25"/>
      <c r="BY1738" s="25"/>
      <c r="BZ1738" s="25"/>
      <c r="CA1738" s="25"/>
      <c r="CB1738" s="25"/>
      <c r="CC1738" s="25"/>
      <c r="CD1738" s="25"/>
      <c r="CE1738" s="25"/>
      <c r="CF1738" s="25"/>
      <c r="CG1738" s="25"/>
      <c r="CH1738" s="25"/>
      <c r="CI1738" s="25"/>
      <c r="CJ1738" s="25"/>
      <c r="CK1738" s="25"/>
      <c r="CL1738" s="25"/>
      <c r="CM1738" s="25"/>
      <c r="CN1738" s="25"/>
      <c r="CO1738" s="25"/>
      <c r="CP1738" s="25"/>
      <c r="CQ1738" s="25"/>
      <c r="CR1738" s="25"/>
      <c r="CS1738" s="25"/>
      <c r="CT1738" s="25"/>
      <c r="CU1738" s="25"/>
      <c r="CV1738" s="25"/>
      <c r="CW1738" s="25"/>
      <c r="CX1738" s="25"/>
      <c r="CY1738" s="25"/>
      <c r="CZ1738" s="25"/>
      <c r="DA1738" s="25"/>
      <c r="DB1738" s="25"/>
      <c r="DC1738" s="25"/>
      <c r="DD1738" s="25"/>
    </row>
    <row r="1739" spans="1:108" hidden="1">
      <c r="A1739" s="25"/>
      <c r="B1739" s="25"/>
      <c r="C1739" s="25"/>
      <c r="D1739" s="25"/>
      <c r="E1739" s="25"/>
      <c r="F1739" s="25"/>
      <c r="G1739" s="25"/>
      <c r="H1739" s="25"/>
      <c r="I1739" s="214"/>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5"/>
      <c r="AX1739" s="25"/>
      <c r="AY1739" s="25"/>
      <c r="AZ1739" s="25"/>
      <c r="BA1739" s="25"/>
      <c r="BB1739" s="25"/>
      <c r="BC1739" s="25"/>
      <c r="BD1739" s="25"/>
      <c r="BE1739" s="25"/>
      <c r="BF1739" s="25"/>
      <c r="BG1739" s="25"/>
      <c r="BH1739" s="25"/>
      <c r="BI1739" s="25"/>
      <c r="BJ1739" s="25"/>
      <c r="BK1739" s="25"/>
      <c r="BL1739" s="25"/>
      <c r="BM1739" s="25"/>
      <c r="BN1739" s="25"/>
      <c r="BO1739" s="25"/>
      <c r="BP1739" s="25"/>
      <c r="BQ1739" s="25"/>
      <c r="BR1739" s="25"/>
      <c r="BS1739" s="25"/>
      <c r="BT1739" s="25"/>
      <c r="BU1739" s="25"/>
      <c r="BV1739" s="25"/>
      <c r="BW1739" s="25"/>
      <c r="BX1739" s="25"/>
      <c r="BY1739" s="25"/>
      <c r="BZ1739" s="25"/>
      <c r="CA1739" s="25"/>
      <c r="CB1739" s="25"/>
      <c r="CC1739" s="25"/>
      <c r="CD1739" s="25"/>
      <c r="CE1739" s="25"/>
      <c r="CF1739" s="25"/>
      <c r="CG1739" s="25"/>
      <c r="CH1739" s="25"/>
      <c r="CI1739" s="25"/>
      <c r="CJ1739" s="25"/>
      <c r="CK1739" s="25"/>
      <c r="CL1739" s="25"/>
      <c r="CM1739" s="25"/>
      <c r="CN1739" s="25"/>
      <c r="CO1739" s="25"/>
      <c r="CP1739" s="25"/>
      <c r="CQ1739" s="25"/>
      <c r="CR1739" s="25"/>
      <c r="CS1739" s="25"/>
      <c r="CT1739" s="25"/>
      <c r="CU1739" s="25"/>
      <c r="CV1739" s="25"/>
      <c r="CW1739" s="25"/>
      <c r="CX1739" s="25"/>
      <c r="CY1739" s="25"/>
      <c r="CZ1739" s="25"/>
      <c r="DA1739" s="25"/>
      <c r="DB1739" s="25"/>
      <c r="DC1739" s="25"/>
      <c r="DD1739" s="25"/>
    </row>
    <row r="1740" spans="1:108" hidden="1">
      <c r="A1740" s="25"/>
      <c r="B1740" s="25"/>
      <c r="C1740" s="25"/>
      <c r="D1740" s="25"/>
      <c r="E1740" s="25"/>
      <c r="F1740" s="25"/>
      <c r="G1740" s="25"/>
      <c r="H1740" s="25"/>
      <c r="I1740" s="214"/>
      <c r="J1740" s="25"/>
      <c r="K1740" s="25"/>
      <c r="L1740" s="25"/>
      <c r="M1740" s="25"/>
      <c r="N1740" s="25"/>
      <c r="O1740" s="25"/>
      <c r="P1740" s="25"/>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c r="AM1740" s="25"/>
      <c r="AN1740" s="25"/>
      <c r="AO1740" s="25"/>
      <c r="AP1740" s="25"/>
      <c r="AQ1740" s="25"/>
      <c r="AR1740" s="25"/>
      <c r="AS1740" s="25"/>
      <c r="AT1740" s="25"/>
      <c r="AU1740" s="25"/>
      <c r="AV1740" s="25"/>
      <c r="AW1740" s="25"/>
      <c r="AX1740" s="25"/>
      <c r="AY1740" s="25"/>
      <c r="AZ1740" s="25"/>
      <c r="BA1740" s="25"/>
      <c r="BB1740" s="25"/>
      <c r="BC1740" s="25"/>
      <c r="BD1740" s="25"/>
      <c r="BE1740" s="25"/>
      <c r="BF1740" s="25"/>
      <c r="BG1740" s="25"/>
      <c r="BH1740" s="25"/>
      <c r="BI1740" s="25"/>
      <c r="BJ1740" s="25"/>
      <c r="BK1740" s="25"/>
      <c r="BL1740" s="25"/>
      <c r="BM1740" s="25"/>
      <c r="BN1740" s="25"/>
      <c r="BO1740" s="25"/>
      <c r="BP1740" s="25"/>
      <c r="BQ1740" s="25"/>
      <c r="BR1740" s="25"/>
      <c r="BS1740" s="25"/>
      <c r="BT1740" s="25"/>
      <c r="BU1740" s="25"/>
      <c r="BV1740" s="25"/>
      <c r="BW1740" s="25"/>
      <c r="BX1740" s="25"/>
      <c r="BY1740" s="25"/>
      <c r="BZ1740" s="25"/>
      <c r="CA1740" s="25"/>
      <c r="CB1740" s="25"/>
      <c r="CC1740" s="25"/>
      <c r="CD1740" s="25"/>
      <c r="CE1740" s="25"/>
      <c r="CF1740" s="25"/>
      <c r="CG1740" s="25"/>
      <c r="CH1740" s="25"/>
      <c r="CI1740" s="25"/>
      <c r="CJ1740" s="25"/>
      <c r="CK1740" s="25"/>
      <c r="CL1740" s="25"/>
      <c r="CM1740" s="25"/>
      <c r="CN1740" s="25"/>
      <c r="CO1740" s="25"/>
      <c r="CP1740" s="25"/>
      <c r="CQ1740" s="25"/>
      <c r="CR1740" s="25"/>
      <c r="CS1740" s="25"/>
      <c r="CT1740" s="25"/>
      <c r="CU1740" s="25"/>
      <c r="CV1740" s="25"/>
      <c r="CW1740" s="25"/>
      <c r="CX1740" s="25"/>
      <c r="CY1740" s="25"/>
      <c r="CZ1740" s="25"/>
      <c r="DA1740" s="25"/>
      <c r="DB1740" s="25"/>
      <c r="DC1740" s="25"/>
      <c r="DD1740" s="25"/>
    </row>
    <row r="1741" spans="1:108" hidden="1">
      <c r="A1741" s="25"/>
      <c r="B1741" s="25"/>
      <c r="C1741" s="25"/>
      <c r="D1741" s="25"/>
      <c r="E1741" s="25"/>
      <c r="F1741" s="25"/>
      <c r="G1741" s="25"/>
      <c r="H1741" s="25"/>
      <c r="I1741" s="214"/>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5"/>
      <c r="AX1741" s="25"/>
      <c r="AY1741" s="25"/>
      <c r="AZ1741" s="25"/>
      <c r="BA1741" s="25"/>
      <c r="BB1741" s="25"/>
      <c r="BC1741" s="25"/>
      <c r="BD1741" s="25"/>
      <c r="BE1741" s="25"/>
      <c r="BF1741" s="25"/>
      <c r="BG1741" s="25"/>
      <c r="BH1741" s="25"/>
      <c r="BI1741" s="25"/>
      <c r="BJ1741" s="25"/>
      <c r="BK1741" s="25"/>
      <c r="BL1741" s="25"/>
      <c r="BM1741" s="25"/>
      <c r="BN1741" s="25"/>
      <c r="BO1741" s="25"/>
      <c r="BP1741" s="25"/>
      <c r="BQ1741" s="25"/>
      <c r="BR1741" s="25"/>
      <c r="BS1741" s="25"/>
      <c r="BT1741" s="25"/>
      <c r="BU1741" s="25"/>
      <c r="BV1741" s="25"/>
      <c r="BW1741" s="25"/>
      <c r="BX1741" s="25"/>
      <c r="BY1741" s="25"/>
      <c r="BZ1741" s="25"/>
      <c r="CA1741" s="25"/>
      <c r="CB1741" s="25"/>
      <c r="CC1741" s="25"/>
      <c r="CD1741" s="25"/>
      <c r="CE1741" s="25"/>
      <c r="CF1741" s="25"/>
      <c r="CG1741" s="25"/>
      <c r="CH1741" s="25"/>
      <c r="CI1741" s="25"/>
      <c r="CJ1741" s="25"/>
      <c r="CK1741" s="25"/>
      <c r="CL1741" s="25"/>
      <c r="CM1741" s="25"/>
      <c r="CN1741" s="25"/>
      <c r="CO1741" s="25"/>
      <c r="CP1741" s="25"/>
      <c r="CQ1741" s="25"/>
      <c r="CR1741" s="25"/>
      <c r="CS1741" s="25"/>
      <c r="CT1741" s="25"/>
      <c r="CU1741" s="25"/>
      <c r="CV1741" s="25"/>
      <c r="CW1741" s="25"/>
      <c r="CX1741" s="25"/>
      <c r="CY1741" s="25"/>
      <c r="CZ1741" s="25"/>
      <c r="DA1741" s="25"/>
      <c r="DB1741" s="25"/>
      <c r="DC1741" s="25"/>
      <c r="DD1741" s="25"/>
    </row>
    <row r="1742" spans="1:108" hidden="1">
      <c r="A1742" s="25"/>
      <c r="B1742" s="25"/>
      <c r="C1742" s="25"/>
      <c r="D1742" s="25"/>
      <c r="E1742" s="25"/>
      <c r="F1742" s="25"/>
      <c r="G1742" s="25"/>
      <c r="H1742" s="25"/>
      <c r="I1742" s="214"/>
      <c r="J1742" s="25"/>
      <c r="K1742" s="25"/>
      <c r="L1742" s="25"/>
      <c r="M1742" s="25"/>
      <c r="N1742" s="25"/>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c r="AM1742" s="25"/>
      <c r="AN1742" s="25"/>
      <c r="AO1742" s="25"/>
      <c r="AP1742" s="25"/>
      <c r="AQ1742" s="25"/>
      <c r="AR1742" s="25"/>
      <c r="AS1742" s="25"/>
      <c r="AT1742" s="25"/>
      <c r="AU1742" s="25"/>
      <c r="AV1742" s="25"/>
      <c r="AW1742" s="25"/>
      <c r="AX1742" s="25"/>
      <c r="AY1742" s="25"/>
      <c r="AZ1742" s="25"/>
      <c r="BA1742" s="25"/>
      <c r="BB1742" s="25"/>
      <c r="BC1742" s="25"/>
      <c r="BD1742" s="25"/>
      <c r="BE1742" s="25"/>
      <c r="BF1742" s="25"/>
      <c r="BG1742" s="25"/>
      <c r="BH1742" s="25"/>
      <c r="BI1742" s="25"/>
      <c r="BJ1742" s="25"/>
      <c r="BK1742" s="25"/>
      <c r="BL1742" s="25"/>
      <c r="BM1742" s="25"/>
      <c r="BN1742" s="25"/>
      <c r="BO1742" s="25"/>
      <c r="BP1742" s="25"/>
      <c r="BQ1742" s="25"/>
      <c r="BR1742" s="25"/>
      <c r="BS1742" s="25"/>
      <c r="BT1742" s="25"/>
      <c r="BU1742" s="25"/>
      <c r="BV1742" s="25"/>
      <c r="BW1742" s="25"/>
      <c r="BX1742" s="25"/>
      <c r="BY1742" s="25"/>
      <c r="BZ1742" s="25"/>
      <c r="CA1742" s="25"/>
      <c r="CB1742" s="25"/>
      <c r="CC1742" s="25"/>
      <c r="CD1742" s="25"/>
      <c r="CE1742" s="25"/>
      <c r="CF1742" s="25"/>
      <c r="CG1742" s="25"/>
      <c r="CH1742" s="25"/>
      <c r="CI1742" s="25"/>
      <c r="CJ1742" s="25"/>
      <c r="CK1742" s="25"/>
      <c r="CL1742" s="25"/>
      <c r="CM1742" s="25"/>
      <c r="CN1742" s="25"/>
      <c r="CO1742" s="25"/>
      <c r="CP1742" s="25"/>
      <c r="CQ1742" s="25"/>
      <c r="CR1742" s="25"/>
      <c r="CS1742" s="25"/>
      <c r="CT1742" s="25"/>
      <c r="CU1742" s="25"/>
      <c r="CV1742" s="25"/>
      <c r="CW1742" s="25"/>
      <c r="CX1742" s="25"/>
      <c r="CY1742" s="25"/>
      <c r="CZ1742" s="25"/>
      <c r="DA1742" s="25"/>
      <c r="DB1742" s="25"/>
      <c r="DC1742" s="25"/>
      <c r="DD1742" s="25"/>
    </row>
    <row r="1743" spans="1:108" hidden="1">
      <c r="A1743" s="25"/>
      <c r="B1743" s="25"/>
      <c r="C1743" s="25"/>
      <c r="D1743" s="25"/>
      <c r="E1743" s="25"/>
      <c r="F1743" s="25"/>
      <c r="G1743" s="25"/>
      <c r="H1743" s="25"/>
      <c r="I1743" s="214"/>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5"/>
      <c r="AX1743" s="25"/>
      <c r="AY1743" s="25"/>
      <c r="AZ1743" s="25"/>
      <c r="BA1743" s="25"/>
      <c r="BB1743" s="25"/>
      <c r="BC1743" s="25"/>
      <c r="BD1743" s="25"/>
      <c r="BE1743" s="25"/>
      <c r="BF1743" s="25"/>
      <c r="BG1743" s="25"/>
      <c r="BH1743" s="25"/>
      <c r="BI1743" s="25"/>
      <c r="BJ1743" s="25"/>
      <c r="BK1743" s="25"/>
      <c r="BL1743" s="25"/>
      <c r="BM1743" s="25"/>
      <c r="BN1743" s="25"/>
      <c r="BO1743" s="25"/>
      <c r="BP1743" s="25"/>
      <c r="BQ1743" s="25"/>
      <c r="BR1743" s="25"/>
      <c r="BS1743" s="25"/>
      <c r="BT1743" s="25"/>
      <c r="BU1743" s="25"/>
      <c r="BV1743" s="25"/>
      <c r="BW1743" s="25"/>
      <c r="BX1743" s="25"/>
      <c r="BY1743" s="25"/>
      <c r="BZ1743" s="25"/>
      <c r="CA1743" s="25"/>
      <c r="CB1743" s="25"/>
      <c r="CC1743" s="25"/>
      <c r="CD1743" s="25"/>
      <c r="CE1743" s="25"/>
      <c r="CF1743" s="25"/>
      <c r="CG1743" s="25"/>
      <c r="CH1743" s="25"/>
      <c r="CI1743" s="25"/>
      <c r="CJ1743" s="25"/>
      <c r="CK1743" s="25"/>
      <c r="CL1743" s="25"/>
      <c r="CM1743" s="25"/>
      <c r="CN1743" s="25"/>
      <c r="CO1743" s="25"/>
      <c r="CP1743" s="25"/>
      <c r="CQ1743" s="25"/>
      <c r="CR1743" s="25"/>
      <c r="CS1743" s="25"/>
      <c r="CT1743" s="25"/>
      <c r="CU1743" s="25"/>
      <c r="CV1743" s="25"/>
      <c r="CW1743" s="25"/>
      <c r="CX1743" s="25"/>
      <c r="CY1743" s="25"/>
      <c r="CZ1743" s="25"/>
      <c r="DA1743" s="25"/>
      <c r="DB1743" s="25"/>
      <c r="DC1743" s="25"/>
      <c r="DD1743" s="25"/>
    </row>
    <row r="1744" spans="1:108" hidden="1">
      <c r="A1744" s="25"/>
      <c r="B1744" s="25"/>
      <c r="C1744" s="25"/>
      <c r="D1744" s="25"/>
      <c r="E1744" s="25"/>
      <c r="F1744" s="25"/>
      <c r="G1744" s="25"/>
      <c r="H1744" s="25"/>
      <c r="I1744" s="214"/>
      <c r="J1744" s="25"/>
      <c r="K1744" s="25"/>
      <c r="L1744" s="25"/>
      <c r="M1744" s="25"/>
      <c r="N1744" s="25"/>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c r="AM1744" s="25"/>
      <c r="AN1744" s="25"/>
      <c r="AO1744" s="25"/>
      <c r="AP1744" s="25"/>
      <c r="AQ1744" s="25"/>
      <c r="AR1744" s="25"/>
      <c r="AS1744" s="25"/>
      <c r="AT1744" s="25"/>
      <c r="AU1744" s="25"/>
      <c r="AV1744" s="25"/>
      <c r="AW1744" s="25"/>
      <c r="AX1744" s="25"/>
      <c r="AY1744" s="25"/>
      <c r="AZ1744" s="25"/>
      <c r="BA1744" s="25"/>
      <c r="BB1744" s="25"/>
      <c r="BC1744" s="25"/>
      <c r="BD1744" s="25"/>
      <c r="BE1744" s="25"/>
      <c r="BF1744" s="25"/>
      <c r="BG1744" s="25"/>
      <c r="BH1744" s="25"/>
      <c r="BI1744" s="25"/>
      <c r="BJ1744" s="25"/>
      <c r="BK1744" s="25"/>
      <c r="BL1744" s="25"/>
      <c r="BM1744" s="25"/>
      <c r="BN1744" s="25"/>
      <c r="BO1744" s="25"/>
      <c r="BP1744" s="25"/>
      <c r="BQ1744" s="25"/>
      <c r="BR1744" s="25"/>
      <c r="BS1744" s="25"/>
      <c r="BT1744" s="25"/>
      <c r="BU1744" s="25"/>
      <c r="BV1744" s="25"/>
      <c r="BW1744" s="25"/>
      <c r="BX1744" s="25"/>
      <c r="BY1744" s="25"/>
      <c r="BZ1744" s="25"/>
      <c r="CA1744" s="25"/>
      <c r="CB1744" s="25"/>
      <c r="CC1744" s="25"/>
      <c r="CD1744" s="25"/>
      <c r="CE1744" s="25"/>
      <c r="CF1744" s="25"/>
      <c r="CG1744" s="25"/>
      <c r="CH1744" s="25"/>
      <c r="CI1744" s="25"/>
      <c r="CJ1744" s="25"/>
      <c r="CK1744" s="25"/>
      <c r="CL1744" s="25"/>
      <c r="CM1744" s="25"/>
      <c r="CN1744" s="25"/>
      <c r="CO1744" s="25"/>
      <c r="CP1744" s="25"/>
      <c r="CQ1744" s="25"/>
      <c r="CR1744" s="25"/>
      <c r="CS1744" s="25"/>
      <c r="CT1744" s="25"/>
      <c r="CU1744" s="25"/>
      <c r="CV1744" s="25"/>
      <c r="CW1744" s="25"/>
      <c r="CX1744" s="25"/>
      <c r="CY1744" s="25"/>
      <c r="CZ1744" s="25"/>
      <c r="DA1744" s="25"/>
      <c r="DB1744" s="25"/>
      <c r="DC1744" s="25"/>
      <c r="DD1744" s="25"/>
    </row>
    <row r="1745" spans="1:108" hidden="1">
      <c r="A1745" s="25"/>
      <c r="B1745" s="25"/>
      <c r="C1745" s="25"/>
      <c r="D1745" s="25"/>
      <c r="E1745" s="25"/>
      <c r="F1745" s="25"/>
      <c r="G1745" s="25"/>
      <c r="H1745" s="25"/>
      <c r="I1745" s="214"/>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5"/>
      <c r="AX1745" s="25"/>
      <c r="AY1745" s="25"/>
      <c r="AZ1745" s="25"/>
      <c r="BA1745" s="25"/>
      <c r="BB1745" s="25"/>
      <c r="BC1745" s="25"/>
      <c r="BD1745" s="25"/>
      <c r="BE1745" s="25"/>
      <c r="BF1745" s="25"/>
      <c r="BG1745" s="25"/>
      <c r="BH1745" s="25"/>
      <c r="BI1745" s="25"/>
      <c r="BJ1745" s="25"/>
      <c r="BK1745" s="25"/>
      <c r="BL1745" s="25"/>
      <c r="BM1745" s="25"/>
      <c r="BN1745" s="25"/>
      <c r="BO1745" s="25"/>
      <c r="BP1745" s="25"/>
      <c r="BQ1745" s="25"/>
      <c r="BR1745" s="25"/>
      <c r="BS1745" s="25"/>
      <c r="BT1745" s="25"/>
      <c r="BU1745" s="25"/>
      <c r="BV1745" s="25"/>
      <c r="BW1745" s="25"/>
      <c r="BX1745" s="25"/>
      <c r="BY1745" s="25"/>
      <c r="BZ1745" s="25"/>
      <c r="CA1745" s="25"/>
      <c r="CB1745" s="25"/>
      <c r="CC1745" s="25"/>
      <c r="CD1745" s="25"/>
      <c r="CE1745" s="25"/>
      <c r="CF1745" s="25"/>
      <c r="CG1745" s="25"/>
      <c r="CH1745" s="25"/>
      <c r="CI1745" s="25"/>
      <c r="CJ1745" s="25"/>
      <c r="CK1745" s="25"/>
      <c r="CL1745" s="25"/>
      <c r="CM1745" s="25"/>
      <c r="CN1745" s="25"/>
      <c r="CO1745" s="25"/>
      <c r="CP1745" s="25"/>
      <c r="CQ1745" s="25"/>
      <c r="CR1745" s="25"/>
      <c r="CS1745" s="25"/>
      <c r="CT1745" s="25"/>
      <c r="CU1745" s="25"/>
      <c r="CV1745" s="25"/>
      <c r="CW1745" s="25"/>
      <c r="CX1745" s="25"/>
      <c r="CY1745" s="25"/>
      <c r="CZ1745" s="25"/>
      <c r="DA1745" s="25"/>
      <c r="DB1745" s="25"/>
      <c r="DC1745" s="25"/>
      <c r="DD1745" s="25"/>
    </row>
    <row r="1746" spans="1:108" hidden="1">
      <c r="A1746" s="25"/>
      <c r="B1746" s="25"/>
      <c r="C1746" s="25"/>
      <c r="D1746" s="25"/>
      <c r="E1746" s="25"/>
      <c r="F1746" s="25"/>
      <c r="G1746" s="25"/>
      <c r="H1746" s="25"/>
      <c r="I1746" s="214"/>
      <c r="J1746" s="25"/>
      <c r="K1746" s="25"/>
      <c r="L1746" s="25"/>
      <c r="M1746" s="25"/>
      <c r="N1746" s="25"/>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c r="AM1746" s="25"/>
      <c r="AN1746" s="25"/>
      <c r="AO1746" s="25"/>
      <c r="AP1746" s="25"/>
      <c r="AQ1746" s="25"/>
      <c r="AR1746" s="25"/>
      <c r="AS1746" s="25"/>
      <c r="AT1746" s="25"/>
      <c r="AU1746" s="25"/>
      <c r="AV1746" s="25"/>
      <c r="AW1746" s="25"/>
      <c r="AX1746" s="25"/>
      <c r="AY1746" s="25"/>
      <c r="AZ1746" s="25"/>
      <c r="BA1746" s="25"/>
      <c r="BB1746" s="25"/>
      <c r="BC1746" s="25"/>
      <c r="BD1746" s="25"/>
      <c r="BE1746" s="25"/>
      <c r="BF1746" s="25"/>
      <c r="BG1746" s="25"/>
      <c r="BH1746" s="25"/>
      <c r="BI1746" s="25"/>
      <c r="BJ1746" s="25"/>
      <c r="BK1746" s="25"/>
      <c r="BL1746" s="25"/>
      <c r="BM1746" s="25"/>
      <c r="BN1746" s="25"/>
      <c r="BO1746" s="25"/>
      <c r="BP1746" s="25"/>
      <c r="BQ1746" s="25"/>
      <c r="BR1746" s="25"/>
      <c r="BS1746" s="25"/>
      <c r="BT1746" s="25"/>
      <c r="BU1746" s="25"/>
      <c r="BV1746" s="25"/>
      <c r="BW1746" s="25"/>
      <c r="BX1746" s="25"/>
      <c r="BY1746" s="25"/>
      <c r="BZ1746" s="25"/>
      <c r="CA1746" s="25"/>
      <c r="CB1746" s="25"/>
      <c r="CC1746" s="25"/>
      <c r="CD1746" s="25"/>
      <c r="CE1746" s="25"/>
      <c r="CF1746" s="25"/>
      <c r="CG1746" s="25"/>
      <c r="CH1746" s="25"/>
      <c r="CI1746" s="25"/>
      <c r="CJ1746" s="25"/>
      <c r="CK1746" s="25"/>
      <c r="CL1746" s="25"/>
      <c r="CM1746" s="25"/>
      <c r="CN1746" s="25"/>
      <c r="CO1746" s="25"/>
      <c r="CP1746" s="25"/>
      <c r="CQ1746" s="25"/>
      <c r="CR1746" s="25"/>
      <c r="CS1746" s="25"/>
      <c r="CT1746" s="25"/>
      <c r="CU1746" s="25"/>
      <c r="CV1746" s="25"/>
      <c r="CW1746" s="25"/>
      <c r="CX1746" s="25"/>
      <c r="CY1746" s="25"/>
      <c r="CZ1746" s="25"/>
      <c r="DA1746" s="25"/>
      <c r="DB1746" s="25"/>
      <c r="DC1746" s="25"/>
      <c r="DD1746" s="25"/>
    </row>
    <row r="1747" spans="1:108" hidden="1">
      <c r="A1747" s="25"/>
      <c r="B1747" s="25"/>
      <c r="C1747" s="25"/>
      <c r="D1747" s="25"/>
      <c r="E1747" s="25"/>
      <c r="F1747" s="25"/>
      <c r="G1747" s="25"/>
      <c r="H1747" s="25"/>
      <c r="I1747" s="214"/>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5"/>
      <c r="AX1747" s="25"/>
      <c r="AY1747" s="25"/>
      <c r="AZ1747" s="25"/>
      <c r="BA1747" s="25"/>
      <c r="BB1747" s="25"/>
      <c r="BC1747" s="25"/>
      <c r="BD1747" s="25"/>
      <c r="BE1747" s="25"/>
      <c r="BF1747" s="25"/>
      <c r="BG1747" s="25"/>
      <c r="BH1747" s="25"/>
      <c r="BI1747" s="25"/>
      <c r="BJ1747" s="25"/>
      <c r="BK1747" s="25"/>
      <c r="BL1747" s="25"/>
      <c r="BM1747" s="25"/>
      <c r="BN1747" s="25"/>
      <c r="BO1747" s="25"/>
      <c r="BP1747" s="25"/>
      <c r="BQ1747" s="25"/>
      <c r="BR1747" s="25"/>
      <c r="BS1747" s="25"/>
      <c r="BT1747" s="25"/>
      <c r="BU1747" s="25"/>
      <c r="BV1747" s="25"/>
      <c r="BW1747" s="25"/>
      <c r="BX1747" s="25"/>
      <c r="BY1747" s="25"/>
      <c r="BZ1747" s="25"/>
      <c r="CA1747" s="25"/>
      <c r="CB1747" s="25"/>
      <c r="CC1747" s="25"/>
      <c r="CD1747" s="25"/>
      <c r="CE1747" s="25"/>
      <c r="CF1747" s="25"/>
      <c r="CG1747" s="25"/>
      <c r="CH1747" s="25"/>
      <c r="CI1747" s="25"/>
      <c r="CJ1747" s="25"/>
      <c r="CK1747" s="25"/>
      <c r="CL1747" s="25"/>
      <c r="CM1747" s="25"/>
      <c r="CN1747" s="25"/>
      <c r="CO1747" s="25"/>
      <c r="CP1747" s="25"/>
      <c r="CQ1747" s="25"/>
      <c r="CR1747" s="25"/>
      <c r="CS1747" s="25"/>
      <c r="CT1747" s="25"/>
      <c r="CU1747" s="25"/>
      <c r="CV1747" s="25"/>
      <c r="CW1747" s="25"/>
      <c r="CX1747" s="25"/>
      <c r="CY1747" s="25"/>
      <c r="CZ1747" s="25"/>
      <c r="DA1747" s="25"/>
      <c r="DB1747" s="25"/>
      <c r="DC1747" s="25"/>
      <c r="DD1747" s="25"/>
    </row>
    <row r="1748" spans="1:108" hidden="1">
      <c r="A1748" s="25"/>
      <c r="B1748" s="25"/>
      <c r="C1748" s="25"/>
      <c r="D1748" s="25"/>
      <c r="E1748" s="25"/>
      <c r="F1748" s="25"/>
      <c r="G1748" s="25"/>
      <c r="H1748" s="25"/>
      <c r="I1748" s="214"/>
      <c r="J1748" s="25"/>
      <c r="K1748" s="25"/>
      <c r="L1748" s="25"/>
      <c r="M1748" s="25"/>
      <c r="N1748" s="25"/>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c r="AM1748" s="25"/>
      <c r="AN1748" s="25"/>
      <c r="AO1748" s="25"/>
      <c r="AP1748" s="25"/>
      <c r="AQ1748" s="25"/>
      <c r="AR1748" s="25"/>
      <c r="AS1748" s="25"/>
      <c r="AT1748" s="25"/>
      <c r="AU1748" s="25"/>
      <c r="AV1748" s="25"/>
      <c r="AW1748" s="25"/>
      <c r="AX1748" s="25"/>
      <c r="AY1748" s="25"/>
      <c r="AZ1748" s="25"/>
      <c r="BA1748" s="25"/>
      <c r="BB1748" s="25"/>
      <c r="BC1748" s="25"/>
      <c r="BD1748" s="25"/>
      <c r="BE1748" s="25"/>
      <c r="BF1748" s="25"/>
      <c r="BG1748" s="25"/>
      <c r="BH1748" s="25"/>
      <c r="BI1748" s="25"/>
      <c r="BJ1748" s="25"/>
      <c r="BK1748" s="25"/>
      <c r="BL1748" s="25"/>
      <c r="BM1748" s="25"/>
      <c r="BN1748" s="25"/>
      <c r="BO1748" s="25"/>
      <c r="BP1748" s="25"/>
      <c r="BQ1748" s="25"/>
      <c r="BR1748" s="25"/>
      <c r="BS1748" s="25"/>
      <c r="BT1748" s="25"/>
      <c r="BU1748" s="25"/>
      <c r="BV1748" s="25"/>
      <c r="BW1748" s="25"/>
      <c r="BX1748" s="25"/>
      <c r="BY1748" s="25"/>
      <c r="BZ1748" s="25"/>
      <c r="CA1748" s="25"/>
      <c r="CB1748" s="25"/>
      <c r="CC1748" s="25"/>
      <c r="CD1748" s="25"/>
      <c r="CE1748" s="25"/>
      <c r="CF1748" s="25"/>
      <c r="CG1748" s="25"/>
      <c r="CH1748" s="25"/>
      <c r="CI1748" s="25"/>
      <c r="CJ1748" s="25"/>
      <c r="CK1748" s="25"/>
      <c r="CL1748" s="25"/>
      <c r="CM1748" s="25"/>
      <c r="CN1748" s="25"/>
      <c r="CO1748" s="25"/>
      <c r="CP1748" s="25"/>
      <c r="CQ1748" s="25"/>
      <c r="CR1748" s="25"/>
      <c r="CS1748" s="25"/>
      <c r="CT1748" s="25"/>
      <c r="CU1748" s="25"/>
      <c r="CV1748" s="25"/>
      <c r="CW1748" s="25"/>
      <c r="CX1748" s="25"/>
      <c r="CY1748" s="25"/>
      <c r="CZ1748" s="25"/>
      <c r="DA1748" s="25"/>
      <c r="DB1748" s="25"/>
      <c r="DC1748" s="25"/>
      <c r="DD1748" s="25"/>
    </row>
    <row r="1749" spans="1:108" hidden="1">
      <c r="A1749" s="25"/>
      <c r="B1749" s="25"/>
      <c r="C1749" s="25"/>
      <c r="D1749" s="25"/>
      <c r="E1749" s="25"/>
      <c r="F1749" s="25"/>
      <c r="G1749" s="25"/>
      <c r="H1749" s="25"/>
      <c r="I1749" s="214"/>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5"/>
      <c r="AX1749" s="25"/>
      <c r="AY1749" s="25"/>
      <c r="AZ1749" s="25"/>
      <c r="BA1749" s="25"/>
      <c r="BB1749" s="25"/>
      <c r="BC1749" s="25"/>
      <c r="BD1749" s="25"/>
      <c r="BE1749" s="25"/>
      <c r="BF1749" s="25"/>
      <c r="BG1749" s="25"/>
      <c r="BH1749" s="25"/>
      <c r="BI1749" s="25"/>
      <c r="BJ1749" s="25"/>
      <c r="BK1749" s="25"/>
      <c r="BL1749" s="25"/>
      <c r="BM1749" s="25"/>
      <c r="BN1749" s="25"/>
      <c r="BO1749" s="25"/>
      <c r="BP1749" s="25"/>
      <c r="BQ1749" s="25"/>
      <c r="BR1749" s="25"/>
      <c r="BS1749" s="25"/>
      <c r="BT1749" s="25"/>
      <c r="BU1749" s="25"/>
      <c r="BV1749" s="25"/>
      <c r="BW1749" s="25"/>
      <c r="BX1749" s="25"/>
      <c r="BY1749" s="25"/>
      <c r="BZ1749" s="25"/>
      <c r="CA1749" s="25"/>
      <c r="CB1749" s="25"/>
      <c r="CC1749" s="25"/>
      <c r="CD1749" s="25"/>
      <c r="CE1749" s="25"/>
      <c r="CF1749" s="25"/>
      <c r="CG1749" s="25"/>
      <c r="CH1749" s="25"/>
      <c r="CI1749" s="25"/>
      <c r="CJ1749" s="25"/>
      <c r="CK1749" s="25"/>
      <c r="CL1749" s="25"/>
      <c r="CM1749" s="25"/>
      <c r="CN1749" s="25"/>
      <c r="CO1749" s="25"/>
      <c r="CP1749" s="25"/>
      <c r="CQ1749" s="25"/>
      <c r="CR1749" s="25"/>
      <c r="CS1749" s="25"/>
      <c r="CT1749" s="25"/>
      <c r="CU1749" s="25"/>
      <c r="CV1749" s="25"/>
      <c r="CW1749" s="25"/>
      <c r="CX1749" s="25"/>
      <c r="CY1749" s="25"/>
      <c r="CZ1749" s="25"/>
      <c r="DA1749" s="25"/>
      <c r="DB1749" s="25"/>
      <c r="DC1749" s="25"/>
      <c r="DD1749" s="25"/>
    </row>
    <row r="1750" spans="1:108" hidden="1">
      <c r="A1750" s="25"/>
      <c r="B1750" s="25"/>
      <c r="C1750" s="25"/>
      <c r="D1750" s="25"/>
      <c r="E1750" s="25"/>
      <c r="F1750" s="25"/>
      <c r="G1750" s="25"/>
      <c r="H1750" s="25"/>
      <c r="I1750" s="214"/>
      <c r="J1750" s="25"/>
      <c r="K1750" s="25"/>
      <c r="L1750" s="25"/>
      <c r="M1750" s="25"/>
      <c r="N1750" s="25"/>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c r="AM1750" s="25"/>
      <c r="AN1750" s="25"/>
      <c r="AO1750" s="25"/>
      <c r="AP1750" s="25"/>
      <c r="AQ1750" s="25"/>
      <c r="AR1750" s="25"/>
      <c r="AS1750" s="25"/>
      <c r="AT1750" s="25"/>
      <c r="AU1750" s="25"/>
      <c r="AV1750" s="25"/>
      <c r="AW1750" s="25"/>
      <c r="AX1750" s="25"/>
      <c r="AY1750" s="25"/>
      <c r="AZ1750" s="25"/>
      <c r="BA1750" s="25"/>
      <c r="BB1750" s="25"/>
      <c r="BC1750" s="25"/>
      <c r="BD1750" s="25"/>
      <c r="BE1750" s="25"/>
      <c r="BF1750" s="25"/>
      <c r="BG1750" s="25"/>
      <c r="BH1750" s="25"/>
      <c r="BI1750" s="25"/>
      <c r="BJ1750" s="25"/>
      <c r="BK1750" s="25"/>
      <c r="BL1750" s="25"/>
      <c r="BM1750" s="25"/>
      <c r="BN1750" s="25"/>
      <c r="BO1750" s="25"/>
      <c r="BP1750" s="25"/>
      <c r="BQ1750" s="25"/>
      <c r="BR1750" s="25"/>
      <c r="BS1750" s="25"/>
      <c r="BT1750" s="25"/>
      <c r="BU1750" s="25"/>
      <c r="BV1750" s="25"/>
      <c r="BW1750" s="25"/>
      <c r="BX1750" s="25"/>
      <c r="BY1750" s="25"/>
      <c r="BZ1750" s="25"/>
      <c r="CA1750" s="25"/>
      <c r="CB1750" s="25"/>
      <c r="CC1750" s="25"/>
      <c r="CD1750" s="25"/>
      <c r="CE1750" s="25"/>
      <c r="CF1750" s="25"/>
      <c r="CG1750" s="25"/>
      <c r="CH1750" s="25"/>
      <c r="CI1750" s="25"/>
      <c r="CJ1750" s="25"/>
      <c r="CK1750" s="25"/>
      <c r="CL1750" s="25"/>
      <c r="CM1750" s="25"/>
      <c r="CN1750" s="25"/>
      <c r="CO1750" s="25"/>
      <c r="CP1750" s="25"/>
      <c r="CQ1750" s="25"/>
      <c r="CR1750" s="25"/>
      <c r="CS1750" s="25"/>
      <c r="CT1750" s="25"/>
      <c r="CU1750" s="25"/>
      <c r="CV1750" s="25"/>
      <c r="CW1750" s="25"/>
      <c r="CX1750" s="25"/>
      <c r="CY1750" s="25"/>
      <c r="CZ1750" s="25"/>
      <c r="DA1750" s="25"/>
      <c r="DB1750" s="25"/>
      <c r="DC1750" s="25"/>
      <c r="DD1750" s="25"/>
    </row>
    <row r="1751" spans="1:108" hidden="1">
      <c r="A1751" s="25"/>
      <c r="B1751" s="25"/>
      <c r="C1751" s="25"/>
      <c r="D1751" s="25"/>
      <c r="E1751" s="25"/>
      <c r="F1751" s="25"/>
      <c r="G1751" s="25"/>
      <c r="H1751" s="25"/>
      <c r="I1751" s="214"/>
      <c r="J1751" s="25"/>
      <c r="K1751" s="25"/>
      <c r="L1751" s="25"/>
      <c r="M1751" s="25"/>
      <c r="N1751" s="25"/>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5"/>
      <c r="AX1751" s="25"/>
      <c r="AY1751" s="25"/>
      <c r="AZ1751" s="25"/>
      <c r="BA1751" s="25"/>
      <c r="BB1751" s="25"/>
      <c r="BC1751" s="25"/>
      <c r="BD1751" s="25"/>
      <c r="BE1751" s="25"/>
      <c r="BF1751" s="25"/>
      <c r="BG1751" s="25"/>
      <c r="BH1751" s="25"/>
      <c r="BI1751" s="25"/>
      <c r="BJ1751" s="25"/>
      <c r="BK1751" s="25"/>
      <c r="BL1751" s="25"/>
      <c r="BM1751" s="25"/>
      <c r="BN1751" s="25"/>
      <c r="BO1751" s="25"/>
      <c r="BP1751" s="25"/>
      <c r="BQ1751" s="25"/>
      <c r="BR1751" s="25"/>
      <c r="BS1751" s="25"/>
      <c r="BT1751" s="25"/>
      <c r="BU1751" s="25"/>
      <c r="BV1751" s="25"/>
      <c r="BW1751" s="25"/>
      <c r="BX1751" s="25"/>
      <c r="BY1751" s="25"/>
      <c r="BZ1751" s="25"/>
      <c r="CA1751" s="25"/>
      <c r="CB1751" s="25"/>
      <c r="CC1751" s="25"/>
      <c r="CD1751" s="25"/>
      <c r="CE1751" s="25"/>
      <c r="CF1751" s="25"/>
      <c r="CG1751" s="25"/>
      <c r="CH1751" s="25"/>
      <c r="CI1751" s="25"/>
      <c r="CJ1751" s="25"/>
      <c r="CK1751" s="25"/>
      <c r="CL1751" s="25"/>
      <c r="CM1751" s="25"/>
      <c r="CN1751" s="25"/>
      <c r="CO1751" s="25"/>
      <c r="CP1751" s="25"/>
      <c r="CQ1751" s="25"/>
      <c r="CR1751" s="25"/>
      <c r="CS1751" s="25"/>
      <c r="CT1751" s="25"/>
      <c r="CU1751" s="25"/>
      <c r="CV1751" s="25"/>
      <c r="CW1751" s="25"/>
      <c r="CX1751" s="25"/>
      <c r="CY1751" s="25"/>
      <c r="CZ1751" s="25"/>
      <c r="DA1751" s="25"/>
      <c r="DB1751" s="25"/>
      <c r="DC1751" s="25"/>
      <c r="DD1751" s="25"/>
    </row>
    <row r="1752" spans="1:108" hidden="1">
      <c r="A1752" s="25"/>
      <c r="B1752" s="25"/>
      <c r="C1752" s="25"/>
      <c r="D1752" s="25"/>
      <c r="E1752" s="25"/>
      <c r="F1752" s="25"/>
      <c r="G1752" s="25"/>
      <c r="H1752" s="25"/>
      <c r="I1752" s="214"/>
      <c r="J1752" s="25"/>
      <c r="K1752" s="25"/>
      <c r="L1752" s="25"/>
      <c r="M1752" s="25"/>
      <c r="N1752" s="25"/>
      <c r="O1752" s="25"/>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c r="AM1752" s="25"/>
      <c r="AN1752" s="25"/>
      <c r="AO1752" s="25"/>
      <c r="AP1752" s="25"/>
      <c r="AQ1752" s="25"/>
      <c r="AR1752" s="25"/>
      <c r="AS1752" s="25"/>
      <c r="AT1752" s="25"/>
      <c r="AU1752" s="25"/>
      <c r="AV1752" s="25"/>
      <c r="AW1752" s="25"/>
      <c r="AX1752" s="25"/>
      <c r="AY1752" s="25"/>
      <c r="AZ1752" s="25"/>
      <c r="BA1752" s="25"/>
      <c r="BB1752" s="25"/>
      <c r="BC1752" s="25"/>
      <c r="BD1752" s="25"/>
      <c r="BE1752" s="25"/>
      <c r="BF1752" s="25"/>
      <c r="BG1752" s="25"/>
      <c r="BH1752" s="25"/>
      <c r="BI1752" s="25"/>
      <c r="BJ1752" s="25"/>
      <c r="BK1752" s="25"/>
      <c r="BL1752" s="25"/>
      <c r="BM1752" s="25"/>
      <c r="BN1752" s="25"/>
      <c r="BO1752" s="25"/>
      <c r="BP1752" s="25"/>
      <c r="BQ1752" s="25"/>
      <c r="BR1752" s="25"/>
      <c r="BS1752" s="25"/>
      <c r="BT1752" s="25"/>
      <c r="BU1752" s="25"/>
      <c r="BV1752" s="25"/>
      <c r="BW1752" s="25"/>
      <c r="BX1752" s="25"/>
      <c r="BY1752" s="25"/>
      <c r="BZ1752" s="25"/>
      <c r="CA1752" s="25"/>
      <c r="CB1752" s="25"/>
      <c r="CC1752" s="25"/>
      <c r="CD1752" s="25"/>
      <c r="CE1752" s="25"/>
      <c r="CF1752" s="25"/>
      <c r="CG1752" s="25"/>
      <c r="CH1752" s="25"/>
      <c r="CI1752" s="25"/>
      <c r="CJ1752" s="25"/>
      <c r="CK1752" s="25"/>
      <c r="CL1752" s="25"/>
      <c r="CM1752" s="25"/>
      <c r="CN1752" s="25"/>
      <c r="CO1752" s="25"/>
      <c r="CP1752" s="25"/>
      <c r="CQ1752" s="25"/>
      <c r="CR1752" s="25"/>
      <c r="CS1752" s="25"/>
      <c r="CT1752" s="25"/>
      <c r="CU1752" s="25"/>
      <c r="CV1752" s="25"/>
      <c r="CW1752" s="25"/>
      <c r="CX1752" s="25"/>
      <c r="CY1752" s="25"/>
      <c r="CZ1752" s="25"/>
      <c r="DA1752" s="25"/>
      <c r="DB1752" s="25"/>
      <c r="DC1752" s="25"/>
      <c r="DD1752" s="25"/>
    </row>
    <row r="1753" spans="1:108" hidden="1">
      <c r="A1753" s="25"/>
      <c r="B1753" s="25"/>
      <c r="C1753" s="25"/>
      <c r="D1753" s="25"/>
      <c r="E1753" s="25"/>
      <c r="F1753" s="25"/>
      <c r="G1753" s="25"/>
      <c r="H1753" s="25"/>
      <c r="I1753" s="214"/>
      <c r="J1753" s="25"/>
      <c r="K1753" s="25"/>
      <c r="L1753" s="25"/>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5"/>
      <c r="AX1753" s="25"/>
      <c r="AY1753" s="25"/>
      <c r="AZ1753" s="25"/>
      <c r="BA1753" s="25"/>
      <c r="BB1753" s="25"/>
      <c r="BC1753" s="25"/>
      <c r="BD1753" s="25"/>
      <c r="BE1753" s="25"/>
      <c r="BF1753" s="25"/>
      <c r="BG1753" s="25"/>
      <c r="BH1753" s="25"/>
      <c r="BI1753" s="25"/>
      <c r="BJ1753" s="25"/>
      <c r="BK1753" s="25"/>
      <c r="BL1753" s="25"/>
      <c r="BM1753" s="25"/>
      <c r="BN1753" s="25"/>
      <c r="BO1753" s="25"/>
      <c r="BP1753" s="25"/>
      <c r="BQ1753" s="25"/>
      <c r="BR1753" s="25"/>
      <c r="BS1753" s="25"/>
      <c r="BT1753" s="25"/>
      <c r="BU1753" s="25"/>
      <c r="BV1753" s="25"/>
      <c r="BW1753" s="25"/>
      <c r="BX1753" s="25"/>
      <c r="BY1753" s="25"/>
      <c r="BZ1753" s="25"/>
      <c r="CA1753" s="25"/>
      <c r="CB1753" s="25"/>
      <c r="CC1753" s="25"/>
      <c r="CD1753" s="25"/>
      <c r="CE1753" s="25"/>
      <c r="CF1753" s="25"/>
      <c r="CG1753" s="25"/>
      <c r="CH1753" s="25"/>
      <c r="CI1753" s="25"/>
      <c r="CJ1753" s="25"/>
      <c r="CK1753" s="25"/>
      <c r="CL1753" s="25"/>
      <c r="CM1753" s="25"/>
      <c r="CN1753" s="25"/>
      <c r="CO1753" s="25"/>
      <c r="CP1753" s="25"/>
      <c r="CQ1753" s="25"/>
      <c r="CR1753" s="25"/>
      <c r="CS1753" s="25"/>
      <c r="CT1753" s="25"/>
      <c r="CU1753" s="25"/>
      <c r="CV1753" s="25"/>
      <c r="CW1753" s="25"/>
      <c r="CX1753" s="25"/>
      <c r="CY1753" s="25"/>
      <c r="CZ1753" s="25"/>
      <c r="DA1753" s="25"/>
      <c r="DB1753" s="25"/>
      <c r="DC1753" s="25"/>
      <c r="DD1753" s="25"/>
    </row>
    <row r="1754" spans="1:108" hidden="1">
      <c r="A1754" s="25"/>
      <c r="B1754" s="25"/>
      <c r="C1754" s="25"/>
      <c r="D1754" s="25"/>
      <c r="E1754" s="25"/>
      <c r="F1754" s="25"/>
      <c r="G1754" s="25"/>
      <c r="H1754" s="25"/>
      <c r="I1754" s="214"/>
      <c r="J1754" s="25"/>
      <c r="K1754" s="25"/>
      <c r="L1754" s="25"/>
      <c r="M1754" s="25"/>
      <c r="N1754" s="25"/>
      <c r="O1754" s="25"/>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c r="AM1754" s="25"/>
      <c r="AN1754" s="25"/>
      <c r="AO1754" s="25"/>
      <c r="AP1754" s="25"/>
      <c r="AQ1754" s="25"/>
      <c r="AR1754" s="25"/>
      <c r="AS1754" s="25"/>
      <c r="AT1754" s="25"/>
      <c r="AU1754" s="25"/>
      <c r="AV1754" s="25"/>
      <c r="AW1754" s="25"/>
      <c r="AX1754" s="25"/>
      <c r="AY1754" s="25"/>
      <c r="AZ1754" s="25"/>
      <c r="BA1754" s="25"/>
      <c r="BB1754" s="25"/>
      <c r="BC1754" s="25"/>
      <c r="BD1754" s="25"/>
      <c r="BE1754" s="25"/>
      <c r="BF1754" s="25"/>
      <c r="BG1754" s="25"/>
      <c r="BH1754" s="25"/>
      <c r="BI1754" s="25"/>
      <c r="BJ1754" s="25"/>
      <c r="BK1754" s="25"/>
      <c r="BL1754" s="25"/>
      <c r="BM1754" s="25"/>
      <c r="BN1754" s="25"/>
      <c r="BO1754" s="25"/>
      <c r="BP1754" s="25"/>
      <c r="BQ1754" s="25"/>
      <c r="BR1754" s="25"/>
      <c r="BS1754" s="25"/>
      <c r="BT1754" s="25"/>
      <c r="BU1754" s="25"/>
      <c r="BV1754" s="25"/>
      <c r="BW1754" s="25"/>
      <c r="BX1754" s="25"/>
      <c r="BY1754" s="25"/>
      <c r="BZ1754" s="25"/>
      <c r="CA1754" s="25"/>
      <c r="CB1754" s="25"/>
      <c r="CC1754" s="25"/>
      <c r="CD1754" s="25"/>
      <c r="CE1754" s="25"/>
      <c r="CF1754" s="25"/>
      <c r="CG1754" s="25"/>
      <c r="CH1754" s="25"/>
      <c r="CI1754" s="25"/>
      <c r="CJ1754" s="25"/>
      <c r="CK1754" s="25"/>
      <c r="CL1754" s="25"/>
      <c r="CM1754" s="25"/>
      <c r="CN1754" s="25"/>
      <c r="CO1754" s="25"/>
      <c r="CP1754" s="25"/>
      <c r="CQ1754" s="25"/>
      <c r="CR1754" s="25"/>
      <c r="CS1754" s="25"/>
      <c r="CT1754" s="25"/>
      <c r="CU1754" s="25"/>
      <c r="CV1754" s="25"/>
      <c r="CW1754" s="25"/>
      <c r="CX1754" s="25"/>
      <c r="CY1754" s="25"/>
      <c r="CZ1754" s="25"/>
      <c r="DA1754" s="25"/>
      <c r="DB1754" s="25"/>
      <c r="DC1754" s="25"/>
      <c r="DD1754" s="25"/>
    </row>
    <row r="1755" spans="1:108" hidden="1">
      <c r="A1755" s="25"/>
      <c r="B1755" s="25"/>
      <c r="C1755" s="25"/>
      <c r="D1755" s="25"/>
      <c r="E1755" s="25"/>
      <c r="F1755" s="25"/>
      <c r="G1755" s="25"/>
      <c r="H1755" s="25"/>
      <c r="I1755" s="214"/>
      <c r="J1755" s="25"/>
      <c r="K1755" s="25"/>
      <c r="L1755" s="25"/>
      <c r="M1755" s="25"/>
      <c r="N1755" s="25"/>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5"/>
      <c r="AX1755" s="25"/>
      <c r="AY1755" s="25"/>
      <c r="AZ1755" s="25"/>
      <c r="BA1755" s="25"/>
      <c r="BB1755" s="25"/>
      <c r="BC1755" s="25"/>
      <c r="BD1755" s="25"/>
      <c r="BE1755" s="25"/>
      <c r="BF1755" s="25"/>
      <c r="BG1755" s="25"/>
      <c r="BH1755" s="25"/>
      <c r="BI1755" s="25"/>
      <c r="BJ1755" s="25"/>
      <c r="BK1755" s="25"/>
      <c r="BL1755" s="25"/>
      <c r="BM1755" s="25"/>
      <c r="BN1755" s="25"/>
      <c r="BO1755" s="25"/>
      <c r="BP1755" s="25"/>
      <c r="BQ1755" s="25"/>
      <c r="BR1755" s="25"/>
      <c r="BS1755" s="25"/>
      <c r="BT1755" s="25"/>
      <c r="BU1755" s="25"/>
      <c r="BV1755" s="25"/>
      <c r="BW1755" s="25"/>
      <c r="BX1755" s="25"/>
      <c r="BY1755" s="25"/>
      <c r="BZ1755" s="25"/>
      <c r="CA1755" s="25"/>
      <c r="CB1755" s="25"/>
      <c r="CC1755" s="25"/>
      <c r="CD1755" s="25"/>
      <c r="CE1755" s="25"/>
      <c r="CF1755" s="25"/>
      <c r="CG1755" s="25"/>
      <c r="CH1755" s="25"/>
      <c r="CI1755" s="25"/>
      <c r="CJ1755" s="25"/>
      <c r="CK1755" s="25"/>
      <c r="CL1755" s="25"/>
      <c r="CM1755" s="25"/>
      <c r="CN1755" s="25"/>
      <c r="CO1755" s="25"/>
      <c r="CP1755" s="25"/>
      <c r="CQ1755" s="25"/>
      <c r="CR1755" s="25"/>
      <c r="CS1755" s="25"/>
      <c r="CT1755" s="25"/>
      <c r="CU1755" s="25"/>
      <c r="CV1755" s="25"/>
      <c r="CW1755" s="25"/>
      <c r="CX1755" s="25"/>
      <c r="CY1755" s="25"/>
      <c r="CZ1755" s="25"/>
      <c r="DA1755" s="25"/>
      <c r="DB1755" s="25"/>
      <c r="DC1755" s="25"/>
      <c r="DD1755" s="25"/>
    </row>
    <row r="1756" spans="1:108" hidden="1">
      <c r="A1756" s="25"/>
      <c r="B1756" s="25"/>
      <c r="C1756" s="25"/>
      <c r="D1756" s="25"/>
      <c r="E1756" s="25"/>
      <c r="F1756" s="25"/>
      <c r="G1756" s="25"/>
      <c r="H1756" s="25"/>
      <c r="I1756" s="214"/>
      <c r="J1756" s="25"/>
      <c r="K1756" s="25"/>
      <c r="L1756" s="25"/>
      <c r="M1756" s="25"/>
      <c r="N1756" s="25"/>
      <c r="O1756" s="25"/>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c r="AM1756" s="25"/>
      <c r="AN1756" s="25"/>
      <c r="AO1756" s="25"/>
      <c r="AP1756" s="25"/>
      <c r="AQ1756" s="25"/>
      <c r="AR1756" s="25"/>
      <c r="AS1756" s="25"/>
      <c r="AT1756" s="25"/>
      <c r="AU1756" s="25"/>
      <c r="AV1756" s="25"/>
      <c r="AW1756" s="25"/>
      <c r="AX1756" s="25"/>
      <c r="AY1756" s="25"/>
      <c r="AZ1756" s="25"/>
      <c r="BA1756" s="25"/>
      <c r="BB1756" s="25"/>
      <c r="BC1756" s="25"/>
      <c r="BD1756" s="25"/>
      <c r="BE1756" s="25"/>
      <c r="BF1756" s="25"/>
      <c r="BG1756" s="25"/>
      <c r="BH1756" s="25"/>
      <c r="BI1756" s="25"/>
      <c r="BJ1756" s="25"/>
      <c r="BK1756" s="25"/>
      <c r="BL1756" s="25"/>
      <c r="BM1756" s="25"/>
      <c r="BN1756" s="25"/>
      <c r="BO1756" s="25"/>
      <c r="BP1756" s="25"/>
      <c r="BQ1756" s="25"/>
      <c r="BR1756" s="25"/>
      <c r="BS1756" s="25"/>
      <c r="BT1756" s="25"/>
      <c r="BU1756" s="25"/>
      <c r="BV1756" s="25"/>
      <c r="BW1756" s="25"/>
      <c r="BX1756" s="25"/>
      <c r="BY1756" s="25"/>
      <c r="BZ1756" s="25"/>
      <c r="CA1756" s="25"/>
      <c r="CB1756" s="25"/>
      <c r="CC1756" s="25"/>
      <c r="CD1756" s="25"/>
      <c r="CE1756" s="25"/>
      <c r="CF1756" s="25"/>
      <c r="CG1756" s="25"/>
      <c r="CH1756" s="25"/>
      <c r="CI1756" s="25"/>
      <c r="CJ1756" s="25"/>
      <c r="CK1756" s="25"/>
      <c r="CL1756" s="25"/>
      <c r="CM1756" s="25"/>
      <c r="CN1756" s="25"/>
      <c r="CO1756" s="25"/>
      <c r="CP1756" s="25"/>
      <c r="CQ1756" s="25"/>
      <c r="CR1756" s="25"/>
      <c r="CS1756" s="25"/>
      <c r="CT1756" s="25"/>
      <c r="CU1756" s="25"/>
      <c r="CV1756" s="25"/>
      <c r="CW1756" s="25"/>
      <c r="CX1756" s="25"/>
      <c r="CY1756" s="25"/>
      <c r="CZ1756" s="25"/>
      <c r="DA1756" s="25"/>
      <c r="DB1756" s="25"/>
      <c r="DC1756" s="25"/>
      <c r="DD1756" s="25"/>
    </row>
  </sheetData>
  <sheetProtection algorithmName="SHA-512" hashValue="zTajNYzu0eZClh2tSfkw7/VIUm017bR2vBVigkqgdqir6Sjg0aWy/n1YRbJZ6hPvssUiIS/NrMZOmmz7AHMKhw==" saltValue="vzcX0X1vwMC4OvGmKfi39Q==" spinCount="100000" sheet="1" selectLockedCells="1"/>
  <customSheetViews>
    <customSheetView guid="{6DDDF5E0-C215-4E4D-B19E-DD2AC2434EAC}" scale="50" showPageBreaks="1" printArea="1" hiddenRows="1" hiddenColumns="1" view="pageBreakPreview">
      <selection activeCell="B2" sqref="B2:P2"/>
      <pageMargins left="0.32" right="0.26" top="0.24" bottom="0.28999999999999998" header="0.24" footer="0.32"/>
      <pageSetup paperSize="9" scale="37" orientation="portrait" horizontalDpi="300" verticalDpi="300" r:id="rId1"/>
      <headerFooter alignWithMargins="0"/>
    </customSheetView>
  </customSheetViews>
  <mergeCells count="384">
    <mergeCell ref="C373:P375"/>
    <mergeCell ref="C169:P171"/>
    <mergeCell ref="C134:I134"/>
    <mergeCell ref="C150:I150"/>
    <mergeCell ref="L253:L256"/>
    <mergeCell ref="C236:H236"/>
    <mergeCell ref="C237:H237"/>
    <mergeCell ref="C223:H223"/>
    <mergeCell ref="C224:H224"/>
    <mergeCell ref="C204:I204"/>
    <mergeCell ref="C205:I205"/>
    <mergeCell ref="C206:I206"/>
    <mergeCell ref="C207:I207"/>
    <mergeCell ref="C215:H215"/>
    <mergeCell ref="C216:H216"/>
    <mergeCell ref="C217:H217"/>
    <mergeCell ref="C343:L343"/>
    <mergeCell ref="C345:C349"/>
    <mergeCell ref="C334:C340"/>
    <mergeCell ref="I341:L341"/>
    <mergeCell ref="D334:H334"/>
    <mergeCell ref="D335:H335"/>
    <mergeCell ref="D336:H336"/>
    <mergeCell ref="D337:H337"/>
    <mergeCell ref="C397:J399"/>
    <mergeCell ref="C403:J405"/>
    <mergeCell ref="D7:K7"/>
    <mergeCell ref="L5:P5"/>
    <mergeCell ref="G184:H184"/>
    <mergeCell ref="G185:H186"/>
    <mergeCell ref="I185:I186"/>
    <mergeCell ref="J185:J186"/>
    <mergeCell ref="C46:I46"/>
    <mergeCell ref="C55:I55"/>
    <mergeCell ref="C286:P286"/>
    <mergeCell ref="K185:K186"/>
    <mergeCell ref="C254:J254"/>
    <mergeCell ref="C255:J255"/>
    <mergeCell ref="C256:J256"/>
    <mergeCell ref="C258:J258"/>
    <mergeCell ref="C261:M261"/>
    <mergeCell ref="C292:K293"/>
    <mergeCell ref="C318:H318"/>
    <mergeCell ref="C253:J253"/>
    <mergeCell ref="C200:I200"/>
    <mergeCell ref="C201:I201"/>
    <mergeCell ref="C202:I202"/>
    <mergeCell ref="C203:I203"/>
    <mergeCell ref="B169:B171"/>
    <mergeCell ref="C173:C176"/>
    <mergeCell ref="C164:C165"/>
    <mergeCell ref="D164:F164"/>
    <mergeCell ref="D165:F165"/>
    <mergeCell ref="G164:I164"/>
    <mergeCell ref="G165:I165"/>
    <mergeCell ref="D173:I173"/>
    <mergeCell ref="D174:I174"/>
    <mergeCell ref="D175:I175"/>
    <mergeCell ref="D176:I176"/>
    <mergeCell ref="G166:H166"/>
    <mergeCell ref="C167:I167"/>
    <mergeCell ref="B188:B190"/>
    <mergeCell ref="C177:C178"/>
    <mergeCell ref="C179:C180"/>
    <mergeCell ref="G181:H181"/>
    <mergeCell ref="D177:I177"/>
    <mergeCell ref="D178:I178"/>
    <mergeCell ref="D179:I179"/>
    <mergeCell ref="D180:I180"/>
    <mergeCell ref="C195:I195"/>
    <mergeCell ref="C194:I194"/>
    <mergeCell ref="C182:I182"/>
    <mergeCell ref="C188:P190"/>
    <mergeCell ref="C192:I192"/>
    <mergeCell ref="C193:I193"/>
    <mergeCell ref="B152:B154"/>
    <mergeCell ref="B136:B138"/>
    <mergeCell ref="K140:K148"/>
    <mergeCell ref="C140:I140"/>
    <mergeCell ref="C141:I141"/>
    <mergeCell ref="C142:I142"/>
    <mergeCell ref="C143:I143"/>
    <mergeCell ref="C144:I144"/>
    <mergeCell ref="C145:I145"/>
    <mergeCell ref="C146:I146"/>
    <mergeCell ref="C147:I147"/>
    <mergeCell ref="C148:I148"/>
    <mergeCell ref="C152:P154"/>
    <mergeCell ref="C136:P138"/>
    <mergeCell ref="G149:H149"/>
    <mergeCell ref="B118:B120"/>
    <mergeCell ref="K122:K125"/>
    <mergeCell ref="K128:K131"/>
    <mergeCell ref="C122:I122"/>
    <mergeCell ref="C123:I123"/>
    <mergeCell ref="C124:I124"/>
    <mergeCell ref="C125:I125"/>
    <mergeCell ref="C128:I128"/>
    <mergeCell ref="C129:I129"/>
    <mergeCell ref="C130:I130"/>
    <mergeCell ref="C131:I131"/>
    <mergeCell ref="C118:P120"/>
    <mergeCell ref="H126:I126"/>
    <mergeCell ref="H381:K381"/>
    <mergeCell ref="D19:N19"/>
    <mergeCell ref="G54:H54"/>
    <mergeCell ref="F60:I60"/>
    <mergeCell ref="F61:I61"/>
    <mergeCell ref="L365:L369"/>
    <mergeCell ref="L381:L386"/>
    <mergeCell ref="C113:I113"/>
    <mergeCell ref="C48:P48"/>
    <mergeCell ref="C89:E90"/>
    <mergeCell ref="C91:E92"/>
    <mergeCell ref="K95:K97"/>
    <mergeCell ref="K103:K114"/>
    <mergeCell ref="K24:K27"/>
    <mergeCell ref="C39:P39"/>
    <mergeCell ref="C37:I37"/>
    <mergeCell ref="K31:K34"/>
    <mergeCell ref="K88:K92"/>
    <mergeCell ref="C110:I110"/>
    <mergeCell ref="C111:I111"/>
    <mergeCell ref="C112:I112"/>
    <mergeCell ref="C107:I107"/>
    <mergeCell ref="C108:I108"/>
    <mergeCell ref="C109:I109"/>
    <mergeCell ref="N385:N386"/>
    <mergeCell ref="E386:F386"/>
    <mergeCell ref="H386:K386"/>
    <mergeCell ref="B391:B393"/>
    <mergeCell ref="E383:F383"/>
    <mergeCell ref="H383:K383"/>
    <mergeCell ref="E384:F384"/>
    <mergeCell ref="H384:K384"/>
    <mergeCell ref="E385:F385"/>
    <mergeCell ref="H385:K385"/>
    <mergeCell ref="C391:J393"/>
    <mergeCell ref="B403:B405"/>
    <mergeCell ref="D406:J406"/>
    <mergeCell ref="D407:J407"/>
    <mergeCell ref="D394:J394"/>
    <mergeCell ref="D395:J395"/>
    <mergeCell ref="B397:B399"/>
    <mergeCell ref="D400:J400"/>
    <mergeCell ref="C364:K364"/>
    <mergeCell ref="E382:F382"/>
    <mergeCell ref="H382:K382"/>
    <mergeCell ref="C370:D370"/>
    <mergeCell ref="E370:F370"/>
    <mergeCell ref="B373:B375"/>
    <mergeCell ref="E365:F365"/>
    <mergeCell ref="E366:F366"/>
    <mergeCell ref="E367:F367"/>
    <mergeCell ref="E368:F368"/>
    <mergeCell ref="E369:F369"/>
    <mergeCell ref="H365:K369"/>
    <mergeCell ref="H370:K370"/>
    <mergeCell ref="D401:J401"/>
    <mergeCell ref="C377:J378"/>
    <mergeCell ref="C380:K380"/>
    <mergeCell ref="E381:F381"/>
    <mergeCell ref="B357:B359"/>
    <mergeCell ref="C361:J362"/>
    <mergeCell ref="C350:C354"/>
    <mergeCell ref="D350:H350"/>
    <mergeCell ref="D351:H351"/>
    <mergeCell ref="D352:H352"/>
    <mergeCell ref="D353:H353"/>
    <mergeCell ref="D354:H354"/>
    <mergeCell ref="D355:H355"/>
    <mergeCell ref="C357:P359"/>
    <mergeCell ref="D338:H338"/>
    <mergeCell ref="D339:H339"/>
    <mergeCell ref="D340:H340"/>
    <mergeCell ref="D346:H346"/>
    <mergeCell ref="D347:H347"/>
    <mergeCell ref="D348:H348"/>
    <mergeCell ref="D349:H349"/>
    <mergeCell ref="D345:H345"/>
    <mergeCell ref="C327:C333"/>
    <mergeCell ref="D327:H327"/>
    <mergeCell ref="D328:H328"/>
    <mergeCell ref="D329:H329"/>
    <mergeCell ref="D330:H330"/>
    <mergeCell ref="D331:H331"/>
    <mergeCell ref="D332:H332"/>
    <mergeCell ref="D333:H333"/>
    <mergeCell ref="C325:L325"/>
    <mergeCell ref="C326:L326"/>
    <mergeCell ref="C315:C317"/>
    <mergeCell ref="D316:H316"/>
    <mergeCell ref="D317:H317"/>
    <mergeCell ref="D319:H319"/>
    <mergeCell ref="D315:H315"/>
    <mergeCell ref="D320:H320"/>
    <mergeCell ref="D321:H321"/>
    <mergeCell ref="D322:H322"/>
    <mergeCell ref="B288:B290"/>
    <mergeCell ref="C296:L296"/>
    <mergeCell ref="C297:H297"/>
    <mergeCell ref="C298:H298"/>
    <mergeCell ref="C299:H299"/>
    <mergeCell ref="C300:H300"/>
    <mergeCell ref="C304:H304"/>
    <mergeCell ref="C305:H305"/>
    <mergeCell ref="C306:H306"/>
    <mergeCell ref="C288:M290"/>
    <mergeCell ref="C314:H314"/>
    <mergeCell ref="C311:J311"/>
    <mergeCell ref="M297:M300"/>
    <mergeCell ref="C264:M264"/>
    <mergeCell ref="C266:H266"/>
    <mergeCell ref="C267:H267"/>
    <mergeCell ref="C268:H268"/>
    <mergeCell ref="C269:H269"/>
    <mergeCell ref="C274:H274"/>
    <mergeCell ref="C275:H275"/>
    <mergeCell ref="C276:H276"/>
    <mergeCell ref="M304:M308"/>
    <mergeCell ref="C278:H278"/>
    <mergeCell ref="C273:M273"/>
    <mergeCell ref="C270:H270"/>
    <mergeCell ref="C271:H271"/>
    <mergeCell ref="I270:L271"/>
    <mergeCell ref="C279:H279"/>
    <mergeCell ref="I279:L279"/>
    <mergeCell ref="D283:J283"/>
    <mergeCell ref="D282:J282"/>
    <mergeCell ref="C303:L303"/>
    <mergeCell ref="I301:L301"/>
    <mergeCell ref="C307:H307"/>
    <mergeCell ref="H10:I10"/>
    <mergeCell ref="C12:C13"/>
    <mergeCell ref="D12:G13"/>
    <mergeCell ref="C57:P57"/>
    <mergeCell ref="C41:I41"/>
    <mergeCell ref="C42:I42"/>
    <mergeCell ref="I309:L309"/>
    <mergeCell ref="C312:H312"/>
    <mergeCell ref="C313:H313"/>
    <mergeCell ref="G115:H115"/>
    <mergeCell ref="C210:P210"/>
    <mergeCell ref="C212:P212"/>
    <mergeCell ref="C228:H228"/>
    <mergeCell ref="C234:H234"/>
    <mergeCell ref="C247:O247"/>
    <mergeCell ref="M245:N246"/>
    <mergeCell ref="C243:L243"/>
    <mergeCell ref="C103:I103"/>
    <mergeCell ref="C104:I104"/>
    <mergeCell ref="C105:I105"/>
    <mergeCell ref="C106:I106"/>
    <mergeCell ref="C116:I116"/>
    <mergeCell ref="D159:F159"/>
    <mergeCell ref="G158:I158"/>
    <mergeCell ref="C51:I51"/>
    <mergeCell ref="C52:I52"/>
    <mergeCell ref="C53:I53"/>
    <mergeCell ref="G74:H74"/>
    <mergeCell ref="G45:H45"/>
    <mergeCell ref="F62:I62"/>
    <mergeCell ref="F63:I63"/>
    <mergeCell ref="C59:I59"/>
    <mergeCell ref="F69:I69"/>
    <mergeCell ref="F70:I70"/>
    <mergeCell ref="F71:I71"/>
    <mergeCell ref="F72:I72"/>
    <mergeCell ref="C68:I68"/>
    <mergeCell ref="C60:E61"/>
    <mergeCell ref="C69:E70"/>
    <mergeCell ref="C71:E72"/>
    <mergeCell ref="C62:E63"/>
    <mergeCell ref="L2:P2"/>
    <mergeCell ref="L3:P3"/>
    <mergeCell ref="L4:P4"/>
    <mergeCell ref="L6:P6"/>
    <mergeCell ref="D15:N15"/>
    <mergeCell ref="AB20:AF20"/>
    <mergeCell ref="K59:K64"/>
    <mergeCell ref="C33:I33"/>
    <mergeCell ref="C34:I34"/>
    <mergeCell ref="D3:K6"/>
    <mergeCell ref="I12:I13"/>
    <mergeCell ref="M12:N12"/>
    <mergeCell ref="M13:N13"/>
    <mergeCell ref="C43:I43"/>
    <mergeCell ref="C44:I44"/>
    <mergeCell ref="C8:P8"/>
    <mergeCell ref="F35:I35"/>
    <mergeCell ref="F36:I36"/>
    <mergeCell ref="G28:I28"/>
    <mergeCell ref="C22:P22"/>
    <mergeCell ref="C58:I58"/>
    <mergeCell ref="C64:I64"/>
    <mergeCell ref="D10:G10"/>
    <mergeCell ref="D17:N17"/>
    <mergeCell ref="AC250:AC251"/>
    <mergeCell ref="AB250:AB251"/>
    <mergeCell ref="C245:J246"/>
    <mergeCell ref="J10:N10"/>
    <mergeCell ref="G219:H219"/>
    <mergeCell ref="G226:H226"/>
    <mergeCell ref="G238:H238"/>
    <mergeCell ref="G65:H65"/>
    <mergeCell ref="K68:K73"/>
    <mergeCell ref="K77:K78"/>
    <mergeCell ref="K80:K81"/>
    <mergeCell ref="K41:K44"/>
    <mergeCell ref="C50:I50"/>
    <mergeCell ref="K50:K53"/>
    <mergeCell ref="C24:I24"/>
    <mergeCell ref="C25:I25"/>
    <mergeCell ref="C26:I26"/>
    <mergeCell ref="C27:I27"/>
    <mergeCell ref="C23:I23"/>
    <mergeCell ref="C31:I31"/>
    <mergeCell ref="C32:I32"/>
    <mergeCell ref="C76:I76"/>
    <mergeCell ref="C67:I67"/>
    <mergeCell ref="C73:I73"/>
    <mergeCell ref="C80:E81"/>
    <mergeCell ref="C77:E78"/>
    <mergeCell ref="F80:I80"/>
    <mergeCell ref="F81:I81"/>
    <mergeCell ref="C114:I114"/>
    <mergeCell ref="C88:I88"/>
    <mergeCell ref="F89:I89"/>
    <mergeCell ref="F90:I90"/>
    <mergeCell ref="F91:I91"/>
    <mergeCell ref="F92:I92"/>
    <mergeCell ref="C95:I95"/>
    <mergeCell ref="C96:I96"/>
    <mergeCell ref="C97:I97"/>
    <mergeCell ref="C99:I99"/>
    <mergeCell ref="G82:H82"/>
    <mergeCell ref="F77:I77"/>
    <mergeCell ref="F78:I78"/>
    <mergeCell ref="G83:H83"/>
    <mergeCell ref="G98:H98"/>
    <mergeCell ref="C84:I84"/>
    <mergeCell ref="C86:P86"/>
    <mergeCell ref="C101:P101"/>
    <mergeCell ref="C308:H308"/>
    <mergeCell ref="G157:I157"/>
    <mergeCell ref="C160:C161"/>
    <mergeCell ref="D160:F160"/>
    <mergeCell ref="D161:F161"/>
    <mergeCell ref="C197:I197"/>
    <mergeCell ref="C198:I198"/>
    <mergeCell ref="G160:I160"/>
    <mergeCell ref="G161:I161"/>
    <mergeCell ref="G162:I162"/>
    <mergeCell ref="G163:I163"/>
    <mergeCell ref="C162:C163"/>
    <mergeCell ref="G159:I159"/>
    <mergeCell ref="C158:C159"/>
    <mergeCell ref="D158:F158"/>
    <mergeCell ref="C277:H277"/>
    <mergeCell ref="C231:H231"/>
    <mergeCell ref="L162:N163"/>
    <mergeCell ref="C225:H225"/>
    <mergeCell ref="C229:H229"/>
    <mergeCell ref="C218:H218"/>
    <mergeCell ref="C214:H214"/>
    <mergeCell ref="C260:N260"/>
    <mergeCell ref="C235:H235"/>
    <mergeCell ref="K156:K165"/>
    <mergeCell ref="K173:K180"/>
    <mergeCell ref="K192:K207"/>
    <mergeCell ref="C156:C157"/>
    <mergeCell ref="D156:F156"/>
    <mergeCell ref="D157:F157"/>
    <mergeCell ref="G156:I156"/>
    <mergeCell ref="F250:H250"/>
    <mergeCell ref="C252:L252"/>
    <mergeCell ref="C199:I199"/>
    <mergeCell ref="D162:F162"/>
    <mergeCell ref="D163:F163"/>
    <mergeCell ref="C196:I196"/>
    <mergeCell ref="C221:H221"/>
    <mergeCell ref="C222:H222"/>
    <mergeCell ref="K215:K235"/>
    <mergeCell ref="C230:H230"/>
  </mergeCells>
  <phoneticPr fontId="2" type="noConversion"/>
  <conditionalFormatting sqref="I279">
    <cfRule type="cellIs" dxfId="58" priority="69" stopIfTrue="1" operator="notEqual">
      <formula>0</formula>
    </cfRule>
  </conditionalFormatting>
  <conditionalFormatting sqref="I270">
    <cfRule type="expression" dxfId="57" priority="70" stopIfTrue="1">
      <formula>AND(I270&gt;=7.55,I270&lt;=11.04999)</formula>
    </cfRule>
    <cfRule type="expression" dxfId="56" priority="71" stopIfTrue="1">
      <formula>AND(I270&gt;=11.05,I270&lt;=22.54999)</formula>
    </cfRule>
    <cfRule type="expression" dxfId="55" priority="72" stopIfTrue="1">
      <formula>I270&gt;=22.55</formula>
    </cfRule>
  </conditionalFormatting>
  <conditionalFormatting sqref="D248">
    <cfRule type="expression" dxfId="54" priority="56">
      <formula>IF($L$245&lt;&gt;"",1)</formula>
    </cfRule>
  </conditionalFormatting>
  <conditionalFormatting sqref="M112 M180 M147 M218 N69 M64 M27 M92 M125 M44">
    <cfRule type="cellIs" dxfId="53" priority="35" stopIfTrue="1" operator="between">
      <formula>0.01</formula>
      <formula>0.259999</formula>
    </cfRule>
    <cfRule type="cellIs" dxfId="52" priority="36" stopIfTrue="1" operator="between">
      <formula>0.26</formula>
      <formula>0.99999</formula>
    </cfRule>
    <cfRule type="cellIs" dxfId="51" priority="37" stopIfTrue="1" operator="equal">
      <formula>1</formula>
    </cfRule>
  </conditionalFormatting>
  <conditionalFormatting sqref="N98 M28:M29">
    <cfRule type="cellIs" dxfId="50" priority="38" stopIfTrue="1" operator="between">
      <formula>1.01</formula>
      <formula>1.99</formula>
    </cfRule>
    <cfRule type="cellIs" dxfId="49" priority="39" stopIfTrue="1" operator="between">
      <formula>2</formula>
      <formula>3.999999</formula>
    </cfRule>
    <cfRule type="cellIs" dxfId="48" priority="40" stopIfTrue="1" operator="between">
      <formula>4</formula>
      <formula>80</formula>
    </cfRule>
  </conditionalFormatting>
  <conditionalFormatting sqref="L161:M161">
    <cfRule type="expression" dxfId="47" priority="30">
      <formula>IF(COUNTIF(K156:K165,"")=10,0,1)</formula>
    </cfRule>
  </conditionalFormatting>
  <conditionalFormatting sqref="N385:N386">
    <cfRule type="cellIs" dxfId="46" priority="11" operator="greaterThan">
      <formula>4</formula>
    </cfRule>
    <cfRule type="cellIs" dxfId="45" priority="19" stopIfTrue="1" operator="between">
      <formula>1</formula>
      <formula>2</formula>
    </cfRule>
    <cfRule type="cellIs" dxfId="44" priority="20" stopIfTrue="1" operator="between">
      <formula>3</formula>
      <formula>4</formula>
    </cfRule>
  </conditionalFormatting>
  <conditionalFormatting sqref="M370">
    <cfRule type="cellIs" dxfId="43" priority="22" stopIfTrue="1" operator="greaterThanOrEqual">
      <formula>1</formula>
    </cfRule>
  </conditionalFormatting>
  <conditionalFormatting sqref="J323">
    <cfRule type="cellIs" dxfId="42" priority="21" stopIfTrue="1" operator="notEqual">
      <formula>0</formula>
    </cfRule>
  </conditionalFormatting>
  <conditionalFormatting sqref="I301 I309 I341 N355">
    <cfRule type="cellIs" dxfId="41" priority="23" stopIfTrue="1" operator="between">
      <formula>1</formula>
      <formula>99</formula>
    </cfRule>
    <cfRule type="cellIs" dxfId="40" priority="24" stopIfTrue="1" operator="equal">
      <formula>0</formula>
    </cfRule>
    <cfRule type="cellIs" dxfId="39" priority="25" stopIfTrue="1" operator="equal">
      <formula>100</formula>
    </cfRule>
  </conditionalFormatting>
  <conditionalFormatting sqref="J394">
    <cfRule type="expression" dxfId="38" priority="81" stopIfTrue="1">
      <formula>J394=#REF!</formula>
    </cfRule>
    <cfRule type="expression" dxfId="37" priority="82" stopIfTrue="1">
      <formula>J394=#REF!</formula>
    </cfRule>
    <cfRule type="expression" dxfId="36" priority="83" stopIfTrue="1">
      <formula>J394=#REF!</formula>
    </cfRule>
  </conditionalFormatting>
  <conditionalFormatting sqref="D282:J282">
    <cfRule type="expression" dxfId="35" priority="107" stopIfTrue="1">
      <formula>D282=AG282</formula>
    </cfRule>
    <cfRule type="expression" dxfId="34" priority="108" stopIfTrue="1">
      <formula>D282=AG283</formula>
    </cfRule>
    <cfRule type="expression" dxfId="33" priority="109" stopIfTrue="1">
      <formula>D282=AG285</formula>
    </cfRule>
  </conditionalFormatting>
  <conditionalFormatting sqref="D394:I394">
    <cfRule type="expression" dxfId="32" priority="115" stopIfTrue="1">
      <formula>D394=AR395</formula>
    </cfRule>
    <cfRule type="expression" dxfId="31" priority="116" stopIfTrue="1">
      <formula>D394=AR397</formula>
    </cfRule>
    <cfRule type="expression" dxfId="30" priority="117" stopIfTrue="1">
      <formula>D394=AR394</formula>
    </cfRule>
  </conditionalFormatting>
  <conditionalFormatting sqref="D400:J400">
    <cfRule type="expression" dxfId="29" priority="118" stopIfTrue="1">
      <formula>D400=AI400</formula>
    </cfRule>
  </conditionalFormatting>
  <conditionalFormatting sqref="D406:J406">
    <cfRule type="expression" dxfId="28" priority="119" stopIfTrue="1">
      <formula>D406=AI407</formula>
    </cfRule>
  </conditionalFormatting>
  <conditionalFormatting sqref="M53">
    <cfRule type="cellIs" dxfId="27" priority="5" stopIfTrue="1" operator="between">
      <formula>0.01</formula>
      <formula>0.259999</formula>
    </cfRule>
    <cfRule type="cellIs" dxfId="26" priority="6" stopIfTrue="1" operator="between">
      <formula>0.26</formula>
      <formula>0.99999</formula>
    </cfRule>
    <cfRule type="cellIs" dxfId="25" priority="7" stopIfTrue="1" operator="equal">
      <formula>1</formula>
    </cfRule>
  </conditionalFormatting>
  <conditionalFormatting sqref="L162">
    <cfRule type="expression" dxfId="24" priority="4">
      <formula>IF(COUNTIF(K158:K167,"")=10,0,1)</formula>
    </cfRule>
  </conditionalFormatting>
  <conditionalFormatting sqref="K185:K186">
    <cfRule type="cellIs" dxfId="23" priority="2" operator="greaterThan">
      <formula>60.0000001</formula>
    </cfRule>
    <cfRule type="cellIs" dxfId="22" priority="3" operator="between">
      <formula>48.0000001</formula>
      <formula>60</formula>
    </cfRule>
  </conditionalFormatting>
  <printOptions horizontalCentered="1"/>
  <pageMargins left="0.75" right="0.5" top="0.5" bottom="0.5" header="0" footer="0"/>
  <pageSetup paperSize="9" scale="41" fitToHeight="7" orientation="portrait" horizontalDpi="300" verticalDpi="300" r:id="rId2"/>
  <headerFooter alignWithMargins="0"/>
  <drawing r:id="rId3"/>
  <legacyDrawing r:id="rId4"/>
  <oleObjects>
    <mc:AlternateContent xmlns:mc="http://schemas.openxmlformats.org/markup-compatibility/2006">
      <mc:Choice Requires="x14">
        <oleObject progId="MS_ClipArt_Gallery" shapeId="89914" r:id="rId5">
          <objectPr defaultSize="0" autoPict="0" r:id="rId6">
            <anchor moveWithCells="1" sizeWithCells="1">
              <from>
                <xdr:col>2</xdr:col>
                <xdr:colOff>3764280</xdr:colOff>
                <xdr:row>311</xdr:row>
                <xdr:rowOff>708660</xdr:rowOff>
              </from>
              <to>
                <xdr:col>2</xdr:col>
                <xdr:colOff>4023360</xdr:colOff>
                <xdr:row>311</xdr:row>
                <xdr:rowOff>708660</xdr:rowOff>
              </to>
            </anchor>
          </objectPr>
        </oleObject>
      </mc:Choice>
      <mc:Fallback>
        <oleObject progId="MS_ClipArt_Gallery" shapeId="89914" r:id="rId5"/>
      </mc:Fallback>
    </mc:AlternateContent>
    <mc:AlternateContent xmlns:mc="http://schemas.openxmlformats.org/markup-compatibility/2006">
      <mc:Choice Requires="x14">
        <oleObject progId="MS_ClipArt_Gallery" shapeId="89915" r:id="rId7">
          <objectPr defaultSize="0" autoPict="0" r:id="rId6">
            <anchor moveWithCells="1" sizeWithCells="1">
              <from>
                <xdr:col>2</xdr:col>
                <xdr:colOff>3749040</xdr:colOff>
                <xdr:row>311</xdr:row>
                <xdr:rowOff>708660</xdr:rowOff>
              </from>
              <to>
                <xdr:col>2</xdr:col>
                <xdr:colOff>4000500</xdr:colOff>
                <xdr:row>311</xdr:row>
                <xdr:rowOff>708660</xdr:rowOff>
              </to>
            </anchor>
          </objectPr>
        </oleObject>
      </mc:Choice>
      <mc:Fallback>
        <oleObject progId="MS_ClipArt_Gallery" shapeId="89915" r:id="rId7"/>
      </mc:Fallback>
    </mc:AlternateContent>
    <mc:AlternateContent xmlns:mc="http://schemas.openxmlformats.org/markup-compatibility/2006">
      <mc:Choice Requires="x14">
        <oleObject progId="MS_ClipArt_Gallery" shapeId="89916" r:id="rId8">
          <objectPr defaultSize="0" autoPict="0" r:id="rId6">
            <anchor moveWithCells="1" sizeWithCells="1">
              <from>
                <xdr:col>2</xdr:col>
                <xdr:colOff>3749040</xdr:colOff>
                <xdr:row>311</xdr:row>
                <xdr:rowOff>708660</xdr:rowOff>
              </from>
              <to>
                <xdr:col>2</xdr:col>
                <xdr:colOff>3992880</xdr:colOff>
                <xdr:row>311</xdr:row>
                <xdr:rowOff>708660</xdr:rowOff>
              </to>
            </anchor>
          </objectPr>
        </oleObject>
      </mc:Choice>
      <mc:Fallback>
        <oleObject progId="MS_ClipArt_Gallery" shapeId="89916" r:id="rId8"/>
      </mc:Fallback>
    </mc:AlternateContent>
    <mc:AlternateContent xmlns:mc="http://schemas.openxmlformats.org/markup-compatibility/2006">
      <mc:Choice Requires="x14">
        <oleObject progId="MS_ClipArt_Gallery" shapeId="89917" r:id="rId9">
          <objectPr defaultSize="0" autoPict="0" r:id="rId6">
            <anchor moveWithCells="1" sizeWithCells="1">
              <from>
                <xdr:col>2</xdr:col>
                <xdr:colOff>3756660</xdr:colOff>
                <xdr:row>311</xdr:row>
                <xdr:rowOff>708660</xdr:rowOff>
              </from>
              <to>
                <xdr:col>2</xdr:col>
                <xdr:colOff>4000500</xdr:colOff>
                <xdr:row>311</xdr:row>
                <xdr:rowOff>708660</xdr:rowOff>
              </to>
            </anchor>
          </objectPr>
        </oleObject>
      </mc:Choice>
      <mc:Fallback>
        <oleObject progId="MS_ClipArt_Gallery" shapeId="89917" r:id="rId9"/>
      </mc:Fallback>
    </mc:AlternateContent>
    <mc:AlternateContent xmlns:mc="http://schemas.openxmlformats.org/markup-compatibility/2006">
      <mc:Choice Requires="x14">
        <oleObject progId="MS_ClipArt_Gallery" shapeId="89918" r:id="rId10">
          <objectPr defaultSize="0" autoPict="0" r:id="rId6">
            <anchor moveWithCells="1" sizeWithCells="1">
              <from>
                <xdr:col>2</xdr:col>
                <xdr:colOff>3733800</xdr:colOff>
                <xdr:row>311</xdr:row>
                <xdr:rowOff>708660</xdr:rowOff>
              </from>
              <to>
                <xdr:col>2</xdr:col>
                <xdr:colOff>4015740</xdr:colOff>
                <xdr:row>311</xdr:row>
                <xdr:rowOff>708660</xdr:rowOff>
              </to>
            </anchor>
          </objectPr>
        </oleObject>
      </mc:Choice>
      <mc:Fallback>
        <oleObject progId="MS_ClipArt_Gallery" shapeId="89918" r:id="rId10"/>
      </mc:Fallback>
    </mc:AlternateContent>
    <mc:AlternateContent xmlns:mc="http://schemas.openxmlformats.org/markup-compatibility/2006">
      <mc:Choice Requires="x14">
        <oleObject progId="MS_ClipArt_Gallery" shapeId="89919" r:id="rId11">
          <objectPr defaultSize="0" autoPict="0" r:id="rId6">
            <anchor moveWithCells="1" sizeWithCells="1">
              <from>
                <xdr:col>2</xdr:col>
                <xdr:colOff>3726180</xdr:colOff>
                <xdr:row>311</xdr:row>
                <xdr:rowOff>708660</xdr:rowOff>
              </from>
              <to>
                <xdr:col>2</xdr:col>
                <xdr:colOff>4000500</xdr:colOff>
                <xdr:row>311</xdr:row>
                <xdr:rowOff>708660</xdr:rowOff>
              </to>
            </anchor>
          </objectPr>
        </oleObject>
      </mc:Choice>
      <mc:Fallback>
        <oleObject progId="MS_ClipArt_Gallery" shapeId="89919" r:id="rId11"/>
      </mc:Fallback>
    </mc:AlternateContent>
    <mc:AlternateContent xmlns:mc="http://schemas.openxmlformats.org/markup-compatibility/2006">
      <mc:Choice Requires="x14">
        <oleObject progId="MS_ClipArt_Gallery" shapeId="89940" r:id="rId12">
          <objectPr defaultSize="0" autoPict="0" r:id="rId6">
            <anchor moveWithCells="1" sizeWithCells="1">
              <from>
                <xdr:col>2</xdr:col>
                <xdr:colOff>3764280</xdr:colOff>
                <xdr:row>311</xdr:row>
                <xdr:rowOff>708660</xdr:rowOff>
              </from>
              <to>
                <xdr:col>2</xdr:col>
                <xdr:colOff>4023360</xdr:colOff>
                <xdr:row>311</xdr:row>
                <xdr:rowOff>708660</xdr:rowOff>
              </to>
            </anchor>
          </objectPr>
        </oleObject>
      </mc:Choice>
      <mc:Fallback>
        <oleObject progId="MS_ClipArt_Gallery" shapeId="89940" r:id="rId12"/>
      </mc:Fallback>
    </mc:AlternateContent>
    <mc:AlternateContent xmlns:mc="http://schemas.openxmlformats.org/markup-compatibility/2006">
      <mc:Choice Requires="x14">
        <oleObject progId="MS_ClipArt_Gallery" shapeId="89941" r:id="rId13">
          <objectPr defaultSize="0" autoPict="0" r:id="rId6">
            <anchor moveWithCells="1" sizeWithCells="1">
              <from>
                <xdr:col>2</xdr:col>
                <xdr:colOff>3749040</xdr:colOff>
                <xdr:row>311</xdr:row>
                <xdr:rowOff>708660</xdr:rowOff>
              </from>
              <to>
                <xdr:col>2</xdr:col>
                <xdr:colOff>4000500</xdr:colOff>
                <xdr:row>311</xdr:row>
                <xdr:rowOff>708660</xdr:rowOff>
              </to>
            </anchor>
          </objectPr>
        </oleObject>
      </mc:Choice>
      <mc:Fallback>
        <oleObject progId="MS_ClipArt_Gallery" shapeId="89941" r:id="rId13"/>
      </mc:Fallback>
    </mc:AlternateContent>
    <mc:AlternateContent xmlns:mc="http://schemas.openxmlformats.org/markup-compatibility/2006">
      <mc:Choice Requires="x14">
        <oleObject progId="MS_ClipArt_Gallery" shapeId="89942" r:id="rId14">
          <objectPr defaultSize="0" autoPict="0" r:id="rId6">
            <anchor moveWithCells="1" sizeWithCells="1">
              <from>
                <xdr:col>2</xdr:col>
                <xdr:colOff>3749040</xdr:colOff>
                <xdr:row>311</xdr:row>
                <xdr:rowOff>708660</xdr:rowOff>
              </from>
              <to>
                <xdr:col>2</xdr:col>
                <xdr:colOff>3992880</xdr:colOff>
                <xdr:row>311</xdr:row>
                <xdr:rowOff>708660</xdr:rowOff>
              </to>
            </anchor>
          </objectPr>
        </oleObject>
      </mc:Choice>
      <mc:Fallback>
        <oleObject progId="MS_ClipArt_Gallery" shapeId="89942" r:id="rId14"/>
      </mc:Fallback>
    </mc:AlternateContent>
    <mc:AlternateContent xmlns:mc="http://schemas.openxmlformats.org/markup-compatibility/2006">
      <mc:Choice Requires="x14">
        <oleObject progId="MS_ClipArt_Gallery" shapeId="89943" r:id="rId15">
          <objectPr defaultSize="0" autoPict="0" r:id="rId6">
            <anchor moveWithCells="1" sizeWithCells="1">
              <from>
                <xdr:col>2</xdr:col>
                <xdr:colOff>3756660</xdr:colOff>
                <xdr:row>311</xdr:row>
                <xdr:rowOff>708660</xdr:rowOff>
              </from>
              <to>
                <xdr:col>2</xdr:col>
                <xdr:colOff>4000500</xdr:colOff>
                <xdr:row>311</xdr:row>
                <xdr:rowOff>708660</xdr:rowOff>
              </to>
            </anchor>
          </objectPr>
        </oleObject>
      </mc:Choice>
      <mc:Fallback>
        <oleObject progId="MS_ClipArt_Gallery" shapeId="89943" r:id="rId15"/>
      </mc:Fallback>
    </mc:AlternateContent>
    <mc:AlternateContent xmlns:mc="http://schemas.openxmlformats.org/markup-compatibility/2006">
      <mc:Choice Requires="x14">
        <oleObject progId="MS_ClipArt_Gallery" shapeId="89944" r:id="rId16">
          <objectPr defaultSize="0" autoPict="0" r:id="rId6">
            <anchor moveWithCells="1" sizeWithCells="1">
              <from>
                <xdr:col>2</xdr:col>
                <xdr:colOff>3733800</xdr:colOff>
                <xdr:row>311</xdr:row>
                <xdr:rowOff>708660</xdr:rowOff>
              </from>
              <to>
                <xdr:col>2</xdr:col>
                <xdr:colOff>4015740</xdr:colOff>
                <xdr:row>311</xdr:row>
                <xdr:rowOff>708660</xdr:rowOff>
              </to>
            </anchor>
          </objectPr>
        </oleObject>
      </mc:Choice>
      <mc:Fallback>
        <oleObject progId="MS_ClipArt_Gallery" shapeId="89944" r:id="rId16"/>
      </mc:Fallback>
    </mc:AlternateContent>
    <mc:AlternateContent xmlns:mc="http://schemas.openxmlformats.org/markup-compatibility/2006">
      <mc:Choice Requires="x14">
        <oleObject progId="MS_ClipArt_Gallery" shapeId="89945" r:id="rId17">
          <objectPr defaultSize="0" autoPict="0" r:id="rId6">
            <anchor moveWithCells="1" sizeWithCells="1">
              <from>
                <xdr:col>2</xdr:col>
                <xdr:colOff>3726180</xdr:colOff>
                <xdr:row>311</xdr:row>
                <xdr:rowOff>708660</xdr:rowOff>
              </from>
              <to>
                <xdr:col>2</xdr:col>
                <xdr:colOff>4000500</xdr:colOff>
                <xdr:row>311</xdr:row>
                <xdr:rowOff>708660</xdr:rowOff>
              </to>
            </anchor>
          </objectPr>
        </oleObject>
      </mc:Choice>
      <mc:Fallback>
        <oleObject progId="MS_ClipArt_Gallery" shapeId="89945" r:id="rId1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1888"/>
  <sheetViews>
    <sheetView zoomScale="40" zoomScaleNormal="40" workbookViewId="0">
      <selection activeCell="E20" sqref="E20:E21"/>
    </sheetView>
  </sheetViews>
  <sheetFormatPr baseColWidth="10" defaultColWidth="0" defaultRowHeight="18.600000000000001" zeroHeight="1"/>
  <cols>
    <col min="1" max="1" width="2" style="8" customWidth="1"/>
    <col min="2" max="2" width="4.5546875" style="8" customWidth="1"/>
    <col min="3" max="3" width="11.109375" style="8" customWidth="1"/>
    <col min="4" max="4" width="35" style="8" customWidth="1"/>
    <col min="5" max="21" width="12.33203125" style="8" customWidth="1"/>
    <col min="22" max="22" width="10.77734375" style="8" customWidth="1"/>
    <col min="23" max="23" width="36.5546875" style="8" customWidth="1"/>
    <col min="24" max="24" width="10.77734375" style="8" customWidth="1"/>
    <col min="25" max="25" width="11.44140625" style="8" customWidth="1"/>
    <col min="26" max="28" width="13" style="8" customWidth="1"/>
    <col min="29" max="29" width="12" style="8" customWidth="1"/>
    <col min="30" max="30" width="10.44140625" style="8" customWidth="1"/>
    <col min="31" max="31" width="14" style="8" customWidth="1"/>
    <col min="32" max="32" width="3.21875" style="8" customWidth="1"/>
    <col min="33" max="33" width="2.6640625" style="8" customWidth="1"/>
    <col min="34" max="58" width="11.33203125" style="555" hidden="1" customWidth="1"/>
    <col min="59" max="59" width="6.33203125" style="8" hidden="1" customWidth="1"/>
    <col min="60" max="16384" width="8.77734375" style="8" hidden="1"/>
  </cols>
  <sheetData>
    <row r="1" spans="1:124" ht="21.75" customHeight="1">
      <c r="A1" s="1001"/>
      <c r="B1" s="1002"/>
      <c r="C1" s="1003"/>
      <c r="D1" s="1003"/>
      <c r="E1" s="1004" t="s">
        <v>717</v>
      </c>
      <c r="F1" s="1004"/>
      <c r="G1" s="1004"/>
      <c r="H1" s="1004"/>
      <c r="I1" s="1004"/>
      <c r="J1" s="1004"/>
      <c r="K1" s="1004"/>
      <c r="L1" s="1004"/>
      <c r="M1" s="1004"/>
      <c r="N1" s="1004"/>
      <c r="O1" s="1004"/>
      <c r="P1" s="1004"/>
      <c r="Q1" s="1004"/>
      <c r="R1" s="1004"/>
      <c r="S1" s="1004"/>
      <c r="T1" s="1004"/>
      <c r="U1" s="1004"/>
      <c r="V1" s="1004"/>
      <c r="W1" s="1004"/>
      <c r="X1" s="1005"/>
      <c r="Y1" s="1006" t="s">
        <v>678</v>
      </c>
      <c r="Z1" s="1007"/>
      <c r="AA1" s="1007"/>
      <c r="AB1" s="1007"/>
      <c r="AC1" s="1007"/>
      <c r="AD1" s="1007"/>
      <c r="AE1" s="1007"/>
      <c r="AF1" s="1008"/>
      <c r="AG1" s="25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451"/>
      <c r="BH1" s="451"/>
      <c r="BI1" s="451"/>
      <c r="BJ1" s="451"/>
      <c r="BK1" s="447"/>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row>
    <row r="2" spans="1:124" ht="21.75" customHeight="1">
      <c r="A2" s="1001"/>
      <c r="B2" s="1002"/>
      <c r="C2" s="1003"/>
      <c r="D2" s="1003"/>
      <c r="E2" s="1004"/>
      <c r="F2" s="1004"/>
      <c r="G2" s="1004"/>
      <c r="H2" s="1004"/>
      <c r="I2" s="1004"/>
      <c r="J2" s="1004"/>
      <c r="K2" s="1004"/>
      <c r="L2" s="1004"/>
      <c r="M2" s="1004"/>
      <c r="N2" s="1004"/>
      <c r="O2" s="1004"/>
      <c r="P2" s="1004"/>
      <c r="Q2" s="1004"/>
      <c r="R2" s="1004"/>
      <c r="S2" s="1004"/>
      <c r="T2" s="1004"/>
      <c r="U2" s="1004"/>
      <c r="V2" s="1004"/>
      <c r="W2" s="1004"/>
      <c r="X2" s="1005"/>
      <c r="Y2" s="1009" t="s">
        <v>778</v>
      </c>
      <c r="Z2" s="1010"/>
      <c r="AA2" s="1010"/>
      <c r="AB2" s="1010"/>
      <c r="AC2" s="1010"/>
      <c r="AD2" s="1010"/>
      <c r="AE2" s="1010"/>
      <c r="AF2" s="1011"/>
      <c r="AG2" s="25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451"/>
      <c r="BH2" s="451"/>
      <c r="BI2" s="451"/>
      <c r="BJ2" s="451"/>
      <c r="BK2" s="447"/>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row>
    <row r="3" spans="1:124" ht="21.75" customHeight="1">
      <c r="A3" s="1001"/>
      <c r="B3" s="1002"/>
      <c r="C3" s="1003"/>
      <c r="D3" s="1003"/>
      <c r="E3" s="1004"/>
      <c r="F3" s="1004"/>
      <c r="G3" s="1004"/>
      <c r="H3" s="1004"/>
      <c r="I3" s="1004"/>
      <c r="J3" s="1004"/>
      <c r="K3" s="1004"/>
      <c r="L3" s="1004"/>
      <c r="M3" s="1004"/>
      <c r="N3" s="1004"/>
      <c r="O3" s="1004"/>
      <c r="P3" s="1004"/>
      <c r="Q3" s="1004"/>
      <c r="R3" s="1004"/>
      <c r="S3" s="1004"/>
      <c r="T3" s="1004"/>
      <c r="U3" s="1004"/>
      <c r="V3" s="1004"/>
      <c r="W3" s="1004"/>
      <c r="X3" s="1005"/>
      <c r="Y3" s="1009" t="s">
        <v>779</v>
      </c>
      <c r="Z3" s="1010"/>
      <c r="AA3" s="1010"/>
      <c r="AB3" s="1010"/>
      <c r="AC3" s="1010"/>
      <c r="AD3" s="1010"/>
      <c r="AE3" s="1010"/>
      <c r="AF3" s="1011"/>
      <c r="AG3" s="25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451"/>
      <c r="BH3" s="451"/>
      <c r="BI3" s="451"/>
      <c r="BJ3" s="451"/>
      <c r="BK3" s="447"/>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row>
    <row r="4" spans="1:124" ht="21.75" customHeight="1">
      <c r="A4" s="1001"/>
      <c r="B4" s="1002"/>
      <c r="C4" s="1003"/>
      <c r="D4" s="1003"/>
      <c r="E4" s="1004"/>
      <c r="F4" s="1004"/>
      <c r="G4" s="1004"/>
      <c r="H4" s="1004"/>
      <c r="I4" s="1004"/>
      <c r="J4" s="1004"/>
      <c r="K4" s="1004"/>
      <c r="L4" s="1004"/>
      <c r="M4" s="1004"/>
      <c r="N4" s="1004"/>
      <c r="O4" s="1004"/>
      <c r="P4" s="1004"/>
      <c r="Q4" s="1004"/>
      <c r="R4" s="1004"/>
      <c r="S4" s="1004"/>
      <c r="T4" s="1004"/>
      <c r="U4" s="1004"/>
      <c r="V4" s="1004"/>
      <c r="W4" s="1004"/>
      <c r="X4" s="1005"/>
      <c r="Y4" s="1009" t="s">
        <v>730</v>
      </c>
      <c r="Z4" s="1010"/>
      <c r="AA4" s="1010"/>
      <c r="AB4" s="1010"/>
      <c r="AC4" s="1010"/>
      <c r="AD4" s="1010"/>
      <c r="AE4" s="1010"/>
      <c r="AF4" s="1011"/>
      <c r="AG4" s="25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451"/>
      <c r="BH4" s="451"/>
      <c r="BI4" s="451"/>
      <c r="BJ4" s="451"/>
      <c r="BK4" s="44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row>
    <row r="5" spans="1:124" ht="21.75" customHeight="1">
      <c r="A5" s="1001"/>
      <c r="B5" s="1002"/>
      <c r="C5" s="1003"/>
      <c r="D5" s="1003"/>
      <c r="E5" s="1004"/>
      <c r="F5" s="1004"/>
      <c r="G5" s="1004"/>
      <c r="H5" s="1004"/>
      <c r="I5" s="1004"/>
      <c r="J5" s="1004"/>
      <c r="K5" s="1004"/>
      <c r="L5" s="1004"/>
      <c r="M5" s="1004"/>
      <c r="N5" s="1004"/>
      <c r="O5" s="1004"/>
      <c r="P5" s="1004"/>
      <c r="Q5" s="1004"/>
      <c r="R5" s="1004"/>
      <c r="S5" s="1004"/>
      <c r="T5" s="1004"/>
      <c r="U5" s="1004"/>
      <c r="V5" s="1004"/>
      <c r="W5" s="1004"/>
      <c r="X5" s="1005"/>
      <c r="Y5" s="1012"/>
      <c r="Z5" s="1013"/>
      <c r="AA5" s="1013"/>
      <c r="AB5" s="1013"/>
      <c r="AC5" s="1013"/>
      <c r="AD5" s="1013"/>
      <c r="AE5" s="1013"/>
      <c r="AF5" s="1014"/>
      <c r="AG5" s="25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451"/>
      <c r="BH5" s="451"/>
      <c r="BI5" s="451"/>
      <c r="BJ5" s="451"/>
      <c r="BK5" s="44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row>
    <row r="6" spans="1:124" s="19" customFormat="1" ht="8.4" customHeight="1">
      <c r="A6" s="259"/>
      <c r="B6" s="4"/>
      <c r="C6" s="217"/>
      <c r="D6" s="216"/>
      <c r="E6" s="216"/>
      <c r="F6" s="216"/>
      <c r="G6" s="216"/>
      <c r="H6" s="216"/>
      <c r="I6" s="216"/>
      <c r="J6" s="216"/>
      <c r="K6" s="216"/>
      <c r="L6" s="216"/>
      <c r="M6" s="216"/>
      <c r="N6" s="216"/>
      <c r="O6" s="216"/>
      <c r="P6" s="216"/>
      <c r="Q6" s="216"/>
      <c r="R6" s="216"/>
      <c r="S6" s="218"/>
      <c r="T6" s="218"/>
      <c r="U6" s="216"/>
      <c r="V6" s="216"/>
      <c r="W6" s="216"/>
      <c r="X6" s="2"/>
      <c r="Y6" s="2"/>
      <c r="Z6" s="2"/>
      <c r="AA6" s="2"/>
      <c r="AB6" s="2"/>
      <c r="AC6" s="2"/>
      <c r="AD6" s="2"/>
      <c r="AE6" s="2"/>
      <c r="AF6" s="5"/>
      <c r="AG6" s="446"/>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451"/>
      <c r="BH6" s="451"/>
      <c r="BI6" s="451"/>
      <c r="BJ6" s="451"/>
      <c r="BK6" s="447"/>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row>
    <row r="7" spans="1:124" ht="48.75" customHeight="1">
      <c r="A7" s="259"/>
      <c r="B7" s="917" t="s">
        <v>781</v>
      </c>
      <c r="C7" s="918"/>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25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451"/>
      <c r="BH7" s="451"/>
      <c r="BI7" s="451"/>
      <c r="BJ7" s="451"/>
      <c r="BK7" s="447"/>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row>
    <row r="8" spans="1:124" ht="23.25" customHeight="1">
      <c r="A8" s="259"/>
      <c r="B8" s="4"/>
      <c r="C8" s="217"/>
      <c r="D8" s="219"/>
      <c r="E8" s="220"/>
      <c r="F8" s="220"/>
      <c r="G8" s="220"/>
      <c r="H8" s="220"/>
      <c r="I8" s="220"/>
      <c r="J8" s="220"/>
      <c r="K8" s="220"/>
      <c r="L8" s="220"/>
      <c r="M8" s="220"/>
      <c r="N8" s="220"/>
      <c r="O8" s="220"/>
      <c r="P8" s="220"/>
      <c r="Q8" s="220"/>
      <c r="R8" s="220"/>
      <c r="S8" s="220"/>
      <c r="T8" s="220"/>
      <c r="U8" s="220"/>
      <c r="V8" s="220"/>
      <c r="W8" s="220"/>
      <c r="X8" s="220"/>
      <c r="Y8" s="220"/>
      <c r="Z8" s="220"/>
      <c r="AA8" s="220"/>
      <c r="AB8" s="221"/>
      <c r="AC8" s="2"/>
      <c r="AD8" s="2"/>
      <c r="AE8" s="2"/>
      <c r="AF8" s="5"/>
      <c r="AG8" s="25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451"/>
      <c r="BH8" s="451"/>
      <c r="BI8" s="451"/>
      <c r="BJ8" s="451"/>
      <c r="BK8" s="447"/>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row>
    <row r="9" spans="1:124" ht="31.8" customHeight="1">
      <c r="A9" s="259"/>
      <c r="B9" s="4"/>
      <c r="C9" s="217"/>
      <c r="D9" s="219"/>
      <c r="E9" s="869" t="s">
        <v>270</v>
      </c>
      <c r="F9" s="870"/>
      <c r="G9" s="870"/>
      <c r="H9" s="870"/>
      <c r="I9" s="870"/>
      <c r="J9" s="870"/>
      <c r="K9" s="870"/>
      <c r="L9" s="871"/>
      <c r="M9" s="493" t="s">
        <v>6</v>
      </c>
      <c r="N9" s="492" t="str">
        <f>AW45</f>
        <v/>
      </c>
      <c r="O9" s="220"/>
      <c r="P9" s="220"/>
      <c r="Q9" s="220"/>
      <c r="R9" s="220"/>
      <c r="S9" s="220"/>
      <c r="T9" s="220"/>
      <c r="U9" s="220"/>
      <c r="V9" s="220"/>
      <c r="W9" s="220"/>
      <c r="X9" s="220"/>
      <c r="Y9" s="220"/>
      <c r="Z9" s="220"/>
      <c r="AA9" s="220"/>
      <c r="AB9" s="220"/>
      <c r="AC9" s="2"/>
      <c r="AD9" s="2"/>
      <c r="AE9" s="2"/>
      <c r="AF9" s="5"/>
      <c r="AG9" s="25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451"/>
      <c r="BH9" s="451"/>
      <c r="BI9" s="451"/>
      <c r="BJ9" s="451"/>
      <c r="BK9" s="447"/>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row>
    <row r="10" spans="1:124" ht="31.8" customHeight="1">
      <c r="A10" s="259"/>
      <c r="B10" s="4"/>
      <c r="C10" s="217"/>
      <c r="D10" s="219"/>
      <c r="E10" s="872"/>
      <c r="F10" s="873"/>
      <c r="G10" s="873"/>
      <c r="H10" s="873"/>
      <c r="I10" s="873"/>
      <c r="J10" s="873"/>
      <c r="K10" s="873"/>
      <c r="L10" s="874"/>
      <c r="M10" s="494" t="s">
        <v>14</v>
      </c>
      <c r="N10" s="492" t="str">
        <f>AW46</f>
        <v>X</v>
      </c>
      <c r="O10" s="220"/>
      <c r="P10" s="220"/>
      <c r="Q10" s="220"/>
      <c r="R10" s="220"/>
      <c r="S10" s="220"/>
      <c r="T10" s="220"/>
      <c r="U10" s="220"/>
      <c r="V10" s="220"/>
      <c r="W10" s="220"/>
      <c r="X10" s="220"/>
      <c r="Y10" s="220"/>
      <c r="Z10" s="220"/>
      <c r="AA10" s="220"/>
      <c r="AB10" s="220"/>
      <c r="AC10" s="2"/>
      <c r="AD10" s="2"/>
      <c r="AE10" s="2"/>
      <c r="AF10" s="5"/>
      <c r="AG10" s="25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451"/>
      <c r="BH10" s="451"/>
      <c r="BI10" s="451"/>
      <c r="BJ10" s="451"/>
      <c r="BK10" s="447"/>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row>
    <row r="11" spans="1:124" ht="23.25" customHeight="1">
      <c r="A11" s="259"/>
      <c r="B11" s="4"/>
      <c r="C11" s="217"/>
      <c r="D11" s="219"/>
      <c r="E11" s="220"/>
      <c r="F11" s="220"/>
      <c r="G11" s="220"/>
      <c r="H11" s="220"/>
      <c r="I11" s="220"/>
      <c r="J11" s="220"/>
      <c r="K11" s="220"/>
      <c r="L11" s="220"/>
      <c r="M11" s="220"/>
      <c r="N11" s="220"/>
      <c r="O11" s="220"/>
      <c r="P11" s="220"/>
      <c r="Q11" s="220"/>
      <c r="R11" s="220"/>
      <c r="S11" s="220"/>
      <c r="T11" s="220"/>
      <c r="U11" s="220"/>
      <c r="V11" s="220"/>
      <c r="W11" s="220"/>
      <c r="X11" s="220"/>
      <c r="Y11" s="222"/>
      <c r="Z11" s="222"/>
      <c r="AA11" s="2"/>
      <c r="AB11" s="2"/>
      <c r="AC11" s="2"/>
      <c r="AD11" s="2"/>
      <c r="AE11" s="2"/>
      <c r="AF11" s="5"/>
      <c r="AG11" s="25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451"/>
      <c r="BH11" s="451"/>
      <c r="BI11" s="451"/>
      <c r="BJ11" s="451"/>
      <c r="BK11" s="447"/>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row>
    <row r="12" spans="1:124" ht="33.6" customHeight="1">
      <c r="A12" s="259"/>
      <c r="B12" s="4"/>
      <c r="C12" s="217"/>
      <c r="D12" s="219"/>
      <c r="E12" s="875" t="s">
        <v>271</v>
      </c>
      <c r="F12" s="875"/>
      <c r="G12" s="875"/>
      <c r="H12" s="875"/>
      <c r="I12" s="875"/>
      <c r="J12" s="875"/>
      <c r="K12" s="875"/>
      <c r="L12" s="875"/>
      <c r="M12" s="875"/>
      <c r="N12" s="875"/>
      <c r="O12" s="875"/>
      <c r="P12" s="875"/>
      <c r="Q12" s="875"/>
      <c r="R12" s="875"/>
      <c r="S12" s="875"/>
      <c r="T12" s="875"/>
      <c r="U12" s="875"/>
      <c r="V12" s="875"/>
      <c r="W12" s="223"/>
      <c r="X12" s="875" t="s">
        <v>272</v>
      </c>
      <c r="Y12" s="875"/>
      <c r="Z12" s="875"/>
      <c r="AA12" s="875"/>
      <c r="AB12" s="875"/>
      <c r="AC12" s="875"/>
      <c r="AD12" s="875"/>
      <c r="AE12" s="875"/>
      <c r="AF12" s="5"/>
      <c r="AG12" s="25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451"/>
      <c r="BH12" s="451"/>
      <c r="BI12" s="451"/>
      <c r="BJ12" s="451"/>
      <c r="BK12" s="447"/>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row>
    <row r="13" spans="1:124" ht="33.6" customHeight="1">
      <c r="A13" s="259"/>
      <c r="B13" s="4"/>
      <c r="C13" s="217"/>
      <c r="D13" s="219"/>
      <c r="E13" s="875"/>
      <c r="F13" s="875"/>
      <c r="G13" s="875"/>
      <c r="H13" s="875"/>
      <c r="I13" s="875"/>
      <c r="J13" s="875"/>
      <c r="K13" s="875"/>
      <c r="L13" s="875"/>
      <c r="M13" s="875"/>
      <c r="N13" s="875"/>
      <c r="O13" s="875"/>
      <c r="P13" s="875"/>
      <c r="Q13" s="875"/>
      <c r="R13" s="875"/>
      <c r="S13" s="875"/>
      <c r="T13" s="875"/>
      <c r="U13" s="875"/>
      <c r="V13" s="875"/>
      <c r="W13" s="223"/>
      <c r="X13" s="875"/>
      <c r="Y13" s="875"/>
      <c r="Z13" s="875"/>
      <c r="AA13" s="875"/>
      <c r="AB13" s="875"/>
      <c r="AC13" s="875"/>
      <c r="AD13" s="875"/>
      <c r="AE13" s="875"/>
      <c r="AF13" s="5"/>
      <c r="AG13" s="25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451"/>
      <c r="BH13" s="451"/>
      <c r="BI13" s="451"/>
      <c r="BJ13" s="451"/>
      <c r="BK13" s="447"/>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row>
    <row r="14" spans="1:124" ht="16.5" customHeight="1" thickBot="1">
      <c r="A14" s="259"/>
      <c r="B14" s="4"/>
      <c r="C14" s="217"/>
      <c r="D14" s="224"/>
      <c r="E14" s="224"/>
      <c r="F14" s="224"/>
      <c r="G14" s="224"/>
      <c r="H14" s="224"/>
      <c r="I14" s="224"/>
      <c r="J14" s="224"/>
      <c r="K14" s="224"/>
      <c r="L14" s="224"/>
      <c r="M14" s="224"/>
      <c r="N14" s="224"/>
      <c r="O14" s="224"/>
      <c r="P14" s="224"/>
      <c r="Q14" s="224"/>
      <c r="R14" s="224"/>
      <c r="S14" s="224"/>
      <c r="T14" s="224"/>
      <c r="U14" s="224"/>
      <c r="V14" s="224"/>
      <c r="W14" s="224"/>
      <c r="X14" s="224"/>
      <c r="Y14" s="2"/>
      <c r="Z14" s="2"/>
      <c r="AA14" s="2"/>
      <c r="AB14" s="2"/>
      <c r="AC14" s="2"/>
      <c r="AD14" s="2"/>
      <c r="AE14" s="2"/>
      <c r="AF14" s="5"/>
      <c r="AG14" s="25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451"/>
      <c r="BH14" s="451"/>
      <c r="BI14" s="451"/>
      <c r="BJ14" s="451"/>
      <c r="BK14" s="447"/>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row>
    <row r="15" spans="1:124" ht="89.4" customHeight="1">
      <c r="A15" s="259"/>
      <c r="B15" s="4"/>
      <c r="C15" s="217"/>
      <c r="D15" s="445"/>
      <c r="E15" s="876" t="s">
        <v>775</v>
      </c>
      <c r="F15" s="877"/>
      <c r="G15" s="877"/>
      <c r="H15" s="877"/>
      <c r="I15" s="877"/>
      <c r="J15" s="878"/>
      <c r="K15" s="879" t="s">
        <v>273</v>
      </c>
      <c r="L15" s="880"/>
      <c r="M15" s="880"/>
      <c r="N15" s="880"/>
      <c r="O15" s="880"/>
      <c r="P15" s="881" t="s">
        <v>274</v>
      </c>
      <c r="Q15" s="882"/>
      <c r="R15" s="882"/>
      <c r="S15" s="882"/>
      <c r="T15" s="882"/>
      <c r="U15" s="882"/>
      <c r="V15" s="883"/>
      <c r="W15" s="226"/>
      <c r="X15" s="884" t="s">
        <v>275</v>
      </c>
      <c r="Y15" s="885"/>
      <c r="Z15" s="885"/>
      <c r="AA15" s="885"/>
      <c r="AB15" s="885"/>
      <c r="AC15" s="885"/>
      <c r="AD15" s="885"/>
      <c r="AE15" s="886"/>
      <c r="AF15" s="5"/>
      <c r="AG15" s="25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451"/>
      <c r="BH15" s="451"/>
      <c r="BI15" s="451"/>
      <c r="BJ15" s="451"/>
      <c r="BK15" s="447"/>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row>
    <row r="16" spans="1:124" ht="183" customHeight="1" thickBot="1">
      <c r="A16" s="259"/>
      <c r="B16" s="4"/>
      <c r="C16" s="217"/>
      <c r="D16" s="225"/>
      <c r="E16" s="458" t="s">
        <v>767</v>
      </c>
      <c r="F16" s="890" t="s">
        <v>768</v>
      </c>
      <c r="G16" s="891"/>
      <c r="H16" s="459" t="s">
        <v>276</v>
      </c>
      <c r="I16" s="459" t="s">
        <v>769</v>
      </c>
      <c r="J16" s="460" t="s">
        <v>770</v>
      </c>
      <c r="K16" s="458" t="s">
        <v>767</v>
      </c>
      <c r="L16" s="459" t="s">
        <v>768</v>
      </c>
      <c r="M16" s="459" t="s">
        <v>276</v>
      </c>
      <c r="N16" s="459" t="s">
        <v>769</v>
      </c>
      <c r="O16" s="460" t="s">
        <v>770</v>
      </c>
      <c r="P16" s="892" t="s">
        <v>767</v>
      </c>
      <c r="Q16" s="893"/>
      <c r="R16" s="891"/>
      <c r="S16" s="890" t="s">
        <v>768</v>
      </c>
      <c r="T16" s="894"/>
      <c r="U16" s="459" t="s">
        <v>276</v>
      </c>
      <c r="V16" s="460" t="s">
        <v>769</v>
      </c>
      <c r="W16" s="227"/>
      <c r="X16" s="887"/>
      <c r="Y16" s="888"/>
      <c r="Z16" s="888"/>
      <c r="AA16" s="888"/>
      <c r="AB16" s="888"/>
      <c r="AC16" s="888"/>
      <c r="AD16" s="888"/>
      <c r="AE16" s="889"/>
      <c r="AF16" s="5"/>
      <c r="AG16" s="25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451"/>
      <c r="BH16" s="451"/>
      <c r="BI16" s="451"/>
      <c r="BJ16" s="451"/>
      <c r="BK16" s="447"/>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row>
    <row r="17" spans="1:124" ht="71.55" customHeight="1">
      <c r="A17" s="259"/>
      <c r="B17" s="4"/>
      <c r="C17" s="217"/>
      <c r="D17" s="225"/>
      <c r="E17" s="228"/>
      <c r="F17" s="229"/>
      <c r="G17" s="229"/>
      <c r="H17" s="229"/>
      <c r="I17" s="229"/>
      <c r="J17" s="230"/>
      <c r="K17" s="228"/>
      <c r="L17" s="229"/>
      <c r="M17" s="229"/>
      <c r="N17" s="229"/>
      <c r="O17" s="231"/>
      <c r="P17" s="228"/>
      <c r="Q17" s="229"/>
      <c r="R17" s="229"/>
      <c r="S17" s="229"/>
      <c r="T17" s="229"/>
      <c r="U17" s="229"/>
      <c r="V17" s="230"/>
      <c r="W17" s="232"/>
      <c r="X17" s="895" t="s">
        <v>277</v>
      </c>
      <c r="Y17" s="896"/>
      <c r="Z17" s="896"/>
      <c r="AA17" s="896"/>
      <c r="AB17" s="897"/>
      <c r="AC17" s="898" t="s">
        <v>278</v>
      </c>
      <c r="AD17" s="899"/>
      <c r="AE17" s="900"/>
      <c r="AF17" s="5"/>
      <c r="AG17" s="25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451"/>
      <c r="BH17" s="451"/>
      <c r="BI17" s="451"/>
      <c r="BJ17" s="451"/>
      <c r="BK17" s="447"/>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row>
    <row r="18" spans="1:124" ht="208.8" customHeight="1">
      <c r="A18" s="259"/>
      <c r="B18" s="4"/>
      <c r="C18" s="217"/>
      <c r="D18" s="225"/>
      <c r="E18" s="461" t="s">
        <v>279</v>
      </c>
      <c r="F18" s="462" t="s">
        <v>280</v>
      </c>
      <c r="G18" s="462" t="s">
        <v>281</v>
      </c>
      <c r="H18" s="462" t="s">
        <v>282</v>
      </c>
      <c r="I18" s="462" t="s">
        <v>283</v>
      </c>
      <c r="J18" s="463" t="s">
        <v>284</v>
      </c>
      <c r="K18" s="461" t="s">
        <v>285</v>
      </c>
      <c r="L18" s="462" t="s">
        <v>286</v>
      </c>
      <c r="M18" s="462" t="s">
        <v>287</v>
      </c>
      <c r="N18" s="462" t="s">
        <v>283</v>
      </c>
      <c r="O18" s="464" t="s">
        <v>284</v>
      </c>
      <c r="P18" s="461" t="s">
        <v>288</v>
      </c>
      <c r="Q18" s="462" t="s">
        <v>289</v>
      </c>
      <c r="R18" s="462" t="s">
        <v>290</v>
      </c>
      <c r="S18" s="462" t="s">
        <v>291</v>
      </c>
      <c r="T18" s="462" t="s">
        <v>288</v>
      </c>
      <c r="U18" s="462" t="s">
        <v>292</v>
      </c>
      <c r="V18" s="463" t="s">
        <v>293</v>
      </c>
      <c r="W18" s="233"/>
      <c r="X18" s="472" t="s">
        <v>294</v>
      </c>
      <c r="Y18" s="901" t="s">
        <v>295</v>
      </c>
      <c r="Z18" s="902"/>
      <c r="AA18" s="901" t="s">
        <v>296</v>
      </c>
      <c r="AB18" s="903"/>
      <c r="AC18" s="904" t="s">
        <v>297</v>
      </c>
      <c r="AD18" s="906" t="s">
        <v>298</v>
      </c>
      <c r="AE18" s="908" t="s">
        <v>299</v>
      </c>
      <c r="AF18" s="5"/>
      <c r="AG18" s="259"/>
      <c r="AH18" s="867" t="s">
        <v>667</v>
      </c>
      <c r="AI18" s="868"/>
      <c r="AJ18" s="868"/>
      <c r="AK18" s="868"/>
      <c r="AL18" s="549"/>
      <c r="AM18" s="867" t="s">
        <v>300</v>
      </c>
      <c r="AN18" s="868"/>
      <c r="AO18" s="868"/>
      <c r="AP18" s="868"/>
      <c r="AQ18" s="550"/>
      <c r="AR18" s="550" t="s">
        <v>671</v>
      </c>
      <c r="AS18" s="549"/>
      <c r="AT18" s="549"/>
      <c r="AU18" s="549"/>
      <c r="AV18" s="549"/>
      <c r="AW18" s="549"/>
      <c r="AX18" s="549"/>
      <c r="AY18" s="549"/>
      <c r="AZ18" s="549"/>
      <c r="BA18" s="549"/>
      <c r="BB18" s="549"/>
      <c r="BC18" s="549"/>
      <c r="BD18" s="549"/>
      <c r="BE18" s="549"/>
      <c r="BF18" s="549"/>
      <c r="BG18" s="451"/>
      <c r="BH18" s="451"/>
      <c r="BI18" s="451"/>
      <c r="BJ18" s="451"/>
      <c r="BK18" s="447"/>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row>
    <row r="19" spans="1:124" ht="223.8" customHeight="1" thickBot="1">
      <c r="A19" s="259"/>
      <c r="B19" s="4"/>
      <c r="C19" s="217"/>
      <c r="D19" s="225"/>
      <c r="E19" s="465" t="s">
        <v>301</v>
      </c>
      <c r="F19" s="466" t="s">
        <v>302</v>
      </c>
      <c r="G19" s="466" t="s">
        <v>303</v>
      </c>
      <c r="H19" s="466" t="s">
        <v>304</v>
      </c>
      <c r="I19" s="466" t="s">
        <v>305</v>
      </c>
      <c r="J19" s="467" t="s">
        <v>306</v>
      </c>
      <c r="K19" s="465" t="s">
        <v>307</v>
      </c>
      <c r="L19" s="466" t="s">
        <v>308</v>
      </c>
      <c r="M19" s="466" t="s">
        <v>309</v>
      </c>
      <c r="N19" s="466" t="s">
        <v>310</v>
      </c>
      <c r="O19" s="468" t="s">
        <v>306</v>
      </c>
      <c r="P19" s="469" t="s">
        <v>311</v>
      </c>
      <c r="Q19" s="470" t="s">
        <v>312</v>
      </c>
      <c r="R19" s="470" t="s">
        <v>313</v>
      </c>
      <c r="S19" s="470" t="s">
        <v>314</v>
      </c>
      <c r="T19" s="470" t="s">
        <v>315</v>
      </c>
      <c r="U19" s="470" t="s">
        <v>316</v>
      </c>
      <c r="V19" s="471"/>
      <c r="W19" s="234"/>
      <c r="X19" s="465" t="s">
        <v>317</v>
      </c>
      <c r="Y19" s="466" t="s">
        <v>764</v>
      </c>
      <c r="Z19" s="466" t="s">
        <v>765</v>
      </c>
      <c r="AA19" s="466" t="s">
        <v>731</v>
      </c>
      <c r="AB19" s="466" t="s">
        <v>766</v>
      </c>
      <c r="AC19" s="905"/>
      <c r="AD19" s="907"/>
      <c r="AE19" s="909"/>
      <c r="AF19" s="5"/>
      <c r="AG19" s="259"/>
      <c r="AH19" s="551" t="s">
        <v>666</v>
      </c>
      <c r="AI19" s="551" t="s">
        <v>318</v>
      </c>
      <c r="AJ19" s="551" t="s">
        <v>664</v>
      </c>
      <c r="AK19" s="551" t="s">
        <v>665</v>
      </c>
      <c r="AL19" s="549"/>
      <c r="AM19" s="551" t="s">
        <v>319</v>
      </c>
      <c r="AN19" s="551" t="s">
        <v>668</v>
      </c>
      <c r="AO19" s="551" t="s">
        <v>320</v>
      </c>
      <c r="AP19" s="551" t="s">
        <v>321</v>
      </c>
      <c r="AQ19" s="549"/>
      <c r="AR19" s="551" t="s">
        <v>670</v>
      </c>
      <c r="AS19" s="551" t="s">
        <v>322</v>
      </c>
      <c r="AT19" s="551" t="s">
        <v>669</v>
      </c>
      <c r="AU19" s="549"/>
      <c r="AV19" s="549"/>
      <c r="AW19" s="551" t="s">
        <v>323</v>
      </c>
      <c r="AX19" s="549"/>
      <c r="AY19" s="549"/>
      <c r="AZ19" s="549"/>
      <c r="BA19" s="549" t="s">
        <v>324</v>
      </c>
      <c r="BB19" s="549" t="s">
        <v>321</v>
      </c>
      <c r="BC19" s="549" t="s">
        <v>325</v>
      </c>
      <c r="BD19" s="549"/>
      <c r="BE19" s="549" t="s">
        <v>326</v>
      </c>
      <c r="BF19" s="549"/>
      <c r="BG19" s="451"/>
      <c r="BH19" s="451"/>
      <c r="BI19" s="451"/>
      <c r="BJ19" s="451"/>
      <c r="BK19" s="447"/>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row>
    <row r="20" spans="1:124" s="457" customFormat="1" ht="60" customHeight="1">
      <c r="A20" s="453"/>
      <c r="B20" s="454"/>
      <c r="C20" s="473"/>
      <c r="D20" s="474" t="s">
        <v>327</v>
      </c>
      <c r="E20" s="866"/>
      <c r="F20" s="862"/>
      <c r="G20" s="862"/>
      <c r="H20" s="862"/>
      <c r="I20" s="862"/>
      <c r="J20" s="863"/>
      <c r="K20" s="864"/>
      <c r="L20" s="862"/>
      <c r="M20" s="862"/>
      <c r="N20" s="862"/>
      <c r="O20" s="863"/>
      <c r="P20" s="864"/>
      <c r="Q20" s="862"/>
      <c r="R20" s="862"/>
      <c r="S20" s="862"/>
      <c r="T20" s="862"/>
      <c r="U20" s="862"/>
      <c r="V20" s="862"/>
      <c r="W20" s="475" t="s">
        <v>327</v>
      </c>
      <c r="X20" s="864"/>
      <c r="Y20" s="862"/>
      <c r="Z20" s="862"/>
      <c r="AA20" s="862"/>
      <c r="AB20" s="865"/>
      <c r="AC20" s="866"/>
      <c r="AD20" s="862"/>
      <c r="AE20" s="863"/>
      <c r="AF20" s="455"/>
      <c r="AG20" s="453"/>
      <c r="AH20" s="847">
        <f>IF(OR(E20&lt;&gt;"",F20&lt;&gt;"",G20&lt;&gt;"",K20&lt;&gt;"",L20&lt;&gt;"",P20&lt;&gt;"",Q20&lt;&gt;"",R20&lt;&gt;"",S20&lt;&gt;"",T20&lt;&gt;""),1,0)</f>
        <v>0</v>
      </c>
      <c r="AI20" s="847">
        <f>IF(OR(H20&lt;&gt;"",J20&lt;&gt;"",M20&lt;&gt;"",O20&lt;&gt;"",U20&lt;&gt;""),1,0)</f>
        <v>0</v>
      </c>
      <c r="AJ20" s="847">
        <f>IF(OR(I20&lt;&gt;"",N20&lt;&gt;"",V20&lt;&gt;""),1,0)</f>
        <v>0</v>
      </c>
      <c r="AK20" s="847">
        <f>IF(AH20=1,1.5,IF(AI20=1,0.5,IF(AJ20=1,0,-1)))</f>
        <v>-1</v>
      </c>
      <c r="AL20" s="550"/>
      <c r="AM20" s="847">
        <f>IF(X20&lt;&gt;"",1,0)</f>
        <v>0</v>
      </c>
      <c r="AN20" s="847">
        <f>IF(Y20&lt;&gt;"",1,0)</f>
        <v>0</v>
      </c>
      <c r="AO20" s="847">
        <f>IF(AA20&lt;&gt;"",1,0)</f>
        <v>0</v>
      </c>
      <c r="AP20" s="847">
        <f>IF(AO20=1,1,IF(AN20=1,0.5,IF(AM20=1,0,-1)))</f>
        <v>-1</v>
      </c>
      <c r="AQ20" s="550"/>
      <c r="AR20" s="847">
        <f>IF(AC20&lt;&gt;"",1,0)</f>
        <v>0</v>
      </c>
      <c r="AS20" s="847">
        <f>IF(AD20&lt;&gt;"",1,0)</f>
        <v>0</v>
      </c>
      <c r="AT20" s="847">
        <f>IF(AE20&lt;&gt;"",1,0)</f>
        <v>0</v>
      </c>
      <c r="AU20" s="847">
        <f>IF(AT20=1,1,IF(AS20=1,0.5,IF(AR20=1,0,-1)))</f>
        <v>-1</v>
      </c>
      <c r="AV20" s="550"/>
      <c r="AW20" s="847">
        <f>AK20+AP20+AU20</f>
        <v>-3</v>
      </c>
      <c r="AX20" s="550"/>
      <c r="AY20" s="550"/>
      <c r="AZ20" s="550"/>
      <c r="BA20" s="550">
        <v>2</v>
      </c>
      <c r="BB20" s="550" t="s">
        <v>5</v>
      </c>
      <c r="BC20" s="550" t="s">
        <v>5</v>
      </c>
      <c r="BD20" s="550" t="s">
        <v>328</v>
      </c>
      <c r="BE20" s="550">
        <v>2</v>
      </c>
      <c r="BF20" s="550"/>
      <c r="BG20" s="452"/>
      <c r="BH20" s="452"/>
      <c r="BI20" s="452"/>
      <c r="BJ20" s="452"/>
      <c r="BK20" s="450"/>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row>
    <row r="21" spans="1:124" s="457" customFormat="1" ht="60" customHeight="1">
      <c r="A21" s="453"/>
      <c r="C21" s="476" t="s">
        <v>777</v>
      </c>
      <c r="D21" s="477"/>
      <c r="E21" s="835"/>
      <c r="F21" s="852"/>
      <c r="G21" s="852"/>
      <c r="H21" s="852"/>
      <c r="I21" s="852"/>
      <c r="J21" s="854"/>
      <c r="K21" s="856"/>
      <c r="L21" s="852"/>
      <c r="M21" s="852"/>
      <c r="N21" s="852"/>
      <c r="O21" s="854"/>
      <c r="P21" s="856"/>
      <c r="Q21" s="852"/>
      <c r="R21" s="852"/>
      <c r="S21" s="852"/>
      <c r="T21" s="852"/>
      <c r="U21" s="852"/>
      <c r="V21" s="852"/>
      <c r="W21" s="478" t="str">
        <f>IF(D21="","",D21)</f>
        <v/>
      </c>
      <c r="X21" s="856"/>
      <c r="Y21" s="852"/>
      <c r="Z21" s="852"/>
      <c r="AA21" s="852"/>
      <c r="AB21" s="861"/>
      <c r="AC21" s="835"/>
      <c r="AD21" s="852"/>
      <c r="AE21" s="854"/>
      <c r="AF21" s="455"/>
      <c r="AG21" s="453"/>
      <c r="AH21" s="847"/>
      <c r="AI21" s="847"/>
      <c r="AJ21" s="847"/>
      <c r="AK21" s="847"/>
      <c r="AL21" s="550"/>
      <c r="AM21" s="847"/>
      <c r="AN21" s="847"/>
      <c r="AO21" s="847"/>
      <c r="AP21" s="847"/>
      <c r="AQ21" s="550"/>
      <c r="AR21" s="847"/>
      <c r="AS21" s="847"/>
      <c r="AT21" s="847"/>
      <c r="AU21" s="847"/>
      <c r="AV21" s="550"/>
      <c r="AW21" s="847"/>
      <c r="AX21" s="550"/>
      <c r="AY21" s="550"/>
      <c r="AZ21" s="550"/>
      <c r="BA21" s="550">
        <v>1</v>
      </c>
      <c r="BB21" s="550">
        <v>0</v>
      </c>
      <c r="BC21" s="550" t="s">
        <v>5</v>
      </c>
      <c r="BD21" s="550" t="s">
        <v>329</v>
      </c>
      <c r="BE21" s="550">
        <v>1</v>
      </c>
      <c r="BF21" s="550"/>
      <c r="BG21" s="452"/>
      <c r="BH21" s="452"/>
      <c r="BI21" s="452"/>
      <c r="BJ21" s="452"/>
      <c r="BK21" s="450"/>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row>
    <row r="22" spans="1:124" s="457" customFormat="1" ht="60" customHeight="1">
      <c r="A22" s="453"/>
      <c r="B22" s="454"/>
      <c r="C22" s="473"/>
      <c r="D22" s="474" t="s">
        <v>330</v>
      </c>
      <c r="E22" s="835"/>
      <c r="F22" s="852"/>
      <c r="G22" s="852"/>
      <c r="H22" s="852"/>
      <c r="I22" s="852"/>
      <c r="J22" s="854"/>
      <c r="K22" s="856"/>
      <c r="L22" s="852"/>
      <c r="M22" s="852"/>
      <c r="N22" s="852"/>
      <c r="O22" s="854"/>
      <c r="P22" s="856"/>
      <c r="Q22" s="852"/>
      <c r="R22" s="852"/>
      <c r="S22" s="852"/>
      <c r="T22" s="852"/>
      <c r="U22" s="852"/>
      <c r="V22" s="852"/>
      <c r="W22" s="479" t="s">
        <v>330</v>
      </c>
      <c r="X22" s="856"/>
      <c r="Y22" s="852"/>
      <c r="Z22" s="852"/>
      <c r="AA22" s="852"/>
      <c r="AB22" s="858"/>
      <c r="AC22" s="835"/>
      <c r="AD22" s="852"/>
      <c r="AE22" s="854"/>
      <c r="AF22" s="455"/>
      <c r="AG22" s="453"/>
      <c r="AH22" s="847">
        <f>IF(OR(E22&lt;&gt;"",F22&lt;&gt;"",G22&lt;&gt;"",K22&lt;&gt;"",L22&lt;&gt;"",P22&lt;&gt;"",Q22&lt;&gt;"",R22&lt;&gt;"",S22&lt;&gt;"",T22&lt;&gt;""),1,0)</f>
        <v>0</v>
      </c>
      <c r="AI22" s="847">
        <f>IF(OR(H22&lt;&gt;"",J22&lt;&gt;"",M22&lt;&gt;"",O22&lt;&gt;"",U22&lt;&gt;""),1,0)</f>
        <v>0</v>
      </c>
      <c r="AJ22" s="847">
        <f>IF(OR(I22&lt;&gt;"",N22&lt;&gt;"",V22&lt;&gt;""),1,0)</f>
        <v>0</v>
      </c>
      <c r="AK22" s="847">
        <f>IF(AH22=1,1.5,IF(AI22=1,0.5,IF(AJ22=1,0,-1)))</f>
        <v>-1</v>
      </c>
      <c r="AL22" s="550"/>
      <c r="AM22" s="847">
        <f>IF(X22&lt;&gt;"",1,0)</f>
        <v>0</v>
      </c>
      <c r="AN22" s="847">
        <f>IF(Y22&lt;&gt;"",1,0)</f>
        <v>0</v>
      </c>
      <c r="AO22" s="847">
        <f>IF(AA22&lt;&gt;"",1,0)</f>
        <v>0</v>
      </c>
      <c r="AP22" s="847">
        <f>IF(AO22=1,1,IF(AN22=1,0.5,IF(AM22=1,0,-1)))</f>
        <v>-1</v>
      </c>
      <c r="AQ22" s="550"/>
      <c r="AR22" s="847">
        <f>IF(AC22&lt;&gt;"",1,0)</f>
        <v>0</v>
      </c>
      <c r="AS22" s="847">
        <f>IF(AD22&lt;&gt;"",1,0)</f>
        <v>0</v>
      </c>
      <c r="AT22" s="847">
        <f>IF(AE22&lt;&gt;"",1,0)</f>
        <v>0</v>
      </c>
      <c r="AU22" s="847">
        <f>IF(AT22=1,1,IF(AS22=1,0.5,IF(AR22=1,0,-1)))</f>
        <v>-1</v>
      </c>
      <c r="AV22" s="550"/>
      <c r="AW22" s="847">
        <f>AK22+AP22+AU22</f>
        <v>-3</v>
      </c>
      <c r="AX22" s="550"/>
      <c r="AY22" s="550"/>
      <c r="AZ22" s="550"/>
      <c r="BA22" s="550">
        <v>1</v>
      </c>
      <c r="BB22" s="550">
        <v>1</v>
      </c>
      <c r="BC22" s="550" t="s">
        <v>5</v>
      </c>
      <c r="BD22" s="550" t="s">
        <v>328</v>
      </c>
      <c r="BE22" s="550">
        <v>2</v>
      </c>
      <c r="BF22" s="550"/>
      <c r="BG22" s="452"/>
      <c r="BH22" s="452"/>
      <c r="BI22" s="452"/>
      <c r="BJ22" s="452"/>
      <c r="BK22" s="450"/>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row>
    <row r="23" spans="1:124" s="457" customFormat="1" ht="60" customHeight="1">
      <c r="A23" s="453"/>
      <c r="B23" s="454"/>
      <c r="C23" s="476" t="s">
        <v>777</v>
      </c>
      <c r="D23" s="477"/>
      <c r="E23" s="835"/>
      <c r="F23" s="852"/>
      <c r="G23" s="852"/>
      <c r="H23" s="852"/>
      <c r="I23" s="852"/>
      <c r="J23" s="854"/>
      <c r="K23" s="856"/>
      <c r="L23" s="852"/>
      <c r="M23" s="852"/>
      <c r="N23" s="852"/>
      <c r="O23" s="854"/>
      <c r="P23" s="856"/>
      <c r="Q23" s="852"/>
      <c r="R23" s="852"/>
      <c r="S23" s="852"/>
      <c r="T23" s="852"/>
      <c r="U23" s="852"/>
      <c r="V23" s="852"/>
      <c r="W23" s="480" t="str">
        <f>IF(D23="","",D23)</f>
        <v/>
      </c>
      <c r="X23" s="856"/>
      <c r="Y23" s="852"/>
      <c r="Z23" s="852"/>
      <c r="AA23" s="852"/>
      <c r="AB23" s="861"/>
      <c r="AC23" s="835"/>
      <c r="AD23" s="852"/>
      <c r="AE23" s="854"/>
      <c r="AF23" s="455"/>
      <c r="AG23" s="453"/>
      <c r="AH23" s="847"/>
      <c r="AI23" s="847"/>
      <c r="AJ23" s="847"/>
      <c r="AK23" s="847"/>
      <c r="AL23" s="550"/>
      <c r="AM23" s="847"/>
      <c r="AN23" s="847"/>
      <c r="AO23" s="847"/>
      <c r="AP23" s="847"/>
      <c r="AQ23" s="550"/>
      <c r="AR23" s="847"/>
      <c r="AS23" s="847"/>
      <c r="AT23" s="847"/>
      <c r="AU23" s="847"/>
      <c r="AV23" s="550"/>
      <c r="AW23" s="847"/>
      <c r="AX23" s="550"/>
      <c r="AY23" s="550"/>
      <c r="AZ23" s="550"/>
      <c r="BA23" s="550">
        <v>1</v>
      </c>
      <c r="BB23" s="550">
        <v>2</v>
      </c>
      <c r="BC23" s="550" t="s">
        <v>28</v>
      </c>
      <c r="BD23" s="550" t="s">
        <v>328</v>
      </c>
      <c r="BE23" s="550">
        <v>2</v>
      </c>
      <c r="BF23" s="550"/>
      <c r="BG23" s="452"/>
      <c r="BH23" s="452"/>
      <c r="BI23" s="452"/>
      <c r="BJ23" s="452"/>
      <c r="BK23" s="450"/>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row>
    <row r="24" spans="1:124" s="457" customFormat="1" ht="60" customHeight="1">
      <c r="A24" s="453"/>
      <c r="B24" s="454"/>
      <c r="C24" s="473"/>
      <c r="D24" s="474" t="s">
        <v>331</v>
      </c>
      <c r="E24" s="835"/>
      <c r="F24" s="852"/>
      <c r="G24" s="852"/>
      <c r="H24" s="852"/>
      <c r="I24" s="852"/>
      <c r="J24" s="854"/>
      <c r="K24" s="856"/>
      <c r="L24" s="852"/>
      <c r="M24" s="852"/>
      <c r="N24" s="852"/>
      <c r="O24" s="854"/>
      <c r="P24" s="856"/>
      <c r="Q24" s="852"/>
      <c r="R24" s="852"/>
      <c r="S24" s="852"/>
      <c r="T24" s="852"/>
      <c r="U24" s="852"/>
      <c r="V24" s="852"/>
      <c r="W24" s="479" t="s">
        <v>331</v>
      </c>
      <c r="X24" s="856"/>
      <c r="Y24" s="852"/>
      <c r="Z24" s="852"/>
      <c r="AA24" s="852"/>
      <c r="AB24" s="858"/>
      <c r="AC24" s="835"/>
      <c r="AD24" s="852"/>
      <c r="AE24" s="854"/>
      <c r="AF24" s="455"/>
      <c r="AG24" s="453"/>
      <c r="AH24" s="847">
        <f>IF(OR(E24&lt;&gt;"",F24&lt;&gt;"",G24&lt;&gt;"",K24&lt;&gt;"",L24&lt;&gt;"",P24&lt;&gt;"",Q24&lt;&gt;"",R24&lt;&gt;"",S24&lt;&gt;"",T24&lt;&gt;""),1,0)</f>
        <v>0</v>
      </c>
      <c r="AI24" s="847">
        <f>IF(OR(H24&lt;&gt;"",J24&lt;&gt;"",M24&lt;&gt;"",O24&lt;&gt;"",U24&lt;&gt;""),1,0)</f>
        <v>0</v>
      </c>
      <c r="AJ24" s="847">
        <f>IF(OR(I24&lt;&gt;"",N24&lt;&gt;"",V24&lt;&gt;""),1,0)</f>
        <v>0</v>
      </c>
      <c r="AK24" s="847">
        <f>IF(AH24=1,1.5,IF(AI24=1,0.5,IF(AJ24=1,0,-1)))</f>
        <v>-1</v>
      </c>
      <c r="AL24" s="550"/>
      <c r="AM24" s="847">
        <f>IF(X24&lt;&gt;"",1,0)</f>
        <v>0</v>
      </c>
      <c r="AN24" s="847">
        <f>IF(Y24&lt;&gt;"",1,0)</f>
        <v>0</v>
      </c>
      <c r="AO24" s="847">
        <f>IF(AA24&lt;&gt;"",1,0)</f>
        <v>0</v>
      </c>
      <c r="AP24" s="847">
        <f>IF(AO24=1,1,IF(AN24=1,0.5,IF(AM24=1,0,-1)))</f>
        <v>-1</v>
      </c>
      <c r="AQ24" s="550"/>
      <c r="AR24" s="847">
        <f>IF(AC24&lt;&gt;"",1,0)</f>
        <v>0</v>
      </c>
      <c r="AS24" s="847">
        <f>IF(AD24&lt;&gt;"",1,0)</f>
        <v>0</v>
      </c>
      <c r="AT24" s="847">
        <f>IF(AE24&lt;&gt;"",1,0)</f>
        <v>0</v>
      </c>
      <c r="AU24" s="847">
        <f>IF(AT24=1,1,IF(AS24=1,0.5,IF(AR24=1,0,-1)))</f>
        <v>-1</v>
      </c>
      <c r="AV24" s="550"/>
      <c r="AW24" s="847">
        <f>AK24+AP24+AU24</f>
        <v>-3</v>
      </c>
      <c r="AX24" s="550"/>
      <c r="AY24" s="550"/>
      <c r="AZ24" s="550"/>
      <c r="BA24" s="550">
        <v>0</v>
      </c>
      <c r="BB24" s="550">
        <v>0</v>
      </c>
      <c r="BC24" s="550">
        <v>0</v>
      </c>
      <c r="BD24" s="550" t="s">
        <v>191</v>
      </c>
      <c r="BE24" s="550">
        <v>0</v>
      </c>
      <c r="BF24" s="550"/>
      <c r="BG24" s="452"/>
      <c r="BH24" s="452"/>
      <c r="BI24" s="452"/>
      <c r="BJ24" s="452"/>
      <c r="BK24" s="450"/>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row>
    <row r="25" spans="1:124" s="457" customFormat="1" ht="60" customHeight="1">
      <c r="A25" s="453"/>
      <c r="B25" s="454"/>
      <c r="C25" s="476" t="s">
        <v>777</v>
      </c>
      <c r="D25" s="477"/>
      <c r="E25" s="835"/>
      <c r="F25" s="852"/>
      <c r="G25" s="852"/>
      <c r="H25" s="852"/>
      <c r="I25" s="852"/>
      <c r="J25" s="854"/>
      <c r="K25" s="856"/>
      <c r="L25" s="852"/>
      <c r="M25" s="852"/>
      <c r="N25" s="852"/>
      <c r="O25" s="854"/>
      <c r="P25" s="856"/>
      <c r="Q25" s="852"/>
      <c r="R25" s="852"/>
      <c r="S25" s="852"/>
      <c r="T25" s="852"/>
      <c r="U25" s="852"/>
      <c r="V25" s="852"/>
      <c r="W25" s="480" t="str">
        <f>IF(D25="","",D25)</f>
        <v/>
      </c>
      <c r="X25" s="856"/>
      <c r="Y25" s="852"/>
      <c r="Z25" s="852"/>
      <c r="AA25" s="852"/>
      <c r="AB25" s="861"/>
      <c r="AC25" s="835"/>
      <c r="AD25" s="852"/>
      <c r="AE25" s="854"/>
      <c r="AF25" s="455"/>
      <c r="AG25" s="453"/>
      <c r="AH25" s="847"/>
      <c r="AI25" s="847"/>
      <c r="AJ25" s="847"/>
      <c r="AK25" s="847"/>
      <c r="AL25" s="550"/>
      <c r="AM25" s="847"/>
      <c r="AN25" s="847"/>
      <c r="AO25" s="847"/>
      <c r="AP25" s="847"/>
      <c r="AQ25" s="550"/>
      <c r="AR25" s="847"/>
      <c r="AS25" s="847"/>
      <c r="AT25" s="847"/>
      <c r="AU25" s="847"/>
      <c r="AV25" s="550"/>
      <c r="AW25" s="847"/>
      <c r="AX25" s="550"/>
      <c r="AY25" s="550"/>
      <c r="AZ25" s="550"/>
      <c r="BA25" s="550">
        <v>0</v>
      </c>
      <c r="BB25" s="550">
        <v>0</v>
      </c>
      <c r="BC25" s="550">
        <v>1</v>
      </c>
      <c r="BD25" s="550" t="s">
        <v>329</v>
      </c>
      <c r="BE25" s="550">
        <v>1</v>
      </c>
      <c r="BF25" s="550"/>
      <c r="BG25" s="452"/>
      <c r="BH25" s="452"/>
      <c r="BI25" s="452"/>
      <c r="BJ25" s="452"/>
      <c r="BK25" s="450"/>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row>
    <row r="26" spans="1:124" s="457" customFormat="1" ht="60" customHeight="1">
      <c r="A26" s="453"/>
      <c r="B26" s="454"/>
      <c r="C26" s="473"/>
      <c r="D26" s="474" t="s">
        <v>776</v>
      </c>
      <c r="E26" s="835"/>
      <c r="F26" s="852"/>
      <c r="G26" s="852"/>
      <c r="H26" s="852"/>
      <c r="I26" s="852"/>
      <c r="J26" s="854"/>
      <c r="K26" s="856"/>
      <c r="L26" s="852"/>
      <c r="M26" s="852"/>
      <c r="N26" s="852"/>
      <c r="O26" s="854"/>
      <c r="P26" s="856"/>
      <c r="Q26" s="852"/>
      <c r="R26" s="852"/>
      <c r="S26" s="852"/>
      <c r="T26" s="852"/>
      <c r="U26" s="852"/>
      <c r="V26" s="852"/>
      <c r="W26" s="479" t="s">
        <v>776</v>
      </c>
      <c r="X26" s="856"/>
      <c r="Y26" s="852"/>
      <c r="Z26" s="852"/>
      <c r="AA26" s="852"/>
      <c r="AB26" s="858"/>
      <c r="AC26" s="835"/>
      <c r="AD26" s="835"/>
      <c r="AE26" s="854"/>
      <c r="AF26" s="455"/>
      <c r="AG26" s="453"/>
      <c r="AH26" s="847">
        <f>IF(OR(E26&lt;&gt;"",F26&lt;&gt;"",G26&lt;&gt;"",K26&lt;&gt;"",L26&lt;&gt;"",P26&lt;&gt;"",Q26&lt;&gt;"",R26&lt;&gt;"",S26&lt;&gt;"",T26&lt;&gt;""),1,0)</f>
        <v>0</v>
      </c>
      <c r="AI26" s="847">
        <f>IF(OR(H26&lt;&gt;"",J26&lt;&gt;"",M26&lt;&gt;"",O26&lt;&gt;"",U26&lt;&gt;""),1,0)</f>
        <v>0</v>
      </c>
      <c r="AJ26" s="847">
        <f>IF(OR(I26&lt;&gt;"",N26&lt;&gt;"",V26&lt;&gt;""),1,0)</f>
        <v>0</v>
      </c>
      <c r="AK26" s="847">
        <f>IF(AH26=1,1.5,IF(AI26=1,0.5,IF(AJ26=1,0,-1)))</f>
        <v>-1</v>
      </c>
      <c r="AL26" s="550"/>
      <c r="AM26" s="847">
        <f>IF(X26&lt;&gt;"",1,0)</f>
        <v>0</v>
      </c>
      <c r="AN26" s="847">
        <f>IF(Y26&lt;&gt;"",1,0)</f>
        <v>0</v>
      </c>
      <c r="AO26" s="847">
        <f>IF(AA26&lt;&gt;"",1,0)</f>
        <v>0</v>
      </c>
      <c r="AP26" s="847">
        <f>IF(AO26=1,1,IF(AN26=1,0.5,IF(AM26=1,0,-1)))</f>
        <v>-1</v>
      </c>
      <c r="AQ26" s="550"/>
      <c r="AR26" s="847">
        <f>IF(AC26&lt;&gt;"",1,0)</f>
        <v>0</v>
      </c>
      <c r="AS26" s="847">
        <f>IF(AD26&lt;&gt;"",1,0)</f>
        <v>0</v>
      </c>
      <c r="AT26" s="847">
        <f>IF(AE26&lt;&gt;"",1,0)</f>
        <v>0</v>
      </c>
      <c r="AU26" s="847">
        <f>IF(AT26=1,1,IF(AS26=1,0.5,IF(AR26=1,0,-1)))</f>
        <v>-1</v>
      </c>
      <c r="AV26" s="550"/>
      <c r="AW26" s="847">
        <f>AK26+AP26+AU26</f>
        <v>-3</v>
      </c>
      <c r="AX26" s="550"/>
      <c r="AY26" s="550"/>
      <c r="AZ26" s="550"/>
      <c r="BA26" s="550">
        <v>0</v>
      </c>
      <c r="BB26" s="550">
        <v>0</v>
      </c>
      <c r="BC26" s="550">
        <v>2</v>
      </c>
      <c r="BD26" s="550" t="s">
        <v>329</v>
      </c>
      <c r="BE26" s="550">
        <v>1</v>
      </c>
      <c r="BF26" s="550"/>
      <c r="BG26" s="452"/>
      <c r="BH26" s="452"/>
      <c r="BI26" s="452"/>
      <c r="BJ26" s="452"/>
      <c r="BK26" s="450"/>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row>
    <row r="27" spans="1:124" s="457" customFormat="1" ht="60" customHeight="1">
      <c r="A27" s="453"/>
      <c r="B27" s="454"/>
      <c r="C27" s="476" t="s">
        <v>777</v>
      </c>
      <c r="D27" s="477"/>
      <c r="E27" s="835"/>
      <c r="F27" s="852"/>
      <c r="G27" s="852"/>
      <c r="H27" s="852"/>
      <c r="I27" s="852"/>
      <c r="J27" s="854"/>
      <c r="K27" s="856"/>
      <c r="L27" s="852"/>
      <c r="M27" s="852"/>
      <c r="N27" s="852"/>
      <c r="O27" s="854"/>
      <c r="P27" s="856"/>
      <c r="Q27" s="852"/>
      <c r="R27" s="852"/>
      <c r="S27" s="852"/>
      <c r="T27" s="852"/>
      <c r="U27" s="852"/>
      <c r="V27" s="852"/>
      <c r="W27" s="480" t="str">
        <f>IF(D27="","",D27)</f>
        <v/>
      </c>
      <c r="X27" s="856"/>
      <c r="Y27" s="852"/>
      <c r="Z27" s="852"/>
      <c r="AA27" s="852"/>
      <c r="AB27" s="861"/>
      <c r="AC27" s="835"/>
      <c r="AD27" s="835"/>
      <c r="AE27" s="854"/>
      <c r="AF27" s="455"/>
      <c r="AG27" s="453"/>
      <c r="AH27" s="847"/>
      <c r="AI27" s="847"/>
      <c r="AJ27" s="847"/>
      <c r="AK27" s="847"/>
      <c r="AL27" s="550"/>
      <c r="AM27" s="847"/>
      <c r="AN27" s="847"/>
      <c r="AO27" s="847"/>
      <c r="AP27" s="847"/>
      <c r="AQ27" s="550"/>
      <c r="AR27" s="847"/>
      <c r="AS27" s="847"/>
      <c r="AT27" s="847"/>
      <c r="AU27" s="847"/>
      <c r="AV27" s="550"/>
      <c r="AW27" s="847"/>
      <c r="AX27" s="550"/>
      <c r="AY27" s="550"/>
      <c r="AZ27" s="550"/>
      <c r="BA27" s="550">
        <v>0</v>
      </c>
      <c r="BB27" s="550">
        <v>1</v>
      </c>
      <c r="BC27" s="550">
        <v>0</v>
      </c>
      <c r="BD27" s="550" t="s">
        <v>191</v>
      </c>
      <c r="BE27" s="550">
        <v>0</v>
      </c>
      <c r="BF27" s="550"/>
      <c r="BG27" s="452"/>
      <c r="BH27" s="452"/>
      <c r="BI27" s="452"/>
      <c r="BJ27" s="452"/>
      <c r="BK27" s="450"/>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row>
    <row r="28" spans="1:124" s="457" customFormat="1" ht="60" customHeight="1">
      <c r="A28" s="453"/>
      <c r="B28" s="454"/>
      <c r="C28" s="473"/>
      <c r="D28" s="474" t="s">
        <v>332</v>
      </c>
      <c r="E28" s="835"/>
      <c r="F28" s="852"/>
      <c r="G28" s="852"/>
      <c r="H28" s="852"/>
      <c r="I28" s="852"/>
      <c r="J28" s="854"/>
      <c r="K28" s="856"/>
      <c r="L28" s="852"/>
      <c r="M28" s="852"/>
      <c r="N28" s="852"/>
      <c r="O28" s="854"/>
      <c r="P28" s="856"/>
      <c r="Q28" s="852"/>
      <c r="R28" s="852"/>
      <c r="S28" s="852"/>
      <c r="T28" s="852"/>
      <c r="U28" s="852"/>
      <c r="V28" s="852"/>
      <c r="W28" s="479" t="s">
        <v>332</v>
      </c>
      <c r="X28" s="856"/>
      <c r="Y28" s="852"/>
      <c r="Z28" s="852"/>
      <c r="AA28" s="852"/>
      <c r="AB28" s="858"/>
      <c r="AC28" s="835"/>
      <c r="AD28" s="835"/>
      <c r="AE28" s="854"/>
      <c r="AF28" s="455"/>
      <c r="AG28" s="453"/>
      <c r="AH28" s="847">
        <f>IF(OR(E28&lt;&gt;"",F28&lt;&gt;"",G28&lt;&gt;"",K28&lt;&gt;"",L28&lt;&gt;"",P28&lt;&gt;"",Q28&lt;&gt;"",R28&lt;&gt;"",S28&lt;&gt;"",T28&lt;&gt;""),1,0)</f>
        <v>0</v>
      </c>
      <c r="AI28" s="847">
        <f>IF(OR(H28&lt;&gt;"",J28&lt;&gt;"",M28&lt;&gt;"",O28&lt;&gt;"",U28&lt;&gt;""),1,0)</f>
        <v>0</v>
      </c>
      <c r="AJ28" s="847">
        <f>IF(OR(I28&lt;&gt;"",N28&lt;&gt;"",V28&lt;&gt;""),1,0)</f>
        <v>0</v>
      </c>
      <c r="AK28" s="847">
        <f>IF(AH28=1,1.5,IF(AI28=1,0.5,IF(AJ28=1,0,-1)))</f>
        <v>-1</v>
      </c>
      <c r="AL28" s="550"/>
      <c r="AM28" s="847">
        <f>IF(X28&lt;&gt;"",1,0)</f>
        <v>0</v>
      </c>
      <c r="AN28" s="847">
        <f>IF(Y28&lt;&gt;"",1,0)</f>
        <v>0</v>
      </c>
      <c r="AO28" s="847">
        <f>IF(AA28&lt;&gt;"",1,0)</f>
        <v>0</v>
      </c>
      <c r="AP28" s="847">
        <f>IF(AO28=1,1,IF(AN28=1,0.5,IF(AM28=1,0,-1)))</f>
        <v>-1</v>
      </c>
      <c r="AQ28" s="550"/>
      <c r="AR28" s="847">
        <f>IF(AC28&lt;&gt;"",1,0)</f>
        <v>0</v>
      </c>
      <c r="AS28" s="847">
        <f>IF(AD28&lt;&gt;"",1,0)</f>
        <v>0</v>
      </c>
      <c r="AT28" s="847">
        <f>IF(AE28&lt;&gt;"",1,0)</f>
        <v>0</v>
      </c>
      <c r="AU28" s="847">
        <f>IF(AT28=1,1,IF(AS28=1,0.5,IF(AR28=1,0,-1)))</f>
        <v>-1</v>
      </c>
      <c r="AV28" s="550"/>
      <c r="AW28" s="847">
        <f>AK28+AP28+AU28</f>
        <v>-3</v>
      </c>
      <c r="AX28" s="550"/>
      <c r="AY28" s="550"/>
      <c r="AZ28" s="550"/>
      <c r="BA28" s="550">
        <v>0</v>
      </c>
      <c r="BB28" s="550">
        <v>1</v>
      </c>
      <c r="BC28" s="550">
        <v>1</v>
      </c>
      <c r="BD28" s="550" t="s">
        <v>329</v>
      </c>
      <c r="BE28" s="550">
        <v>1</v>
      </c>
      <c r="BF28" s="550"/>
      <c r="BG28" s="452"/>
      <c r="BH28" s="452"/>
      <c r="BI28" s="452"/>
      <c r="BJ28" s="452"/>
      <c r="BK28" s="450"/>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row>
    <row r="29" spans="1:124" s="457" customFormat="1" ht="60" customHeight="1">
      <c r="A29" s="453"/>
      <c r="B29" s="454"/>
      <c r="C29" s="476" t="s">
        <v>777</v>
      </c>
      <c r="D29" s="477"/>
      <c r="E29" s="835"/>
      <c r="F29" s="852"/>
      <c r="G29" s="852"/>
      <c r="H29" s="852"/>
      <c r="I29" s="852"/>
      <c r="J29" s="854"/>
      <c r="K29" s="856"/>
      <c r="L29" s="852"/>
      <c r="M29" s="852"/>
      <c r="N29" s="852"/>
      <c r="O29" s="854"/>
      <c r="P29" s="856"/>
      <c r="Q29" s="852"/>
      <c r="R29" s="852"/>
      <c r="S29" s="852"/>
      <c r="T29" s="852"/>
      <c r="U29" s="852"/>
      <c r="V29" s="852"/>
      <c r="W29" s="480" t="str">
        <f>IF(D29="","",D29)</f>
        <v/>
      </c>
      <c r="X29" s="856"/>
      <c r="Y29" s="852"/>
      <c r="Z29" s="852"/>
      <c r="AA29" s="852"/>
      <c r="AB29" s="861"/>
      <c r="AC29" s="835"/>
      <c r="AD29" s="835"/>
      <c r="AE29" s="854"/>
      <c r="AF29" s="455"/>
      <c r="AG29" s="453"/>
      <c r="AH29" s="847"/>
      <c r="AI29" s="847"/>
      <c r="AJ29" s="847"/>
      <c r="AK29" s="847"/>
      <c r="AL29" s="550"/>
      <c r="AM29" s="847"/>
      <c r="AN29" s="847"/>
      <c r="AO29" s="847"/>
      <c r="AP29" s="847"/>
      <c r="AQ29" s="550"/>
      <c r="AR29" s="847"/>
      <c r="AS29" s="847"/>
      <c r="AT29" s="847"/>
      <c r="AU29" s="847"/>
      <c r="AV29" s="550"/>
      <c r="AW29" s="847"/>
      <c r="AX29" s="550"/>
      <c r="AY29" s="550"/>
      <c r="AZ29" s="550"/>
      <c r="BA29" s="550">
        <v>0</v>
      </c>
      <c r="BB29" s="550">
        <v>1</v>
      </c>
      <c r="BC29" s="550">
        <v>2</v>
      </c>
      <c r="BD29" s="550" t="s">
        <v>329</v>
      </c>
      <c r="BE29" s="550">
        <v>1</v>
      </c>
      <c r="BF29" s="550"/>
      <c r="BG29" s="452"/>
      <c r="BH29" s="452"/>
      <c r="BI29" s="452"/>
      <c r="BJ29" s="452"/>
      <c r="BK29" s="450"/>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row>
    <row r="30" spans="1:124" s="457" customFormat="1" ht="60" customHeight="1">
      <c r="A30" s="453"/>
      <c r="B30" s="454"/>
      <c r="C30" s="473"/>
      <c r="D30" s="474" t="s">
        <v>333</v>
      </c>
      <c r="E30" s="835"/>
      <c r="F30" s="852"/>
      <c r="G30" s="852"/>
      <c r="H30" s="852"/>
      <c r="I30" s="852"/>
      <c r="J30" s="854"/>
      <c r="K30" s="856"/>
      <c r="L30" s="852"/>
      <c r="M30" s="852"/>
      <c r="N30" s="852"/>
      <c r="O30" s="854"/>
      <c r="P30" s="856"/>
      <c r="Q30" s="852"/>
      <c r="R30" s="852"/>
      <c r="S30" s="852"/>
      <c r="T30" s="852"/>
      <c r="U30" s="852"/>
      <c r="V30" s="852"/>
      <c r="W30" s="479" t="s">
        <v>333</v>
      </c>
      <c r="X30" s="856"/>
      <c r="Y30" s="852"/>
      <c r="Z30" s="852"/>
      <c r="AA30" s="852"/>
      <c r="AB30" s="858"/>
      <c r="AC30" s="835"/>
      <c r="AD30" s="852"/>
      <c r="AE30" s="854"/>
      <c r="AF30" s="455"/>
      <c r="AG30" s="453"/>
      <c r="AH30" s="847">
        <f>IF(OR(E30&lt;&gt;"",F30&lt;&gt;"",G30&lt;&gt;"",K30&lt;&gt;"",L30&lt;&gt;"",P30&lt;&gt;"",Q30&lt;&gt;"",R30&lt;&gt;"",S30&lt;&gt;"",T30&lt;&gt;""),1,0)</f>
        <v>0</v>
      </c>
      <c r="AI30" s="847">
        <f>IF(OR(H30&lt;&gt;"",J30&lt;&gt;"",M30&lt;&gt;"",O30&lt;&gt;"",U30&lt;&gt;""),1,0)</f>
        <v>0</v>
      </c>
      <c r="AJ30" s="847">
        <f>IF(OR(I30&lt;&gt;"",N30&lt;&gt;"",V30&lt;&gt;""),1,0)</f>
        <v>0</v>
      </c>
      <c r="AK30" s="847">
        <f>IF(AH30=1,1.5,IF(AI30=1,0.5,IF(AJ30=1,0,-1)))</f>
        <v>-1</v>
      </c>
      <c r="AL30" s="550"/>
      <c r="AM30" s="847">
        <f>IF(X30&lt;&gt;"",1,0)</f>
        <v>0</v>
      </c>
      <c r="AN30" s="847">
        <f>IF(Y30&lt;&gt;"",1,0)</f>
        <v>0</v>
      </c>
      <c r="AO30" s="847">
        <f>IF(AA30&lt;&gt;"",1,0)</f>
        <v>0</v>
      </c>
      <c r="AP30" s="847">
        <f>IF(AO30=1,1,IF(AN30=1,0.5,IF(AM30=1,0,-1)))</f>
        <v>-1</v>
      </c>
      <c r="AQ30" s="550"/>
      <c r="AR30" s="847">
        <f>IF(AC30&lt;&gt;"",1,0)</f>
        <v>0</v>
      </c>
      <c r="AS30" s="847">
        <f>IF(AD30&lt;&gt;"",1,0)</f>
        <v>0</v>
      </c>
      <c r="AT30" s="847">
        <f>IF(AE30&lt;&gt;"",1,0)</f>
        <v>0</v>
      </c>
      <c r="AU30" s="847">
        <f>IF(AT30=1,1,IF(AS30=1,0.5,IF(AR30=1,0,-1)))</f>
        <v>-1</v>
      </c>
      <c r="AV30" s="550"/>
      <c r="AW30" s="847">
        <f>AK30+AP30+AU30</f>
        <v>-3</v>
      </c>
      <c r="AX30" s="550"/>
      <c r="AY30" s="550"/>
      <c r="AZ30" s="550"/>
      <c r="BA30" s="550">
        <v>0</v>
      </c>
      <c r="BB30" s="550">
        <v>2</v>
      </c>
      <c r="BC30" s="550">
        <v>0</v>
      </c>
      <c r="BD30" s="550" t="s">
        <v>191</v>
      </c>
      <c r="BE30" s="550">
        <v>0</v>
      </c>
      <c r="BF30" s="550"/>
      <c r="BG30" s="452"/>
      <c r="BH30" s="452"/>
      <c r="BI30" s="452"/>
      <c r="BJ30" s="452"/>
      <c r="BK30" s="450"/>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row>
    <row r="31" spans="1:124" s="457" customFormat="1" ht="60" customHeight="1">
      <c r="A31" s="453"/>
      <c r="B31" s="454"/>
      <c r="C31" s="476" t="s">
        <v>777</v>
      </c>
      <c r="D31" s="477"/>
      <c r="E31" s="835"/>
      <c r="F31" s="852"/>
      <c r="G31" s="852"/>
      <c r="H31" s="852"/>
      <c r="I31" s="852"/>
      <c r="J31" s="854"/>
      <c r="K31" s="856"/>
      <c r="L31" s="852"/>
      <c r="M31" s="852"/>
      <c r="N31" s="852"/>
      <c r="O31" s="854"/>
      <c r="P31" s="856"/>
      <c r="Q31" s="852"/>
      <c r="R31" s="852"/>
      <c r="S31" s="852"/>
      <c r="T31" s="852"/>
      <c r="U31" s="852"/>
      <c r="V31" s="852"/>
      <c r="W31" s="480" t="str">
        <f>IF(D31="","",D31)</f>
        <v/>
      </c>
      <c r="X31" s="856"/>
      <c r="Y31" s="852"/>
      <c r="Z31" s="852"/>
      <c r="AA31" s="852"/>
      <c r="AB31" s="861"/>
      <c r="AC31" s="835"/>
      <c r="AD31" s="852"/>
      <c r="AE31" s="854"/>
      <c r="AF31" s="455"/>
      <c r="AG31" s="453"/>
      <c r="AH31" s="847"/>
      <c r="AI31" s="847"/>
      <c r="AJ31" s="847"/>
      <c r="AK31" s="847"/>
      <c r="AL31" s="550"/>
      <c r="AM31" s="847"/>
      <c r="AN31" s="847"/>
      <c r="AO31" s="847"/>
      <c r="AP31" s="847"/>
      <c r="AQ31" s="550"/>
      <c r="AR31" s="847"/>
      <c r="AS31" s="847"/>
      <c r="AT31" s="847"/>
      <c r="AU31" s="847"/>
      <c r="AV31" s="550"/>
      <c r="AW31" s="847"/>
      <c r="AX31" s="550"/>
      <c r="AY31" s="550"/>
      <c r="AZ31" s="550"/>
      <c r="BA31" s="550">
        <v>0</v>
      </c>
      <c r="BB31" s="550">
        <v>2</v>
      </c>
      <c r="BC31" s="550">
        <v>1</v>
      </c>
      <c r="BD31" s="550" t="s">
        <v>329</v>
      </c>
      <c r="BE31" s="550">
        <v>1</v>
      </c>
      <c r="BF31" s="550"/>
      <c r="BG31" s="452"/>
      <c r="BH31" s="452"/>
      <c r="BI31" s="452"/>
      <c r="BJ31" s="452"/>
      <c r="BK31" s="450"/>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row>
    <row r="32" spans="1:124" s="457" customFormat="1" ht="60" customHeight="1">
      <c r="A32" s="453"/>
      <c r="B32" s="454"/>
      <c r="C32" s="473"/>
      <c r="D32" s="474" t="s">
        <v>334</v>
      </c>
      <c r="E32" s="835"/>
      <c r="F32" s="852"/>
      <c r="G32" s="852"/>
      <c r="H32" s="852"/>
      <c r="I32" s="852"/>
      <c r="J32" s="854"/>
      <c r="K32" s="856"/>
      <c r="L32" s="852"/>
      <c r="M32" s="852"/>
      <c r="N32" s="852"/>
      <c r="O32" s="854"/>
      <c r="P32" s="856"/>
      <c r="Q32" s="852"/>
      <c r="R32" s="852"/>
      <c r="S32" s="852"/>
      <c r="T32" s="852"/>
      <c r="U32" s="852"/>
      <c r="V32" s="852"/>
      <c r="W32" s="479" t="s">
        <v>334</v>
      </c>
      <c r="X32" s="856"/>
      <c r="Y32" s="852"/>
      <c r="Z32" s="852"/>
      <c r="AA32" s="852"/>
      <c r="AB32" s="858"/>
      <c r="AC32" s="835"/>
      <c r="AD32" s="852"/>
      <c r="AE32" s="854"/>
      <c r="AF32" s="455"/>
      <c r="AG32" s="453"/>
      <c r="AH32" s="847">
        <f>IF(OR(E32&lt;&gt;"",F32&lt;&gt;"",G32&lt;&gt;"",K32&lt;&gt;"",L32&lt;&gt;"",P32&lt;&gt;"",Q32&lt;&gt;"",R32&lt;&gt;"",S32&lt;&gt;"",T32&lt;&gt;""),1,0)</f>
        <v>0</v>
      </c>
      <c r="AI32" s="847">
        <f>IF(OR(H32&lt;&gt;"",J32&lt;&gt;"",M32&lt;&gt;"",O32&lt;&gt;"",U32&lt;&gt;""),1,0)</f>
        <v>0</v>
      </c>
      <c r="AJ32" s="847">
        <f>IF(OR(I32&lt;&gt;"",N32&lt;&gt;"",V32&lt;&gt;""),1,0)</f>
        <v>0</v>
      </c>
      <c r="AK32" s="847">
        <f>IF(AH32=1,1.5,IF(AI32=1,0.5,IF(AJ32=1,0,-1)))</f>
        <v>-1</v>
      </c>
      <c r="AL32" s="550"/>
      <c r="AM32" s="847">
        <f>IF(X32&lt;&gt;"",1,0)</f>
        <v>0</v>
      </c>
      <c r="AN32" s="847">
        <f>IF(Y32&lt;&gt;"",1,0)</f>
        <v>0</v>
      </c>
      <c r="AO32" s="847">
        <f>IF(AA32&lt;&gt;"",1,0)</f>
        <v>0</v>
      </c>
      <c r="AP32" s="847">
        <f>IF(AO32=1,1,IF(AN32=1,0.5,IF(AM32=1,0,-1)))</f>
        <v>-1</v>
      </c>
      <c r="AQ32" s="550"/>
      <c r="AR32" s="847">
        <f>IF(AC32&lt;&gt;"",1,0)</f>
        <v>0</v>
      </c>
      <c r="AS32" s="847">
        <f>IF(AD32&lt;&gt;"",1,0)</f>
        <v>0</v>
      </c>
      <c r="AT32" s="847">
        <f>IF(AE32&lt;&gt;"",1,0)</f>
        <v>0</v>
      </c>
      <c r="AU32" s="847">
        <f>IF(AT32=1,1,IF(AS32=1,0.5,IF(AR32=1,0,-1)))</f>
        <v>-1</v>
      </c>
      <c r="AV32" s="550"/>
      <c r="AW32" s="847">
        <f>AK32+AP32+AU32</f>
        <v>-3</v>
      </c>
      <c r="AX32" s="550"/>
      <c r="AY32" s="550"/>
      <c r="AZ32" s="550"/>
      <c r="BA32" s="550">
        <v>0</v>
      </c>
      <c r="BB32" s="550">
        <v>2</v>
      </c>
      <c r="BC32" s="550">
        <v>2</v>
      </c>
      <c r="BD32" s="550" t="s">
        <v>328</v>
      </c>
      <c r="BE32" s="550">
        <v>2</v>
      </c>
      <c r="BF32" s="550"/>
      <c r="BG32" s="452"/>
      <c r="BH32" s="452"/>
      <c r="BI32" s="452"/>
      <c r="BJ32" s="452"/>
      <c r="BK32" s="450"/>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row>
    <row r="33" spans="1:124" s="457" customFormat="1" ht="60" customHeight="1">
      <c r="A33" s="453"/>
      <c r="B33" s="454"/>
      <c r="C33" s="476" t="s">
        <v>777</v>
      </c>
      <c r="D33" s="477"/>
      <c r="E33" s="835"/>
      <c r="F33" s="852"/>
      <c r="G33" s="852"/>
      <c r="H33" s="852"/>
      <c r="I33" s="852"/>
      <c r="J33" s="854"/>
      <c r="K33" s="856"/>
      <c r="L33" s="852"/>
      <c r="M33" s="852"/>
      <c r="N33" s="852"/>
      <c r="O33" s="854"/>
      <c r="P33" s="856"/>
      <c r="Q33" s="852"/>
      <c r="R33" s="852"/>
      <c r="S33" s="852"/>
      <c r="T33" s="852"/>
      <c r="U33" s="852"/>
      <c r="V33" s="852"/>
      <c r="W33" s="480" t="str">
        <f>IF(D33="","",D33)</f>
        <v/>
      </c>
      <c r="X33" s="856"/>
      <c r="Y33" s="852"/>
      <c r="Z33" s="852"/>
      <c r="AA33" s="852"/>
      <c r="AB33" s="861"/>
      <c r="AC33" s="835"/>
      <c r="AD33" s="852"/>
      <c r="AE33" s="854"/>
      <c r="AF33" s="455"/>
      <c r="AG33" s="453"/>
      <c r="AH33" s="847"/>
      <c r="AI33" s="847"/>
      <c r="AJ33" s="847"/>
      <c r="AK33" s="847"/>
      <c r="AL33" s="550"/>
      <c r="AM33" s="847"/>
      <c r="AN33" s="847"/>
      <c r="AO33" s="847"/>
      <c r="AP33" s="847"/>
      <c r="AQ33" s="550"/>
      <c r="AR33" s="847"/>
      <c r="AS33" s="847"/>
      <c r="AT33" s="847"/>
      <c r="AU33" s="847"/>
      <c r="AV33" s="550"/>
      <c r="AW33" s="847"/>
      <c r="AX33" s="550"/>
      <c r="AY33" s="550"/>
      <c r="AZ33" s="550"/>
      <c r="BA33" s="550"/>
      <c r="BB33" s="550"/>
      <c r="BC33" s="550"/>
      <c r="BD33" s="550"/>
      <c r="BE33" s="550"/>
      <c r="BF33" s="550"/>
      <c r="BG33" s="452"/>
      <c r="BH33" s="452"/>
      <c r="BI33" s="452"/>
      <c r="BJ33" s="452"/>
      <c r="BK33" s="450"/>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row>
    <row r="34" spans="1:124" s="457" customFormat="1" ht="60" customHeight="1">
      <c r="A34" s="453"/>
      <c r="B34" s="454"/>
      <c r="C34" s="473"/>
      <c r="D34" s="474" t="s">
        <v>335</v>
      </c>
      <c r="E34" s="835"/>
      <c r="F34" s="852"/>
      <c r="G34" s="852"/>
      <c r="H34" s="852"/>
      <c r="I34" s="852"/>
      <c r="J34" s="854"/>
      <c r="K34" s="856"/>
      <c r="L34" s="852"/>
      <c r="M34" s="852"/>
      <c r="N34" s="852"/>
      <c r="O34" s="854"/>
      <c r="P34" s="856"/>
      <c r="Q34" s="852"/>
      <c r="R34" s="852"/>
      <c r="S34" s="852"/>
      <c r="T34" s="852"/>
      <c r="U34" s="852"/>
      <c r="V34" s="852"/>
      <c r="W34" s="479" t="s">
        <v>335</v>
      </c>
      <c r="X34" s="856"/>
      <c r="Y34" s="852"/>
      <c r="Z34" s="852"/>
      <c r="AA34" s="852"/>
      <c r="AB34" s="858"/>
      <c r="AC34" s="835"/>
      <c r="AD34" s="852"/>
      <c r="AE34" s="854"/>
      <c r="AF34" s="455"/>
      <c r="AG34" s="453"/>
      <c r="AH34" s="847">
        <f>IF(OR(E34&lt;&gt;"",F34&lt;&gt;"",G34&lt;&gt;"",K34&lt;&gt;"",L34&lt;&gt;"",P34&lt;&gt;"",Q34&lt;&gt;"",R34&lt;&gt;"",S34&lt;&gt;"",T34&lt;&gt;""),1,0)</f>
        <v>0</v>
      </c>
      <c r="AI34" s="847">
        <f>IF(OR(H34&lt;&gt;"",J34&lt;&gt;"",M34&lt;&gt;"",O34&lt;&gt;"",U34&lt;&gt;""),1,0)</f>
        <v>0</v>
      </c>
      <c r="AJ34" s="847">
        <f>IF(OR(I34&lt;&gt;"",N34&lt;&gt;"",V34&lt;&gt;""),1,0)</f>
        <v>0</v>
      </c>
      <c r="AK34" s="847">
        <f>IF(AH34=1,1.5,IF(AI34=1,0.5,IF(AJ34=1,0,-1)))</f>
        <v>-1</v>
      </c>
      <c r="AL34" s="550"/>
      <c r="AM34" s="847">
        <f>IF(X34&lt;&gt;"",1,0)</f>
        <v>0</v>
      </c>
      <c r="AN34" s="847">
        <f>IF(Y34&lt;&gt;"",1,0)</f>
        <v>0</v>
      </c>
      <c r="AO34" s="847">
        <f>IF(AA34&lt;&gt;"",1,0)</f>
        <v>0</v>
      </c>
      <c r="AP34" s="847">
        <f>IF(AO34=1,1,IF(AN34=1,0.5,IF(AM34=1,0,-1)))</f>
        <v>-1</v>
      </c>
      <c r="AQ34" s="550"/>
      <c r="AR34" s="847">
        <f>IF(AC34&lt;&gt;"",1,0)</f>
        <v>0</v>
      </c>
      <c r="AS34" s="847">
        <f>IF(AD34&lt;&gt;"",1,0)</f>
        <v>0</v>
      </c>
      <c r="AT34" s="847">
        <f>IF(AE34&lt;&gt;"",1,0)</f>
        <v>0</v>
      </c>
      <c r="AU34" s="847">
        <f>IF(AT34=1,1,IF(AS34=1,0.5,IF(AR34=1,0,-1)))</f>
        <v>-1</v>
      </c>
      <c r="AV34" s="550"/>
      <c r="AW34" s="847">
        <f>AK34+AP34+AU34</f>
        <v>-3</v>
      </c>
      <c r="AX34" s="550"/>
      <c r="AY34" s="550"/>
      <c r="AZ34" s="550"/>
      <c r="BA34" s="550"/>
      <c r="BB34" s="550"/>
      <c r="BC34" s="550"/>
      <c r="BD34" s="550"/>
      <c r="BE34" s="550"/>
      <c r="BF34" s="550"/>
      <c r="BG34" s="452"/>
      <c r="BH34" s="452"/>
      <c r="BI34" s="452"/>
      <c r="BJ34" s="452"/>
      <c r="BK34" s="450"/>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row>
    <row r="35" spans="1:124" s="457" customFormat="1" ht="60" customHeight="1">
      <c r="A35" s="453"/>
      <c r="B35" s="454"/>
      <c r="C35" s="476" t="s">
        <v>777</v>
      </c>
      <c r="D35" s="477"/>
      <c r="E35" s="835"/>
      <c r="F35" s="852"/>
      <c r="G35" s="852"/>
      <c r="H35" s="852"/>
      <c r="I35" s="852"/>
      <c r="J35" s="854"/>
      <c r="K35" s="856"/>
      <c r="L35" s="852"/>
      <c r="M35" s="852"/>
      <c r="N35" s="852"/>
      <c r="O35" s="854"/>
      <c r="P35" s="856"/>
      <c r="Q35" s="852"/>
      <c r="R35" s="852"/>
      <c r="S35" s="852"/>
      <c r="T35" s="852"/>
      <c r="U35" s="852"/>
      <c r="V35" s="852"/>
      <c r="W35" s="480" t="str">
        <f>IF(D35="","",D35)</f>
        <v/>
      </c>
      <c r="X35" s="856"/>
      <c r="Y35" s="852"/>
      <c r="Z35" s="852"/>
      <c r="AA35" s="852"/>
      <c r="AB35" s="861"/>
      <c r="AC35" s="835"/>
      <c r="AD35" s="852"/>
      <c r="AE35" s="854"/>
      <c r="AF35" s="455"/>
      <c r="AG35" s="453"/>
      <c r="AH35" s="847"/>
      <c r="AI35" s="847"/>
      <c r="AJ35" s="847"/>
      <c r="AK35" s="847"/>
      <c r="AL35" s="550"/>
      <c r="AM35" s="847"/>
      <c r="AN35" s="847"/>
      <c r="AO35" s="847"/>
      <c r="AP35" s="847"/>
      <c r="AQ35" s="550"/>
      <c r="AR35" s="847"/>
      <c r="AS35" s="847"/>
      <c r="AT35" s="847"/>
      <c r="AU35" s="847"/>
      <c r="AV35" s="550"/>
      <c r="AW35" s="847"/>
      <c r="AX35" s="550"/>
      <c r="AY35" s="550"/>
      <c r="AZ35" s="550"/>
      <c r="BA35" s="550"/>
      <c r="BB35" s="550"/>
      <c r="BC35" s="550"/>
      <c r="BD35" s="550"/>
      <c r="BE35" s="550"/>
      <c r="BF35" s="550"/>
      <c r="BG35" s="452"/>
      <c r="BH35" s="452"/>
      <c r="BI35" s="452"/>
      <c r="BJ35" s="452"/>
      <c r="BK35" s="450"/>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row>
    <row r="36" spans="1:124" s="457" customFormat="1" ht="60" customHeight="1">
      <c r="A36" s="453"/>
      <c r="B36" s="454"/>
      <c r="C36" s="473"/>
      <c r="D36" s="474" t="s">
        <v>336</v>
      </c>
      <c r="E36" s="835"/>
      <c r="F36" s="852"/>
      <c r="G36" s="852"/>
      <c r="H36" s="852"/>
      <c r="I36" s="852"/>
      <c r="J36" s="854"/>
      <c r="K36" s="856"/>
      <c r="L36" s="852"/>
      <c r="M36" s="852"/>
      <c r="N36" s="852"/>
      <c r="O36" s="854"/>
      <c r="P36" s="856"/>
      <c r="Q36" s="852"/>
      <c r="R36" s="852"/>
      <c r="S36" s="852"/>
      <c r="T36" s="852"/>
      <c r="U36" s="852"/>
      <c r="V36" s="852"/>
      <c r="W36" s="479" t="s">
        <v>336</v>
      </c>
      <c r="X36" s="856"/>
      <c r="Y36" s="852"/>
      <c r="Z36" s="852"/>
      <c r="AA36" s="852"/>
      <c r="AB36" s="858"/>
      <c r="AC36" s="835"/>
      <c r="AD36" s="852"/>
      <c r="AE36" s="854"/>
      <c r="AF36" s="455"/>
      <c r="AG36" s="453"/>
      <c r="AH36" s="847">
        <f>IF(OR(E36&lt;&gt;"",F36&lt;&gt;"",G36&lt;&gt;"",K36&lt;&gt;"",L36&lt;&gt;"",P36&lt;&gt;"",Q36&lt;&gt;"",R36&lt;&gt;"",S36&lt;&gt;"",T36&lt;&gt;""),1,0)</f>
        <v>0</v>
      </c>
      <c r="AI36" s="847">
        <f>IF(OR(H36&lt;&gt;"",J36&lt;&gt;"",M36&lt;&gt;"",O36&lt;&gt;"",U36&lt;&gt;""),1,0)</f>
        <v>0</v>
      </c>
      <c r="AJ36" s="847">
        <f>IF(OR(I36&lt;&gt;"",N36&lt;&gt;"",V36&lt;&gt;""),1,0)</f>
        <v>0</v>
      </c>
      <c r="AK36" s="847">
        <f>IF(AH36=1,1.5,IF(AI36=1,0.5,IF(AJ36=1,0,-1)))</f>
        <v>-1</v>
      </c>
      <c r="AL36" s="550"/>
      <c r="AM36" s="847">
        <f>IF(X36&lt;&gt;"",1,0)</f>
        <v>0</v>
      </c>
      <c r="AN36" s="847">
        <f>IF(Y36&lt;&gt;"",1,0)</f>
        <v>0</v>
      </c>
      <c r="AO36" s="847">
        <f>IF(AA36&lt;&gt;"",1,0)</f>
        <v>0</v>
      </c>
      <c r="AP36" s="847">
        <f>IF(AO36=1,1,IF(AN36=1,0.5,IF(AM36=1,0,-1)))</f>
        <v>-1</v>
      </c>
      <c r="AQ36" s="550"/>
      <c r="AR36" s="847">
        <f>IF(AC36&lt;&gt;"",1,0)</f>
        <v>0</v>
      </c>
      <c r="AS36" s="847">
        <f>IF(AD36&lt;&gt;"",1,0)</f>
        <v>0</v>
      </c>
      <c r="AT36" s="847">
        <f>IF(AE36&lt;&gt;"",1,0)</f>
        <v>0</v>
      </c>
      <c r="AU36" s="847">
        <f>IF(AT36=1,1,IF(AS36=1,0.5,IF(AR36=1,0,-1)))</f>
        <v>-1</v>
      </c>
      <c r="AV36" s="550"/>
      <c r="AW36" s="847">
        <f>AK36+AP36+AU36</f>
        <v>-3</v>
      </c>
      <c r="AX36" s="550"/>
      <c r="AY36" s="550"/>
      <c r="AZ36" s="550"/>
      <c r="BA36" s="550" t="s">
        <v>337</v>
      </c>
      <c r="BB36" s="550">
        <v>-2</v>
      </c>
      <c r="BC36" s="550" t="s">
        <v>338</v>
      </c>
      <c r="BD36" s="550"/>
      <c r="BE36" s="550"/>
      <c r="BF36" s="550"/>
      <c r="BG36" s="452"/>
      <c r="BH36" s="452"/>
      <c r="BI36" s="452"/>
      <c r="BJ36" s="452"/>
      <c r="BK36" s="450"/>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c r="CR36" s="456"/>
      <c r="CS36" s="456"/>
      <c r="CT36" s="456"/>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row>
    <row r="37" spans="1:124" s="457" customFormat="1" ht="60" customHeight="1">
      <c r="A37" s="453"/>
      <c r="B37" s="454"/>
      <c r="C37" s="476" t="s">
        <v>777</v>
      </c>
      <c r="D37" s="477"/>
      <c r="E37" s="835"/>
      <c r="F37" s="852"/>
      <c r="G37" s="852"/>
      <c r="H37" s="852"/>
      <c r="I37" s="852"/>
      <c r="J37" s="854"/>
      <c r="K37" s="856"/>
      <c r="L37" s="852"/>
      <c r="M37" s="852"/>
      <c r="N37" s="852"/>
      <c r="O37" s="854"/>
      <c r="P37" s="856"/>
      <c r="Q37" s="852"/>
      <c r="R37" s="852"/>
      <c r="S37" s="852"/>
      <c r="T37" s="852"/>
      <c r="U37" s="852"/>
      <c r="V37" s="852"/>
      <c r="W37" s="480" t="str">
        <f>IF(D37="","",D37)</f>
        <v/>
      </c>
      <c r="X37" s="856"/>
      <c r="Y37" s="852"/>
      <c r="Z37" s="852"/>
      <c r="AA37" s="852"/>
      <c r="AB37" s="861"/>
      <c r="AC37" s="835"/>
      <c r="AD37" s="852"/>
      <c r="AE37" s="854"/>
      <c r="AF37" s="455"/>
      <c r="AG37" s="453"/>
      <c r="AH37" s="847"/>
      <c r="AI37" s="847"/>
      <c r="AJ37" s="847"/>
      <c r="AK37" s="847"/>
      <c r="AL37" s="550"/>
      <c r="AM37" s="847"/>
      <c r="AN37" s="847"/>
      <c r="AO37" s="847"/>
      <c r="AP37" s="847"/>
      <c r="AQ37" s="550"/>
      <c r="AR37" s="847"/>
      <c r="AS37" s="847"/>
      <c r="AT37" s="847"/>
      <c r="AU37" s="847"/>
      <c r="AV37" s="550"/>
      <c r="AW37" s="847"/>
      <c r="AX37" s="550"/>
      <c r="AY37" s="550"/>
      <c r="AZ37" s="550"/>
      <c r="BA37" s="550" t="s">
        <v>337</v>
      </c>
      <c r="BB37" s="550">
        <v>-1</v>
      </c>
      <c r="BC37" s="552">
        <v>0</v>
      </c>
      <c r="BD37" s="550"/>
      <c r="BE37" s="550"/>
      <c r="BF37" s="550"/>
      <c r="BG37" s="452"/>
      <c r="BH37" s="452"/>
      <c r="BI37" s="452"/>
      <c r="BJ37" s="452"/>
      <c r="BK37" s="450"/>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row>
    <row r="38" spans="1:124" s="457" customFormat="1" ht="60" customHeight="1">
      <c r="A38" s="453"/>
      <c r="B38" s="454"/>
      <c r="C38" s="473"/>
      <c r="D38" s="474" t="s">
        <v>339</v>
      </c>
      <c r="E38" s="835"/>
      <c r="F38" s="852"/>
      <c r="G38" s="852"/>
      <c r="H38" s="852"/>
      <c r="I38" s="852"/>
      <c r="J38" s="854"/>
      <c r="K38" s="856"/>
      <c r="L38" s="852"/>
      <c r="M38" s="852"/>
      <c r="N38" s="852"/>
      <c r="O38" s="854"/>
      <c r="P38" s="856"/>
      <c r="Q38" s="852"/>
      <c r="R38" s="852"/>
      <c r="S38" s="852"/>
      <c r="T38" s="852"/>
      <c r="U38" s="852"/>
      <c r="V38" s="852"/>
      <c r="W38" s="479" t="s">
        <v>339</v>
      </c>
      <c r="X38" s="856"/>
      <c r="Y38" s="852"/>
      <c r="Z38" s="852"/>
      <c r="AA38" s="852"/>
      <c r="AB38" s="858"/>
      <c r="AC38" s="835"/>
      <c r="AD38" s="852"/>
      <c r="AE38" s="854"/>
      <c r="AF38" s="455"/>
      <c r="AG38" s="453"/>
      <c r="AH38" s="847">
        <f>IF(OR(E38&lt;&gt;"",F38&lt;&gt;"",G38&lt;&gt;"",K38&lt;&gt;"",L38&lt;&gt;"",P38&lt;&gt;"",Q38&lt;&gt;"",R38&lt;&gt;"",S38&lt;&gt;"",T38&lt;&gt;""),1,0)</f>
        <v>0</v>
      </c>
      <c r="AI38" s="847">
        <f>IF(OR(H38&lt;&gt;"",J38&lt;&gt;"",M38&lt;&gt;"",O38&lt;&gt;"",U38&lt;&gt;""),1,0)</f>
        <v>0</v>
      </c>
      <c r="AJ38" s="847">
        <f>IF(OR(I38&lt;&gt;"",N38&lt;&gt;"",V38&lt;&gt;""),1,0)</f>
        <v>0</v>
      </c>
      <c r="AK38" s="847">
        <f>IF(AH38=1,1.5,IF(AI38=1,0.5,IF(AJ38=1,0,-1)))</f>
        <v>-1</v>
      </c>
      <c r="AL38" s="550"/>
      <c r="AM38" s="847">
        <f>IF(X38&lt;&gt;"",1,0)</f>
        <v>0</v>
      </c>
      <c r="AN38" s="847">
        <f>IF(Y38&lt;&gt;"",1,0)</f>
        <v>0</v>
      </c>
      <c r="AO38" s="847">
        <f>IF(AA38&lt;&gt;"",1,0)</f>
        <v>0</v>
      </c>
      <c r="AP38" s="847">
        <f>IF(AO38=1,1,IF(AN38=1,0.5,IF(AM38=1,0,-1)))</f>
        <v>-1</v>
      </c>
      <c r="AQ38" s="550"/>
      <c r="AR38" s="847">
        <f>IF(AC38&lt;&gt;"",1,0)</f>
        <v>0</v>
      </c>
      <c r="AS38" s="847">
        <f>IF(AD38&lt;&gt;"",1,0)</f>
        <v>0</v>
      </c>
      <c r="AT38" s="847">
        <f>IF(AE38&lt;&gt;"",1,0)</f>
        <v>0</v>
      </c>
      <c r="AU38" s="847">
        <f>IF(AT38=1,1,IF(AS38=1,0.5,IF(AR38=1,0,-1)))</f>
        <v>-1</v>
      </c>
      <c r="AV38" s="550"/>
      <c r="AW38" s="847">
        <f>AK38+AP38+AU38</f>
        <v>-3</v>
      </c>
      <c r="AX38" s="550"/>
      <c r="AY38" s="550"/>
      <c r="AZ38" s="550"/>
      <c r="BA38" s="550" t="s">
        <v>191</v>
      </c>
      <c r="BB38" s="550">
        <v>1</v>
      </c>
      <c r="BC38" s="552">
        <v>0.25</v>
      </c>
      <c r="BD38" s="550"/>
      <c r="BE38" s="550"/>
      <c r="BF38" s="550"/>
      <c r="BG38" s="452"/>
      <c r="BH38" s="452"/>
      <c r="BI38" s="452"/>
      <c r="BJ38" s="452"/>
      <c r="BK38" s="450"/>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row>
    <row r="39" spans="1:124" s="457" customFormat="1" ht="60" customHeight="1">
      <c r="A39" s="453"/>
      <c r="B39" s="454"/>
      <c r="C39" s="476" t="s">
        <v>777</v>
      </c>
      <c r="D39" s="477"/>
      <c r="E39" s="835"/>
      <c r="F39" s="852"/>
      <c r="G39" s="852"/>
      <c r="H39" s="852"/>
      <c r="I39" s="852"/>
      <c r="J39" s="854"/>
      <c r="K39" s="856"/>
      <c r="L39" s="852"/>
      <c r="M39" s="852"/>
      <c r="N39" s="852"/>
      <c r="O39" s="854"/>
      <c r="P39" s="856"/>
      <c r="Q39" s="852"/>
      <c r="R39" s="852"/>
      <c r="S39" s="852"/>
      <c r="T39" s="852"/>
      <c r="U39" s="852"/>
      <c r="V39" s="852"/>
      <c r="W39" s="480" t="str">
        <f>IF(D39="","",D39)</f>
        <v/>
      </c>
      <c r="X39" s="856"/>
      <c r="Y39" s="852"/>
      <c r="Z39" s="852"/>
      <c r="AA39" s="852"/>
      <c r="AB39" s="861"/>
      <c r="AC39" s="835"/>
      <c r="AD39" s="852"/>
      <c r="AE39" s="854"/>
      <c r="AF39" s="455"/>
      <c r="AG39" s="453"/>
      <c r="AH39" s="847"/>
      <c r="AI39" s="847"/>
      <c r="AJ39" s="847"/>
      <c r="AK39" s="847"/>
      <c r="AL39" s="550"/>
      <c r="AM39" s="847"/>
      <c r="AN39" s="847"/>
      <c r="AO39" s="847"/>
      <c r="AP39" s="847"/>
      <c r="AQ39" s="550"/>
      <c r="AR39" s="847"/>
      <c r="AS39" s="847"/>
      <c r="AT39" s="847"/>
      <c r="AU39" s="847"/>
      <c r="AV39" s="550"/>
      <c r="AW39" s="847"/>
      <c r="AX39" s="550"/>
      <c r="AY39" s="550"/>
      <c r="AZ39" s="550"/>
      <c r="BA39" s="550" t="s">
        <v>340</v>
      </c>
      <c r="BB39" s="550">
        <v>2</v>
      </c>
      <c r="BC39" s="552">
        <v>0.5</v>
      </c>
      <c r="BD39" s="550"/>
      <c r="BE39" s="550"/>
      <c r="BF39" s="550"/>
      <c r="BG39" s="452"/>
      <c r="BH39" s="452"/>
      <c r="BI39" s="452"/>
      <c r="BJ39" s="452"/>
      <c r="BK39" s="450"/>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c r="CR39" s="456"/>
      <c r="CS39" s="456"/>
      <c r="CT39" s="456"/>
      <c r="CU39" s="456"/>
      <c r="CV39" s="456"/>
      <c r="CW39" s="456"/>
      <c r="CX39" s="456"/>
      <c r="CY39" s="456"/>
      <c r="CZ39" s="456"/>
      <c r="DA39" s="456"/>
      <c r="DB39" s="456"/>
      <c r="DC39" s="456"/>
      <c r="DD39" s="456"/>
      <c r="DE39" s="456"/>
      <c r="DF39" s="456"/>
      <c r="DG39" s="456"/>
      <c r="DH39" s="456"/>
      <c r="DI39" s="456"/>
      <c r="DJ39" s="456"/>
      <c r="DK39" s="456"/>
      <c r="DL39" s="456"/>
      <c r="DM39" s="456"/>
      <c r="DN39" s="456"/>
      <c r="DO39" s="456"/>
      <c r="DP39" s="456"/>
      <c r="DQ39" s="456"/>
      <c r="DR39" s="456"/>
      <c r="DS39" s="456"/>
      <c r="DT39" s="456"/>
    </row>
    <row r="40" spans="1:124" s="457" customFormat="1" ht="60" customHeight="1">
      <c r="A40" s="453"/>
      <c r="B40" s="454"/>
      <c r="C40" s="473"/>
      <c r="D40" s="474" t="s">
        <v>341</v>
      </c>
      <c r="E40" s="835"/>
      <c r="F40" s="852"/>
      <c r="G40" s="852"/>
      <c r="H40" s="852"/>
      <c r="I40" s="852"/>
      <c r="J40" s="854"/>
      <c r="K40" s="856"/>
      <c r="L40" s="852"/>
      <c r="M40" s="852"/>
      <c r="N40" s="852"/>
      <c r="O40" s="854"/>
      <c r="P40" s="856"/>
      <c r="Q40" s="852"/>
      <c r="R40" s="852"/>
      <c r="S40" s="852"/>
      <c r="T40" s="852"/>
      <c r="U40" s="852"/>
      <c r="V40" s="852"/>
      <c r="W40" s="479" t="s">
        <v>341</v>
      </c>
      <c r="X40" s="856"/>
      <c r="Y40" s="852"/>
      <c r="Z40" s="852"/>
      <c r="AA40" s="852"/>
      <c r="AB40" s="858"/>
      <c r="AC40" s="835"/>
      <c r="AD40" s="852"/>
      <c r="AE40" s="854"/>
      <c r="AF40" s="455"/>
      <c r="AG40" s="453"/>
      <c r="AH40" s="847">
        <f>IF(OR(E40&lt;&gt;"",F40&lt;&gt;"",G40&lt;&gt;"",K40&lt;&gt;"",L40&lt;&gt;"",P40&lt;&gt;"",Q40&lt;&gt;"",R40&lt;&gt;"",S40&lt;&gt;"",T40&lt;&gt;""),1,0)</f>
        <v>0</v>
      </c>
      <c r="AI40" s="847">
        <f>IF(OR(H40&lt;&gt;"",J40&lt;&gt;"",M40&lt;&gt;"",O40&lt;&gt;"",U40&lt;&gt;""),1,0)</f>
        <v>0</v>
      </c>
      <c r="AJ40" s="847">
        <f>IF(OR(I40&lt;&gt;"",N40&lt;&gt;"",V40&lt;&gt;""),1,0)</f>
        <v>0</v>
      </c>
      <c r="AK40" s="847">
        <f>IF(AH40=1,1.5,IF(AI40=1,0.5,IF(AJ40=1,0,-1)))</f>
        <v>-1</v>
      </c>
      <c r="AL40" s="550"/>
      <c r="AM40" s="847">
        <f>IF(X40&lt;&gt;"",1,0)</f>
        <v>0</v>
      </c>
      <c r="AN40" s="847">
        <f>IF(Y40&lt;&gt;"",1,0)</f>
        <v>0</v>
      </c>
      <c r="AO40" s="847">
        <f>IF(AA40&lt;&gt;"",1,0)</f>
        <v>0</v>
      </c>
      <c r="AP40" s="847">
        <f>IF(AO40=1,1,IF(AN40=1,0.5,IF(AM40=1,0,-1)))</f>
        <v>-1</v>
      </c>
      <c r="AQ40" s="550"/>
      <c r="AR40" s="847">
        <f>IF(AC40&lt;&gt;"",1,0)</f>
        <v>0</v>
      </c>
      <c r="AS40" s="847">
        <f>IF(AD40&lt;&gt;"",1,0)</f>
        <v>0</v>
      </c>
      <c r="AT40" s="847">
        <f>IF(AE40&lt;&gt;"",1,0)</f>
        <v>0</v>
      </c>
      <c r="AU40" s="847">
        <f>IF(AT40=1,1,IF(AS40=1,0.5,IF(AR40=1,0,-1)))</f>
        <v>-1</v>
      </c>
      <c r="AV40" s="550"/>
      <c r="AW40" s="847">
        <f>AK40+AP40+AU40</f>
        <v>-3</v>
      </c>
      <c r="AX40" s="550"/>
      <c r="AY40" s="550"/>
      <c r="AZ40" s="550"/>
      <c r="BA40" s="550" t="s">
        <v>328</v>
      </c>
      <c r="BB40" s="550">
        <v>3</v>
      </c>
      <c r="BC40" s="552">
        <v>1</v>
      </c>
      <c r="BD40" s="550"/>
      <c r="BE40" s="550"/>
      <c r="BF40" s="550"/>
      <c r="BG40" s="452"/>
      <c r="BH40" s="452"/>
      <c r="BI40" s="452"/>
      <c r="BJ40" s="452"/>
      <c r="BK40" s="450"/>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c r="CR40" s="456"/>
      <c r="CS40" s="456"/>
      <c r="CT40" s="456"/>
      <c r="CU40" s="456"/>
      <c r="CV40" s="456"/>
      <c r="CW40" s="456"/>
      <c r="CX40" s="456"/>
      <c r="CY40" s="456"/>
      <c r="CZ40" s="456"/>
      <c r="DA40" s="456"/>
      <c r="DB40" s="456"/>
      <c r="DC40" s="456"/>
      <c r="DD40" s="456"/>
      <c r="DE40" s="456"/>
      <c r="DF40" s="456"/>
      <c r="DG40" s="456"/>
      <c r="DH40" s="456"/>
      <c r="DI40" s="456"/>
      <c r="DJ40" s="456"/>
      <c r="DK40" s="456"/>
      <c r="DL40" s="456"/>
      <c r="DM40" s="456"/>
      <c r="DN40" s="456"/>
      <c r="DO40" s="456"/>
      <c r="DP40" s="456"/>
      <c r="DQ40" s="456"/>
      <c r="DR40" s="456"/>
      <c r="DS40" s="456"/>
      <c r="DT40" s="456"/>
    </row>
    <row r="41" spans="1:124" s="457" customFormat="1" ht="60" customHeight="1" thickBot="1">
      <c r="A41" s="453"/>
      <c r="B41" s="454"/>
      <c r="C41" s="476" t="s">
        <v>777</v>
      </c>
      <c r="D41" s="477"/>
      <c r="E41" s="835"/>
      <c r="F41" s="852"/>
      <c r="G41" s="852"/>
      <c r="H41" s="852"/>
      <c r="I41" s="852"/>
      <c r="J41" s="854"/>
      <c r="K41" s="856"/>
      <c r="L41" s="852"/>
      <c r="M41" s="852"/>
      <c r="N41" s="852"/>
      <c r="O41" s="854"/>
      <c r="P41" s="856"/>
      <c r="Q41" s="852"/>
      <c r="R41" s="852"/>
      <c r="S41" s="852"/>
      <c r="T41" s="852"/>
      <c r="U41" s="852"/>
      <c r="V41" s="852"/>
      <c r="W41" s="480" t="str">
        <f>IF(D41="","",D41)</f>
        <v/>
      </c>
      <c r="X41" s="857"/>
      <c r="Y41" s="853"/>
      <c r="Z41" s="853"/>
      <c r="AA41" s="853"/>
      <c r="AB41" s="859"/>
      <c r="AC41" s="860"/>
      <c r="AD41" s="853"/>
      <c r="AE41" s="855"/>
      <c r="AF41" s="455"/>
      <c r="AG41" s="453"/>
      <c r="AH41" s="847"/>
      <c r="AI41" s="847"/>
      <c r="AJ41" s="847"/>
      <c r="AK41" s="847"/>
      <c r="AL41" s="550"/>
      <c r="AM41" s="847"/>
      <c r="AN41" s="847"/>
      <c r="AO41" s="847"/>
      <c r="AP41" s="847"/>
      <c r="AQ41" s="550"/>
      <c r="AR41" s="847"/>
      <c r="AS41" s="847"/>
      <c r="AT41" s="847"/>
      <c r="AU41" s="847"/>
      <c r="AV41" s="550"/>
      <c r="AW41" s="847"/>
      <c r="AX41" s="550"/>
      <c r="AY41" s="550"/>
      <c r="AZ41" s="550"/>
      <c r="BA41" s="550"/>
      <c r="BB41" s="550"/>
      <c r="BC41" s="550"/>
      <c r="BD41" s="550"/>
      <c r="BE41" s="550"/>
      <c r="BF41" s="550"/>
      <c r="BG41" s="452"/>
      <c r="BH41" s="452"/>
      <c r="BI41" s="452"/>
      <c r="BJ41" s="452"/>
      <c r="BK41" s="450"/>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row>
    <row r="42" spans="1:124" ht="13.95" customHeight="1">
      <c r="A42" s="259"/>
      <c r="B42" s="4"/>
      <c r="C42" s="2"/>
      <c r="D42" s="18"/>
      <c r="E42" s="235"/>
      <c r="F42" s="235"/>
      <c r="G42" s="235"/>
      <c r="H42" s="235"/>
      <c r="I42" s="235"/>
      <c r="J42" s="235"/>
      <c r="K42" s="235"/>
      <c r="L42" s="235"/>
      <c r="M42" s="235"/>
      <c r="N42" s="235"/>
      <c r="O42" s="235"/>
      <c r="P42" s="235"/>
      <c r="Q42" s="235"/>
      <c r="R42" s="235"/>
      <c r="S42" s="235"/>
      <c r="T42" s="235"/>
      <c r="U42" s="235"/>
      <c r="V42" s="235"/>
      <c r="W42" s="10"/>
      <c r="X42" s="235"/>
      <c r="Y42" s="235"/>
      <c r="Z42" s="235"/>
      <c r="AA42" s="235"/>
      <c r="AB42" s="235"/>
      <c r="AC42" s="2"/>
      <c r="AD42" s="2"/>
      <c r="AE42" s="2"/>
      <c r="AF42" s="5"/>
      <c r="AG42" s="259"/>
      <c r="AH42" s="549"/>
      <c r="AI42" s="549"/>
      <c r="AJ42" s="549" t="s">
        <v>342</v>
      </c>
      <c r="AK42" s="549">
        <f>MAX(AK20:AK41)</f>
        <v>-1</v>
      </c>
      <c r="AL42" s="549"/>
      <c r="AM42" s="549"/>
      <c r="AN42" s="549"/>
      <c r="AO42" s="549" t="s">
        <v>342</v>
      </c>
      <c r="AP42" s="549">
        <f>MAX(AP20:AP41)</f>
        <v>-1</v>
      </c>
      <c r="AQ42" s="549"/>
      <c r="AR42" s="549"/>
      <c r="AS42" s="549"/>
      <c r="AT42" s="549" t="s">
        <v>342</v>
      </c>
      <c r="AU42" s="549">
        <f>MAX(AU20:AU41)</f>
        <v>-1</v>
      </c>
      <c r="AV42" s="549"/>
      <c r="AW42" s="549">
        <f>AK42+AP42+AU42</f>
        <v>-3</v>
      </c>
      <c r="AX42" s="549" t="s">
        <v>343</v>
      </c>
      <c r="AY42" s="549"/>
      <c r="AZ42" s="549"/>
      <c r="BA42" s="549"/>
      <c r="BB42" s="549"/>
      <c r="BC42" s="549"/>
      <c r="BD42" s="549"/>
      <c r="BE42" s="549"/>
      <c r="BF42" s="549"/>
      <c r="BG42" s="451"/>
      <c r="BH42" s="451"/>
      <c r="BI42" s="451"/>
      <c r="BJ42" s="451"/>
      <c r="BK42" s="447"/>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row>
    <row r="43" spans="1:124" ht="13.05" customHeight="1">
      <c r="A43" s="259"/>
      <c r="B43" s="375"/>
      <c r="C43" s="376"/>
      <c r="D43" s="376"/>
      <c r="E43" s="376"/>
      <c r="F43" s="376"/>
      <c r="G43" s="376"/>
      <c r="H43" s="376"/>
      <c r="I43" s="376"/>
      <c r="J43" s="376"/>
      <c r="K43" s="376"/>
      <c r="L43" s="376"/>
      <c r="M43" s="376"/>
      <c r="N43" s="376"/>
      <c r="O43" s="376"/>
      <c r="P43" s="376"/>
      <c r="Q43" s="376"/>
      <c r="R43" s="376"/>
      <c r="S43" s="376"/>
      <c r="T43" s="376"/>
      <c r="U43" s="376"/>
      <c r="V43" s="376"/>
      <c r="W43" s="381"/>
      <c r="X43" s="382"/>
      <c r="Y43" s="382"/>
      <c r="Z43" s="382"/>
      <c r="AA43" s="382"/>
      <c r="AB43" s="382"/>
      <c r="AC43" s="376"/>
      <c r="AD43" s="376"/>
      <c r="AE43" s="376"/>
      <c r="AF43" s="383"/>
      <c r="AG43" s="259"/>
      <c r="AH43" s="549"/>
      <c r="AI43" s="549"/>
      <c r="AJ43" s="549"/>
      <c r="AK43" s="549"/>
      <c r="AL43" s="549"/>
      <c r="AM43" s="549"/>
      <c r="AN43" s="549"/>
      <c r="AO43" s="549"/>
      <c r="AP43" s="549"/>
      <c r="AQ43" s="549"/>
      <c r="AR43" s="549"/>
      <c r="AS43" s="549"/>
      <c r="AT43" s="549"/>
      <c r="AU43" s="549"/>
      <c r="AV43" s="549"/>
      <c r="AW43" s="549">
        <f>IF(MIN(AK42,AP42,AU42)=-1,1,0)</f>
        <v>1</v>
      </c>
      <c r="AX43" s="549" t="s">
        <v>344</v>
      </c>
      <c r="AY43" s="549"/>
      <c r="AZ43" s="549"/>
      <c r="BA43" s="549"/>
      <c r="BB43" s="549"/>
      <c r="BC43" s="549"/>
      <c r="BD43" s="549"/>
      <c r="BE43" s="549"/>
      <c r="BF43" s="549"/>
      <c r="BG43" s="451"/>
      <c r="BH43" s="451"/>
      <c r="BI43" s="451"/>
      <c r="BJ43" s="451"/>
      <c r="BK43" s="447"/>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row>
    <row r="44" spans="1:124" ht="70.8" customHeight="1">
      <c r="A44" s="259"/>
      <c r="B44" s="377"/>
      <c r="C44" s="378"/>
      <c r="D44" s="848" t="s">
        <v>757</v>
      </c>
      <c r="E44" s="848"/>
      <c r="F44" s="848"/>
      <c r="G44" s="848"/>
      <c r="H44" s="849" t="str">
        <f>IF($AW$42=-2,"Completar datos",IF($AW$42&lt;=0.5,"No es necesario evaluar, Riesgo bajo","Es necesario evaluar"))</f>
        <v>No es necesario evaluar, Riesgo bajo</v>
      </c>
      <c r="I44" s="850"/>
      <c r="J44" s="850"/>
      <c r="K44" s="850"/>
      <c r="L44" s="850"/>
      <c r="M44" s="850"/>
      <c r="N44" s="850"/>
      <c r="O44" s="850"/>
      <c r="P44" s="850"/>
      <c r="Q44" s="850"/>
      <c r="R44" s="850"/>
      <c r="S44" s="850"/>
      <c r="T44" s="850"/>
      <c r="U44" s="850"/>
      <c r="V44" s="851"/>
      <c r="W44" s="388"/>
      <c r="X44" s="389"/>
      <c r="Y44" s="389"/>
      <c r="Z44" s="389"/>
      <c r="AA44" s="389"/>
      <c r="AB44" s="389"/>
      <c r="AC44" s="378"/>
      <c r="AD44" s="378"/>
      <c r="AE44" s="378"/>
      <c r="AF44" s="390"/>
      <c r="AG44" s="259"/>
      <c r="AH44" s="549"/>
      <c r="AI44" s="549"/>
      <c r="AJ44" s="549"/>
      <c r="AK44" s="549"/>
      <c r="AL44" s="549"/>
      <c r="AM44" s="549"/>
      <c r="AN44" s="549"/>
      <c r="AO44" s="549"/>
      <c r="AP44" s="549"/>
      <c r="AQ44" s="549"/>
      <c r="AR44" s="549"/>
      <c r="AS44" s="557">
        <f>'EVAL. GRAL'!J156</f>
        <v>0</v>
      </c>
      <c r="AT44" s="549">
        <f>IF(AS44="x",1,0)</f>
        <v>0</v>
      </c>
      <c r="AU44" s="549"/>
      <c r="AV44" s="549"/>
      <c r="AW44" s="553" t="e">
        <f>IF($AW$45=0,0,LOOKUP($AW$42,$BB$36:$BB$40,$BC$36:$BC$40))</f>
        <v>#N/A</v>
      </c>
      <c r="AX44" s="549" t="s">
        <v>345</v>
      </c>
      <c r="AY44" s="549"/>
      <c r="AZ44" s="549"/>
      <c r="BA44" s="549"/>
      <c r="BB44" s="549"/>
      <c r="BC44" s="549"/>
      <c r="BD44" s="549"/>
      <c r="BE44" s="549"/>
      <c r="BF44" s="549"/>
      <c r="BG44" s="451"/>
      <c r="BH44" s="451"/>
      <c r="BI44" s="451"/>
      <c r="BJ44" s="451"/>
      <c r="BK44" s="447"/>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row>
    <row r="45" spans="1:124" ht="70.8" customHeight="1">
      <c r="A45" s="259"/>
      <c r="B45" s="377"/>
      <c r="C45" s="378"/>
      <c r="D45" s="848"/>
      <c r="E45" s="848"/>
      <c r="F45" s="848"/>
      <c r="G45" s="848"/>
      <c r="H45" s="849" t="e">
        <f>LOOKUP($AW$42,$BB$36:$BB$40,$BA$36:$BA$40)</f>
        <v>#N/A</v>
      </c>
      <c r="I45" s="850"/>
      <c r="J45" s="850"/>
      <c r="K45" s="850"/>
      <c r="L45" s="850"/>
      <c r="M45" s="850"/>
      <c r="N45" s="850"/>
      <c r="O45" s="850"/>
      <c r="P45" s="850"/>
      <c r="Q45" s="850"/>
      <c r="R45" s="850"/>
      <c r="S45" s="850"/>
      <c r="T45" s="850"/>
      <c r="U45" s="850"/>
      <c r="V45" s="851"/>
      <c r="W45" s="388"/>
      <c r="X45" s="389"/>
      <c r="Y45" s="389"/>
      <c r="Z45" s="389"/>
      <c r="AA45" s="389"/>
      <c r="AB45" s="389"/>
      <c r="AC45" s="378"/>
      <c r="AD45" s="378"/>
      <c r="AE45" s="378"/>
      <c r="AF45" s="390"/>
      <c r="AG45" s="259"/>
      <c r="AH45" s="549"/>
      <c r="AI45" s="549"/>
      <c r="AJ45" s="549"/>
      <c r="AK45" s="549"/>
      <c r="AL45" s="549"/>
      <c r="AM45" s="549"/>
      <c r="AN45" s="549"/>
      <c r="AO45" s="549"/>
      <c r="AP45" s="549"/>
      <c r="AQ45" s="549"/>
      <c r="AR45" s="549"/>
      <c r="AS45" s="557">
        <f>'EVAL. GRAL'!J157</f>
        <v>0</v>
      </c>
      <c r="AT45" s="556">
        <f t="shared" ref="AT45:AT54" si="0">IF(AS45="x",1,0)</f>
        <v>0</v>
      </c>
      <c r="AU45" s="549"/>
      <c r="AV45" s="549"/>
      <c r="AW45" s="549" t="str">
        <f>IF(SUM(AT44:AT53)&gt;0.9,"X","")</f>
        <v/>
      </c>
      <c r="AX45" s="549" t="s">
        <v>346</v>
      </c>
      <c r="AY45" s="549"/>
      <c r="AZ45" s="549"/>
      <c r="BA45" s="549"/>
      <c r="BB45" s="549"/>
      <c r="BC45" s="549"/>
      <c r="BD45" s="549"/>
      <c r="BE45" s="549"/>
      <c r="BF45" s="549"/>
      <c r="BG45" s="451"/>
      <c r="BH45" s="451"/>
      <c r="BI45" s="451"/>
      <c r="BJ45" s="451"/>
      <c r="BK45" s="447"/>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row>
    <row r="46" spans="1:124" ht="18" customHeight="1">
      <c r="A46" s="259"/>
      <c r="B46" s="377"/>
      <c r="C46" s="378"/>
      <c r="D46" s="378"/>
      <c r="E46" s="378"/>
      <c r="F46" s="378"/>
      <c r="G46" s="378"/>
      <c r="H46" s="376"/>
      <c r="I46" s="376"/>
      <c r="J46" s="376"/>
      <c r="K46" s="376"/>
      <c r="L46" s="376"/>
      <c r="M46" s="376"/>
      <c r="N46" s="378"/>
      <c r="O46" s="378"/>
      <c r="P46" s="378"/>
      <c r="Q46" s="378"/>
      <c r="R46" s="378"/>
      <c r="S46" s="378"/>
      <c r="T46" s="378"/>
      <c r="U46" s="378"/>
      <c r="V46" s="378"/>
      <c r="W46" s="388"/>
      <c r="X46" s="389"/>
      <c r="Y46" s="389"/>
      <c r="Z46" s="389"/>
      <c r="AA46" s="389"/>
      <c r="AB46" s="389"/>
      <c r="AC46" s="378"/>
      <c r="AD46" s="378"/>
      <c r="AE46" s="378"/>
      <c r="AF46" s="390"/>
      <c r="AG46" s="259"/>
      <c r="AH46" s="549"/>
      <c r="AI46" s="549"/>
      <c r="AJ46" s="549"/>
      <c r="AK46" s="549"/>
      <c r="AL46" s="549"/>
      <c r="AM46" s="549"/>
      <c r="AN46" s="549"/>
      <c r="AO46" s="549"/>
      <c r="AP46" s="549"/>
      <c r="AQ46" s="549"/>
      <c r="AR46" s="549"/>
      <c r="AS46" s="557">
        <f>'EVAL. GRAL'!J158</f>
        <v>0</v>
      </c>
      <c r="AT46" s="556">
        <f t="shared" si="0"/>
        <v>0</v>
      </c>
      <c r="AU46" s="549"/>
      <c r="AV46" s="549"/>
      <c r="AW46" s="549" t="str">
        <f>IF(SUM(AT44:AT53)=0,"X","")</f>
        <v>X</v>
      </c>
      <c r="AX46" s="549"/>
      <c r="AY46" s="549"/>
      <c r="AZ46" s="549"/>
      <c r="BA46" s="549"/>
      <c r="BB46" s="549"/>
      <c r="BC46" s="549"/>
      <c r="BD46" s="549"/>
      <c r="BE46" s="549"/>
      <c r="BF46" s="549"/>
      <c r="BG46" s="451"/>
      <c r="BH46" s="451"/>
      <c r="BI46" s="451"/>
      <c r="BJ46" s="451"/>
      <c r="BK46" s="447"/>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row>
    <row r="47" spans="1:124" ht="34.049999999999997" customHeight="1">
      <c r="A47" s="259"/>
      <c r="B47" s="377"/>
      <c r="C47" s="378"/>
      <c r="D47" s="393"/>
      <c r="E47" s="378"/>
      <c r="F47" s="378"/>
      <c r="G47" s="378"/>
      <c r="H47" s="481"/>
      <c r="I47" s="482"/>
      <c r="J47" s="482"/>
      <c r="K47" s="482"/>
      <c r="L47" s="482"/>
      <c r="M47" s="482"/>
      <c r="N47" s="378"/>
      <c r="O47" s="393"/>
      <c r="P47" s="910" t="s">
        <v>749</v>
      </c>
      <c r="Q47" s="911"/>
      <c r="R47" s="911"/>
      <c r="S47" s="911"/>
      <c r="T47" s="911"/>
      <c r="U47" s="912"/>
      <c r="V47" s="378"/>
      <c r="W47" s="388"/>
      <c r="X47" s="389"/>
      <c r="Y47" s="389"/>
      <c r="Z47" s="389"/>
      <c r="AA47" s="389"/>
      <c r="AB47" s="389"/>
      <c r="AC47" s="378"/>
      <c r="AD47" s="378"/>
      <c r="AE47" s="378"/>
      <c r="AF47" s="390"/>
      <c r="AG47" s="259"/>
      <c r="AH47" s="549"/>
      <c r="AI47" s="549"/>
      <c r="AJ47" s="549"/>
      <c r="AK47" s="549"/>
      <c r="AL47" s="549"/>
      <c r="AM47" s="549"/>
      <c r="AN47" s="549"/>
      <c r="AO47" s="549"/>
      <c r="AP47" s="549"/>
      <c r="AQ47" s="549"/>
      <c r="AR47" s="549"/>
      <c r="AS47" s="557">
        <f>'EVAL. GRAL'!J159</f>
        <v>0</v>
      </c>
      <c r="AT47" s="556">
        <f t="shared" si="0"/>
        <v>0</v>
      </c>
      <c r="AU47" s="549"/>
      <c r="AV47" s="549"/>
      <c r="AW47" s="549"/>
      <c r="AX47" s="549"/>
      <c r="AY47" s="549"/>
      <c r="AZ47" s="549"/>
      <c r="BA47" s="549"/>
      <c r="BB47" s="549"/>
      <c r="BC47" s="549"/>
      <c r="BD47" s="549"/>
      <c r="BE47" s="549"/>
      <c r="BF47" s="549"/>
      <c r="BG47" s="451"/>
      <c r="BH47" s="451"/>
      <c r="BI47" s="451"/>
      <c r="BJ47" s="451"/>
      <c r="BK47" s="447"/>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row>
    <row r="48" spans="1:124" ht="87" customHeight="1">
      <c r="A48" s="259"/>
      <c r="B48" s="377"/>
      <c r="C48" s="378"/>
      <c r="D48" s="822" t="s">
        <v>743</v>
      </c>
      <c r="E48" s="822"/>
      <c r="F48" s="822"/>
      <c r="G48" s="822"/>
      <c r="H48" s="823"/>
      <c r="I48" s="395" t="s">
        <v>747</v>
      </c>
      <c r="J48" s="396" t="s">
        <v>748</v>
      </c>
      <c r="K48" s="813" t="s">
        <v>752</v>
      </c>
      <c r="L48" s="814"/>
      <c r="M48" s="814"/>
      <c r="N48" s="814"/>
      <c r="O48" s="815"/>
      <c r="P48" s="913" t="s">
        <v>751</v>
      </c>
      <c r="Q48" s="914"/>
      <c r="R48" s="915" t="s">
        <v>750</v>
      </c>
      <c r="S48" s="914"/>
      <c r="T48" s="915" t="s">
        <v>754</v>
      </c>
      <c r="U48" s="916"/>
      <c r="V48" s="841" t="s">
        <v>753</v>
      </c>
      <c r="W48" s="841"/>
      <c r="X48" s="841"/>
      <c r="Y48" s="841"/>
      <c r="Z48" s="841"/>
      <c r="AA48" s="842"/>
      <c r="AB48" s="838" t="s">
        <v>755</v>
      </c>
      <c r="AC48" s="839"/>
      <c r="AD48" s="839"/>
      <c r="AE48" s="840"/>
      <c r="AF48" s="390"/>
      <c r="AG48" s="259"/>
      <c r="AH48" s="549"/>
      <c r="AI48" s="549"/>
      <c r="AJ48" s="549"/>
      <c r="AK48" s="549"/>
      <c r="AL48" s="549"/>
      <c r="AM48" s="549"/>
      <c r="AN48" s="549"/>
      <c r="AO48" s="549"/>
      <c r="AP48" s="549"/>
      <c r="AQ48" s="549"/>
      <c r="AR48" s="549"/>
      <c r="AS48" s="557">
        <f>'EVAL. GRAL'!J160</f>
        <v>0</v>
      </c>
      <c r="AT48" s="556">
        <f t="shared" si="0"/>
        <v>0</v>
      </c>
      <c r="AU48" s="549"/>
      <c r="AV48" s="549"/>
      <c r="AW48" s="549"/>
      <c r="AX48" s="549"/>
      <c r="AY48" s="549"/>
      <c r="AZ48" s="549"/>
      <c r="BA48" s="549"/>
      <c r="BB48" s="549"/>
      <c r="BC48" s="549"/>
      <c r="BD48" s="549"/>
      <c r="BE48" s="549"/>
      <c r="BF48" s="549"/>
      <c r="BG48" s="451"/>
      <c r="BH48" s="451"/>
      <c r="BI48" s="451"/>
      <c r="BJ48" s="451"/>
      <c r="BK48" s="447"/>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row>
    <row r="49" spans="1:124" ht="54" customHeight="1">
      <c r="A49" s="259"/>
      <c r="B49" s="377"/>
      <c r="C49" s="378"/>
      <c r="D49" s="824" t="s">
        <v>744</v>
      </c>
      <c r="E49" s="825"/>
      <c r="F49" s="825"/>
      <c r="G49" s="825"/>
      <c r="H49" s="826"/>
      <c r="I49" s="440"/>
      <c r="J49" s="440"/>
      <c r="K49" s="816"/>
      <c r="L49" s="817"/>
      <c r="M49" s="817"/>
      <c r="N49" s="817"/>
      <c r="O49" s="818"/>
      <c r="P49" s="836"/>
      <c r="Q49" s="836"/>
      <c r="R49" s="836"/>
      <c r="S49" s="836"/>
      <c r="T49" s="836"/>
      <c r="U49" s="836"/>
      <c r="V49" s="843"/>
      <c r="W49" s="843"/>
      <c r="X49" s="843"/>
      <c r="Y49" s="843"/>
      <c r="Z49" s="843"/>
      <c r="AA49" s="844"/>
      <c r="AB49" s="837"/>
      <c r="AC49" s="837"/>
      <c r="AD49" s="837"/>
      <c r="AE49" s="837"/>
      <c r="AF49" s="390"/>
      <c r="AG49" s="259"/>
      <c r="AH49" s="549"/>
      <c r="AI49" s="549"/>
      <c r="AJ49" s="549"/>
      <c r="AK49" s="549"/>
      <c r="AL49" s="549"/>
      <c r="AM49" s="549"/>
      <c r="AN49" s="549"/>
      <c r="AO49" s="549"/>
      <c r="AP49" s="549"/>
      <c r="AQ49" s="549"/>
      <c r="AR49" s="549"/>
      <c r="AS49" s="557">
        <f>'EVAL. GRAL'!J161</f>
        <v>0</v>
      </c>
      <c r="AT49" s="556">
        <f t="shared" si="0"/>
        <v>0</v>
      </c>
      <c r="AU49" s="549"/>
      <c r="AV49" s="549"/>
      <c r="AW49" s="549"/>
      <c r="AX49" s="549"/>
      <c r="AY49" s="549"/>
      <c r="AZ49" s="549"/>
      <c r="BA49" s="549"/>
      <c r="BB49" s="549"/>
      <c r="BC49" s="549"/>
      <c r="BD49" s="549"/>
      <c r="BE49" s="549"/>
      <c r="BF49" s="549"/>
      <c r="BG49" s="451"/>
      <c r="BH49" s="451"/>
      <c r="BI49" s="451"/>
      <c r="BJ49" s="451"/>
      <c r="BK49" s="447"/>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row>
    <row r="50" spans="1:124" ht="54" customHeight="1">
      <c r="A50" s="259"/>
      <c r="B50" s="377"/>
      <c r="C50" s="378"/>
      <c r="D50" s="827" t="s">
        <v>745</v>
      </c>
      <c r="E50" s="828"/>
      <c r="F50" s="828"/>
      <c r="G50" s="828"/>
      <c r="H50" s="829"/>
      <c r="I50" s="440"/>
      <c r="J50" s="440"/>
      <c r="K50" s="819"/>
      <c r="L50" s="820"/>
      <c r="M50" s="820"/>
      <c r="N50" s="820"/>
      <c r="O50" s="821"/>
      <c r="P50" s="836"/>
      <c r="Q50" s="836"/>
      <c r="R50" s="836"/>
      <c r="S50" s="836"/>
      <c r="T50" s="836"/>
      <c r="U50" s="836"/>
      <c r="V50" s="819"/>
      <c r="W50" s="820"/>
      <c r="X50" s="820"/>
      <c r="Y50" s="820"/>
      <c r="Z50" s="820"/>
      <c r="AA50" s="821"/>
      <c r="AB50" s="836"/>
      <c r="AC50" s="836"/>
      <c r="AD50" s="836"/>
      <c r="AE50" s="836"/>
      <c r="AF50" s="390"/>
      <c r="AG50" s="259"/>
      <c r="AH50" s="549"/>
      <c r="AI50" s="549"/>
      <c r="AJ50" s="549"/>
      <c r="AK50" s="549"/>
      <c r="AL50" s="549"/>
      <c r="AM50" s="549"/>
      <c r="AN50" s="549"/>
      <c r="AO50" s="549"/>
      <c r="AP50" s="549"/>
      <c r="AQ50" s="549"/>
      <c r="AR50" s="549"/>
      <c r="AS50" s="557">
        <f>'EVAL. GRAL'!J162</f>
        <v>0</v>
      </c>
      <c r="AT50" s="556">
        <f t="shared" si="0"/>
        <v>0</v>
      </c>
      <c r="AU50" s="549"/>
      <c r="AV50" s="549"/>
      <c r="AW50" s="549"/>
      <c r="AX50" s="549"/>
      <c r="AY50" s="549"/>
      <c r="AZ50" s="549"/>
      <c r="BA50" s="549"/>
      <c r="BB50" s="549"/>
      <c r="BC50" s="549"/>
      <c r="BD50" s="549"/>
      <c r="BE50" s="549"/>
      <c r="BF50" s="549"/>
      <c r="BG50" s="451"/>
      <c r="BH50" s="451"/>
      <c r="BI50" s="451"/>
      <c r="BJ50" s="451"/>
      <c r="BK50" s="447"/>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row>
    <row r="51" spans="1:124" ht="54" customHeight="1">
      <c r="A51" s="259"/>
      <c r="B51" s="377"/>
      <c r="C51" s="378"/>
      <c r="D51" s="830" t="s">
        <v>746</v>
      </c>
      <c r="E51" s="831"/>
      <c r="F51" s="831"/>
      <c r="G51" s="831"/>
      <c r="H51" s="832"/>
      <c r="I51" s="440"/>
      <c r="J51" s="440"/>
      <c r="K51" s="819"/>
      <c r="L51" s="820"/>
      <c r="M51" s="820"/>
      <c r="N51" s="820"/>
      <c r="O51" s="821"/>
      <c r="P51" s="836"/>
      <c r="Q51" s="836"/>
      <c r="R51" s="836"/>
      <c r="S51" s="836"/>
      <c r="T51" s="836"/>
      <c r="U51" s="836"/>
      <c r="V51" s="819"/>
      <c r="W51" s="820"/>
      <c r="X51" s="820"/>
      <c r="Y51" s="820"/>
      <c r="Z51" s="820"/>
      <c r="AA51" s="821"/>
      <c r="AB51" s="836"/>
      <c r="AC51" s="836"/>
      <c r="AD51" s="836"/>
      <c r="AE51" s="836"/>
      <c r="AF51" s="390"/>
      <c r="AG51" s="259"/>
      <c r="AH51" s="549"/>
      <c r="AI51" s="549"/>
      <c r="AJ51" s="549"/>
      <c r="AK51" s="549"/>
      <c r="AL51" s="549"/>
      <c r="AM51" s="549"/>
      <c r="AN51" s="549"/>
      <c r="AO51" s="549"/>
      <c r="AP51" s="549"/>
      <c r="AQ51" s="549"/>
      <c r="AR51" s="549"/>
      <c r="AS51" s="557">
        <f>'EVAL. GRAL'!J163</f>
        <v>0</v>
      </c>
      <c r="AT51" s="556">
        <f t="shared" si="0"/>
        <v>0</v>
      </c>
      <c r="AU51" s="549"/>
      <c r="AV51" s="549"/>
      <c r="AW51" s="549"/>
      <c r="AX51" s="549"/>
      <c r="AY51" s="549"/>
      <c r="AZ51" s="549"/>
      <c r="BA51" s="549"/>
      <c r="BB51" s="549"/>
      <c r="BC51" s="549"/>
      <c r="BD51" s="549"/>
      <c r="BE51" s="549"/>
      <c r="BF51" s="549"/>
      <c r="BG51" s="451"/>
      <c r="BH51" s="451"/>
      <c r="BI51" s="451"/>
      <c r="BJ51" s="451"/>
      <c r="BK51" s="447"/>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row>
    <row r="52" spans="1:124" ht="54" customHeight="1">
      <c r="A52" s="259"/>
      <c r="B52" s="377"/>
      <c r="C52" s="378"/>
      <c r="D52" s="833" t="s">
        <v>756</v>
      </c>
      <c r="E52" s="834"/>
      <c r="F52" s="834"/>
      <c r="G52" s="834"/>
      <c r="H52" s="835"/>
      <c r="I52" s="440"/>
      <c r="J52" s="440"/>
      <c r="K52" s="819"/>
      <c r="L52" s="820"/>
      <c r="M52" s="820"/>
      <c r="N52" s="820"/>
      <c r="O52" s="821"/>
      <c r="P52" s="836"/>
      <c r="Q52" s="836"/>
      <c r="R52" s="836"/>
      <c r="S52" s="836"/>
      <c r="T52" s="836"/>
      <c r="U52" s="836"/>
      <c r="V52" s="819"/>
      <c r="W52" s="820"/>
      <c r="X52" s="820"/>
      <c r="Y52" s="820"/>
      <c r="Z52" s="820"/>
      <c r="AA52" s="821"/>
      <c r="AB52" s="836"/>
      <c r="AC52" s="836"/>
      <c r="AD52" s="836"/>
      <c r="AE52" s="836"/>
      <c r="AF52" s="390"/>
      <c r="AG52" s="259"/>
      <c r="AH52" s="549"/>
      <c r="AI52" s="549"/>
      <c r="AJ52" s="549"/>
      <c r="AK52" s="549"/>
      <c r="AL52" s="549"/>
      <c r="AM52" s="549"/>
      <c r="AN52" s="549"/>
      <c r="AO52" s="549"/>
      <c r="AP52" s="549"/>
      <c r="AQ52" s="549"/>
      <c r="AR52" s="549"/>
      <c r="AS52" s="557">
        <f>'EVAL. GRAL'!J164</f>
        <v>0</v>
      </c>
      <c r="AT52" s="556">
        <f t="shared" si="0"/>
        <v>0</v>
      </c>
      <c r="AU52" s="549"/>
      <c r="AV52" s="549"/>
      <c r="AW52" s="549"/>
      <c r="AX52" s="549"/>
      <c r="AY52" s="549"/>
      <c r="AZ52" s="549"/>
      <c r="BA52" s="549"/>
      <c r="BB52" s="549"/>
      <c r="BC52" s="549"/>
      <c r="BD52" s="549"/>
      <c r="BE52" s="549"/>
      <c r="BF52" s="549"/>
      <c r="BG52" s="451"/>
      <c r="BH52" s="451"/>
      <c r="BI52" s="451"/>
      <c r="BJ52" s="451"/>
      <c r="BK52" s="447"/>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row>
    <row r="53" spans="1:124" ht="33" customHeight="1">
      <c r="A53" s="259"/>
      <c r="B53" s="379"/>
      <c r="C53" s="380"/>
      <c r="D53" s="380"/>
      <c r="E53" s="380"/>
      <c r="F53" s="380"/>
      <c r="G53" s="380"/>
      <c r="H53" s="384"/>
      <c r="I53" s="380"/>
      <c r="J53" s="380"/>
      <c r="K53" s="380"/>
      <c r="L53" s="380"/>
      <c r="M53" s="380"/>
      <c r="N53" s="380"/>
      <c r="O53" s="380"/>
      <c r="P53" s="380"/>
      <c r="Q53" s="380"/>
      <c r="R53" s="380"/>
      <c r="S53" s="380"/>
      <c r="T53" s="380"/>
      <c r="U53" s="380"/>
      <c r="V53" s="380"/>
      <c r="W53" s="385"/>
      <c r="X53" s="386"/>
      <c r="Y53" s="386"/>
      <c r="Z53" s="386"/>
      <c r="AA53" s="386"/>
      <c r="AB53" s="386"/>
      <c r="AC53" s="380"/>
      <c r="AD53" s="380"/>
      <c r="AE53" s="380"/>
      <c r="AF53" s="387"/>
      <c r="AG53" s="259"/>
      <c r="AH53" s="549"/>
      <c r="AI53" s="549"/>
      <c r="AJ53" s="549"/>
      <c r="AK53" s="549"/>
      <c r="AL53" s="549"/>
      <c r="AM53" s="549"/>
      <c r="AN53" s="549"/>
      <c r="AO53" s="549"/>
      <c r="AP53" s="549"/>
      <c r="AQ53" s="549"/>
      <c r="AR53" s="549"/>
      <c r="AS53" s="557">
        <f>'EVAL. GRAL'!J165</f>
        <v>0</v>
      </c>
      <c r="AT53" s="556">
        <f t="shared" si="0"/>
        <v>0</v>
      </c>
      <c r="AU53" s="549"/>
      <c r="AV53" s="549"/>
      <c r="AW53" s="549"/>
      <c r="AX53" s="549"/>
      <c r="AY53" s="549"/>
      <c r="AZ53" s="549"/>
      <c r="BA53" s="549"/>
      <c r="BB53" s="549"/>
      <c r="BC53" s="549"/>
      <c r="BD53" s="549"/>
      <c r="BE53" s="549"/>
      <c r="BF53" s="549"/>
      <c r="BG53" s="451"/>
      <c r="BH53" s="451"/>
      <c r="BI53" s="451"/>
      <c r="BJ53" s="451"/>
      <c r="BK53" s="447"/>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row>
    <row r="54" spans="1:124" ht="12.75" customHeight="1">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549"/>
      <c r="AI54" s="549"/>
      <c r="AJ54" s="549"/>
      <c r="AK54" s="549"/>
      <c r="AL54" s="549"/>
      <c r="AM54" s="549"/>
      <c r="AN54" s="549"/>
      <c r="AO54" s="549"/>
      <c r="AP54" s="549"/>
      <c r="AQ54" s="549"/>
      <c r="AR54" s="549"/>
      <c r="AS54" s="557">
        <f>'EVAL. GRAL'!J166</f>
        <v>0</v>
      </c>
      <c r="AT54" s="556">
        <f t="shared" si="0"/>
        <v>0</v>
      </c>
      <c r="AU54" s="549"/>
      <c r="AV54" s="549"/>
      <c r="AW54" s="549"/>
      <c r="AX54" s="549"/>
      <c r="AY54" s="549"/>
      <c r="AZ54" s="549"/>
      <c r="BA54" s="549"/>
      <c r="BB54" s="549"/>
      <c r="BC54" s="549"/>
      <c r="BD54" s="549"/>
      <c r="BE54" s="549"/>
      <c r="BF54" s="549"/>
      <c r="BG54" s="451"/>
      <c r="BH54" s="451"/>
      <c r="BI54" s="451"/>
      <c r="BJ54" s="451"/>
      <c r="BK54" s="447"/>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row>
    <row r="55" spans="1:124">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row>
    <row r="56" spans="1:124">
      <c r="A56" s="391"/>
      <c r="B56" s="391"/>
      <c r="C56" s="9"/>
      <c r="D56" s="391"/>
      <c r="E56" s="391"/>
      <c r="F56" s="391"/>
      <c r="G56" s="391"/>
      <c r="H56" s="391"/>
      <c r="I56" s="391"/>
      <c r="J56" s="391"/>
      <c r="K56" s="391"/>
      <c r="L56" s="391"/>
      <c r="M56" s="391"/>
      <c r="N56" s="391"/>
      <c r="O56" s="391"/>
      <c r="P56" s="9"/>
      <c r="Q56" s="9"/>
      <c r="R56" s="9"/>
      <c r="S56" s="9"/>
      <c r="T56" s="9"/>
      <c r="U56" s="9"/>
      <c r="V56" s="9"/>
      <c r="W56" s="9"/>
      <c r="X56" s="9"/>
      <c r="Y56" s="9"/>
      <c r="Z56" s="9"/>
      <c r="AA56" s="9"/>
      <c r="AB56" s="9"/>
      <c r="AC56" s="9"/>
      <c r="AD56" s="9"/>
      <c r="AE56" s="9"/>
      <c r="AF56" s="9"/>
      <c r="AG56" s="9"/>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row>
    <row r="57" spans="1:124" ht="30.6" customHeight="1">
      <c r="A57" s="392" t="s">
        <v>347</v>
      </c>
      <c r="B57" s="25"/>
      <c r="C57" s="25"/>
      <c r="D57" s="25"/>
      <c r="E57" s="25"/>
      <c r="F57" s="25"/>
      <c r="G57" s="25"/>
      <c r="H57" s="25"/>
      <c r="I57" s="391"/>
      <c r="J57" s="391"/>
      <c r="K57" s="391"/>
      <c r="L57" s="391"/>
      <c r="M57" s="391"/>
      <c r="N57" s="391"/>
      <c r="O57" s="391"/>
      <c r="P57" s="258" t="s">
        <v>480</v>
      </c>
      <c r="Q57" s="394"/>
      <c r="R57" s="25"/>
      <c r="S57" s="25"/>
      <c r="T57" s="9"/>
      <c r="U57" s="9"/>
      <c r="V57" s="9"/>
      <c r="W57" s="9"/>
      <c r="X57" s="9"/>
      <c r="Y57" s="9"/>
      <c r="Z57" s="9"/>
      <c r="AA57" s="9"/>
      <c r="AB57" s="9"/>
      <c r="AC57" s="9"/>
      <c r="AD57" s="9"/>
      <c r="AE57" s="9"/>
      <c r="AF57" s="9"/>
      <c r="AG57" s="9"/>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row>
    <row r="58" spans="1:124" s="486" customFormat="1" ht="30.6" customHeight="1">
      <c r="A58" s="483"/>
      <c r="B58" s="483"/>
      <c r="C58" s="484" t="s">
        <v>348</v>
      </c>
      <c r="D58" s="490" t="s">
        <v>349</v>
      </c>
      <c r="E58" s="483"/>
      <c r="F58" s="483"/>
      <c r="G58" s="483"/>
      <c r="H58" s="483"/>
      <c r="I58" s="483"/>
      <c r="J58" s="483"/>
      <c r="K58" s="483"/>
      <c r="L58" s="483"/>
      <c r="M58" s="483"/>
      <c r="N58" s="483"/>
      <c r="O58" s="483"/>
      <c r="P58" s="846" t="s">
        <v>481</v>
      </c>
      <c r="Q58" s="846"/>
      <c r="R58" s="485" t="s">
        <v>482</v>
      </c>
      <c r="S58" s="483"/>
      <c r="T58" s="483"/>
      <c r="U58" s="483"/>
      <c r="V58" s="483"/>
      <c r="W58" s="483"/>
      <c r="X58" s="483"/>
      <c r="Y58" s="483"/>
      <c r="Z58" s="483"/>
      <c r="AA58" s="483"/>
      <c r="AB58" s="483"/>
      <c r="AC58" s="483"/>
      <c r="AD58" s="483"/>
      <c r="AE58" s="483"/>
      <c r="AF58" s="483"/>
      <c r="AG58" s="483"/>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483"/>
      <c r="BH58" s="483"/>
      <c r="BI58" s="483"/>
      <c r="BJ58" s="483"/>
      <c r="BK58" s="483"/>
      <c r="BL58" s="483"/>
      <c r="BM58" s="483"/>
      <c r="BN58" s="483"/>
      <c r="BO58" s="483"/>
      <c r="BP58" s="483"/>
      <c r="BQ58" s="483"/>
      <c r="BR58" s="483"/>
      <c r="BS58" s="483"/>
      <c r="BT58" s="483"/>
      <c r="BU58" s="483"/>
      <c r="BV58" s="483"/>
      <c r="BW58" s="483"/>
      <c r="BX58" s="483"/>
      <c r="BY58" s="483"/>
      <c r="BZ58" s="483"/>
      <c r="CA58" s="483"/>
      <c r="CB58" s="483"/>
      <c r="CC58" s="483"/>
      <c r="CD58" s="483"/>
      <c r="CE58" s="483"/>
      <c r="CF58" s="483"/>
      <c r="CG58" s="483"/>
      <c r="CH58" s="483"/>
      <c r="CI58" s="483"/>
      <c r="CJ58" s="483"/>
      <c r="CK58" s="483"/>
      <c r="CL58" s="483"/>
      <c r="CM58" s="483"/>
      <c r="CN58" s="483"/>
      <c r="CO58" s="483"/>
      <c r="CP58" s="483"/>
      <c r="CQ58" s="483"/>
      <c r="CR58" s="483"/>
      <c r="CS58" s="483"/>
      <c r="CT58" s="483"/>
      <c r="CU58" s="483"/>
      <c r="CV58" s="483"/>
      <c r="CW58" s="483"/>
      <c r="CX58" s="483"/>
      <c r="CY58" s="483"/>
      <c r="CZ58" s="483"/>
      <c r="DA58" s="483"/>
      <c r="DB58" s="483"/>
      <c r="DC58" s="483"/>
      <c r="DD58" s="483"/>
      <c r="DE58" s="483"/>
      <c r="DF58" s="483"/>
      <c r="DG58" s="483"/>
      <c r="DH58" s="483"/>
      <c r="DI58" s="483"/>
      <c r="DJ58" s="483"/>
      <c r="DK58" s="483"/>
      <c r="DL58" s="483"/>
      <c r="DM58" s="483"/>
      <c r="DN58" s="483"/>
      <c r="DO58" s="483"/>
      <c r="DP58" s="483"/>
      <c r="DQ58" s="483"/>
      <c r="DR58" s="483"/>
      <c r="DS58" s="483"/>
      <c r="DT58" s="483"/>
    </row>
    <row r="59" spans="1:124" s="486" customFormat="1" ht="30.6" customHeight="1">
      <c r="A59" s="483"/>
      <c r="B59" s="483"/>
      <c r="C59" s="487" t="s">
        <v>350</v>
      </c>
      <c r="D59" s="491" t="s">
        <v>351</v>
      </c>
      <c r="E59" s="483"/>
      <c r="F59" s="483"/>
      <c r="G59" s="483"/>
      <c r="H59" s="483"/>
      <c r="I59" s="483"/>
      <c r="J59" s="483"/>
      <c r="K59" s="483"/>
      <c r="L59" s="483"/>
      <c r="M59" s="483"/>
      <c r="N59" s="483"/>
      <c r="O59" s="483"/>
      <c r="P59" s="845" t="s">
        <v>483</v>
      </c>
      <c r="Q59" s="845"/>
      <c r="R59" s="488" t="s">
        <v>484</v>
      </c>
      <c r="S59" s="483"/>
      <c r="T59" s="483"/>
      <c r="U59" s="483"/>
      <c r="V59" s="483"/>
      <c r="W59" s="483"/>
      <c r="X59" s="483"/>
      <c r="Y59" s="483"/>
      <c r="Z59" s="483"/>
      <c r="AA59" s="483"/>
      <c r="AB59" s="483"/>
      <c r="AC59" s="483"/>
      <c r="AD59" s="483"/>
      <c r="AE59" s="483"/>
      <c r="AF59" s="483"/>
      <c r="AG59" s="483"/>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483"/>
      <c r="BH59" s="483"/>
      <c r="BI59" s="483"/>
      <c r="BJ59" s="483"/>
      <c r="BK59" s="483"/>
      <c r="BL59" s="483"/>
      <c r="BM59" s="483"/>
      <c r="BN59" s="483"/>
      <c r="BO59" s="483"/>
      <c r="BP59" s="483"/>
      <c r="BQ59" s="483"/>
      <c r="BR59" s="483"/>
      <c r="BS59" s="483"/>
      <c r="BT59" s="483"/>
      <c r="BU59" s="483"/>
      <c r="BV59" s="483"/>
      <c r="BW59" s="483"/>
      <c r="BX59" s="483"/>
      <c r="BY59" s="483"/>
      <c r="BZ59" s="483"/>
      <c r="CA59" s="483"/>
      <c r="CB59" s="483"/>
      <c r="CC59" s="483"/>
      <c r="CD59" s="483"/>
      <c r="CE59" s="483"/>
      <c r="CF59" s="483"/>
      <c r="CG59" s="483"/>
      <c r="CH59" s="483"/>
      <c r="CI59" s="483"/>
      <c r="CJ59" s="483"/>
      <c r="CK59" s="483"/>
      <c r="CL59" s="483"/>
      <c r="CM59" s="483"/>
      <c r="CN59" s="483"/>
      <c r="CO59" s="483"/>
      <c r="CP59" s="483"/>
      <c r="CQ59" s="483"/>
      <c r="CR59" s="483"/>
      <c r="CS59" s="483"/>
      <c r="CT59" s="483"/>
      <c r="CU59" s="483"/>
      <c r="CV59" s="483"/>
      <c r="CW59" s="483"/>
      <c r="CX59" s="483"/>
      <c r="CY59" s="483"/>
      <c r="CZ59" s="483"/>
      <c r="DA59" s="483"/>
      <c r="DB59" s="483"/>
      <c r="DC59" s="483"/>
      <c r="DD59" s="483"/>
      <c r="DE59" s="483"/>
      <c r="DF59" s="483"/>
      <c r="DG59" s="483"/>
      <c r="DH59" s="483"/>
      <c r="DI59" s="483"/>
      <c r="DJ59" s="483"/>
      <c r="DK59" s="483"/>
      <c r="DL59" s="483"/>
      <c r="DM59" s="483"/>
      <c r="DN59" s="483"/>
      <c r="DO59" s="483"/>
      <c r="DP59" s="483"/>
      <c r="DQ59" s="483"/>
      <c r="DR59" s="483"/>
      <c r="DS59" s="483"/>
      <c r="DT59" s="483"/>
    </row>
    <row r="60" spans="1:124" s="486" customFormat="1" ht="30.6" customHeight="1">
      <c r="A60" s="483"/>
      <c r="B60" s="483"/>
      <c r="C60" s="487" t="s">
        <v>352</v>
      </c>
      <c r="D60" s="491" t="s">
        <v>353</v>
      </c>
      <c r="E60" s="483"/>
      <c r="F60" s="483"/>
      <c r="G60" s="483"/>
      <c r="H60" s="483"/>
      <c r="I60" s="483"/>
      <c r="J60" s="483"/>
      <c r="K60" s="483"/>
      <c r="L60" s="483"/>
      <c r="M60" s="483"/>
      <c r="N60" s="483"/>
      <c r="O60" s="483"/>
      <c r="P60" s="845" t="s">
        <v>485</v>
      </c>
      <c r="Q60" s="845"/>
      <c r="R60" s="485" t="s">
        <v>486</v>
      </c>
      <c r="S60" s="483"/>
      <c r="T60" s="483"/>
      <c r="U60" s="483"/>
      <c r="V60" s="483"/>
      <c r="W60" s="483"/>
      <c r="X60" s="483"/>
      <c r="Y60" s="483"/>
      <c r="Z60" s="483"/>
      <c r="AA60" s="483"/>
      <c r="AB60" s="483"/>
      <c r="AC60" s="483"/>
      <c r="AD60" s="483"/>
      <c r="AE60" s="483"/>
      <c r="AF60" s="483"/>
      <c r="AG60" s="483"/>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c r="CN60" s="483"/>
      <c r="CO60" s="483"/>
      <c r="CP60" s="483"/>
      <c r="CQ60" s="483"/>
      <c r="CR60" s="483"/>
      <c r="CS60" s="483"/>
      <c r="CT60" s="483"/>
      <c r="CU60" s="483"/>
      <c r="CV60" s="483"/>
      <c r="CW60" s="483"/>
      <c r="CX60" s="483"/>
      <c r="CY60" s="483"/>
      <c r="CZ60" s="483"/>
      <c r="DA60" s="483"/>
      <c r="DB60" s="483"/>
      <c r="DC60" s="483"/>
      <c r="DD60" s="483"/>
      <c r="DE60" s="483"/>
      <c r="DF60" s="483"/>
      <c r="DG60" s="483"/>
      <c r="DH60" s="483"/>
      <c r="DI60" s="483"/>
      <c r="DJ60" s="483"/>
      <c r="DK60" s="483"/>
      <c r="DL60" s="483"/>
      <c r="DM60" s="483"/>
      <c r="DN60" s="483"/>
      <c r="DO60" s="483"/>
      <c r="DP60" s="483"/>
      <c r="DQ60" s="483"/>
      <c r="DR60" s="483"/>
      <c r="DS60" s="483"/>
      <c r="DT60" s="483"/>
    </row>
    <row r="61" spans="1:124" s="486" customFormat="1" ht="30.6" customHeight="1">
      <c r="A61" s="483"/>
      <c r="B61" s="483"/>
      <c r="C61" s="487" t="s">
        <v>354</v>
      </c>
      <c r="D61" s="491" t="s">
        <v>355</v>
      </c>
      <c r="E61" s="483"/>
      <c r="F61" s="483"/>
      <c r="G61" s="483"/>
      <c r="H61" s="483"/>
      <c r="I61" s="483"/>
      <c r="J61" s="483"/>
      <c r="K61" s="483"/>
      <c r="L61" s="483"/>
      <c r="M61" s="483"/>
      <c r="N61" s="483"/>
      <c r="O61" s="483"/>
      <c r="P61" s="845" t="s">
        <v>487</v>
      </c>
      <c r="Q61" s="845"/>
      <c r="R61" s="488" t="s">
        <v>488</v>
      </c>
      <c r="S61" s="483"/>
      <c r="T61" s="483"/>
      <c r="U61" s="483"/>
      <c r="V61" s="483"/>
      <c r="W61" s="483"/>
      <c r="X61" s="483"/>
      <c r="Y61" s="483"/>
      <c r="Z61" s="483"/>
      <c r="AA61" s="483"/>
      <c r="AB61" s="483"/>
      <c r="AC61" s="483"/>
      <c r="AD61" s="483"/>
      <c r="AE61" s="483"/>
      <c r="AF61" s="483"/>
      <c r="AG61" s="483"/>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c r="CN61" s="483"/>
      <c r="CO61" s="483"/>
      <c r="CP61" s="483"/>
      <c r="CQ61" s="483"/>
      <c r="CR61" s="483"/>
      <c r="CS61" s="483"/>
      <c r="CT61" s="483"/>
      <c r="CU61" s="483"/>
      <c r="CV61" s="483"/>
      <c r="CW61" s="483"/>
      <c r="CX61" s="483"/>
      <c r="CY61" s="483"/>
      <c r="CZ61" s="483"/>
      <c r="DA61" s="483"/>
      <c r="DB61" s="483"/>
      <c r="DC61" s="483"/>
      <c r="DD61" s="483"/>
      <c r="DE61" s="483"/>
      <c r="DF61" s="483"/>
      <c r="DG61" s="483"/>
      <c r="DH61" s="483"/>
      <c r="DI61" s="483"/>
      <c r="DJ61" s="483"/>
      <c r="DK61" s="483"/>
      <c r="DL61" s="483"/>
      <c r="DM61" s="483"/>
      <c r="DN61" s="483"/>
      <c r="DO61" s="483"/>
      <c r="DP61" s="483"/>
      <c r="DQ61" s="483"/>
      <c r="DR61" s="483"/>
      <c r="DS61" s="483"/>
      <c r="DT61" s="483"/>
    </row>
    <row r="62" spans="1:124" s="486" customFormat="1" ht="30.6" customHeight="1">
      <c r="A62" s="483"/>
      <c r="B62" s="483"/>
      <c r="C62" s="487" t="s">
        <v>356</v>
      </c>
      <c r="D62" s="491" t="s">
        <v>357</v>
      </c>
      <c r="E62" s="483"/>
      <c r="F62" s="483"/>
      <c r="G62" s="483"/>
      <c r="H62" s="483"/>
      <c r="I62" s="483"/>
      <c r="J62" s="483"/>
      <c r="K62" s="483"/>
      <c r="L62" s="483"/>
      <c r="M62" s="483"/>
      <c r="N62" s="483"/>
      <c r="O62" s="483"/>
      <c r="P62" s="845" t="s">
        <v>489</v>
      </c>
      <c r="Q62" s="845"/>
      <c r="R62" s="485" t="s">
        <v>490</v>
      </c>
      <c r="S62" s="483"/>
      <c r="T62" s="483"/>
      <c r="U62" s="483"/>
      <c r="V62" s="483"/>
      <c r="W62" s="483"/>
      <c r="X62" s="483"/>
      <c r="Y62" s="483"/>
      <c r="Z62" s="483"/>
      <c r="AA62" s="483"/>
      <c r="AB62" s="483"/>
      <c r="AC62" s="483"/>
      <c r="AD62" s="483"/>
      <c r="AE62" s="483"/>
      <c r="AF62" s="483"/>
      <c r="AG62" s="483"/>
      <c r="AH62" s="554"/>
      <c r="AI62" s="554"/>
      <c r="AJ62" s="554"/>
      <c r="AK62" s="554"/>
      <c r="AL62" s="554"/>
      <c r="AM62" s="554"/>
      <c r="AN62" s="554"/>
      <c r="AO62" s="554"/>
      <c r="AP62" s="554"/>
      <c r="AQ62" s="554"/>
      <c r="AR62" s="554"/>
      <c r="AS62" s="554"/>
      <c r="AT62" s="554"/>
      <c r="AU62" s="554"/>
      <c r="AV62" s="554"/>
      <c r="AW62" s="554"/>
      <c r="AX62" s="554"/>
      <c r="AY62" s="554"/>
      <c r="AZ62" s="554"/>
      <c r="BA62" s="554"/>
      <c r="BB62" s="554"/>
      <c r="BC62" s="554"/>
      <c r="BD62" s="554"/>
      <c r="BE62" s="554"/>
      <c r="BF62" s="554"/>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3"/>
      <c r="CO62" s="483"/>
      <c r="CP62" s="483"/>
      <c r="CQ62" s="483"/>
      <c r="CR62" s="483"/>
      <c r="CS62" s="483"/>
      <c r="CT62" s="483"/>
      <c r="CU62" s="483"/>
      <c r="CV62" s="483"/>
      <c r="CW62" s="483"/>
      <c r="CX62" s="483"/>
      <c r="CY62" s="483"/>
      <c r="CZ62" s="483"/>
      <c r="DA62" s="483"/>
      <c r="DB62" s="483"/>
      <c r="DC62" s="483"/>
      <c r="DD62" s="483"/>
      <c r="DE62" s="483"/>
      <c r="DF62" s="483"/>
      <c r="DG62" s="483"/>
      <c r="DH62" s="483"/>
      <c r="DI62" s="483"/>
      <c r="DJ62" s="483"/>
      <c r="DK62" s="483"/>
      <c r="DL62" s="483"/>
      <c r="DM62" s="483"/>
      <c r="DN62" s="483"/>
      <c r="DO62" s="483"/>
      <c r="DP62" s="483"/>
      <c r="DQ62" s="483"/>
      <c r="DR62" s="483"/>
      <c r="DS62" s="483"/>
      <c r="DT62" s="483"/>
    </row>
    <row r="63" spans="1:124" s="486" customFormat="1" ht="30.6" customHeight="1">
      <c r="A63" s="483"/>
      <c r="B63" s="483"/>
      <c r="C63" s="487" t="s">
        <v>358</v>
      </c>
      <c r="D63" s="491" t="s">
        <v>359</v>
      </c>
      <c r="E63" s="483"/>
      <c r="F63" s="483"/>
      <c r="G63" s="483"/>
      <c r="H63" s="483"/>
      <c r="I63" s="483"/>
      <c r="J63" s="483"/>
      <c r="K63" s="483"/>
      <c r="L63" s="483"/>
      <c r="M63" s="483"/>
      <c r="N63" s="483"/>
      <c r="O63" s="483"/>
      <c r="P63" s="845" t="s">
        <v>491</v>
      </c>
      <c r="Q63" s="845"/>
      <c r="R63" s="488" t="s">
        <v>492</v>
      </c>
      <c r="S63" s="483"/>
      <c r="T63" s="483"/>
      <c r="U63" s="483"/>
      <c r="V63" s="483"/>
      <c r="W63" s="483"/>
      <c r="X63" s="483"/>
      <c r="Y63" s="483"/>
      <c r="Z63" s="483"/>
      <c r="AA63" s="483"/>
      <c r="AB63" s="483"/>
      <c r="AC63" s="483"/>
      <c r="AD63" s="483"/>
      <c r="AE63" s="483"/>
      <c r="AF63" s="483"/>
      <c r="AG63" s="483"/>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F63" s="554"/>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3"/>
      <c r="CD63" s="483"/>
      <c r="CE63" s="483"/>
      <c r="CF63" s="483"/>
      <c r="CG63" s="483"/>
      <c r="CH63" s="483"/>
      <c r="CI63" s="483"/>
      <c r="CJ63" s="483"/>
      <c r="CK63" s="483"/>
      <c r="CL63" s="483"/>
      <c r="CM63" s="483"/>
      <c r="CN63" s="483"/>
      <c r="CO63" s="483"/>
      <c r="CP63" s="483"/>
      <c r="CQ63" s="483"/>
      <c r="CR63" s="483"/>
      <c r="CS63" s="483"/>
      <c r="CT63" s="483"/>
      <c r="CU63" s="483"/>
      <c r="CV63" s="483"/>
      <c r="CW63" s="483"/>
      <c r="CX63" s="483"/>
      <c r="CY63" s="483"/>
      <c r="CZ63" s="483"/>
      <c r="DA63" s="483"/>
      <c r="DB63" s="483"/>
      <c r="DC63" s="483"/>
      <c r="DD63" s="483"/>
      <c r="DE63" s="483"/>
      <c r="DF63" s="483"/>
      <c r="DG63" s="483"/>
      <c r="DH63" s="483"/>
      <c r="DI63" s="483"/>
      <c r="DJ63" s="483"/>
      <c r="DK63" s="483"/>
      <c r="DL63" s="483"/>
      <c r="DM63" s="483"/>
      <c r="DN63" s="483"/>
      <c r="DO63" s="483"/>
      <c r="DP63" s="483"/>
      <c r="DQ63" s="483"/>
      <c r="DR63" s="483"/>
      <c r="DS63" s="483"/>
      <c r="DT63" s="483"/>
    </row>
    <row r="64" spans="1:124" s="486" customFormat="1" ht="30.6" customHeight="1">
      <c r="A64" s="483"/>
      <c r="B64" s="483"/>
      <c r="C64" s="487" t="s">
        <v>360</v>
      </c>
      <c r="D64" s="491" t="s">
        <v>361</v>
      </c>
      <c r="E64" s="483"/>
      <c r="F64" s="483"/>
      <c r="G64" s="483"/>
      <c r="H64" s="483"/>
      <c r="I64" s="483"/>
      <c r="J64" s="483"/>
      <c r="K64" s="483"/>
      <c r="L64" s="483"/>
      <c r="M64" s="483"/>
      <c r="N64" s="483"/>
      <c r="O64" s="483"/>
      <c r="P64" s="845" t="s">
        <v>493</v>
      </c>
      <c r="Q64" s="845"/>
      <c r="R64" s="485" t="s">
        <v>494</v>
      </c>
      <c r="S64" s="483"/>
      <c r="T64" s="483"/>
      <c r="U64" s="483"/>
      <c r="V64" s="483"/>
      <c r="W64" s="483"/>
      <c r="X64" s="483"/>
      <c r="Y64" s="483"/>
      <c r="Z64" s="483"/>
      <c r="AA64" s="483"/>
      <c r="AB64" s="483"/>
      <c r="AC64" s="483"/>
      <c r="AD64" s="483"/>
      <c r="AE64" s="483"/>
      <c r="AF64" s="483"/>
      <c r="AG64" s="483"/>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554"/>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3"/>
      <c r="CD64" s="483"/>
      <c r="CE64" s="483"/>
      <c r="CF64" s="483"/>
      <c r="CG64" s="483"/>
      <c r="CH64" s="483"/>
      <c r="CI64" s="483"/>
      <c r="CJ64" s="483"/>
      <c r="CK64" s="483"/>
      <c r="CL64" s="483"/>
      <c r="CM64" s="483"/>
      <c r="CN64" s="483"/>
      <c r="CO64" s="483"/>
      <c r="CP64" s="483"/>
      <c r="CQ64" s="483"/>
      <c r="CR64" s="483"/>
      <c r="CS64" s="483"/>
      <c r="CT64" s="483"/>
      <c r="CU64" s="483"/>
      <c r="CV64" s="483"/>
      <c r="CW64" s="483"/>
      <c r="CX64" s="483"/>
      <c r="CY64" s="483"/>
      <c r="CZ64" s="483"/>
      <c r="DA64" s="483"/>
      <c r="DB64" s="483"/>
      <c r="DC64" s="483"/>
      <c r="DD64" s="483"/>
      <c r="DE64" s="483"/>
      <c r="DF64" s="483"/>
      <c r="DG64" s="483"/>
      <c r="DH64" s="483"/>
      <c r="DI64" s="483"/>
      <c r="DJ64" s="483"/>
      <c r="DK64" s="483"/>
      <c r="DL64" s="483"/>
      <c r="DM64" s="483"/>
      <c r="DN64" s="483"/>
      <c r="DO64" s="483"/>
      <c r="DP64" s="483"/>
      <c r="DQ64" s="483"/>
      <c r="DR64" s="483"/>
      <c r="DS64" s="483"/>
      <c r="DT64" s="483"/>
    </row>
    <row r="65" spans="1:124" s="486" customFormat="1" ht="30.6" customHeight="1">
      <c r="A65" s="483"/>
      <c r="B65" s="483"/>
      <c r="C65" s="487" t="s">
        <v>362</v>
      </c>
      <c r="D65" s="491" t="s">
        <v>363</v>
      </c>
      <c r="E65" s="483"/>
      <c r="F65" s="483"/>
      <c r="G65" s="483"/>
      <c r="H65" s="483"/>
      <c r="I65" s="483"/>
      <c r="J65" s="483"/>
      <c r="K65" s="483"/>
      <c r="L65" s="483"/>
      <c r="M65" s="483"/>
      <c r="N65" s="483"/>
      <c r="O65" s="483"/>
      <c r="P65" s="845" t="s">
        <v>495</v>
      </c>
      <c r="Q65" s="845"/>
      <c r="R65" s="488" t="s">
        <v>496</v>
      </c>
      <c r="S65" s="483"/>
      <c r="T65" s="483"/>
      <c r="U65" s="483"/>
      <c r="V65" s="483"/>
      <c r="W65" s="483"/>
      <c r="X65" s="483"/>
      <c r="Y65" s="483"/>
      <c r="Z65" s="483"/>
      <c r="AA65" s="483"/>
      <c r="AB65" s="483"/>
      <c r="AC65" s="483"/>
      <c r="AD65" s="483"/>
      <c r="AE65" s="483"/>
      <c r="AF65" s="483"/>
      <c r="AG65" s="483"/>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c r="CN65" s="483"/>
      <c r="CO65" s="483"/>
      <c r="CP65" s="483"/>
      <c r="CQ65" s="483"/>
      <c r="CR65" s="483"/>
      <c r="CS65" s="483"/>
      <c r="CT65" s="483"/>
      <c r="CU65" s="483"/>
      <c r="CV65" s="483"/>
      <c r="CW65" s="483"/>
      <c r="CX65" s="483"/>
      <c r="CY65" s="483"/>
      <c r="CZ65" s="483"/>
      <c r="DA65" s="483"/>
      <c r="DB65" s="483"/>
      <c r="DC65" s="483"/>
      <c r="DD65" s="483"/>
      <c r="DE65" s="483"/>
      <c r="DF65" s="483"/>
      <c r="DG65" s="483"/>
      <c r="DH65" s="483"/>
      <c r="DI65" s="483"/>
      <c r="DJ65" s="483"/>
      <c r="DK65" s="483"/>
      <c r="DL65" s="483"/>
      <c r="DM65" s="483"/>
      <c r="DN65" s="483"/>
      <c r="DO65" s="483"/>
      <c r="DP65" s="483"/>
      <c r="DQ65" s="483"/>
      <c r="DR65" s="483"/>
      <c r="DS65" s="483"/>
      <c r="DT65" s="483"/>
    </row>
    <row r="66" spans="1:124" s="486" customFormat="1" ht="30.6" customHeight="1">
      <c r="A66" s="483"/>
      <c r="B66" s="483"/>
      <c r="C66" s="487" t="s">
        <v>364</v>
      </c>
      <c r="D66" s="491" t="s">
        <v>365</v>
      </c>
      <c r="E66" s="483"/>
      <c r="F66" s="483"/>
      <c r="G66" s="483"/>
      <c r="H66" s="483"/>
      <c r="I66" s="483"/>
      <c r="J66" s="483"/>
      <c r="K66" s="483"/>
      <c r="L66" s="483"/>
      <c r="M66" s="483"/>
      <c r="N66" s="483"/>
      <c r="O66" s="483"/>
      <c r="P66" s="845" t="s">
        <v>497</v>
      </c>
      <c r="Q66" s="845"/>
      <c r="R66" s="485" t="s">
        <v>498</v>
      </c>
      <c r="S66" s="483"/>
      <c r="T66" s="483"/>
      <c r="U66" s="483"/>
      <c r="V66" s="483"/>
      <c r="W66" s="483"/>
      <c r="X66" s="483"/>
      <c r="Y66" s="483"/>
      <c r="Z66" s="483"/>
      <c r="AA66" s="483"/>
      <c r="AB66" s="483"/>
      <c r="AC66" s="483"/>
      <c r="AD66" s="483"/>
      <c r="AE66" s="483"/>
      <c r="AF66" s="483"/>
      <c r="AG66" s="483"/>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c r="CT66" s="483"/>
      <c r="CU66" s="483"/>
      <c r="CV66" s="483"/>
      <c r="CW66" s="483"/>
      <c r="CX66" s="483"/>
      <c r="CY66" s="483"/>
      <c r="CZ66" s="483"/>
      <c r="DA66" s="483"/>
      <c r="DB66" s="483"/>
      <c r="DC66" s="483"/>
      <c r="DD66" s="483"/>
      <c r="DE66" s="483"/>
      <c r="DF66" s="483"/>
      <c r="DG66" s="483"/>
      <c r="DH66" s="483"/>
      <c r="DI66" s="483"/>
      <c r="DJ66" s="483"/>
      <c r="DK66" s="483"/>
      <c r="DL66" s="483"/>
      <c r="DM66" s="483"/>
      <c r="DN66" s="483"/>
      <c r="DO66" s="483"/>
      <c r="DP66" s="483"/>
      <c r="DQ66" s="483"/>
      <c r="DR66" s="483"/>
      <c r="DS66" s="483"/>
      <c r="DT66" s="483"/>
    </row>
    <row r="67" spans="1:124" s="486" customFormat="1" ht="30.6" customHeight="1">
      <c r="A67" s="483"/>
      <c r="B67" s="483"/>
      <c r="C67" s="487" t="s">
        <v>366</v>
      </c>
      <c r="D67" s="491" t="s">
        <v>367</v>
      </c>
      <c r="E67" s="483"/>
      <c r="F67" s="483"/>
      <c r="G67" s="483"/>
      <c r="H67" s="483"/>
      <c r="I67" s="483"/>
      <c r="J67" s="483"/>
      <c r="K67" s="483"/>
      <c r="L67" s="483"/>
      <c r="M67" s="483"/>
      <c r="N67" s="483"/>
      <c r="O67" s="483"/>
      <c r="P67" s="845" t="s">
        <v>499</v>
      </c>
      <c r="Q67" s="845"/>
      <c r="R67" s="488" t="s">
        <v>500</v>
      </c>
      <c r="S67" s="483"/>
      <c r="T67" s="483"/>
      <c r="U67" s="483"/>
      <c r="V67" s="483"/>
      <c r="W67" s="483"/>
      <c r="X67" s="483"/>
      <c r="Y67" s="483"/>
      <c r="Z67" s="483"/>
      <c r="AA67" s="483"/>
      <c r="AB67" s="483"/>
      <c r="AC67" s="483"/>
      <c r="AD67" s="483"/>
      <c r="AE67" s="483"/>
      <c r="AF67" s="483"/>
      <c r="AG67" s="483"/>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3"/>
      <c r="CE67" s="483"/>
      <c r="CF67" s="483"/>
      <c r="CG67" s="483"/>
      <c r="CH67" s="483"/>
      <c r="CI67" s="483"/>
      <c r="CJ67" s="483"/>
      <c r="CK67" s="483"/>
      <c r="CL67" s="483"/>
      <c r="CM67" s="483"/>
      <c r="CN67" s="483"/>
      <c r="CO67" s="483"/>
      <c r="CP67" s="483"/>
      <c r="CQ67" s="483"/>
      <c r="CR67" s="483"/>
      <c r="CS67" s="483"/>
      <c r="CT67" s="483"/>
      <c r="CU67" s="483"/>
      <c r="CV67" s="483"/>
      <c r="CW67" s="483"/>
      <c r="CX67" s="483"/>
      <c r="CY67" s="483"/>
      <c r="CZ67" s="483"/>
      <c r="DA67" s="483"/>
      <c r="DB67" s="483"/>
      <c r="DC67" s="483"/>
      <c r="DD67" s="483"/>
      <c r="DE67" s="483"/>
      <c r="DF67" s="483"/>
      <c r="DG67" s="483"/>
      <c r="DH67" s="483"/>
      <c r="DI67" s="483"/>
      <c r="DJ67" s="483"/>
      <c r="DK67" s="483"/>
      <c r="DL67" s="483"/>
      <c r="DM67" s="483"/>
      <c r="DN67" s="483"/>
      <c r="DO67" s="483"/>
      <c r="DP67" s="483"/>
      <c r="DQ67" s="483"/>
      <c r="DR67" s="483"/>
      <c r="DS67" s="483"/>
      <c r="DT67" s="483"/>
    </row>
    <row r="68" spans="1:124" s="486" customFormat="1" ht="30.6" customHeight="1">
      <c r="A68" s="483"/>
      <c r="B68" s="483"/>
      <c r="C68" s="487" t="s">
        <v>368</v>
      </c>
      <c r="D68" s="491" t="s">
        <v>369</v>
      </c>
      <c r="E68" s="483"/>
      <c r="F68" s="483"/>
      <c r="G68" s="483"/>
      <c r="H68" s="483"/>
      <c r="I68" s="483"/>
      <c r="J68" s="483"/>
      <c r="K68" s="483"/>
      <c r="L68" s="483"/>
      <c r="M68" s="483"/>
      <c r="N68" s="483"/>
      <c r="O68" s="483"/>
      <c r="P68" s="845" t="s">
        <v>501</v>
      </c>
      <c r="Q68" s="845"/>
      <c r="R68" s="485" t="s">
        <v>502</v>
      </c>
      <c r="S68" s="483"/>
      <c r="T68" s="483"/>
      <c r="U68" s="483"/>
      <c r="V68" s="483"/>
      <c r="W68" s="483"/>
      <c r="X68" s="483"/>
      <c r="Y68" s="483"/>
      <c r="Z68" s="483"/>
      <c r="AA68" s="483"/>
      <c r="AB68" s="483"/>
      <c r="AC68" s="483"/>
      <c r="AD68" s="483"/>
      <c r="AE68" s="483"/>
      <c r="AF68" s="483"/>
      <c r="AG68" s="483"/>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c r="CN68" s="483"/>
      <c r="CO68" s="483"/>
      <c r="CP68" s="483"/>
      <c r="CQ68" s="483"/>
      <c r="CR68" s="483"/>
      <c r="CS68" s="483"/>
      <c r="CT68" s="483"/>
      <c r="CU68" s="483"/>
      <c r="CV68" s="483"/>
      <c r="CW68" s="483"/>
      <c r="CX68" s="483"/>
      <c r="CY68" s="483"/>
      <c r="CZ68" s="483"/>
      <c r="DA68" s="483"/>
      <c r="DB68" s="483"/>
      <c r="DC68" s="483"/>
      <c r="DD68" s="483"/>
      <c r="DE68" s="483"/>
      <c r="DF68" s="483"/>
      <c r="DG68" s="483"/>
      <c r="DH68" s="483"/>
      <c r="DI68" s="483"/>
      <c r="DJ68" s="483"/>
      <c r="DK68" s="483"/>
      <c r="DL68" s="483"/>
      <c r="DM68" s="483"/>
      <c r="DN68" s="483"/>
      <c r="DO68" s="483"/>
      <c r="DP68" s="483"/>
      <c r="DQ68" s="483"/>
      <c r="DR68" s="483"/>
      <c r="DS68" s="483"/>
      <c r="DT68" s="483"/>
    </row>
    <row r="69" spans="1:124" s="486" customFormat="1" ht="30.6" customHeight="1">
      <c r="A69" s="483"/>
      <c r="B69" s="483"/>
      <c r="C69" s="487" t="s">
        <v>370</v>
      </c>
      <c r="D69" s="491" t="s">
        <v>371</v>
      </c>
      <c r="E69" s="483"/>
      <c r="F69" s="483"/>
      <c r="G69" s="483"/>
      <c r="H69" s="483"/>
      <c r="I69" s="483"/>
      <c r="J69" s="483"/>
      <c r="K69" s="483"/>
      <c r="L69" s="483"/>
      <c r="M69" s="483"/>
      <c r="N69" s="483"/>
      <c r="O69" s="483"/>
      <c r="P69" s="845" t="s">
        <v>503</v>
      </c>
      <c r="Q69" s="845"/>
      <c r="R69" s="488" t="s">
        <v>504</v>
      </c>
      <c r="S69" s="483"/>
      <c r="T69" s="483"/>
      <c r="U69" s="483"/>
      <c r="V69" s="483"/>
      <c r="W69" s="483"/>
      <c r="X69" s="483"/>
      <c r="Y69" s="483"/>
      <c r="Z69" s="483"/>
      <c r="AA69" s="483"/>
      <c r="AB69" s="483"/>
      <c r="AC69" s="483"/>
      <c r="AD69" s="483"/>
      <c r="AE69" s="483"/>
      <c r="AF69" s="483"/>
      <c r="AG69" s="483"/>
      <c r="AH69" s="554"/>
      <c r="AI69" s="554"/>
      <c r="AJ69" s="554"/>
      <c r="AK69" s="554"/>
      <c r="AL69" s="554"/>
      <c r="AM69" s="554"/>
      <c r="AN69" s="554"/>
      <c r="AO69" s="554"/>
      <c r="AP69" s="554"/>
      <c r="AQ69" s="554"/>
      <c r="AR69" s="554"/>
      <c r="AS69" s="554"/>
      <c r="AT69" s="554"/>
      <c r="AU69" s="554"/>
      <c r="AV69" s="554"/>
      <c r="AW69" s="554"/>
      <c r="AX69" s="554"/>
      <c r="AY69" s="554"/>
      <c r="AZ69" s="554"/>
      <c r="BA69" s="554"/>
      <c r="BB69" s="554"/>
      <c r="BC69" s="554"/>
      <c r="BD69" s="554"/>
      <c r="BE69" s="554"/>
      <c r="BF69" s="554"/>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3"/>
      <c r="CE69" s="483"/>
      <c r="CF69" s="483"/>
      <c r="CG69" s="483"/>
      <c r="CH69" s="483"/>
      <c r="CI69" s="483"/>
      <c r="CJ69" s="483"/>
      <c r="CK69" s="483"/>
      <c r="CL69" s="483"/>
      <c r="CM69" s="483"/>
      <c r="CN69" s="483"/>
      <c r="CO69" s="483"/>
      <c r="CP69" s="483"/>
      <c r="CQ69" s="483"/>
      <c r="CR69" s="483"/>
      <c r="CS69" s="483"/>
      <c r="CT69" s="483"/>
      <c r="CU69" s="483"/>
      <c r="CV69" s="483"/>
      <c r="CW69" s="483"/>
      <c r="CX69" s="483"/>
      <c r="CY69" s="483"/>
      <c r="CZ69" s="483"/>
      <c r="DA69" s="483"/>
      <c r="DB69" s="483"/>
      <c r="DC69" s="483"/>
      <c r="DD69" s="483"/>
      <c r="DE69" s="483"/>
      <c r="DF69" s="483"/>
      <c r="DG69" s="483"/>
      <c r="DH69" s="483"/>
      <c r="DI69" s="483"/>
      <c r="DJ69" s="483"/>
      <c r="DK69" s="483"/>
      <c r="DL69" s="483"/>
      <c r="DM69" s="483"/>
      <c r="DN69" s="483"/>
      <c r="DO69" s="483"/>
      <c r="DP69" s="483"/>
      <c r="DQ69" s="483"/>
      <c r="DR69" s="483"/>
      <c r="DS69" s="483"/>
      <c r="DT69" s="483"/>
    </row>
    <row r="70" spans="1:124" s="486" customFormat="1" ht="30.6" customHeight="1">
      <c r="A70" s="483"/>
      <c r="B70" s="483"/>
      <c r="C70" s="487" t="s">
        <v>372</v>
      </c>
      <c r="D70" s="491" t="s">
        <v>373</v>
      </c>
      <c r="E70" s="483"/>
      <c r="F70" s="483"/>
      <c r="G70" s="483"/>
      <c r="H70" s="483"/>
      <c r="I70" s="483"/>
      <c r="J70" s="483"/>
      <c r="K70" s="483"/>
      <c r="L70" s="483"/>
      <c r="M70" s="483"/>
      <c r="N70" s="483"/>
      <c r="O70" s="483"/>
      <c r="P70" s="845" t="s">
        <v>505</v>
      </c>
      <c r="Q70" s="845"/>
      <c r="R70" s="485" t="s">
        <v>506</v>
      </c>
      <c r="S70" s="483"/>
      <c r="T70" s="483"/>
      <c r="U70" s="483"/>
      <c r="V70" s="483"/>
      <c r="W70" s="483"/>
      <c r="X70" s="483"/>
      <c r="Y70" s="483"/>
      <c r="Z70" s="483"/>
      <c r="AA70" s="483"/>
      <c r="AB70" s="483"/>
      <c r="AC70" s="483"/>
      <c r="AD70" s="483"/>
      <c r="AE70" s="483"/>
      <c r="AF70" s="483"/>
      <c r="AG70" s="483"/>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3"/>
      <c r="CD70" s="483"/>
      <c r="CE70" s="483"/>
      <c r="CF70" s="483"/>
      <c r="CG70" s="483"/>
      <c r="CH70" s="483"/>
      <c r="CI70" s="483"/>
      <c r="CJ70" s="483"/>
      <c r="CK70" s="483"/>
      <c r="CL70" s="483"/>
      <c r="CM70" s="483"/>
      <c r="CN70" s="483"/>
      <c r="CO70" s="483"/>
      <c r="CP70" s="483"/>
      <c r="CQ70" s="483"/>
      <c r="CR70" s="483"/>
      <c r="CS70" s="483"/>
      <c r="CT70" s="483"/>
      <c r="CU70" s="483"/>
      <c r="CV70" s="483"/>
      <c r="CW70" s="483"/>
      <c r="CX70" s="483"/>
      <c r="CY70" s="483"/>
      <c r="CZ70" s="483"/>
      <c r="DA70" s="483"/>
      <c r="DB70" s="483"/>
      <c r="DC70" s="483"/>
      <c r="DD70" s="483"/>
      <c r="DE70" s="483"/>
      <c r="DF70" s="483"/>
      <c r="DG70" s="483"/>
      <c r="DH70" s="483"/>
      <c r="DI70" s="483"/>
      <c r="DJ70" s="483"/>
      <c r="DK70" s="483"/>
      <c r="DL70" s="483"/>
      <c r="DM70" s="483"/>
      <c r="DN70" s="483"/>
      <c r="DO70" s="483"/>
      <c r="DP70" s="483"/>
      <c r="DQ70" s="483"/>
      <c r="DR70" s="483"/>
      <c r="DS70" s="483"/>
      <c r="DT70" s="483"/>
    </row>
    <row r="71" spans="1:124" s="486" customFormat="1" ht="30.6" customHeight="1">
      <c r="A71" s="483"/>
      <c r="B71" s="483"/>
      <c r="C71" s="487" t="s">
        <v>374</v>
      </c>
      <c r="D71" s="491" t="s">
        <v>375</v>
      </c>
      <c r="E71" s="483"/>
      <c r="F71" s="483"/>
      <c r="G71" s="483"/>
      <c r="H71" s="483"/>
      <c r="I71" s="483"/>
      <c r="J71" s="483"/>
      <c r="K71" s="483"/>
      <c r="L71" s="483"/>
      <c r="M71" s="483"/>
      <c r="N71" s="483"/>
      <c r="O71" s="483"/>
      <c r="P71" s="845" t="s">
        <v>507</v>
      </c>
      <c r="Q71" s="845"/>
      <c r="R71" s="488" t="s">
        <v>508</v>
      </c>
      <c r="S71" s="483"/>
      <c r="T71" s="483"/>
      <c r="U71" s="483"/>
      <c r="V71" s="483"/>
      <c r="W71" s="483"/>
      <c r="X71" s="483"/>
      <c r="Y71" s="483"/>
      <c r="Z71" s="483"/>
      <c r="AA71" s="483"/>
      <c r="AB71" s="483"/>
      <c r="AC71" s="483"/>
      <c r="AD71" s="483"/>
      <c r="AE71" s="483"/>
      <c r="AF71" s="483"/>
      <c r="AG71" s="483"/>
      <c r="AH71" s="554"/>
      <c r="AI71" s="554"/>
      <c r="AJ71" s="554"/>
      <c r="AK71" s="554"/>
      <c r="AL71" s="554"/>
      <c r="AM71" s="554"/>
      <c r="AN71" s="554"/>
      <c r="AO71" s="554"/>
      <c r="AP71" s="554"/>
      <c r="AQ71" s="554"/>
      <c r="AR71" s="554"/>
      <c r="AS71" s="554"/>
      <c r="AT71" s="554"/>
      <c r="AU71" s="554"/>
      <c r="AV71" s="554"/>
      <c r="AW71" s="554"/>
      <c r="AX71" s="554"/>
      <c r="AY71" s="554"/>
      <c r="AZ71" s="554"/>
      <c r="BA71" s="554"/>
      <c r="BB71" s="554"/>
      <c r="BC71" s="554"/>
      <c r="BD71" s="554"/>
      <c r="BE71" s="554"/>
      <c r="BF71" s="554"/>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3"/>
      <c r="CH71" s="483"/>
      <c r="CI71" s="483"/>
      <c r="CJ71" s="483"/>
      <c r="CK71" s="483"/>
      <c r="CL71" s="483"/>
      <c r="CM71" s="483"/>
      <c r="CN71" s="483"/>
      <c r="CO71" s="483"/>
      <c r="CP71" s="483"/>
      <c r="CQ71" s="483"/>
      <c r="CR71" s="483"/>
      <c r="CS71" s="483"/>
      <c r="CT71" s="483"/>
      <c r="CU71" s="483"/>
      <c r="CV71" s="483"/>
      <c r="CW71" s="483"/>
      <c r="CX71" s="483"/>
      <c r="CY71" s="483"/>
      <c r="CZ71" s="483"/>
      <c r="DA71" s="483"/>
      <c r="DB71" s="483"/>
      <c r="DC71" s="483"/>
      <c r="DD71" s="483"/>
      <c r="DE71" s="483"/>
      <c r="DF71" s="483"/>
      <c r="DG71" s="483"/>
      <c r="DH71" s="483"/>
      <c r="DI71" s="483"/>
      <c r="DJ71" s="483"/>
      <c r="DK71" s="483"/>
      <c r="DL71" s="483"/>
      <c r="DM71" s="483"/>
      <c r="DN71" s="483"/>
      <c r="DO71" s="483"/>
      <c r="DP71" s="483"/>
      <c r="DQ71" s="483"/>
      <c r="DR71" s="483"/>
      <c r="DS71" s="483"/>
      <c r="DT71" s="483"/>
    </row>
    <row r="72" spans="1:124" s="486" customFormat="1" ht="30.6" customHeight="1">
      <c r="A72" s="483"/>
      <c r="B72" s="483"/>
      <c r="C72" s="487" t="s">
        <v>376</v>
      </c>
      <c r="D72" s="491" t="s">
        <v>377</v>
      </c>
      <c r="E72" s="483"/>
      <c r="F72" s="483"/>
      <c r="G72" s="483"/>
      <c r="H72" s="483"/>
      <c r="I72" s="483"/>
      <c r="J72" s="483"/>
      <c r="K72" s="483"/>
      <c r="L72" s="483"/>
      <c r="M72" s="483"/>
      <c r="N72" s="483"/>
      <c r="O72" s="483"/>
      <c r="P72" s="845" t="s">
        <v>509</v>
      </c>
      <c r="Q72" s="845"/>
      <c r="R72" s="485" t="s">
        <v>510</v>
      </c>
      <c r="S72" s="483"/>
      <c r="T72" s="483"/>
      <c r="U72" s="483"/>
      <c r="V72" s="483"/>
      <c r="W72" s="483"/>
      <c r="X72" s="483"/>
      <c r="Y72" s="483"/>
      <c r="Z72" s="483"/>
      <c r="AA72" s="483"/>
      <c r="AB72" s="483"/>
      <c r="AC72" s="483"/>
      <c r="AD72" s="483"/>
      <c r="AE72" s="483"/>
      <c r="AF72" s="483"/>
      <c r="AG72" s="483"/>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554"/>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3"/>
      <c r="CD72" s="483"/>
      <c r="CE72" s="483"/>
      <c r="CF72" s="483"/>
      <c r="CG72" s="483"/>
      <c r="CH72" s="483"/>
      <c r="CI72" s="483"/>
      <c r="CJ72" s="483"/>
      <c r="CK72" s="483"/>
      <c r="CL72" s="483"/>
      <c r="CM72" s="483"/>
      <c r="CN72" s="483"/>
      <c r="CO72" s="483"/>
      <c r="CP72" s="483"/>
      <c r="CQ72" s="483"/>
      <c r="CR72" s="483"/>
      <c r="CS72" s="483"/>
      <c r="CT72" s="483"/>
      <c r="CU72" s="483"/>
      <c r="CV72" s="483"/>
      <c r="CW72" s="483"/>
      <c r="CX72" s="483"/>
      <c r="CY72" s="483"/>
      <c r="CZ72" s="483"/>
      <c r="DA72" s="483"/>
      <c r="DB72" s="483"/>
      <c r="DC72" s="483"/>
      <c r="DD72" s="483"/>
      <c r="DE72" s="483"/>
      <c r="DF72" s="483"/>
      <c r="DG72" s="483"/>
      <c r="DH72" s="483"/>
      <c r="DI72" s="483"/>
      <c r="DJ72" s="483"/>
      <c r="DK72" s="483"/>
      <c r="DL72" s="483"/>
      <c r="DM72" s="483"/>
      <c r="DN72" s="483"/>
      <c r="DO72" s="483"/>
      <c r="DP72" s="483"/>
      <c r="DQ72" s="483"/>
      <c r="DR72" s="483"/>
      <c r="DS72" s="483"/>
      <c r="DT72" s="483"/>
    </row>
    <row r="73" spans="1:124" s="486" customFormat="1" ht="30.6" customHeight="1">
      <c r="A73" s="483"/>
      <c r="B73" s="483"/>
      <c r="C73" s="487" t="s">
        <v>378</v>
      </c>
      <c r="D73" s="491" t="s">
        <v>379</v>
      </c>
      <c r="E73" s="483"/>
      <c r="F73" s="483"/>
      <c r="G73" s="483"/>
      <c r="H73" s="483"/>
      <c r="I73" s="483"/>
      <c r="J73" s="483"/>
      <c r="K73" s="483"/>
      <c r="L73" s="483"/>
      <c r="M73" s="483"/>
      <c r="N73" s="483"/>
      <c r="O73" s="483"/>
      <c r="P73" s="845" t="s">
        <v>511</v>
      </c>
      <c r="Q73" s="845"/>
      <c r="R73" s="488" t="s">
        <v>512</v>
      </c>
      <c r="S73" s="483"/>
      <c r="T73" s="483"/>
      <c r="U73" s="483"/>
      <c r="V73" s="483"/>
      <c r="W73" s="483"/>
      <c r="X73" s="483"/>
      <c r="Y73" s="483"/>
      <c r="Z73" s="483"/>
      <c r="AA73" s="483"/>
      <c r="AB73" s="483"/>
      <c r="AC73" s="483"/>
      <c r="AD73" s="483"/>
      <c r="AE73" s="483"/>
      <c r="AF73" s="483"/>
      <c r="AG73" s="483"/>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483"/>
      <c r="BH73" s="483"/>
      <c r="BI73" s="483"/>
      <c r="BJ73" s="483"/>
      <c r="BK73" s="483"/>
      <c r="BL73" s="483"/>
      <c r="BM73" s="483"/>
      <c r="BN73" s="483"/>
      <c r="BO73" s="483"/>
      <c r="BP73" s="483"/>
      <c r="BQ73" s="483"/>
      <c r="BR73" s="483"/>
      <c r="BS73" s="483"/>
      <c r="BT73" s="483"/>
      <c r="BU73" s="483"/>
      <c r="BV73" s="483"/>
      <c r="BW73" s="483"/>
      <c r="BX73" s="483"/>
      <c r="BY73" s="483"/>
      <c r="BZ73" s="483"/>
      <c r="CA73" s="483"/>
      <c r="CB73" s="483"/>
      <c r="CC73" s="483"/>
      <c r="CD73" s="483"/>
      <c r="CE73" s="483"/>
      <c r="CF73" s="483"/>
      <c r="CG73" s="483"/>
      <c r="CH73" s="483"/>
      <c r="CI73" s="483"/>
      <c r="CJ73" s="483"/>
      <c r="CK73" s="483"/>
      <c r="CL73" s="483"/>
      <c r="CM73" s="483"/>
      <c r="CN73" s="483"/>
      <c r="CO73" s="483"/>
      <c r="CP73" s="483"/>
      <c r="CQ73" s="483"/>
      <c r="CR73" s="483"/>
      <c r="CS73" s="483"/>
      <c r="CT73" s="483"/>
      <c r="CU73" s="483"/>
      <c r="CV73" s="483"/>
      <c r="CW73" s="483"/>
      <c r="CX73" s="483"/>
      <c r="CY73" s="483"/>
      <c r="CZ73" s="483"/>
      <c r="DA73" s="483"/>
      <c r="DB73" s="483"/>
      <c r="DC73" s="483"/>
      <c r="DD73" s="483"/>
      <c r="DE73" s="483"/>
      <c r="DF73" s="483"/>
      <c r="DG73" s="483"/>
      <c r="DH73" s="483"/>
      <c r="DI73" s="483"/>
      <c r="DJ73" s="483"/>
      <c r="DK73" s="483"/>
      <c r="DL73" s="483"/>
      <c r="DM73" s="483"/>
      <c r="DN73" s="483"/>
      <c r="DO73" s="483"/>
      <c r="DP73" s="483"/>
      <c r="DQ73" s="483"/>
      <c r="DR73" s="483"/>
      <c r="DS73" s="483"/>
      <c r="DT73" s="483"/>
    </row>
    <row r="74" spans="1:124" s="486" customFormat="1" ht="30.6" customHeight="1">
      <c r="A74" s="483"/>
      <c r="B74" s="483"/>
      <c r="C74" s="487" t="s">
        <v>380</v>
      </c>
      <c r="D74" s="491" t="s">
        <v>381</v>
      </c>
      <c r="E74" s="483"/>
      <c r="F74" s="483"/>
      <c r="G74" s="483"/>
      <c r="H74" s="483"/>
      <c r="I74" s="483"/>
      <c r="J74" s="483"/>
      <c r="K74" s="483"/>
      <c r="L74" s="483"/>
      <c r="M74" s="483"/>
      <c r="N74" s="483"/>
      <c r="O74" s="483"/>
      <c r="P74" s="845" t="s">
        <v>513</v>
      </c>
      <c r="Q74" s="845"/>
      <c r="R74" s="485" t="s">
        <v>514</v>
      </c>
      <c r="S74" s="483"/>
      <c r="T74" s="483"/>
      <c r="U74" s="483"/>
      <c r="V74" s="483"/>
      <c r="W74" s="483"/>
      <c r="X74" s="483"/>
      <c r="Y74" s="483"/>
      <c r="Z74" s="483"/>
      <c r="AA74" s="483"/>
      <c r="AB74" s="483"/>
      <c r="AC74" s="483"/>
      <c r="AD74" s="483"/>
      <c r="AE74" s="483"/>
      <c r="AF74" s="483"/>
      <c r="AG74" s="483"/>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483"/>
      <c r="BH74" s="483"/>
      <c r="BI74" s="483"/>
      <c r="BJ74" s="483"/>
      <c r="BK74" s="483"/>
      <c r="BL74" s="483"/>
      <c r="BM74" s="483"/>
      <c r="BN74" s="483"/>
      <c r="BO74" s="483"/>
      <c r="BP74" s="483"/>
      <c r="BQ74" s="483"/>
      <c r="BR74" s="483"/>
      <c r="BS74" s="483"/>
      <c r="BT74" s="483"/>
      <c r="BU74" s="483"/>
      <c r="BV74" s="483"/>
      <c r="BW74" s="483"/>
      <c r="BX74" s="483"/>
      <c r="BY74" s="483"/>
      <c r="BZ74" s="483"/>
      <c r="CA74" s="483"/>
      <c r="CB74" s="483"/>
      <c r="CC74" s="483"/>
      <c r="CD74" s="483"/>
      <c r="CE74" s="483"/>
      <c r="CF74" s="483"/>
      <c r="CG74" s="483"/>
      <c r="CH74" s="483"/>
      <c r="CI74" s="483"/>
      <c r="CJ74" s="483"/>
      <c r="CK74" s="483"/>
      <c r="CL74" s="483"/>
      <c r="CM74" s="483"/>
      <c r="CN74" s="483"/>
      <c r="CO74" s="483"/>
      <c r="CP74" s="483"/>
      <c r="CQ74" s="483"/>
      <c r="CR74" s="483"/>
      <c r="CS74" s="483"/>
      <c r="CT74" s="483"/>
      <c r="CU74" s="483"/>
      <c r="CV74" s="483"/>
      <c r="CW74" s="483"/>
      <c r="CX74" s="483"/>
      <c r="CY74" s="483"/>
      <c r="CZ74" s="483"/>
      <c r="DA74" s="483"/>
      <c r="DB74" s="483"/>
      <c r="DC74" s="483"/>
      <c r="DD74" s="483"/>
      <c r="DE74" s="483"/>
      <c r="DF74" s="483"/>
      <c r="DG74" s="483"/>
      <c r="DH74" s="483"/>
      <c r="DI74" s="483"/>
      <c r="DJ74" s="483"/>
      <c r="DK74" s="483"/>
      <c r="DL74" s="483"/>
      <c r="DM74" s="483"/>
      <c r="DN74" s="483"/>
      <c r="DO74" s="483"/>
      <c r="DP74" s="483"/>
      <c r="DQ74" s="483"/>
      <c r="DR74" s="483"/>
      <c r="DS74" s="483"/>
      <c r="DT74" s="483"/>
    </row>
    <row r="75" spans="1:124" s="486" customFormat="1" ht="30.6" customHeight="1">
      <c r="A75" s="483"/>
      <c r="B75" s="483"/>
      <c r="C75" s="487" t="s">
        <v>382</v>
      </c>
      <c r="D75" s="491" t="s">
        <v>383</v>
      </c>
      <c r="E75" s="483"/>
      <c r="F75" s="483"/>
      <c r="G75" s="483"/>
      <c r="H75" s="483"/>
      <c r="I75" s="483"/>
      <c r="J75" s="483"/>
      <c r="K75" s="483"/>
      <c r="L75" s="483"/>
      <c r="M75" s="483"/>
      <c r="N75" s="483"/>
      <c r="O75" s="483"/>
      <c r="P75" s="845" t="s">
        <v>515</v>
      </c>
      <c r="Q75" s="845"/>
      <c r="R75" s="488" t="s">
        <v>516</v>
      </c>
      <c r="S75" s="483"/>
      <c r="T75" s="483"/>
      <c r="U75" s="483"/>
      <c r="V75" s="483"/>
      <c r="W75" s="483"/>
      <c r="X75" s="483"/>
      <c r="Y75" s="483"/>
      <c r="Z75" s="483"/>
      <c r="AA75" s="483"/>
      <c r="AB75" s="483"/>
      <c r="AC75" s="483"/>
      <c r="AD75" s="483"/>
      <c r="AE75" s="483"/>
      <c r="AF75" s="483"/>
      <c r="AG75" s="483"/>
      <c r="AH75" s="554"/>
      <c r="AI75" s="554"/>
      <c r="AJ75" s="554"/>
      <c r="AK75" s="554"/>
      <c r="AL75" s="554"/>
      <c r="AM75" s="554"/>
      <c r="AN75" s="554"/>
      <c r="AO75" s="554"/>
      <c r="AP75" s="554"/>
      <c r="AQ75" s="554"/>
      <c r="AR75" s="554"/>
      <c r="AS75" s="554"/>
      <c r="AT75" s="554"/>
      <c r="AU75" s="554"/>
      <c r="AV75" s="554"/>
      <c r="AW75" s="554"/>
      <c r="AX75" s="554"/>
      <c r="AY75" s="554"/>
      <c r="AZ75" s="554"/>
      <c r="BA75" s="554"/>
      <c r="BB75" s="554"/>
      <c r="BC75" s="554"/>
      <c r="BD75" s="554"/>
      <c r="BE75" s="554"/>
      <c r="BF75" s="554"/>
      <c r="BG75" s="483"/>
      <c r="BH75" s="483"/>
      <c r="BI75" s="483"/>
      <c r="BJ75" s="483"/>
      <c r="BK75" s="483"/>
      <c r="BL75" s="483"/>
      <c r="BM75" s="483"/>
      <c r="BN75" s="483"/>
      <c r="BO75" s="483"/>
      <c r="BP75" s="483"/>
      <c r="BQ75" s="483"/>
      <c r="BR75" s="483"/>
      <c r="BS75" s="483"/>
      <c r="BT75" s="483"/>
      <c r="BU75" s="483"/>
      <c r="BV75" s="483"/>
      <c r="BW75" s="483"/>
      <c r="BX75" s="483"/>
      <c r="BY75" s="483"/>
      <c r="BZ75" s="483"/>
      <c r="CA75" s="483"/>
      <c r="CB75" s="483"/>
      <c r="CC75" s="483"/>
      <c r="CD75" s="483"/>
      <c r="CE75" s="483"/>
      <c r="CF75" s="483"/>
      <c r="CG75" s="483"/>
      <c r="CH75" s="483"/>
      <c r="CI75" s="483"/>
      <c r="CJ75" s="483"/>
      <c r="CK75" s="483"/>
      <c r="CL75" s="483"/>
      <c r="CM75" s="483"/>
      <c r="CN75" s="483"/>
      <c r="CO75" s="483"/>
      <c r="CP75" s="483"/>
      <c r="CQ75" s="483"/>
      <c r="CR75" s="483"/>
      <c r="CS75" s="483"/>
      <c r="CT75" s="483"/>
      <c r="CU75" s="483"/>
      <c r="CV75" s="483"/>
      <c r="CW75" s="483"/>
      <c r="CX75" s="483"/>
      <c r="CY75" s="483"/>
      <c r="CZ75" s="483"/>
      <c r="DA75" s="483"/>
      <c r="DB75" s="483"/>
      <c r="DC75" s="483"/>
      <c r="DD75" s="483"/>
      <c r="DE75" s="483"/>
      <c r="DF75" s="483"/>
      <c r="DG75" s="483"/>
      <c r="DH75" s="483"/>
      <c r="DI75" s="483"/>
      <c r="DJ75" s="483"/>
      <c r="DK75" s="483"/>
      <c r="DL75" s="483"/>
      <c r="DM75" s="483"/>
      <c r="DN75" s="483"/>
      <c r="DO75" s="483"/>
      <c r="DP75" s="483"/>
      <c r="DQ75" s="483"/>
      <c r="DR75" s="483"/>
      <c r="DS75" s="483"/>
      <c r="DT75" s="483"/>
    </row>
    <row r="76" spans="1:124" s="486" customFormat="1" ht="30.6" customHeight="1">
      <c r="A76" s="483"/>
      <c r="B76" s="483"/>
      <c r="C76" s="487" t="s">
        <v>384</v>
      </c>
      <c r="D76" s="491" t="s">
        <v>385</v>
      </c>
      <c r="E76" s="483"/>
      <c r="F76" s="483"/>
      <c r="G76" s="483"/>
      <c r="H76" s="483"/>
      <c r="I76" s="483"/>
      <c r="J76" s="483"/>
      <c r="K76" s="483"/>
      <c r="L76" s="483"/>
      <c r="M76" s="483"/>
      <c r="N76" s="483"/>
      <c r="O76" s="483"/>
      <c r="P76" s="845" t="s">
        <v>517</v>
      </c>
      <c r="Q76" s="845"/>
      <c r="R76" s="485" t="s">
        <v>518</v>
      </c>
      <c r="S76" s="483"/>
      <c r="T76" s="483"/>
      <c r="U76" s="483"/>
      <c r="V76" s="483"/>
      <c r="W76" s="483"/>
      <c r="X76" s="483"/>
      <c r="Y76" s="483"/>
      <c r="Z76" s="483"/>
      <c r="AA76" s="483"/>
      <c r="AB76" s="483"/>
      <c r="AC76" s="483"/>
      <c r="AD76" s="483"/>
      <c r="AE76" s="483"/>
      <c r="AF76" s="483"/>
      <c r="AG76" s="483"/>
      <c r="AH76" s="554"/>
      <c r="AI76" s="554"/>
      <c r="AJ76" s="554"/>
      <c r="AK76" s="554"/>
      <c r="AL76" s="554"/>
      <c r="AM76" s="554"/>
      <c r="AN76" s="554"/>
      <c r="AO76" s="554"/>
      <c r="AP76" s="554"/>
      <c r="AQ76" s="554"/>
      <c r="AR76" s="554"/>
      <c r="AS76" s="554"/>
      <c r="AT76" s="554"/>
      <c r="AU76" s="554"/>
      <c r="AV76" s="554"/>
      <c r="AW76" s="554"/>
      <c r="AX76" s="554"/>
      <c r="AY76" s="554"/>
      <c r="AZ76" s="554"/>
      <c r="BA76" s="554"/>
      <c r="BB76" s="554"/>
      <c r="BC76" s="554"/>
      <c r="BD76" s="554"/>
      <c r="BE76" s="554"/>
      <c r="BF76" s="554"/>
      <c r="BG76" s="483"/>
      <c r="BH76" s="483"/>
      <c r="BI76" s="483"/>
      <c r="BJ76" s="483"/>
      <c r="BK76" s="483"/>
      <c r="BL76" s="483"/>
      <c r="BM76" s="483"/>
      <c r="BN76" s="483"/>
      <c r="BO76" s="483"/>
      <c r="BP76" s="483"/>
      <c r="BQ76" s="483"/>
      <c r="BR76" s="483"/>
      <c r="BS76" s="483"/>
      <c r="BT76" s="483"/>
      <c r="BU76" s="483"/>
      <c r="BV76" s="483"/>
      <c r="BW76" s="483"/>
      <c r="BX76" s="483"/>
      <c r="BY76" s="483"/>
      <c r="BZ76" s="483"/>
      <c r="CA76" s="483"/>
      <c r="CB76" s="483"/>
      <c r="CC76" s="483"/>
      <c r="CD76" s="483"/>
      <c r="CE76" s="483"/>
      <c r="CF76" s="483"/>
      <c r="CG76" s="483"/>
      <c r="CH76" s="483"/>
      <c r="CI76" s="483"/>
      <c r="CJ76" s="483"/>
      <c r="CK76" s="483"/>
      <c r="CL76" s="483"/>
      <c r="CM76" s="483"/>
      <c r="CN76" s="483"/>
      <c r="CO76" s="483"/>
      <c r="CP76" s="483"/>
      <c r="CQ76" s="483"/>
      <c r="CR76" s="483"/>
      <c r="CS76" s="483"/>
      <c r="CT76" s="483"/>
      <c r="CU76" s="483"/>
      <c r="CV76" s="483"/>
      <c r="CW76" s="483"/>
      <c r="CX76" s="483"/>
      <c r="CY76" s="483"/>
      <c r="CZ76" s="483"/>
      <c r="DA76" s="483"/>
      <c r="DB76" s="483"/>
      <c r="DC76" s="483"/>
      <c r="DD76" s="483"/>
      <c r="DE76" s="483"/>
      <c r="DF76" s="483"/>
      <c r="DG76" s="483"/>
      <c r="DH76" s="483"/>
      <c r="DI76" s="483"/>
      <c r="DJ76" s="483"/>
      <c r="DK76" s="483"/>
      <c r="DL76" s="483"/>
      <c r="DM76" s="483"/>
      <c r="DN76" s="483"/>
      <c r="DO76" s="483"/>
      <c r="DP76" s="483"/>
      <c r="DQ76" s="483"/>
      <c r="DR76" s="483"/>
      <c r="DS76" s="483"/>
      <c r="DT76" s="483"/>
    </row>
    <row r="77" spans="1:124" s="486" customFormat="1" ht="30.6" customHeight="1">
      <c r="A77" s="483"/>
      <c r="B77" s="483"/>
      <c r="C77" s="487" t="s">
        <v>386</v>
      </c>
      <c r="D77" s="491" t="s">
        <v>387</v>
      </c>
      <c r="E77" s="483"/>
      <c r="F77" s="483"/>
      <c r="G77" s="483"/>
      <c r="H77" s="483"/>
      <c r="I77" s="483"/>
      <c r="J77" s="483"/>
      <c r="K77" s="483"/>
      <c r="L77" s="483"/>
      <c r="M77" s="483"/>
      <c r="N77" s="483"/>
      <c r="O77" s="483"/>
      <c r="P77" s="845" t="s">
        <v>519</v>
      </c>
      <c r="Q77" s="845"/>
      <c r="R77" s="488" t="s">
        <v>520</v>
      </c>
      <c r="S77" s="483"/>
      <c r="T77" s="483"/>
      <c r="U77" s="483"/>
      <c r="V77" s="483"/>
      <c r="W77" s="483"/>
      <c r="X77" s="483"/>
      <c r="Y77" s="483"/>
      <c r="Z77" s="483"/>
      <c r="AA77" s="483"/>
      <c r="AB77" s="483"/>
      <c r="AC77" s="483"/>
      <c r="AD77" s="483"/>
      <c r="AE77" s="483"/>
      <c r="AF77" s="483"/>
      <c r="AG77" s="483"/>
      <c r="AH77" s="554"/>
      <c r="AI77" s="554"/>
      <c r="AJ77" s="554"/>
      <c r="AK77" s="554"/>
      <c r="AL77" s="554"/>
      <c r="AM77" s="554"/>
      <c r="AN77" s="554"/>
      <c r="AO77" s="554"/>
      <c r="AP77" s="554"/>
      <c r="AQ77" s="554"/>
      <c r="AR77" s="554"/>
      <c r="AS77" s="554"/>
      <c r="AT77" s="554"/>
      <c r="AU77" s="554"/>
      <c r="AV77" s="554"/>
      <c r="AW77" s="554"/>
      <c r="AX77" s="554"/>
      <c r="AY77" s="554"/>
      <c r="AZ77" s="554"/>
      <c r="BA77" s="554"/>
      <c r="BB77" s="554"/>
      <c r="BC77" s="554"/>
      <c r="BD77" s="554"/>
      <c r="BE77" s="554"/>
      <c r="BF77" s="554"/>
      <c r="BG77" s="483"/>
      <c r="BH77" s="483"/>
      <c r="BI77" s="483"/>
      <c r="BJ77" s="483"/>
      <c r="BK77" s="483"/>
      <c r="BL77" s="483"/>
      <c r="BM77" s="483"/>
      <c r="BN77" s="483"/>
      <c r="BO77" s="483"/>
      <c r="BP77" s="483"/>
      <c r="BQ77" s="483"/>
      <c r="BR77" s="483"/>
      <c r="BS77" s="483"/>
      <c r="BT77" s="483"/>
      <c r="BU77" s="483"/>
      <c r="BV77" s="483"/>
      <c r="BW77" s="483"/>
      <c r="BX77" s="483"/>
      <c r="BY77" s="483"/>
      <c r="BZ77" s="483"/>
      <c r="CA77" s="483"/>
      <c r="CB77" s="483"/>
      <c r="CC77" s="483"/>
      <c r="CD77" s="483"/>
      <c r="CE77" s="483"/>
      <c r="CF77" s="483"/>
      <c r="CG77" s="483"/>
      <c r="CH77" s="483"/>
      <c r="CI77" s="483"/>
      <c r="CJ77" s="483"/>
      <c r="CK77" s="483"/>
      <c r="CL77" s="483"/>
      <c r="CM77" s="483"/>
      <c r="CN77" s="483"/>
      <c r="CO77" s="483"/>
      <c r="CP77" s="483"/>
      <c r="CQ77" s="483"/>
      <c r="CR77" s="483"/>
      <c r="CS77" s="483"/>
      <c r="CT77" s="483"/>
      <c r="CU77" s="483"/>
      <c r="CV77" s="483"/>
      <c r="CW77" s="483"/>
      <c r="CX77" s="483"/>
      <c r="CY77" s="483"/>
      <c r="CZ77" s="483"/>
      <c r="DA77" s="483"/>
      <c r="DB77" s="483"/>
      <c r="DC77" s="483"/>
      <c r="DD77" s="483"/>
      <c r="DE77" s="483"/>
      <c r="DF77" s="483"/>
      <c r="DG77" s="483"/>
      <c r="DH77" s="483"/>
      <c r="DI77" s="483"/>
      <c r="DJ77" s="483"/>
      <c r="DK77" s="483"/>
      <c r="DL77" s="483"/>
      <c r="DM77" s="483"/>
      <c r="DN77" s="483"/>
      <c r="DO77" s="483"/>
      <c r="DP77" s="483"/>
      <c r="DQ77" s="483"/>
      <c r="DR77" s="483"/>
      <c r="DS77" s="483"/>
      <c r="DT77" s="483"/>
    </row>
    <row r="78" spans="1:124" s="486" customFormat="1" ht="30.6" customHeight="1">
      <c r="A78" s="483"/>
      <c r="B78" s="483"/>
      <c r="C78" s="487" t="s">
        <v>388</v>
      </c>
      <c r="D78" s="491" t="s">
        <v>389</v>
      </c>
      <c r="E78" s="483"/>
      <c r="F78" s="483"/>
      <c r="G78" s="483"/>
      <c r="H78" s="483"/>
      <c r="I78" s="483"/>
      <c r="J78" s="483"/>
      <c r="K78" s="483"/>
      <c r="L78" s="483"/>
      <c r="M78" s="483"/>
      <c r="N78" s="483"/>
      <c r="O78" s="483"/>
      <c r="P78" s="845" t="s">
        <v>521</v>
      </c>
      <c r="Q78" s="845"/>
      <c r="R78" s="485" t="s">
        <v>522</v>
      </c>
      <c r="S78" s="483"/>
      <c r="T78" s="483"/>
      <c r="U78" s="483"/>
      <c r="V78" s="483"/>
      <c r="W78" s="483"/>
      <c r="X78" s="483"/>
      <c r="Y78" s="483"/>
      <c r="Z78" s="483"/>
      <c r="AA78" s="483"/>
      <c r="AB78" s="483"/>
      <c r="AC78" s="483"/>
      <c r="AD78" s="483"/>
      <c r="AE78" s="483"/>
      <c r="AF78" s="483"/>
      <c r="AG78" s="483"/>
      <c r="AH78" s="554"/>
      <c r="AI78" s="554"/>
      <c r="AJ78" s="554"/>
      <c r="AK78" s="554"/>
      <c r="AL78" s="554"/>
      <c r="AM78" s="554"/>
      <c r="AN78" s="554"/>
      <c r="AO78" s="554"/>
      <c r="AP78" s="554"/>
      <c r="AQ78" s="554"/>
      <c r="AR78" s="554"/>
      <c r="AS78" s="554"/>
      <c r="AT78" s="554"/>
      <c r="AU78" s="554"/>
      <c r="AV78" s="554"/>
      <c r="AW78" s="554"/>
      <c r="AX78" s="554"/>
      <c r="AY78" s="554"/>
      <c r="AZ78" s="554"/>
      <c r="BA78" s="554"/>
      <c r="BB78" s="554"/>
      <c r="BC78" s="554"/>
      <c r="BD78" s="554"/>
      <c r="BE78" s="554"/>
      <c r="BF78" s="554"/>
      <c r="BG78" s="483"/>
      <c r="BH78" s="483"/>
      <c r="BI78" s="483"/>
      <c r="BJ78" s="483"/>
      <c r="BK78" s="483"/>
      <c r="BL78" s="483"/>
      <c r="BM78" s="483"/>
      <c r="BN78" s="483"/>
      <c r="BO78" s="483"/>
      <c r="BP78" s="483"/>
      <c r="BQ78" s="483"/>
      <c r="BR78" s="483"/>
      <c r="BS78" s="483"/>
      <c r="BT78" s="483"/>
      <c r="BU78" s="483"/>
      <c r="BV78" s="483"/>
      <c r="BW78" s="483"/>
      <c r="BX78" s="483"/>
      <c r="BY78" s="483"/>
      <c r="BZ78" s="483"/>
      <c r="CA78" s="483"/>
      <c r="CB78" s="483"/>
      <c r="CC78" s="483"/>
      <c r="CD78" s="483"/>
      <c r="CE78" s="483"/>
      <c r="CF78" s="483"/>
      <c r="CG78" s="483"/>
      <c r="CH78" s="483"/>
      <c r="CI78" s="483"/>
      <c r="CJ78" s="483"/>
      <c r="CK78" s="483"/>
      <c r="CL78" s="483"/>
      <c r="CM78" s="483"/>
      <c r="CN78" s="483"/>
      <c r="CO78" s="483"/>
      <c r="CP78" s="483"/>
      <c r="CQ78" s="483"/>
      <c r="CR78" s="483"/>
      <c r="CS78" s="483"/>
      <c r="CT78" s="483"/>
      <c r="CU78" s="483"/>
      <c r="CV78" s="483"/>
      <c r="CW78" s="483"/>
      <c r="CX78" s="483"/>
      <c r="CY78" s="483"/>
      <c r="CZ78" s="483"/>
      <c r="DA78" s="483"/>
      <c r="DB78" s="483"/>
      <c r="DC78" s="483"/>
      <c r="DD78" s="483"/>
      <c r="DE78" s="483"/>
      <c r="DF78" s="483"/>
      <c r="DG78" s="483"/>
      <c r="DH78" s="483"/>
      <c r="DI78" s="483"/>
      <c r="DJ78" s="483"/>
      <c r="DK78" s="483"/>
      <c r="DL78" s="483"/>
      <c r="DM78" s="483"/>
      <c r="DN78" s="483"/>
      <c r="DO78" s="483"/>
      <c r="DP78" s="483"/>
      <c r="DQ78" s="483"/>
      <c r="DR78" s="483"/>
      <c r="DS78" s="483"/>
      <c r="DT78" s="483"/>
    </row>
    <row r="79" spans="1:124" s="486" customFormat="1" ht="30.6" customHeight="1">
      <c r="A79" s="483"/>
      <c r="B79" s="483"/>
      <c r="C79" s="487" t="s">
        <v>390</v>
      </c>
      <c r="D79" s="491" t="s">
        <v>391</v>
      </c>
      <c r="E79" s="483"/>
      <c r="F79" s="483"/>
      <c r="G79" s="483"/>
      <c r="H79" s="483"/>
      <c r="I79" s="483"/>
      <c r="J79" s="483"/>
      <c r="K79" s="483"/>
      <c r="L79" s="483"/>
      <c r="M79" s="483"/>
      <c r="N79" s="483"/>
      <c r="O79" s="483"/>
      <c r="P79" s="845" t="s">
        <v>523</v>
      </c>
      <c r="Q79" s="845"/>
      <c r="R79" s="488" t="s">
        <v>524</v>
      </c>
      <c r="S79" s="483"/>
      <c r="T79" s="483"/>
      <c r="U79" s="483"/>
      <c r="V79" s="483"/>
      <c r="W79" s="483"/>
      <c r="X79" s="483"/>
      <c r="Y79" s="483"/>
      <c r="Z79" s="483"/>
      <c r="AA79" s="483"/>
      <c r="AB79" s="483"/>
      <c r="AC79" s="483"/>
      <c r="AD79" s="483"/>
      <c r="AE79" s="483"/>
      <c r="AF79" s="483"/>
      <c r="AG79" s="483"/>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4"/>
      <c r="BF79" s="554"/>
      <c r="BG79" s="483"/>
      <c r="BH79" s="483"/>
      <c r="BI79" s="483"/>
      <c r="BJ79" s="483"/>
      <c r="BK79" s="483"/>
      <c r="BL79" s="483"/>
      <c r="BM79" s="483"/>
      <c r="BN79" s="483"/>
      <c r="BO79" s="483"/>
      <c r="BP79" s="483"/>
      <c r="BQ79" s="483"/>
      <c r="BR79" s="483"/>
      <c r="BS79" s="483"/>
      <c r="BT79" s="483"/>
      <c r="BU79" s="483"/>
      <c r="BV79" s="483"/>
      <c r="BW79" s="483"/>
      <c r="BX79" s="483"/>
      <c r="BY79" s="483"/>
      <c r="BZ79" s="483"/>
      <c r="CA79" s="483"/>
      <c r="CB79" s="483"/>
      <c r="CC79" s="483"/>
      <c r="CD79" s="483"/>
      <c r="CE79" s="483"/>
      <c r="CF79" s="483"/>
      <c r="CG79" s="483"/>
      <c r="CH79" s="483"/>
      <c r="CI79" s="483"/>
      <c r="CJ79" s="483"/>
      <c r="CK79" s="483"/>
      <c r="CL79" s="483"/>
      <c r="CM79" s="483"/>
      <c r="CN79" s="483"/>
      <c r="CO79" s="483"/>
      <c r="CP79" s="483"/>
      <c r="CQ79" s="483"/>
      <c r="CR79" s="483"/>
      <c r="CS79" s="483"/>
      <c r="CT79" s="483"/>
      <c r="CU79" s="483"/>
      <c r="CV79" s="483"/>
      <c r="CW79" s="483"/>
      <c r="CX79" s="483"/>
      <c r="CY79" s="483"/>
      <c r="CZ79" s="483"/>
      <c r="DA79" s="483"/>
      <c r="DB79" s="483"/>
      <c r="DC79" s="483"/>
      <c r="DD79" s="483"/>
      <c r="DE79" s="483"/>
      <c r="DF79" s="483"/>
      <c r="DG79" s="483"/>
      <c r="DH79" s="483"/>
      <c r="DI79" s="483"/>
      <c r="DJ79" s="483"/>
      <c r="DK79" s="483"/>
      <c r="DL79" s="483"/>
      <c r="DM79" s="483"/>
      <c r="DN79" s="483"/>
      <c r="DO79" s="483"/>
      <c r="DP79" s="483"/>
      <c r="DQ79" s="483"/>
      <c r="DR79" s="483"/>
      <c r="DS79" s="483"/>
      <c r="DT79" s="483"/>
    </row>
    <row r="80" spans="1:124" s="486" customFormat="1" ht="30.6" customHeight="1">
      <c r="A80" s="483"/>
      <c r="B80" s="483"/>
      <c r="C80" s="487" t="s">
        <v>392</v>
      </c>
      <c r="D80" s="491" t="s">
        <v>393</v>
      </c>
      <c r="E80" s="483"/>
      <c r="F80" s="483"/>
      <c r="G80" s="483"/>
      <c r="H80" s="483"/>
      <c r="I80" s="483"/>
      <c r="J80" s="483"/>
      <c r="K80" s="483"/>
      <c r="L80" s="483"/>
      <c r="M80" s="483"/>
      <c r="N80" s="483"/>
      <c r="O80" s="483"/>
      <c r="P80" s="845" t="s">
        <v>525</v>
      </c>
      <c r="Q80" s="845"/>
      <c r="R80" s="485" t="s">
        <v>526</v>
      </c>
      <c r="S80" s="483"/>
      <c r="T80" s="483"/>
      <c r="U80" s="483"/>
      <c r="V80" s="483"/>
      <c r="W80" s="483"/>
      <c r="X80" s="483"/>
      <c r="Y80" s="483"/>
      <c r="Z80" s="483"/>
      <c r="AA80" s="483"/>
      <c r="AB80" s="483"/>
      <c r="AC80" s="483"/>
      <c r="AD80" s="483"/>
      <c r="AE80" s="483"/>
      <c r="AF80" s="483"/>
      <c r="AG80" s="483"/>
      <c r="AH80" s="554"/>
      <c r="AI80" s="554"/>
      <c r="AJ80" s="554"/>
      <c r="AK80" s="554"/>
      <c r="AL80" s="554"/>
      <c r="AM80" s="554"/>
      <c r="AN80" s="554"/>
      <c r="AO80" s="554"/>
      <c r="AP80" s="554"/>
      <c r="AQ80" s="554"/>
      <c r="AR80" s="554"/>
      <c r="AS80" s="554"/>
      <c r="AT80" s="554"/>
      <c r="AU80" s="554"/>
      <c r="AV80" s="554"/>
      <c r="AW80" s="554"/>
      <c r="AX80" s="554"/>
      <c r="AY80" s="554"/>
      <c r="AZ80" s="554"/>
      <c r="BA80" s="554"/>
      <c r="BB80" s="554"/>
      <c r="BC80" s="554"/>
      <c r="BD80" s="554"/>
      <c r="BE80" s="554"/>
      <c r="BF80" s="554"/>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c r="CN80" s="483"/>
      <c r="CO80" s="483"/>
      <c r="CP80" s="483"/>
      <c r="CQ80" s="483"/>
      <c r="CR80" s="483"/>
      <c r="CS80" s="483"/>
      <c r="CT80" s="483"/>
      <c r="CU80" s="483"/>
      <c r="CV80" s="483"/>
      <c r="CW80" s="483"/>
      <c r="CX80" s="483"/>
      <c r="CY80" s="483"/>
      <c r="CZ80" s="483"/>
      <c r="DA80" s="483"/>
      <c r="DB80" s="483"/>
      <c r="DC80" s="483"/>
      <c r="DD80" s="483"/>
      <c r="DE80" s="483"/>
      <c r="DF80" s="483"/>
      <c r="DG80" s="483"/>
      <c r="DH80" s="483"/>
      <c r="DI80" s="483"/>
      <c r="DJ80" s="483"/>
      <c r="DK80" s="483"/>
      <c r="DL80" s="483"/>
      <c r="DM80" s="483"/>
      <c r="DN80" s="483"/>
      <c r="DO80" s="483"/>
      <c r="DP80" s="483"/>
      <c r="DQ80" s="483"/>
      <c r="DR80" s="483"/>
      <c r="DS80" s="483"/>
      <c r="DT80" s="483"/>
    </row>
    <row r="81" spans="1:124" s="486" customFormat="1" ht="30.6" customHeight="1">
      <c r="A81" s="483"/>
      <c r="B81" s="483"/>
      <c r="C81" s="487" t="s">
        <v>394</v>
      </c>
      <c r="D81" s="491" t="s">
        <v>395</v>
      </c>
      <c r="E81" s="483"/>
      <c r="F81" s="483"/>
      <c r="G81" s="483"/>
      <c r="H81" s="483"/>
      <c r="I81" s="483"/>
      <c r="J81" s="483"/>
      <c r="K81" s="483"/>
      <c r="L81" s="483"/>
      <c r="M81" s="483"/>
      <c r="N81" s="483"/>
      <c r="O81" s="483"/>
      <c r="P81" s="845" t="s">
        <v>527</v>
      </c>
      <c r="Q81" s="845"/>
      <c r="R81" s="488" t="s">
        <v>528</v>
      </c>
      <c r="S81" s="483"/>
      <c r="T81" s="483"/>
      <c r="U81" s="483"/>
      <c r="V81" s="483"/>
      <c r="W81" s="483"/>
      <c r="X81" s="483"/>
      <c r="Y81" s="483"/>
      <c r="Z81" s="483"/>
      <c r="AA81" s="483"/>
      <c r="AB81" s="483"/>
      <c r="AC81" s="483"/>
      <c r="AD81" s="483"/>
      <c r="AE81" s="483"/>
      <c r="AF81" s="483"/>
      <c r="AG81" s="483"/>
      <c r="AH81" s="554"/>
      <c r="AI81" s="554"/>
      <c r="AJ81" s="554"/>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3"/>
      <c r="CD81" s="483"/>
      <c r="CE81" s="483"/>
      <c r="CF81" s="483"/>
      <c r="CG81" s="483"/>
      <c r="CH81" s="483"/>
      <c r="CI81" s="483"/>
      <c r="CJ81" s="483"/>
      <c r="CK81" s="483"/>
      <c r="CL81" s="483"/>
      <c r="CM81" s="483"/>
      <c r="CN81" s="483"/>
      <c r="CO81" s="483"/>
      <c r="CP81" s="483"/>
      <c r="CQ81" s="483"/>
      <c r="CR81" s="483"/>
      <c r="CS81" s="483"/>
      <c r="CT81" s="483"/>
      <c r="CU81" s="483"/>
      <c r="CV81" s="483"/>
      <c r="CW81" s="483"/>
      <c r="CX81" s="483"/>
      <c r="CY81" s="483"/>
      <c r="CZ81" s="483"/>
      <c r="DA81" s="483"/>
      <c r="DB81" s="483"/>
      <c r="DC81" s="483"/>
      <c r="DD81" s="483"/>
      <c r="DE81" s="483"/>
      <c r="DF81" s="483"/>
      <c r="DG81" s="483"/>
      <c r="DH81" s="483"/>
      <c r="DI81" s="483"/>
      <c r="DJ81" s="483"/>
      <c r="DK81" s="483"/>
      <c r="DL81" s="483"/>
      <c r="DM81" s="483"/>
      <c r="DN81" s="483"/>
      <c r="DO81" s="483"/>
      <c r="DP81" s="483"/>
      <c r="DQ81" s="483"/>
      <c r="DR81" s="483"/>
      <c r="DS81" s="483"/>
      <c r="DT81" s="483"/>
    </row>
    <row r="82" spans="1:124" s="486" customFormat="1" ht="30.6" customHeight="1">
      <c r="A82" s="483"/>
      <c r="B82" s="483"/>
      <c r="C82" s="487" t="s">
        <v>396</v>
      </c>
      <c r="D82" s="491" t="s">
        <v>397</v>
      </c>
      <c r="E82" s="483"/>
      <c r="F82" s="483"/>
      <c r="G82" s="483"/>
      <c r="H82" s="483"/>
      <c r="I82" s="483"/>
      <c r="J82" s="483"/>
      <c r="K82" s="483"/>
      <c r="L82" s="483"/>
      <c r="M82" s="483"/>
      <c r="N82" s="483"/>
      <c r="O82" s="483"/>
      <c r="P82" s="845" t="s">
        <v>529</v>
      </c>
      <c r="Q82" s="845"/>
      <c r="R82" s="485" t="s">
        <v>530</v>
      </c>
      <c r="S82" s="483"/>
      <c r="T82" s="483"/>
      <c r="U82" s="483"/>
      <c r="V82" s="483"/>
      <c r="W82" s="483"/>
      <c r="X82" s="483"/>
      <c r="Y82" s="483"/>
      <c r="Z82" s="483"/>
      <c r="AA82" s="483"/>
      <c r="AB82" s="483"/>
      <c r="AC82" s="483"/>
      <c r="AD82" s="483"/>
      <c r="AE82" s="483"/>
      <c r="AF82" s="483"/>
      <c r="AG82" s="483"/>
      <c r="AH82" s="554"/>
      <c r="AI82" s="554"/>
      <c r="AJ82" s="554"/>
      <c r="AK82" s="554"/>
      <c r="AL82" s="554"/>
      <c r="AM82" s="554"/>
      <c r="AN82" s="554"/>
      <c r="AO82" s="554"/>
      <c r="AP82" s="554"/>
      <c r="AQ82" s="554"/>
      <c r="AR82" s="554"/>
      <c r="AS82" s="554"/>
      <c r="AT82" s="554"/>
      <c r="AU82" s="554"/>
      <c r="AV82" s="554"/>
      <c r="AW82" s="554"/>
      <c r="AX82" s="554"/>
      <c r="AY82" s="554"/>
      <c r="AZ82" s="554"/>
      <c r="BA82" s="554"/>
      <c r="BB82" s="554"/>
      <c r="BC82" s="554"/>
      <c r="BD82" s="554"/>
      <c r="BE82" s="554"/>
      <c r="BF82" s="554"/>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c r="CC82" s="483"/>
      <c r="CD82" s="483"/>
      <c r="CE82" s="483"/>
      <c r="CF82" s="483"/>
      <c r="CG82" s="483"/>
      <c r="CH82" s="483"/>
      <c r="CI82" s="483"/>
      <c r="CJ82" s="483"/>
      <c r="CK82" s="483"/>
      <c r="CL82" s="483"/>
      <c r="CM82" s="483"/>
      <c r="CN82" s="483"/>
      <c r="CO82" s="483"/>
      <c r="CP82" s="483"/>
      <c r="CQ82" s="483"/>
      <c r="CR82" s="483"/>
      <c r="CS82" s="483"/>
      <c r="CT82" s="483"/>
      <c r="CU82" s="483"/>
      <c r="CV82" s="483"/>
      <c r="CW82" s="483"/>
      <c r="CX82" s="483"/>
      <c r="CY82" s="483"/>
      <c r="CZ82" s="483"/>
      <c r="DA82" s="483"/>
      <c r="DB82" s="483"/>
      <c r="DC82" s="483"/>
      <c r="DD82" s="483"/>
      <c r="DE82" s="483"/>
      <c r="DF82" s="483"/>
      <c r="DG82" s="483"/>
      <c r="DH82" s="483"/>
      <c r="DI82" s="483"/>
      <c r="DJ82" s="483"/>
      <c r="DK82" s="483"/>
      <c r="DL82" s="483"/>
      <c r="DM82" s="483"/>
      <c r="DN82" s="483"/>
      <c r="DO82" s="483"/>
      <c r="DP82" s="483"/>
      <c r="DQ82" s="483"/>
      <c r="DR82" s="483"/>
      <c r="DS82" s="483"/>
      <c r="DT82" s="483"/>
    </row>
    <row r="83" spans="1:124" s="486" customFormat="1" ht="30.6" customHeight="1">
      <c r="A83" s="483"/>
      <c r="B83" s="483"/>
      <c r="C83" s="487" t="s">
        <v>398</v>
      </c>
      <c r="D83" s="491" t="s">
        <v>399</v>
      </c>
      <c r="E83" s="483"/>
      <c r="F83" s="483"/>
      <c r="G83" s="483"/>
      <c r="H83" s="483"/>
      <c r="I83" s="483"/>
      <c r="J83" s="483"/>
      <c r="K83" s="483"/>
      <c r="L83" s="483"/>
      <c r="M83" s="483"/>
      <c r="N83" s="483"/>
      <c r="O83" s="483"/>
      <c r="P83" s="845" t="s">
        <v>531</v>
      </c>
      <c r="Q83" s="845"/>
      <c r="R83" s="488" t="s">
        <v>532</v>
      </c>
      <c r="S83" s="483"/>
      <c r="T83" s="483"/>
      <c r="U83" s="483"/>
      <c r="V83" s="483"/>
      <c r="W83" s="483"/>
      <c r="X83" s="483"/>
      <c r="Y83" s="483"/>
      <c r="Z83" s="483"/>
      <c r="AA83" s="483"/>
      <c r="AB83" s="483"/>
      <c r="AC83" s="483"/>
      <c r="AD83" s="483"/>
      <c r="AE83" s="483"/>
      <c r="AF83" s="483"/>
      <c r="AG83" s="483"/>
      <c r="AH83" s="554"/>
      <c r="AI83" s="554"/>
      <c r="AJ83" s="554"/>
      <c r="AK83" s="554"/>
      <c r="AL83" s="554"/>
      <c r="AM83" s="554"/>
      <c r="AN83" s="554"/>
      <c r="AO83" s="554"/>
      <c r="AP83" s="554"/>
      <c r="AQ83" s="554"/>
      <c r="AR83" s="554"/>
      <c r="AS83" s="554"/>
      <c r="AT83" s="554"/>
      <c r="AU83" s="554"/>
      <c r="AV83" s="554"/>
      <c r="AW83" s="554"/>
      <c r="AX83" s="554"/>
      <c r="AY83" s="554"/>
      <c r="AZ83" s="554"/>
      <c r="BA83" s="554"/>
      <c r="BB83" s="554"/>
      <c r="BC83" s="554"/>
      <c r="BD83" s="554"/>
      <c r="BE83" s="554"/>
      <c r="BF83" s="554"/>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c r="CC83" s="483"/>
      <c r="CD83" s="483"/>
      <c r="CE83" s="483"/>
      <c r="CF83" s="483"/>
      <c r="CG83" s="483"/>
      <c r="CH83" s="483"/>
      <c r="CI83" s="483"/>
      <c r="CJ83" s="483"/>
      <c r="CK83" s="483"/>
      <c r="CL83" s="483"/>
      <c r="CM83" s="483"/>
      <c r="CN83" s="483"/>
      <c r="CO83" s="483"/>
      <c r="CP83" s="483"/>
      <c r="CQ83" s="483"/>
      <c r="CR83" s="483"/>
      <c r="CS83" s="483"/>
      <c r="CT83" s="483"/>
      <c r="CU83" s="483"/>
      <c r="CV83" s="483"/>
      <c r="CW83" s="483"/>
      <c r="CX83" s="483"/>
      <c r="CY83" s="483"/>
      <c r="CZ83" s="483"/>
      <c r="DA83" s="483"/>
      <c r="DB83" s="483"/>
      <c r="DC83" s="483"/>
      <c r="DD83" s="483"/>
      <c r="DE83" s="483"/>
      <c r="DF83" s="483"/>
      <c r="DG83" s="483"/>
      <c r="DH83" s="483"/>
      <c r="DI83" s="483"/>
      <c r="DJ83" s="483"/>
      <c r="DK83" s="483"/>
      <c r="DL83" s="483"/>
      <c r="DM83" s="483"/>
      <c r="DN83" s="483"/>
      <c r="DO83" s="483"/>
      <c r="DP83" s="483"/>
      <c r="DQ83" s="483"/>
      <c r="DR83" s="483"/>
      <c r="DS83" s="483"/>
      <c r="DT83" s="483"/>
    </row>
    <row r="84" spans="1:124" s="486" customFormat="1" ht="30.6" customHeight="1">
      <c r="A84" s="483"/>
      <c r="B84" s="483"/>
      <c r="C84" s="487" t="s">
        <v>400</v>
      </c>
      <c r="D84" s="491" t="s">
        <v>401</v>
      </c>
      <c r="E84" s="483"/>
      <c r="F84" s="483"/>
      <c r="G84" s="483"/>
      <c r="H84" s="483"/>
      <c r="I84" s="483"/>
      <c r="J84" s="483"/>
      <c r="K84" s="483"/>
      <c r="L84" s="483"/>
      <c r="M84" s="483"/>
      <c r="N84" s="483"/>
      <c r="O84" s="483"/>
      <c r="P84" s="845" t="s">
        <v>533</v>
      </c>
      <c r="Q84" s="845"/>
      <c r="R84" s="485" t="s">
        <v>534</v>
      </c>
      <c r="S84" s="483"/>
      <c r="T84" s="483"/>
      <c r="U84" s="483"/>
      <c r="V84" s="483"/>
      <c r="W84" s="483"/>
      <c r="X84" s="483"/>
      <c r="Y84" s="483"/>
      <c r="Z84" s="483"/>
      <c r="AA84" s="483"/>
      <c r="AB84" s="483"/>
      <c r="AC84" s="483"/>
      <c r="AD84" s="483"/>
      <c r="AE84" s="483"/>
      <c r="AF84" s="483"/>
      <c r="AG84" s="483"/>
      <c r="AH84" s="554"/>
      <c r="AI84" s="554"/>
      <c r="AJ84" s="554"/>
      <c r="AK84" s="554"/>
      <c r="AL84" s="554"/>
      <c r="AM84" s="554"/>
      <c r="AN84" s="554"/>
      <c r="AO84" s="554"/>
      <c r="AP84" s="554"/>
      <c r="AQ84" s="554"/>
      <c r="AR84" s="554"/>
      <c r="AS84" s="554"/>
      <c r="AT84" s="554"/>
      <c r="AU84" s="554"/>
      <c r="AV84" s="554"/>
      <c r="AW84" s="554"/>
      <c r="AX84" s="554"/>
      <c r="AY84" s="554"/>
      <c r="AZ84" s="554"/>
      <c r="BA84" s="554"/>
      <c r="BB84" s="554"/>
      <c r="BC84" s="554"/>
      <c r="BD84" s="554"/>
      <c r="BE84" s="554"/>
      <c r="BF84" s="554"/>
      <c r="BG84" s="483"/>
      <c r="BH84" s="483"/>
      <c r="BI84" s="483"/>
      <c r="BJ84" s="483"/>
      <c r="BK84" s="483"/>
      <c r="BL84" s="483"/>
      <c r="BM84" s="483"/>
      <c r="BN84" s="483"/>
      <c r="BO84" s="483"/>
      <c r="BP84" s="483"/>
      <c r="BQ84" s="483"/>
      <c r="BR84" s="483"/>
      <c r="BS84" s="483"/>
      <c r="BT84" s="483"/>
      <c r="BU84" s="483"/>
      <c r="BV84" s="483"/>
      <c r="BW84" s="483"/>
      <c r="BX84" s="483"/>
      <c r="BY84" s="483"/>
      <c r="BZ84" s="483"/>
      <c r="CA84" s="483"/>
      <c r="CB84" s="483"/>
      <c r="CC84" s="483"/>
      <c r="CD84" s="483"/>
      <c r="CE84" s="483"/>
      <c r="CF84" s="483"/>
      <c r="CG84" s="483"/>
      <c r="CH84" s="483"/>
      <c r="CI84" s="483"/>
      <c r="CJ84" s="483"/>
      <c r="CK84" s="483"/>
      <c r="CL84" s="483"/>
      <c r="CM84" s="483"/>
      <c r="CN84" s="483"/>
      <c r="CO84" s="483"/>
      <c r="CP84" s="483"/>
      <c r="CQ84" s="483"/>
      <c r="CR84" s="483"/>
      <c r="CS84" s="483"/>
      <c r="CT84" s="483"/>
      <c r="CU84" s="483"/>
      <c r="CV84" s="483"/>
      <c r="CW84" s="483"/>
      <c r="CX84" s="483"/>
      <c r="CY84" s="483"/>
      <c r="CZ84" s="483"/>
      <c r="DA84" s="483"/>
      <c r="DB84" s="483"/>
      <c r="DC84" s="483"/>
      <c r="DD84" s="483"/>
      <c r="DE84" s="483"/>
      <c r="DF84" s="483"/>
      <c r="DG84" s="483"/>
      <c r="DH84" s="483"/>
      <c r="DI84" s="483"/>
      <c r="DJ84" s="483"/>
      <c r="DK84" s="483"/>
      <c r="DL84" s="483"/>
      <c r="DM84" s="483"/>
      <c r="DN84" s="483"/>
      <c r="DO84" s="483"/>
      <c r="DP84" s="483"/>
      <c r="DQ84" s="483"/>
      <c r="DR84" s="483"/>
      <c r="DS84" s="483"/>
      <c r="DT84" s="483"/>
    </row>
    <row r="85" spans="1:124" s="486" customFormat="1" ht="30.6" customHeight="1">
      <c r="A85" s="483"/>
      <c r="B85" s="483"/>
      <c r="C85" s="487" t="s">
        <v>402</v>
      </c>
      <c r="D85" s="491" t="s">
        <v>403</v>
      </c>
      <c r="E85" s="483"/>
      <c r="F85" s="483"/>
      <c r="G85" s="483"/>
      <c r="H85" s="483"/>
      <c r="I85" s="483"/>
      <c r="J85" s="483"/>
      <c r="K85" s="483"/>
      <c r="L85" s="483"/>
      <c r="M85" s="483"/>
      <c r="N85" s="483"/>
      <c r="O85" s="483"/>
      <c r="P85" s="845" t="s">
        <v>535</v>
      </c>
      <c r="Q85" s="845"/>
      <c r="R85" s="488" t="s">
        <v>536</v>
      </c>
      <c r="S85" s="483"/>
      <c r="T85" s="483"/>
      <c r="U85" s="483"/>
      <c r="V85" s="483"/>
      <c r="W85" s="483"/>
      <c r="X85" s="483"/>
      <c r="Y85" s="483"/>
      <c r="Z85" s="483"/>
      <c r="AA85" s="483"/>
      <c r="AB85" s="483"/>
      <c r="AC85" s="483"/>
      <c r="AD85" s="483"/>
      <c r="AE85" s="483"/>
      <c r="AF85" s="483"/>
      <c r="AG85" s="483"/>
      <c r="AH85" s="554"/>
      <c r="AI85" s="554"/>
      <c r="AJ85" s="554"/>
      <c r="AK85" s="554"/>
      <c r="AL85" s="554"/>
      <c r="AM85" s="554"/>
      <c r="AN85" s="554"/>
      <c r="AO85" s="554"/>
      <c r="AP85" s="554"/>
      <c r="AQ85" s="554"/>
      <c r="AR85" s="554"/>
      <c r="AS85" s="554"/>
      <c r="AT85" s="554"/>
      <c r="AU85" s="554"/>
      <c r="AV85" s="554"/>
      <c r="AW85" s="554"/>
      <c r="AX85" s="554"/>
      <c r="AY85" s="554"/>
      <c r="AZ85" s="554"/>
      <c r="BA85" s="554"/>
      <c r="BB85" s="554"/>
      <c r="BC85" s="554"/>
      <c r="BD85" s="554"/>
      <c r="BE85" s="554"/>
      <c r="BF85" s="554"/>
      <c r="BG85" s="483"/>
      <c r="BH85" s="483"/>
      <c r="BI85" s="483"/>
      <c r="BJ85" s="483"/>
      <c r="BK85" s="483"/>
      <c r="BL85" s="483"/>
      <c r="BM85" s="483"/>
      <c r="BN85" s="483"/>
      <c r="BO85" s="483"/>
      <c r="BP85" s="483"/>
      <c r="BQ85" s="483"/>
      <c r="BR85" s="483"/>
      <c r="BS85" s="483"/>
      <c r="BT85" s="483"/>
      <c r="BU85" s="483"/>
      <c r="BV85" s="483"/>
      <c r="BW85" s="483"/>
      <c r="BX85" s="483"/>
      <c r="BY85" s="483"/>
      <c r="BZ85" s="483"/>
      <c r="CA85" s="483"/>
      <c r="CB85" s="483"/>
      <c r="CC85" s="483"/>
      <c r="CD85" s="483"/>
      <c r="CE85" s="483"/>
      <c r="CF85" s="483"/>
      <c r="CG85" s="483"/>
      <c r="CH85" s="483"/>
      <c r="CI85" s="483"/>
      <c r="CJ85" s="483"/>
      <c r="CK85" s="483"/>
      <c r="CL85" s="483"/>
      <c r="CM85" s="483"/>
      <c r="CN85" s="483"/>
      <c r="CO85" s="483"/>
      <c r="CP85" s="483"/>
      <c r="CQ85" s="483"/>
      <c r="CR85" s="483"/>
      <c r="CS85" s="483"/>
      <c r="CT85" s="483"/>
      <c r="CU85" s="483"/>
      <c r="CV85" s="483"/>
      <c r="CW85" s="483"/>
      <c r="CX85" s="483"/>
      <c r="CY85" s="483"/>
      <c r="CZ85" s="483"/>
      <c r="DA85" s="483"/>
      <c r="DB85" s="483"/>
      <c r="DC85" s="483"/>
      <c r="DD85" s="483"/>
      <c r="DE85" s="483"/>
      <c r="DF85" s="483"/>
      <c r="DG85" s="483"/>
      <c r="DH85" s="483"/>
      <c r="DI85" s="483"/>
      <c r="DJ85" s="483"/>
      <c r="DK85" s="483"/>
      <c r="DL85" s="483"/>
      <c r="DM85" s="483"/>
      <c r="DN85" s="483"/>
      <c r="DO85" s="483"/>
      <c r="DP85" s="483"/>
      <c r="DQ85" s="483"/>
      <c r="DR85" s="483"/>
      <c r="DS85" s="483"/>
      <c r="DT85" s="483"/>
    </row>
    <row r="86" spans="1:124" s="486" customFormat="1" ht="30.6" customHeight="1">
      <c r="A86" s="483"/>
      <c r="B86" s="483"/>
      <c r="C86" s="487" t="s">
        <v>404</v>
      </c>
      <c r="D86" s="491" t="s">
        <v>405</v>
      </c>
      <c r="E86" s="483"/>
      <c r="F86" s="483"/>
      <c r="G86" s="483"/>
      <c r="H86" s="483"/>
      <c r="I86" s="483"/>
      <c r="J86" s="483"/>
      <c r="K86" s="483"/>
      <c r="L86" s="483"/>
      <c r="M86" s="483"/>
      <c r="N86" s="483"/>
      <c r="O86" s="483"/>
      <c r="P86" s="845" t="s">
        <v>537</v>
      </c>
      <c r="Q86" s="845"/>
      <c r="R86" s="485" t="s">
        <v>538</v>
      </c>
      <c r="S86" s="483"/>
      <c r="T86" s="483"/>
      <c r="U86" s="483"/>
      <c r="V86" s="483"/>
      <c r="W86" s="483"/>
      <c r="X86" s="483"/>
      <c r="Y86" s="483"/>
      <c r="Z86" s="483"/>
      <c r="AA86" s="483"/>
      <c r="AB86" s="483"/>
      <c r="AC86" s="483"/>
      <c r="AD86" s="483"/>
      <c r="AE86" s="483"/>
      <c r="AF86" s="483"/>
      <c r="AG86" s="483"/>
      <c r="AH86" s="554"/>
      <c r="AI86" s="554"/>
      <c r="AJ86" s="554"/>
      <c r="AK86" s="554"/>
      <c r="AL86" s="554"/>
      <c r="AM86" s="554"/>
      <c r="AN86" s="554"/>
      <c r="AO86" s="554"/>
      <c r="AP86" s="554"/>
      <c r="AQ86" s="554"/>
      <c r="AR86" s="554"/>
      <c r="AS86" s="554"/>
      <c r="AT86" s="554"/>
      <c r="AU86" s="554"/>
      <c r="AV86" s="554"/>
      <c r="AW86" s="554"/>
      <c r="AX86" s="554"/>
      <c r="AY86" s="554"/>
      <c r="AZ86" s="554"/>
      <c r="BA86" s="554"/>
      <c r="BB86" s="554"/>
      <c r="BC86" s="554"/>
      <c r="BD86" s="554"/>
      <c r="BE86" s="554"/>
      <c r="BF86" s="554"/>
      <c r="BG86" s="483"/>
      <c r="BH86" s="483"/>
      <c r="BI86" s="483"/>
      <c r="BJ86" s="483"/>
      <c r="BK86" s="483"/>
      <c r="BL86" s="483"/>
      <c r="BM86" s="483"/>
      <c r="BN86" s="483"/>
      <c r="BO86" s="483"/>
      <c r="BP86" s="483"/>
      <c r="BQ86" s="483"/>
      <c r="BR86" s="483"/>
      <c r="BS86" s="483"/>
      <c r="BT86" s="483"/>
      <c r="BU86" s="483"/>
      <c r="BV86" s="483"/>
      <c r="BW86" s="483"/>
      <c r="BX86" s="483"/>
      <c r="BY86" s="483"/>
      <c r="BZ86" s="483"/>
      <c r="CA86" s="483"/>
      <c r="CB86" s="483"/>
      <c r="CC86" s="483"/>
      <c r="CD86" s="483"/>
      <c r="CE86" s="483"/>
      <c r="CF86" s="483"/>
      <c r="CG86" s="483"/>
      <c r="CH86" s="483"/>
      <c r="CI86" s="483"/>
      <c r="CJ86" s="483"/>
      <c r="CK86" s="483"/>
      <c r="CL86" s="483"/>
      <c r="CM86" s="483"/>
      <c r="CN86" s="483"/>
      <c r="CO86" s="483"/>
      <c r="CP86" s="483"/>
      <c r="CQ86" s="483"/>
      <c r="CR86" s="483"/>
      <c r="CS86" s="483"/>
      <c r="CT86" s="483"/>
      <c r="CU86" s="483"/>
      <c r="CV86" s="483"/>
      <c r="CW86" s="483"/>
      <c r="CX86" s="483"/>
      <c r="CY86" s="483"/>
      <c r="CZ86" s="483"/>
      <c r="DA86" s="483"/>
      <c r="DB86" s="483"/>
      <c r="DC86" s="483"/>
      <c r="DD86" s="483"/>
      <c r="DE86" s="483"/>
      <c r="DF86" s="483"/>
      <c r="DG86" s="483"/>
      <c r="DH86" s="483"/>
      <c r="DI86" s="483"/>
      <c r="DJ86" s="483"/>
      <c r="DK86" s="483"/>
      <c r="DL86" s="483"/>
      <c r="DM86" s="483"/>
      <c r="DN86" s="483"/>
      <c r="DO86" s="483"/>
      <c r="DP86" s="483"/>
      <c r="DQ86" s="483"/>
      <c r="DR86" s="483"/>
      <c r="DS86" s="483"/>
      <c r="DT86" s="483"/>
    </row>
    <row r="87" spans="1:124" s="486" customFormat="1" ht="30.6" customHeight="1">
      <c r="A87" s="483"/>
      <c r="B87" s="483"/>
      <c r="C87" s="487" t="s">
        <v>406</v>
      </c>
      <c r="D87" s="491" t="s">
        <v>407</v>
      </c>
      <c r="E87" s="483"/>
      <c r="F87" s="483"/>
      <c r="G87" s="483"/>
      <c r="H87" s="483"/>
      <c r="I87" s="483"/>
      <c r="J87" s="483"/>
      <c r="K87" s="483"/>
      <c r="L87" s="483"/>
      <c r="M87" s="483"/>
      <c r="N87" s="483"/>
      <c r="O87" s="483"/>
      <c r="P87" s="845" t="s">
        <v>539</v>
      </c>
      <c r="Q87" s="845"/>
      <c r="R87" s="488" t="s">
        <v>540</v>
      </c>
      <c r="S87" s="483"/>
      <c r="T87" s="483"/>
      <c r="U87" s="483"/>
      <c r="V87" s="483"/>
      <c r="W87" s="483"/>
      <c r="X87" s="483"/>
      <c r="Y87" s="483"/>
      <c r="Z87" s="483"/>
      <c r="AA87" s="483"/>
      <c r="AB87" s="483"/>
      <c r="AC87" s="483"/>
      <c r="AD87" s="483"/>
      <c r="AE87" s="483"/>
      <c r="AF87" s="483"/>
      <c r="AG87" s="483"/>
      <c r="AH87" s="554"/>
      <c r="AI87" s="554"/>
      <c r="AJ87" s="554"/>
      <c r="AK87" s="554"/>
      <c r="AL87" s="554"/>
      <c r="AM87" s="554"/>
      <c r="AN87" s="554"/>
      <c r="AO87" s="554"/>
      <c r="AP87" s="554"/>
      <c r="AQ87" s="554"/>
      <c r="AR87" s="554"/>
      <c r="AS87" s="554"/>
      <c r="AT87" s="554"/>
      <c r="AU87" s="554"/>
      <c r="AV87" s="554"/>
      <c r="AW87" s="554"/>
      <c r="AX87" s="554"/>
      <c r="AY87" s="554"/>
      <c r="AZ87" s="554"/>
      <c r="BA87" s="554"/>
      <c r="BB87" s="554"/>
      <c r="BC87" s="554"/>
      <c r="BD87" s="554"/>
      <c r="BE87" s="554"/>
      <c r="BF87" s="554"/>
      <c r="BG87" s="483"/>
      <c r="BH87" s="483"/>
      <c r="BI87" s="483"/>
      <c r="BJ87" s="483"/>
      <c r="BK87" s="483"/>
      <c r="BL87" s="483"/>
      <c r="BM87" s="483"/>
      <c r="BN87" s="483"/>
      <c r="BO87" s="483"/>
      <c r="BP87" s="483"/>
      <c r="BQ87" s="483"/>
      <c r="BR87" s="483"/>
      <c r="BS87" s="483"/>
      <c r="BT87" s="483"/>
      <c r="BU87" s="483"/>
      <c r="BV87" s="483"/>
      <c r="BW87" s="483"/>
      <c r="BX87" s="483"/>
      <c r="BY87" s="483"/>
      <c r="BZ87" s="483"/>
      <c r="CA87" s="483"/>
      <c r="CB87" s="483"/>
      <c r="CC87" s="483"/>
      <c r="CD87" s="483"/>
      <c r="CE87" s="483"/>
      <c r="CF87" s="483"/>
      <c r="CG87" s="483"/>
      <c r="CH87" s="483"/>
      <c r="CI87" s="483"/>
      <c r="CJ87" s="483"/>
      <c r="CK87" s="483"/>
      <c r="CL87" s="483"/>
      <c r="CM87" s="483"/>
      <c r="CN87" s="483"/>
      <c r="CO87" s="483"/>
      <c r="CP87" s="483"/>
      <c r="CQ87" s="483"/>
      <c r="CR87" s="483"/>
      <c r="CS87" s="483"/>
      <c r="CT87" s="483"/>
      <c r="CU87" s="483"/>
      <c r="CV87" s="483"/>
      <c r="CW87" s="483"/>
      <c r="CX87" s="483"/>
      <c r="CY87" s="483"/>
      <c r="CZ87" s="483"/>
      <c r="DA87" s="483"/>
      <c r="DB87" s="483"/>
      <c r="DC87" s="483"/>
      <c r="DD87" s="483"/>
      <c r="DE87" s="483"/>
      <c r="DF87" s="483"/>
      <c r="DG87" s="483"/>
      <c r="DH87" s="483"/>
      <c r="DI87" s="483"/>
      <c r="DJ87" s="483"/>
      <c r="DK87" s="483"/>
      <c r="DL87" s="483"/>
      <c r="DM87" s="483"/>
      <c r="DN87" s="483"/>
      <c r="DO87" s="483"/>
      <c r="DP87" s="483"/>
      <c r="DQ87" s="483"/>
      <c r="DR87" s="483"/>
      <c r="DS87" s="483"/>
      <c r="DT87" s="483"/>
    </row>
    <row r="88" spans="1:124" s="486" customFormat="1" ht="30.6" customHeight="1">
      <c r="A88" s="483"/>
      <c r="B88" s="483"/>
      <c r="C88" s="487" t="s">
        <v>408</v>
      </c>
      <c r="D88" s="491" t="s">
        <v>409</v>
      </c>
      <c r="E88" s="483"/>
      <c r="F88" s="483"/>
      <c r="G88" s="483"/>
      <c r="H88" s="483"/>
      <c r="I88" s="483"/>
      <c r="J88" s="483"/>
      <c r="K88" s="483"/>
      <c r="L88" s="483"/>
      <c r="M88" s="483"/>
      <c r="N88" s="483"/>
      <c r="O88" s="483"/>
      <c r="P88" s="845" t="s">
        <v>541</v>
      </c>
      <c r="Q88" s="845"/>
      <c r="R88" s="485" t="s">
        <v>542</v>
      </c>
      <c r="S88" s="483"/>
      <c r="T88" s="483"/>
      <c r="U88" s="483"/>
      <c r="V88" s="483"/>
      <c r="W88" s="483"/>
      <c r="X88" s="483"/>
      <c r="Y88" s="483"/>
      <c r="Z88" s="483"/>
      <c r="AA88" s="483"/>
      <c r="AB88" s="483"/>
      <c r="AC88" s="483"/>
      <c r="AD88" s="483"/>
      <c r="AE88" s="483"/>
      <c r="AF88" s="483"/>
      <c r="AG88" s="483"/>
      <c r="AH88" s="554"/>
      <c r="AI88" s="554"/>
      <c r="AJ88" s="554"/>
      <c r="AK88" s="554"/>
      <c r="AL88" s="554"/>
      <c r="AM88" s="554"/>
      <c r="AN88" s="554"/>
      <c r="AO88" s="554"/>
      <c r="AP88" s="554"/>
      <c r="AQ88" s="554"/>
      <c r="AR88" s="554"/>
      <c r="AS88" s="554"/>
      <c r="AT88" s="554"/>
      <c r="AU88" s="554"/>
      <c r="AV88" s="554"/>
      <c r="AW88" s="554"/>
      <c r="AX88" s="554"/>
      <c r="AY88" s="554"/>
      <c r="AZ88" s="554"/>
      <c r="BA88" s="554"/>
      <c r="BB88" s="554"/>
      <c r="BC88" s="554"/>
      <c r="BD88" s="554"/>
      <c r="BE88" s="554"/>
      <c r="BF88" s="554"/>
      <c r="BG88" s="483"/>
      <c r="BH88" s="483"/>
      <c r="BI88" s="483"/>
      <c r="BJ88" s="483"/>
      <c r="BK88" s="483"/>
      <c r="BL88" s="483"/>
      <c r="BM88" s="483"/>
      <c r="BN88" s="483"/>
      <c r="BO88" s="483"/>
      <c r="BP88" s="483"/>
      <c r="BQ88" s="483"/>
      <c r="BR88" s="483"/>
      <c r="BS88" s="483"/>
      <c r="BT88" s="483"/>
      <c r="BU88" s="483"/>
      <c r="BV88" s="483"/>
      <c r="BW88" s="483"/>
      <c r="BX88" s="483"/>
      <c r="BY88" s="483"/>
      <c r="BZ88" s="483"/>
      <c r="CA88" s="483"/>
      <c r="CB88" s="483"/>
      <c r="CC88" s="483"/>
      <c r="CD88" s="483"/>
      <c r="CE88" s="483"/>
      <c r="CF88" s="483"/>
      <c r="CG88" s="483"/>
      <c r="CH88" s="483"/>
      <c r="CI88" s="483"/>
      <c r="CJ88" s="483"/>
      <c r="CK88" s="483"/>
      <c r="CL88" s="483"/>
      <c r="CM88" s="483"/>
      <c r="CN88" s="483"/>
      <c r="CO88" s="483"/>
      <c r="CP88" s="483"/>
      <c r="CQ88" s="483"/>
      <c r="CR88" s="483"/>
      <c r="CS88" s="483"/>
      <c r="CT88" s="483"/>
      <c r="CU88" s="483"/>
      <c r="CV88" s="483"/>
      <c r="CW88" s="483"/>
      <c r="CX88" s="483"/>
      <c r="CY88" s="483"/>
      <c r="CZ88" s="483"/>
      <c r="DA88" s="483"/>
      <c r="DB88" s="483"/>
      <c r="DC88" s="483"/>
      <c r="DD88" s="483"/>
      <c r="DE88" s="483"/>
      <c r="DF88" s="483"/>
      <c r="DG88" s="483"/>
      <c r="DH88" s="483"/>
      <c r="DI88" s="483"/>
      <c r="DJ88" s="483"/>
      <c r="DK88" s="483"/>
      <c r="DL88" s="483"/>
      <c r="DM88" s="483"/>
      <c r="DN88" s="483"/>
      <c r="DO88" s="483"/>
      <c r="DP88" s="483"/>
      <c r="DQ88" s="483"/>
      <c r="DR88" s="483"/>
      <c r="DS88" s="483"/>
      <c r="DT88" s="483"/>
    </row>
    <row r="89" spans="1:124" s="486" customFormat="1" ht="30.6" customHeight="1">
      <c r="A89" s="483"/>
      <c r="B89" s="483"/>
      <c r="C89" s="487" t="s">
        <v>410</v>
      </c>
      <c r="D89" s="491" t="s">
        <v>411</v>
      </c>
      <c r="E89" s="483"/>
      <c r="F89" s="483"/>
      <c r="G89" s="483"/>
      <c r="H89" s="483"/>
      <c r="I89" s="483"/>
      <c r="J89" s="483"/>
      <c r="K89" s="483"/>
      <c r="L89" s="483"/>
      <c r="M89" s="483"/>
      <c r="N89" s="483"/>
      <c r="O89" s="483"/>
      <c r="P89" s="845" t="s">
        <v>543</v>
      </c>
      <c r="Q89" s="845"/>
      <c r="R89" s="488" t="s">
        <v>544</v>
      </c>
      <c r="S89" s="483"/>
      <c r="T89" s="483"/>
      <c r="U89" s="483"/>
      <c r="V89" s="483"/>
      <c r="W89" s="483"/>
      <c r="X89" s="483"/>
      <c r="Y89" s="483"/>
      <c r="Z89" s="483"/>
      <c r="AA89" s="483"/>
      <c r="AB89" s="483"/>
      <c r="AC89" s="483"/>
      <c r="AD89" s="483"/>
      <c r="AE89" s="483"/>
      <c r="AF89" s="483"/>
      <c r="AG89" s="483"/>
      <c r="AH89" s="554"/>
      <c r="AI89" s="554"/>
      <c r="AJ89" s="554"/>
      <c r="AK89" s="554"/>
      <c r="AL89" s="554"/>
      <c r="AM89" s="554"/>
      <c r="AN89" s="554"/>
      <c r="AO89" s="554"/>
      <c r="AP89" s="554"/>
      <c r="AQ89" s="554"/>
      <c r="AR89" s="554"/>
      <c r="AS89" s="554"/>
      <c r="AT89" s="554"/>
      <c r="AU89" s="554"/>
      <c r="AV89" s="554"/>
      <c r="AW89" s="554"/>
      <c r="AX89" s="554"/>
      <c r="AY89" s="554"/>
      <c r="AZ89" s="554"/>
      <c r="BA89" s="554"/>
      <c r="BB89" s="554"/>
      <c r="BC89" s="554"/>
      <c r="BD89" s="554"/>
      <c r="BE89" s="554"/>
      <c r="BF89" s="554"/>
      <c r="BG89" s="483"/>
      <c r="BH89" s="483"/>
      <c r="BI89" s="483"/>
      <c r="BJ89" s="483"/>
      <c r="BK89" s="483"/>
      <c r="BL89" s="483"/>
      <c r="BM89" s="483"/>
      <c r="BN89" s="483"/>
      <c r="BO89" s="483"/>
      <c r="BP89" s="483"/>
      <c r="BQ89" s="483"/>
      <c r="BR89" s="483"/>
      <c r="BS89" s="483"/>
      <c r="BT89" s="483"/>
      <c r="BU89" s="483"/>
      <c r="BV89" s="483"/>
      <c r="BW89" s="483"/>
      <c r="BX89" s="483"/>
      <c r="BY89" s="483"/>
      <c r="BZ89" s="483"/>
      <c r="CA89" s="483"/>
      <c r="CB89" s="483"/>
      <c r="CC89" s="483"/>
      <c r="CD89" s="483"/>
      <c r="CE89" s="483"/>
      <c r="CF89" s="483"/>
      <c r="CG89" s="483"/>
      <c r="CH89" s="483"/>
      <c r="CI89" s="483"/>
      <c r="CJ89" s="483"/>
      <c r="CK89" s="483"/>
      <c r="CL89" s="483"/>
      <c r="CM89" s="483"/>
      <c r="CN89" s="483"/>
      <c r="CO89" s="483"/>
      <c r="CP89" s="483"/>
      <c r="CQ89" s="483"/>
      <c r="CR89" s="483"/>
      <c r="CS89" s="483"/>
      <c r="CT89" s="483"/>
      <c r="CU89" s="483"/>
      <c r="CV89" s="483"/>
      <c r="CW89" s="483"/>
      <c r="CX89" s="483"/>
      <c r="CY89" s="483"/>
      <c r="CZ89" s="483"/>
      <c r="DA89" s="483"/>
      <c r="DB89" s="483"/>
      <c r="DC89" s="483"/>
      <c r="DD89" s="483"/>
      <c r="DE89" s="483"/>
      <c r="DF89" s="483"/>
      <c r="DG89" s="483"/>
      <c r="DH89" s="483"/>
      <c r="DI89" s="483"/>
      <c r="DJ89" s="483"/>
      <c r="DK89" s="483"/>
      <c r="DL89" s="483"/>
      <c r="DM89" s="483"/>
      <c r="DN89" s="483"/>
      <c r="DO89" s="483"/>
      <c r="DP89" s="483"/>
      <c r="DQ89" s="483"/>
      <c r="DR89" s="483"/>
      <c r="DS89" s="483"/>
      <c r="DT89" s="483"/>
    </row>
    <row r="90" spans="1:124" s="486" customFormat="1" ht="30.6" customHeight="1">
      <c r="A90" s="483"/>
      <c r="B90" s="483"/>
      <c r="C90" s="487" t="s">
        <v>412</v>
      </c>
      <c r="D90" s="491" t="s">
        <v>413</v>
      </c>
      <c r="E90" s="483"/>
      <c r="F90" s="483"/>
      <c r="G90" s="483"/>
      <c r="H90" s="483"/>
      <c r="I90" s="483"/>
      <c r="J90" s="483"/>
      <c r="K90" s="483"/>
      <c r="L90" s="483"/>
      <c r="M90" s="483"/>
      <c r="N90" s="483"/>
      <c r="O90" s="483"/>
      <c r="P90" s="845" t="s">
        <v>545</v>
      </c>
      <c r="Q90" s="845"/>
      <c r="R90" s="485" t="s">
        <v>546</v>
      </c>
      <c r="S90" s="483"/>
      <c r="T90" s="483"/>
      <c r="U90" s="483"/>
      <c r="V90" s="483"/>
      <c r="W90" s="483"/>
      <c r="X90" s="483"/>
      <c r="Y90" s="483"/>
      <c r="Z90" s="483"/>
      <c r="AA90" s="483"/>
      <c r="AB90" s="483"/>
      <c r="AC90" s="483"/>
      <c r="AD90" s="483"/>
      <c r="AE90" s="483"/>
      <c r="AF90" s="483"/>
      <c r="AG90" s="483"/>
      <c r="AH90" s="554"/>
      <c r="AI90" s="554"/>
      <c r="AJ90" s="554"/>
      <c r="AK90" s="554"/>
      <c r="AL90" s="554"/>
      <c r="AM90" s="554"/>
      <c r="AN90" s="554"/>
      <c r="AO90" s="554"/>
      <c r="AP90" s="554"/>
      <c r="AQ90" s="554"/>
      <c r="AR90" s="554"/>
      <c r="AS90" s="554"/>
      <c r="AT90" s="554"/>
      <c r="AU90" s="554"/>
      <c r="AV90" s="554"/>
      <c r="AW90" s="554"/>
      <c r="AX90" s="554"/>
      <c r="AY90" s="554"/>
      <c r="AZ90" s="554"/>
      <c r="BA90" s="554"/>
      <c r="BB90" s="554"/>
      <c r="BC90" s="554"/>
      <c r="BD90" s="554"/>
      <c r="BE90" s="554"/>
      <c r="BF90" s="554"/>
      <c r="BG90" s="483"/>
      <c r="BH90" s="483"/>
      <c r="BI90" s="483"/>
      <c r="BJ90" s="483"/>
      <c r="BK90" s="483"/>
      <c r="BL90" s="483"/>
      <c r="BM90" s="483"/>
      <c r="BN90" s="483"/>
      <c r="BO90" s="483"/>
      <c r="BP90" s="483"/>
      <c r="BQ90" s="483"/>
      <c r="BR90" s="483"/>
      <c r="BS90" s="483"/>
      <c r="BT90" s="483"/>
      <c r="BU90" s="483"/>
      <c r="BV90" s="483"/>
      <c r="BW90" s="483"/>
      <c r="BX90" s="483"/>
      <c r="BY90" s="483"/>
      <c r="BZ90" s="483"/>
      <c r="CA90" s="483"/>
      <c r="CB90" s="483"/>
      <c r="CC90" s="483"/>
      <c r="CD90" s="483"/>
      <c r="CE90" s="483"/>
      <c r="CF90" s="483"/>
      <c r="CG90" s="483"/>
      <c r="CH90" s="483"/>
      <c r="CI90" s="483"/>
      <c r="CJ90" s="483"/>
      <c r="CK90" s="483"/>
      <c r="CL90" s="483"/>
      <c r="CM90" s="483"/>
      <c r="CN90" s="483"/>
      <c r="CO90" s="483"/>
      <c r="CP90" s="483"/>
      <c r="CQ90" s="483"/>
      <c r="CR90" s="483"/>
      <c r="CS90" s="483"/>
      <c r="CT90" s="483"/>
      <c r="CU90" s="483"/>
      <c r="CV90" s="483"/>
      <c r="CW90" s="483"/>
      <c r="CX90" s="483"/>
      <c r="CY90" s="483"/>
      <c r="CZ90" s="483"/>
      <c r="DA90" s="483"/>
      <c r="DB90" s="483"/>
      <c r="DC90" s="483"/>
      <c r="DD90" s="483"/>
      <c r="DE90" s="483"/>
      <c r="DF90" s="483"/>
      <c r="DG90" s="483"/>
      <c r="DH90" s="483"/>
      <c r="DI90" s="483"/>
      <c r="DJ90" s="483"/>
      <c r="DK90" s="483"/>
      <c r="DL90" s="483"/>
      <c r="DM90" s="483"/>
      <c r="DN90" s="483"/>
      <c r="DO90" s="483"/>
      <c r="DP90" s="483"/>
      <c r="DQ90" s="483"/>
      <c r="DR90" s="483"/>
      <c r="DS90" s="483"/>
      <c r="DT90" s="483"/>
    </row>
    <row r="91" spans="1:124" s="486" customFormat="1" ht="30.6" customHeight="1">
      <c r="A91" s="483"/>
      <c r="B91" s="483"/>
      <c r="C91" s="487" t="s">
        <v>414</v>
      </c>
      <c r="D91" s="491" t="s">
        <v>415</v>
      </c>
      <c r="E91" s="483"/>
      <c r="F91" s="483"/>
      <c r="G91" s="483"/>
      <c r="H91" s="483"/>
      <c r="I91" s="483"/>
      <c r="J91" s="483"/>
      <c r="K91" s="483"/>
      <c r="L91" s="483"/>
      <c r="M91" s="483"/>
      <c r="N91" s="483"/>
      <c r="O91" s="483"/>
      <c r="P91" s="845" t="s">
        <v>547</v>
      </c>
      <c r="Q91" s="845"/>
      <c r="R91" s="485" t="s">
        <v>548</v>
      </c>
      <c r="S91" s="483"/>
      <c r="T91" s="483"/>
      <c r="U91" s="483"/>
      <c r="V91" s="483"/>
      <c r="W91" s="483"/>
      <c r="X91" s="483"/>
      <c r="Y91" s="483"/>
      <c r="Z91" s="483"/>
      <c r="AA91" s="483"/>
      <c r="AB91" s="483"/>
      <c r="AC91" s="483"/>
      <c r="AD91" s="483"/>
      <c r="AE91" s="483"/>
      <c r="AF91" s="483"/>
      <c r="AG91" s="483"/>
      <c r="AH91" s="554"/>
      <c r="AI91" s="554"/>
      <c r="AJ91" s="554"/>
      <c r="AK91" s="554"/>
      <c r="AL91" s="554"/>
      <c r="AM91" s="554"/>
      <c r="AN91" s="554"/>
      <c r="AO91" s="554"/>
      <c r="AP91" s="554"/>
      <c r="AQ91" s="554"/>
      <c r="AR91" s="554"/>
      <c r="AS91" s="554"/>
      <c r="AT91" s="554"/>
      <c r="AU91" s="554"/>
      <c r="AV91" s="554"/>
      <c r="AW91" s="554"/>
      <c r="AX91" s="554"/>
      <c r="AY91" s="554"/>
      <c r="AZ91" s="554"/>
      <c r="BA91" s="554"/>
      <c r="BB91" s="554"/>
      <c r="BC91" s="554"/>
      <c r="BD91" s="554"/>
      <c r="BE91" s="554"/>
      <c r="BF91" s="554"/>
      <c r="BG91" s="483"/>
      <c r="BH91" s="483"/>
      <c r="BI91" s="483"/>
      <c r="BJ91" s="483"/>
      <c r="BK91" s="483"/>
      <c r="BL91" s="483"/>
      <c r="BM91" s="483"/>
      <c r="BN91" s="483"/>
      <c r="BO91" s="483"/>
      <c r="BP91" s="483"/>
      <c r="BQ91" s="483"/>
      <c r="BR91" s="483"/>
      <c r="BS91" s="483"/>
      <c r="BT91" s="483"/>
      <c r="BU91" s="483"/>
      <c r="BV91" s="483"/>
      <c r="BW91" s="483"/>
      <c r="BX91" s="483"/>
      <c r="BY91" s="483"/>
      <c r="BZ91" s="483"/>
      <c r="CA91" s="483"/>
      <c r="CB91" s="483"/>
      <c r="CC91" s="483"/>
      <c r="CD91" s="483"/>
      <c r="CE91" s="483"/>
      <c r="CF91" s="483"/>
      <c r="CG91" s="483"/>
      <c r="CH91" s="483"/>
      <c r="CI91" s="483"/>
      <c r="CJ91" s="483"/>
      <c r="CK91" s="483"/>
      <c r="CL91" s="483"/>
      <c r="CM91" s="483"/>
      <c r="CN91" s="483"/>
      <c r="CO91" s="483"/>
      <c r="CP91" s="483"/>
      <c r="CQ91" s="483"/>
      <c r="CR91" s="483"/>
      <c r="CS91" s="483"/>
      <c r="CT91" s="483"/>
      <c r="CU91" s="483"/>
      <c r="CV91" s="483"/>
      <c r="CW91" s="483"/>
      <c r="CX91" s="483"/>
      <c r="CY91" s="483"/>
      <c r="CZ91" s="483"/>
      <c r="DA91" s="483"/>
      <c r="DB91" s="483"/>
      <c r="DC91" s="483"/>
      <c r="DD91" s="483"/>
      <c r="DE91" s="483"/>
      <c r="DF91" s="483"/>
      <c r="DG91" s="483"/>
      <c r="DH91" s="483"/>
      <c r="DI91" s="483"/>
      <c r="DJ91" s="483"/>
      <c r="DK91" s="483"/>
      <c r="DL91" s="483"/>
      <c r="DM91" s="483"/>
      <c r="DN91" s="483"/>
      <c r="DO91" s="483"/>
      <c r="DP91" s="483"/>
      <c r="DQ91" s="483"/>
      <c r="DR91" s="483"/>
      <c r="DS91" s="483"/>
      <c r="DT91" s="483"/>
    </row>
    <row r="92" spans="1:124" s="486" customFormat="1" ht="30.6" customHeight="1">
      <c r="A92" s="483"/>
      <c r="B92" s="483"/>
      <c r="C92" s="487" t="s">
        <v>416</v>
      </c>
      <c r="D92" s="491" t="s">
        <v>417</v>
      </c>
      <c r="E92" s="483"/>
      <c r="F92" s="483"/>
      <c r="G92" s="483"/>
      <c r="H92" s="483"/>
      <c r="I92" s="483"/>
      <c r="J92" s="483"/>
      <c r="K92" s="483"/>
      <c r="L92" s="483"/>
      <c r="M92" s="483"/>
      <c r="N92" s="483"/>
      <c r="O92" s="483"/>
      <c r="P92" s="845" t="s">
        <v>549</v>
      </c>
      <c r="Q92" s="845"/>
      <c r="R92" s="485" t="s">
        <v>550</v>
      </c>
      <c r="S92" s="483"/>
      <c r="T92" s="483"/>
      <c r="U92" s="483"/>
      <c r="V92" s="483"/>
      <c r="W92" s="483"/>
      <c r="X92" s="483"/>
      <c r="Y92" s="483"/>
      <c r="Z92" s="483"/>
      <c r="AA92" s="483"/>
      <c r="AB92" s="483"/>
      <c r="AC92" s="483"/>
      <c r="AD92" s="483"/>
      <c r="AE92" s="483"/>
      <c r="AF92" s="483"/>
      <c r="AG92" s="483"/>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554"/>
      <c r="BD92" s="554"/>
      <c r="BE92" s="554"/>
      <c r="BF92" s="554"/>
      <c r="BG92" s="483"/>
      <c r="BH92" s="483"/>
      <c r="BI92" s="483"/>
      <c r="BJ92" s="483"/>
      <c r="BK92" s="483"/>
      <c r="BL92" s="483"/>
      <c r="BM92" s="483"/>
      <c r="BN92" s="483"/>
      <c r="BO92" s="483"/>
      <c r="BP92" s="483"/>
      <c r="BQ92" s="483"/>
      <c r="BR92" s="483"/>
      <c r="BS92" s="483"/>
      <c r="BT92" s="483"/>
      <c r="BU92" s="483"/>
      <c r="BV92" s="483"/>
      <c r="BW92" s="483"/>
      <c r="BX92" s="483"/>
      <c r="BY92" s="483"/>
      <c r="BZ92" s="483"/>
      <c r="CA92" s="483"/>
      <c r="CB92" s="483"/>
      <c r="CC92" s="483"/>
      <c r="CD92" s="483"/>
      <c r="CE92" s="483"/>
      <c r="CF92" s="483"/>
      <c r="CG92" s="483"/>
      <c r="CH92" s="483"/>
      <c r="CI92" s="483"/>
      <c r="CJ92" s="483"/>
      <c r="CK92" s="483"/>
      <c r="CL92" s="483"/>
      <c r="CM92" s="483"/>
      <c r="CN92" s="483"/>
      <c r="CO92" s="483"/>
      <c r="CP92" s="483"/>
      <c r="CQ92" s="483"/>
      <c r="CR92" s="483"/>
      <c r="CS92" s="483"/>
      <c r="CT92" s="483"/>
      <c r="CU92" s="483"/>
      <c r="CV92" s="483"/>
      <c r="CW92" s="483"/>
      <c r="CX92" s="483"/>
      <c r="CY92" s="483"/>
      <c r="CZ92" s="483"/>
      <c r="DA92" s="483"/>
      <c r="DB92" s="483"/>
      <c r="DC92" s="483"/>
      <c r="DD92" s="483"/>
      <c r="DE92" s="483"/>
      <c r="DF92" s="483"/>
      <c r="DG92" s="483"/>
      <c r="DH92" s="483"/>
      <c r="DI92" s="483"/>
      <c r="DJ92" s="483"/>
      <c r="DK92" s="483"/>
      <c r="DL92" s="483"/>
      <c r="DM92" s="483"/>
      <c r="DN92" s="483"/>
      <c r="DO92" s="483"/>
      <c r="DP92" s="483"/>
      <c r="DQ92" s="483"/>
      <c r="DR92" s="483"/>
      <c r="DS92" s="483"/>
      <c r="DT92" s="483"/>
    </row>
    <row r="93" spans="1:124" s="486" customFormat="1" ht="30.6" customHeight="1">
      <c r="A93" s="483"/>
      <c r="B93" s="483"/>
      <c r="C93" s="487" t="s">
        <v>418</v>
      </c>
      <c r="D93" s="491" t="s">
        <v>419</v>
      </c>
      <c r="E93" s="483"/>
      <c r="F93" s="483"/>
      <c r="G93" s="483"/>
      <c r="H93" s="483"/>
      <c r="I93" s="483"/>
      <c r="J93" s="483"/>
      <c r="K93" s="483"/>
      <c r="L93" s="483"/>
      <c r="M93" s="483"/>
      <c r="N93" s="483"/>
      <c r="O93" s="483"/>
      <c r="P93" s="845" t="s">
        <v>551</v>
      </c>
      <c r="Q93" s="845"/>
      <c r="R93" s="485" t="s">
        <v>552</v>
      </c>
      <c r="S93" s="483"/>
      <c r="T93" s="483"/>
      <c r="U93" s="483"/>
      <c r="V93" s="483"/>
      <c r="W93" s="483"/>
      <c r="X93" s="483"/>
      <c r="Y93" s="483"/>
      <c r="Z93" s="483"/>
      <c r="AA93" s="483"/>
      <c r="AB93" s="483"/>
      <c r="AC93" s="483"/>
      <c r="AD93" s="483"/>
      <c r="AE93" s="483"/>
      <c r="AF93" s="483"/>
      <c r="AG93" s="483"/>
      <c r="AH93" s="554"/>
      <c r="AI93" s="554"/>
      <c r="AJ93" s="554"/>
      <c r="AK93" s="554"/>
      <c r="AL93" s="554"/>
      <c r="AM93" s="554"/>
      <c r="AN93" s="554"/>
      <c r="AO93" s="554"/>
      <c r="AP93" s="554"/>
      <c r="AQ93" s="554"/>
      <c r="AR93" s="554"/>
      <c r="AS93" s="554"/>
      <c r="AT93" s="554"/>
      <c r="AU93" s="554"/>
      <c r="AV93" s="554"/>
      <c r="AW93" s="554"/>
      <c r="AX93" s="554"/>
      <c r="AY93" s="554"/>
      <c r="AZ93" s="554"/>
      <c r="BA93" s="554"/>
      <c r="BB93" s="554"/>
      <c r="BC93" s="554"/>
      <c r="BD93" s="554"/>
      <c r="BE93" s="554"/>
      <c r="BF93" s="554"/>
      <c r="BG93" s="483"/>
      <c r="BH93" s="483"/>
      <c r="BI93" s="483"/>
      <c r="BJ93" s="483"/>
      <c r="BK93" s="483"/>
      <c r="BL93" s="483"/>
      <c r="BM93" s="483"/>
      <c r="BN93" s="483"/>
      <c r="BO93" s="483"/>
      <c r="BP93" s="483"/>
      <c r="BQ93" s="483"/>
      <c r="BR93" s="483"/>
      <c r="BS93" s="483"/>
      <c r="BT93" s="483"/>
      <c r="BU93" s="483"/>
      <c r="BV93" s="483"/>
      <c r="BW93" s="483"/>
      <c r="BX93" s="483"/>
      <c r="BY93" s="483"/>
      <c r="BZ93" s="483"/>
      <c r="CA93" s="483"/>
      <c r="CB93" s="483"/>
      <c r="CC93" s="483"/>
      <c r="CD93" s="483"/>
      <c r="CE93" s="483"/>
      <c r="CF93" s="483"/>
      <c r="CG93" s="483"/>
      <c r="CH93" s="483"/>
      <c r="CI93" s="483"/>
      <c r="CJ93" s="483"/>
      <c r="CK93" s="483"/>
      <c r="CL93" s="483"/>
      <c r="CM93" s="483"/>
      <c r="CN93" s="483"/>
      <c r="CO93" s="483"/>
      <c r="CP93" s="483"/>
      <c r="CQ93" s="483"/>
      <c r="CR93" s="483"/>
      <c r="CS93" s="483"/>
      <c r="CT93" s="483"/>
      <c r="CU93" s="483"/>
      <c r="CV93" s="483"/>
      <c r="CW93" s="483"/>
      <c r="CX93" s="483"/>
      <c r="CY93" s="483"/>
      <c r="CZ93" s="483"/>
      <c r="DA93" s="483"/>
      <c r="DB93" s="483"/>
      <c r="DC93" s="483"/>
      <c r="DD93" s="483"/>
      <c r="DE93" s="483"/>
      <c r="DF93" s="483"/>
      <c r="DG93" s="483"/>
      <c r="DH93" s="483"/>
      <c r="DI93" s="483"/>
      <c r="DJ93" s="483"/>
      <c r="DK93" s="483"/>
      <c r="DL93" s="483"/>
      <c r="DM93" s="483"/>
      <c r="DN93" s="483"/>
      <c r="DO93" s="483"/>
      <c r="DP93" s="483"/>
      <c r="DQ93" s="483"/>
      <c r="DR93" s="483"/>
      <c r="DS93" s="483"/>
      <c r="DT93" s="483"/>
    </row>
    <row r="94" spans="1:124" s="486" customFormat="1" ht="30.6" customHeight="1">
      <c r="A94" s="483"/>
      <c r="B94" s="483"/>
      <c r="C94" s="487" t="s">
        <v>420</v>
      </c>
      <c r="D94" s="491" t="s">
        <v>421</v>
      </c>
      <c r="E94" s="483"/>
      <c r="F94" s="483"/>
      <c r="G94" s="483"/>
      <c r="H94" s="483"/>
      <c r="I94" s="483"/>
      <c r="J94" s="483"/>
      <c r="K94" s="483"/>
      <c r="L94" s="483"/>
      <c r="M94" s="483"/>
      <c r="N94" s="483"/>
      <c r="O94" s="483"/>
      <c r="P94" s="845" t="s">
        <v>553</v>
      </c>
      <c r="Q94" s="845"/>
      <c r="R94" s="485" t="s">
        <v>554</v>
      </c>
      <c r="S94" s="483"/>
      <c r="T94" s="483"/>
      <c r="U94" s="483"/>
      <c r="V94" s="483"/>
      <c r="W94" s="483"/>
      <c r="X94" s="483"/>
      <c r="Y94" s="483"/>
      <c r="Z94" s="483"/>
      <c r="AA94" s="483"/>
      <c r="AB94" s="483"/>
      <c r="AC94" s="483"/>
      <c r="AD94" s="483"/>
      <c r="AE94" s="483"/>
      <c r="AF94" s="483"/>
      <c r="AG94" s="483"/>
      <c r="AH94" s="554"/>
      <c r="AI94" s="554"/>
      <c r="AJ94" s="554"/>
      <c r="AK94" s="554"/>
      <c r="AL94" s="554"/>
      <c r="AM94" s="554"/>
      <c r="AN94" s="554"/>
      <c r="AO94" s="554"/>
      <c r="AP94" s="554"/>
      <c r="AQ94" s="554"/>
      <c r="AR94" s="554"/>
      <c r="AS94" s="554"/>
      <c r="AT94" s="554"/>
      <c r="AU94" s="554"/>
      <c r="AV94" s="554"/>
      <c r="AW94" s="554"/>
      <c r="AX94" s="554"/>
      <c r="AY94" s="554"/>
      <c r="AZ94" s="554"/>
      <c r="BA94" s="554"/>
      <c r="BB94" s="554"/>
      <c r="BC94" s="554"/>
      <c r="BD94" s="554"/>
      <c r="BE94" s="554"/>
      <c r="BF94" s="554"/>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3"/>
      <c r="CD94" s="483"/>
      <c r="CE94" s="483"/>
      <c r="CF94" s="483"/>
      <c r="CG94" s="483"/>
      <c r="CH94" s="483"/>
      <c r="CI94" s="483"/>
      <c r="CJ94" s="483"/>
      <c r="CK94" s="483"/>
      <c r="CL94" s="483"/>
      <c r="CM94" s="483"/>
      <c r="CN94" s="483"/>
      <c r="CO94" s="483"/>
      <c r="CP94" s="483"/>
      <c r="CQ94" s="483"/>
      <c r="CR94" s="483"/>
      <c r="CS94" s="483"/>
      <c r="CT94" s="483"/>
      <c r="CU94" s="483"/>
      <c r="CV94" s="483"/>
      <c r="CW94" s="483"/>
      <c r="CX94" s="483"/>
      <c r="CY94" s="483"/>
      <c r="CZ94" s="483"/>
      <c r="DA94" s="483"/>
      <c r="DB94" s="483"/>
      <c r="DC94" s="483"/>
      <c r="DD94" s="483"/>
      <c r="DE94" s="483"/>
      <c r="DF94" s="483"/>
      <c r="DG94" s="483"/>
      <c r="DH94" s="483"/>
      <c r="DI94" s="483"/>
      <c r="DJ94" s="483"/>
      <c r="DK94" s="483"/>
      <c r="DL94" s="483"/>
      <c r="DM94" s="483"/>
      <c r="DN94" s="483"/>
      <c r="DO94" s="483"/>
      <c r="DP94" s="483"/>
      <c r="DQ94" s="483"/>
      <c r="DR94" s="483"/>
      <c r="DS94" s="483"/>
      <c r="DT94" s="483"/>
    </row>
    <row r="95" spans="1:124" s="486" customFormat="1" ht="30.6" customHeight="1">
      <c r="A95" s="483"/>
      <c r="B95" s="483"/>
      <c r="C95" s="487" t="s">
        <v>422</v>
      </c>
      <c r="D95" s="491" t="s">
        <v>423</v>
      </c>
      <c r="E95" s="483"/>
      <c r="F95" s="483"/>
      <c r="G95" s="483"/>
      <c r="H95" s="483"/>
      <c r="I95" s="483"/>
      <c r="J95" s="483"/>
      <c r="K95" s="483"/>
      <c r="L95" s="483"/>
      <c r="M95" s="483"/>
      <c r="N95" s="483"/>
      <c r="O95" s="483"/>
      <c r="P95" s="845" t="s">
        <v>555</v>
      </c>
      <c r="Q95" s="845"/>
      <c r="R95" s="485" t="s">
        <v>556</v>
      </c>
      <c r="S95" s="483"/>
      <c r="T95" s="483"/>
      <c r="U95" s="483"/>
      <c r="V95" s="483"/>
      <c r="W95" s="483"/>
      <c r="X95" s="483"/>
      <c r="Y95" s="483"/>
      <c r="Z95" s="483"/>
      <c r="AA95" s="483"/>
      <c r="AB95" s="483"/>
      <c r="AC95" s="483"/>
      <c r="AD95" s="483"/>
      <c r="AE95" s="483"/>
      <c r="AF95" s="483"/>
      <c r="AG95" s="483"/>
      <c r="AH95" s="554"/>
      <c r="AI95" s="554"/>
      <c r="AJ95" s="554"/>
      <c r="AK95" s="554"/>
      <c r="AL95" s="554"/>
      <c r="AM95" s="554"/>
      <c r="AN95" s="554"/>
      <c r="AO95" s="554"/>
      <c r="AP95" s="554"/>
      <c r="AQ95" s="554"/>
      <c r="AR95" s="554"/>
      <c r="AS95" s="554"/>
      <c r="AT95" s="554"/>
      <c r="AU95" s="554"/>
      <c r="AV95" s="554"/>
      <c r="AW95" s="554"/>
      <c r="AX95" s="554"/>
      <c r="AY95" s="554"/>
      <c r="AZ95" s="554"/>
      <c r="BA95" s="554"/>
      <c r="BB95" s="554"/>
      <c r="BC95" s="554"/>
      <c r="BD95" s="554"/>
      <c r="BE95" s="554"/>
      <c r="BF95" s="554"/>
      <c r="BG95" s="483"/>
      <c r="BH95" s="483"/>
      <c r="BI95" s="483"/>
      <c r="BJ95" s="483"/>
      <c r="BK95" s="483"/>
      <c r="BL95" s="483"/>
      <c r="BM95" s="483"/>
      <c r="BN95" s="483"/>
      <c r="BO95" s="483"/>
      <c r="BP95" s="483"/>
      <c r="BQ95" s="483"/>
      <c r="BR95" s="483"/>
      <c r="BS95" s="483"/>
      <c r="BT95" s="483"/>
      <c r="BU95" s="483"/>
      <c r="BV95" s="483"/>
      <c r="BW95" s="483"/>
      <c r="BX95" s="483"/>
      <c r="BY95" s="483"/>
      <c r="BZ95" s="483"/>
      <c r="CA95" s="483"/>
      <c r="CB95" s="483"/>
      <c r="CC95" s="483"/>
      <c r="CD95" s="483"/>
      <c r="CE95" s="483"/>
      <c r="CF95" s="483"/>
      <c r="CG95" s="483"/>
      <c r="CH95" s="483"/>
      <c r="CI95" s="483"/>
      <c r="CJ95" s="483"/>
      <c r="CK95" s="483"/>
      <c r="CL95" s="483"/>
      <c r="CM95" s="483"/>
      <c r="CN95" s="483"/>
      <c r="CO95" s="483"/>
      <c r="CP95" s="483"/>
      <c r="CQ95" s="483"/>
      <c r="CR95" s="483"/>
      <c r="CS95" s="483"/>
      <c r="CT95" s="483"/>
      <c r="CU95" s="483"/>
      <c r="CV95" s="483"/>
      <c r="CW95" s="483"/>
      <c r="CX95" s="483"/>
      <c r="CY95" s="483"/>
      <c r="CZ95" s="483"/>
      <c r="DA95" s="483"/>
      <c r="DB95" s="483"/>
      <c r="DC95" s="483"/>
      <c r="DD95" s="483"/>
      <c r="DE95" s="483"/>
      <c r="DF95" s="483"/>
      <c r="DG95" s="483"/>
      <c r="DH95" s="483"/>
      <c r="DI95" s="483"/>
      <c r="DJ95" s="483"/>
      <c r="DK95" s="483"/>
      <c r="DL95" s="483"/>
      <c r="DM95" s="483"/>
      <c r="DN95" s="483"/>
      <c r="DO95" s="483"/>
      <c r="DP95" s="483"/>
      <c r="DQ95" s="483"/>
      <c r="DR95" s="483"/>
      <c r="DS95" s="483"/>
      <c r="DT95" s="483"/>
    </row>
    <row r="96" spans="1:124" s="486" customFormat="1" ht="30.6" customHeight="1">
      <c r="A96" s="483"/>
      <c r="B96" s="483"/>
      <c r="C96" s="487" t="s">
        <v>424</v>
      </c>
      <c r="D96" s="491" t="s">
        <v>425</v>
      </c>
      <c r="E96" s="483"/>
      <c r="F96" s="483"/>
      <c r="G96" s="483"/>
      <c r="H96" s="483"/>
      <c r="I96" s="483"/>
      <c r="J96" s="483"/>
      <c r="K96" s="483"/>
      <c r="L96" s="483"/>
      <c r="M96" s="483"/>
      <c r="N96" s="483"/>
      <c r="O96" s="483"/>
      <c r="P96" s="845" t="s">
        <v>557</v>
      </c>
      <c r="Q96" s="845"/>
      <c r="R96" s="485" t="s">
        <v>558</v>
      </c>
      <c r="S96" s="483"/>
      <c r="T96" s="483"/>
      <c r="U96" s="483"/>
      <c r="V96" s="483"/>
      <c r="W96" s="483"/>
      <c r="X96" s="483"/>
      <c r="Y96" s="483"/>
      <c r="Z96" s="483"/>
      <c r="AA96" s="483"/>
      <c r="AB96" s="483"/>
      <c r="AC96" s="483"/>
      <c r="AD96" s="483"/>
      <c r="AE96" s="483"/>
      <c r="AF96" s="483"/>
      <c r="AG96" s="483"/>
      <c r="AH96" s="554"/>
      <c r="AI96" s="554"/>
      <c r="AJ96" s="554"/>
      <c r="AK96" s="554"/>
      <c r="AL96" s="554"/>
      <c r="AM96" s="554"/>
      <c r="AN96" s="554"/>
      <c r="AO96" s="554"/>
      <c r="AP96" s="554"/>
      <c r="AQ96" s="554"/>
      <c r="AR96" s="554"/>
      <c r="AS96" s="554"/>
      <c r="AT96" s="554"/>
      <c r="AU96" s="554"/>
      <c r="AV96" s="554"/>
      <c r="AW96" s="554"/>
      <c r="AX96" s="554"/>
      <c r="AY96" s="554"/>
      <c r="AZ96" s="554"/>
      <c r="BA96" s="554"/>
      <c r="BB96" s="554"/>
      <c r="BC96" s="554"/>
      <c r="BD96" s="554"/>
      <c r="BE96" s="554"/>
      <c r="BF96" s="554"/>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3"/>
      <c r="CD96" s="483"/>
      <c r="CE96" s="483"/>
      <c r="CF96" s="483"/>
      <c r="CG96" s="483"/>
      <c r="CH96" s="483"/>
      <c r="CI96" s="483"/>
      <c r="CJ96" s="483"/>
      <c r="CK96" s="483"/>
      <c r="CL96" s="483"/>
      <c r="CM96" s="483"/>
      <c r="CN96" s="483"/>
      <c r="CO96" s="483"/>
      <c r="CP96" s="483"/>
      <c r="CQ96" s="483"/>
      <c r="CR96" s="483"/>
      <c r="CS96" s="483"/>
      <c r="CT96" s="483"/>
      <c r="CU96" s="483"/>
      <c r="CV96" s="483"/>
      <c r="CW96" s="483"/>
      <c r="CX96" s="483"/>
      <c r="CY96" s="483"/>
      <c r="CZ96" s="483"/>
      <c r="DA96" s="483"/>
      <c r="DB96" s="483"/>
      <c r="DC96" s="483"/>
      <c r="DD96" s="483"/>
      <c r="DE96" s="483"/>
      <c r="DF96" s="483"/>
      <c r="DG96" s="483"/>
      <c r="DH96" s="483"/>
      <c r="DI96" s="483"/>
      <c r="DJ96" s="483"/>
      <c r="DK96" s="483"/>
      <c r="DL96" s="483"/>
      <c r="DM96" s="483"/>
      <c r="DN96" s="483"/>
      <c r="DO96" s="483"/>
      <c r="DP96" s="483"/>
      <c r="DQ96" s="483"/>
      <c r="DR96" s="483"/>
      <c r="DS96" s="483"/>
      <c r="DT96" s="483"/>
    </row>
    <row r="97" spans="1:124" s="486" customFormat="1" ht="30.6" customHeight="1">
      <c r="A97" s="483"/>
      <c r="B97" s="483"/>
      <c r="C97" s="487" t="s">
        <v>426</v>
      </c>
      <c r="D97" s="491" t="s">
        <v>427</v>
      </c>
      <c r="E97" s="483"/>
      <c r="F97" s="483"/>
      <c r="G97" s="483"/>
      <c r="H97" s="483"/>
      <c r="I97" s="483"/>
      <c r="J97" s="483"/>
      <c r="K97" s="483"/>
      <c r="L97" s="483"/>
      <c r="M97" s="483"/>
      <c r="N97" s="483"/>
      <c r="O97" s="483"/>
      <c r="P97" s="845" t="s">
        <v>559</v>
      </c>
      <c r="Q97" s="845"/>
      <c r="R97" s="485" t="s">
        <v>560</v>
      </c>
      <c r="S97" s="483"/>
      <c r="T97" s="483"/>
      <c r="U97" s="483"/>
      <c r="V97" s="483"/>
      <c r="W97" s="483"/>
      <c r="X97" s="483"/>
      <c r="Y97" s="483"/>
      <c r="Z97" s="483"/>
      <c r="AA97" s="483"/>
      <c r="AB97" s="483"/>
      <c r="AC97" s="483"/>
      <c r="AD97" s="483"/>
      <c r="AE97" s="483"/>
      <c r="AF97" s="483"/>
      <c r="AG97" s="483"/>
      <c r="AH97" s="554"/>
      <c r="AI97" s="554"/>
      <c r="AJ97" s="554"/>
      <c r="AK97" s="554"/>
      <c r="AL97" s="554"/>
      <c r="AM97" s="554"/>
      <c r="AN97" s="554"/>
      <c r="AO97" s="554"/>
      <c r="AP97" s="554"/>
      <c r="AQ97" s="554"/>
      <c r="AR97" s="554"/>
      <c r="AS97" s="554"/>
      <c r="AT97" s="554"/>
      <c r="AU97" s="554"/>
      <c r="AV97" s="554"/>
      <c r="AW97" s="554"/>
      <c r="AX97" s="554"/>
      <c r="AY97" s="554"/>
      <c r="AZ97" s="554"/>
      <c r="BA97" s="554"/>
      <c r="BB97" s="554"/>
      <c r="BC97" s="554"/>
      <c r="BD97" s="554"/>
      <c r="BE97" s="554"/>
      <c r="BF97" s="554"/>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c r="CG97" s="483"/>
      <c r="CH97" s="483"/>
      <c r="CI97" s="483"/>
      <c r="CJ97" s="483"/>
      <c r="CK97" s="483"/>
      <c r="CL97" s="483"/>
      <c r="CM97" s="483"/>
      <c r="CN97" s="483"/>
      <c r="CO97" s="483"/>
      <c r="CP97" s="483"/>
      <c r="CQ97" s="483"/>
      <c r="CR97" s="483"/>
      <c r="CS97" s="483"/>
      <c r="CT97" s="483"/>
      <c r="CU97" s="483"/>
      <c r="CV97" s="483"/>
      <c r="CW97" s="483"/>
      <c r="CX97" s="483"/>
      <c r="CY97" s="483"/>
      <c r="CZ97" s="483"/>
      <c r="DA97" s="483"/>
      <c r="DB97" s="483"/>
      <c r="DC97" s="483"/>
      <c r="DD97" s="483"/>
      <c r="DE97" s="483"/>
      <c r="DF97" s="483"/>
      <c r="DG97" s="483"/>
      <c r="DH97" s="483"/>
      <c r="DI97" s="483"/>
      <c r="DJ97" s="483"/>
      <c r="DK97" s="483"/>
      <c r="DL97" s="483"/>
      <c r="DM97" s="483"/>
      <c r="DN97" s="483"/>
      <c r="DO97" s="483"/>
      <c r="DP97" s="483"/>
      <c r="DQ97" s="483"/>
      <c r="DR97" s="483"/>
      <c r="DS97" s="483"/>
      <c r="DT97" s="483"/>
    </row>
    <row r="98" spans="1:124" s="486" customFormat="1" ht="30.6" customHeight="1">
      <c r="A98" s="483"/>
      <c r="B98" s="483"/>
      <c r="C98" s="487" t="s">
        <v>428</v>
      </c>
      <c r="D98" s="491" t="s">
        <v>429</v>
      </c>
      <c r="E98" s="483"/>
      <c r="F98" s="483"/>
      <c r="G98" s="483"/>
      <c r="H98" s="483"/>
      <c r="I98" s="483"/>
      <c r="J98" s="483"/>
      <c r="K98" s="483"/>
      <c r="L98" s="483"/>
      <c r="M98" s="483"/>
      <c r="N98" s="483"/>
      <c r="O98" s="483"/>
      <c r="P98" s="845" t="s">
        <v>561</v>
      </c>
      <c r="Q98" s="845"/>
      <c r="R98" s="485" t="s">
        <v>562</v>
      </c>
      <c r="S98" s="483"/>
      <c r="T98" s="483"/>
      <c r="U98" s="483"/>
      <c r="V98" s="483"/>
      <c r="W98" s="483"/>
      <c r="X98" s="483"/>
      <c r="Y98" s="483"/>
      <c r="Z98" s="483"/>
      <c r="AA98" s="483"/>
      <c r="AB98" s="483"/>
      <c r="AC98" s="483"/>
      <c r="AD98" s="483"/>
      <c r="AE98" s="483"/>
      <c r="AF98" s="483"/>
      <c r="AG98" s="483"/>
      <c r="AH98" s="554"/>
      <c r="AI98" s="554"/>
      <c r="AJ98" s="554"/>
      <c r="AK98" s="554"/>
      <c r="AL98" s="554"/>
      <c r="AM98" s="554"/>
      <c r="AN98" s="554"/>
      <c r="AO98" s="554"/>
      <c r="AP98" s="554"/>
      <c r="AQ98" s="554"/>
      <c r="AR98" s="554"/>
      <c r="AS98" s="554"/>
      <c r="AT98" s="554"/>
      <c r="AU98" s="554"/>
      <c r="AV98" s="554"/>
      <c r="AW98" s="554"/>
      <c r="AX98" s="554"/>
      <c r="AY98" s="554"/>
      <c r="AZ98" s="554"/>
      <c r="BA98" s="554"/>
      <c r="BB98" s="554"/>
      <c r="BC98" s="554"/>
      <c r="BD98" s="554"/>
      <c r="BE98" s="554"/>
      <c r="BF98" s="554"/>
      <c r="BG98" s="483"/>
      <c r="BH98" s="483"/>
      <c r="BI98" s="483"/>
      <c r="BJ98" s="483"/>
      <c r="BK98" s="483"/>
      <c r="BL98" s="483"/>
      <c r="BM98" s="483"/>
      <c r="BN98" s="483"/>
      <c r="BO98" s="483"/>
      <c r="BP98" s="483"/>
      <c r="BQ98" s="483"/>
      <c r="BR98" s="483"/>
      <c r="BS98" s="483"/>
      <c r="BT98" s="483"/>
      <c r="BU98" s="483"/>
      <c r="BV98" s="483"/>
      <c r="BW98" s="483"/>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CU98" s="483"/>
      <c r="CV98" s="483"/>
      <c r="CW98" s="483"/>
      <c r="CX98" s="483"/>
      <c r="CY98" s="483"/>
      <c r="CZ98" s="483"/>
      <c r="DA98" s="483"/>
      <c r="DB98" s="483"/>
      <c r="DC98" s="483"/>
      <c r="DD98" s="483"/>
      <c r="DE98" s="483"/>
      <c r="DF98" s="483"/>
      <c r="DG98" s="483"/>
      <c r="DH98" s="483"/>
      <c r="DI98" s="483"/>
      <c r="DJ98" s="483"/>
      <c r="DK98" s="483"/>
      <c r="DL98" s="483"/>
      <c r="DM98" s="483"/>
      <c r="DN98" s="483"/>
      <c r="DO98" s="483"/>
      <c r="DP98" s="483"/>
      <c r="DQ98" s="483"/>
      <c r="DR98" s="483"/>
      <c r="DS98" s="483"/>
      <c r="DT98" s="483"/>
    </row>
    <row r="99" spans="1:124" s="486" customFormat="1" ht="30.6" customHeight="1">
      <c r="A99" s="483"/>
      <c r="B99" s="483"/>
      <c r="C99" s="487" t="s">
        <v>430</v>
      </c>
      <c r="D99" s="491" t="s">
        <v>431</v>
      </c>
      <c r="E99" s="483"/>
      <c r="F99" s="483"/>
      <c r="G99" s="483"/>
      <c r="H99" s="483"/>
      <c r="I99" s="483"/>
      <c r="J99" s="483"/>
      <c r="K99" s="483"/>
      <c r="L99" s="483"/>
      <c r="M99" s="483"/>
      <c r="N99" s="483"/>
      <c r="O99" s="483"/>
      <c r="P99" s="845" t="s">
        <v>563</v>
      </c>
      <c r="Q99" s="845"/>
      <c r="R99" s="485" t="s">
        <v>564</v>
      </c>
      <c r="S99" s="483"/>
      <c r="T99" s="483"/>
      <c r="U99" s="483"/>
      <c r="V99" s="483"/>
      <c r="W99" s="483"/>
      <c r="X99" s="483"/>
      <c r="Y99" s="483"/>
      <c r="Z99" s="483"/>
      <c r="AA99" s="483"/>
      <c r="AB99" s="483"/>
      <c r="AC99" s="483"/>
      <c r="AD99" s="483"/>
      <c r="AE99" s="483"/>
      <c r="AF99" s="483"/>
      <c r="AG99" s="483"/>
      <c r="AH99" s="554"/>
      <c r="AI99" s="554"/>
      <c r="AJ99" s="554"/>
      <c r="AK99" s="554"/>
      <c r="AL99" s="554"/>
      <c r="AM99" s="554"/>
      <c r="AN99" s="554"/>
      <c r="AO99" s="554"/>
      <c r="AP99" s="554"/>
      <c r="AQ99" s="554"/>
      <c r="AR99" s="554"/>
      <c r="AS99" s="554"/>
      <c r="AT99" s="554"/>
      <c r="AU99" s="554"/>
      <c r="AV99" s="554"/>
      <c r="AW99" s="554"/>
      <c r="AX99" s="554"/>
      <c r="AY99" s="554"/>
      <c r="AZ99" s="554"/>
      <c r="BA99" s="554"/>
      <c r="BB99" s="554"/>
      <c r="BC99" s="554"/>
      <c r="BD99" s="554"/>
      <c r="BE99" s="554"/>
      <c r="BF99" s="554"/>
      <c r="BG99" s="483"/>
      <c r="BH99" s="483"/>
      <c r="BI99" s="483"/>
      <c r="BJ99" s="483"/>
      <c r="BK99" s="483"/>
      <c r="BL99" s="483"/>
      <c r="BM99" s="483"/>
      <c r="BN99" s="483"/>
      <c r="BO99" s="483"/>
      <c r="BP99" s="483"/>
      <c r="BQ99" s="483"/>
      <c r="BR99" s="483"/>
      <c r="BS99" s="483"/>
      <c r="BT99" s="483"/>
      <c r="BU99" s="483"/>
      <c r="BV99" s="483"/>
      <c r="BW99" s="483"/>
      <c r="BX99" s="483"/>
      <c r="BY99" s="483"/>
      <c r="BZ99" s="483"/>
      <c r="CA99" s="483"/>
      <c r="CB99" s="483"/>
      <c r="CC99" s="483"/>
      <c r="CD99" s="483"/>
      <c r="CE99" s="483"/>
      <c r="CF99" s="483"/>
      <c r="CG99" s="483"/>
      <c r="CH99" s="483"/>
      <c r="CI99" s="483"/>
      <c r="CJ99" s="483"/>
      <c r="CK99" s="483"/>
      <c r="CL99" s="483"/>
      <c r="CM99" s="483"/>
      <c r="CN99" s="483"/>
      <c r="CO99" s="483"/>
      <c r="CP99" s="483"/>
      <c r="CQ99" s="483"/>
      <c r="CR99" s="483"/>
      <c r="CS99" s="483"/>
      <c r="CT99" s="483"/>
      <c r="CU99" s="483"/>
      <c r="CV99" s="483"/>
      <c r="CW99" s="483"/>
      <c r="CX99" s="483"/>
      <c r="CY99" s="483"/>
      <c r="CZ99" s="483"/>
      <c r="DA99" s="483"/>
      <c r="DB99" s="483"/>
      <c r="DC99" s="483"/>
      <c r="DD99" s="483"/>
      <c r="DE99" s="483"/>
      <c r="DF99" s="483"/>
      <c r="DG99" s="483"/>
      <c r="DH99" s="483"/>
      <c r="DI99" s="483"/>
      <c r="DJ99" s="483"/>
      <c r="DK99" s="483"/>
      <c r="DL99" s="483"/>
      <c r="DM99" s="483"/>
      <c r="DN99" s="483"/>
      <c r="DO99" s="483"/>
      <c r="DP99" s="483"/>
      <c r="DQ99" s="483"/>
      <c r="DR99" s="483"/>
      <c r="DS99" s="483"/>
      <c r="DT99" s="483"/>
    </row>
    <row r="100" spans="1:124" s="486" customFormat="1" ht="30.6" customHeight="1">
      <c r="A100" s="483"/>
      <c r="B100" s="483"/>
      <c r="C100" s="487" t="s">
        <v>432</v>
      </c>
      <c r="D100" s="491" t="s">
        <v>433</v>
      </c>
      <c r="E100" s="483"/>
      <c r="F100" s="483"/>
      <c r="G100" s="483"/>
      <c r="H100" s="483"/>
      <c r="I100" s="483"/>
      <c r="J100" s="483"/>
      <c r="K100" s="483"/>
      <c r="L100" s="483"/>
      <c r="M100" s="483"/>
      <c r="N100" s="483"/>
      <c r="O100" s="483"/>
      <c r="P100" s="845" t="s">
        <v>565</v>
      </c>
      <c r="Q100" s="845"/>
      <c r="R100" s="485" t="s">
        <v>566</v>
      </c>
      <c r="S100" s="483"/>
      <c r="T100" s="483"/>
      <c r="U100" s="483"/>
      <c r="V100" s="483"/>
      <c r="W100" s="483"/>
      <c r="X100" s="483"/>
      <c r="Y100" s="483"/>
      <c r="Z100" s="483"/>
      <c r="AA100" s="483"/>
      <c r="AB100" s="483"/>
      <c r="AC100" s="483"/>
      <c r="AD100" s="483"/>
      <c r="AE100" s="483"/>
      <c r="AF100" s="483"/>
      <c r="AG100" s="483"/>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554"/>
      <c r="BD100" s="554"/>
      <c r="BE100" s="554"/>
      <c r="BF100" s="554"/>
      <c r="BG100" s="483"/>
      <c r="BH100" s="483"/>
      <c r="BI100" s="483"/>
      <c r="BJ100" s="483"/>
      <c r="BK100" s="483"/>
      <c r="BL100" s="483"/>
      <c r="BM100" s="483"/>
      <c r="BN100" s="483"/>
      <c r="BO100" s="483"/>
      <c r="BP100" s="483"/>
      <c r="BQ100" s="483"/>
      <c r="BR100" s="483"/>
      <c r="BS100" s="483"/>
      <c r="BT100" s="483"/>
      <c r="BU100" s="483"/>
      <c r="BV100" s="483"/>
      <c r="BW100" s="483"/>
      <c r="BX100" s="483"/>
      <c r="BY100" s="483"/>
      <c r="BZ100" s="483"/>
      <c r="CA100" s="483"/>
      <c r="CB100" s="483"/>
      <c r="CC100" s="483"/>
      <c r="CD100" s="483"/>
      <c r="CE100" s="483"/>
      <c r="CF100" s="483"/>
      <c r="CG100" s="483"/>
      <c r="CH100" s="483"/>
      <c r="CI100" s="483"/>
      <c r="CJ100" s="483"/>
      <c r="CK100" s="483"/>
      <c r="CL100" s="483"/>
      <c r="CM100" s="483"/>
      <c r="CN100" s="483"/>
      <c r="CO100" s="483"/>
      <c r="CP100" s="483"/>
      <c r="CQ100" s="483"/>
      <c r="CR100" s="483"/>
      <c r="CS100" s="483"/>
      <c r="CT100" s="483"/>
      <c r="CU100" s="483"/>
      <c r="CV100" s="483"/>
      <c r="CW100" s="483"/>
      <c r="CX100" s="483"/>
      <c r="CY100" s="483"/>
      <c r="CZ100" s="483"/>
      <c r="DA100" s="483"/>
      <c r="DB100" s="483"/>
      <c r="DC100" s="483"/>
      <c r="DD100" s="483"/>
      <c r="DE100" s="483"/>
      <c r="DF100" s="483"/>
      <c r="DG100" s="483"/>
      <c r="DH100" s="483"/>
      <c r="DI100" s="483"/>
      <c r="DJ100" s="483"/>
      <c r="DK100" s="483"/>
      <c r="DL100" s="483"/>
      <c r="DM100" s="483"/>
      <c r="DN100" s="483"/>
      <c r="DO100" s="483"/>
      <c r="DP100" s="483"/>
      <c r="DQ100" s="483"/>
      <c r="DR100" s="483"/>
      <c r="DS100" s="483"/>
      <c r="DT100" s="483"/>
    </row>
    <row r="101" spans="1:124" s="486" customFormat="1" ht="30.6" customHeight="1">
      <c r="A101" s="483"/>
      <c r="B101" s="483"/>
      <c r="C101" s="487" t="s">
        <v>434</v>
      </c>
      <c r="D101" s="491" t="s">
        <v>435</v>
      </c>
      <c r="E101" s="483"/>
      <c r="F101" s="483"/>
      <c r="G101" s="483"/>
      <c r="H101" s="483"/>
      <c r="I101" s="483"/>
      <c r="J101" s="483"/>
      <c r="K101" s="483"/>
      <c r="L101" s="483"/>
      <c r="M101" s="483"/>
      <c r="N101" s="483"/>
      <c r="O101" s="483"/>
      <c r="P101" s="845" t="s">
        <v>567</v>
      </c>
      <c r="Q101" s="845"/>
      <c r="R101" s="485" t="s">
        <v>568</v>
      </c>
      <c r="S101" s="483"/>
      <c r="T101" s="483"/>
      <c r="U101" s="483"/>
      <c r="V101" s="483"/>
      <c r="W101" s="483"/>
      <c r="X101" s="483"/>
      <c r="Y101" s="483"/>
      <c r="Z101" s="483"/>
      <c r="AA101" s="483"/>
      <c r="AB101" s="483"/>
      <c r="AC101" s="483"/>
      <c r="AD101" s="483"/>
      <c r="AE101" s="483"/>
      <c r="AF101" s="483"/>
      <c r="AG101" s="483"/>
      <c r="AH101" s="554"/>
      <c r="AI101" s="554"/>
      <c r="AJ101" s="554"/>
      <c r="AK101" s="554"/>
      <c r="AL101" s="554"/>
      <c r="AM101" s="554"/>
      <c r="AN101" s="554"/>
      <c r="AO101" s="554"/>
      <c r="AP101" s="554"/>
      <c r="AQ101" s="554"/>
      <c r="AR101" s="554"/>
      <c r="AS101" s="554"/>
      <c r="AT101" s="554"/>
      <c r="AU101" s="554"/>
      <c r="AV101" s="554"/>
      <c r="AW101" s="554"/>
      <c r="AX101" s="554"/>
      <c r="AY101" s="554"/>
      <c r="AZ101" s="554"/>
      <c r="BA101" s="554"/>
      <c r="BB101" s="554"/>
      <c r="BC101" s="554"/>
      <c r="BD101" s="554"/>
      <c r="BE101" s="554"/>
      <c r="BF101" s="554"/>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83"/>
      <c r="CG101" s="483"/>
      <c r="CH101" s="483"/>
      <c r="CI101" s="483"/>
      <c r="CJ101" s="483"/>
      <c r="CK101" s="483"/>
      <c r="CL101" s="483"/>
      <c r="CM101" s="483"/>
      <c r="CN101" s="483"/>
      <c r="CO101" s="483"/>
      <c r="CP101" s="483"/>
      <c r="CQ101" s="483"/>
      <c r="CR101" s="483"/>
      <c r="CS101" s="483"/>
      <c r="CT101" s="483"/>
      <c r="CU101" s="483"/>
      <c r="CV101" s="483"/>
      <c r="CW101" s="483"/>
      <c r="CX101" s="483"/>
      <c r="CY101" s="483"/>
      <c r="CZ101" s="483"/>
      <c r="DA101" s="483"/>
      <c r="DB101" s="483"/>
      <c r="DC101" s="483"/>
      <c r="DD101" s="483"/>
      <c r="DE101" s="483"/>
      <c r="DF101" s="483"/>
      <c r="DG101" s="483"/>
      <c r="DH101" s="483"/>
      <c r="DI101" s="483"/>
      <c r="DJ101" s="483"/>
      <c r="DK101" s="483"/>
      <c r="DL101" s="483"/>
      <c r="DM101" s="483"/>
      <c r="DN101" s="483"/>
      <c r="DO101" s="483"/>
      <c r="DP101" s="483"/>
      <c r="DQ101" s="483"/>
      <c r="DR101" s="483"/>
      <c r="DS101" s="483"/>
      <c r="DT101" s="483"/>
    </row>
    <row r="102" spans="1:124" s="486" customFormat="1" ht="30.6" customHeight="1">
      <c r="A102" s="483"/>
      <c r="B102" s="483"/>
      <c r="C102" s="487" t="s">
        <v>436</v>
      </c>
      <c r="D102" s="491" t="s">
        <v>437</v>
      </c>
      <c r="E102" s="483"/>
      <c r="F102" s="483"/>
      <c r="G102" s="483"/>
      <c r="H102" s="483"/>
      <c r="I102" s="483"/>
      <c r="J102" s="483"/>
      <c r="K102" s="483"/>
      <c r="L102" s="483"/>
      <c r="M102" s="483"/>
      <c r="N102" s="483"/>
      <c r="O102" s="483"/>
      <c r="P102" s="845" t="s">
        <v>569</v>
      </c>
      <c r="Q102" s="845"/>
      <c r="R102" s="485" t="s">
        <v>570</v>
      </c>
      <c r="S102" s="483"/>
      <c r="T102" s="483"/>
      <c r="U102" s="483"/>
      <c r="V102" s="483"/>
      <c r="W102" s="483"/>
      <c r="X102" s="483"/>
      <c r="Y102" s="483"/>
      <c r="Z102" s="483"/>
      <c r="AA102" s="483"/>
      <c r="AB102" s="483"/>
      <c r="AC102" s="483"/>
      <c r="AD102" s="483"/>
      <c r="AE102" s="483"/>
      <c r="AF102" s="483"/>
      <c r="AG102" s="483"/>
      <c r="AH102" s="554"/>
      <c r="AI102" s="554"/>
      <c r="AJ102" s="554"/>
      <c r="AK102" s="554"/>
      <c r="AL102" s="554"/>
      <c r="AM102" s="554"/>
      <c r="AN102" s="554"/>
      <c r="AO102" s="554"/>
      <c r="AP102" s="554"/>
      <c r="AQ102" s="554"/>
      <c r="AR102" s="554"/>
      <c r="AS102" s="554"/>
      <c r="AT102" s="554"/>
      <c r="AU102" s="554"/>
      <c r="AV102" s="554"/>
      <c r="AW102" s="554"/>
      <c r="AX102" s="554"/>
      <c r="AY102" s="554"/>
      <c r="AZ102" s="554"/>
      <c r="BA102" s="554"/>
      <c r="BB102" s="554"/>
      <c r="BC102" s="554"/>
      <c r="BD102" s="554"/>
      <c r="BE102" s="554"/>
      <c r="BF102" s="554"/>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83"/>
      <c r="CG102" s="483"/>
      <c r="CH102" s="483"/>
      <c r="CI102" s="483"/>
      <c r="CJ102" s="483"/>
      <c r="CK102" s="483"/>
      <c r="CL102" s="483"/>
      <c r="CM102" s="483"/>
      <c r="CN102" s="483"/>
      <c r="CO102" s="483"/>
      <c r="CP102" s="483"/>
      <c r="CQ102" s="483"/>
      <c r="CR102" s="483"/>
      <c r="CS102" s="483"/>
      <c r="CT102" s="483"/>
      <c r="CU102" s="483"/>
      <c r="CV102" s="483"/>
      <c r="CW102" s="483"/>
      <c r="CX102" s="483"/>
      <c r="CY102" s="483"/>
      <c r="CZ102" s="483"/>
      <c r="DA102" s="483"/>
      <c r="DB102" s="483"/>
      <c r="DC102" s="483"/>
      <c r="DD102" s="483"/>
      <c r="DE102" s="483"/>
      <c r="DF102" s="483"/>
      <c r="DG102" s="483"/>
      <c r="DH102" s="483"/>
      <c r="DI102" s="483"/>
      <c r="DJ102" s="483"/>
      <c r="DK102" s="483"/>
      <c r="DL102" s="483"/>
      <c r="DM102" s="483"/>
      <c r="DN102" s="483"/>
      <c r="DO102" s="483"/>
      <c r="DP102" s="483"/>
      <c r="DQ102" s="483"/>
      <c r="DR102" s="483"/>
      <c r="DS102" s="483"/>
      <c r="DT102" s="483"/>
    </row>
    <row r="103" spans="1:124" s="486" customFormat="1" ht="30.6" customHeight="1">
      <c r="A103" s="483"/>
      <c r="B103" s="483"/>
      <c r="C103" s="487" t="s">
        <v>438</v>
      </c>
      <c r="D103" s="491" t="s">
        <v>439</v>
      </c>
      <c r="E103" s="483"/>
      <c r="F103" s="483"/>
      <c r="G103" s="483"/>
      <c r="H103" s="483"/>
      <c r="I103" s="483"/>
      <c r="J103" s="483"/>
      <c r="K103" s="483"/>
      <c r="L103" s="483"/>
      <c r="M103" s="483"/>
      <c r="N103" s="483"/>
      <c r="O103" s="483"/>
      <c r="P103" s="845" t="s">
        <v>571</v>
      </c>
      <c r="Q103" s="845"/>
      <c r="R103" s="485" t="s">
        <v>572</v>
      </c>
      <c r="S103" s="483"/>
      <c r="T103" s="483"/>
      <c r="U103" s="483"/>
      <c r="V103" s="483"/>
      <c r="W103" s="483"/>
      <c r="X103" s="483"/>
      <c r="Y103" s="483"/>
      <c r="Z103" s="483"/>
      <c r="AA103" s="483"/>
      <c r="AB103" s="483"/>
      <c r="AC103" s="483"/>
      <c r="AD103" s="483"/>
      <c r="AE103" s="483"/>
      <c r="AF103" s="483"/>
      <c r="AG103" s="483"/>
      <c r="AH103" s="554"/>
      <c r="AI103" s="554"/>
      <c r="AJ103" s="554"/>
      <c r="AK103" s="554"/>
      <c r="AL103" s="554"/>
      <c r="AM103" s="554"/>
      <c r="AN103" s="554"/>
      <c r="AO103" s="554"/>
      <c r="AP103" s="554"/>
      <c r="AQ103" s="554"/>
      <c r="AR103" s="554"/>
      <c r="AS103" s="554"/>
      <c r="AT103" s="554"/>
      <c r="AU103" s="554"/>
      <c r="AV103" s="554"/>
      <c r="AW103" s="554"/>
      <c r="AX103" s="554"/>
      <c r="AY103" s="554"/>
      <c r="AZ103" s="554"/>
      <c r="BA103" s="554"/>
      <c r="BB103" s="554"/>
      <c r="BC103" s="554"/>
      <c r="BD103" s="554"/>
      <c r="BE103" s="554"/>
      <c r="BF103" s="554"/>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83"/>
      <c r="CG103" s="483"/>
      <c r="CH103" s="483"/>
      <c r="CI103" s="483"/>
      <c r="CJ103" s="483"/>
      <c r="CK103" s="483"/>
      <c r="CL103" s="483"/>
      <c r="CM103" s="483"/>
      <c r="CN103" s="483"/>
      <c r="CO103" s="483"/>
      <c r="CP103" s="483"/>
      <c r="CQ103" s="483"/>
      <c r="CR103" s="483"/>
      <c r="CS103" s="483"/>
      <c r="CT103" s="483"/>
      <c r="CU103" s="483"/>
      <c r="CV103" s="483"/>
      <c r="CW103" s="483"/>
      <c r="CX103" s="483"/>
      <c r="CY103" s="483"/>
      <c r="CZ103" s="483"/>
      <c r="DA103" s="483"/>
      <c r="DB103" s="483"/>
      <c r="DC103" s="483"/>
      <c r="DD103" s="483"/>
      <c r="DE103" s="483"/>
      <c r="DF103" s="483"/>
      <c r="DG103" s="483"/>
      <c r="DH103" s="483"/>
      <c r="DI103" s="483"/>
      <c r="DJ103" s="483"/>
      <c r="DK103" s="483"/>
      <c r="DL103" s="483"/>
      <c r="DM103" s="483"/>
      <c r="DN103" s="483"/>
      <c r="DO103" s="483"/>
      <c r="DP103" s="483"/>
      <c r="DQ103" s="483"/>
      <c r="DR103" s="483"/>
      <c r="DS103" s="483"/>
      <c r="DT103" s="483"/>
    </row>
    <row r="104" spans="1:124" s="486" customFormat="1" ht="30.6" customHeight="1">
      <c r="A104" s="483"/>
      <c r="B104" s="483"/>
      <c r="C104" s="487" t="s">
        <v>440</v>
      </c>
      <c r="D104" s="491" t="s">
        <v>441</v>
      </c>
      <c r="E104" s="483"/>
      <c r="F104" s="483"/>
      <c r="G104" s="483"/>
      <c r="H104" s="483"/>
      <c r="I104" s="483"/>
      <c r="J104" s="483"/>
      <c r="K104" s="483"/>
      <c r="L104" s="483"/>
      <c r="M104" s="483"/>
      <c r="N104" s="483"/>
      <c r="O104" s="483"/>
      <c r="P104" s="845" t="s">
        <v>573</v>
      </c>
      <c r="Q104" s="845"/>
      <c r="R104" s="485" t="s">
        <v>574</v>
      </c>
      <c r="S104" s="483"/>
      <c r="T104" s="483"/>
      <c r="U104" s="483"/>
      <c r="V104" s="483"/>
      <c r="W104" s="483"/>
      <c r="X104" s="483"/>
      <c r="Y104" s="483"/>
      <c r="Z104" s="483"/>
      <c r="AA104" s="483"/>
      <c r="AB104" s="483"/>
      <c r="AC104" s="483"/>
      <c r="AD104" s="483"/>
      <c r="AE104" s="483"/>
      <c r="AF104" s="483"/>
      <c r="AG104" s="483"/>
      <c r="AH104" s="554"/>
      <c r="AI104" s="554"/>
      <c r="AJ104" s="554"/>
      <c r="AK104" s="554"/>
      <c r="AL104" s="554"/>
      <c r="AM104" s="554"/>
      <c r="AN104" s="554"/>
      <c r="AO104" s="554"/>
      <c r="AP104" s="554"/>
      <c r="AQ104" s="554"/>
      <c r="AR104" s="554"/>
      <c r="AS104" s="554"/>
      <c r="AT104" s="554"/>
      <c r="AU104" s="554"/>
      <c r="AV104" s="554"/>
      <c r="AW104" s="554"/>
      <c r="AX104" s="554"/>
      <c r="AY104" s="554"/>
      <c r="AZ104" s="554"/>
      <c r="BA104" s="554"/>
      <c r="BB104" s="554"/>
      <c r="BC104" s="554"/>
      <c r="BD104" s="554"/>
      <c r="BE104" s="554"/>
      <c r="BF104" s="554"/>
      <c r="BG104" s="483"/>
      <c r="BH104" s="483"/>
      <c r="BI104" s="483"/>
      <c r="BJ104" s="483"/>
      <c r="BK104" s="483"/>
      <c r="BL104" s="483"/>
      <c r="BM104" s="483"/>
      <c r="BN104" s="483"/>
      <c r="BO104" s="483"/>
      <c r="BP104" s="483"/>
      <c r="BQ104" s="483"/>
      <c r="BR104" s="483"/>
      <c r="BS104" s="483"/>
      <c r="BT104" s="483"/>
      <c r="BU104" s="483"/>
      <c r="BV104" s="483"/>
      <c r="BW104" s="483"/>
      <c r="BX104" s="483"/>
      <c r="BY104" s="483"/>
      <c r="BZ104" s="483"/>
      <c r="CA104" s="483"/>
      <c r="CB104" s="483"/>
      <c r="CC104" s="483"/>
      <c r="CD104" s="483"/>
      <c r="CE104" s="483"/>
      <c r="CF104" s="483"/>
      <c r="CG104" s="483"/>
      <c r="CH104" s="483"/>
      <c r="CI104" s="483"/>
      <c r="CJ104" s="483"/>
      <c r="CK104" s="483"/>
      <c r="CL104" s="483"/>
      <c r="CM104" s="483"/>
      <c r="CN104" s="483"/>
      <c r="CO104" s="483"/>
      <c r="CP104" s="483"/>
      <c r="CQ104" s="483"/>
      <c r="CR104" s="483"/>
      <c r="CS104" s="483"/>
      <c r="CT104" s="483"/>
      <c r="CU104" s="483"/>
      <c r="CV104" s="483"/>
      <c r="CW104" s="483"/>
      <c r="CX104" s="483"/>
      <c r="CY104" s="483"/>
      <c r="CZ104" s="483"/>
      <c r="DA104" s="483"/>
      <c r="DB104" s="483"/>
      <c r="DC104" s="483"/>
      <c r="DD104" s="483"/>
      <c r="DE104" s="483"/>
      <c r="DF104" s="483"/>
      <c r="DG104" s="483"/>
      <c r="DH104" s="483"/>
      <c r="DI104" s="483"/>
      <c r="DJ104" s="483"/>
      <c r="DK104" s="483"/>
      <c r="DL104" s="483"/>
      <c r="DM104" s="483"/>
      <c r="DN104" s="483"/>
      <c r="DO104" s="483"/>
      <c r="DP104" s="483"/>
      <c r="DQ104" s="483"/>
      <c r="DR104" s="483"/>
      <c r="DS104" s="483"/>
      <c r="DT104" s="483"/>
    </row>
    <row r="105" spans="1:124" s="486" customFormat="1" ht="30.6" customHeight="1">
      <c r="A105" s="483"/>
      <c r="B105" s="483"/>
      <c r="C105" s="487" t="s">
        <v>442</v>
      </c>
      <c r="D105" s="491" t="s">
        <v>443</v>
      </c>
      <c r="E105" s="483"/>
      <c r="F105" s="483"/>
      <c r="G105" s="483"/>
      <c r="H105" s="483"/>
      <c r="I105" s="483"/>
      <c r="J105" s="483"/>
      <c r="K105" s="483"/>
      <c r="L105" s="483"/>
      <c r="M105" s="483"/>
      <c r="N105" s="483"/>
      <c r="O105" s="483"/>
      <c r="P105" s="845" t="s">
        <v>575</v>
      </c>
      <c r="Q105" s="845"/>
      <c r="R105" s="485" t="s">
        <v>576</v>
      </c>
      <c r="S105" s="483"/>
      <c r="T105" s="483"/>
      <c r="U105" s="483"/>
      <c r="V105" s="483"/>
      <c r="W105" s="483"/>
      <c r="X105" s="483"/>
      <c r="Y105" s="483"/>
      <c r="Z105" s="483"/>
      <c r="AA105" s="483"/>
      <c r="AB105" s="483"/>
      <c r="AC105" s="483"/>
      <c r="AD105" s="483"/>
      <c r="AE105" s="483"/>
      <c r="AF105" s="483"/>
      <c r="AG105" s="483"/>
      <c r="AH105" s="554"/>
      <c r="AI105" s="554"/>
      <c r="AJ105" s="554"/>
      <c r="AK105" s="554"/>
      <c r="AL105" s="554"/>
      <c r="AM105" s="554"/>
      <c r="AN105" s="554"/>
      <c r="AO105" s="554"/>
      <c r="AP105" s="554"/>
      <c r="AQ105" s="554"/>
      <c r="AR105" s="554"/>
      <c r="AS105" s="554"/>
      <c r="AT105" s="554"/>
      <c r="AU105" s="554"/>
      <c r="AV105" s="554"/>
      <c r="AW105" s="554"/>
      <c r="AX105" s="554"/>
      <c r="AY105" s="554"/>
      <c r="AZ105" s="554"/>
      <c r="BA105" s="554"/>
      <c r="BB105" s="554"/>
      <c r="BC105" s="554"/>
      <c r="BD105" s="554"/>
      <c r="BE105" s="554"/>
      <c r="BF105" s="554"/>
      <c r="BG105" s="483"/>
      <c r="BH105" s="483"/>
      <c r="BI105" s="483"/>
      <c r="BJ105" s="483"/>
      <c r="BK105" s="483"/>
      <c r="BL105" s="483"/>
      <c r="BM105" s="483"/>
      <c r="BN105" s="483"/>
      <c r="BO105" s="483"/>
      <c r="BP105" s="483"/>
      <c r="BQ105" s="483"/>
      <c r="BR105" s="483"/>
      <c r="BS105" s="483"/>
      <c r="BT105" s="483"/>
      <c r="BU105" s="483"/>
      <c r="BV105" s="483"/>
      <c r="BW105" s="483"/>
      <c r="BX105" s="483"/>
      <c r="BY105" s="483"/>
      <c r="BZ105" s="483"/>
      <c r="CA105" s="483"/>
      <c r="CB105" s="483"/>
      <c r="CC105" s="483"/>
      <c r="CD105" s="483"/>
      <c r="CE105" s="483"/>
      <c r="CF105" s="483"/>
      <c r="CG105" s="483"/>
      <c r="CH105" s="483"/>
      <c r="CI105" s="483"/>
      <c r="CJ105" s="483"/>
      <c r="CK105" s="483"/>
      <c r="CL105" s="483"/>
      <c r="CM105" s="483"/>
      <c r="CN105" s="483"/>
      <c r="CO105" s="483"/>
      <c r="CP105" s="483"/>
      <c r="CQ105" s="483"/>
      <c r="CR105" s="483"/>
      <c r="CS105" s="483"/>
      <c r="CT105" s="483"/>
      <c r="CU105" s="483"/>
      <c r="CV105" s="483"/>
      <c r="CW105" s="483"/>
      <c r="CX105" s="483"/>
      <c r="CY105" s="483"/>
      <c r="CZ105" s="483"/>
      <c r="DA105" s="483"/>
      <c r="DB105" s="483"/>
      <c r="DC105" s="483"/>
      <c r="DD105" s="483"/>
      <c r="DE105" s="483"/>
      <c r="DF105" s="483"/>
      <c r="DG105" s="483"/>
      <c r="DH105" s="483"/>
      <c r="DI105" s="483"/>
      <c r="DJ105" s="483"/>
      <c r="DK105" s="483"/>
      <c r="DL105" s="483"/>
      <c r="DM105" s="483"/>
      <c r="DN105" s="483"/>
      <c r="DO105" s="483"/>
      <c r="DP105" s="483"/>
      <c r="DQ105" s="483"/>
      <c r="DR105" s="483"/>
      <c r="DS105" s="483"/>
      <c r="DT105" s="483"/>
    </row>
    <row r="106" spans="1:124" s="486" customFormat="1" ht="30.6" customHeight="1">
      <c r="A106" s="483"/>
      <c r="B106" s="483"/>
      <c r="C106" s="487" t="s">
        <v>444</v>
      </c>
      <c r="D106" s="491" t="s">
        <v>445</v>
      </c>
      <c r="E106" s="483"/>
      <c r="F106" s="483"/>
      <c r="G106" s="483"/>
      <c r="H106" s="483"/>
      <c r="I106" s="483"/>
      <c r="J106" s="483"/>
      <c r="K106" s="483"/>
      <c r="L106" s="483"/>
      <c r="M106" s="483"/>
      <c r="N106" s="483"/>
      <c r="O106" s="483"/>
      <c r="P106" s="845" t="s">
        <v>577</v>
      </c>
      <c r="Q106" s="845"/>
      <c r="R106" s="485" t="s">
        <v>578</v>
      </c>
      <c r="S106" s="483"/>
      <c r="T106" s="483"/>
      <c r="U106" s="483"/>
      <c r="V106" s="483"/>
      <c r="W106" s="483"/>
      <c r="X106" s="483"/>
      <c r="Y106" s="483"/>
      <c r="Z106" s="483"/>
      <c r="AA106" s="483"/>
      <c r="AB106" s="483"/>
      <c r="AC106" s="483"/>
      <c r="AD106" s="483"/>
      <c r="AE106" s="483"/>
      <c r="AF106" s="483"/>
      <c r="AG106" s="483"/>
      <c r="AH106" s="554"/>
      <c r="AI106" s="554"/>
      <c r="AJ106" s="554"/>
      <c r="AK106" s="554"/>
      <c r="AL106" s="554"/>
      <c r="AM106" s="554"/>
      <c r="AN106" s="554"/>
      <c r="AO106" s="554"/>
      <c r="AP106" s="554"/>
      <c r="AQ106" s="554"/>
      <c r="AR106" s="554"/>
      <c r="AS106" s="554"/>
      <c r="AT106" s="554"/>
      <c r="AU106" s="554"/>
      <c r="AV106" s="554"/>
      <c r="AW106" s="554"/>
      <c r="AX106" s="554"/>
      <c r="AY106" s="554"/>
      <c r="AZ106" s="554"/>
      <c r="BA106" s="554"/>
      <c r="BB106" s="554"/>
      <c r="BC106" s="554"/>
      <c r="BD106" s="554"/>
      <c r="BE106" s="554"/>
      <c r="BF106" s="554"/>
      <c r="BG106" s="483"/>
      <c r="BH106" s="483"/>
      <c r="BI106" s="483"/>
      <c r="BJ106" s="483"/>
      <c r="BK106" s="483"/>
      <c r="BL106" s="483"/>
      <c r="BM106" s="483"/>
      <c r="BN106" s="483"/>
      <c r="BO106" s="483"/>
      <c r="BP106" s="483"/>
      <c r="BQ106" s="483"/>
      <c r="BR106" s="483"/>
      <c r="BS106" s="483"/>
      <c r="BT106" s="483"/>
      <c r="BU106" s="483"/>
      <c r="BV106" s="483"/>
      <c r="BW106" s="483"/>
      <c r="BX106" s="483"/>
      <c r="BY106" s="483"/>
      <c r="BZ106" s="483"/>
      <c r="CA106" s="483"/>
      <c r="CB106" s="483"/>
      <c r="CC106" s="483"/>
      <c r="CD106" s="483"/>
      <c r="CE106" s="483"/>
      <c r="CF106" s="483"/>
      <c r="CG106" s="483"/>
      <c r="CH106" s="483"/>
      <c r="CI106" s="483"/>
      <c r="CJ106" s="483"/>
      <c r="CK106" s="483"/>
      <c r="CL106" s="483"/>
      <c r="CM106" s="483"/>
      <c r="CN106" s="483"/>
      <c r="CO106" s="483"/>
      <c r="CP106" s="483"/>
      <c r="CQ106" s="483"/>
      <c r="CR106" s="483"/>
      <c r="CS106" s="483"/>
      <c r="CT106" s="483"/>
      <c r="CU106" s="483"/>
      <c r="CV106" s="483"/>
      <c r="CW106" s="483"/>
      <c r="CX106" s="483"/>
      <c r="CY106" s="483"/>
      <c r="CZ106" s="483"/>
      <c r="DA106" s="483"/>
      <c r="DB106" s="483"/>
      <c r="DC106" s="483"/>
      <c r="DD106" s="483"/>
      <c r="DE106" s="483"/>
      <c r="DF106" s="483"/>
      <c r="DG106" s="483"/>
      <c r="DH106" s="483"/>
      <c r="DI106" s="483"/>
      <c r="DJ106" s="483"/>
      <c r="DK106" s="483"/>
      <c r="DL106" s="483"/>
      <c r="DM106" s="483"/>
      <c r="DN106" s="483"/>
      <c r="DO106" s="483"/>
      <c r="DP106" s="483"/>
      <c r="DQ106" s="483"/>
      <c r="DR106" s="483"/>
      <c r="DS106" s="483"/>
      <c r="DT106" s="483"/>
    </row>
    <row r="107" spans="1:124" s="486" customFormat="1" ht="30.6" customHeight="1">
      <c r="A107" s="483"/>
      <c r="B107" s="483"/>
      <c r="C107" s="487" t="s">
        <v>446</v>
      </c>
      <c r="D107" s="491" t="s">
        <v>447</v>
      </c>
      <c r="E107" s="483"/>
      <c r="F107" s="483"/>
      <c r="G107" s="483"/>
      <c r="H107" s="483"/>
      <c r="I107" s="483"/>
      <c r="J107" s="483"/>
      <c r="K107" s="483"/>
      <c r="L107" s="483"/>
      <c r="M107" s="483"/>
      <c r="N107" s="483"/>
      <c r="O107" s="483"/>
      <c r="P107" s="845" t="s">
        <v>579</v>
      </c>
      <c r="Q107" s="845"/>
      <c r="R107" s="485" t="s">
        <v>580</v>
      </c>
      <c r="S107" s="483"/>
      <c r="T107" s="483"/>
      <c r="U107" s="483"/>
      <c r="V107" s="483"/>
      <c r="W107" s="483"/>
      <c r="X107" s="483"/>
      <c r="Y107" s="483"/>
      <c r="Z107" s="483"/>
      <c r="AA107" s="483"/>
      <c r="AB107" s="483"/>
      <c r="AC107" s="483"/>
      <c r="AD107" s="483"/>
      <c r="AE107" s="483"/>
      <c r="AF107" s="483"/>
      <c r="AG107" s="483"/>
      <c r="AH107" s="554"/>
      <c r="AI107" s="554"/>
      <c r="AJ107" s="554"/>
      <c r="AK107" s="554"/>
      <c r="AL107" s="554"/>
      <c r="AM107" s="554"/>
      <c r="AN107" s="554"/>
      <c r="AO107" s="554"/>
      <c r="AP107" s="554"/>
      <c r="AQ107" s="554"/>
      <c r="AR107" s="554"/>
      <c r="AS107" s="554"/>
      <c r="AT107" s="554"/>
      <c r="AU107" s="554"/>
      <c r="AV107" s="554"/>
      <c r="AW107" s="554"/>
      <c r="AX107" s="554"/>
      <c r="AY107" s="554"/>
      <c r="AZ107" s="554"/>
      <c r="BA107" s="554"/>
      <c r="BB107" s="554"/>
      <c r="BC107" s="554"/>
      <c r="BD107" s="554"/>
      <c r="BE107" s="554"/>
      <c r="BF107" s="554"/>
      <c r="BG107" s="483"/>
      <c r="BH107" s="483"/>
      <c r="BI107" s="483"/>
      <c r="BJ107" s="483"/>
      <c r="BK107" s="483"/>
      <c r="BL107" s="483"/>
      <c r="BM107" s="483"/>
      <c r="BN107" s="483"/>
      <c r="BO107" s="483"/>
      <c r="BP107" s="483"/>
      <c r="BQ107" s="483"/>
      <c r="BR107" s="483"/>
      <c r="BS107" s="483"/>
      <c r="BT107" s="483"/>
      <c r="BU107" s="483"/>
      <c r="BV107" s="483"/>
      <c r="BW107" s="483"/>
      <c r="BX107" s="483"/>
      <c r="BY107" s="483"/>
      <c r="BZ107" s="483"/>
      <c r="CA107" s="483"/>
      <c r="CB107" s="483"/>
      <c r="CC107" s="483"/>
      <c r="CD107" s="483"/>
      <c r="CE107" s="483"/>
      <c r="CF107" s="483"/>
      <c r="CG107" s="483"/>
      <c r="CH107" s="483"/>
      <c r="CI107" s="483"/>
      <c r="CJ107" s="483"/>
      <c r="CK107" s="483"/>
      <c r="CL107" s="483"/>
      <c r="CM107" s="483"/>
      <c r="CN107" s="483"/>
      <c r="CO107" s="483"/>
      <c r="CP107" s="483"/>
      <c r="CQ107" s="483"/>
      <c r="CR107" s="483"/>
      <c r="CS107" s="483"/>
      <c r="CT107" s="483"/>
      <c r="CU107" s="483"/>
      <c r="CV107" s="483"/>
      <c r="CW107" s="483"/>
      <c r="CX107" s="483"/>
      <c r="CY107" s="483"/>
      <c r="CZ107" s="483"/>
      <c r="DA107" s="483"/>
      <c r="DB107" s="483"/>
      <c r="DC107" s="483"/>
      <c r="DD107" s="483"/>
      <c r="DE107" s="483"/>
      <c r="DF107" s="483"/>
      <c r="DG107" s="483"/>
      <c r="DH107" s="483"/>
      <c r="DI107" s="483"/>
      <c r="DJ107" s="483"/>
      <c r="DK107" s="483"/>
      <c r="DL107" s="483"/>
      <c r="DM107" s="483"/>
      <c r="DN107" s="483"/>
      <c r="DO107" s="483"/>
      <c r="DP107" s="483"/>
      <c r="DQ107" s="483"/>
      <c r="DR107" s="483"/>
      <c r="DS107" s="483"/>
      <c r="DT107" s="483"/>
    </row>
    <row r="108" spans="1:124" s="486" customFormat="1" ht="30.6" customHeight="1">
      <c r="A108" s="483"/>
      <c r="B108" s="483"/>
      <c r="C108" s="487" t="s">
        <v>448</v>
      </c>
      <c r="D108" s="491" t="s">
        <v>449</v>
      </c>
      <c r="E108" s="483"/>
      <c r="F108" s="483"/>
      <c r="G108" s="483"/>
      <c r="H108" s="483"/>
      <c r="I108" s="483"/>
      <c r="J108" s="483"/>
      <c r="K108" s="483"/>
      <c r="L108" s="483"/>
      <c r="M108" s="483"/>
      <c r="N108" s="483"/>
      <c r="O108" s="483"/>
      <c r="P108" s="845" t="s">
        <v>581</v>
      </c>
      <c r="Q108" s="845"/>
      <c r="R108" s="485" t="s">
        <v>582</v>
      </c>
      <c r="S108" s="483"/>
      <c r="T108" s="483"/>
      <c r="U108" s="483"/>
      <c r="V108" s="483"/>
      <c r="W108" s="483"/>
      <c r="X108" s="483"/>
      <c r="Y108" s="483"/>
      <c r="Z108" s="483"/>
      <c r="AA108" s="483"/>
      <c r="AB108" s="483"/>
      <c r="AC108" s="483"/>
      <c r="AD108" s="483"/>
      <c r="AE108" s="483"/>
      <c r="AF108" s="483"/>
      <c r="AG108" s="483"/>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4"/>
      <c r="BE108" s="554"/>
      <c r="BF108" s="554"/>
      <c r="BG108" s="483"/>
      <c r="BH108" s="483"/>
      <c r="BI108" s="483"/>
      <c r="BJ108" s="483"/>
      <c r="BK108" s="483"/>
      <c r="BL108" s="483"/>
      <c r="BM108" s="483"/>
      <c r="BN108" s="483"/>
      <c r="BO108" s="483"/>
      <c r="BP108" s="483"/>
      <c r="BQ108" s="483"/>
      <c r="BR108" s="483"/>
      <c r="BS108" s="483"/>
      <c r="BT108" s="483"/>
      <c r="BU108" s="483"/>
      <c r="BV108" s="483"/>
      <c r="BW108" s="483"/>
      <c r="BX108" s="483"/>
      <c r="BY108" s="483"/>
      <c r="BZ108" s="483"/>
      <c r="CA108" s="483"/>
      <c r="CB108" s="483"/>
      <c r="CC108" s="483"/>
      <c r="CD108" s="483"/>
      <c r="CE108" s="483"/>
      <c r="CF108" s="483"/>
      <c r="CG108" s="483"/>
      <c r="CH108" s="483"/>
      <c r="CI108" s="483"/>
      <c r="CJ108" s="483"/>
      <c r="CK108" s="483"/>
      <c r="CL108" s="483"/>
      <c r="CM108" s="483"/>
      <c r="CN108" s="483"/>
      <c r="CO108" s="483"/>
      <c r="CP108" s="483"/>
      <c r="CQ108" s="483"/>
      <c r="CR108" s="483"/>
      <c r="CS108" s="483"/>
      <c r="CT108" s="483"/>
      <c r="CU108" s="483"/>
      <c r="CV108" s="483"/>
      <c r="CW108" s="483"/>
      <c r="CX108" s="483"/>
      <c r="CY108" s="483"/>
      <c r="CZ108" s="483"/>
      <c r="DA108" s="483"/>
      <c r="DB108" s="483"/>
      <c r="DC108" s="483"/>
      <c r="DD108" s="483"/>
      <c r="DE108" s="483"/>
      <c r="DF108" s="483"/>
      <c r="DG108" s="483"/>
      <c r="DH108" s="483"/>
      <c r="DI108" s="483"/>
      <c r="DJ108" s="483"/>
      <c r="DK108" s="483"/>
      <c r="DL108" s="483"/>
      <c r="DM108" s="483"/>
      <c r="DN108" s="483"/>
      <c r="DO108" s="483"/>
      <c r="DP108" s="483"/>
      <c r="DQ108" s="483"/>
      <c r="DR108" s="483"/>
      <c r="DS108" s="483"/>
      <c r="DT108" s="483"/>
    </row>
    <row r="109" spans="1:124" s="486" customFormat="1" ht="30.6" customHeight="1">
      <c r="A109" s="483"/>
      <c r="B109" s="483"/>
      <c r="C109" s="487" t="s">
        <v>450</v>
      </c>
      <c r="D109" s="491" t="s">
        <v>451</v>
      </c>
      <c r="E109" s="483"/>
      <c r="F109" s="483"/>
      <c r="G109" s="483"/>
      <c r="H109" s="483"/>
      <c r="I109" s="483"/>
      <c r="J109" s="483"/>
      <c r="K109" s="483"/>
      <c r="L109" s="483"/>
      <c r="M109" s="483"/>
      <c r="N109" s="483"/>
      <c r="O109" s="483"/>
      <c r="P109" s="845" t="s">
        <v>583</v>
      </c>
      <c r="Q109" s="845"/>
      <c r="R109" s="485" t="s">
        <v>584</v>
      </c>
      <c r="S109" s="483"/>
      <c r="T109" s="483"/>
      <c r="U109" s="483"/>
      <c r="V109" s="483"/>
      <c r="W109" s="483"/>
      <c r="X109" s="483"/>
      <c r="Y109" s="483"/>
      <c r="Z109" s="483"/>
      <c r="AA109" s="483"/>
      <c r="AB109" s="483"/>
      <c r="AC109" s="483"/>
      <c r="AD109" s="483"/>
      <c r="AE109" s="483"/>
      <c r="AF109" s="483"/>
      <c r="AG109" s="483"/>
      <c r="AH109" s="554"/>
      <c r="AI109" s="554"/>
      <c r="AJ109" s="554"/>
      <c r="AK109" s="554"/>
      <c r="AL109" s="554"/>
      <c r="AM109" s="554"/>
      <c r="AN109" s="554"/>
      <c r="AO109" s="554"/>
      <c r="AP109" s="554"/>
      <c r="AQ109" s="554"/>
      <c r="AR109" s="554"/>
      <c r="AS109" s="554"/>
      <c r="AT109" s="554"/>
      <c r="AU109" s="554"/>
      <c r="AV109" s="554"/>
      <c r="AW109" s="554"/>
      <c r="AX109" s="554"/>
      <c r="AY109" s="554"/>
      <c r="AZ109" s="554"/>
      <c r="BA109" s="554"/>
      <c r="BB109" s="554"/>
      <c r="BC109" s="554"/>
      <c r="BD109" s="554"/>
      <c r="BE109" s="554"/>
      <c r="BF109" s="554"/>
      <c r="BG109" s="483"/>
      <c r="BH109" s="483"/>
      <c r="BI109" s="483"/>
      <c r="BJ109" s="483"/>
      <c r="BK109" s="483"/>
      <c r="BL109" s="483"/>
      <c r="BM109" s="483"/>
      <c r="BN109" s="483"/>
      <c r="BO109" s="483"/>
      <c r="BP109" s="483"/>
      <c r="BQ109" s="483"/>
      <c r="BR109" s="483"/>
      <c r="BS109" s="483"/>
      <c r="BT109" s="483"/>
      <c r="BU109" s="483"/>
      <c r="BV109" s="483"/>
      <c r="BW109" s="483"/>
      <c r="BX109" s="483"/>
      <c r="BY109" s="483"/>
      <c r="BZ109" s="483"/>
      <c r="CA109" s="483"/>
      <c r="CB109" s="483"/>
      <c r="CC109" s="483"/>
      <c r="CD109" s="483"/>
      <c r="CE109" s="483"/>
      <c r="CF109" s="483"/>
      <c r="CG109" s="483"/>
      <c r="CH109" s="483"/>
      <c r="CI109" s="483"/>
      <c r="CJ109" s="483"/>
      <c r="CK109" s="483"/>
      <c r="CL109" s="483"/>
      <c r="CM109" s="483"/>
      <c r="CN109" s="483"/>
      <c r="CO109" s="483"/>
      <c r="CP109" s="483"/>
      <c r="CQ109" s="483"/>
      <c r="CR109" s="483"/>
      <c r="CS109" s="483"/>
      <c r="CT109" s="483"/>
      <c r="CU109" s="483"/>
      <c r="CV109" s="483"/>
      <c r="CW109" s="483"/>
      <c r="CX109" s="483"/>
      <c r="CY109" s="483"/>
      <c r="CZ109" s="483"/>
      <c r="DA109" s="483"/>
      <c r="DB109" s="483"/>
      <c r="DC109" s="483"/>
      <c r="DD109" s="483"/>
      <c r="DE109" s="483"/>
      <c r="DF109" s="483"/>
      <c r="DG109" s="483"/>
      <c r="DH109" s="483"/>
      <c r="DI109" s="483"/>
      <c r="DJ109" s="483"/>
      <c r="DK109" s="483"/>
      <c r="DL109" s="483"/>
      <c r="DM109" s="483"/>
      <c r="DN109" s="483"/>
      <c r="DO109" s="483"/>
      <c r="DP109" s="483"/>
      <c r="DQ109" s="483"/>
      <c r="DR109" s="483"/>
      <c r="DS109" s="483"/>
      <c r="DT109" s="483"/>
    </row>
    <row r="110" spans="1:124" s="486" customFormat="1" ht="30.6" customHeight="1">
      <c r="A110" s="483"/>
      <c r="B110" s="483"/>
      <c r="C110" s="487" t="s">
        <v>452</v>
      </c>
      <c r="D110" s="491" t="s">
        <v>453</v>
      </c>
      <c r="E110" s="483"/>
      <c r="F110" s="483"/>
      <c r="G110" s="483"/>
      <c r="H110" s="483"/>
      <c r="I110" s="483"/>
      <c r="J110" s="483"/>
      <c r="K110" s="483"/>
      <c r="L110" s="483"/>
      <c r="M110" s="483"/>
      <c r="N110" s="483"/>
      <c r="O110" s="483"/>
      <c r="P110" s="845" t="s">
        <v>585</v>
      </c>
      <c r="Q110" s="845"/>
      <c r="R110" s="485" t="s">
        <v>586</v>
      </c>
      <c r="S110" s="483"/>
      <c r="T110" s="483"/>
      <c r="U110" s="483"/>
      <c r="V110" s="483"/>
      <c r="W110" s="483"/>
      <c r="X110" s="483"/>
      <c r="Y110" s="483"/>
      <c r="Z110" s="483"/>
      <c r="AA110" s="483"/>
      <c r="AB110" s="483"/>
      <c r="AC110" s="483"/>
      <c r="AD110" s="483"/>
      <c r="AE110" s="483"/>
      <c r="AF110" s="483"/>
      <c r="AG110" s="483"/>
      <c r="AH110" s="554"/>
      <c r="AI110" s="554"/>
      <c r="AJ110" s="554"/>
      <c r="AK110" s="554"/>
      <c r="AL110" s="554"/>
      <c r="AM110" s="554"/>
      <c r="AN110" s="554"/>
      <c r="AO110" s="554"/>
      <c r="AP110" s="554"/>
      <c r="AQ110" s="554"/>
      <c r="AR110" s="554"/>
      <c r="AS110" s="554"/>
      <c r="AT110" s="554"/>
      <c r="AU110" s="554"/>
      <c r="AV110" s="554"/>
      <c r="AW110" s="554"/>
      <c r="AX110" s="554"/>
      <c r="AY110" s="554"/>
      <c r="AZ110" s="554"/>
      <c r="BA110" s="554"/>
      <c r="BB110" s="554"/>
      <c r="BC110" s="554"/>
      <c r="BD110" s="554"/>
      <c r="BE110" s="554"/>
      <c r="BF110" s="554"/>
      <c r="BG110" s="483"/>
      <c r="BH110" s="483"/>
      <c r="BI110" s="483"/>
      <c r="BJ110" s="483"/>
      <c r="BK110" s="483"/>
      <c r="BL110" s="483"/>
      <c r="BM110" s="483"/>
      <c r="BN110" s="483"/>
      <c r="BO110" s="483"/>
      <c r="BP110" s="483"/>
      <c r="BQ110" s="483"/>
      <c r="BR110" s="483"/>
      <c r="BS110" s="483"/>
      <c r="BT110" s="483"/>
      <c r="BU110" s="483"/>
      <c r="BV110" s="483"/>
      <c r="BW110" s="483"/>
      <c r="BX110" s="483"/>
      <c r="BY110" s="483"/>
      <c r="BZ110" s="483"/>
      <c r="CA110" s="483"/>
      <c r="CB110" s="483"/>
      <c r="CC110" s="483"/>
      <c r="CD110" s="483"/>
      <c r="CE110" s="483"/>
      <c r="CF110" s="483"/>
      <c r="CG110" s="483"/>
      <c r="CH110" s="483"/>
      <c r="CI110" s="483"/>
      <c r="CJ110" s="483"/>
      <c r="CK110" s="483"/>
      <c r="CL110" s="483"/>
      <c r="CM110" s="483"/>
      <c r="CN110" s="483"/>
      <c r="CO110" s="483"/>
      <c r="CP110" s="483"/>
      <c r="CQ110" s="483"/>
      <c r="CR110" s="483"/>
      <c r="CS110" s="483"/>
      <c r="CT110" s="483"/>
      <c r="CU110" s="483"/>
      <c r="CV110" s="483"/>
      <c r="CW110" s="483"/>
      <c r="CX110" s="483"/>
      <c r="CY110" s="483"/>
      <c r="CZ110" s="483"/>
      <c r="DA110" s="483"/>
      <c r="DB110" s="483"/>
      <c r="DC110" s="483"/>
      <c r="DD110" s="483"/>
      <c r="DE110" s="483"/>
      <c r="DF110" s="483"/>
      <c r="DG110" s="483"/>
      <c r="DH110" s="483"/>
      <c r="DI110" s="483"/>
      <c r="DJ110" s="483"/>
      <c r="DK110" s="483"/>
      <c r="DL110" s="483"/>
      <c r="DM110" s="483"/>
      <c r="DN110" s="483"/>
      <c r="DO110" s="483"/>
      <c r="DP110" s="483"/>
      <c r="DQ110" s="483"/>
      <c r="DR110" s="483"/>
      <c r="DS110" s="483"/>
      <c r="DT110" s="483"/>
    </row>
    <row r="111" spans="1:124" s="486" customFormat="1" ht="30.6" customHeight="1">
      <c r="A111" s="483"/>
      <c r="B111" s="483"/>
      <c r="C111" s="487" t="s">
        <v>454</v>
      </c>
      <c r="D111" s="491" t="s">
        <v>455</v>
      </c>
      <c r="E111" s="483"/>
      <c r="F111" s="483"/>
      <c r="G111" s="483"/>
      <c r="H111" s="483"/>
      <c r="I111" s="483"/>
      <c r="J111" s="483"/>
      <c r="K111" s="483"/>
      <c r="L111" s="483"/>
      <c r="M111" s="483"/>
      <c r="N111" s="483"/>
      <c r="O111" s="483"/>
      <c r="P111" s="845" t="s">
        <v>587</v>
      </c>
      <c r="Q111" s="845"/>
      <c r="R111" s="485" t="s">
        <v>588</v>
      </c>
      <c r="S111" s="483"/>
      <c r="T111" s="483"/>
      <c r="U111" s="483"/>
      <c r="V111" s="483"/>
      <c r="W111" s="483"/>
      <c r="X111" s="483"/>
      <c r="Y111" s="483"/>
      <c r="Z111" s="483"/>
      <c r="AA111" s="483"/>
      <c r="AB111" s="483"/>
      <c r="AC111" s="483"/>
      <c r="AD111" s="483"/>
      <c r="AE111" s="483"/>
      <c r="AF111" s="483"/>
      <c r="AG111" s="483"/>
      <c r="AH111" s="554"/>
      <c r="AI111" s="554"/>
      <c r="AJ111" s="554"/>
      <c r="AK111" s="554"/>
      <c r="AL111" s="554"/>
      <c r="AM111" s="554"/>
      <c r="AN111" s="554"/>
      <c r="AO111" s="554"/>
      <c r="AP111" s="554"/>
      <c r="AQ111" s="554"/>
      <c r="AR111" s="554"/>
      <c r="AS111" s="554"/>
      <c r="AT111" s="554"/>
      <c r="AU111" s="554"/>
      <c r="AV111" s="554"/>
      <c r="AW111" s="554"/>
      <c r="AX111" s="554"/>
      <c r="AY111" s="554"/>
      <c r="AZ111" s="554"/>
      <c r="BA111" s="554"/>
      <c r="BB111" s="554"/>
      <c r="BC111" s="554"/>
      <c r="BD111" s="554"/>
      <c r="BE111" s="554"/>
      <c r="BF111" s="554"/>
      <c r="BG111" s="483"/>
      <c r="BH111" s="483"/>
      <c r="BI111" s="483"/>
      <c r="BJ111" s="483"/>
      <c r="BK111" s="483"/>
      <c r="BL111" s="483"/>
      <c r="BM111" s="483"/>
      <c r="BN111" s="483"/>
      <c r="BO111" s="483"/>
      <c r="BP111" s="483"/>
      <c r="BQ111" s="483"/>
      <c r="BR111" s="483"/>
      <c r="BS111" s="483"/>
      <c r="BT111" s="483"/>
      <c r="BU111" s="483"/>
      <c r="BV111" s="483"/>
      <c r="BW111" s="483"/>
      <c r="BX111" s="483"/>
      <c r="BY111" s="483"/>
      <c r="BZ111" s="483"/>
      <c r="CA111" s="483"/>
      <c r="CB111" s="483"/>
      <c r="CC111" s="483"/>
      <c r="CD111" s="483"/>
      <c r="CE111" s="483"/>
      <c r="CF111" s="483"/>
      <c r="CG111" s="483"/>
      <c r="CH111" s="483"/>
      <c r="CI111" s="483"/>
      <c r="CJ111" s="483"/>
      <c r="CK111" s="483"/>
      <c r="CL111" s="483"/>
      <c r="CM111" s="483"/>
      <c r="CN111" s="483"/>
      <c r="CO111" s="483"/>
      <c r="CP111" s="483"/>
      <c r="CQ111" s="483"/>
      <c r="CR111" s="483"/>
      <c r="CS111" s="483"/>
      <c r="CT111" s="483"/>
      <c r="CU111" s="483"/>
      <c r="CV111" s="483"/>
      <c r="CW111" s="483"/>
      <c r="CX111" s="483"/>
      <c r="CY111" s="483"/>
      <c r="CZ111" s="483"/>
      <c r="DA111" s="483"/>
      <c r="DB111" s="483"/>
      <c r="DC111" s="483"/>
      <c r="DD111" s="483"/>
      <c r="DE111" s="483"/>
      <c r="DF111" s="483"/>
      <c r="DG111" s="483"/>
      <c r="DH111" s="483"/>
      <c r="DI111" s="483"/>
      <c r="DJ111" s="483"/>
      <c r="DK111" s="483"/>
      <c r="DL111" s="483"/>
      <c r="DM111" s="483"/>
      <c r="DN111" s="483"/>
      <c r="DO111" s="483"/>
      <c r="DP111" s="483"/>
      <c r="DQ111" s="483"/>
      <c r="DR111" s="483"/>
      <c r="DS111" s="483"/>
      <c r="DT111" s="483"/>
    </row>
    <row r="112" spans="1:124" s="486" customFormat="1" ht="30.6" customHeight="1">
      <c r="A112" s="483"/>
      <c r="B112" s="483"/>
      <c r="C112" s="487" t="s">
        <v>456</v>
      </c>
      <c r="D112" s="491" t="s">
        <v>457</v>
      </c>
      <c r="E112" s="483"/>
      <c r="F112" s="483"/>
      <c r="G112" s="483"/>
      <c r="H112" s="483"/>
      <c r="I112" s="483"/>
      <c r="J112" s="483"/>
      <c r="K112" s="483"/>
      <c r="L112" s="483"/>
      <c r="M112" s="483"/>
      <c r="N112" s="483"/>
      <c r="O112" s="483"/>
      <c r="P112" s="845" t="s">
        <v>589</v>
      </c>
      <c r="Q112" s="845"/>
      <c r="R112" s="485" t="s">
        <v>590</v>
      </c>
      <c r="S112" s="483"/>
      <c r="T112" s="483"/>
      <c r="U112" s="483"/>
      <c r="V112" s="483"/>
      <c r="W112" s="483"/>
      <c r="X112" s="483"/>
      <c r="Y112" s="483"/>
      <c r="Z112" s="483"/>
      <c r="AA112" s="483"/>
      <c r="AB112" s="483"/>
      <c r="AC112" s="483"/>
      <c r="AD112" s="483"/>
      <c r="AE112" s="483"/>
      <c r="AF112" s="483"/>
      <c r="AG112" s="483"/>
      <c r="AH112" s="554"/>
      <c r="AI112" s="554"/>
      <c r="AJ112" s="554"/>
      <c r="AK112" s="554"/>
      <c r="AL112" s="554"/>
      <c r="AM112" s="554"/>
      <c r="AN112" s="554"/>
      <c r="AO112" s="554"/>
      <c r="AP112" s="554"/>
      <c r="AQ112" s="554"/>
      <c r="AR112" s="554"/>
      <c r="AS112" s="554"/>
      <c r="AT112" s="554"/>
      <c r="AU112" s="554"/>
      <c r="AV112" s="554"/>
      <c r="AW112" s="554"/>
      <c r="AX112" s="554"/>
      <c r="AY112" s="554"/>
      <c r="AZ112" s="554"/>
      <c r="BA112" s="554"/>
      <c r="BB112" s="554"/>
      <c r="BC112" s="554"/>
      <c r="BD112" s="554"/>
      <c r="BE112" s="554"/>
      <c r="BF112" s="554"/>
      <c r="BG112" s="483"/>
      <c r="BH112" s="483"/>
      <c r="BI112" s="483"/>
      <c r="BJ112" s="483"/>
      <c r="BK112" s="483"/>
      <c r="BL112" s="483"/>
      <c r="BM112" s="483"/>
      <c r="BN112" s="483"/>
      <c r="BO112" s="483"/>
      <c r="BP112" s="483"/>
      <c r="BQ112" s="483"/>
      <c r="BR112" s="483"/>
      <c r="BS112" s="483"/>
      <c r="BT112" s="483"/>
      <c r="BU112" s="483"/>
      <c r="BV112" s="483"/>
      <c r="BW112" s="483"/>
      <c r="BX112" s="483"/>
      <c r="BY112" s="483"/>
      <c r="BZ112" s="483"/>
      <c r="CA112" s="483"/>
      <c r="CB112" s="483"/>
      <c r="CC112" s="483"/>
      <c r="CD112" s="483"/>
      <c r="CE112" s="483"/>
      <c r="CF112" s="483"/>
      <c r="CG112" s="483"/>
      <c r="CH112" s="483"/>
      <c r="CI112" s="483"/>
      <c r="CJ112" s="483"/>
      <c r="CK112" s="483"/>
      <c r="CL112" s="483"/>
      <c r="CM112" s="483"/>
      <c r="CN112" s="483"/>
      <c r="CO112" s="483"/>
      <c r="CP112" s="483"/>
      <c r="CQ112" s="483"/>
      <c r="CR112" s="483"/>
      <c r="CS112" s="483"/>
      <c r="CT112" s="483"/>
      <c r="CU112" s="483"/>
      <c r="CV112" s="483"/>
      <c r="CW112" s="483"/>
      <c r="CX112" s="483"/>
      <c r="CY112" s="483"/>
      <c r="CZ112" s="483"/>
      <c r="DA112" s="483"/>
      <c r="DB112" s="483"/>
      <c r="DC112" s="483"/>
      <c r="DD112" s="483"/>
      <c r="DE112" s="483"/>
      <c r="DF112" s="483"/>
      <c r="DG112" s="483"/>
      <c r="DH112" s="483"/>
      <c r="DI112" s="483"/>
      <c r="DJ112" s="483"/>
      <c r="DK112" s="483"/>
      <c r="DL112" s="483"/>
      <c r="DM112" s="483"/>
      <c r="DN112" s="483"/>
      <c r="DO112" s="483"/>
      <c r="DP112" s="483"/>
      <c r="DQ112" s="483"/>
      <c r="DR112" s="483"/>
      <c r="DS112" s="483"/>
      <c r="DT112" s="483"/>
    </row>
    <row r="113" spans="1:124" s="486" customFormat="1" ht="30.6" customHeight="1">
      <c r="A113" s="483"/>
      <c r="B113" s="483"/>
      <c r="C113" s="487" t="s">
        <v>458</v>
      </c>
      <c r="D113" s="491" t="s">
        <v>459</v>
      </c>
      <c r="E113" s="483"/>
      <c r="F113" s="483"/>
      <c r="G113" s="483"/>
      <c r="H113" s="483"/>
      <c r="I113" s="483"/>
      <c r="J113" s="483"/>
      <c r="K113" s="483"/>
      <c r="L113" s="483"/>
      <c r="M113" s="483"/>
      <c r="N113" s="483"/>
      <c r="O113" s="483"/>
      <c r="P113" s="845" t="s">
        <v>591</v>
      </c>
      <c r="Q113" s="845"/>
      <c r="R113" s="485" t="s">
        <v>592</v>
      </c>
      <c r="S113" s="483"/>
      <c r="T113" s="483"/>
      <c r="U113" s="483"/>
      <c r="V113" s="483"/>
      <c r="W113" s="483"/>
      <c r="X113" s="483"/>
      <c r="Y113" s="483"/>
      <c r="Z113" s="483"/>
      <c r="AA113" s="483"/>
      <c r="AB113" s="483"/>
      <c r="AC113" s="483"/>
      <c r="AD113" s="483"/>
      <c r="AE113" s="483"/>
      <c r="AF113" s="483"/>
      <c r="AG113" s="483"/>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483"/>
      <c r="BH113" s="483"/>
      <c r="BI113" s="483"/>
      <c r="BJ113" s="483"/>
      <c r="BK113" s="483"/>
      <c r="BL113" s="483"/>
      <c r="BM113" s="483"/>
      <c r="BN113" s="483"/>
      <c r="BO113" s="483"/>
      <c r="BP113" s="483"/>
      <c r="BQ113" s="483"/>
      <c r="BR113" s="483"/>
      <c r="BS113" s="483"/>
      <c r="BT113" s="483"/>
      <c r="BU113" s="483"/>
      <c r="BV113" s="483"/>
      <c r="BW113" s="483"/>
      <c r="BX113" s="483"/>
      <c r="BY113" s="483"/>
      <c r="BZ113" s="483"/>
      <c r="CA113" s="483"/>
      <c r="CB113" s="483"/>
      <c r="CC113" s="483"/>
      <c r="CD113" s="483"/>
      <c r="CE113" s="483"/>
      <c r="CF113" s="483"/>
      <c r="CG113" s="483"/>
      <c r="CH113" s="483"/>
      <c r="CI113" s="483"/>
      <c r="CJ113" s="483"/>
      <c r="CK113" s="483"/>
      <c r="CL113" s="483"/>
      <c r="CM113" s="483"/>
      <c r="CN113" s="483"/>
      <c r="CO113" s="483"/>
      <c r="CP113" s="483"/>
      <c r="CQ113" s="483"/>
      <c r="CR113" s="483"/>
      <c r="CS113" s="483"/>
      <c r="CT113" s="483"/>
      <c r="CU113" s="483"/>
      <c r="CV113" s="483"/>
      <c r="CW113" s="483"/>
      <c r="CX113" s="483"/>
      <c r="CY113" s="483"/>
      <c r="CZ113" s="483"/>
      <c r="DA113" s="483"/>
      <c r="DB113" s="483"/>
      <c r="DC113" s="483"/>
      <c r="DD113" s="483"/>
      <c r="DE113" s="483"/>
      <c r="DF113" s="483"/>
      <c r="DG113" s="483"/>
      <c r="DH113" s="483"/>
      <c r="DI113" s="483"/>
      <c r="DJ113" s="483"/>
      <c r="DK113" s="483"/>
      <c r="DL113" s="483"/>
      <c r="DM113" s="483"/>
      <c r="DN113" s="483"/>
      <c r="DO113" s="483"/>
      <c r="DP113" s="483"/>
      <c r="DQ113" s="483"/>
      <c r="DR113" s="483"/>
      <c r="DS113" s="483"/>
      <c r="DT113" s="483"/>
    </row>
    <row r="114" spans="1:124" s="486" customFormat="1" ht="30.6" customHeight="1">
      <c r="A114" s="483"/>
      <c r="B114" s="483"/>
      <c r="C114" s="487" t="s">
        <v>460</v>
      </c>
      <c r="D114" s="491" t="s">
        <v>461</v>
      </c>
      <c r="E114" s="483"/>
      <c r="F114" s="483"/>
      <c r="G114" s="483"/>
      <c r="H114" s="483"/>
      <c r="I114" s="483"/>
      <c r="J114" s="483"/>
      <c r="K114" s="483"/>
      <c r="L114" s="483"/>
      <c r="M114" s="483"/>
      <c r="N114" s="483"/>
      <c r="O114" s="483"/>
      <c r="P114" s="845" t="s">
        <v>593</v>
      </c>
      <c r="Q114" s="845"/>
      <c r="R114" s="485" t="s">
        <v>594</v>
      </c>
      <c r="S114" s="483"/>
      <c r="T114" s="483"/>
      <c r="U114" s="483"/>
      <c r="V114" s="483"/>
      <c r="W114" s="483"/>
      <c r="X114" s="483"/>
      <c r="Y114" s="483"/>
      <c r="Z114" s="483"/>
      <c r="AA114" s="483"/>
      <c r="AB114" s="483"/>
      <c r="AC114" s="483"/>
      <c r="AD114" s="483"/>
      <c r="AE114" s="483"/>
      <c r="AF114" s="483"/>
      <c r="AG114" s="483"/>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554"/>
      <c r="BC114" s="554"/>
      <c r="BD114" s="554"/>
      <c r="BE114" s="554"/>
      <c r="BF114" s="554"/>
      <c r="BG114" s="483"/>
      <c r="BH114" s="483"/>
      <c r="BI114" s="483"/>
      <c r="BJ114" s="483"/>
      <c r="BK114" s="483"/>
      <c r="BL114" s="483"/>
      <c r="BM114" s="483"/>
      <c r="BN114" s="483"/>
      <c r="BO114" s="483"/>
      <c r="BP114" s="483"/>
      <c r="BQ114" s="483"/>
      <c r="BR114" s="483"/>
      <c r="BS114" s="483"/>
      <c r="BT114" s="483"/>
      <c r="BU114" s="483"/>
      <c r="BV114" s="483"/>
      <c r="BW114" s="483"/>
      <c r="BX114" s="483"/>
      <c r="BY114" s="483"/>
      <c r="BZ114" s="483"/>
      <c r="CA114" s="483"/>
      <c r="CB114" s="483"/>
      <c r="CC114" s="483"/>
      <c r="CD114" s="483"/>
      <c r="CE114" s="483"/>
      <c r="CF114" s="483"/>
      <c r="CG114" s="483"/>
      <c r="CH114" s="483"/>
      <c r="CI114" s="483"/>
      <c r="CJ114" s="483"/>
      <c r="CK114" s="483"/>
      <c r="CL114" s="483"/>
      <c r="CM114" s="483"/>
      <c r="CN114" s="483"/>
      <c r="CO114" s="483"/>
      <c r="CP114" s="483"/>
      <c r="CQ114" s="483"/>
      <c r="CR114" s="483"/>
      <c r="CS114" s="483"/>
      <c r="CT114" s="483"/>
      <c r="CU114" s="483"/>
      <c r="CV114" s="483"/>
      <c r="CW114" s="483"/>
      <c r="CX114" s="483"/>
      <c r="CY114" s="483"/>
      <c r="CZ114" s="483"/>
      <c r="DA114" s="483"/>
      <c r="DB114" s="483"/>
      <c r="DC114" s="483"/>
      <c r="DD114" s="483"/>
      <c r="DE114" s="483"/>
      <c r="DF114" s="483"/>
      <c r="DG114" s="483"/>
      <c r="DH114" s="483"/>
      <c r="DI114" s="483"/>
      <c r="DJ114" s="483"/>
      <c r="DK114" s="483"/>
      <c r="DL114" s="483"/>
      <c r="DM114" s="483"/>
      <c r="DN114" s="483"/>
      <c r="DO114" s="483"/>
      <c r="DP114" s="483"/>
      <c r="DQ114" s="483"/>
      <c r="DR114" s="483"/>
      <c r="DS114" s="483"/>
      <c r="DT114" s="483"/>
    </row>
    <row r="115" spans="1:124" s="486" customFormat="1" ht="30.6" customHeight="1">
      <c r="A115" s="483"/>
      <c r="B115" s="483"/>
      <c r="C115" s="487" t="s">
        <v>462</v>
      </c>
      <c r="D115" s="491" t="s">
        <v>463</v>
      </c>
      <c r="E115" s="483"/>
      <c r="F115" s="483"/>
      <c r="G115" s="483"/>
      <c r="H115" s="483"/>
      <c r="I115" s="483"/>
      <c r="J115" s="483"/>
      <c r="K115" s="483"/>
      <c r="L115" s="483"/>
      <c r="M115" s="483"/>
      <c r="N115" s="483"/>
      <c r="O115" s="483"/>
      <c r="P115" s="483"/>
      <c r="R115" s="483"/>
      <c r="S115" s="483"/>
      <c r="T115" s="483"/>
      <c r="U115" s="483"/>
      <c r="V115" s="483"/>
      <c r="W115" s="483"/>
      <c r="X115" s="483"/>
      <c r="Y115" s="483"/>
      <c r="Z115" s="483"/>
      <c r="AA115" s="483"/>
      <c r="AB115" s="483"/>
      <c r="AC115" s="483"/>
      <c r="AD115" s="483"/>
      <c r="AE115" s="483"/>
      <c r="AF115" s="483"/>
      <c r="AG115" s="483"/>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483"/>
      <c r="BH115" s="483"/>
      <c r="BI115" s="483"/>
      <c r="BJ115" s="483"/>
      <c r="BK115" s="483"/>
      <c r="BL115" s="483"/>
      <c r="BM115" s="483"/>
      <c r="BN115" s="483"/>
      <c r="BO115" s="483"/>
      <c r="BP115" s="483"/>
      <c r="BQ115" s="483"/>
      <c r="BR115" s="483"/>
      <c r="BS115" s="483"/>
      <c r="BT115" s="483"/>
      <c r="BU115" s="483"/>
      <c r="BV115" s="483"/>
      <c r="BW115" s="483"/>
      <c r="BX115" s="483"/>
      <c r="BY115" s="483"/>
      <c r="BZ115" s="483"/>
      <c r="CA115" s="483"/>
      <c r="CB115" s="483"/>
      <c r="CC115" s="483"/>
      <c r="CD115" s="483"/>
      <c r="CE115" s="483"/>
      <c r="CF115" s="483"/>
      <c r="CG115" s="483"/>
      <c r="CH115" s="483"/>
      <c r="CI115" s="483"/>
      <c r="CJ115" s="483"/>
      <c r="CK115" s="483"/>
      <c r="CL115" s="483"/>
      <c r="CM115" s="483"/>
      <c r="CN115" s="483"/>
      <c r="CO115" s="483"/>
      <c r="CP115" s="483"/>
      <c r="CQ115" s="483"/>
      <c r="CR115" s="483"/>
      <c r="CS115" s="483"/>
      <c r="CT115" s="483"/>
      <c r="CU115" s="483"/>
      <c r="CV115" s="483"/>
      <c r="CW115" s="483"/>
      <c r="CX115" s="483"/>
      <c r="CY115" s="483"/>
      <c r="CZ115" s="483"/>
      <c r="DA115" s="483"/>
      <c r="DB115" s="483"/>
      <c r="DC115" s="483"/>
      <c r="DD115" s="483"/>
      <c r="DE115" s="483"/>
      <c r="DF115" s="483"/>
      <c r="DG115" s="483"/>
      <c r="DH115" s="483"/>
      <c r="DI115" s="483"/>
      <c r="DJ115" s="483"/>
      <c r="DK115" s="483"/>
      <c r="DL115" s="483"/>
      <c r="DM115" s="483"/>
      <c r="DN115" s="483"/>
      <c r="DO115" s="483"/>
      <c r="DP115" s="483"/>
      <c r="DQ115" s="483"/>
      <c r="DR115" s="483"/>
      <c r="DS115" s="483"/>
      <c r="DT115" s="483"/>
    </row>
    <row r="116" spans="1:124" s="486" customFormat="1" ht="30.6" customHeight="1">
      <c r="A116" s="483"/>
      <c r="B116" s="483"/>
      <c r="C116" s="487" t="s">
        <v>464</v>
      </c>
      <c r="D116" s="491" t="s">
        <v>465</v>
      </c>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554"/>
      <c r="AI116" s="554"/>
      <c r="AJ116" s="554"/>
      <c r="AK116" s="554"/>
      <c r="AL116" s="554"/>
      <c r="AM116" s="554"/>
      <c r="AN116" s="554"/>
      <c r="AO116" s="554"/>
      <c r="AP116" s="554"/>
      <c r="AQ116" s="554"/>
      <c r="AR116" s="554"/>
      <c r="AS116" s="554"/>
      <c r="AT116" s="554"/>
      <c r="AU116" s="554"/>
      <c r="AV116" s="554"/>
      <c r="AW116" s="554"/>
      <c r="AX116" s="554"/>
      <c r="AY116" s="554"/>
      <c r="AZ116" s="554"/>
      <c r="BA116" s="554"/>
      <c r="BB116" s="554"/>
      <c r="BC116" s="554"/>
      <c r="BD116" s="554"/>
      <c r="BE116" s="554"/>
      <c r="BF116" s="554"/>
      <c r="BG116" s="483"/>
      <c r="BH116" s="483"/>
      <c r="BI116" s="483"/>
      <c r="BJ116" s="483"/>
      <c r="BK116" s="483"/>
      <c r="BL116" s="483"/>
      <c r="BM116" s="483"/>
      <c r="BN116" s="483"/>
      <c r="BO116" s="483"/>
      <c r="BP116" s="483"/>
      <c r="BQ116" s="483"/>
      <c r="BR116" s="483"/>
      <c r="BS116" s="483"/>
      <c r="BT116" s="483"/>
      <c r="BU116" s="483"/>
      <c r="BV116" s="483"/>
      <c r="BW116" s="483"/>
      <c r="BX116" s="483"/>
      <c r="BY116" s="483"/>
      <c r="BZ116" s="483"/>
      <c r="CA116" s="483"/>
      <c r="CB116" s="483"/>
      <c r="CC116" s="483"/>
      <c r="CD116" s="483"/>
      <c r="CE116" s="483"/>
      <c r="CF116" s="483"/>
      <c r="CG116" s="483"/>
      <c r="CH116" s="483"/>
      <c r="CI116" s="483"/>
      <c r="CJ116" s="483"/>
      <c r="CK116" s="483"/>
      <c r="CL116" s="483"/>
      <c r="CM116" s="483"/>
      <c r="CN116" s="483"/>
      <c r="CO116" s="483"/>
      <c r="CP116" s="483"/>
      <c r="CQ116" s="483"/>
      <c r="CR116" s="483"/>
      <c r="CS116" s="483"/>
      <c r="CT116" s="483"/>
      <c r="CU116" s="483"/>
      <c r="CV116" s="483"/>
      <c r="CW116" s="483"/>
      <c r="CX116" s="483"/>
      <c r="CY116" s="483"/>
      <c r="CZ116" s="483"/>
      <c r="DA116" s="483"/>
      <c r="DB116" s="483"/>
      <c r="DC116" s="483"/>
      <c r="DD116" s="483"/>
      <c r="DE116" s="483"/>
      <c r="DF116" s="483"/>
      <c r="DG116" s="483"/>
      <c r="DH116" s="483"/>
      <c r="DI116" s="483"/>
      <c r="DJ116" s="483"/>
      <c r="DK116" s="483"/>
      <c r="DL116" s="483"/>
      <c r="DM116" s="483"/>
      <c r="DN116" s="483"/>
      <c r="DO116" s="483"/>
      <c r="DP116" s="483"/>
      <c r="DQ116" s="483"/>
      <c r="DR116" s="483"/>
      <c r="DS116" s="483"/>
      <c r="DT116" s="483"/>
    </row>
    <row r="117" spans="1:124" s="486" customFormat="1" ht="30.6" customHeight="1">
      <c r="A117" s="483"/>
      <c r="B117" s="483"/>
      <c r="C117" s="487" t="s">
        <v>466</v>
      </c>
      <c r="D117" s="491" t="s">
        <v>467</v>
      </c>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4"/>
      <c r="BC117" s="554"/>
      <c r="BD117" s="554"/>
      <c r="BE117" s="554"/>
      <c r="BF117" s="554"/>
      <c r="BG117" s="483"/>
      <c r="BH117" s="483"/>
      <c r="BI117" s="483"/>
      <c r="BJ117" s="483"/>
      <c r="BK117" s="483"/>
      <c r="BL117" s="483"/>
      <c r="BM117" s="483"/>
      <c r="BN117" s="483"/>
      <c r="BO117" s="483"/>
      <c r="BP117" s="483"/>
      <c r="BQ117" s="483"/>
      <c r="BR117" s="483"/>
      <c r="BS117" s="483"/>
      <c r="BT117" s="483"/>
      <c r="BU117" s="483"/>
      <c r="BV117" s="483"/>
      <c r="BW117" s="483"/>
      <c r="BX117" s="483"/>
      <c r="BY117" s="483"/>
      <c r="BZ117" s="483"/>
      <c r="CA117" s="483"/>
      <c r="CB117" s="483"/>
      <c r="CC117" s="483"/>
      <c r="CD117" s="483"/>
      <c r="CE117" s="483"/>
      <c r="CF117" s="483"/>
      <c r="CG117" s="483"/>
      <c r="CH117" s="483"/>
      <c r="CI117" s="483"/>
      <c r="CJ117" s="483"/>
      <c r="CK117" s="483"/>
      <c r="CL117" s="483"/>
      <c r="CM117" s="483"/>
      <c r="CN117" s="483"/>
      <c r="CO117" s="483"/>
      <c r="CP117" s="483"/>
      <c r="CQ117" s="483"/>
      <c r="CR117" s="483"/>
      <c r="CS117" s="483"/>
      <c r="CT117" s="483"/>
      <c r="CU117" s="483"/>
      <c r="CV117" s="483"/>
      <c r="CW117" s="483"/>
      <c r="CX117" s="483"/>
      <c r="CY117" s="483"/>
      <c r="CZ117" s="483"/>
      <c r="DA117" s="483"/>
      <c r="DB117" s="483"/>
      <c r="DC117" s="483"/>
      <c r="DD117" s="483"/>
      <c r="DE117" s="483"/>
      <c r="DF117" s="483"/>
      <c r="DG117" s="483"/>
      <c r="DH117" s="483"/>
      <c r="DI117" s="483"/>
      <c r="DJ117" s="483"/>
      <c r="DK117" s="483"/>
      <c r="DL117" s="483"/>
      <c r="DM117" s="483"/>
      <c r="DN117" s="483"/>
      <c r="DO117" s="483"/>
      <c r="DP117" s="483"/>
      <c r="DQ117" s="483"/>
      <c r="DR117" s="483"/>
      <c r="DS117" s="483"/>
      <c r="DT117" s="483"/>
    </row>
    <row r="118" spans="1:124" s="486" customFormat="1" ht="30.6" customHeight="1">
      <c r="A118" s="483"/>
      <c r="B118" s="483"/>
      <c r="C118" s="487" t="s">
        <v>468</v>
      </c>
      <c r="D118" s="491" t="s">
        <v>469</v>
      </c>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554"/>
      <c r="AI118" s="554"/>
      <c r="AJ118" s="554"/>
      <c r="AK118" s="554"/>
      <c r="AL118" s="554"/>
      <c r="AM118" s="554"/>
      <c r="AN118" s="554"/>
      <c r="AO118" s="554"/>
      <c r="AP118" s="554"/>
      <c r="AQ118" s="554"/>
      <c r="AR118" s="554"/>
      <c r="AS118" s="554"/>
      <c r="AT118" s="554"/>
      <c r="AU118" s="554"/>
      <c r="AV118" s="554"/>
      <c r="AW118" s="554"/>
      <c r="AX118" s="554"/>
      <c r="AY118" s="554"/>
      <c r="AZ118" s="554"/>
      <c r="BA118" s="554"/>
      <c r="BB118" s="554"/>
      <c r="BC118" s="554"/>
      <c r="BD118" s="554"/>
      <c r="BE118" s="554"/>
      <c r="BF118" s="554"/>
      <c r="BG118" s="483"/>
      <c r="BH118" s="483"/>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c r="CZ118" s="483"/>
      <c r="DA118" s="483"/>
      <c r="DB118" s="483"/>
      <c r="DC118" s="483"/>
      <c r="DD118" s="483"/>
      <c r="DE118" s="483"/>
      <c r="DF118" s="483"/>
      <c r="DG118" s="483"/>
      <c r="DH118" s="483"/>
      <c r="DI118" s="483"/>
      <c r="DJ118" s="483"/>
      <c r="DK118" s="483"/>
      <c r="DL118" s="483"/>
      <c r="DM118" s="483"/>
      <c r="DN118" s="483"/>
      <c r="DO118" s="483"/>
      <c r="DP118" s="483"/>
      <c r="DQ118" s="483"/>
      <c r="DR118" s="483"/>
      <c r="DS118" s="483"/>
      <c r="DT118" s="483"/>
    </row>
    <row r="119" spans="1:124" s="486" customFormat="1" ht="30.6" customHeight="1">
      <c r="A119" s="483"/>
      <c r="B119" s="483"/>
      <c r="C119" s="487" t="s">
        <v>470</v>
      </c>
      <c r="D119" s="491" t="s">
        <v>471</v>
      </c>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554"/>
      <c r="AI119" s="554"/>
      <c r="AJ119" s="554"/>
      <c r="AK119" s="554"/>
      <c r="AL119" s="554"/>
      <c r="AM119" s="554"/>
      <c r="AN119" s="554"/>
      <c r="AO119" s="554"/>
      <c r="AP119" s="554"/>
      <c r="AQ119" s="554"/>
      <c r="AR119" s="554"/>
      <c r="AS119" s="554"/>
      <c r="AT119" s="554"/>
      <c r="AU119" s="554"/>
      <c r="AV119" s="554"/>
      <c r="AW119" s="554"/>
      <c r="AX119" s="554"/>
      <c r="AY119" s="554"/>
      <c r="AZ119" s="554"/>
      <c r="BA119" s="554"/>
      <c r="BB119" s="554"/>
      <c r="BC119" s="554"/>
      <c r="BD119" s="554"/>
      <c r="BE119" s="554"/>
      <c r="BF119" s="554"/>
      <c r="BG119" s="483"/>
      <c r="BH119" s="483"/>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483"/>
      <c r="DG119" s="483"/>
      <c r="DH119" s="483"/>
      <c r="DI119" s="483"/>
      <c r="DJ119" s="483"/>
      <c r="DK119" s="483"/>
      <c r="DL119" s="483"/>
      <c r="DM119" s="483"/>
      <c r="DN119" s="483"/>
      <c r="DO119" s="483"/>
      <c r="DP119" s="483"/>
      <c r="DQ119" s="483"/>
      <c r="DR119" s="483"/>
      <c r="DS119" s="483"/>
      <c r="DT119" s="483"/>
    </row>
    <row r="120" spans="1:124" s="486" customFormat="1" ht="30.6" customHeight="1">
      <c r="A120" s="483"/>
      <c r="B120" s="483"/>
      <c r="C120" s="487" t="s">
        <v>472</v>
      </c>
      <c r="D120" s="491" t="s">
        <v>473</v>
      </c>
      <c r="E120" s="483"/>
      <c r="F120" s="483"/>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554"/>
      <c r="AI120" s="554"/>
      <c r="AJ120" s="554"/>
      <c r="AK120" s="554"/>
      <c r="AL120" s="554"/>
      <c r="AM120" s="554"/>
      <c r="AN120" s="554"/>
      <c r="AO120" s="554"/>
      <c r="AP120" s="554"/>
      <c r="AQ120" s="554"/>
      <c r="AR120" s="554"/>
      <c r="AS120" s="554"/>
      <c r="AT120" s="554"/>
      <c r="AU120" s="554"/>
      <c r="AV120" s="554"/>
      <c r="AW120" s="554"/>
      <c r="AX120" s="554"/>
      <c r="AY120" s="554"/>
      <c r="AZ120" s="554"/>
      <c r="BA120" s="554"/>
      <c r="BB120" s="554"/>
      <c r="BC120" s="554"/>
      <c r="BD120" s="554"/>
      <c r="BE120" s="554"/>
      <c r="BF120" s="554"/>
      <c r="BG120" s="483"/>
      <c r="BH120" s="483"/>
      <c r="BI120" s="483"/>
      <c r="BJ120" s="483"/>
      <c r="BK120" s="483"/>
      <c r="BL120" s="483"/>
      <c r="BM120" s="483"/>
      <c r="BN120" s="483"/>
      <c r="BO120" s="483"/>
      <c r="BP120" s="483"/>
      <c r="BQ120" s="483"/>
      <c r="BR120" s="483"/>
      <c r="BS120" s="483"/>
      <c r="BT120" s="483"/>
      <c r="BU120" s="483"/>
      <c r="BV120" s="483"/>
      <c r="BW120" s="483"/>
      <c r="BX120" s="483"/>
      <c r="BY120" s="483"/>
      <c r="BZ120" s="483"/>
      <c r="CA120" s="483"/>
      <c r="CB120" s="483"/>
      <c r="CC120" s="483"/>
      <c r="CD120" s="483"/>
      <c r="CE120" s="483"/>
      <c r="CF120" s="483"/>
      <c r="CG120" s="483"/>
      <c r="CH120" s="483"/>
      <c r="CI120" s="483"/>
      <c r="CJ120" s="483"/>
      <c r="CK120" s="483"/>
      <c r="CL120" s="483"/>
      <c r="CM120" s="483"/>
      <c r="CN120" s="483"/>
      <c r="CO120" s="483"/>
      <c r="CP120" s="483"/>
      <c r="CQ120" s="483"/>
      <c r="CR120" s="483"/>
      <c r="CS120" s="483"/>
      <c r="CT120" s="483"/>
      <c r="CU120" s="483"/>
      <c r="CV120" s="483"/>
      <c r="CW120" s="483"/>
      <c r="CX120" s="483"/>
      <c r="CY120" s="483"/>
      <c r="CZ120" s="483"/>
      <c r="DA120" s="483"/>
      <c r="DB120" s="483"/>
      <c r="DC120" s="483"/>
      <c r="DD120" s="483"/>
      <c r="DE120" s="483"/>
      <c r="DF120" s="483"/>
      <c r="DG120" s="483"/>
      <c r="DH120" s="483"/>
      <c r="DI120" s="483"/>
      <c r="DJ120" s="483"/>
      <c r="DK120" s="483"/>
      <c r="DL120" s="483"/>
      <c r="DM120" s="483"/>
      <c r="DN120" s="483"/>
      <c r="DO120" s="483"/>
      <c r="DP120" s="483"/>
      <c r="DQ120" s="483"/>
      <c r="DR120" s="483"/>
      <c r="DS120" s="483"/>
      <c r="DT120" s="483"/>
    </row>
    <row r="121" spans="1:124" s="486" customFormat="1" ht="30.6" customHeight="1">
      <c r="A121" s="483"/>
      <c r="B121" s="483"/>
      <c r="C121" s="487" t="s">
        <v>474</v>
      </c>
      <c r="D121" s="491" t="s">
        <v>475</v>
      </c>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554"/>
      <c r="AI121" s="554"/>
      <c r="AJ121" s="554"/>
      <c r="AK121" s="554"/>
      <c r="AL121" s="554"/>
      <c r="AM121" s="554"/>
      <c r="AN121" s="554"/>
      <c r="AO121" s="554"/>
      <c r="AP121" s="554"/>
      <c r="AQ121" s="554"/>
      <c r="AR121" s="554"/>
      <c r="AS121" s="554"/>
      <c r="AT121" s="554"/>
      <c r="AU121" s="554"/>
      <c r="AV121" s="554"/>
      <c r="AW121" s="554"/>
      <c r="AX121" s="554"/>
      <c r="AY121" s="554"/>
      <c r="AZ121" s="554"/>
      <c r="BA121" s="554"/>
      <c r="BB121" s="554"/>
      <c r="BC121" s="554"/>
      <c r="BD121" s="554"/>
      <c r="BE121" s="554"/>
      <c r="BF121" s="554"/>
      <c r="BG121" s="483"/>
      <c r="BH121" s="483"/>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3"/>
      <c r="CF121" s="483"/>
      <c r="CG121" s="483"/>
      <c r="CH121" s="483"/>
      <c r="CI121" s="483"/>
      <c r="CJ121" s="483"/>
      <c r="CK121" s="483"/>
      <c r="CL121" s="483"/>
      <c r="CM121" s="483"/>
      <c r="CN121" s="483"/>
      <c r="CO121" s="483"/>
      <c r="CP121" s="483"/>
      <c r="CQ121" s="483"/>
      <c r="CR121" s="483"/>
      <c r="CS121" s="483"/>
      <c r="CT121" s="483"/>
      <c r="CU121" s="483"/>
      <c r="CV121" s="483"/>
      <c r="CW121" s="483"/>
      <c r="CX121" s="483"/>
      <c r="CY121" s="483"/>
      <c r="CZ121" s="483"/>
      <c r="DA121" s="483"/>
      <c r="DB121" s="483"/>
      <c r="DC121" s="483"/>
      <c r="DD121" s="483"/>
      <c r="DE121" s="483"/>
      <c r="DF121" s="483"/>
      <c r="DG121" s="483"/>
      <c r="DH121" s="483"/>
      <c r="DI121" s="483"/>
      <c r="DJ121" s="483"/>
      <c r="DK121" s="483"/>
      <c r="DL121" s="483"/>
      <c r="DM121" s="483"/>
      <c r="DN121" s="483"/>
      <c r="DO121" s="483"/>
      <c r="DP121" s="483"/>
      <c r="DQ121" s="483"/>
      <c r="DR121" s="483"/>
      <c r="DS121" s="483"/>
      <c r="DT121" s="483"/>
    </row>
    <row r="122" spans="1:124" s="486" customFormat="1" ht="30.6" customHeight="1">
      <c r="A122" s="483"/>
      <c r="B122" s="483"/>
      <c r="C122" s="487" t="s">
        <v>476</v>
      </c>
      <c r="D122" s="491" t="s">
        <v>477</v>
      </c>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554"/>
      <c r="AI122" s="554"/>
      <c r="AJ122" s="554"/>
      <c r="AK122" s="554"/>
      <c r="AL122" s="554"/>
      <c r="AM122" s="554"/>
      <c r="AN122" s="554"/>
      <c r="AO122" s="554"/>
      <c r="AP122" s="554"/>
      <c r="AQ122" s="554"/>
      <c r="AR122" s="554"/>
      <c r="AS122" s="554"/>
      <c r="AT122" s="554"/>
      <c r="AU122" s="554"/>
      <c r="AV122" s="554"/>
      <c r="AW122" s="554"/>
      <c r="AX122" s="554"/>
      <c r="AY122" s="554"/>
      <c r="AZ122" s="554"/>
      <c r="BA122" s="554"/>
      <c r="BB122" s="554"/>
      <c r="BC122" s="554"/>
      <c r="BD122" s="554"/>
      <c r="BE122" s="554"/>
      <c r="BF122" s="554"/>
      <c r="BG122" s="483"/>
      <c r="BH122" s="483"/>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3"/>
      <c r="CF122" s="483"/>
      <c r="CG122" s="483"/>
      <c r="CH122" s="483"/>
      <c r="CI122" s="483"/>
      <c r="CJ122" s="483"/>
      <c r="CK122" s="483"/>
      <c r="CL122" s="483"/>
      <c r="CM122" s="483"/>
      <c r="CN122" s="483"/>
      <c r="CO122" s="483"/>
      <c r="CP122" s="483"/>
      <c r="CQ122" s="483"/>
      <c r="CR122" s="483"/>
      <c r="CS122" s="483"/>
      <c r="CT122" s="483"/>
      <c r="CU122" s="483"/>
      <c r="CV122" s="483"/>
      <c r="CW122" s="483"/>
      <c r="CX122" s="483"/>
      <c r="CY122" s="483"/>
      <c r="CZ122" s="483"/>
      <c r="DA122" s="483"/>
      <c r="DB122" s="483"/>
      <c r="DC122" s="483"/>
      <c r="DD122" s="483"/>
      <c r="DE122" s="483"/>
      <c r="DF122" s="483"/>
      <c r="DG122" s="483"/>
      <c r="DH122" s="483"/>
      <c r="DI122" s="483"/>
      <c r="DJ122" s="483"/>
      <c r="DK122" s="483"/>
      <c r="DL122" s="483"/>
      <c r="DM122" s="483"/>
      <c r="DN122" s="483"/>
      <c r="DO122" s="483"/>
      <c r="DP122" s="483"/>
      <c r="DQ122" s="483"/>
      <c r="DR122" s="483"/>
      <c r="DS122" s="483"/>
      <c r="DT122" s="483"/>
    </row>
    <row r="123" spans="1:124" s="486" customFormat="1" ht="30.6" customHeight="1">
      <c r="A123" s="483"/>
      <c r="B123" s="483"/>
      <c r="C123" s="487" t="s">
        <v>478</v>
      </c>
      <c r="D123" s="491" t="s">
        <v>479</v>
      </c>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554"/>
      <c r="AI123" s="554"/>
      <c r="AJ123" s="554"/>
      <c r="AK123" s="554"/>
      <c r="AL123" s="554"/>
      <c r="AM123" s="554"/>
      <c r="AN123" s="554"/>
      <c r="AO123" s="554"/>
      <c r="AP123" s="554"/>
      <c r="AQ123" s="554"/>
      <c r="AR123" s="554"/>
      <c r="AS123" s="554"/>
      <c r="AT123" s="554"/>
      <c r="AU123" s="554"/>
      <c r="AV123" s="554"/>
      <c r="AW123" s="554"/>
      <c r="AX123" s="554"/>
      <c r="AY123" s="554"/>
      <c r="AZ123" s="554"/>
      <c r="BA123" s="554"/>
      <c r="BB123" s="554"/>
      <c r="BC123" s="554"/>
      <c r="BD123" s="554"/>
      <c r="BE123" s="554"/>
      <c r="BF123" s="554"/>
      <c r="BG123" s="483"/>
      <c r="BH123" s="483"/>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c r="CN123" s="483"/>
      <c r="CO123" s="483"/>
      <c r="CP123" s="483"/>
      <c r="CQ123" s="483"/>
      <c r="CR123" s="483"/>
      <c r="CS123" s="483"/>
      <c r="CT123" s="483"/>
      <c r="CU123" s="483"/>
      <c r="CV123" s="483"/>
      <c r="CW123" s="483"/>
      <c r="CX123" s="483"/>
      <c r="CY123" s="483"/>
      <c r="CZ123" s="483"/>
      <c r="DA123" s="483"/>
      <c r="DB123" s="483"/>
      <c r="DC123" s="483"/>
      <c r="DD123" s="483"/>
      <c r="DE123" s="483"/>
      <c r="DF123" s="483"/>
      <c r="DG123" s="483"/>
      <c r="DH123" s="483"/>
      <c r="DI123" s="483"/>
      <c r="DJ123" s="483"/>
      <c r="DK123" s="483"/>
      <c r="DL123" s="483"/>
      <c r="DM123" s="483"/>
      <c r="DN123" s="483"/>
      <c r="DO123" s="483"/>
      <c r="DP123" s="483"/>
      <c r="DQ123" s="483"/>
      <c r="DR123" s="483"/>
      <c r="DS123" s="483"/>
      <c r="DT123" s="483"/>
    </row>
    <row r="124" spans="1:124" s="486" customFormat="1" ht="30.6" customHeight="1">
      <c r="A124" s="483"/>
      <c r="B124" s="483"/>
      <c r="C124" s="489"/>
      <c r="D124" s="489"/>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554"/>
      <c r="AI124" s="554"/>
      <c r="AJ124" s="554"/>
      <c r="AK124" s="554"/>
      <c r="AL124" s="554"/>
      <c r="AM124" s="554"/>
      <c r="AN124" s="554"/>
      <c r="AO124" s="554"/>
      <c r="AP124" s="554"/>
      <c r="AQ124" s="554"/>
      <c r="AR124" s="554"/>
      <c r="AS124" s="554"/>
      <c r="AT124" s="554"/>
      <c r="AU124" s="554"/>
      <c r="AV124" s="554"/>
      <c r="AW124" s="554"/>
      <c r="AX124" s="554"/>
      <c r="AY124" s="554"/>
      <c r="AZ124" s="554"/>
      <c r="BA124" s="554"/>
      <c r="BB124" s="554"/>
      <c r="BC124" s="554"/>
      <c r="BD124" s="554"/>
      <c r="BE124" s="554"/>
      <c r="BF124" s="554"/>
      <c r="BG124" s="483"/>
      <c r="BH124" s="483"/>
      <c r="BI124" s="483"/>
      <c r="BJ124" s="483"/>
      <c r="BK124" s="483"/>
      <c r="BL124" s="483"/>
      <c r="BM124" s="483"/>
      <c r="BN124" s="483"/>
      <c r="BO124" s="483"/>
      <c r="BP124" s="483"/>
      <c r="BQ124" s="483"/>
      <c r="BR124" s="483"/>
      <c r="BS124" s="483"/>
      <c r="BT124" s="483"/>
      <c r="BU124" s="483"/>
      <c r="BV124" s="483"/>
      <c r="BW124" s="483"/>
      <c r="BX124" s="483"/>
      <c r="BY124" s="483"/>
      <c r="BZ124" s="483"/>
      <c r="CA124" s="483"/>
      <c r="CB124" s="483"/>
      <c r="CC124" s="483"/>
      <c r="CD124" s="483"/>
      <c r="CE124" s="483"/>
      <c r="CF124" s="483"/>
      <c r="CG124" s="483"/>
      <c r="CH124" s="483"/>
      <c r="CI124" s="483"/>
      <c r="CJ124" s="483"/>
      <c r="CK124" s="483"/>
      <c r="CL124" s="483"/>
      <c r="CM124" s="483"/>
      <c r="CN124" s="483"/>
      <c r="CO124" s="483"/>
      <c r="CP124" s="483"/>
      <c r="CQ124" s="483"/>
      <c r="CR124" s="483"/>
      <c r="CS124" s="483"/>
      <c r="CT124" s="483"/>
      <c r="CU124" s="483"/>
      <c r="CV124" s="483"/>
      <c r="CW124" s="483"/>
      <c r="CX124" s="483"/>
      <c r="CY124" s="483"/>
      <c r="CZ124" s="483"/>
      <c r="DA124" s="483"/>
      <c r="DB124" s="483"/>
      <c r="DC124" s="483"/>
      <c r="DD124" s="483"/>
      <c r="DE124" s="483"/>
      <c r="DF124" s="483"/>
      <c r="DG124" s="483"/>
      <c r="DH124" s="483"/>
      <c r="DI124" s="483"/>
      <c r="DJ124" s="483"/>
      <c r="DK124" s="483"/>
      <c r="DL124" s="483"/>
      <c r="DM124" s="483"/>
      <c r="DN124" s="483"/>
      <c r="DO124" s="483"/>
      <c r="DP124" s="483"/>
      <c r="DQ124" s="483"/>
      <c r="DR124" s="483"/>
      <c r="DS124" s="483"/>
      <c r="DT124" s="483"/>
    </row>
    <row r="125" spans="1:124" s="486" customFormat="1" ht="30.6" customHeight="1">
      <c r="A125" s="483"/>
      <c r="B125" s="483"/>
      <c r="C125" s="483"/>
      <c r="D125" s="483"/>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554"/>
      <c r="AI125" s="554"/>
      <c r="AJ125" s="554"/>
      <c r="AK125" s="554"/>
      <c r="AL125" s="554"/>
      <c r="AM125" s="554"/>
      <c r="AN125" s="554"/>
      <c r="AO125" s="554"/>
      <c r="AP125" s="554"/>
      <c r="AQ125" s="554"/>
      <c r="AR125" s="554"/>
      <c r="AS125" s="554"/>
      <c r="AT125" s="554"/>
      <c r="AU125" s="554"/>
      <c r="AV125" s="554"/>
      <c r="AW125" s="554"/>
      <c r="AX125" s="554"/>
      <c r="AY125" s="554"/>
      <c r="AZ125" s="554"/>
      <c r="BA125" s="554"/>
      <c r="BB125" s="554"/>
      <c r="BC125" s="554"/>
      <c r="BD125" s="554"/>
      <c r="BE125" s="554"/>
      <c r="BF125" s="554"/>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3"/>
      <c r="CT125" s="483"/>
      <c r="CU125" s="483"/>
      <c r="CV125" s="483"/>
      <c r="CW125" s="483"/>
      <c r="CX125" s="483"/>
      <c r="CY125" s="483"/>
      <c r="CZ125" s="483"/>
      <c r="DA125" s="483"/>
      <c r="DB125" s="483"/>
      <c r="DC125" s="483"/>
      <c r="DD125" s="483"/>
      <c r="DE125" s="483"/>
      <c r="DF125" s="483"/>
      <c r="DG125" s="483"/>
      <c r="DH125" s="483"/>
      <c r="DI125" s="483"/>
      <c r="DJ125" s="483"/>
      <c r="DK125" s="483"/>
      <c r="DL125" s="483"/>
      <c r="DM125" s="483"/>
      <c r="DN125" s="483"/>
      <c r="DO125" s="483"/>
      <c r="DP125" s="483"/>
      <c r="DQ125" s="483"/>
      <c r="DR125" s="483"/>
      <c r="DS125" s="483"/>
      <c r="DT125" s="483"/>
    </row>
    <row r="126" spans="1:124" s="486" customFormat="1" ht="30.6" customHeight="1">
      <c r="A126" s="483"/>
      <c r="B126" s="483"/>
      <c r="C126" s="483"/>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554"/>
      <c r="AI126" s="554"/>
      <c r="AJ126" s="554"/>
      <c r="AK126" s="554"/>
      <c r="AL126" s="554"/>
      <c r="AM126" s="554"/>
      <c r="AN126" s="554"/>
      <c r="AO126" s="554"/>
      <c r="AP126" s="554"/>
      <c r="AQ126" s="554"/>
      <c r="AR126" s="554"/>
      <c r="AS126" s="554"/>
      <c r="AT126" s="554"/>
      <c r="AU126" s="554"/>
      <c r="AV126" s="554"/>
      <c r="AW126" s="554"/>
      <c r="AX126" s="554"/>
      <c r="AY126" s="554"/>
      <c r="AZ126" s="554"/>
      <c r="BA126" s="554"/>
      <c r="BB126" s="554"/>
      <c r="BC126" s="554"/>
      <c r="BD126" s="554"/>
      <c r="BE126" s="554"/>
      <c r="BF126" s="554"/>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c r="CN126" s="483"/>
      <c r="CO126" s="483"/>
      <c r="CP126" s="483"/>
      <c r="CQ126" s="483"/>
      <c r="CR126" s="483"/>
      <c r="CS126" s="483"/>
      <c r="CT126" s="483"/>
      <c r="CU126" s="483"/>
      <c r="CV126" s="483"/>
      <c r="CW126" s="483"/>
      <c r="CX126" s="483"/>
      <c r="CY126" s="483"/>
      <c r="CZ126" s="483"/>
      <c r="DA126" s="483"/>
      <c r="DB126" s="483"/>
      <c r="DC126" s="483"/>
      <c r="DD126" s="483"/>
      <c r="DE126" s="483"/>
      <c r="DF126" s="483"/>
      <c r="DG126" s="483"/>
      <c r="DH126" s="483"/>
      <c r="DI126" s="483"/>
      <c r="DJ126" s="483"/>
      <c r="DK126" s="483"/>
      <c r="DL126" s="483"/>
      <c r="DM126" s="483"/>
      <c r="DN126" s="483"/>
      <c r="DO126" s="483"/>
      <c r="DP126" s="483"/>
      <c r="DQ126" s="483"/>
      <c r="DR126" s="483"/>
      <c r="DS126" s="483"/>
      <c r="DT126" s="483"/>
    </row>
    <row r="127" spans="1:124" s="486" customFormat="1" ht="30.6" customHeight="1">
      <c r="A127" s="483"/>
      <c r="B127" s="483"/>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554"/>
      <c r="AI127" s="554"/>
      <c r="AJ127" s="554"/>
      <c r="AK127" s="554"/>
      <c r="AL127" s="554"/>
      <c r="AM127" s="554"/>
      <c r="AN127" s="554"/>
      <c r="AO127" s="554"/>
      <c r="AP127" s="554"/>
      <c r="AQ127" s="554"/>
      <c r="AR127" s="554"/>
      <c r="AS127" s="554"/>
      <c r="AT127" s="554"/>
      <c r="AU127" s="554"/>
      <c r="AV127" s="554"/>
      <c r="AW127" s="554"/>
      <c r="AX127" s="554"/>
      <c r="AY127" s="554"/>
      <c r="AZ127" s="554"/>
      <c r="BA127" s="554"/>
      <c r="BB127" s="554"/>
      <c r="BC127" s="554"/>
      <c r="BD127" s="554"/>
      <c r="BE127" s="554"/>
      <c r="BF127" s="554"/>
      <c r="BG127" s="483"/>
      <c r="BH127" s="483"/>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c r="CN127" s="483"/>
      <c r="CO127" s="483"/>
      <c r="CP127" s="483"/>
      <c r="CQ127" s="483"/>
      <c r="CR127" s="483"/>
      <c r="CS127" s="483"/>
      <c r="CT127" s="483"/>
      <c r="CU127" s="483"/>
      <c r="CV127" s="483"/>
      <c r="CW127" s="483"/>
      <c r="CX127" s="483"/>
      <c r="CY127" s="483"/>
      <c r="CZ127" s="483"/>
      <c r="DA127" s="483"/>
      <c r="DB127" s="483"/>
      <c r="DC127" s="483"/>
      <c r="DD127" s="483"/>
      <c r="DE127" s="483"/>
      <c r="DF127" s="483"/>
      <c r="DG127" s="483"/>
      <c r="DH127" s="483"/>
      <c r="DI127" s="483"/>
      <c r="DJ127" s="483"/>
      <c r="DK127" s="483"/>
      <c r="DL127" s="483"/>
      <c r="DM127" s="483"/>
      <c r="DN127" s="483"/>
      <c r="DO127" s="483"/>
      <c r="DP127" s="483"/>
      <c r="DQ127" s="483"/>
      <c r="DR127" s="483"/>
      <c r="DS127" s="483"/>
      <c r="DT127" s="483"/>
    </row>
    <row r="128" spans="1:124" s="486" customFormat="1" ht="30.6" customHeight="1">
      <c r="A128" s="483"/>
      <c r="B128" s="483"/>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554"/>
      <c r="AI128" s="554"/>
      <c r="AJ128" s="554"/>
      <c r="AK128" s="554"/>
      <c r="AL128" s="554"/>
      <c r="AM128" s="554"/>
      <c r="AN128" s="554"/>
      <c r="AO128" s="554"/>
      <c r="AP128" s="554"/>
      <c r="AQ128" s="554"/>
      <c r="AR128" s="554"/>
      <c r="AS128" s="554"/>
      <c r="AT128" s="554"/>
      <c r="AU128" s="554"/>
      <c r="AV128" s="554"/>
      <c r="AW128" s="554"/>
      <c r="AX128" s="554"/>
      <c r="AY128" s="554"/>
      <c r="AZ128" s="554"/>
      <c r="BA128" s="554"/>
      <c r="BB128" s="554"/>
      <c r="BC128" s="554"/>
      <c r="BD128" s="554"/>
      <c r="BE128" s="554"/>
      <c r="BF128" s="554"/>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3"/>
      <c r="DC128" s="483"/>
      <c r="DD128" s="483"/>
      <c r="DE128" s="483"/>
      <c r="DF128" s="483"/>
      <c r="DG128" s="483"/>
      <c r="DH128" s="483"/>
      <c r="DI128" s="483"/>
      <c r="DJ128" s="483"/>
      <c r="DK128" s="483"/>
      <c r="DL128" s="483"/>
      <c r="DM128" s="483"/>
      <c r="DN128" s="483"/>
      <c r="DO128" s="483"/>
      <c r="DP128" s="483"/>
      <c r="DQ128" s="483"/>
      <c r="DR128" s="483"/>
      <c r="DS128" s="483"/>
      <c r="DT128" s="483"/>
    </row>
    <row r="129" spans="1:124" s="486" customFormat="1" ht="22.8">
      <c r="A129" s="483"/>
      <c r="B129" s="483"/>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554"/>
      <c r="AI129" s="554"/>
      <c r="AJ129" s="554"/>
      <c r="AK129" s="554"/>
      <c r="AL129" s="554"/>
      <c r="AM129" s="554"/>
      <c r="AN129" s="554"/>
      <c r="AO129" s="554"/>
      <c r="AP129" s="554"/>
      <c r="AQ129" s="554"/>
      <c r="AR129" s="554"/>
      <c r="AS129" s="554"/>
      <c r="AT129" s="554"/>
      <c r="AU129" s="554"/>
      <c r="AV129" s="554"/>
      <c r="AW129" s="554"/>
      <c r="AX129" s="554"/>
      <c r="AY129" s="554"/>
      <c r="AZ129" s="554"/>
      <c r="BA129" s="554"/>
      <c r="BB129" s="554"/>
      <c r="BC129" s="554"/>
      <c r="BD129" s="554"/>
      <c r="BE129" s="554"/>
      <c r="BF129" s="554"/>
      <c r="BG129" s="483"/>
      <c r="BH129" s="483"/>
      <c r="BI129" s="483"/>
      <c r="BJ129" s="483"/>
      <c r="BK129" s="483"/>
      <c r="BL129" s="483"/>
      <c r="BM129" s="483"/>
      <c r="BN129" s="483"/>
      <c r="BO129" s="483"/>
      <c r="BP129" s="483"/>
      <c r="BQ129" s="483"/>
      <c r="BR129" s="483"/>
      <c r="BS129" s="483"/>
      <c r="BT129" s="483"/>
      <c r="BU129" s="483"/>
      <c r="BV129" s="483"/>
      <c r="BW129" s="483"/>
      <c r="BX129" s="483"/>
      <c r="BY129" s="483"/>
      <c r="BZ129" s="483"/>
      <c r="CA129" s="483"/>
      <c r="CB129" s="483"/>
      <c r="CC129" s="483"/>
      <c r="CD129" s="483"/>
      <c r="CE129" s="483"/>
      <c r="CF129" s="483"/>
      <c r="CG129" s="483"/>
      <c r="CH129" s="483"/>
      <c r="CI129" s="483"/>
      <c r="CJ129" s="483"/>
      <c r="CK129" s="483"/>
      <c r="CL129" s="483"/>
      <c r="CM129" s="483"/>
      <c r="CN129" s="483"/>
      <c r="CO129" s="483"/>
      <c r="CP129" s="483"/>
      <c r="CQ129" s="483"/>
      <c r="CR129" s="483"/>
      <c r="CS129" s="483"/>
      <c r="CT129" s="483"/>
      <c r="CU129" s="483"/>
      <c r="CV129" s="483"/>
      <c r="CW129" s="483"/>
      <c r="CX129" s="483"/>
      <c r="CY129" s="483"/>
      <c r="CZ129" s="483"/>
      <c r="DA129" s="483"/>
      <c r="DB129" s="483"/>
      <c r="DC129" s="483"/>
      <c r="DD129" s="483"/>
      <c r="DE129" s="483"/>
      <c r="DF129" s="483"/>
      <c r="DG129" s="483"/>
      <c r="DH129" s="483"/>
      <c r="DI129" s="483"/>
      <c r="DJ129" s="483"/>
      <c r="DK129" s="483"/>
      <c r="DL129" s="483"/>
      <c r="DM129" s="483"/>
      <c r="DN129" s="483"/>
      <c r="DO129" s="483"/>
      <c r="DP129" s="483"/>
      <c r="DQ129" s="483"/>
      <c r="DR129" s="483"/>
      <c r="DS129" s="483"/>
      <c r="DT129" s="483"/>
    </row>
    <row r="130" spans="1:124" s="486" customFormat="1" ht="22.8">
      <c r="A130" s="483"/>
      <c r="B130" s="483"/>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554"/>
      <c r="AI130" s="554"/>
      <c r="AJ130" s="554"/>
      <c r="AK130" s="554"/>
      <c r="AL130" s="554"/>
      <c r="AM130" s="554"/>
      <c r="AN130" s="554"/>
      <c r="AO130" s="554"/>
      <c r="AP130" s="554"/>
      <c r="AQ130" s="554"/>
      <c r="AR130" s="554"/>
      <c r="AS130" s="554"/>
      <c r="AT130" s="554"/>
      <c r="AU130" s="554"/>
      <c r="AV130" s="554"/>
      <c r="AW130" s="554"/>
      <c r="AX130" s="554"/>
      <c r="AY130" s="554"/>
      <c r="AZ130" s="554"/>
      <c r="BA130" s="554"/>
      <c r="BB130" s="554"/>
      <c r="BC130" s="554"/>
      <c r="BD130" s="554"/>
      <c r="BE130" s="554"/>
      <c r="BF130" s="554"/>
      <c r="BG130" s="483"/>
      <c r="BH130" s="483"/>
      <c r="BI130" s="483"/>
      <c r="BJ130" s="483"/>
      <c r="BK130" s="483"/>
      <c r="BL130" s="483"/>
      <c r="BM130" s="483"/>
      <c r="BN130" s="483"/>
      <c r="BO130" s="483"/>
      <c r="BP130" s="483"/>
      <c r="BQ130" s="483"/>
      <c r="BR130" s="483"/>
      <c r="BS130" s="483"/>
      <c r="BT130" s="483"/>
      <c r="BU130" s="483"/>
      <c r="BV130" s="483"/>
      <c r="BW130" s="483"/>
      <c r="BX130" s="483"/>
      <c r="BY130" s="483"/>
      <c r="BZ130" s="483"/>
      <c r="CA130" s="483"/>
      <c r="CB130" s="483"/>
      <c r="CC130" s="483"/>
      <c r="CD130" s="483"/>
      <c r="CE130" s="483"/>
      <c r="CF130" s="483"/>
      <c r="CG130" s="483"/>
      <c r="CH130" s="483"/>
      <c r="CI130" s="483"/>
      <c r="CJ130" s="483"/>
      <c r="CK130" s="483"/>
      <c r="CL130" s="483"/>
      <c r="CM130" s="483"/>
      <c r="CN130" s="483"/>
      <c r="CO130" s="483"/>
      <c r="CP130" s="483"/>
      <c r="CQ130" s="483"/>
      <c r="CR130" s="483"/>
      <c r="CS130" s="483"/>
      <c r="CT130" s="483"/>
      <c r="CU130" s="483"/>
      <c r="CV130" s="483"/>
      <c r="CW130" s="483"/>
      <c r="CX130" s="483"/>
      <c r="CY130" s="483"/>
      <c r="CZ130" s="483"/>
      <c r="DA130" s="483"/>
      <c r="DB130" s="483"/>
      <c r="DC130" s="483"/>
      <c r="DD130" s="483"/>
      <c r="DE130" s="483"/>
      <c r="DF130" s="483"/>
      <c r="DG130" s="483"/>
      <c r="DH130" s="483"/>
      <c r="DI130" s="483"/>
      <c r="DJ130" s="483"/>
      <c r="DK130" s="483"/>
      <c r="DL130" s="483"/>
      <c r="DM130" s="483"/>
      <c r="DN130" s="483"/>
      <c r="DO130" s="483"/>
      <c r="DP130" s="483"/>
      <c r="DQ130" s="483"/>
      <c r="DR130" s="483"/>
      <c r="DS130" s="483"/>
      <c r="DT130" s="483"/>
    </row>
    <row r="131" spans="1:124" s="486" customFormat="1" ht="22.8" hidden="1">
      <c r="A131" s="483"/>
      <c r="B131" s="483"/>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554"/>
      <c r="AI131" s="554"/>
      <c r="AJ131" s="554"/>
      <c r="AK131" s="554"/>
      <c r="AL131" s="554"/>
      <c r="AM131" s="554"/>
      <c r="AN131" s="554"/>
      <c r="AO131" s="554"/>
      <c r="AP131" s="554"/>
      <c r="AQ131" s="554"/>
      <c r="AR131" s="554"/>
      <c r="AS131" s="554"/>
      <c r="AT131" s="554"/>
      <c r="AU131" s="554"/>
      <c r="AV131" s="554"/>
      <c r="AW131" s="554"/>
      <c r="AX131" s="554"/>
      <c r="AY131" s="554"/>
      <c r="AZ131" s="554"/>
      <c r="BA131" s="554"/>
      <c r="BB131" s="554"/>
      <c r="BC131" s="554"/>
      <c r="BD131" s="554"/>
      <c r="BE131" s="554"/>
      <c r="BF131" s="554"/>
      <c r="BG131" s="483"/>
      <c r="BH131" s="483"/>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3"/>
      <c r="CH131" s="483"/>
      <c r="CI131" s="483"/>
      <c r="CJ131" s="483"/>
      <c r="CK131" s="483"/>
      <c r="CL131" s="483"/>
      <c r="CM131" s="483"/>
      <c r="CN131" s="483"/>
      <c r="CO131" s="483"/>
      <c r="CP131" s="483"/>
      <c r="CQ131" s="483"/>
      <c r="CR131" s="483"/>
      <c r="CS131" s="483"/>
      <c r="CT131" s="483"/>
      <c r="CU131" s="483"/>
      <c r="CV131" s="483"/>
      <c r="CW131" s="483"/>
      <c r="CX131" s="483"/>
      <c r="CY131" s="483"/>
      <c r="CZ131" s="483"/>
      <c r="DA131" s="483"/>
      <c r="DB131" s="483"/>
      <c r="DC131" s="483"/>
      <c r="DD131" s="483"/>
      <c r="DE131" s="483"/>
      <c r="DF131" s="483"/>
      <c r="DG131" s="483"/>
      <c r="DH131" s="483"/>
      <c r="DI131" s="483"/>
      <c r="DJ131" s="483"/>
      <c r="DK131" s="483"/>
      <c r="DL131" s="483"/>
      <c r="DM131" s="483"/>
      <c r="DN131" s="483"/>
      <c r="DO131" s="483"/>
      <c r="DP131" s="483"/>
      <c r="DQ131" s="483"/>
      <c r="DR131" s="483"/>
      <c r="DS131" s="483"/>
      <c r="DT131" s="483"/>
    </row>
    <row r="132" spans="1:124" s="486" customFormat="1" ht="22.8" hidden="1">
      <c r="A132" s="483"/>
      <c r="B132" s="483"/>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554"/>
      <c r="AI132" s="554"/>
      <c r="AJ132" s="554"/>
      <c r="AK132" s="554"/>
      <c r="AL132" s="554"/>
      <c r="AM132" s="554"/>
      <c r="AN132" s="554"/>
      <c r="AO132" s="554"/>
      <c r="AP132" s="554"/>
      <c r="AQ132" s="554"/>
      <c r="AR132" s="554"/>
      <c r="AS132" s="554"/>
      <c r="AT132" s="554"/>
      <c r="AU132" s="554"/>
      <c r="AV132" s="554"/>
      <c r="AW132" s="554"/>
      <c r="AX132" s="554"/>
      <c r="AY132" s="554"/>
      <c r="AZ132" s="554"/>
      <c r="BA132" s="554"/>
      <c r="BB132" s="554"/>
      <c r="BC132" s="554"/>
      <c r="BD132" s="554"/>
      <c r="BE132" s="554"/>
      <c r="BF132" s="554"/>
      <c r="BG132" s="483"/>
      <c r="BH132" s="483"/>
      <c r="BI132" s="483"/>
      <c r="BJ132" s="483"/>
      <c r="BK132" s="483"/>
      <c r="BL132" s="483"/>
      <c r="BM132" s="483"/>
      <c r="BN132" s="483"/>
      <c r="BO132" s="483"/>
      <c r="BP132" s="483"/>
      <c r="BQ132" s="483"/>
      <c r="BR132" s="483"/>
      <c r="BS132" s="483"/>
      <c r="BT132" s="483"/>
      <c r="BU132" s="483"/>
      <c r="BV132" s="483"/>
      <c r="BW132" s="483"/>
      <c r="BX132" s="483"/>
      <c r="BY132" s="483"/>
      <c r="BZ132" s="483"/>
      <c r="CA132" s="483"/>
      <c r="CB132" s="483"/>
      <c r="CC132" s="483"/>
      <c r="CD132" s="483"/>
      <c r="CE132" s="483"/>
      <c r="CF132" s="483"/>
      <c r="CG132" s="483"/>
      <c r="CH132" s="483"/>
      <c r="CI132" s="483"/>
      <c r="CJ132" s="483"/>
      <c r="CK132" s="483"/>
      <c r="CL132" s="483"/>
      <c r="CM132" s="483"/>
      <c r="CN132" s="483"/>
      <c r="CO132" s="483"/>
      <c r="CP132" s="483"/>
      <c r="CQ132" s="483"/>
      <c r="CR132" s="483"/>
      <c r="CS132" s="483"/>
      <c r="CT132" s="483"/>
      <c r="CU132" s="483"/>
      <c r="CV132" s="483"/>
      <c r="CW132" s="483"/>
      <c r="CX132" s="483"/>
      <c r="CY132" s="483"/>
      <c r="CZ132" s="483"/>
      <c r="DA132" s="483"/>
      <c r="DB132" s="483"/>
      <c r="DC132" s="483"/>
      <c r="DD132" s="483"/>
      <c r="DE132" s="483"/>
      <c r="DF132" s="483"/>
      <c r="DG132" s="483"/>
      <c r="DH132" s="483"/>
      <c r="DI132" s="483"/>
      <c r="DJ132" s="483"/>
      <c r="DK132" s="483"/>
      <c r="DL132" s="483"/>
      <c r="DM132" s="483"/>
      <c r="DN132" s="483"/>
      <c r="DO132" s="483"/>
      <c r="DP132" s="483"/>
      <c r="DQ132" s="483"/>
      <c r="DR132" s="483"/>
      <c r="DS132" s="483"/>
      <c r="DT132" s="483"/>
    </row>
    <row r="133" spans="1:124" s="486" customFormat="1" ht="22.8" hidden="1">
      <c r="A133" s="483"/>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554"/>
      <c r="AI133" s="554"/>
      <c r="AJ133" s="554"/>
      <c r="AK133" s="554"/>
      <c r="AL133" s="554"/>
      <c r="AM133" s="554"/>
      <c r="AN133" s="554"/>
      <c r="AO133" s="554"/>
      <c r="AP133" s="554"/>
      <c r="AQ133" s="554"/>
      <c r="AR133" s="554"/>
      <c r="AS133" s="554"/>
      <c r="AT133" s="554"/>
      <c r="AU133" s="554"/>
      <c r="AV133" s="554"/>
      <c r="AW133" s="554"/>
      <c r="AX133" s="554"/>
      <c r="AY133" s="554"/>
      <c r="AZ133" s="554"/>
      <c r="BA133" s="554"/>
      <c r="BB133" s="554"/>
      <c r="BC133" s="554"/>
      <c r="BD133" s="554"/>
      <c r="BE133" s="554"/>
      <c r="BF133" s="554"/>
      <c r="BG133" s="483"/>
      <c r="BH133" s="483"/>
      <c r="BI133" s="483"/>
      <c r="BJ133" s="483"/>
      <c r="BK133" s="483"/>
      <c r="BL133" s="483"/>
      <c r="BM133" s="483"/>
      <c r="BN133" s="483"/>
      <c r="BO133" s="483"/>
      <c r="BP133" s="483"/>
      <c r="BQ133" s="483"/>
      <c r="BR133" s="483"/>
      <c r="BS133" s="483"/>
      <c r="BT133" s="483"/>
      <c r="BU133" s="483"/>
      <c r="BV133" s="483"/>
      <c r="BW133" s="483"/>
      <c r="BX133" s="483"/>
      <c r="BY133" s="483"/>
      <c r="BZ133" s="483"/>
      <c r="CA133" s="483"/>
      <c r="CB133" s="483"/>
      <c r="CC133" s="483"/>
      <c r="CD133" s="483"/>
      <c r="CE133" s="483"/>
      <c r="CF133" s="483"/>
      <c r="CG133" s="483"/>
      <c r="CH133" s="483"/>
      <c r="CI133" s="483"/>
      <c r="CJ133" s="483"/>
      <c r="CK133" s="483"/>
      <c r="CL133" s="483"/>
      <c r="CM133" s="483"/>
      <c r="CN133" s="483"/>
      <c r="CO133" s="483"/>
      <c r="CP133" s="483"/>
      <c r="CQ133" s="483"/>
      <c r="CR133" s="483"/>
      <c r="CS133" s="483"/>
      <c r="CT133" s="483"/>
      <c r="CU133" s="483"/>
      <c r="CV133" s="483"/>
      <c r="CW133" s="483"/>
      <c r="CX133" s="483"/>
      <c r="CY133" s="483"/>
      <c r="CZ133" s="483"/>
      <c r="DA133" s="483"/>
      <c r="DB133" s="483"/>
      <c r="DC133" s="483"/>
      <c r="DD133" s="483"/>
      <c r="DE133" s="483"/>
      <c r="DF133" s="483"/>
      <c r="DG133" s="483"/>
      <c r="DH133" s="483"/>
      <c r="DI133" s="483"/>
      <c r="DJ133" s="483"/>
      <c r="DK133" s="483"/>
      <c r="DL133" s="483"/>
      <c r="DM133" s="483"/>
      <c r="DN133" s="483"/>
      <c r="DO133" s="483"/>
      <c r="DP133" s="483"/>
      <c r="DQ133" s="483"/>
      <c r="DR133" s="483"/>
      <c r="DS133" s="483"/>
      <c r="DT133" s="483"/>
    </row>
    <row r="134" spans="1:124" s="486" customFormat="1" ht="22.8" hidden="1">
      <c r="A134" s="483"/>
      <c r="B134" s="483"/>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554"/>
      <c r="AI134" s="554"/>
      <c r="AJ134" s="554"/>
      <c r="AK134" s="554"/>
      <c r="AL134" s="554"/>
      <c r="AM134" s="554"/>
      <c r="AN134" s="554"/>
      <c r="AO134" s="554"/>
      <c r="AP134" s="554"/>
      <c r="AQ134" s="554"/>
      <c r="AR134" s="554"/>
      <c r="AS134" s="554"/>
      <c r="AT134" s="554"/>
      <c r="AU134" s="554"/>
      <c r="AV134" s="554"/>
      <c r="AW134" s="554"/>
      <c r="AX134" s="554"/>
      <c r="AY134" s="554"/>
      <c r="AZ134" s="554"/>
      <c r="BA134" s="554"/>
      <c r="BB134" s="554"/>
      <c r="BC134" s="554"/>
      <c r="BD134" s="554"/>
      <c r="BE134" s="554"/>
      <c r="BF134" s="554"/>
      <c r="BG134" s="483"/>
      <c r="BH134" s="483"/>
      <c r="BI134" s="483"/>
      <c r="BJ134" s="483"/>
      <c r="BK134" s="483"/>
      <c r="BL134" s="483"/>
      <c r="BM134" s="483"/>
      <c r="BN134" s="483"/>
      <c r="BO134" s="483"/>
      <c r="BP134" s="483"/>
      <c r="BQ134" s="483"/>
      <c r="BR134" s="483"/>
      <c r="BS134" s="483"/>
      <c r="BT134" s="483"/>
      <c r="BU134" s="483"/>
      <c r="BV134" s="483"/>
      <c r="BW134" s="483"/>
      <c r="BX134" s="483"/>
      <c r="BY134" s="483"/>
      <c r="BZ134" s="483"/>
      <c r="CA134" s="483"/>
      <c r="CB134" s="483"/>
      <c r="CC134" s="483"/>
      <c r="CD134" s="483"/>
      <c r="CE134" s="483"/>
      <c r="CF134" s="483"/>
      <c r="CG134" s="483"/>
      <c r="CH134" s="483"/>
      <c r="CI134" s="483"/>
      <c r="CJ134" s="483"/>
      <c r="CK134" s="483"/>
      <c r="CL134" s="483"/>
      <c r="CM134" s="483"/>
      <c r="CN134" s="483"/>
      <c r="CO134" s="483"/>
      <c r="CP134" s="483"/>
      <c r="CQ134" s="483"/>
      <c r="CR134" s="483"/>
      <c r="CS134" s="483"/>
      <c r="CT134" s="483"/>
      <c r="CU134" s="483"/>
      <c r="CV134" s="483"/>
      <c r="CW134" s="483"/>
      <c r="CX134" s="483"/>
      <c r="CY134" s="483"/>
      <c r="CZ134" s="483"/>
      <c r="DA134" s="483"/>
      <c r="DB134" s="483"/>
      <c r="DC134" s="483"/>
      <c r="DD134" s="483"/>
      <c r="DE134" s="483"/>
      <c r="DF134" s="483"/>
      <c r="DG134" s="483"/>
      <c r="DH134" s="483"/>
      <c r="DI134" s="483"/>
      <c r="DJ134" s="483"/>
      <c r="DK134" s="483"/>
      <c r="DL134" s="483"/>
      <c r="DM134" s="483"/>
      <c r="DN134" s="483"/>
      <c r="DO134" s="483"/>
      <c r="DP134" s="483"/>
      <c r="DQ134" s="483"/>
      <c r="DR134" s="483"/>
      <c r="DS134" s="483"/>
      <c r="DT134" s="483"/>
    </row>
    <row r="135" spans="1:124" s="486" customFormat="1" ht="22.8" hidden="1">
      <c r="A135" s="483"/>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554"/>
      <c r="AI135" s="554"/>
      <c r="AJ135" s="554"/>
      <c r="AK135" s="554"/>
      <c r="AL135" s="554"/>
      <c r="AM135" s="554"/>
      <c r="AN135" s="554"/>
      <c r="AO135" s="554"/>
      <c r="AP135" s="554"/>
      <c r="AQ135" s="554"/>
      <c r="AR135" s="554"/>
      <c r="AS135" s="554"/>
      <c r="AT135" s="554"/>
      <c r="AU135" s="554"/>
      <c r="AV135" s="554"/>
      <c r="AW135" s="554"/>
      <c r="AX135" s="554"/>
      <c r="AY135" s="554"/>
      <c r="AZ135" s="554"/>
      <c r="BA135" s="554"/>
      <c r="BB135" s="554"/>
      <c r="BC135" s="554"/>
      <c r="BD135" s="554"/>
      <c r="BE135" s="554"/>
      <c r="BF135" s="554"/>
      <c r="BG135" s="483"/>
      <c r="BH135" s="483"/>
      <c r="BI135" s="483"/>
      <c r="BJ135" s="483"/>
      <c r="BK135" s="483"/>
      <c r="BL135" s="483"/>
      <c r="BM135" s="483"/>
      <c r="BN135" s="483"/>
      <c r="BO135" s="483"/>
      <c r="BP135" s="483"/>
      <c r="BQ135" s="483"/>
      <c r="BR135" s="483"/>
      <c r="BS135" s="483"/>
      <c r="BT135" s="483"/>
      <c r="BU135" s="483"/>
      <c r="BV135" s="483"/>
      <c r="BW135" s="483"/>
      <c r="BX135" s="483"/>
      <c r="BY135" s="483"/>
      <c r="BZ135" s="483"/>
      <c r="CA135" s="483"/>
      <c r="CB135" s="483"/>
      <c r="CC135" s="483"/>
      <c r="CD135" s="483"/>
      <c r="CE135" s="483"/>
      <c r="CF135" s="483"/>
      <c r="CG135" s="483"/>
      <c r="CH135" s="483"/>
      <c r="CI135" s="483"/>
      <c r="CJ135" s="483"/>
      <c r="CK135" s="483"/>
      <c r="CL135" s="483"/>
      <c r="CM135" s="483"/>
      <c r="CN135" s="483"/>
      <c r="CO135" s="483"/>
      <c r="CP135" s="483"/>
      <c r="CQ135" s="483"/>
      <c r="CR135" s="483"/>
      <c r="CS135" s="483"/>
      <c r="CT135" s="483"/>
      <c r="CU135" s="483"/>
      <c r="CV135" s="483"/>
      <c r="CW135" s="483"/>
      <c r="CX135" s="483"/>
      <c r="CY135" s="483"/>
      <c r="CZ135" s="483"/>
      <c r="DA135" s="483"/>
      <c r="DB135" s="483"/>
      <c r="DC135" s="483"/>
      <c r="DD135" s="483"/>
      <c r="DE135" s="483"/>
      <c r="DF135" s="483"/>
      <c r="DG135" s="483"/>
      <c r="DH135" s="483"/>
      <c r="DI135" s="483"/>
      <c r="DJ135" s="483"/>
      <c r="DK135" s="483"/>
      <c r="DL135" s="483"/>
      <c r="DM135" s="483"/>
      <c r="DN135" s="483"/>
      <c r="DO135" s="483"/>
      <c r="DP135" s="483"/>
      <c r="DQ135" s="483"/>
      <c r="DR135" s="483"/>
      <c r="DS135" s="483"/>
      <c r="DT135" s="483"/>
    </row>
    <row r="136" spans="1:124" s="486" customFormat="1" ht="22.8" hidden="1">
      <c r="A136" s="483"/>
      <c r="B136" s="483"/>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554"/>
      <c r="AI136" s="554"/>
      <c r="AJ136" s="554"/>
      <c r="AK136" s="554"/>
      <c r="AL136" s="554"/>
      <c r="AM136" s="554"/>
      <c r="AN136" s="554"/>
      <c r="AO136" s="554"/>
      <c r="AP136" s="554"/>
      <c r="AQ136" s="554"/>
      <c r="AR136" s="554"/>
      <c r="AS136" s="554"/>
      <c r="AT136" s="554"/>
      <c r="AU136" s="554"/>
      <c r="AV136" s="554"/>
      <c r="AW136" s="554"/>
      <c r="AX136" s="554"/>
      <c r="AY136" s="554"/>
      <c r="AZ136" s="554"/>
      <c r="BA136" s="554"/>
      <c r="BB136" s="554"/>
      <c r="BC136" s="554"/>
      <c r="BD136" s="554"/>
      <c r="BE136" s="554"/>
      <c r="BF136" s="554"/>
      <c r="BG136" s="483"/>
      <c r="BH136" s="483"/>
      <c r="BI136" s="483"/>
      <c r="BJ136" s="483"/>
      <c r="BK136" s="483"/>
      <c r="BL136" s="483"/>
      <c r="BM136" s="483"/>
      <c r="BN136" s="483"/>
      <c r="BO136" s="483"/>
      <c r="BP136" s="483"/>
      <c r="BQ136" s="483"/>
      <c r="BR136" s="483"/>
      <c r="BS136" s="483"/>
      <c r="BT136" s="483"/>
      <c r="BU136" s="483"/>
      <c r="BV136" s="483"/>
      <c r="BW136" s="483"/>
      <c r="BX136" s="483"/>
      <c r="BY136" s="483"/>
      <c r="BZ136" s="483"/>
      <c r="CA136" s="483"/>
      <c r="CB136" s="483"/>
      <c r="CC136" s="483"/>
      <c r="CD136" s="483"/>
      <c r="CE136" s="483"/>
      <c r="CF136" s="483"/>
      <c r="CG136" s="483"/>
      <c r="CH136" s="483"/>
      <c r="CI136" s="483"/>
      <c r="CJ136" s="483"/>
      <c r="CK136" s="483"/>
      <c r="CL136" s="483"/>
      <c r="CM136" s="483"/>
      <c r="CN136" s="483"/>
      <c r="CO136" s="483"/>
      <c r="CP136" s="483"/>
      <c r="CQ136" s="483"/>
      <c r="CR136" s="483"/>
      <c r="CS136" s="483"/>
      <c r="CT136" s="483"/>
      <c r="CU136" s="483"/>
      <c r="CV136" s="483"/>
      <c r="CW136" s="483"/>
      <c r="CX136" s="483"/>
      <c r="CY136" s="483"/>
      <c r="CZ136" s="483"/>
      <c r="DA136" s="483"/>
      <c r="DB136" s="483"/>
      <c r="DC136" s="483"/>
      <c r="DD136" s="483"/>
      <c r="DE136" s="483"/>
      <c r="DF136" s="483"/>
      <c r="DG136" s="483"/>
      <c r="DH136" s="483"/>
      <c r="DI136" s="483"/>
      <c r="DJ136" s="483"/>
      <c r="DK136" s="483"/>
      <c r="DL136" s="483"/>
      <c r="DM136" s="483"/>
      <c r="DN136" s="483"/>
      <c r="DO136" s="483"/>
      <c r="DP136" s="483"/>
      <c r="DQ136" s="483"/>
      <c r="DR136" s="483"/>
      <c r="DS136" s="483"/>
      <c r="DT136" s="483"/>
    </row>
    <row r="137" spans="1:124" s="486" customFormat="1" ht="22.8" hidden="1">
      <c r="A137" s="483"/>
      <c r="B137" s="483"/>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554"/>
      <c r="AI137" s="554"/>
      <c r="AJ137" s="554"/>
      <c r="AK137" s="554"/>
      <c r="AL137" s="554"/>
      <c r="AM137" s="554"/>
      <c r="AN137" s="554"/>
      <c r="AO137" s="554"/>
      <c r="AP137" s="554"/>
      <c r="AQ137" s="554"/>
      <c r="AR137" s="554"/>
      <c r="AS137" s="554"/>
      <c r="AT137" s="554"/>
      <c r="AU137" s="554"/>
      <c r="AV137" s="554"/>
      <c r="AW137" s="554"/>
      <c r="AX137" s="554"/>
      <c r="AY137" s="554"/>
      <c r="AZ137" s="554"/>
      <c r="BA137" s="554"/>
      <c r="BB137" s="554"/>
      <c r="BC137" s="554"/>
      <c r="BD137" s="554"/>
      <c r="BE137" s="554"/>
      <c r="BF137" s="554"/>
      <c r="BG137" s="483"/>
      <c r="BH137" s="483"/>
      <c r="BI137" s="483"/>
      <c r="BJ137" s="483"/>
      <c r="BK137" s="483"/>
      <c r="BL137" s="483"/>
      <c r="BM137" s="483"/>
      <c r="BN137" s="483"/>
      <c r="BO137" s="483"/>
      <c r="BP137" s="483"/>
      <c r="BQ137" s="483"/>
      <c r="BR137" s="483"/>
      <c r="BS137" s="483"/>
      <c r="BT137" s="483"/>
      <c r="BU137" s="483"/>
      <c r="BV137" s="483"/>
      <c r="BW137" s="483"/>
      <c r="BX137" s="483"/>
      <c r="BY137" s="483"/>
      <c r="BZ137" s="483"/>
      <c r="CA137" s="483"/>
      <c r="CB137" s="483"/>
      <c r="CC137" s="483"/>
      <c r="CD137" s="483"/>
      <c r="CE137" s="483"/>
      <c r="CF137" s="483"/>
      <c r="CG137" s="483"/>
      <c r="CH137" s="483"/>
      <c r="CI137" s="483"/>
      <c r="CJ137" s="483"/>
      <c r="CK137" s="483"/>
      <c r="CL137" s="483"/>
      <c r="CM137" s="483"/>
      <c r="CN137" s="483"/>
      <c r="CO137" s="483"/>
      <c r="CP137" s="483"/>
      <c r="CQ137" s="483"/>
      <c r="CR137" s="483"/>
      <c r="CS137" s="483"/>
      <c r="CT137" s="483"/>
      <c r="CU137" s="483"/>
      <c r="CV137" s="483"/>
      <c r="CW137" s="483"/>
      <c r="CX137" s="483"/>
      <c r="CY137" s="483"/>
      <c r="CZ137" s="483"/>
      <c r="DA137" s="483"/>
      <c r="DB137" s="483"/>
      <c r="DC137" s="483"/>
      <c r="DD137" s="483"/>
      <c r="DE137" s="483"/>
      <c r="DF137" s="483"/>
      <c r="DG137" s="483"/>
      <c r="DH137" s="483"/>
      <c r="DI137" s="483"/>
      <c r="DJ137" s="483"/>
      <c r="DK137" s="483"/>
      <c r="DL137" s="483"/>
      <c r="DM137" s="483"/>
      <c r="DN137" s="483"/>
      <c r="DO137" s="483"/>
      <c r="DP137" s="483"/>
      <c r="DQ137" s="483"/>
      <c r="DR137" s="483"/>
      <c r="DS137" s="483"/>
      <c r="DT137" s="483"/>
    </row>
    <row r="138" spans="1:124" s="486" customFormat="1" ht="22.8" hidden="1">
      <c r="A138" s="483"/>
      <c r="B138" s="483"/>
      <c r="C138" s="483"/>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3"/>
      <c r="AF138" s="483"/>
      <c r="AG138" s="483"/>
      <c r="AH138" s="554"/>
      <c r="AI138" s="554"/>
      <c r="AJ138" s="554"/>
      <c r="AK138" s="554"/>
      <c r="AL138" s="554"/>
      <c r="AM138" s="554"/>
      <c r="AN138" s="554"/>
      <c r="AO138" s="554"/>
      <c r="AP138" s="554"/>
      <c r="AQ138" s="554"/>
      <c r="AR138" s="554"/>
      <c r="AS138" s="554"/>
      <c r="AT138" s="554"/>
      <c r="AU138" s="554"/>
      <c r="AV138" s="554"/>
      <c r="AW138" s="554"/>
      <c r="AX138" s="554"/>
      <c r="AY138" s="554"/>
      <c r="AZ138" s="554"/>
      <c r="BA138" s="554"/>
      <c r="BB138" s="554"/>
      <c r="BC138" s="554"/>
      <c r="BD138" s="554"/>
      <c r="BE138" s="554"/>
      <c r="BF138" s="554"/>
      <c r="BG138" s="483"/>
      <c r="BH138" s="483"/>
      <c r="BI138" s="483"/>
      <c r="BJ138" s="483"/>
      <c r="BK138" s="483"/>
      <c r="BL138" s="483"/>
      <c r="BM138" s="483"/>
      <c r="BN138" s="483"/>
      <c r="BO138" s="483"/>
      <c r="BP138" s="483"/>
      <c r="BQ138" s="483"/>
      <c r="BR138" s="483"/>
      <c r="BS138" s="483"/>
      <c r="BT138" s="483"/>
      <c r="BU138" s="483"/>
      <c r="BV138" s="483"/>
      <c r="BW138" s="483"/>
      <c r="BX138" s="483"/>
      <c r="BY138" s="483"/>
      <c r="BZ138" s="483"/>
      <c r="CA138" s="483"/>
      <c r="CB138" s="483"/>
      <c r="CC138" s="483"/>
      <c r="CD138" s="483"/>
      <c r="CE138" s="483"/>
      <c r="CF138" s="483"/>
      <c r="CG138" s="483"/>
      <c r="CH138" s="483"/>
      <c r="CI138" s="483"/>
      <c r="CJ138" s="483"/>
      <c r="CK138" s="483"/>
      <c r="CL138" s="483"/>
      <c r="CM138" s="483"/>
      <c r="CN138" s="483"/>
      <c r="CO138" s="483"/>
      <c r="CP138" s="483"/>
      <c r="CQ138" s="483"/>
      <c r="CR138" s="483"/>
      <c r="CS138" s="483"/>
      <c r="CT138" s="483"/>
      <c r="CU138" s="483"/>
      <c r="CV138" s="483"/>
      <c r="CW138" s="483"/>
      <c r="CX138" s="483"/>
      <c r="CY138" s="483"/>
      <c r="CZ138" s="483"/>
      <c r="DA138" s="483"/>
      <c r="DB138" s="483"/>
      <c r="DC138" s="483"/>
      <c r="DD138" s="483"/>
      <c r="DE138" s="483"/>
      <c r="DF138" s="483"/>
      <c r="DG138" s="483"/>
      <c r="DH138" s="483"/>
      <c r="DI138" s="483"/>
      <c r="DJ138" s="483"/>
      <c r="DK138" s="483"/>
      <c r="DL138" s="483"/>
      <c r="DM138" s="483"/>
      <c r="DN138" s="483"/>
      <c r="DO138" s="483"/>
      <c r="DP138" s="483"/>
      <c r="DQ138" s="483"/>
      <c r="DR138" s="483"/>
      <c r="DS138" s="483"/>
      <c r="DT138" s="483"/>
    </row>
    <row r="139" spans="1:124" s="486" customFormat="1" ht="22.8" hidden="1">
      <c r="A139" s="483"/>
      <c r="B139" s="483"/>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c r="AE139" s="483"/>
      <c r="AF139" s="483"/>
      <c r="AG139" s="483"/>
      <c r="AH139" s="554"/>
      <c r="AI139" s="554"/>
      <c r="AJ139" s="554"/>
      <c r="AK139" s="554"/>
      <c r="AL139" s="554"/>
      <c r="AM139" s="554"/>
      <c r="AN139" s="554"/>
      <c r="AO139" s="554"/>
      <c r="AP139" s="554"/>
      <c r="AQ139" s="554"/>
      <c r="AR139" s="554"/>
      <c r="AS139" s="554"/>
      <c r="AT139" s="554"/>
      <c r="AU139" s="554"/>
      <c r="AV139" s="554"/>
      <c r="AW139" s="554"/>
      <c r="AX139" s="554"/>
      <c r="AY139" s="554"/>
      <c r="AZ139" s="554"/>
      <c r="BA139" s="554"/>
      <c r="BB139" s="554"/>
      <c r="BC139" s="554"/>
      <c r="BD139" s="554"/>
      <c r="BE139" s="554"/>
      <c r="BF139" s="554"/>
      <c r="BG139" s="483"/>
      <c r="BH139" s="483"/>
      <c r="BI139" s="483"/>
      <c r="BJ139" s="483"/>
      <c r="BK139" s="483"/>
      <c r="BL139" s="483"/>
      <c r="BM139" s="483"/>
      <c r="BN139" s="483"/>
      <c r="BO139" s="483"/>
      <c r="BP139" s="483"/>
      <c r="BQ139" s="483"/>
      <c r="BR139" s="483"/>
      <c r="BS139" s="483"/>
      <c r="BT139" s="483"/>
      <c r="BU139" s="483"/>
      <c r="BV139" s="483"/>
      <c r="BW139" s="483"/>
      <c r="BX139" s="483"/>
      <c r="BY139" s="483"/>
      <c r="BZ139" s="483"/>
      <c r="CA139" s="483"/>
      <c r="CB139" s="483"/>
      <c r="CC139" s="483"/>
      <c r="CD139" s="483"/>
      <c r="CE139" s="483"/>
      <c r="CF139" s="483"/>
      <c r="CG139" s="483"/>
      <c r="CH139" s="483"/>
      <c r="CI139" s="483"/>
      <c r="CJ139" s="483"/>
      <c r="CK139" s="483"/>
      <c r="CL139" s="483"/>
      <c r="CM139" s="483"/>
      <c r="CN139" s="483"/>
      <c r="CO139" s="483"/>
      <c r="CP139" s="483"/>
      <c r="CQ139" s="483"/>
      <c r="CR139" s="483"/>
      <c r="CS139" s="483"/>
      <c r="CT139" s="483"/>
      <c r="CU139" s="483"/>
      <c r="CV139" s="483"/>
      <c r="CW139" s="483"/>
      <c r="CX139" s="483"/>
      <c r="CY139" s="483"/>
      <c r="CZ139" s="483"/>
      <c r="DA139" s="483"/>
      <c r="DB139" s="483"/>
      <c r="DC139" s="483"/>
      <c r="DD139" s="483"/>
      <c r="DE139" s="483"/>
      <c r="DF139" s="483"/>
      <c r="DG139" s="483"/>
      <c r="DH139" s="483"/>
      <c r="DI139" s="483"/>
      <c r="DJ139" s="483"/>
      <c r="DK139" s="483"/>
      <c r="DL139" s="483"/>
      <c r="DM139" s="483"/>
      <c r="DN139" s="483"/>
      <c r="DO139" s="483"/>
      <c r="DP139" s="483"/>
      <c r="DQ139" s="483"/>
      <c r="DR139" s="483"/>
      <c r="DS139" s="483"/>
      <c r="DT139" s="483"/>
    </row>
    <row r="140" spans="1:124" s="486" customFormat="1" ht="22.8" hidden="1">
      <c r="A140" s="483"/>
      <c r="B140" s="483"/>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554"/>
      <c r="AI140" s="554"/>
      <c r="AJ140" s="554"/>
      <c r="AK140" s="554"/>
      <c r="AL140" s="554"/>
      <c r="AM140" s="554"/>
      <c r="AN140" s="554"/>
      <c r="AO140" s="554"/>
      <c r="AP140" s="554"/>
      <c r="AQ140" s="554"/>
      <c r="AR140" s="554"/>
      <c r="AS140" s="554"/>
      <c r="AT140" s="554"/>
      <c r="AU140" s="554"/>
      <c r="AV140" s="554"/>
      <c r="AW140" s="554"/>
      <c r="AX140" s="554"/>
      <c r="AY140" s="554"/>
      <c r="AZ140" s="554"/>
      <c r="BA140" s="554"/>
      <c r="BB140" s="554"/>
      <c r="BC140" s="554"/>
      <c r="BD140" s="554"/>
      <c r="BE140" s="554"/>
      <c r="BF140" s="554"/>
      <c r="BG140" s="483"/>
      <c r="BH140" s="483"/>
      <c r="BI140" s="483"/>
      <c r="BJ140" s="483"/>
      <c r="BK140" s="483"/>
      <c r="BL140" s="483"/>
      <c r="BM140" s="483"/>
      <c r="BN140" s="483"/>
      <c r="BO140" s="483"/>
      <c r="BP140" s="483"/>
      <c r="BQ140" s="483"/>
      <c r="BR140" s="483"/>
      <c r="BS140" s="483"/>
      <c r="BT140" s="483"/>
      <c r="BU140" s="483"/>
      <c r="BV140" s="483"/>
      <c r="BW140" s="483"/>
      <c r="BX140" s="483"/>
      <c r="BY140" s="483"/>
      <c r="BZ140" s="483"/>
      <c r="CA140" s="483"/>
      <c r="CB140" s="483"/>
      <c r="CC140" s="483"/>
      <c r="CD140" s="483"/>
      <c r="CE140" s="483"/>
      <c r="CF140" s="483"/>
      <c r="CG140" s="483"/>
      <c r="CH140" s="483"/>
      <c r="CI140" s="483"/>
      <c r="CJ140" s="483"/>
      <c r="CK140" s="483"/>
      <c r="CL140" s="483"/>
      <c r="CM140" s="483"/>
      <c r="CN140" s="483"/>
      <c r="CO140" s="483"/>
      <c r="CP140" s="483"/>
      <c r="CQ140" s="483"/>
      <c r="CR140" s="483"/>
      <c r="CS140" s="483"/>
      <c r="CT140" s="483"/>
      <c r="CU140" s="483"/>
      <c r="CV140" s="483"/>
      <c r="CW140" s="483"/>
      <c r="CX140" s="483"/>
      <c r="CY140" s="483"/>
      <c r="CZ140" s="483"/>
      <c r="DA140" s="483"/>
      <c r="DB140" s="483"/>
      <c r="DC140" s="483"/>
      <c r="DD140" s="483"/>
      <c r="DE140" s="483"/>
      <c r="DF140" s="483"/>
      <c r="DG140" s="483"/>
      <c r="DH140" s="483"/>
      <c r="DI140" s="483"/>
      <c r="DJ140" s="483"/>
      <c r="DK140" s="483"/>
      <c r="DL140" s="483"/>
      <c r="DM140" s="483"/>
      <c r="DN140" s="483"/>
      <c r="DO140" s="483"/>
      <c r="DP140" s="483"/>
      <c r="DQ140" s="483"/>
      <c r="DR140" s="483"/>
      <c r="DS140" s="483"/>
      <c r="DT140" s="483"/>
    </row>
    <row r="141" spans="1:124" s="486" customFormat="1" ht="22.8" hidden="1">
      <c r="A141" s="483"/>
      <c r="B141" s="483"/>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c r="AE141" s="483"/>
      <c r="AF141" s="483"/>
      <c r="AG141" s="483"/>
      <c r="AH141" s="554"/>
      <c r="AI141" s="554"/>
      <c r="AJ141" s="554"/>
      <c r="AK141" s="554"/>
      <c r="AL141" s="554"/>
      <c r="AM141" s="554"/>
      <c r="AN141" s="554"/>
      <c r="AO141" s="554"/>
      <c r="AP141" s="554"/>
      <c r="AQ141" s="554"/>
      <c r="AR141" s="554"/>
      <c r="AS141" s="554"/>
      <c r="AT141" s="554"/>
      <c r="AU141" s="554"/>
      <c r="AV141" s="554"/>
      <c r="AW141" s="554"/>
      <c r="AX141" s="554"/>
      <c r="AY141" s="554"/>
      <c r="AZ141" s="554"/>
      <c r="BA141" s="554"/>
      <c r="BB141" s="554"/>
      <c r="BC141" s="554"/>
      <c r="BD141" s="554"/>
      <c r="BE141" s="554"/>
      <c r="BF141" s="554"/>
      <c r="BG141" s="483"/>
      <c r="BH141" s="483"/>
      <c r="BI141" s="483"/>
      <c r="BJ141" s="483"/>
      <c r="BK141" s="483"/>
      <c r="BL141" s="483"/>
      <c r="BM141" s="483"/>
      <c r="BN141" s="483"/>
      <c r="BO141" s="483"/>
      <c r="BP141" s="483"/>
      <c r="BQ141" s="483"/>
      <c r="BR141" s="483"/>
      <c r="BS141" s="483"/>
      <c r="BT141" s="483"/>
      <c r="BU141" s="483"/>
      <c r="BV141" s="483"/>
      <c r="BW141" s="483"/>
      <c r="BX141" s="483"/>
      <c r="BY141" s="483"/>
      <c r="BZ141" s="483"/>
      <c r="CA141" s="483"/>
      <c r="CB141" s="483"/>
      <c r="CC141" s="483"/>
      <c r="CD141" s="483"/>
      <c r="CE141" s="483"/>
      <c r="CF141" s="483"/>
      <c r="CG141" s="483"/>
      <c r="CH141" s="483"/>
      <c r="CI141" s="483"/>
      <c r="CJ141" s="483"/>
      <c r="CK141" s="483"/>
      <c r="CL141" s="483"/>
      <c r="CM141" s="483"/>
      <c r="CN141" s="483"/>
      <c r="CO141" s="483"/>
      <c r="CP141" s="483"/>
      <c r="CQ141" s="483"/>
      <c r="CR141" s="483"/>
      <c r="CS141" s="483"/>
      <c r="CT141" s="483"/>
      <c r="CU141" s="483"/>
      <c r="CV141" s="483"/>
      <c r="CW141" s="483"/>
      <c r="CX141" s="483"/>
      <c r="CY141" s="483"/>
      <c r="CZ141" s="483"/>
      <c r="DA141" s="483"/>
      <c r="DB141" s="483"/>
      <c r="DC141" s="483"/>
      <c r="DD141" s="483"/>
      <c r="DE141" s="483"/>
      <c r="DF141" s="483"/>
      <c r="DG141" s="483"/>
      <c r="DH141" s="483"/>
      <c r="DI141" s="483"/>
      <c r="DJ141" s="483"/>
      <c r="DK141" s="483"/>
      <c r="DL141" s="483"/>
      <c r="DM141" s="483"/>
      <c r="DN141" s="483"/>
      <c r="DO141" s="483"/>
      <c r="DP141" s="483"/>
      <c r="DQ141" s="483"/>
      <c r="DR141" s="483"/>
      <c r="DS141" s="483"/>
      <c r="DT141" s="483"/>
    </row>
    <row r="142" spans="1:124" s="486" customFormat="1" ht="22.8" hidden="1">
      <c r="A142" s="483"/>
      <c r="B142" s="483"/>
      <c r="C142" s="483"/>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c r="AE142" s="483"/>
      <c r="AF142" s="483"/>
      <c r="AG142" s="483"/>
      <c r="AH142" s="554"/>
      <c r="AI142" s="554"/>
      <c r="AJ142" s="554"/>
      <c r="AK142" s="554"/>
      <c r="AL142" s="554"/>
      <c r="AM142" s="554"/>
      <c r="AN142" s="554"/>
      <c r="AO142" s="554"/>
      <c r="AP142" s="554"/>
      <c r="AQ142" s="554"/>
      <c r="AR142" s="554"/>
      <c r="AS142" s="554"/>
      <c r="AT142" s="554"/>
      <c r="AU142" s="554"/>
      <c r="AV142" s="554"/>
      <c r="AW142" s="554"/>
      <c r="AX142" s="554"/>
      <c r="AY142" s="554"/>
      <c r="AZ142" s="554"/>
      <c r="BA142" s="554"/>
      <c r="BB142" s="554"/>
      <c r="BC142" s="554"/>
      <c r="BD142" s="554"/>
      <c r="BE142" s="554"/>
      <c r="BF142" s="554"/>
      <c r="BG142" s="483"/>
      <c r="BH142" s="483"/>
      <c r="BI142" s="483"/>
      <c r="BJ142" s="483"/>
      <c r="BK142" s="483"/>
      <c r="BL142" s="483"/>
      <c r="BM142" s="483"/>
      <c r="BN142" s="483"/>
      <c r="BO142" s="483"/>
      <c r="BP142" s="483"/>
      <c r="BQ142" s="483"/>
      <c r="BR142" s="483"/>
      <c r="BS142" s="483"/>
      <c r="BT142" s="483"/>
      <c r="BU142" s="483"/>
      <c r="BV142" s="483"/>
      <c r="BW142" s="483"/>
      <c r="BX142" s="483"/>
      <c r="BY142" s="483"/>
      <c r="BZ142" s="483"/>
      <c r="CA142" s="483"/>
      <c r="CB142" s="483"/>
      <c r="CC142" s="483"/>
      <c r="CD142" s="483"/>
      <c r="CE142" s="483"/>
      <c r="CF142" s="483"/>
      <c r="CG142" s="483"/>
      <c r="CH142" s="483"/>
      <c r="CI142" s="483"/>
      <c r="CJ142" s="483"/>
      <c r="CK142" s="483"/>
      <c r="CL142" s="483"/>
      <c r="CM142" s="483"/>
      <c r="CN142" s="483"/>
      <c r="CO142" s="483"/>
      <c r="CP142" s="483"/>
      <c r="CQ142" s="483"/>
      <c r="CR142" s="483"/>
      <c r="CS142" s="483"/>
      <c r="CT142" s="483"/>
      <c r="CU142" s="483"/>
      <c r="CV142" s="483"/>
      <c r="CW142" s="483"/>
      <c r="CX142" s="483"/>
      <c r="CY142" s="483"/>
      <c r="CZ142" s="483"/>
      <c r="DA142" s="483"/>
      <c r="DB142" s="483"/>
      <c r="DC142" s="483"/>
      <c r="DD142" s="483"/>
      <c r="DE142" s="483"/>
      <c r="DF142" s="483"/>
      <c r="DG142" s="483"/>
      <c r="DH142" s="483"/>
      <c r="DI142" s="483"/>
      <c r="DJ142" s="483"/>
      <c r="DK142" s="483"/>
      <c r="DL142" s="483"/>
      <c r="DM142" s="483"/>
      <c r="DN142" s="483"/>
      <c r="DO142" s="483"/>
      <c r="DP142" s="483"/>
      <c r="DQ142" s="483"/>
      <c r="DR142" s="483"/>
      <c r="DS142" s="483"/>
      <c r="DT142" s="483"/>
    </row>
    <row r="143" spans="1:124" hidden="1">
      <c r="A143" s="9"/>
      <c r="B143" s="9"/>
      <c r="C143" s="9"/>
      <c r="D143" s="391"/>
      <c r="E143" s="391"/>
      <c r="F143" s="391"/>
      <c r="G143" s="391"/>
      <c r="H143" s="391"/>
      <c r="I143" s="391"/>
      <c r="J143" s="391"/>
      <c r="K143" s="391"/>
      <c r="L143" s="391"/>
      <c r="M143" s="391"/>
      <c r="N143" s="391"/>
      <c r="O143" s="391"/>
      <c r="P143" s="9"/>
      <c r="Q143" s="9"/>
      <c r="R143" s="9"/>
      <c r="S143" s="9"/>
      <c r="T143" s="9"/>
      <c r="U143" s="9"/>
      <c r="V143" s="9"/>
      <c r="W143" s="9"/>
      <c r="X143" s="9"/>
      <c r="Y143" s="9"/>
      <c r="Z143" s="9"/>
      <c r="AA143" s="9"/>
      <c r="AB143" s="9"/>
      <c r="AC143" s="9"/>
      <c r="AD143" s="9"/>
      <c r="AE143" s="9"/>
      <c r="AF143" s="9"/>
      <c r="AG143" s="9"/>
      <c r="AH143" s="554"/>
      <c r="AI143" s="554"/>
      <c r="AJ143" s="554"/>
      <c r="AK143" s="554"/>
      <c r="AL143" s="554"/>
      <c r="AM143" s="554"/>
      <c r="AN143" s="554"/>
      <c r="AO143" s="554"/>
      <c r="AP143" s="554"/>
      <c r="AQ143" s="554"/>
      <c r="AR143" s="554"/>
      <c r="AS143" s="554"/>
      <c r="AT143" s="554"/>
      <c r="AU143" s="554"/>
      <c r="AV143" s="554"/>
      <c r="AW143" s="554"/>
      <c r="AX143" s="554"/>
      <c r="AY143" s="554"/>
      <c r="AZ143" s="554"/>
      <c r="BA143" s="554"/>
      <c r="BB143" s="554"/>
      <c r="BC143" s="554"/>
      <c r="BD143" s="554"/>
      <c r="BE143" s="554"/>
      <c r="BF143" s="554"/>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row>
    <row r="144" spans="1:124" hidden="1">
      <c r="A144" s="9"/>
      <c r="B144" s="9"/>
      <c r="C144" s="9"/>
      <c r="D144" s="391"/>
      <c r="E144" s="391"/>
      <c r="F144" s="391"/>
      <c r="G144" s="391"/>
      <c r="H144" s="391"/>
      <c r="I144" s="391"/>
      <c r="J144" s="391"/>
      <c r="K144" s="391"/>
      <c r="L144" s="391"/>
      <c r="M144" s="391"/>
      <c r="N144" s="391"/>
      <c r="O144" s="391"/>
      <c r="P144" s="9"/>
      <c r="Q144" s="9"/>
      <c r="R144" s="9"/>
      <c r="S144" s="9"/>
      <c r="T144" s="9"/>
      <c r="U144" s="9"/>
      <c r="V144" s="9"/>
      <c r="W144" s="9"/>
      <c r="X144" s="9"/>
      <c r="Y144" s="9"/>
      <c r="Z144" s="9"/>
      <c r="AA144" s="9"/>
      <c r="AB144" s="9"/>
      <c r="AC144" s="9"/>
      <c r="AD144" s="9"/>
      <c r="AE144" s="9"/>
      <c r="AF144" s="9"/>
      <c r="AG144" s="9"/>
      <c r="AH144" s="554"/>
      <c r="AI144" s="554"/>
      <c r="AJ144" s="554"/>
      <c r="AK144" s="554"/>
      <c r="AL144" s="554"/>
      <c r="AM144" s="554"/>
      <c r="AN144" s="554"/>
      <c r="AO144" s="554"/>
      <c r="AP144" s="554"/>
      <c r="AQ144" s="554"/>
      <c r="AR144" s="554"/>
      <c r="AS144" s="554"/>
      <c r="AT144" s="554"/>
      <c r="AU144" s="554"/>
      <c r="AV144" s="554"/>
      <c r="AW144" s="554"/>
      <c r="AX144" s="554"/>
      <c r="AY144" s="554"/>
      <c r="AZ144" s="554"/>
      <c r="BA144" s="554"/>
      <c r="BB144" s="554"/>
      <c r="BC144" s="554"/>
      <c r="BD144" s="554"/>
      <c r="BE144" s="554"/>
      <c r="BF144" s="554"/>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row>
    <row r="145" spans="1:124" hidden="1">
      <c r="A145" s="9"/>
      <c r="B145" s="9"/>
      <c r="C145" s="9"/>
      <c r="D145" s="391"/>
      <c r="E145" s="391"/>
      <c r="F145" s="391"/>
      <c r="G145" s="391"/>
      <c r="H145" s="391"/>
      <c r="I145" s="391"/>
      <c r="J145" s="391"/>
      <c r="K145" s="391"/>
      <c r="L145" s="391"/>
      <c r="M145" s="391"/>
      <c r="N145" s="391"/>
      <c r="O145" s="391"/>
      <c r="P145" s="9"/>
      <c r="Q145" s="9"/>
      <c r="R145" s="9"/>
      <c r="S145" s="9"/>
      <c r="T145" s="9"/>
      <c r="U145" s="9"/>
      <c r="V145" s="9"/>
      <c r="W145" s="9"/>
      <c r="X145" s="9"/>
      <c r="Y145" s="9"/>
      <c r="Z145" s="9"/>
      <c r="AA145" s="9"/>
      <c r="AB145" s="9"/>
      <c r="AC145" s="9"/>
      <c r="AD145" s="9"/>
      <c r="AE145" s="9"/>
      <c r="AF145" s="9"/>
      <c r="AG145" s="9"/>
      <c r="AH145" s="554"/>
      <c r="AI145" s="554"/>
      <c r="AJ145" s="554"/>
      <c r="AK145" s="554"/>
      <c r="AL145" s="554"/>
      <c r="AM145" s="554"/>
      <c r="AN145" s="554"/>
      <c r="AO145" s="554"/>
      <c r="AP145" s="554"/>
      <c r="AQ145" s="554"/>
      <c r="AR145" s="554"/>
      <c r="AS145" s="554"/>
      <c r="AT145" s="554"/>
      <c r="AU145" s="554"/>
      <c r="AV145" s="554"/>
      <c r="AW145" s="554"/>
      <c r="AX145" s="554"/>
      <c r="AY145" s="554"/>
      <c r="AZ145" s="554"/>
      <c r="BA145" s="554"/>
      <c r="BB145" s="554"/>
      <c r="BC145" s="554"/>
      <c r="BD145" s="554"/>
      <c r="BE145" s="554"/>
      <c r="BF145" s="554"/>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row>
    <row r="146" spans="1:124" hidden="1">
      <c r="A146" s="9"/>
      <c r="B146" s="9"/>
      <c r="C146" s="9"/>
      <c r="D146" s="391"/>
      <c r="E146" s="391"/>
      <c r="F146" s="391"/>
      <c r="G146" s="391"/>
      <c r="H146" s="391"/>
      <c r="I146" s="391"/>
      <c r="J146" s="391"/>
      <c r="K146" s="391"/>
      <c r="L146" s="391"/>
      <c r="M146" s="391"/>
      <c r="N146" s="391"/>
      <c r="O146" s="391"/>
      <c r="P146" s="9"/>
      <c r="Q146" s="9"/>
      <c r="R146" s="9"/>
      <c r="S146" s="9"/>
      <c r="T146" s="9"/>
      <c r="U146" s="9"/>
      <c r="V146" s="9"/>
      <c r="W146" s="9"/>
      <c r="X146" s="9"/>
      <c r="Y146" s="9"/>
      <c r="Z146" s="9"/>
      <c r="AA146" s="9"/>
      <c r="AB146" s="9"/>
      <c r="AC146" s="9"/>
      <c r="AD146" s="9"/>
      <c r="AE146" s="9"/>
      <c r="AF146" s="9"/>
      <c r="AG146" s="9"/>
      <c r="AH146" s="554"/>
      <c r="AI146" s="554"/>
      <c r="AJ146" s="554"/>
      <c r="AK146" s="554"/>
      <c r="AL146" s="554"/>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row>
    <row r="147" spans="1:124" hidden="1">
      <c r="A147" s="9"/>
      <c r="B147" s="9"/>
      <c r="C147" s="9"/>
      <c r="D147" s="391"/>
      <c r="E147" s="391"/>
      <c r="F147" s="391"/>
      <c r="G147" s="391"/>
      <c r="H147" s="391"/>
      <c r="I147" s="391"/>
      <c r="J147" s="391"/>
      <c r="K147" s="391"/>
      <c r="L147" s="391"/>
      <c r="M147" s="391"/>
      <c r="N147" s="391"/>
      <c r="O147" s="391"/>
      <c r="P147" s="9"/>
      <c r="Q147" s="9"/>
      <c r="R147" s="9"/>
      <c r="S147" s="9"/>
      <c r="T147" s="9"/>
      <c r="U147" s="9"/>
      <c r="V147" s="9"/>
      <c r="W147" s="9"/>
      <c r="X147" s="9"/>
      <c r="Y147" s="9"/>
      <c r="Z147" s="9"/>
      <c r="AA147" s="9"/>
      <c r="AB147" s="9"/>
      <c r="AC147" s="9"/>
      <c r="AD147" s="9"/>
      <c r="AE147" s="9"/>
      <c r="AF147" s="9"/>
      <c r="AG147" s="9"/>
      <c r="AH147" s="554"/>
      <c r="AI147" s="554"/>
      <c r="AJ147" s="554"/>
      <c r="AK147" s="554"/>
      <c r="AL147" s="554"/>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row>
    <row r="148" spans="1:124" hidden="1">
      <c r="A148" s="9"/>
      <c r="B148" s="9"/>
      <c r="C148" s="9"/>
      <c r="D148" s="391"/>
      <c r="E148" s="391"/>
      <c r="F148" s="391"/>
      <c r="G148" s="391"/>
      <c r="H148" s="391"/>
      <c r="I148" s="391"/>
      <c r="J148" s="391"/>
      <c r="K148" s="391"/>
      <c r="L148" s="391"/>
      <c r="M148" s="391"/>
      <c r="N148" s="391"/>
      <c r="O148" s="391"/>
      <c r="P148" s="9"/>
      <c r="Q148" s="9"/>
      <c r="R148" s="9"/>
      <c r="S148" s="9"/>
      <c r="T148" s="9"/>
      <c r="U148" s="9"/>
      <c r="V148" s="9"/>
      <c r="W148" s="9"/>
      <c r="X148" s="9"/>
      <c r="Y148" s="9"/>
      <c r="Z148" s="9"/>
      <c r="AA148" s="9"/>
      <c r="AB148" s="9"/>
      <c r="AC148" s="9"/>
      <c r="AD148" s="9"/>
      <c r="AE148" s="9"/>
      <c r="AF148" s="9"/>
      <c r="AG148" s="9"/>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row>
    <row r="149" spans="1:124" hidden="1">
      <c r="A149" s="9"/>
      <c r="B149" s="9"/>
      <c r="C149" s="9"/>
      <c r="D149" s="391"/>
      <c r="E149" s="391"/>
      <c r="F149" s="391"/>
      <c r="G149" s="391"/>
      <c r="H149" s="391"/>
      <c r="I149" s="391"/>
      <c r="J149" s="391"/>
      <c r="K149" s="391"/>
      <c r="L149" s="391"/>
      <c r="M149" s="391"/>
      <c r="N149" s="391"/>
      <c r="O149" s="391"/>
      <c r="P149" s="9"/>
      <c r="Q149" s="9"/>
      <c r="R149" s="9"/>
      <c r="S149" s="9"/>
      <c r="T149" s="9"/>
      <c r="U149" s="9"/>
      <c r="V149" s="9"/>
      <c r="W149" s="9"/>
      <c r="X149" s="9"/>
      <c r="Y149" s="9"/>
      <c r="Z149" s="9"/>
      <c r="AA149" s="9"/>
      <c r="AB149" s="9"/>
      <c r="AC149" s="9"/>
      <c r="AD149" s="9"/>
      <c r="AE149" s="9"/>
      <c r="AF149" s="9"/>
      <c r="AG149" s="9"/>
      <c r="AH149" s="554"/>
      <c r="AI149" s="554"/>
      <c r="AJ149" s="554"/>
      <c r="AK149" s="554"/>
      <c r="AL149" s="554"/>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row>
    <row r="150" spans="1:124" hidden="1">
      <c r="A150" s="9"/>
      <c r="B150" s="9"/>
      <c r="C150" s="9"/>
      <c r="D150" s="391"/>
      <c r="E150" s="391"/>
      <c r="F150" s="391"/>
      <c r="G150" s="391"/>
      <c r="H150" s="391"/>
      <c r="I150" s="391"/>
      <c r="J150" s="391"/>
      <c r="K150" s="391"/>
      <c r="L150" s="391"/>
      <c r="M150" s="391"/>
      <c r="N150" s="391"/>
      <c r="O150" s="391"/>
      <c r="P150" s="9"/>
      <c r="Q150" s="9"/>
      <c r="R150" s="9"/>
      <c r="S150" s="9"/>
      <c r="T150" s="9"/>
      <c r="U150" s="9"/>
      <c r="V150" s="9"/>
      <c r="W150" s="9"/>
      <c r="X150" s="9"/>
      <c r="Y150" s="9"/>
      <c r="Z150" s="9"/>
      <c r="AA150" s="9"/>
      <c r="AB150" s="9"/>
      <c r="AC150" s="9"/>
      <c r="AD150" s="9"/>
      <c r="AE150" s="9"/>
      <c r="AF150" s="9"/>
      <c r="AG150" s="9"/>
      <c r="AH150" s="554"/>
      <c r="AI150" s="554"/>
      <c r="AJ150" s="554"/>
      <c r="AK150" s="554"/>
      <c r="AL150" s="554"/>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row>
    <row r="151" spans="1:124" hidden="1">
      <c r="A151" s="9"/>
      <c r="B151" s="9"/>
      <c r="C151" s="9"/>
      <c r="D151" s="391"/>
      <c r="E151" s="391"/>
      <c r="F151" s="391"/>
      <c r="G151" s="391"/>
      <c r="H151" s="391"/>
      <c r="I151" s="391"/>
      <c r="J151" s="391"/>
      <c r="K151" s="391"/>
      <c r="L151" s="391"/>
      <c r="M151" s="391"/>
      <c r="N151" s="391"/>
      <c r="O151" s="391"/>
      <c r="P151" s="9"/>
      <c r="Q151" s="9"/>
      <c r="R151" s="9"/>
      <c r="S151" s="9"/>
      <c r="T151" s="9"/>
      <c r="U151" s="9"/>
      <c r="V151" s="9"/>
      <c r="W151" s="9"/>
      <c r="X151" s="9"/>
      <c r="Y151" s="9"/>
      <c r="Z151" s="9"/>
      <c r="AA151" s="9"/>
      <c r="AB151" s="9"/>
      <c r="AC151" s="9"/>
      <c r="AD151" s="9"/>
      <c r="AE151" s="9"/>
      <c r="AF151" s="9"/>
      <c r="AG151" s="9"/>
      <c r="AH151" s="554"/>
      <c r="AI151" s="554"/>
      <c r="AJ151" s="554"/>
      <c r="AK151" s="554"/>
      <c r="AL151" s="554"/>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row>
    <row r="152" spans="1:124" hidden="1">
      <c r="A152" s="9"/>
      <c r="B152" s="9"/>
      <c r="C152" s="9"/>
      <c r="D152" s="391"/>
      <c r="E152" s="391"/>
      <c r="F152" s="391"/>
      <c r="G152" s="391"/>
      <c r="H152" s="391"/>
      <c r="I152" s="391"/>
      <c r="J152" s="391"/>
      <c r="K152" s="391"/>
      <c r="L152" s="391"/>
      <c r="M152" s="391"/>
      <c r="N152" s="391"/>
      <c r="O152" s="391"/>
      <c r="P152" s="9"/>
      <c r="Q152" s="9"/>
      <c r="R152" s="9"/>
      <c r="S152" s="9"/>
      <c r="T152" s="9"/>
      <c r="U152" s="9"/>
      <c r="V152" s="9"/>
      <c r="W152" s="9"/>
      <c r="X152" s="9"/>
      <c r="Y152" s="9"/>
      <c r="Z152" s="9"/>
      <c r="AA152" s="9"/>
      <c r="AB152" s="9"/>
      <c r="AC152" s="9"/>
      <c r="AD152" s="9"/>
      <c r="AE152" s="9"/>
      <c r="AF152" s="9"/>
      <c r="AG152" s="9"/>
      <c r="AH152" s="554"/>
      <c r="AI152" s="554"/>
      <c r="AJ152" s="554"/>
      <c r="AK152" s="554"/>
      <c r="AL152" s="554"/>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row>
    <row r="153" spans="1:124" hidden="1">
      <c r="A153" s="9"/>
      <c r="B153" s="9"/>
      <c r="C153" s="9"/>
      <c r="D153" s="391"/>
      <c r="E153" s="391"/>
      <c r="F153" s="391"/>
      <c r="G153" s="391"/>
      <c r="H153" s="391"/>
      <c r="I153" s="391"/>
      <c r="J153" s="391"/>
      <c r="K153" s="391"/>
      <c r="L153" s="391"/>
      <c r="M153" s="391"/>
      <c r="N153" s="391"/>
      <c r="O153" s="391"/>
      <c r="P153" s="9"/>
      <c r="Q153" s="9"/>
      <c r="R153" s="9"/>
      <c r="S153" s="9"/>
      <c r="T153" s="9"/>
      <c r="U153" s="9"/>
      <c r="V153" s="9"/>
      <c r="W153" s="9"/>
      <c r="X153" s="9"/>
      <c r="Y153" s="9"/>
      <c r="Z153" s="9"/>
      <c r="AA153" s="9"/>
      <c r="AB153" s="9"/>
      <c r="AC153" s="9"/>
      <c r="AD153" s="9"/>
      <c r="AE153" s="9"/>
      <c r="AF153" s="9"/>
      <c r="AG153" s="9"/>
      <c r="AH153" s="554"/>
      <c r="AI153" s="554"/>
      <c r="AJ153" s="554"/>
      <c r="AK153" s="554"/>
      <c r="AL153" s="554"/>
      <c r="AM153" s="554"/>
      <c r="AN153" s="554"/>
      <c r="AO153" s="554"/>
      <c r="AP153" s="554"/>
      <c r="AQ153" s="554"/>
      <c r="AR153" s="554"/>
      <c r="AS153" s="554"/>
      <c r="AT153" s="554"/>
      <c r="AU153" s="554"/>
      <c r="AV153" s="554"/>
      <c r="AW153" s="554"/>
      <c r="AX153" s="554"/>
      <c r="AY153" s="554"/>
      <c r="AZ153" s="554"/>
      <c r="BA153" s="554"/>
      <c r="BB153" s="554"/>
      <c r="BC153" s="554"/>
      <c r="BD153" s="554"/>
      <c r="BE153" s="554"/>
      <c r="BF153" s="554"/>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row>
    <row r="154" spans="1:124" hidden="1">
      <c r="A154" s="9"/>
      <c r="B154" s="9"/>
      <c r="C154" s="9"/>
      <c r="D154" s="391"/>
      <c r="E154" s="391"/>
      <c r="F154" s="391"/>
      <c r="G154" s="391"/>
      <c r="H154" s="391"/>
      <c r="I154" s="391"/>
      <c r="J154" s="391"/>
      <c r="K154" s="391"/>
      <c r="L154" s="391"/>
      <c r="M154" s="391"/>
      <c r="N154" s="391"/>
      <c r="O154" s="391"/>
      <c r="P154" s="9"/>
      <c r="Q154" s="9"/>
      <c r="R154" s="9"/>
      <c r="S154" s="9"/>
      <c r="T154" s="9"/>
      <c r="U154" s="9"/>
      <c r="V154" s="9"/>
      <c r="W154" s="9"/>
      <c r="X154" s="9"/>
      <c r="Y154" s="9"/>
      <c r="Z154" s="9"/>
      <c r="AA154" s="9"/>
      <c r="AB154" s="9"/>
      <c r="AC154" s="9"/>
      <c r="AD154" s="9"/>
      <c r="AE154" s="9"/>
      <c r="AF154" s="9"/>
      <c r="AG154" s="9"/>
      <c r="AH154" s="554"/>
      <c r="AI154" s="554"/>
      <c r="AJ154" s="554"/>
      <c r="AK154" s="554"/>
      <c r="AL154" s="554"/>
      <c r="AM154" s="554"/>
      <c r="AN154" s="554"/>
      <c r="AO154" s="554"/>
      <c r="AP154" s="554"/>
      <c r="AQ154" s="554"/>
      <c r="AR154" s="554"/>
      <c r="AS154" s="554"/>
      <c r="AT154" s="554"/>
      <c r="AU154" s="554"/>
      <c r="AV154" s="554"/>
      <c r="AW154" s="554"/>
      <c r="AX154" s="554"/>
      <c r="AY154" s="554"/>
      <c r="AZ154" s="554"/>
      <c r="BA154" s="554"/>
      <c r="BB154" s="554"/>
      <c r="BC154" s="554"/>
      <c r="BD154" s="554"/>
      <c r="BE154" s="554"/>
      <c r="BF154" s="554"/>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row>
    <row r="155" spans="1:124" hidden="1">
      <c r="A155" s="9"/>
      <c r="B155" s="9"/>
      <c r="C155" s="9"/>
      <c r="D155" s="391"/>
      <c r="E155" s="391"/>
      <c r="F155" s="391"/>
      <c r="G155" s="391"/>
      <c r="H155" s="391"/>
      <c r="I155" s="391"/>
      <c r="J155" s="391"/>
      <c r="K155" s="391"/>
      <c r="L155" s="391"/>
      <c r="M155" s="391"/>
      <c r="N155" s="391"/>
      <c r="O155" s="391"/>
      <c r="P155" s="9"/>
      <c r="Q155" s="9"/>
      <c r="R155" s="9"/>
      <c r="S155" s="9"/>
      <c r="T155" s="9"/>
      <c r="U155" s="9"/>
      <c r="V155" s="9"/>
      <c r="W155" s="9"/>
      <c r="X155" s="9"/>
      <c r="Y155" s="9"/>
      <c r="Z155" s="9"/>
      <c r="AA155" s="9"/>
      <c r="AB155" s="9"/>
      <c r="AC155" s="9"/>
      <c r="AD155" s="9"/>
      <c r="AE155" s="9"/>
      <c r="AF155" s="9"/>
      <c r="AG155" s="9"/>
      <c r="AH155" s="554"/>
      <c r="AI155" s="554"/>
      <c r="AJ155" s="554"/>
      <c r="AK155" s="554"/>
      <c r="AL155" s="554"/>
      <c r="AM155" s="554"/>
      <c r="AN155" s="554"/>
      <c r="AO155" s="554"/>
      <c r="AP155" s="554"/>
      <c r="AQ155" s="554"/>
      <c r="AR155" s="554"/>
      <c r="AS155" s="554"/>
      <c r="AT155" s="554"/>
      <c r="AU155" s="554"/>
      <c r="AV155" s="554"/>
      <c r="AW155" s="554"/>
      <c r="AX155" s="554"/>
      <c r="AY155" s="554"/>
      <c r="AZ155" s="554"/>
      <c r="BA155" s="554"/>
      <c r="BB155" s="554"/>
      <c r="BC155" s="554"/>
      <c r="BD155" s="554"/>
      <c r="BE155" s="554"/>
      <c r="BF155" s="554"/>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row>
    <row r="156" spans="1:124" hidden="1">
      <c r="A156" s="9"/>
      <c r="B156" s="9"/>
      <c r="C156" s="9"/>
      <c r="D156" s="391"/>
      <c r="E156" s="391"/>
      <c r="F156" s="391"/>
      <c r="G156" s="391"/>
      <c r="H156" s="391"/>
      <c r="I156" s="391"/>
      <c r="J156" s="391"/>
      <c r="K156" s="391"/>
      <c r="L156" s="391"/>
      <c r="M156" s="391"/>
      <c r="N156" s="391"/>
      <c r="O156" s="391"/>
      <c r="P156" s="9"/>
      <c r="Q156" s="9"/>
      <c r="R156" s="9"/>
      <c r="S156" s="9"/>
      <c r="T156" s="9"/>
      <c r="U156" s="9"/>
      <c r="V156" s="9"/>
      <c r="W156" s="9"/>
      <c r="X156" s="9"/>
      <c r="Y156" s="9"/>
      <c r="Z156" s="9"/>
      <c r="AA156" s="9"/>
      <c r="AB156" s="9"/>
      <c r="AC156" s="9"/>
      <c r="AD156" s="9"/>
      <c r="AE156" s="9"/>
      <c r="AF156" s="9"/>
      <c r="AG156" s="9"/>
      <c r="AH156" s="554"/>
      <c r="AI156" s="554"/>
      <c r="AJ156" s="554"/>
      <c r="AK156" s="554"/>
      <c r="AL156" s="554"/>
      <c r="AM156" s="554"/>
      <c r="AN156" s="554"/>
      <c r="AO156" s="554"/>
      <c r="AP156" s="554"/>
      <c r="AQ156" s="554"/>
      <c r="AR156" s="554"/>
      <c r="AS156" s="554"/>
      <c r="AT156" s="554"/>
      <c r="AU156" s="554"/>
      <c r="AV156" s="554"/>
      <c r="AW156" s="554"/>
      <c r="AX156" s="554"/>
      <c r="AY156" s="554"/>
      <c r="AZ156" s="554"/>
      <c r="BA156" s="554"/>
      <c r="BB156" s="554"/>
      <c r="BC156" s="554"/>
      <c r="BD156" s="554"/>
      <c r="BE156" s="554"/>
      <c r="BF156" s="554"/>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row>
    <row r="157" spans="1:124" hidden="1">
      <c r="A157" s="9"/>
      <c r="B157" s="9"/>
      <c r="C157" s="9"/>
      <c r="D157" s="391"/>
      <c r="E157" s="391"/>
      <c r="F157" s="391"/>
      <c r="G157" s="391"/>
      <c r="H157" s="391"/>
      <c r="I157" s="391"/>
      <c r="J157" s="391"/>
      <c r="K157" s="391"/>
      <c r="L157" s="391"/>
      <c r="M157" s="391"/>
      <c r="N157" s="391"/>
      <c r="O157" s="391"/>
      <c r="P157" s="9"/>
      <c r="Q157" s="9"/>
      <c r="R157" s="9"/>
      <c r="S157" s="9"/>
      <c r="T157" s="9"/>
      <c r="U157" s="9"/>
      <c r="V157" s="9"/>
      <c r="W157" s="9"/>
      <c r="X157" s="9"/>
      <c r="Y157" s="9"/>
      <c r="Z157" s="9"/>
      <c r="AA157" s="9"/>
      <c r="AB157" s="9"/>
      <c r="AC157" s="9"/>
      <c r="AD157" s="9"/>
      <c r="AE157" s="9"/>
      <c r="AF157" s="9"/>
      <c r="AG157" s="9"/>
      <c r="AH157" s="554"/>
      <c r="AI157" s="554"/>
      <c r="AJ157" s="554"/>
      <c r="AK157" s="554"/>
      <c r="AL157" s="554"/>
      <c r="AM157" s="554"/>
      <c r="AN157" s="554"/>
      <c r="AO157" s="554"/>
      <c r="AP157" s="554"/>
      <c r="AQ157" s="554"/>
      <c r="AR157" s="554"/>
      <c r="AS157" s="554"/>
      <c r="AT157" s="554"/>
      <c r="AU157" s="554"/>
      <c r="AV157" s="554"/>
      <c r="AW157" s="554"/>
      <c r="AX157" s="554"/>
      <c r="AY157" s="554"/>
      <c r="AZ157" s="554"/>
      <c r="BA157" s="554"/>
      <c r="BB157" s="554"/>
      <c r="BC157" s="554"/>
      <c r="BD157" s="554"/>
      <c r="BE157" s="554"/>
      <c r="BF157" s="554"/>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row>
    <row r="158" spans="1:124" hidden="1">
      <c r="A158" s="9"/>
      <c r="B158" s="9"/>
      <c r="C158" s="9"/>
      <c r="D158" s="391"/>
      <c r="E158" s="391"/>
      <c r="F158" s="391"/>
      <c r="G158" s="391"/>
      <c r="H158" s="391"/>
      <c r="I158" s="391"/>
      <c r="J158" s="391"/>
      <c r="K158" s="391"/>
      <c r="L158" s="391"/>
      <c r="M158" s="391"/>
      <c r="N158" s="391"/>
      <c r="O158" s="391"/>
      <c r="P158" s="9"/>
      <c r="Q158" s="9"/>
      <c r="R158" s="9"/>
      <c r="S158" s="9"/>
      <c r="T158" s="9"/>
      <c r="U158" s="9"/>
      <c r="V158" s="9"/>
      <c r="W158" s="9"/>
      <c r="X158" s="9"/>
      <c r="Y158" s="9"/>
      <c r="Z158" s="9"/>
      <c r="AA158" s="9"/>
      <c r="AB158" s="9"/>
      <c r="AC158" s="9"/>
      <c r="AD158" s="9"/>
      <c r="AE158" s="9"/>
      <c r="AF158" s="9"/>
      <c r="AG158" s="9"/>
      <c r="AH158" s="554"/>
      <c r="AI158" s="554"/>
      <c r="AJ158" s="554"/>
      <c r="AK158" s="554"/>
      <c r="AL158" s="554"/>
      <c r="AM158" s="554"/>
      <c r="AN158" s="554"/>
      <c r="AO158" s="554"/>
      <c r="AP158" s="554"/>
      <c r="AQ158" s="554"/>
      <c r="AR158" s="554"/>
      <c r="AS158" s="554"/>
      <c r="AT158" s="554"/>
      <c r="AU158" s="554"/>
      <c r="AV158" s="554"/>
      <c r="AW158" s="554"/>
      <c r="AX158" s="554"/>
      <c r="AY158" s="554"/>
      <c r="AZ158" s="554"/>
      <c r="BA158" s="554"/>
      <c r="BB158" s="554"/>
      <c r="BC158" s="554"/>
      <c r="BD158" s="554"/>
      <c r="BE158" s="554"/>
      <c r="BF158" s="554"/>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row>
    <row r="159" spans="1:124" hidden="1">
      <c r="A159" s="9"/>
      <c r="B159" s="9"/>
      <c r="C159" s="9"/>
      <c r="D159" s="391"/>
      <c r="E159" s="391"/>
      <c r="F159" s="391"/>
      <c r="G159" s="391"/>
      <c r="H159" s="391"/>
      <c r="I159" s="391"/>
      <c r="J159" s="391"/>
      <c r="K159" s="391"/>
      <c r="L159" s="391"/>
      <c r="M159" s="391"/>
      <c r="N159" s="391"/>
      <c r="O159" s="391"/>
      <c r="P159" s="9"/>
      <c r="Q159" s="9"/>
      <c r="R159" s="9"/>
      <c r="S159" s="9"/>
      <c r="T159" s="9"/>
      <c r="U159" s="9"/>
      <c r="V159" s="9"/>
      <c r="W159" s="9"/>
      <c r="X159" s="9"/>
      <c r="Y159" s="9"/>
      <c r="Z159" s="9"/>
      <c r="AA159" s="9"/>
      <c r="AB159" s="9"/>
      <c r="AC159" s="9"/>
      <c r="AD159" s="9"/>
      <c r="AE159" s="9"/>
      <c r="AF159" s="9"/>
      <c r="AG159" s="9"/>
      <c r="AH159" s="554"/>
      <c r="AI159" s="554"/>
      <c r="AJ159" s="554"/>
      <c r="AK159" s="554"/>
      <c r="AL159" s="554"/>
      <c r="AM159" s="554"/>
      <c r="AN159" s="554"/>
      <c r="AO159" s="554"/>
      <c r="AP159" s="554"/>
      <c r="AQ159" s="554"/>
      <c r="AR159" s="554"/>
      <c r="AS159" s="554"/>
      <c r="AT159" s="554"/>
      <c r="AU159" s="554"/>
      <c r="AV159" s="554"/>
      <c r="AW159" s="554"/>
      <c r="AX159" s="554"/>
      <c r="AY159" s="554"/>
      <c r="AZ159" s="554"/>
      <c r="BA159" s="554"/>
      <c r="BB159" s="554"/>
      <c r="BC159" s="554"/>
      <c r="BD159" s="554"/>
      <c r="BE159" s="554"/>
      <c r="BF159" s="554"/>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row>
    <row r="160" spans="1:124" hidden="1">
      <c r="A160" s="9"/>
      <c r="B160" s="9"/>
      <c r="C160" s="9"/>
      <c r="D160" s="391"/>
      <c r="E160" s="391"/>
      <c r="F160" s="391"/>
      <c r="G160" s="391"/>
      <c r="H160" s="391"/>
      <c r="I160" s="391"/>
      <c r="J160" s="391"/>
      <c r="K160" s="391"/>
      <c r="L160" s="391"/>
      <c r="M160" s="391"/>
      <c r="N160" s="391"/>
      <c r="O160" s="391"/>
      <c r="P160" s="9"/>
      <c r="Q160" s="9"/>
      <c r="R160" s="9"/>
      <c r="S160" s="9"/>
      <c r="T160" s="9"/>
      <c r="U160" s="9"/>
      <c r="V160" s="9"/>
      <c r="W160" s="9"/>
      <c r="X160" s="9"/>
      <c r="Y160" s="9"/>
      <c r="Z160" s="9"/>
      <c r="AA160" s="9"/>
      <c r="AB160" s="9"/>
      <c r="AC160" s="9"/>
      <c r="AD160" s="9"/>
      <c r="AE160" s="9"/>
      <c r="AF160" s="9"/>
      <c r="AG160" s="9"/>
      <c r="AH160" s="554"/>
      <c r="AI160" s="554"/>
      <c r="AJ160" s="554"/>
      <c r="AK160" s="554"/>
      <c r="AL160" s="554"/>
      <c r="AM160" s="554"/>
      <c r="AN160" s="554"/>
      <c r="AO160" s="554"/>
      <c r="AP160" s="554"/>
      <c r="AQ160" s="554"/>
      <c r="AR160" s="554"/>
      <c r="AS160" s="554"/>
      <c r="AT160" s="554"/>
      <c r="AU160" s="554"/>
      <c r="AV160" s="554"/>
      <c r="AW160" s="554"/>
      <c r="AX160" s="554"/>
      <c r="AY160" s="554"/>
      <c r="AZ160" s="554"/>
      <c r="BA160" s="554"/>
      <c r="BB160" s="554"/>
      <c r="BC160" s="554"/>
      <c r="BD160" s="554"/>
      <c r="BE160" s="554"/>
      <c r="BF160" s="554"/>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row>
    <row r="161" spans="1:124" hidden="1">
      <c r="A161" s="9"/>
      <c r="B161" s="9"/>
      <c r="C161" s="9"/>
      <c r="D161" s="391"/>
      <c r="E161" s="391"/>
      <c r="F161" s="391"/>
      <c r="G161" s="391"/>
      <c r="H161" s="391"/>
      <c r="I161" s="391"/>
      <c r="J161" s="391"/>
      <c r="K161" s="391"/>
      <c r="L161" s="391"/>
      <c r="M161" s="391"/>
      <c r="N161" s="391"/>
      <c r="O161" s="391"/>
      <c r="P161" s="9"/>
      <c r="Q161" s="9"/>
      <c r="R161" s="9"/>
      <c r="S161" s="9"/>
      <c r="T161" s="9"/>
      <c r="U161" s="9"/>
      <c r="V161" s="9"/>
      <c r="W161" s="9"/>
      <c r="X161" s="9"/>
      <c r="Y161" s="9"/>
      <c r="Z161" s="9"/>
      <c r="AA161" s="9"/>
      <c r="AB161" s="9"/>
      <c r="AC161" s="9"/>
      <c r="AD161" s="9"/>
      <c r="AE161" s="9"/>
      <c r="AF161" s="9"/>
      <c r="AG161" s="9"/>
      <c r="AH161" s="554"/>
      <c r="AI161" s="554"/>
      <c r="AJ161" s="554"/>
      <c r="AK161" s="554"/>
      <c r="AL161" s="554"/>
      <c r="AM161" s="554"/>
      <c r="AN161" s="554"/>
      <c r="AO161" s="554"/>
      <c r="AP161" s="554"/>
      <c r="AQ161" s="554"/>
      <c r="AR161" s="554"/>
      <c r="AS161" s="554"/>
      <c r="AT161" s="554"/>
      <c r="AU161" s="554"/>
      <c r="AV161" s="554"/>
      <c r="AW161" s="554"/>
      <c r="AX161" s="554"/>
      <c r="AY161" s="554"/>
      <c r="AZ161" s="554"/>
      <c r="BA161" s="554"/>
      <c r="BB161" s="554"/>
      <c r="BC161" s="554"/>
      <c r="BD161" s="554"/>
      <c r="BE161" s="554"/>
      <c r="BF161" s="554"/>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row>
    <row r="162" spans="1:124" hidden="1">
      <c r="A162" s="9"/>
      <c r="B162" s="9"/>
      <c r="C162" s="9"/>
      <c r="D162" s="391"/>
      <c r="E162" s="391"/>
      <c r="F162" s="391"/>
      <c r="G162" s="391"/>
      <c r="H162" s="391"/>
      <c r="I162" s="391"/>
      <c r="J162" s="391"/>
      <c r="K162" s="391"/>
      <c r="L162" s="391"/>
      <c r="M162" s="391"/>
      <c r="N162" s="391"/>
      <c r="O162" s="391"/>
      <c r="P162" s="9"/>
      <c r="Q162" s="9"/>
      <c r="R162" s="9"/>
      <c r="S162" s="9"/>
      <c r="T162" s="9"/>
      <c r="U162" s="9"/>
      <c r="V162" s="9"/>
      <c r="W162" s="9"/>
      <c r="X162" s="9"/>
      <c r="Y162" s="9"/>
      <c r="Z162" s="9"/>
      <c r="AA162" s="9"/>
      <c r="AB162" s="9"/>
      <c r="AC162" s="9"/>
      <c r="AD162" s="9"/>
      <c r="AE162" s="9"/>
      <c r="AF162" s="9"/>
      <c r="AG162" s="9"/>
      <c r="AH162" s="554"/>
      <c r="AI162" s="554"/>
      <c r="AJ162" s="554"/>
      <c r="AK162" s="554"/>
      <c r="AL162" s="554"/>
      <c r="AM162" s="554"/>
      <c r="AN162" s="554"/>
      <c r="AO162" s="554"/>
      <c r="AP162" s="554"/>
      <c r="AQ162" s="554"/>
      <c r="AR162" s="554"/>
      <c r="AS162" s="554"/>
      <c r="AT162" s="554"/>
      <c r="AU162" s="554"/>
      <c r="AV162" s="554"/>
      <c r="AW162" s="554"/>
      <c r="AX162" s="554"/>
      <c r="AY162" s="554"/>
      <c r="AZ162" s="554"/>
      <c r="BA162" s="554"/>
      <c r="BB162" s="554"/>
      <c r="BC162" s="554"/>
      <c r="BD162" s="554"/>
      <c r="BE162" s="554"/>
      <c r="BF162" s="554"/>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row>
    <row r="163" spans="1:124" hidden="1">
      <c r="A163" s="9"/>
      <c r="B163" s="9"/>
      <c r="C163" s="9"/>
      <c r="D163" s="391"/>
      <c r="E163" s="391"/>
      <c r="F163" s="391"/>
      <c r="G163" s="391"/>
      <c r="H163" s="391"/>
      <c r="I163" s="391"/>
      <c r="J163" s="391"/>
      <c r="K163" s="391"/>
      <c r="L163" s="391"/>
      <c r="M163" s="391"/>
      <c r="N163" s="391"/>
      <c r="O163" s="391"/>
      <c r="P163" s="9"/>
      <c r="Q163" s="9"/>
      <c r="R163" s="9"/>
      <c r="S163" s="9"/>
      <c r="T163" s="9"/>
      <c r="U163" s="9"/>
      <c r="V163" s="9"/>
      <c r="W163" s="9"/>
      <c r="X163" s="9"/>
      <c r="Y163" s="9"/>
      <c r="Z163" s="9"/>
      <c r="AA163" s="9"/>
      <c r="AB163" s="9"/>
      <c r="AC163" s="9"/>
      <c r="AD163" s="9"/>
      <c r="AE163" s="9"/>
      <c r="AF163" s="9"/>
      <c r="AG163" s="9"/>
      <c r="AH163" s="554"/>
      <c r="AI163" s="554"/>
      <c r="AJ163" s="554"/>
      <c r="AK163" s="554"/>
      <c r="AL163" s="554"/>
      <c r="AM163" s="554"/>
      <c r="AN163" s="554"/>
      <c r="AO163" s="554"/>
      <c r="AP163" s="554"/>
      <c r="AQ163" s="554"/>
      <c r="AR163" s="554"/>
      <c r="AS163" s="554"/>
      <c r="AT163" s="554"/>
      <c r="AU163" s="554"/>
      <c r="AV163" s="554"/>
      <c r="AW163" s="554"/>
      <c r="AX163" s="554"/>
      <c r="AY163" s="554"/>
      <c r="AZ163" s="554"/>
      <c r="BA163" s="554"/>
      <c r="BB163" s="554"/>
      <c r="BC163" s="554"/>
      <c r="BD163" s="554"/>
      <c r="BE163" s="554"/>
      <c r="BF163" s="554"/>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row>
    <row r="164" spans="1:124" hidden="1">
      <c r="D164" s="391"/>
      <c r="E164" s="391"/>
      <c r="F164" s="391"/>
      <c r="G164" s="391"/>
      <c r="H164" s="391"/>
      <c r="I164" s="391"/>
      <c r="J164" s="391"/>
      <c r="K164" s="391"/>
      <c r="L164" s="391"/>
      <c r="M164" s="391"/>
      <c r="N164" s="391"/>
      <c r="O164" s="391"/>
      <c r="P164" s="9"/>
      <c r="Q164" s="9"/>
      <c r="R164" s="9"/>
      <c r="S164" s="9"/>
      <c r="T164" s="9"/>
      <c r="U164" s="9"/>
      <c r="V164" s="9"/>
      <c r="W164" s="9"/>
      <c r="X164" s="9"/>
      <c r="Y164" s="9"/>
      <c r="Z164" s="9"/>
      <c r="AA164" s="9"/>
      <c r="AB164" s="9"/>
      <c r="AC164" s="9"/>
      <c r="AD164" s="9"/>
      <c r="AE164" s="9"/>
      <c r="AF164" s="9"/>
      <c r="AG164" s="9"/>
      <c r="AH164" s="554"/>
      <c r="AI164" s="554"/>
      <c r="AJ164" s="554"/>
      <c r="AK164" s="554"/>
      <c r="AL164" s="554"/>
      <c r="AM164" s="554"/>
      <c r="AN164" s="554"/>
      <c r="AO164" s="554"/>
      <c r="AP164" s="554"/>
      <c r="AQ164" s="554"/>
      <c r="AR164" s="554"/>
      <c r="AS164" s="554"/>
      <c r="AT164" s="554"/>
      <c r="AU164" s="554"/>
      <c r="AV164" s="554"/>
      <c r="AW164" s="554"/>
      <c r="AX164" s="554"/>
      <c r="AY164" s="554"/>
      <c r="AZ164" s="554"/>
      <c r="BA164" s="554"/>
      <c r="BB164" s="554"/>
      <c r="BC164" s="554"/>
      <c r="BD164" s="554"/>
      <c r="BE164" s="554"/>
      <c r="BF164" s="554"/>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row>
    <row r="165" spans="1:124" hidden="1">
      <c r="D165" s="391"/>
      <c r="E165" s="391"/>
      <c r="F165" s="391"/>
      <c r="G165" s="391"/>
      <c r="H165" s="391"/>
      <c r="I165" s="391"/>
      <c r="J165" s="391"/>
      <c r="K165" s="391"/>
      <c r="L165" s="391"/>
      <c r="M165" s="391"/>
      <c r="N165" s="391"/>
      <c r="O165" s="391"/>
      <c r="P165" s="9"/>
      <c r="Q165" s="9"/>
      <c r="R165" s="9"/>
      <c r="S165" s="9"/>
      <c r="T165" s="9"/>
      <c r="U165" s="9"/>
      <c r="V165" s="9"/>
      <c r="W165" s="9"/>
      <c r="X165" s="9"/>
      <c r="Y165" s="9"/>
      <c r="Z165" s="9"/>
      <c r="AA165" s="9"/>
      <c r="AB165" s="9"/>
      <c r="AC165" s="9"/>
      <c r="AD165" s="9"/>
      <c r="AE165" s="9"/>
      <c r="AF165" s="9"/>
      <c r="AG165" s="9"/>
      <c r="AH165" s="554"/>
      <c r="AI165" s="554"/>
      <c r="AJ165" s="554"/>
      <c r="AK165" s="554"/>
      <c r="AL165" s="554"/>
      <c r="AM165" s="554"/>
      <c r="AN165" s="554"/>
      <c r="AO165" s="554"/>
      <c r="AP165" s="554"/>
      <c r="AQ165" s="554"/>
      <c r="AR165" s="554"/>
      <c r="AS165" s="554"/>
      <c r="AT165" s="554"/>
      <c r="AU165" s="554"/>
      <c r="AV165" s="554"/>
      <c r="AW165" s="554"/>
      <c r="AX165" s="554"/>
      <c r="AY165" s="554"/>
      <c r="AZ165" s="554"/>
      <c r="BA165" s="554"/>
      <c r="BB165" s="554"/>
      <c r="BC165" s="554"/>
      <c r="BD165" s="554"/>
      <c r="BE165" s="554"/>
      <c r="BF165" s="554"/>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row>
    <row r="166" spans="1:124" hidden="1">
      <c r="D166" s="391"/>
      <c r="E166" s="391"/>
      <c r="F166" s="391"/>
      <c r="G166" s="391"/>
      <c r="H166" s="391"/>
      <c r="I166" s="391"/>
      <c r="J166" s="391"/>
      <c r="K166" s="391"/>
      <c r="L166" s="391"/>
      <c r="M166" s="391"/>
      <c r="N166" s="391"/>
      <c r="O166" s="391"/>
      <c r="P166" s="9"/>
      <c r="Q166" s="9"/>
      <c r="R166" s="9"/>
      <c r="S166" s="9"/>
      <c r="T166" s="9"/>
      <c r="U166" s="9"/>
      <c r="V166" s="9"/>
      <c r="W166" s="9"/>
      <c r="X166" s="9"/>
      <c r="Y166" s="9"/>
      <c r="Z166" s="9"/>
      <c r="AA166" s="9"/>
      <c r="AB166" s="9"/>
      <c r="AC166" s="9"/>
      <c r="AD166" s="9"/>
      <c r="AE166" s="9"/>
      <c r="AF166" s="9"/>
      <c r="AG166" s="9"/>
      <c r="AH166" s="554"/>
      <c r="AI166" s="554"/>
      <c r="AJ166" s="554"/>
      <c r="AK166" s="554"/>
      <c r="AL166" s="554"/>
      <c r="AM166" s="554"/>
      <c r="AN166" s="554"/>
      <c r="AO166" s="554"/>
      <c r="AP166" s="554"/>
      <c r="AQ166" s="554"/>
      <c r="AR166" s="554"/>
      <c r="AS166" s="554"/>
      <c r="AT166" s="554"/>
      <c r="AU166" s="554"/>
      <c r="AV166" s="554"/>
      <c r="AW166" s="554"/>
      <c r="AX166" s="554"/>
      <c r="AY166" s="554"/>
      <c r="AZ166" s="554"/>
      <c r="BA166" s="554"/>
      <c r="BB166" s="554"/>
      <c r="BC166" s="554"/>
      <c r="BD166" s="554"/>
      <c r="BE166" s="554"/>
      <c r="BF166" s="554"/>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row>
    <row r="167" spans="1:124" hidden="1">
      <c r="D167" s="391"/>
      <c r="E167" s="391"/>
      <c r="F167" s="391"/>
      <c r="G167" s="391"/>
      <c r="H167" s="391"/>
      <c r="I167" s="391"/>
      <c r="J167" s="391"/>
      <c r="K167" s="391"/>
      <c r="L167" s="391"/>
      <c r="M167" s="391"/>
      <c r="N167" s="391"/>
      <c r="O167" s="391"/>
      <c r="P167" s="9"/>
      <c r="Q167" s="9"/>
      <c r="R167" s="9"/>
      <c r="S167" s="9"/>
      <c r="T167" s="9"/>
      <c r="U167" s="9"/>
      <c r="V167" s="9"/>
      <c r="W167" s="9"/>
      <c r="X167" s="9"/>
      <c r="Y167" s="9"/>
      <c r="Z167" s="9"/>
      <c r="AA167" s="9"/>
      <c r="AB167" s="9"/>
      <c r="AC167" s="9"/>
      <c r="AD167" s="9"/>
      <c r="AE167" s="9"/>
      <c r="AF167" s="9"/>
      <c r="AG167" s="9"/>
      <c r="AH167" s="554"/>
      <c r="AI167" s="554"/>
      <c r="AJ167" s="554"/>
      <c r="AK167" s="554"/>
      <c r="AL167" s="554"/>
      <c r="AM167" s="554"/>
      <c r="AN167" s="554"/>
      <c r="AO167" s="554"/>
      <c r="AP167" s="554"/>
      <c r="AQ167" s="554"/>
      <c r="AR167" s="554"/>
      <c r="AS167" s="554"/>
      <c r="AT167" s="554"/>
      <c r="AU167" s="554"/>
      <c r="AV167" s="554"/>
      <c r="AW167" s="554"/>
      <c r="AX167" s="554"/>
      <c r="AY167" s="554"/>
      <c r="AZ167" s="554"/>
      <c r="BA167" s="554"/>
      <c r="BB167" s="554"/>
      <c r="BC167" s="554"/>
      <c r="BD167" s="554"/>
      <c r="BE167" s="554"/>
      <c r="BF167" s="554"/>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row>
    <row r="168" spans="1:124" hidden="1">
      <c r="D168" s="391"/>
      <c r="E168" s="391"/>
      <c r="F168" s="391"/>
      <c r="G168" s="391"/>
      <c r="H168" s="391"/>
      <c r="I168" s="391"/>
      <c r="J168" s="391"/>
      <c r="K168" s="391"/>
      <c r="L168" s="391"/>
      <c r="M168" s="391"/>
      <c r="N168" s="391"/>
      <c r="O168" s="391"/>
      <c r="P168" s="9"/>
      <c r="Q168" s="9"/>
      <c r="R168" s="9"/>
      <c r="S168" s="9"/>
      <c r="T168" s="9"/>
      <c r="U168" s="9"/>
      <c r="V168" s="9"/>
      <c r="W168" s="9"/>
      <c r="X168" s="9"/>
      <c r="Y168" s="9"/>
      <c r="Z168" s="9"/>
      <c r="AA168" s="9"/>
      <c r="AB168" s="9"/>
      <c r="AC168" s="9"/>
      <c r="AD168" s="9"/>
      <c r="AE168" s="9"/>
      <c r="AF168" s="9"/>
      <c r="AG168" s="9"/>
      <c r="AH168" s="554"/>
      <c r="AI168" s="554"/>
      <c r="AJ168" s="554"/>
      <c r="AK168" s="554"/>
      <c r="AL168" s="554"/>
      <c r="AM168" s="554"/>
      <c r="AN168" s="554"/>
      <c r="AO168" s="554"/>
      <c r="AP168" s="554"/>
      <c r="AQ168" s="554"/>
      <c r="AR168" s="554"/>
      <c r="AS168" s="554"/>
      <c r="AT168" s="554"/>
      <c r="AU168" s="554"/>
      <c r="AV168" s="554"/>
      <c r="AW168" s="554"/>
      <c r="AX168" s="554"/>
      <c r="AY168" s="554"/>
      <c r="AZ168" s="554"/>
      <c r="BA168" s="554"/>
      <c r="BB168" s="554"/>
      <c r="BC168" s="554"/>
      <c r="BD168" s="554"/>
      <c r="BE168" s="554"/>
      <c r="BF168" s="554"/>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row>
    <row r="169" spans="1:124" hidden="1">
      <c r="D169" s="391"/>
      <c r="E169" s="391"/>
      <c r="F169" s="391"/>
      <c r="G169" s="391"/>
      <c r="H169" s="391"/>
      <c r="I169" s="391"/>
      <c r="J169" s="391"/>
      <c r="K169" s="391"/>
      <c r="L169" s="391"/>
      <c r="M169" s="391"/>
      <c r="N169" s="391"/>
      <c r="O169" s="391"/>
      <c r="P169" s="9"/>
      <c r="Q169" s="9"/>
      <c r="R169" s="9"/>
      <c r="S169" s="9"/>
      <c r="T169" s="9"/>
      <c r="U169" s="9"/>
      <c r="V169" s="9"/>
      <c r="W169" s="9"/>
      <c r="X169" s="9"/>
      <c r="Y169" s="9"/>
      <c r="Z169" s="9"/>
      <c r="AA169" s="9"/>
      <c r="AB169" s="9"/>
      <c r="AC169" s="9"/>
      <c r="AD169" s="9"/>
      <c r="AE169" s="9"/>
      <c r="AF169" s="9"/>
      <c r="AG169" s="9"/>
      <c r="AH169" s="554"/>
      <c r="AI169" s="554"/>
      <c r="AJ169" s="554"/>
      <c r="AK169" s="554"/>
      <c r="AL169" s="554"/>
      <c r="AM169" s="554"/>
      <c r="AN169" s="554"/>
      <c r="AO169" s="554"/>
      <c r="AP169" s="554"/>
      <c r="AQ169" s="554"/>
      <c r="AR169" s="554"/>
      <c r="AS169" s="554"/>
      <c r="AT169" s="554"/>
      <c r="AU169" s="554"/>
      <c r="AV169" s="554"/>
      <c r="AW169" s="554"/>
      <c r="AX169" s="554"/>
      <c r="AY169" s="554"/>
      <c r="AZ169" s="554"/>
      <c r="BA169" s="554"/>
      <c r="BB169" s="554"/>
      <c r="BC169" s="554"/>
      <c r="BD169" s="554"/>
      <c r="BE169" s="554"/>
      <c r="BF169" s="554"/>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row>
    <row r="170" spans="1:124" hidden="1">
      <c r="D170" s="391"/>
      <c r="E170" s="391"/>
      <c r="F170" s="391"/>
      <c r="G170" s="391"/>
      <c r="H170" s="391"/>
      <c r="I170" s="391"/>
      <c r="J170" s="391"/>
      <c r="K170" s="391"/>
      <c r="L170" s="391"/>
      <c r="M170" s="391"/>
      <c r="N170" s="391"/>
      <c r="O170" s="391"/>
      <c r="P170" s="9"/>
      <c r="Q170" s="9"/>
      <c r="R170" s="9"/>
      <c r="S170" s="9"/>
      <c r="T170" s="9"/>
      <c r="U170" s="9"/>
      <c r="V170" s="9"/>
      <c r="W170" s="9"/>
      <c r="X170" s="9"/>
      <c r="Y170" s="9"/>
      <c r="Z170" s="9"/>
      <c r="AA170" s="9"/>
      <c r="AB170" s="9"/>
      <c r="AC170" s="9"/>
      <c r="AD170" s="9"/>
      <c r="AE170" s="9"/>
      <c r="AF170" s="9"/>
      <c r="AG170" s="9"/>
      <c r="AH170" s="554"/>
      <c r="AI170" s="554"/>
      <c r="AJ170" s="554"/>
      <c r="AK170" s="554"/>
      <c r="AL170" s="554"/>
      <c r="AM170" s="554"/>
      <c r="AN170" s="554"/>
      <c r="AO170" s="554"/>
      <c r="AP170" s="554"/>
      <c r="AQ170" s="554"/>
      <c r="AR170" s="554"/>
      <c r="AS170" s="554"/>
      <c r="AT170" s="554"/>
      <c r="AU170" s="554"/>
      <c r="AV170" s="554"/>
      <c r="AW170" s="554"/>
      <c r="AX170" s="554"/>
      <c r="AY170" s="554"/>
      <c r="AZ170" s="554"/>
      <c r="BA170" s="554"/>
      <c r="BB170" s="554"/>
      <c r="BC170" s="554"/>
      <c r="BD170" s="554"/>
      <c r="BE170" s="554"/>
      <c r="BF170" s="554"/>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row>
    <row r="171" spans="1:124" hidden="1">
      <c r="D171" s="391"/>
      <c r="E171" s="391"/>
      <c r="F171" s="391"/>
      <c r="G171" s="391"/>
      <c r="H171" s="391"/>
      <c r="I171" s="391"/>
      <c r="J171" s="391"/>
      <c r="K171" s="391"/>
      <c r="L171" s="391"/>
      <c r="M171" s="391"/>
      <c r="N171" s="391"/>
      <c r="O171" s="391"/>
      <c r="P171" s="9"/>
      <c r="Q171" s="9"/>
      <c r="R171" s="9"/>
      <c r="S171" s="9"/>
      <c r="T171" s="9"/>
      <c r="U171" s="9"/>
      <c r="V171" s="9"/>
      <c r="W171" s="9"/>
      <c r="X171" s="9"/>
      <c r="Y171" s="9"/>
      <c r="Z171" s="9"/>
      <c r="AA171" s="9"/>
      <c r="AB171" s="9"/>
      <c r="AC171" s="9"/>
      <c r="AD171" s="9"/>
      <c r="AE171" s="9"/>
      <c r="AF171" s="9"/>
      <c r="AG171" s="9"/>
      <c r="AH171" s="554"/>
      <c r="AI171" s="554"/>
      <c r="AJ171" s="554"/>
      <c r="AK171" s="554"/>
      <c r="AL171" s="554"/>
      <c r="AM171" s="554"/>
      <c r="AN171" s="554"/>
      <c r="AO171" s="554"/>
      <c r="AP171" s="554"/>
      <c r="AQ171" s="554"/>
      <c r="AR171" s="554"/>
      <c r="AS171" s="554"/>
      <c r="AT171" s="554"/>
      <c r="AU171" s="554"/>
      <c r="AV171" s="554"/>
      <c r="AW171" s="554"/>
      <c r="AX171" s="554"/>
      <c r="AY171" s="554"/>
      <c r="AZ171" s="554"/>
      <c r="BA171" s="554"/>
      <c r="BB171" s="554"/>
      <c r="BC171" s="554"/>
      <c r="BD171" s="554"/>
      <c r="BE171" s="554"/>
      <c r="BF171" s="554"/>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row>
    <row r="172" spans="1:124" hidden="1">
      <c r="D172" s="391"/>
      <c r="E172" s="391"/>
      <c r="F172" s="391"/>
      <c r="G172" s="391"/>
      <c r="H172" s="391"/>
      <c r="I172" s="391"/>
      <c r="J172" s="391"/>
      <c r="K172" s="391"/>
      <c r="L172" s="391"/>
      <c r="M172" s="391"/>
      <c r="N172" s="391"/>
      <c r="O172" s="391"/>
      <c r="P172" s="9"/>
      <c r="Q172" s="9"/>
      <c r="R172" s="9"/>
      <c r="S172" s="9"/>
      <c r="T172" s="9"/>
      <c r="U172" s="9"/>
      <c r="V172" s="9"/>
      <c r="W172" s="9"/>
      <c r="X172" s="9"/>
      <c r="Y172" s="9"/>
      <c r="Z172" s="9"/>
      <c r="AA172" s="9"/>
      <c r="AB172" s="9"/>
      <c r="AC172" s="9"/>
      <c r="AD172" s="9"/>
      <c r="AE172" s="9"/>
      <c r="AF172" s="9"/>
      <c r="AG172" s="9"/>
      <c r="AH172" s="554"/>
      <c r="AI172" s="554"/>
      <c r="AJ172" s="554"/>
      <c r="AK172" s="554"/>
      <c r="AL172" s="554"/>
      <c r="AM172" s="554"/>
      <c r="AN172" s="554"/>
      <c r="AO172" s="554"/>
      <c r="AP172" s="554"/>
      <c r="AQ172" s="554"/>
      <c r="AR172" s="554"/>
      <c r="AS172" s="554"/>
      <c r="AT172" s="554"/>
      <c r="AU172" s="554"/>
      <c r="AV172" s="554"/>
      <c r="AW172" s="554"/>
      <c r="AX172" s="554"/>
      <c r="AY172" s="554"/>
      <c r="AZ172" s="554"/>
      <c r="BA172" s="554"/>
      <c r="BB172" s="554"/>
      <c r="BC172" s="554"/>
      <c r="BD172" s="554"/>
      <c r="BE172" s="554"/>
      <c r="BF172" s="554"/>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row>
    <row r="173" spans="1:124" hidden="1">
      <c r="D173" s="391"/>
      <c r="E173" s="391"/>
      <c r="F173" s="391"/>
      <c r="G173" s="391"/>
      <c r="H173" s="391"/>
      <c r="I173" s="391"/>
      <c r="J173" s="391"/>
      <c r="K173" s="391"/>
      <c r="L173" s="391"/>
      <c r="M173" s="391"/>
      <c r="N173" s="391"/>
      <c r="O173" s="391"/>
      <c r="P173" s="9"/>
      <c r="Q173" s="9"/>
      <c r="R173" s="9"/>
      <c r="S173" s="9"/>
      <c r="T173" s="9"/>
      <c r="U173" s="9"/>
      <c r="V173" s="9"/>
      <c r="W173" s="9"/>
      <c r="X173" s="9"/>
      <c r="Y173" s="9"/>
      <c r="Z173" s="9"/>
      <c r="AA173" s="9"/>
      <c r="AB173" s="9"/>
      <c r="AC173" s="9"/>
      <c r="AD173" s="9"/>
      <c r="AE173" s="9"/>
      <c r="AF173" s="9"/>
      <c r="AG173" s="9"/>
      <c r="AH173" s="554"/>
      <c r="AI173" s="554"/>
      <c r="AJ173" s="554"/>
      <c r="AK173" s="554"/>
      <c r="AL173" s="554"/>
      <c r="AM173" s="554"/>
      <c r="AN173" s="554"/>
      <c r="AO173" s="554"/>
      <c r="AP173" s="554"/>
      <c r="AQ173" s="554"/>
      <c r="AR173" s="554"/>
      <c r="AS173" s="554"/>
      <c r="AT173" s="554"/>
      <c r="AU173" s="554"/>
      <c r="AV173" s="554"/>
      <c r="AW173" s="554"/>
      <c r="AX173" s="554"/>
      <c r="AY173" s="554"/>
      <c r="AZ173" s="554"/>
      <c r="BA173" s="554"/>
      <c r="BB173" s="554"/>
      <c r="BC173" s="554"/>
      <c r="BD173" s="554"/>
      <c r="BE173" s="554"/>
      <c r="BF173" s="554"/>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row>
    <row r="174" spans="1:124" hidden="1">
      <c r="D174" s="391"/>
      <c r="E174" s="391"/>
      <c r="F174" s="391"/>
      <c r="G174" s="391"/>
      <c r="H174" s="391"/>
      <c r="I174" s="391"/>
      <c r="J174" s="391"/>
      <c r="K174" s="391"/>
      <c r="L174" s="391"/>
      <c r="M174" s="391"/>
      <c r="N174" s="391"/>
      <c r="O174" s="391"/>
      <c r="P174" s="9"/>
      <c r="Q174" s="9"/>
      <c r="R174" s="9"/>
      <c r="S174" s="9"/>
      <c r="T174" s="9"/>
      <c r="U174" s="9"/>
      <c r="V174" s="9"/>
      <c r="W174" s="9"/>
      <c r="X174" s="9"/>
      <c r="Y174" s="9"/>
      <c r="Z174" s="9"/>
      <c r="AA174" s="9"/>
      <c r="AB174" s="9"/>
      <c r="AC174" s="9"/>
      <c r="AD174" s="9"/>
      <c r="AE174" s="9"/>
      <c r="AF174" s="9"/>
      <c r="AG174" s="9"/>
      <c r="AH174" s="554"/>
      <c r="AI174" s="554"/>
      <c r="AJ174" s="554"/>
      <c r="AK174" s="554"/>
      <c r="AL174" s="554"/>
      <c r="AM174" s="554"/>
      <c r="AN174" s="554"/>
      <c r="AO174" s="554"/>
      <c r="AP174" s="554"/>
      <c r="AQ174" s="554"/>
      <c r="AR174" s="554"/>
      <c r="AS174" s="554"/>
      <c r="AT174" s="554"/>
      <c r="AU174" s="554"/>
      <c r="AV174" s="554"/>
      <c r="AW174" s="554"/>
      <c r="AX174" s="554"/>
      <c r="AY174" s="554"/>
      <c r="AZ174" s="554"/>
      <c r="BA174" s="554"/>
      <c r="BB174" s="554"/>
      <c r="BC174" s="554"/>
      <c r="BD174" s="554"/>
      <c r="BE174" s="554"/>
      <c r="BF174" s="554"/>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row>
    <row r="175" spans="1:124" hidden="1">
      <c r="D175" s="391"/>
      <c r="E175" s="391"/>
      <c r="F175" s="391"/>
      <c r="G175" s="391"/>
      <c r="H175" s="391"/>
      <c r="I175" s="391"/>
      <c r="J175" s="391"/>
      <c r="K175" s="391"/>
      <c r="L175" s="391"/>
      <c r="M175" s="391"/>
      <c r="N175" s="391"/>
      <c r="O175" s="391"/>
      <c r="P175" s="9"/>
      <c r="Q175" s="9"/>
      <c r="R175" s="9"/>
      <c r="S175" s="9"/>
      <c r="T175" s="9"/>
      <c r="U175" s="9"/>
      <c r="V175" s="9"/>
      <c r="W175" s="9"/>
      <c r="X175" s="9"/>
      <c r="Y175" s="9"/>
      <c r="Z175" s="9"/>
      <c r="AA175" s="9"/>
      <c r="AB175" s="9"/>
      <c r="AC175" s="9"/>
      <c r="AD175" s="9"/>
      <c r="AE175" s="9"/>
      <c r="AF175" s="9"/>
      <c r="AG175" s="9"/>
      <c r="AH175" s="554"/>
      <c r="AI175" s="554"/>
      <c r="AJ175" s="554"/>
      <c r="AK175" s="554"/>
      <c r="AL175" s="554"/>
      <c r="AM175" s="554"/>
      <c r="AN175" s="554"/>
      <c r="AO175" s="554"/>
      <c r="AP175" s="554"/>
      <c r="AQ175" s="554"/>
      <c r="AR175" s="554"/>
      <c r="AS175" s="554"/>
      <c r="AT175" s="554"/>
      <c r="AU175" s="554"/>
      <c r="AV175" s="554"/>
      <c r="AW175" s="554"/>
      <c r="AX175" s="554"/>
      <c r="AY175" s="554"/>
      <c r="AZ175" s="554"/>
      <c r="BA175" s="554"/>
      <c r="BB175" s="554"/>
      <c r="BC175" s="554"/>
      <c r="BD175" s="554"/>
      <c r="BE175" s="554"/>
      <c r="BF175" s="554"/>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row>
    <row r="176" spans="1:124" hidden="1">
      <c r="D176" s="391"/>
      <c r="E176" s="391"/>
      <c r="F176" s="391"/>
      <c r="G176" s="391"/>
      <c r="H176" s="391"/>
      <c r="I176" s="391"/>
      <c r="J176" s="391"/>
      <c r="K176" s="391"/>
      <c r="L176" s="391"/>
      <c r="M176" s="391"/>
      <c r="N176" s="391"/>
      <c r="O176" s="391"/>
      <c r="P176" s="9"/>
      <c r="Q176" s="9"/>
      <c r="R176" s="9"/>
      <c r="S176" s="9"/>
      <c r="T176" s="9"/>
      <c r="U176" s="9"/>
      <c r="V176" s="9"/>
      <c r="W176" s="9"/>
      <c r="X176" s="9"/>
      <c r="Y176" s="9"/>
      <c r="Z176" s="9"/>
      <c r="AA176" s="9"/>
      <c r="AB176" s="9"/>
      <c r="AC176" s="9"/>
      <c r="AD176" s="9"/>
      <c r="AE176" s="9"/>
      <c r="AF176" s="9"/>
      <c r="AG176" s="9"/>
      <c r="AH176" s="554"/>
      <c r="AI176" s="554"/>
      <c r="AJ176" s="554"/>
      <c r="AK176" s="554"/>
      <c r="AL176" s="554"/>
      <c r="AM176" s="554"/>
      <c r="AN176" s="554"/>
      <c r="AO176" s="554"/>
      <c r="AP176" s="554"/>
      <c r="AQ176" s="554"/>
      <c r="AR176" s="554"/>
      <c r="AS176" s="554"/>
      <c r="AT176" s="554"/>
      <c r="AU176" s="554"/>
      <c r="AV176" s="554"/>
      <c r="AW176" s="554"/>
      <c r="AX176" s="554"/>
      <c r="AY176" s="554"/>
      <c r="AZ176" s="554"/>
      <c r="BA176" s="554"/>
      <c r="BB176" s="554"/>
      <c r="BC176" s="554"/>
      <c r="BD176" s="554"/>
      <c r="BE176" s="554"/>
      <c r="BF176" s="554"/>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row>
    <row r="177" spans="1:124" hidden="1">
      <c r="D177" s="391"/>
      <c r="E177" s="391"/>
      <c r="F177" s="391"/>
      <c r="G177" s="391"/>
      <c r="H177" s="391"/>
      <c r="I177" s="391"/>
      <c r="J177" s="391"/>
      <c r="K177" s="391"/>
      <c r="L177" s="391"/>
      <c r="M177" s="391"/>
      <c r="N177" s="391"/>
      <c r="O177" s="391"/>
      <c r="P177" s="9"/>
      <c r="Q177" s="9"/>
      <c r="R177" s="9"/>
      <c r="S177" s="9"/>
      <c r="T177" s="9"/>
      <c r="U177" s="9"/>
      <c r="V177" s="9"/>
      <c r="W177" s="9"/>
      <c r="X177" s="9"/>
      <c r="Y177" s="9"/>
      <c r="Z177" s="9"/>
      <c r="AA177" s="9"/>
      <c r="AB177" s="9"/>
      <c r="AC177" s="9"/>
      <c r="AD177" s="9"/>
      <c r="AE177" s="9"/>
      <c r="AF177" s="9"/>
      <c r="AG177" s="9"/>
      <c r="AH177" s="554"/>
      <c r="AI177" s="554"/>
      <c r="AJ177" s="554"/>
      <c r="AK177" s="554"/>
      <c r="AL177" s="554"/>
      <c r="AM177" s="554"/>
      <c r="AN177" s="554"/>
      <c r="AO177" s="554"/>
      <c r="AP177" s="554"/>
      <c r="AQ177" s="554"/>
      <c r="AR177" s="554"/>
      <c r="AS177" s="554"/>
      <c r="AT177" s="554"/>
      <c r="AU177" s="554"/>
      <c r="AV177" s="554"/>
      <c r="AW177" s="554"/>
      <c r="AX177" s="554"/>
      <c r="AY177" s="554"/>
      <c r="AZ177" s="554"/>
      <c r="BA177" s="554"/>
      <c r="BB177" s="554"/>
      <c r="BC177" s="554"/>
      <c r="BD177" s="554"/>
      <c r="BE177" s="554"/>
      <c r="BF177" s="554"/>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row>
    <row r="178" spans="1:124" hidden="1">
      <c r="D178" s="391"/>
      <c r="E178" s="391"/>
      <c r="F178" s="391"/>
      <c r="G178" s="391"/>
      <c r="H178" s="391"/>
      <c r="I178" s="391"/>
      <c r="J178" s="391"/>
      <c r="K178" s="391"/>
      <c r="L178" s="391"/>
      <c r="M178" s="391"/>
      <c r="N178" s="391"/>
      <c r="O178" s="391"/>
      <c r="P178" s="9"/>
      <c r="Q178" s="9"/>
      <c r="R178" s="9"/>
      <c r="S178" s="9"/>
      <c r="T178" s="9"/>
      <c r="U178" s="9"/>
      <c r="V178" s="9"/>
      <c r="W178" s="9"/>
      <c r="X178" s="9"/>
      <c r="Y178" s="9"/>
      <c r="Z178" s="9"/>
      <c r="AA178" s="9"/>
      <c r="AB178" s="9"/>
      <c r="AC178" s="9"/>
      <c r="AD178" s="9"/>
      <c r="AE178" s="9"/>
      <c r="AF178" s="9"/>
      <c r="AG178" s="9"/>
      <c r="AH178" s="554"/>
      <c r="AI178" s="554"/>
      <c r="AJ178" s="554"/>
      <c r="AK178" s="554"/>
      <c r="AL178" s="554"/>
      <c r="AM178" s="554"/>
      <c r="AN178" s="554"/>
      <c r="AO178" s="554"/>
      <c r="AP178" s="554"/>
      <c r="AQ178" s="554"/>
      <c r="AR178" s="554"/>
      <c r="AS178" s="554"/>
      <c r="AT178" s="554"/>
      <c r="AU178" s="554"/>
      <c r="AV178" s="554"/>
      <c r="AW178" s="554"/>
      <c r="AX178" s="554"/>
      <c r="AY178" s="554"/>
      <c r="AZ178" s="554"/>
      <c r="BA178" s="554"/>
      <c r="BB178" s="554"/>
      <c r="BC178" s="554"/>
      <c r="BD178" s="554"/>
      <c r="BE178" s="554"/>
      <c r="BF178" s="554"/>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row>
    <row r="179" spans="1:124" hidden="1">
      <c r="D179" s="391"/>
      <c r="E179" s="391"/>
      <c r="F179" s="391"/>
      <c r="G179" s="391"/>
      <c r="H179" s="391"/>
      <c r="I179" s="391"/>
      <c r="J179" s="391"/>
      <c r="K179" s="391"/>
      <c r="L179" s="391"/>
      <c r="M179" s="391"/>
      <c r="N179" s="391"/>
      <c r="O179" s="391"/>
      <c r="P179" s="9"/>
      <c r="Q179" s="9"/>
      <c r="R179" s="9"/>
      <c r="S179" s="9"/>
      <c r="T179" s="9"/>
      <c r="U179" s="9"/>
      <c r="V179" s="9"/>
      <c r="W179" s="9"/>
      <c r="X179" s="9"/>
      <c r="Y179" s="9"/>
      <c r="Z179" s="9"/>
      <c r="AA179" s="9"/>
      <c r="AB179" s="9"/>
      <c r="AC179" s="9"/>
      <c r="AD179" s="9"/>
      <c r="AE179" s="9"/>
      <c r="AF179" s="9"/>
      <c r="AG179" s="9"/>
      <c r="AH179" s="554"/>
      <c r="AI179" s="554"/>
      <c r="AJ179" s="554"/>
      <c r="AK179" s="554"/>
      <c r="AL179" s="554"/>
      <c r="AM179" s="554"/>
      <c r="AN179" s="554"/>
      <c r="AO179" s="554"/>
      <c r="AP179" s="554"/>
      <c r="AQ179" s="554"/>
      <c r="AR179" s="554"/>
      <c r="AS179" s="554"/>
      <c r="AT179" s="554"/>
      <c r="AU179" s="554"/>
      <c r="AV179" s="554"/>
      <c r="AW179" s="554"/>
      <c r="AX179" s="554"/>
      <c r="AY179" s="554"/>
      <c r="AZ179" s="554"/>
      <c r="BA179" s="554"/>
      <c r="BB179" s="554"/>
      <c r="BC179" s="554"/>
      <c r="BD179" s="554"/>
      <c r="BE179" s="554"/>
      <c r="BF179" s="554"/>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row>
    <row r="180" spans="1:124" hidden="1">
      <c r="D180" s="391"/>
      <c r="E180" s="391"/>
      <c r="F180" s="391"/>
      <c r="G180" s="391"/>
      <c r="H180" s="391"/>
      <c r="I180" s="391"/>
      <c r="J180" s="391"/>
      <c r="K180" s="391"/>
      <c r="L180" s="391"/>
      <c r="M180" s="391"/>
      <c r="N180" s="391"/>
      <c r="O180" s="391"/>
      <c r="P180" s="9"/>
      <c r="Q180" s="9"/>
      <c r="R180" s="9"/>
      <c r="S180" s="9"/>
      <c r="T180" s="9"/>
      <c r="U180" s="9"/>
      <c r="V180" s="9"/>
      <c r="W180" s="9"/>
      <c r="X180" s="9"/>
      <c r="Y180" s="9"/>
      <c r="Z180" s="9"/>
      <c r="AA180" s="9"/>
      <c r="AB180" s="9"/>
      <c r="AC180" s="9"/>
      <c r="AD180" s="9"/>
      <c r="AE180" s="9"/>
      <c r="AF180" s="9"/>
      <c r="AG180" s="9"/>
      <c r="AH180" s="554"/>
      <c r="AI180" s="554"/>
      <c r="AJ180" s="554"/>
      <c r="AK180" s="554"/>
      <c r="AL180" s="554"/>
      <c r="AM180" s="554"/>
      <c r="AN180" s="554"/>
      <c r="AO180" s="554"/>
      <c r="AP180" s="554"/>
      <c r="AQ180" s="554"/>
      <c r="AR180" s="554"/>
      <c r="AS180" s="554"/>
      <c r="AT180" s="554"/>
      <c r="AU180" s="554"/>
      <c r="AV180" s="554"/>
      <c r="AW180" s="554"/>
      <c r="AX180" s="554"/>
      <c r="AY180" s="554"/>
      <c r="AZ180" s="554"/>
      <c r="BA180" s="554"/>
      <c r="BB180" s="554"/>
      <c r="BC180" s="554"/>
      <c r="BD180" s="554"/>
      <c r="BE180" s="554"/>
      <c r="BF180" s="554"/>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row>
    <row r="181" spans="1:124" hidden="1">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554"/>
      <c r="AI181" s="554"/>
      <c r="AJ181" s="554"/>
      <c r="AK181" s="554"/>
      <c r="AL181" s="554"/>
      <c r="AM181" s="554"/>
      <c r="AN181" s="554"/>
      <c r="AO181" s="554"/>
      <c r="AP181" s="554"/>
      <c r="AQ181" s="554"/>
      <c r="AR181" s="554"/>
      <c r="AS181" s="554"/>
      <c r="AT181" s="554"/>
      <c r="AU181" s="554"/>
      <c r="AV181" s="554"/>
      <c r="AW181" s="554"/>
      <c r="AX181" s="554"/>
      <c r="AY181" s="554"/>
      <c r="AZ181" s="554"/>
      <c r="BA181" s="554"/>
      <c r="BB181" s="554"/>
      <c r="BC181" s="554"/>
      <c r="BD181" s="554"/>
      <c r="BE181" s="554"/>
      <c r="BF181" s="554"/>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row>
    <row r="182" spans="1:124" hidden="1">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554"/>
      <c r="AI182" s="554"/>
      <c r="AJ182" s="554"/>
      <c r="AK182" s="554"/>
      <c r="AL182" s="554"/>
      <c r="AM182" s="554"/>
      <c r="AN182" s="554"/>
      <c r="AO182" s="554"/>
      <c r="AP182" s="554"/>
      <c r="AQ182" s="554"/>
      <c r="AR182" s="554"/>
      <c r="AS182" s="554"/>
      <c r="AT182" s="554"/>
      <c r="AU182" s="554"/>
      <c r="AV182" s="554"/>
      <c r="AW182" s="554"/>
      <c r="AX182" s="554"/>
      <c r="AY182" s="554"/>
      <c r="AZ182" s="554"/>
      <c r="BA182" s="554"/>
      <c r="BB182" s="554"/>
      <c r="BC182" s="554"/>
      <c r="BD182" s="554"/>
      <c r="BE182" s="554"/>
      <c r="BF182" s="554"/>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row>
    <row r="183" spans="1:124" hidden="1">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554"/>
      <c r="AI183" s="554"/>
      <c r="AJ183" s="554"/>
      <c r="AK183" s="554"/>
      <c r="AL183" s="554"/>
      <c r="AM183" s="554"/>
      <c r="AN183" s="554"/>
      <c r="AO183" s="554"/>
      <c r="AP183" s="554"/>
      <c r="AQ183" s="554"/>
      <c r="AR183" s="554"/>
      <c r="AS183" s="554"/>
      <c r="AT183" s="554"/>
      <c r="AU183" s="554"/>
      <c r="AV183" s="554"/>
      <c r="AW183" s="554"/>
      <c r="AX183" s="554"/>
      <c r="AY183" s="554"/>
      <c r="AZ183" s="554"/>
      <c r="BA183" s="554"/>
      <c r="BB183" s="554"/>
      <c r="BC183" s="554"/>
      <c r="BD183" s="554"/>
      <c r="BE183" s="554"/>
      <c r="BF183" s="554"/>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row>
    <row r="184" spans="1:124" hidden="1">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554"/>
      <c r="AI184" s="554"/>
      <c r="AJ184" s="554"/>
      <c r="AK184" s="554"/>
      <c r="AL184" s="554"/>
      <c r="AM184" s="554"/>
      <c r="AN184" s="554"/>
      <c r="AO184" s="554"/>
      <c r="AP184" s="554"/>
      <c r="AQ184" s="554"/>
      <c r="AR184" s="554"/>
      <c r="AS184" s="554"/>
      <c r="AT184" s="554"/>
      <c r="AU184" s="554"/>
      <c r="AV184" s="554"/>
      <c r="AW184" s="554"/>
      <c r="AX184" s="554"/>
      <c r="AY184" s="554"/>
      <c r="AZ184" s="554"/>
      <c r="BA184" s="554"/>
      <c r="BB184" s="554"/>
      <c r="BC184" s="554"/>
      <c r="BD184" s="554"/>
      <c r="BE184" s="554"/>
      <c r="BF184" s="554"/>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row>
    <row r="185" spans="1:124" hidden="1">
      <c r="A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554"/>
      <c r="AI185" s="554"/>
      <c r="AJ185" s="554"/>
      <c r="AK185" s="554"/>
      <c r="AL185" s="554"/>
      <c r="AM185" s="554"/>
      <c r="AN185" s="554"/>
      <c r="AO185" s="554"/>
      <c r="AP185" s="554"/>
      <c r="AQ185" s="554"/>
      <c r="AR185" s="554"/>
      <c r="AS185" s="554"/>
      <c r="AT185" s="554"/>
      <c r="AU185" s="554"/>
      <c r="AV185" s="554"/>
      <c r="AW185" s="554"/>
      <c r="AX185" s="554"/>
      <c r="AY185" s="554"/>
      <c r="AZ185" s="554"/>
      <c r="BA185" s="554"/>
      <c r="BB185" s="554"/>
      <c r="BC185" s="554"/>
      <c r="BD185" s="554"/>
      <c r="BE185" s="554"/>
      <c r="BF185" s="554"/>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row>
    <row r="186" spans="1:124" hidden="1">
      <c r="A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554"/>
      <c r="AI186" s="554"/>
      <c r="AJ186" s="554"/>
      <c r="AK186" s="554"/>
      <c r="AL186" s="554"/>
      <c r="AM186" s="554"/>
      <c r="AN186" s="554"/>
      <c r="AO186" s="554"/>
      <c r="AP186" s="554"/>
      <c r="AQ186" s="554"/>
      <c r="AR186" s="554"/>
      <c r="AS186" s="554"/>
      <c r="AT186" s="554"/>
      <c r="AU186" s="554"/>
      <c r="AV186" s="554"/>
      <c r="AW186" s="554"/>
      <c r="AX186" s="554"/>
      <c r="AY186" s="554"/>
      <c r="AZ186" s="554"/>
      <c r="BA186" s="554"/>
      <c r="BB186" s="554"/>
      <c r="BC186" s="554"/>
      <c r="BD186" s="554"/>
      <c r="BE186" s="554"/>
      <c r="BF186" s="554"/>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row>
    <row r="187" spans="1:124" hidden="1">
      <c r="A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554"/>
      <c r="AI187" s="554"/>
      <c r="AJ187" s="554"/>
      <c r="AK187" s="554"/>
      <c r="AL187" s="554"/>
      <c r="AM187" s="554"/>
      <c r="AN187" s="554"/>
      <c r="AO187" s="554"/>
      <c r="AP187" s="554"/>
      <c r="AQ187" s="554"/>
      <c r="AR187" s="554"/>
      <c r="AS187" s="554"/>
      <c r="AT187" s="554"/>
      <c r="AU187" s="554"/>
      <c r="AV187" s="554"/>
      <c r="AW187" s="554"/>
      <c r="AX187" s="554"/>
      <c r="AY187" s="554"/>
      <c r="AZ187" s="554"/>
      <c r="BA187" s="554"/>
      <c r="BB187" s="554"/>
      <c r="BC187" s="554"/>
      <c r="BD187" s="554"/>
      <c r="BE187" s="554"/>
      <c r="BF187" s="554"/>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row>
    <row r="188" spans="1:124" hidden="1">
      <c r="A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554"/>
      <c r="AI188" s="554"/>
      <c r="AJ188" s="554"/>
      <c r="AK188" s="554"/>
      <c r="AL188" s="554"/>
      <c r="AM188" s="554"/>
      <c r="AN188" s="554"/>
      <c r="AO188" s="554"/>
      <c r="AP188" s="554"/>
      <c r="AQ188" s="554"/>
      <c r="AR188" s="554"/>
      <c r="AS188" s="554"/>
      <c r="AT188" s="554"/>
      <c r="AU188" s="554"/>
      <c r="AV188" s="554"/>
      <c r="AW188" s="554"/>
      <c r="AX188" s="554"/>
      <c r="AY188" s="554"/>
      <c r="AZ188" s="554"/>
      <c r="BA188" s="554"/>
      <c r="BB188" s="554"/>
      <c r="BC188" s="554"/>
      <c r="BD188" s="554"/>
      <c r="BE188" s="554"/>
      <c r="BF188" s="554"/>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row>
    <row r="189" spans="1:124" hidden="1">
      <c r="A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554"/>
      <c r="AI189" s="554"/>
      <c r="AJ189" s="554"/>
      <c r="AK189" s="554"/>
      <c r="AL189" s="554"/>
      <c r="AM189" s="554"/>
      <c r="AN189" s="554"/>
      <c r="AO189" s="554"/>
      <c r="AP189" s="554"/>
      <c r="AQ189" s="554"/>
      <c r="AR189" s="554"/>
      <c r="AS189" s="554"/>
      <c r="AT189" s="554"/>
      <c r="AU189" s="554"/>
      <c r="AV189" s="554"/>
      <c r="AW189" s="554"/>
      <c r="AX189" s="554"/>
      <c r="AY189" s="554"/>
      <c r="AZ189" s="554"/>
      <c r="BA189" s="554"/>
      <c r="BB189" s="554"/>
      <c r="BC189" s="554"/>
      <c r="BD189" s="554"/>
      <c r="BE189" s="554"/>
      <c r="BF189" s="554"/>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row>
    <row r="190" spans="1:124" hidden="1">
      <c r="A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554"/>
      <c r="AI190" s="554"/>
      <c r="AJ190" s="554"/>
      <c r="AK190" s="554"/>
      <c r="AL190" s="554"/>
      <c r="AM190" s="554"/>
      <c r="AN190" s="554"/>
      <c r="AO190" s="554"/>
      <c r="AP190" s="554"/>
      <c r="AQ190" s="554"/>
      <c r="AR190" s="554"/>
      <c r="AS190" s="554"/>
      <c r="AT190" s="554"/>
      <c r="AU190" s="554"/>
      <c r="AV190" s="554"/>
      <c r="AW190" s="554"/>
      <c r="AX190" s="554"/>
      <c r="AY190" s="554"/>
      <c r="AZ190" s="554"/>
      <c r="BA190" s="554"/>
      <c r="BB190" s="554"/>
      <c r="BC190" s="554"/>
      <c r="BD190" s="554"/>
      <c r="BE190" s="554"/>
      <c r="BF190" s="554"/>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row>
    <row r="191" spans="1:124" hidden="1">
      <c r="A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554"/>
      <c r="AI191" s="554"/>
      <c r="AJ191" s="554"/>
      <c r="AK191" s="554"/>
      <c r="AL191" s="554"/>
      <c r="AM191" s="554"/>
      <c r="AN191" s="554"/>
      <c r="AO191" s="554"/>
      <c r="AP191" s="554"/>
      <c r="AQ191" s="554"/>
      <c r="AR191" s="554"/>
      <c r="AS191" s="554"/>
      <c r="AT191" s="554"/>
      <c r="AU191" s="554"/>
      <c r="AV191" s="554"/>
      <c r="AW191" s="554"/>
      <c r="AX191" s="554"/>
      <c r="AY191" s="554"/>
      <c r="AZ191" s="554"/>
      <c r="BA191" s="554"/>
      <c r="BB191" s="554"/>
      <c r="BC191" s="554"/>
      <c r="BD191" s="554"/>
      <c r="BE191" s="554"/>
      <c r="BF191" s="554"/>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row>
    <row r="192" spans="1:124" hidden="1">
      <c r="A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554"/>
      <c r="AI192" s="554"/>
      <c r="AJ192" s="554"/>
      <c r="AK192" s="554"/>
      <c r="AL192" s="554"/>
      <c r="AM192" s="554"/>
      <c r="AN192" s="554"/>
      <c r="AO192" s="554"/>
      <c r="AP192" s="554"/>
      <c r="AQ192" s="554"/>
      <c r="AR192" s="554"/>
      <c r="AS192" s="554"/>
      <c r="AT192" s="554"/>
      <c r="AU192" s="554"/>
      <c r="AV192" s="554"/>
      <c r="AW192" s="554"/>
      <c r="AX192" s="554"/>
      <c r="AY192" s="554"/>
      <c r="AZ192" s="554"/>
      <c r="BA192" s="554"/>
      <c r="BB192" s="554"/>
      <c r="BC192" s="554"/>
      <c r="BD192" s="554"/>
      <c r="BE192" s="554"/>
      <c r="BF192" s="554"/>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row>
    <row r="193" spans="1:124" hidden="1">
      <c r="A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554"/>
      <c r="AI193" s="554"/>
      <c r="AJ193" s="554"/>
      <c r="AK193" s="554"/>
      <c r="AL193" s="554"/>
      <c r="AM193" s="554"/>
      <c r="AN193" s="554"/>
      <c r="AO193" s="554"/>
      <c r="AP193" s="554"/>
      <c r="AQ193" s="554"/>
      <c r="AR193" s="554"/>
      <c r="AS193" s="554"/>
      <c r="AT193" s="554"/>
      <c r="AU193" s="554"/>
      <c r="AV193" s="554"/>
      <c r="AW193" s="554"/>
      <c r="AX193" s="554"/>
      <c r="AY193" s="554"/>
      <c r="AZ193" s="554"/>
      <c r="BA193" s="554"/>
      <c r="BB193" s="554"/>
      <c r="BC193" s="554"/>
      <c r="BD193" s="554"/>
      <c r="BE193" s="554"/>
      <c r="BF193" s="554"/>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row>
    <row r="194" spans="1:124" hidden="1">
      <c r="A194" s="9"/>
      <c r="B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554"/>
      <c r="AI194" s="554"/>
      <c r="AJ194" s="554"/>
      <c r="AK194" s="554"/>
      <c r="AL194" s="554"/>
      <c r="AM194" s="554"/>
      <c r="AN194" s="554"/>
      <c r="AO194" s="554"/>
      <c r="AP194" s="554"/>
      <c r="AQ194" s="554"/>
      <c r="AR194" s="554"/>
      <c r="AS194" s="554"/>
      <c r="AT194" s="554"/>
      <c r="AU194" s="554"/>
      <c r="AV194" s="554"/>
      <c r="AW194" s="554"/>
      <c r="AX194" s="554"/>
      <c r="AY194" s="554"/>
      <c r="AZ194" s="554"/>
      <c r="BA194" s="554"/>
      <c r="BB194" s="554"/>
      <c r="BC194" s="554"/>
      <c r="BD194" s="554"/>
      <c r="BE194" s="554"/>
      <c r="BF194" s="554"/>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row>
    <row r="195" spans="1:124" hidden="1">
      <c r="A195" s="9"/>
      <c r="B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554"/>
      <c r="AI195" s="554"/>
      <c r="AJ195" s="554"/>
      <c r="AK195" s="554"/>
      <c r="AL195" s="554"/>
      <c r="AM195" s="554"/>
      <c r="AN195" s="554"/>
      <c r="AO195" s="554"/>
      <c r="AP195" s="554"/>
      <c r="AQ195" s="554"/>
      <c r="AR195" s="554"/>
      <c r="AS195" s="554"/>
      <c r="AT195" s="554"/>
      <c r="AU195" s="554"/>
      <c r="AV195" s="554"/>
      <c r="AW195" s="554"/>
      <c r="AX195" s="554"/>
      <c r="AY195" s="554"/>
      <c r="AZ195" s="554"/>
      <c r="BA195" s="554"/>
      <c r="BB195" s="554"/>
      <c r="BC195" s="554"/>
      <c r="BD195" s="554"/>
      <c r="BE195" s="554"/>
      <c r="BF195" s="554"/>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row>
    <row r="196" spans="1:124" hidden="1">
      <c r="A196" s="9"/>
      <c r="B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554"/>
      <c r="AI196" s="554"/>
      <c r="AJ196" s="554"/>
      <c r="AK196" s="554"/>
      <c r="AL196" s="554"/>
      <c r="AM196" s="554"/>
      <c r="AN196" s="554"/>
      <c r="AO196" s="554"/>
      <c r="AP196" s="554"/>
      <c r="AQ196" s="554"/>
      <c r="AR196" s="554"/>
      <c r="AS196" s="554"/>
      <c r="AT196" s="554"/>
      <c r="AU196" s="554"/>
      <c r="AV196" s="554"/>
      <c r="AW196" s="554"/>
      <c r="AX196" s="554"/>
      <c r="AY196" s="554"/>
      <c r="AZ196" s="554"/>
      <c r="BA196" s="554"/>
      <c r="BB196" s="554"/>
      <c r="BC196" s="554"/>
      <c r="BD196" s="554"/>
      <c r="BE196" s="554"/>
      <c r="BF196" s="554"/>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row>
    <row r="197" spans="1:124" hidden="1">
      <c r="A197" s="9"/>
      <c r="B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554"/>
      <c r="AI197" s="554"/>
      <c r="AJ197" s="554"/>
      <c r="AK197" s="554"/>
      <c r="AL197" s="554"/>
      <c r="AM197" s="554"/>
      <c r="AN197" s="554"/>
      <c r="AO197" s="554"/>
      <c r="AP197" s="554"/>
      <c r="AQ197" s="554"/>
      <c r="AR197" s="554"/>
      <c r="AS197" s="554"/>
      <c r="AT197" s="554"/>
      <c r="AU197" s="554"/>
      <c r="AV197" s="554"/>
      <c r="AW197" s="554"/>
      <c r="AX197" s="554"/>
      <c r="AY197" s="554"/>
      <c r="AZ197" s="554"/>
      <c r="BA197" s="554"/>
      <c r="BB197" s="554"/>
      <c r="BC197" s="554"/>
      <c r="BD197" s="554"/>
      <c r="BE197" s="554"/>
      <c r="BF197" s="554"/>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row>
    <row r="198" spans="1:124" hidden="1">
      <c r="A198" s="9"/>
      <c r="B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554"/>
      <c r="AI198" s="554"/>
      <c r="AJ198" s="554"/>
      <c r="AK198" s="554"/>
      <c r="AL198" s="554"/>
      <c r="AM198" s="554"/>
      <c r="AN198" s="554"/>
      <c r="AO198" s="554"/>
      <c r="AP198" s="554"/>
      <c r="AQ198" s="554"/>
      <c r="AR198" s="554"/>
      <c r="AS198" s="554"/>
      <c r="AT198" s="554"/>
      <c r="AU198" s="554"/>
      <c r="AV198" s="554"/>
      <c r="AW198" s="554"/>
      <c r="AX198" s="554"/>
      <c r="AY198" s="554"/>
      <c r="AZ198" s="554"/>
      <c r="BA198" s="554"/>
      <c r="BB198" s="554"/>
      <c r="BC198" s="554"/>
      <c r="BD198" s="554"/>
      <c r="BE198" s="554"/>
      <c r="BF198" s="554"/>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row>
    <row r="199" spans="1:124" hidden="1">
      <c r="A199" s="9"/>
      <c r="B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554"/>
      <c r="AI199" s="554"/>
      <c r="AJ199" s="554"/>
      <c r="AK199" s="554"/>
      <c r="AL199" s="554"/>
      <c r="AM199" s="554"/>
      <c r="AN199" s="554"/>
      <c r="AO199" s="554"/>
      <c r="AP199" s="554"/>
      <c r="AQ199" s="554"/>
      <c r="AR199" s="554"/>
      <c r="AS199" s="554"/>
      <c r="AT199" s="554"/>
      <c r="AU199" s="554"/>
      <c r="AV199" s="554"/>
      <c r="AW199" s="554"/>
      <c r="AX199" s="554"/>
      <c r="AY199" s="554"/>
      <c r="AZ199" s="554"/>
      <c r="BA199" s="554"/>
      <c r="BB199" s="554"/>
      <c r="BC199" s="554"/>
      <c r="BD199" s="554"/>
      <c r="BE199" s="554"/>
      <c r="BF199" s="554"/>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row>
    <row r="200" spans="1:124" hidden="1">
      <c r="A200" s="9"/>
      <c r="B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554"/>
      <c r="AI200" s="554"/>
      <c r="AJ200" s="554"/>
      <c r="AK200" s="554"/>
      <c r="AL200" s="554"/>
      <c r="AM200" s="554"/>
      <c r="AN200" s="554"/>
      <c r="AO200" s="554"/>
      <c r="AP200" s="554"/>
      <c r="AQ200" s="554"/>
      <c r="AR200" s="554"/>
      <c r="AS200" s="554"/>
      <c r="AT200" s="554"/>
      <c r="AU200" s="554"/>
      <c r="AV200" s="554"/>
      <c r="AW200" s="554"/>
      <c r="AX200" s="554"/>
      <c r="AY200" s="554"/>
      <c r="AZ200" s="554"/>
      <c r="BA200" s="554"/>
      <c r="BB200" s="554"/>
      <c r="BC200" s="554"/>
      <c r="BD200" s="554"/>
      <c r="BE200" s="554"/>
      <c r="BF200" s="554"/>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row>
    <row r="201" spans="1:124" hidden="1">
      <c r="A201" s="9"/>
      <c r="B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554"/>
      <c r="AI201" s="554"/>
      <c r="AJ201" s="554"/>
      <c r="AK201" s="554"/>
      <c r="AL201" s="554"/>
      <c r="AM201" s="554"/>
      <c r="AN201" s="554"/>
      <c r="AO201" s="554"/>
      <c r="AP201" s="554"/>
      <c r="AQ201" s="554"/>
      <c r="AR201" s="554"/>
      <c r="AS201" s="554"/>
      <c r="AT201" s="554"/>
      <c r="AU201" s="554"/>
      <c r="AV201" s="554"/>
      <c r="AW201" s="554"/>
      <c r="AX201" s="554"/>
      <c r="AY201" s="554"/>
      <c r="AZ201" s="554"/>
      <c r="BA201" s="554"/>
      <c r="BB201" s="554"/>
      <c r="BC201" s="554"/>
      <c r="BD201" s="554"/>
      <c r="BE201" s="554"/>
      <c r="BF201" s="554"/>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row>
    <row r="202" spans="1:124" hidden="1">
      <c r="A202" s="9"/>
      <c r="B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554"/>
      <c r="AI202" s="554"/>
      <c r="AJ202" s="554"/>
      <c r="AK202" s="554"/>
      <c r="AL202" s="554"/>
      <c r="AM202" s="554"/>
      <c r="AN202" s="554"/>
      <c r="AO202" s="554"/>
      <c r="AP202" s="554"/>
      <c r="AQ202" s="554"/>
      <c r="AR202" s="554"/>
      <c r="AS202" s="554"/>
      <c r="AT202" s="554"/>
      <c r="AU202" s="554"/>
      <c r="AV202" s="554"/>
      <c r="AW202" s="554"/>
      <c r="AX202" s="554"/>
      <c r="AY202" s="554"/>
      <c r="AZ202" s="554"/>
      <c r="BA202" s="554"/>
      <c r="BB202" s="554"/>
      <c r="BC202" s="554"/>
      <c r="BD202" s="554"/>
      <c r="BE202" s="554"/>
      <c r="BF202" s="554"/>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row>
    <row r="203" spans="1:124" hidden="1">
      <c r="A203" s="9"/>
      <c r="B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554"/>
      <c r="AI203" s="554"/>
      <c r="AJ203" s="554"/>
      <c r="AK203" s="554"/>
      <c r="AL203" s="554"/>
      <c r="AM203" s="554"/>
      <c r="AN203" s="554"/>
      <c r="AO203" s="554"/>
      <c r="AP203" s="554"/>
      <c r="AQ203" s="554"/>
      <c r="AR203" s="554"/>
      <c r="AS203" s="554"/>
      <c r="AT203" s="554"/>
      <c r="AU203" s="554"/>
      <c r="AV203" s="554"/>
      <c r="AW203" s="554"/>
      <c r="AX203" s="554"/>
      <c r="AY203" s="554"/>
      <c r="AZ203" s="554"/>
      <c r="BA203" s="554"/>
      <c r="BB203" s="554"/>
      <c r="BC203" s="554"/>
      <c r="BD203" s="554"/>
      <c r="BE203" s="554"/>
      <c r="BF203" s="554"/>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row>
    <row r="204" spans="1:124" hidden="1">
      <c r="A204" s="9"/>
      <c r="B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554"/>
      <c r="AI204" s="554"/>
      <c r="AJ204" s="554"/>
      <c r="AK204" s="554"/>
      <c r="AL204" s="554"/>
      <c r="AM204" s="554"/>
      <c r="AN204" s="554"/>
      <c r="AO204" s="554"/>
      <c r="AP204" s="554"/>
      <c r="AQ204" s="554"/>
      <c r="AR204" s="554"/>
      <c r="AS204" s="554"/>
      <c r="AT204" s="554"/>
      <c r="AU204" s="554"/>
      <c r="AV204" s="554"/>
      <c r="AW204" s="554"/>
      <c r="AX204" s="554"/>
      <c r="AY204" s="554"/>
      <c r="AZ204" s="554"/>
      <c r="BA204" s="554"/>
      <c r="BB204" s="554"/>
      <c r="BC204" s="554"/>
      <c r="BD204" s="554"/>
      <c r="BE204" s="554"/>
      <c r="BF204" s="554"/>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row>
    <row r="205" spans="1:124" hidden="1">
      <c r="A205" s="9"/>
      <c r="B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554"/>
      <c r="AI205" s="554"/>
      <c r="AJ205" s="554"/>
      <c r="AK205" s="554"/>
      <c r="AL205" s="554"/>
      <c r="AM205" s="554"/>
      <c r="AN205" s="554"/>
      <c r="AO205" s="554"/>
      <c r="AP205" s="554"/>
      <c r="AQ205" s="554"/>
      <c r="AR205" s="554"/>
      <c r="AS205" s="554"/>
      <c r="AT205" s="554"/>
      <c r="AU205" s="554"/>
      <c r="AV205" s="554"/>
      <c r="AW205" s="554"/>
      <c r="AX205" s="554"/>
      <c r="AY205" s="554"/>
      <c r="AZ205" s="554"/>
      <c r="BA205" s="554"/>
      <c r="BB205" s="554"/>
      <c r="BC205" s="554"/>
      <c r="BD205" s="554"/>
      <c r="BE205" s="554"/>
      <c r="BF205" s="554"/>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row>
    <row r="206" spans="1:124" hidden="1">
      <c r="A206" s="9"/>
      <c r="B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554"/>
      <c r="AI206" s="554"/>
      <c r="AJ206" s="554"/>
      <c r="AK206" s="554"/>
      <c r="AL206" s="554"/>
      <c r="AM206" s="554"/>
      <c r="AN206" s="554"/>
      <c r="AO206" s="554"/>
      <c r="AP206" s="554"/>
      <c r="AQ206" s="554"/>
      <c r="AR206" s="554"/>
      <c r="AS206" s="554"/>
      <c r="AT206" s="554"/>
      <c r="AU206" s="554"/>
      <c r="AV206" s="554"/>
      <c r="AW206" s="554"/>
      <c r="AX206" s="554"/>
      <c r="AY206" s="554"/>
      <c r="AZ206" s="554"/>
      <c r="BA206" s="554"/>
      <c r="BB206" s="554"/>
      <c r="BC206" s="554"/>
      <c r="BD206" s="554"/>
      <c r="BE206" s="554"/>
      <c r="BF206" s="554"/>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row>
    <row r="207" spans="1:124" hidden="1">
      <c r="A207" s="9"/>
      <c r="B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554"/>
      <c r="AI207" s="554"/>
      <c r="AJ207" s="554"/>
      <c r="AK207" s="554"/>
      <c r="AL207" s="554"/>
      <c r="AM207" s="554"/>
      <c r="AN207" s="554"/>
      <c r="AO207" s="554"/>
      <c r="AP207" s="554"/>
      <c r="AQ207" s="554"/>
      <c r="AR207" s="554"/>
      <c r="AS207" s="554"/>
      <c r="AT207" s="554"/>
      <c r="AU207" s="554"/>
      <c r="AV207" s="554"/>
      <c r="AW207" s="554"/>
      <c r="AX207" s="554"/>
      <c r="AY207" s="554"/>
      <c r="AZ207" s="554"/>
      <c r="BA207" s="554"/>
      <c r="BB207" s="554"/>
      <c r="BC207" s="554"/>
      <c r="BD207" s="554"/>
      <c r="BE207" s="554"/>
      <c r="BF207" s="554"/>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row>
    <row r="208" spans="1:124" hidden="1">
      <c r="A208" s="9"/>
      <c r="B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554"/>
      <c r="AI208" s="554"/>
      <c r="AJ208" s="554"/>
      <c r="AK208" s="554"/>
      <c r="AL208" s="554"/>
      <c r="AM208" s="554"/>
      <c r="AN208" s="554"/>
      <c r="AO208" s="554"/>
      <c r="AP208" s="554"/>
      <c r="AQ208" s="554"/>
      <c r="AR208" s="554"/>
      <c r="AS208" s="554"/>
      <c r="AT208" s="554"/>
      <c r="AU208" s="554"/>
      <c r="AV208" s="554"/>
      <c r="AW208" s="554"/>
      <c r="AX208" s="554"/>
      <c r="AY208" s="554"/>
      <c r="AZ208" s="554"/>
      <c r="BA208" s="554"/>
      <c r="BB208" s="554"/>
      <c r="BC208" s="554"/>
      <c r="BD208" s="554"/>
      <c r="BE208" s="554"/>
      <c r="BF208" s="554"/>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row>
    <row r="209" spans="1:124" hidden="1">
      <c r="A209" s="9"/>
      <c r="B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554"/>
      <c r="AI209" s="554"/>
      <c r="AJ209" s="554"/>
      <c r="AK209" s="554"/>
      <c r="AL209" s="554"/>
      <c r="AM209" s="554"/>
      <c r="AN209" s="554"/>
      <c r="AO209" s="554"/>
      <c r="AP209" s="554"/>
      <c r="AQ209" s="554"/>
      <c r="AR209" s="554"/>
      <c r="AS209" s="554"/>
      <c r="AT209" s="554"/>
      <c r="AU209" s="554"/>
      <c r="AV209" s="554"/>
      <c r="AW209" s="554"/>
      <c r="AX209" s="554"/>
      <c r="AY209" s="554"/>
      <c r="AZ209" s="554"/>
      <c r="BA209" s="554"/>
      <c r="BB209" s="554"/>
      <c r="BC209" s="554"/>
      <c r="BD209" s="554"/>
      <c r="BE209" s="554"/>
      <c r="BF209" s="554"/>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row>
    <row r="210" spans="1:124" hidden="1">
      <c r="A210" s="9"/>
      <c r="B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554"/>
      <c r="AI210" s="554"/>
      <c r="AJ210" s="554"/>
      <c r="AK210" s="554"/>
      <c r="AL210" s="554"/>
      <c r="AM210" s="554"/>
      <c r="AN210" s="554"/>
      <c r="AO210" s="554"/>
      <c r="AP210" s="554"/>
      <c r="AQ210" s="554"/>
      <c r="AR210" s="554"/>
      <c r="AS210" s="554"/>
      <c r="AT210" s="554"/>
      <c r="AU210" s="554"/>
      <c r="AV210" s="554"/>
      <c r="AW210" s="554"/>
      <c r="AX210" s="554"/>
      <c r="AY210" s="554"/>
      <c r="AZ210" s="554"/>
      <c r="BA210" s="554"/>
      <c r="BB210" s="554"/>
      <c r="BC210" s="554"/>
      <c r="BD210" s="554"/>
      <c r="BE210" s="554"/>
      <c r="BF210" s="554"/>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row>
    <row r="211" spans="1:124" hidden="1">
      <c r="A211" s="9"/>
      <c r="B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554"/>
      <c r="AI211" s="554"/>
      <c r="AJ211" s="554"/>
      <c r="AK211" s="554"/>
      <c r="AL211" s="554"/>
      <c r="AM211" s="554"/>
      <c r="AN211" s="554"/>
      <c r="AO211" s="554"/>
      <c r="AP211" s="554"/>
      <c r="AQ211" s="554"/>
      <c r="AR211" s="554"/>
      <c r="AS211" s="554"/>
      <c r="AT211" s="554"/>
      <c r="AU211" s="554"/>
      <c r="AV211" s="554"/>
      <c r="AW211" s="554"/>
      <c r="AX211" s="554"/>
      <c r="AY211" s="554"/>
      <c r="AZ211" s="554"/>
      <c r="BA211" s="554"/>
      <c r="BB211" s="554"/>
      <c r="BC211" s="554"/>
      <c r="BD211" s="554"/>
      <c r="BE211" s="554"/>
      <c r="BF211" s="554"/>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row>
    <row r="212" spans="1:124" hidden="1">
      <c r="A212" s="9"/>
      <c r="B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554"/>
      <c r="AI212" s="554"/>
      <c r="AJ212" s="554"/>
      <c r="AK212" s="554"/>
      <c r="AL212" s="554"/>
      <c r="AM212" s="554"/>
      <c r="AN212" s="554"/>
      <c r="AO212" s="554"/>
      <c r="AP212" s="554"/>
      <c r="AQ212" s="554"/>
      <c r="AR212" s="554"/>
      <c r="AS212" s="554"/>
      <c r="AT212" s="554"/>
      <c r="AU212" s="554"/>
      <c r="AV212" s="554"/>
      <c r="AW212" s="554"/>
      <c r="AX212" s="554"/>
      <c r="AY212" s="554"/>
      <c r="AZ212" s="554"/>
      <c r="BA212" s="554"/>
      <c r="BB212" s="554"/>
      <c r="BC212" s="554"/>
      <c r="BD212" s="554"/>
      <c r="BE212" s="554"/>
      <c r="BF212" s="554"/>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row>
    <row r="213" spans="1:124" hidden="1">
      <c r="A213" s="9"/>
      <c r="B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554"/>
      <c r="AI213" s="554"/>
      <c r="AJ213" s="554"/>
      <c r="AK213" s="554"/>
      <c r="AL213" s="554"/>
      <c r="AM213" s="554"/>
      <c r="AN213" s="554"/>
      <c r="AO213" s="554"/>
      <c r="AP213" s="554"/>
      <c r="AQ213" s="554"/>
      <c r="AR213" s="554"/>
      <c r="AS213" s="554"/>
      <c r="AT213" s="554"/>
      <c r="AU213" s="554"/>
      <c r="AV213" s="554"/>
      <c r="AW213" s="554"/>
      <c r="AX213" s="554"/>
      <c r="AY213" s="554"/>
      <c r="AZ213" s="554"/>
      <c r="BA213" s="554"/>
      <c r="BB213" s="554"/>
      <c r="BC213" s="554"/>
      <c r="BD213" s="554"/>
      <c r="BE213" s="554"/>
      <c r="BF213" s="554"/>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row>
    <row r="214" spans="1:124" hidden="1">
      <c r="A214" s="9"/>
      <c r="B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554"/>
      <c r="AI214" s="554"/>
      <c r="AJ214" s="554"/>
      <c r="AK214" s="554"/>
      <c r="AL214" s="554"/>
      <c r="AM214" s="554"/>
      <c r="AN214" s="554"/>
      <c r="AO214" s="554"/>
      <c r="AP214" s="554"/>
      <c r="AQ214" s="554"/>
      <c r="AR214" s="554"/>
      <c r="AS214" s="554"/>
      <c r="AT214" s="554"/>
      <c r="AU214" s="554"/>
      <c r="AV214" s="554"/>
      <c r="AW214" s="554"/>
      <c r="AX214" s="554"/>
      <c r="AY214" s="554"/>
      <c r="AZ214" s="554"/>
      <c r="BA214" s="554"/>
      <c r="BB214" s="554"/>
      <c r="BC214" s="554"/>
      <c r="BD214" s="554"/>
      <c r="BE214" s="554"/>
      <c r="BF214" s="554"/>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row>
    <row r="215" spans="1:124" hidden="1">
      <c r="A215" s="9"/>
      <c r="B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554"/>
      <c r="AI215" s="554"/>
      <c r="AJ215" s="554"/>
      <c r="AK215" s="554"/>
      <c r="AL215" s="554"/>
      <c r="AM215" s="554"/>
      <c r="AN215" s="554"/>
      <c r="AO215" s="554"/>
      <c r="AP215" s="554"/>
      <c r="AQ215" s="554"/>
      <c r="AR215" s="554"/>
      <c r="AS215" s="554"/>
      <c r="AT215" s="554"/>
      <c r="AU215" s="554"/>
      <c r="AV215" s="554"/>
      <c r="AW215" s="554"/>
      <c r="AX215" s="554"/>
      <c r="AY215" s="554"/>
      <c r="AZ215" s="554"/>
      <c r="BA215" s="554"/>
      <c r="BB215" s="554"/>
      <c r="BC215" s="554"/>
      <c r="BD215" s="554"/>
      <c r="BE215" s="554"/>
      <c r="BF215" s="554"/>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row>
    <row r="216" spans="1:124" hidden="1">
      <c r="A216" s="9"/>
      <c r="B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554"/>
      <c r="AI216" s="554"/>
      <c r="AJ216" s="554"/>
      <c r="AK216" s="554"/>
      <c r="AL216" s="554"/>
      <c r="AM216" s="554"/>
      <c r="AN216" s="554"/>
      <c r="AO216" s="554"/>
      <c r="AP216" s="554"/>
      <c r="AQ216" s="554"/>
      <c r="AR216" s="554"/>
      <c r="AS216" s="554"/>
      <c r="AT216" s="554"/>
      <c r="AU216" s="554"/>
      <c r="AV216" s="554"/>
      <c r="AW216" s="554"/>
      <c r="AX216" s="554"/>
      <c r="AY216" s="554"/>
      <c r="AZ216" s="554"/>
      <c r="BA216" s="554"/>
      <c r="BB216" s="554"/>
      <c r="BC216" s="554"/>
      <c r="BD216" s="554"/>
      <c r="BE216" s="554"/>
      <c r="BF216" s="554"/>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row>
    <row r="217" spans="1:124" hidden="1">
      <c r="A217" s="9"/>
      <c r="B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554"/>
      <c r="AI217" s="554"/>
      <c r="AJ217" s="554"/>
      <c r="AK217" s="554"/>
      <c r="AL217" s="554"/>
      <c r="AM217" s="554"/>
      <c r="AN217" s="554"/>
      <c r="AO217" s="554"/>
      <c r="AP217" s="554"/>
      <c r="AQ217" s="554"/>
      <c r="AR217" s="554"/>
      <c r="AS217" s="554"/>
      <c r="AT217" s="554"/>
      <c r="AU217" s="554"/>
      <c r="AV217" s="554"/>
      <c r="AW217" s="554"/>
      <c r="AX217" s="554"/>
      <c r="AY217" s="554"/>
      <c r="AZ217" s="554"/>
      <c r="BA217" s="554"/>
      <c r="BB217" s="554"/>
      <c r="BC217" s="554"/>
      <c r="BD217" s="554"/>
      <c r="BE217" s="554"/>
      <c r="BF217" s="554"/>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row>
    <row r="218" spans="1:124" hidden="1">
      <c r="A218" s="9"/>
      <c r="B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554"/>
      <c r="AI218" s="554"/>
      <c r="AJ218" s="554"/>
      <c r="AK218" s="554"/>
      <c r="AL218" s="554"/>
      <c r="AM218" s="554"/>
      <c r="AN218" s="554"/>
      <c r="AO218" s="554"/>
      <c r="AP218" s="554"/>
      <c r="AQ218" s="554"/>
      <c r="AR218" s="554"/>
      <c r="AS218" s="554"/>
      <c r="AT218" s="554"/>
      <c r="AU218" s="554"/>
      <c r="AV218" s="554"/>
      <c r="AW218" s="554"/>
      <c r="AX218" s="554"/>
      <c r="AY218" s="554"/>
      <c r="AZ218" s="554"/>
      <c r="BA218" s="554"/>
      <c r="BB218" s="554"/>
      <c r="BC218" s="554"/>
      <c r="BD218" s="554"/>
      <c r="BE218" s="554"/>
      <c r="BF218" s="554"/>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row>
    <row r="219" spans="1:124" hidden="1">
      <c r="A219" s="9"/>
      <c r="B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554"/>
      <c r="AI219" s="554"/>
      <c r="AJ219" s="554"/>
      <c r="AK219" s="554"/>
      <c r="AL219" s="554"/>
      <c r="AM219" s="554"/>
      <c r="AN219" s="554"/>
      <c r="AO219" s="554"/>
      <c r="AP219" s="554"/>
      <c r="AQ219" s="554"/>
      <c r="AR219" s="554"/>
      <c r="AS219" s="554"/>
      <c r="AT219" s="554"/>
      <c r="AU219" s="554"/>
      <c r="AV219" s="554"/>
      <c r="AW219" s="554"/>
      <c r="AX219" s="554"/>
      <c r="AY219" s="554"/>
      <c r="AZ219" s="554"/>
      <c r="BA219" s="554"/>
      <c r="BB219" s="554"/>
      <c r="BC219" s="554"/>
      <c r="BD219" s="554"/>
      <c r="BE219" s="554"/>
      <c r="BF219" s="554"/>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row>
    <row r="220" spans="1:124" hidden="1">
      <c r="A220" s="9"/>
      <c r="B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554"/>
      <c r="AI220" s="554"/>
      <c r="AJ220" s="554"/>
      <c r="AK220" s="554"/>
      <c r="AL220" s="554"/>
      <c r="AM220" s="554"/>
      <c r="AN220" s="554"/>
      <c r="AO220" s="554"/>
      <c r="AP220" s="554"/>
      <c r="AQ220" s="554"/>
      <c r="AR220" s="554"/>
      <c r="AS220" s="554"/>
      <c r="AT220" s="554"/>
      <c r="AU220" s="554"/>
      <c r="AV220" s="554"/>
      <c r="AW220" s="554"/>
      <c r="AX220" s="554"/>
      <c r="AY220" s="554"/>
      <c r="AZ220" s="554"/>
      <c r="BA220" s="554"/>
      <c r="BB220" s="554"/>
      <c r="BC220" s="554"/>
      <c r="BD220" s="554"/>
      <c r="BE220" s="554"/>
      <c r="BF220" s="554"/>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row>
    <row r="221" spans="1:124" hidden="1">
      <c r="A221" s="9"/>
      <c r="B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554"/>
      <c r="AI221" s="554"/>
      <c r="AJ221" s="554"/>
      <c r="AK221" s="554"/>
      <c r="AL221" s="554"/>
      <c r="AM221" s="554"/>
      <c r="AN221" s="554"/>
      <c r="AO221" s="554"/>
      <c r="AP221" s="554"/>
      <c r="AQ221" s="554"/>
      <c r="AR221" s="554"/>
      <c r="AS221" s="554"/>
      <c r="AT221" s="554"/>
      <c r="AU221" s="554"/>
      <c r="AV221" s="554"/>
      <c r="AW221" s="554"/>
      <c r="AX221" s="554"/>
      <c r="AY221" s="554"/>
      <c r="AZ221" s="554"/>
      <c r="BA221" s="554"/>
      <c r="BB221" s="554"/>
      <c r="BC221" s="554"/>
      <c r="BD221" s="554"/>
      <c r="BE221" s="554"/>
      <c r="BF221" s="554"/>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row>
    <row r="222" spans="1:124" hidden="1">
      <c r="A222" s="9"/>
      <c r="B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554"/>
      <c r="AI222" s="554"/>
      <c r="AJ222" s="554"/>
      <c r="AK222" s="554"/>
      <c r="AL222" s="554"/>
      <c r="AM222" s="554"/>
      <c r="AN222" s="554"/>
      <c r="AO222" s="554"/>
      <c r="AP222" s="554"/>
      <c r="AQ222" s="554"/>
      <c r="AR222" s="554"/>
      <c r="AS222" s="554"/>
      <c r="AT222" s="554"/>
      <c r="AU222" s="554"/>
      <c r="AV222" s="554"/>
      <c r="AW222" s="554"/>
      <c r="AX222" s="554"/>
      <c r="AY222" s="554"/>
      <c r="AZ222" s="554"/>
      <c r="BA222" s="554"/>
      <c r="BB222" s="554"/>
      <c r="BC222" s="554"/>
      <c r="BD222" s="554"/>
      <c r="BE222" s="554"/>
      <c r="BF222" s="554"/>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row>
    <row r="223" spans="1:124" hidden="1">
      <c r="A223" s="9"/>
      <c r="B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554"/>
      <c r="AI223" s="554"/>
      <c r="AJ223" s="554"/>
      <c r="AK223" s="554"/>
      <c r="AL223" s="554"/>
      <c r="AM223" s="554"/>
      <c r="AN223" s="554"/>
      <c r="AO223" s="554"/>
      <c r="AP223" s="554"/>
      <c r="AQ223" s="554"/>
      <c r="AR223" s="554"/>
      <c r="AS223" s="554"/>
      <c r="AT223" s="554"/>
      <c r="AU223" s="554"/>
      <c r="AV223" s="554"/>
      <c r="AW223" s="554"/>
      <c r="AX223" s="554"/>
      <c r="AY223" s="554"/>
      <c r="AZ223" s="554"/>
      <c r="BA223" s="554"/>
      <c r="BB223" s="554"/>
      <c r="BC223" s="554"/>
      <c r="BD223" s="554"/>
      <c r="BE223" s="554"/>
      <c r="BF223" s="554"/>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row>
    <row r="224" spans="1:124" hidden="1">
      <c r="A224" s="9"/>
      <c r="B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554"/>
      <c r="AI224" s="554"/>
      <c r="AJ224" s="554"/>
      <c r="AK224" s="554"/>
      <c r="AL224" s="554"/>
      <c r="AM224" s="554"/>
      <c r="AN224" s="554"/>
      <c r="AO224" s="554"/>
      <c r="AP224" s="554"/>
      <c r="AQ224" s="554"/>
      <c r="AR224" s="554"/>
      <c r="AS224" s="554"/>
      <c r="AT224" s="554"/>
      <c r="AU224" s="554"/>
      <c r="AV224" s="554"/>
      <c r="AW224" s="554"/>
      <c r="AX224" s="554"/>
      <c r="AY224" s="554"/>
      <c r="AZ224" s="554"/>
      <c r="BA224" s="554"/>
      <c r="BB224" s="554"/>
      <c r="BC224" s="554"/>
      <c r="BD224" s="554"/>
      <c r="BE224" s="554"/>
      <c r="BF224" s="554"/>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row>
    <row r="225" spans="1:124" hidden="1">
      <c r="A225" s="9"/>
      <c r="B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554"/>
      <c r="AI225" s="554"/>
      <c r="AJ225" s="554"/>
      <c r="AK225" s="554"/>
      <c r="AL225" s="554"/>
      <c r="AM225" s="554"/>
      <c r="AN225" s="554"/>
      <c r="AO225" s="554"/>
      <c r="AP225" s="554"/>
      <c r="AQ225" s="554"/>
      <c r="AR225" s="554"/>
      <c r="AS225" s="554"/>
      <c r="AT225" s="554"/>
      <c r="AU225" s="554"/>
      <c r="AV225" s="554"/>
      <c r="AW225" s="554"/>
      <c r="AX225" s="554"/>
      <c r="AY225" s="554"/>
      <c r="AZ225" s="554"/>
      <c r="BA225" s="554"/>
      <c r="BB225" s="554"/>
      <c r="BC225" s="554"/>
      <c r="BD225" s="554"/>
      <c r="BE225" s="554"/>
      <c r="BF225" s="554"/>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row>
    <row r="226" spans="1:124" hidden="1">
      <c r="A226" s="9"/>
      <c r="B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554"/>
      <c r="AI226" s="554"/>
      <c r="AJ226" s="554"/>
      <c r="AK226" s="554"/>
      <c r="AL226" s="554"/>
      <c r="AM226" s="554"/>
      <c r="AN226" s="554"/>
      <c r="AO226" s="554"/>
      <c r="AP226" s="554"/>
      <c r="AQ226" s="554"/>
      <c r="AR226" s="554"/>
      <c r="AS226" s="554"/>
      <c r="AT226" s="554"/>
      <c r="AU226" s="554"/>
      <c r="AV226" s="554"/>
      <c r="AW226" s="554"/>
      <c r="AX226" s="554"/>
      <c r="AY226" s="554"/>
      <c r="AZ226" s="554"/>
      <c r="BA226" s="554"/>
      <c r="BB226" s="554"/>
      <c r="BC226" s="554"/>
      <c r="BD226" s="554"/>
      <c r="BE226" s="554"/>
      <c r="BF226" s="554"/>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row>
    <row r="227" spans="1:124" hidden="1">
      <c r="A227" s="9"/>
      <c r="B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554"/>
      <c r="AI227" s="554"/>
      <c r="AJ227" s="554"/>
      <c r="AK227" s="554"/>
      <c r="AL227" s="554"/>
      <c r="AM227" s="554"/>
      <c r="AN227" s="554"/>
      <c r="AO227" s="554"/>
      <c r="AP227" s="554"/>
      <c r="AQ227" s="554"/>
      <c r="AR227" s="554"/>
      <c r="AS227" s="554"/>
      <c r="AT227" s="554"/>
      <c r="AU227" s="554"/>
      <c r="AV227" s="554"/>
      <c r="AW227" s="554"/>
      <c r="AX227" s="554"/>
      <c r="AY227" s="554"/>
      <c r="AZ227" s="554"/>
      <c r="BA227" s="554"/>
      <c r="BB227" s="554"/>
      <c r="BC227" s="554"/>
      <c r="BD227" s="554"/>
      <c r="BE227" s="554"/>
      <c r="BF227" s="554"/>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row>
    <row r="228" spans="1:124" hidden="1">
      <c r="A228" s="9"/>
      <c r="B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554"/>
      <c r="AI228" s="554"/>
      <c r="AJ228" s="554"/>
      <c r="AK228" s="554"/>
      <c r="AL228" s="554"/>
      <c r="AM228" s="554"/>
      <c r="AN228" s="554"/>
      <c r="AO228" s="554"/>
      <c r="AP228" s="554"/>
      <c r="AQ228" s="554"/>
      <c r="AR228" s="554"/>
      <c r="AS228" s="554"/>
      <c r="AT228" s="554"/>
      <c r="AU228" s="554"/>
      <c r="AV228" s="554"/>
      <c r="AW228" s="554"/>
      <c r="AX228" s="554"/>
      <c r="AY228" s="554"/>
      <c r="AZ228" s="554"/>
      <c r="BA228" s="554"/>
      <c r="BB228" s="554"/>
      <c r="BC228" s="554"/>
      <c r="BD228" s="554"/>
      <c r="BE228" s="554"/>
      <c r="BF228" s="554"/>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row>
    <row r="229" spans="1:124" hidden="1">
      <c r="A229" s="9"/>
      <c r="B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554"/>
      <c r="AI229" s="554"/>
      <c r="AJ229" s="554"/>
      <c r="AK229" s="554"/>
      <c r="AL229" s="554"/>
      <c r="AM229" s="554"/>
      <c r="AN229" s="554"/>
      <c r="AO229" s="554"/>
      <c r="AP229" s="554"/>
      <c r="AQ229" s="554"/>
      <c r="AR229" s="554"/>
      <c r="AS229" s="554"/>
      <c r="AT229" s="554"/>
      <c r="AU229" s="554"/>
      <c r="AV229" s="554"/>
      <c r="AW229" s="554"/>
      <c r="AX229" s="554"/>
      <c r="AY229" s="554"/>
      <c r="AZ229" s="554"/>
      <c r="BA229" s="554"/>
      <c r="BB229" s="554"/>
      <c r="BC229" s="554"/>
      <c r="BD229" s="554"/>
      <c r="BE229" s="554"/>
      <c r="BF229" s="554"/>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row>
    <row r="230" spans="1:124" hidden="1">
      <c r="A230" s="9"/>
      <c r="B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554"/>
      <c r="AI230" s="554"/>
      <c r="AJ230" s="554"/>
      <c r="AK230" s="554"/>
      <c r="AL230" s="554"/>
      <c r="AM230" s="554"/>
      <c r="AN230" s="554"/>
      <c r="AO230" s="554"/>
      <c r="AP230" s="554"/>
      <c r="AQ230" s="554"/>
      <c r="AR230" s="554"/>
      <c r="AS230" s="554"/>
      <c r="AT230" s="554"/>
      <c r="AU230" s="554"/>
      <c r="AV230" s="554"/>
      <c r="AW230" s="554"/>
      <c r="AX230" s="554"/>
      <c r="AY230" s="554"/>
      <c r="AZ230" s="554"/>
      <c r="BA230" s="554"/>
      <c r="BB230" s="554"/>
      <c r="BC230" s="554"/>
      <c r="BD230" s="554"/>
      <c r="BE230" s="554"/>
      <c r="BF230" s="554"/>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row>
    <row r="231" spans="1:124" hidden="1">
      <c r="A231" s="9"/>
      <c r="B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554"/>
      <c r="AI231" s="554"/>
      <c r="AJ231" s="554"/>
      <c r="AK231" s="554"/>
      <c r="AL231" s="554"/>
      <c r="AM231" s="554"/>
      <c r="AN231" s="554"/>
      <c r="AO231" s="554"/>
      <c r="AP231" s="554"/>
      <c r="AQ231" s="554"/>
      <c r="AR231" s="554"/>
      <c r="AS231" s="554"/>
      <c r="AT231" s="554"/>
      <c r="AU231" s="554"/>
      <c r="AV231" s="554"/>
      <c r="AW231" s="554"/>
      <c r="AX231" s="554"/>
      <c r="AY231" s="554"/>
      <c r="AZ231" s="554"/>
      <c r="BA231" s="554"/>
      <c r="BB231" s="554"/>
      <c r="BC231" s="554"/>
      <c r="BD231" s="554"/>
      <c r="BE231" s="554"/>
      <c r="BF231" s="554"/>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row>
    <row r="232" spans="1:124" hidden="1">
      <c r="A232" s="9"/>
      <c r="B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554"/>
      <c r="AI232" s="554"/>
      <c r="AJ232" s="554"/>
      <c r="AK232" s="554"/>
      <c r="AL232" s="554"/>
      <c r="AM232" s="554"/>
      <c r="AN232" s="554"/>
      <c r="AO232" s="554"/>
      <c r="AP232" s="554"/>
      <c r="AQ232" s="554"/>
      <c r="AR232" s="554"/>
      <c r="AS232" s="554"/>
      <c r="AT232" s="554"/>
      <c r="AU232" s="554"/>
      <c r="AV232" s="554"/>
      <c r="AW232" s="554"/>
      <c r="AX232" s="554"/>
      <c r="AY232" s="554"/>
      <c r="AZ232" s="554"/>
      <c r="BA232" s="554"/>
      <c r="BB232" s="554"/>
      <c r="BC232" s="554"/>
      <c r="BD232" s="554"/>
      <c r="BE232" s="554"/>
      <c r="BF232" s="554"/>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row>
    <row r="233" spans="1:124" hidden="1">
      <c r="A233" s="9"/>
      <c r="B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554"/>
      <c r="AI233" s="554"/>
      <c r="AJ233" s="554"/>
      <c r="AK233" s="554"/>
      <c r="AL233" s="554"/>
      <c r="AM233" s="554"/>
      <c r="AN233" s="554"/>
      <c r="AO233" s="554"/>
      <c r="AP233" s="554"/>
      <c r="AQ233" s="554"/>
      <c r="AR233" s="554"/>
      <c r="AS233" s="554"/>
      <c r="AT233" s="554"/>
      <c r="AU233" s="554"/>
      <c r="AV233" s="554"/>
      <c r="AW233" s="554"/>
      <c r="AX233" s="554"/>
      <c r="AY233" s="554"/>
      <c r="AZ233" s="554"/>
      <c r="BA233" s="554"/>
      <c r="BB233" s="554"/>
      <c r="BC233" s="554"/>
      <c r="BD233" s="554"/>
      <c r="BE233" s="554"/>
      <c r="BF233" s="554"/>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row>
    <row r="234" spans="1:124" hidden="1">
      <c r="A234" s="9"/>
      <c r="B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554"/>
      <c r="AI234" s="554"/>
      <c r="AJ234" s="554"/>
      <c r="AK234" s="554"/>
      <c r="AL234" s="554"/>
      <c r="AM234" s="554"/>
      <c r="AN234" s="554"/>
      <c r="AO234" s="554"/>
      <c r="AP234" s="554"/>
      <c r="AQ234" s="554"/>
      <c r="AR234" s="554"/>
      <c r="AS234" s="554"/>
      <c r="AT234" s="554"/>
      <c r="AU234" s="554"/>
      <c r="AV234" s="554"/>
      <c r="AW234" s="554"/>
      <c r="AX234" s="554"/>
      <c r="AY234" s="554"/>
      <c r="AZ234" s="554"/>
      <c r="BA234" s="554"/>
      <c r="BB234" s="554"/>
      <c r="BC234" s="554"/>
      <c r="BD234" s="554"/>
      <c r="BE234" s="554"/>
      <c r="BF234" s="554"/>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row>
    <row r="235" spans="1:124" hidden="1">
      <c r="A235" s="9"/>
      <c r="B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554"/>
      <c r="AI235" s="554"/>
      <c r="AJ235" s="554"/>
      <c r="AK235" s="554"/>
      <c r="AL235" s="554"/>
      <c r="AM235" s="554"/>
      <c r="AN235" s="554"/>
      <c r="AO235" s="554"/>
      <c r="AP235" s="554"/>
      <c r="AQ235" s="554"/>
      <c r="AR235" s="554"/>
      <c r="AS235" s="554"/>
      <c r="AT235" s="554"/>
      <c r="AU235" s="554"/>
      <c r="AV235" s="554"/>
      <c r="AW235" s="554"/>
      <c r="AX235" s="554"/>
      <c r="AY235" s="554"/>
      <c r="AZ235" s="554"/>
      <c r="BA235" s="554"/>
      <c r="BB235" s="554"/>
      <c r="BC235" s="554"/>
      <c r="BD235" s="554"/>
      <c r="BE235" s="554"/>
      <c r="BF235" s="554"/>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row>
    <row r="236" spans="1:124" hidden="1">
      <c r="A236" s="9"/>
      <c r="B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554"/>
      <c r="AI236" s="554"/>
      <c r="AJ236" s="554"/>
      <c r="AK236" s="554"/>
      <c r="AL236" s="554"/>
      <c r="AM236" s="554"/>
      <c r="AN236" s="554"/>
      <c r="AO236" s="554"/>
      <c r="AP236" s="554"/>
      <c r="AQ236" s="554"/>
      <c r="AR236" s="554"/>
      <c r="AS236" s="554"/>
      <c r="AT236" s="554"/>
      <c r="AU236" s="554"/>
      <c r="AV236" s="554"/>
      <c r="AW236" s="554"/>
      <c r="AX236" s="554"/>
      <c r="AY236" s="554"/>
      <c r="AZ236" s="554"/>
      <c r="BA236" s="554"/>
      <c r="BB236" s="554"/>
      <c r="BC236" s="554"/>
      <c r="BD236" s="554"/>
      <c r="BE236" s="554"/>
      <c r="BF236" s="554"/>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row>
    <row r="237" spans="1:124" hidden="1">
      <c r="A237" s="9"/>
      <c r="B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554"/>
      <c r="AI237" s="554"/>
      <c r="AJ237" s="554"/>
      <c r="AK237" s="554"/>
      <c r="AL237" s="554"/>
      <c r="AM237" s="554"/>
      <c r="AN237" s="554"/>
      <c r="AO237" s="554"/>
      <c r="AP237" s="554"/>
      <c r="AQ237" s="554"/>
      <c r="AR237" s="554"/>
      <c r="AS237" s="554"/>
      <c r="AT237" s="554"/>
      <c r="AU237" s="554"/>
      <c r="AV237" s="554"/>
      <c r="AW237" s="554"/>
      <c r="AX237" s="554"/>
      <c r="AY237" s="554"/>
      <c r="AZ237" s="554"/>
      <c r="BA237" s="554"/>
      <c r="BB237" s="554"/>
      <c r="BC237" s="554"/>
      <c r="BD237" s="554"/>
      <c r="BE237" s="554"/>
      <c r="BF237" s="554"/>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row>
    <row r="238" spans="1:124" hidden="1">
      <c r="A238" s="9"/>
      <c r="B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554"/>
      <c r="AI238" s="554"/>
      <c r="AJ238" s="554"/>
      <c r="AK238" s="554"/>
      <c r="AL238" s="554"/>
      <c r="AM238" s="554"/>
      <c r="AN238" s="554"/>
      <c r="AO238" s="554"/>
      <c r="AP238" s="554"/>
      <c r="AQ238" s="554"/>
      <c r="AR238" s="554"/>
      <c r="AS238" s="554"/>
      <c r="AT238" s="554"/>
      <c r="AU238" s="554"/>
      <c r="AV238" s="554"/>
      <c r="AW238" s="554"/>
      <c r="AX238" s="554"/>
      <c r="AY238" s="554"/>
      <c r="AZ238" s="554"/>
      <c r="BA238" s="554"/>
      <c r="BB238" s="554"/>
      <c r="BC238" s="554"/>
      <c r="BD238" s="554"/>
      <c r="BE238" s="554"/>
      <c r="BF238" s="554"/>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row>
    <row r="239" spans="1:124" hidden="1">
      <c r="A239" s="9"/>
      <c r="B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554"/>
      <c r="AI239" s="554"/>
      <c r="AJ239" s="554"/>
      <c r="AK239" s="554"/>
      <c r="AL239" s="554"/>
      <c r="AM239" s="554"/>
      <c r="AN239" s="554"/>
      <c r="AO239" s="554"/>
      <c r="AP239" s="554"/>
      <c r="AQ239" s="554"/>
      <c r="AR239" s="554"/>
      <c r="AS239" s="554"/>
      <c r="AT239" s="554"/>
      <c r="AU239" s="554"/>
      <c r="AV239" s="554"/>
      <c r="AW239" s="554"/>
      <c r="AX239" s="554"/>
      <c r="AY239" s="554"/>
      <c r="AZ239" s="554"/>
      <c r="BA239" s="554"/>
      <c r="BB239" s="554"/>
      <c r="BC239" s="554"/>
      <c r="BD239" s="554"/>
      <c r="BE239" s="554"/>
      <c r="BF239" s="554"/>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row>
    <row r="240" spans="1:124" hidden="1">
      <c r="A240" s="9"/>
      <c r="B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554"/>
      <c r="AI240" s="554"/>
      <c r="AJ240" s="554"/>
      <c r="AK240" s="554"/>
      <c r="AL240" s="554"/>
      <c r="AM240" s="554"/>
      <c r="AN240" s="554"/>
      <c r="AO240" s="554"/>
      <c r="AP240" s="554"/>
      <c r="AQ240" s="554"/>
      <c r="AR240" s="554"/>
      <c r="AS240" s="554"/>
      <c r="AT240" s="554"/>
      <c r="AU240" s="554"/>
      <c r="AV240" s="554"/>
      <c r="AW240" s="554"/>
      <c r="AX240" s="554"/>
      <c r="AY240" s="554"/>
      <c r="AZ240" s="554"/>
      <c r="BA240" s="554"/>
      <c r="BB240" s="554"/>
      <c r="BC240" s="554"/>
      <c r="BD240" s="554"/>
      <c r="BE240" s="554"/>
      <c r="BF240" s="554"/>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row>
    <row r="241" spans="1:124" hidden="1">
      <c r="A241" s="9"/>
      <c r="B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554"/>
      <c r="AI241" s="554"/>
      <c r="AJ241" s="554"/>
      <c r="AK241" s="554"/>
      <c r="AL241" s="554"/>
      <c r="AM241" s="554"/>
      <c r="AN241" s="554"/>
      <c r="AO241" s="554"/>
      <c r="AP241" s="554"/>
      <c r="AQ241" s="554"/>
      <c r="AR241" s="554"/>
      <c r="AS241" s="554"/>
      <c r="AT241" s="554"/>
      <c r="AU241" s="554"/>
      <c r="AV241" s="554"/>
      <c r="AW241" s="554"/>
      <c r="AX241" s="554"/>
      <c r="AY241" s="554"/>
      <c r="AZ241" s="554"/>
      <c r="BA241" s="554"/>
      <c r="BB241" s="554"/>
      <c r="BC241" s="554"/>
      <c r="BD241" s="554"/>
      <c r="BE241" s="554"/>
      <c r="BF241" s="554"/>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row>
    <row r="242" spans="1:124" hidden="1">
      <c r="A242" s="9"/>
      <c r="B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554"/>
      <c r="AI242" s="554"/>
      <c r="AJ242" s="554"/>
      <c r="AK242" s="554"/>
      <c r="AL242" s="554"/>
      <c r="AM242" s="554"/>
      <c r="AN242" s="554"/>
      <c r="AO242" s="554"/>
      <c r="AP242" s="554"/>
      <c r="AQ242" s="554"/>
      <c r="AR242" s="554"/>
      <c r="AS242" s="554"/>
      <c r="AT242" s="554"/>
      <c r="AU242" s="554"/>
      <c r="AV242" s="554"/>
      <c r="AW242" s="554"/>
      <c r="AX242" s="554"/>
      <c r="AY242" s="554"/>
      <c r="AZ242" s="554"/>
      <c r="BA242" s="554"/>
      <c r="BB242" s="554"/>
      <c r="BC242" s="554"/>
      <c r="BD242" s="554"/>
      <c r="BE242" s="554"/>
      <c r="BF242" s="554"/>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row>
    <row r="243" spans="1:124" hidden="1">
      <c r="A243" s="9"/>
      <c r="B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554"/>
      <c r="AI243" s="554"/>
      <c r="AJ243" s="554"/>
      <c r="AK243" s="554"/>
      <c r="AL243" s="554"/>
      <c r="AM243" s="554"/>
      <c r="AN243" s="554"/>
      <c r="AO243" s="554"/>
      <c r="AP243" s="554"/>
      <c r="AQ243" s="554"/>
      <c r="AR243" s="554"/>
      <c r="AS243" s="554"/>
      <c r="AT243" s="554"/>
      <c r="AU243" s="554"/>
      <c r="AV243" s="554"/>
      <c r="AW243" s="554"/>
      <c r="AX243" s="554"/>
      <c r="AY243" s="554"/>
      <c r="AZ243" s="554"/>
      <c r="BA243" s="554"/>
      <c r="BB243" s="554"/>
      <c r="BC243" s="554"/>
      <c r="BD243" s="554"/>
      <c r="BE243" s="554"/>
      <c r="BF243" s="554"/>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row>
    <row r="244" spans="1:124" hidden="1">
      <c r="A244" s="9"/>
      <c r="B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554"/>
      <c r="AI244" s="554"/>
      <c r="AJ244" s="554"/>
      <c r="AK244" s="554"/>
      <c r="AL244" s="554"/>
      <c r="AM244" s="554"/>
      <c r="AN244" s="554"/>
      <c r="AO244" s="554"/>
      <c r="AP244" s="554"/>
      <c r="AQ244" s="554"/>
      <c r="AR244" s="554"/>
      <c r="AS244" s="554"/>
      <c r="AT244" s="554"/>
      <c r="AU244" s="554"/>
      <c r="AV244" s="554"/>
      <c r="AW244" s="554"/>
      <c r="AX244" s="554"/>
      <c r="AY244" s="554"/>
      <c r="AZ244" s="554"/>
      <c r="BA244" s="554"/>
      <c r="BB244" s="554"/>
      <c r="BC244" s="554"/>
      <c r="BD244" s="554"/>
      <c r="BE244" s="554"/>
      <c r="BF244" s="554"/>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row>
    <row r="245" spans="1:124" hidden="1">
      <c r="A245" s="9"/>
      <c r="B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554"/>
      <c r="AI245" s="554"/>
      <c r="AJ245" s="554"/>
      <c r="AK245" s="554"/>
      <c r="AL245" s="554"/>
      <c r="AM245" s="554"/>
      <c r="AN245" s="554"/>
      <c r="AO245" s="554"/>
      <c r="AP245" s="554"/>
      <c r="AQ245" s="554"/>
      <c r="AR245" s="554"/>
      <c r="AS245" s="554"/>
      <c r="AT245" s="554"/>
      <c r="AU245" s="554"/>
      <c r="AV245" s="554"/>
      <c r="AW245" s="554"/>
      <c r="AX245" s="554"/>
      <c r="AY245" s="554"/>
      <c r="AZ245" s="554"/>
      <c r="BA245" s="554"/>
      <c r="BB245" s="554"/>
      <c r="BC245" s="554"/>
      <c r="BD245" s="554"/>
      <c r="BE245" s="554"/>
      <c r="BF245" s="554"/>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row>
    <row r="246" spans="1:124" hidden="1">
      <c r="A246" s="9"/>
      <c r="B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554"/>
      <c r="AI246" s="554"/>
      <c r="AJ246" s="554"/>
      <c r="AK246" s="554"/>
      <c r="AL246" s="554"/>
      <c r="AM246" s="554"/>
      <c r="AN246" s="554"/>
      <c r="AO246" s="554"/>
      <c r="AP246" s="554"/>
      <c r="AQ246" s="554"/>
      <c r="AR246" s="554"/>
      <c r="AS246" s="554"/>
      <c r="AT246" s="554"/>
      <c r="AU246" s="554"/>
      <c r="AV246" s="554"/>
      <c r="AW246" s="554"/>
      <c r="AX246" s="554"/>
      <c r="AY246" s="554"/>
      <c r="AZ246" s="554"/>
      <c r="BA246" s="554"/>
      <c r="BB246" s="554"/>
      <c r="BC246" s="554"/>
      <c r="BD246" s="554"/>
      <c r="BE246" s="554"/>
      <c r="BF246" s="554"/>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row>
    <row r="247" spans="1:124" hidden="1">
      <c r="A247" s="9"/>
      <c r="B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554"/>
      <c r="AI247" s="554"/>
      <c r="AJ247" s="554"/>
      <c r="AK247" s="554"/>
      <c r="AL247" s="554"/>
      <c r="AM247" s="554"/>
      <c r="AN247" s="554"/>
      <c r="AO247" s="554"/>
      <c r="AP247" s="554"/>
      <c r="AQ247" s="554"/>
      <c r="AR247" s="554"/>
      <c r="AS247" s="554"/>
      <c r="AT247" s="554"/>
      <c r="AU247" s="554"/>
      <c r="AV247" s="554"/>
      <c r="AW247" s="554"/>
      <c r="AX247" s="554"/>
      <c r="AY247" s="554"/>
      <c r="AZ247" s="554"/>
      <c r="BA247" s="554"/>
      <c r="BB247" s="554"/>
      <c r="BC247" s="554"/>
      <c r="BD247" s="554"/>
      <c r="BE247" s="554"/>
      <c r="BF247" s="554"/>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row>
    <row r="248" spans="1:124" hidden="1">
      <c r="A248" s="9"/>
      <c r="B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554"/>
      <c r="AI248" s="554"/>
      <c r="AJ248" s="554"/>
      <c r="AK248" s="554"/>
      <c r="AL248" s="554"/>
      <c r="AM248" s="554"/>
      <c r="AN248" s="554"/>
      <c r="AO248" s="554"/>
      <c r="AP248" s="554"/>
      <c r="AQ248" s="554"/>
      <c r="AR248" s="554"/>
      <c r="AS248" s="554"/>
      <c r="AT248" s="554"/>
      <c r="AU248" s="554"/>
      <c r="AV248" s="554"/>
      <c r="AW248" s="554"/>
      <c r="AX248" s="554"/>
      <c r="AY248" s="554"/>
      <c r="AZ248" s="554"/>
      <c r="BA248" s="554"/>
      <c r="BB248" s="554"/>
      <c r="BC248" s="554"/>
      <c r="BD248" s="554"/>
      <c r="BE248" s="554"/>
      <c r="BF248" s="554"/>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row>
    <row r="249" spans="1:124" hidden="1">
      <c r="A249" s="9"/>
      <c r="B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554"/>
      <c r="AI249" s="554"/>
      <c r="AJ249" s="554"/>
      <c r="AK249" s="554"/>
      <c r="AL249" s="554"/>
      <c r="AM249" s="554"/>
      <c r="AN249" s="554"/>
      <c r="AO249" s="554"/>
      <c r="AP249" s="554"/>
      <c r="AQ249" s="554"/>
      <c r="AR249" s="554"/>
      <c r="AS249" s="554"/>
      <c r="AT249" s="554"/>
      <c r="AU249" s="554"/>
      <c r="AV249" s="554"/>
      <c r="AW249" s="554"/>
      <c r="AX249" s="554"/>
      <c r="AY249" s="554"/>
      <c r="AZ249" s="554"/>
      <c r="BA249" s="554"/>
      <c r="BB249" s="554"/>
      <c r="BC249" s="554"/>
      <c r="BD249" s="554"/>
      <c r="BE249" s="554"/>
      <c r="BF249" s="554"/>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row>
    <row r="250" spans="1:124" hidden="1">
      <c r="A250" s="9"/>
      <c r="B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554"/>
      <c r="AI250" s="554"/>
      <c r="AJ250" s="554"/>
      <c r="AK250" s="554"/>
      <c r="AL250" s="554"/>
      <c r="AM250" s="554"/>
      <c r="AN250" s="554"/>
      <c r="AO250" s="554"/>
      <c r="AP250" s="554"/>
      <c r="AQ250" s="554"/>
      <c r="AR250" s="554"/>
      <c r="AS250" s="554"/>
      <c r="AT250" s="554"/>
      <c r="AU250" s="554"/>
      <c r="AV250" s="554"/>
      <c r="AW250" s="554"/>
      <c r="AX250" s="554"/>
      <c r="AY250" s="554"/>
      <c r="AZ250" s="554"/>
      <c r="BA250" s="554"/>
      <c r="BB250" s="554"/>
      <c r="BC250" s="554"/>
      <c r="BD250" s="554"/>
      <c r="BE250" s="554"/>
      <c r="BF250" s="554"/>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row>
    <row r="251" spans="1:124" hidden="1">
      <c r="A251" s="9"/>
      <c r="B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554"/>
      <c r="AI251" s="554"/>
      <c r="AJ251" s="554"/>
      <c r="AK251" s="554"/>
      <c r="AL251" s="554"/>
      <c r="AM251" s="554"/>
      <c r="AN251" s="554"/>
      <c r="AO251" s="554"/>
      <c r="AP251" s="554"/>
      <c r="AQ251" s="554"/>
      <c r="AR251" s="554"/>
      <c r="AS251" s="554"/>
      <c r="AT251" s="554"/>
      <c r="AU251" s="554"/>
      <c r="AV251" s="554"/>
      <c r="AW251" s="554"/>
      <c r="AX251" s="554"/>
      <c r="AY251" s="554"/>
      <c r="AZ251" s="554"/>
      <c r="BA251" s="554"/>
      <c r="BB251" s="554"/>
      <c r="BC251" s="554"/>
      <c r="BD251" s="554"/>
      <c r="BE251" s="554"/>
      <c r="BF251" s="554"/>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row>
    <row r="252" spans="1:124" hidden="1">
      <c r="A252" s="9"/>
      <c r="B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554"/>
      <c r="AI252" s="554"/>
      <c r="AJ252" s="554"/>
      <c r="AK252" s="554"/>
      <c r="AL252" s="554"/>
      <c r="AM252" s="554"/>
      <c r="AN252" s="554"/>
      <c r="AO252" s="554"/>
      <c r="AP252" s="554"/>
      <c r="AQ252" s="554"/>
      <c r="AR252" s="554"/>
      <c r="AS252" s="554"/>
      <c r="AT252" s="554"/>
      <c r="AU252" s="554"/>
      <c r="AV252" s="554"/>
      <c r="AW252" s="554"/>
      <c r="AX252" s="554"/>
      <c r="AY252" s="554"/>
      <c r="AZ252" s="554"/>
      <c r="BA252" s="554"/>
      <c r="BB252" s="554"/>
      <c r="BC252" s="554"/>
      <c r="BD252" s="554"/>
      <c r="BE252" s="554"/>
      <c r="BF252" s="554"/>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row>
    <row r="253" spans="1:124" hidden="1">
      <c r="A253" s="9"/>
      <c r="B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554"/>
      <c r="AI253" s="554"/>
      <c r="AJ253" s="554"/>
      <c r="AK253" s="554"/>
      <c r="AL253" s="554"/>
      <c r="AM253" s="554"/>
      <c r="AN253" s="554"/>
      <c r="AO253" s="554"/>
      <c r="AP253" s="554"/>
      <c r="AQ253" s="554"/>
      <c r="AR253" s="554"/>
      <c r="AS253" s="554"/>
      <c r="AT253" s="554"/>
      <c r="AU253" s="554"/>
      <c r="AV253" s="554"/>
      <c r="AW253" s="554"/>
      <c r="AX253" s="554"/>
      <c r="AY253" s="554"/>
      <c r="AZ253" s="554"/>
      <c r="BA253" s="554"/>
      <c r="BB253" s="554"/>
      <c r="BC253" s="554"/>
      <c r="BD253" s="554"/>
      <c r="BE253" s="554"/>
      <c r="BF253" s="554"/>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row>
    <row r="254" spans="1:124" hidden="1">
      <c r="A254" s="9"/>
      <c r="B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554"/>
      <c r="AI254" s="554"/>
      <c r="AJ254" s="554"/>
      <c r="AK254" s="554"/>
      <c r="AL254" s="554"/>
      <c r="AM254" s="554"/>
      <c r="AN254" s="554"/>
      <c r="AO254" s="554"/>
      <c r="AP254" s="554"/>
      <c r="AQ254" s="554"/>
      <c r="AR254" s="554"/>
      <c r="AS254" s="554"/>
      <c r="AT254" s="554"/>
      <c r="AU254" s="554"/>
      <c r="AV254" s="554"/>
      <c r="AW254" s="554"/>
      <c r="AX254" s="554"/>
      <c r="AY254" s="554"/>
      <c r="AZ254" s="554"/>
      <c r="BA254" s="554"/>
      <c r="BB254" s="554"/>
      <c r="BC254" s="554"/>
      <c r="BD254" s="554"/>
      <c r="BE254" s="554"/>
      <c r="BF254" s="554"/>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row>
    <row r="255" spans="1:124" hidden="1">
      <c r="A255" s="9"/>
      <c r="B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554"/>
      <c r="AI255" s="554"/>
      <c r="AJ255" s="554"/>
      <c r="AK255" s="554"/>
      <c r="AL255" s="554"/>
      <c r="AM255" s="554"/>
      <c r="AN255" s="554"/>
      <c r="AO255" s="554"/>
      <c r="AP255" s="554"/>
      <c r="AQ255" s="554"/>
      <c r="AR255" s="554"/>
      <c r="AS255" s="554"/>
      <c r="AT255" s="554"/>
      <c r="AU255" s="554"/>
      <c r="AV255" s="554"/>
      <c r="AW255" s="554"/>
      <c r="AX255" s="554"/>
      <c r="AY255" s="554"/>
      <c r="AZ255" s="554"/>
      <c r="BA255" s="554"/>
      <c r="BB255" s="554"/>
      <c r="BC255" s="554"/>
      <c r="BD255" s="554"/>
      <c r="BE255" s="554"/>
      <c r="BF255" s="554"/>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row>
    <row r="256" spans="1:124" hidden="1">
      <c r="A256" s="9"/>
      <c r="B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554"/>
      <c r="AI256" s="554"/>
      <c r="AJ256" s="554"/>
      <c r="AK256" s="554"/>
      <c r="AL256" s="554"/>
      <c r="AM256" s="554"/>
      <c r="AN256" s="554"/>
      <c r="AO256" s="554"/>
      <c r="AP256" s="554"/>
      <c r="AQ256" s="554"/>
      <c r="AR256" s="554"/>
      <c r="AS256" s="554"/>
      <c r="AT256" s="554"/>
      <c r="AU256" s="554"/>
      <c r="AV256" s="554"/>
      <c r="AW256" s="554"/>
      <c r="AX256" s="554"/>
      <c r="AY256" s="554"/>
      <c r="AZ256" s="554"/>
      <c r="BA256" s="554"/>
      <c r="BB256" s="554"/>
      <c r="BC256" s="554"/>
      <c r="BD256" s="554"/>
      <c r="BE256" s="554"/>
      <c r="BF256" s="554"/>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row>
    <row r="257" spans="1:124" hidden="1">
      <c r="A257" s="9"/>
      <c r="B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554"/>
      <c r="AI257" s="554"/>
      <c r="AJ257" s="554"/>
      <c r="AK257" s="554"/>
      <c r="AL257" s="554"/>
      <c r="AM257" s="554"/>
      <c r="AN257" s="554"/>
      <c r="AO257" s="554"/>
      <c r="AP257" s="554"/>
      <c r="AQ257" s="554"/>
      <c r="AR257" s="554"/>
      <c r="AS257" s="554"/>
      <c r="AT257" s="554"/>
      <c r="AU257" s="554"/>
      <c r="AV257" s="554"/>
      <c r="AW257" s="554"/>
      <c r="AX257" s="554"/>
      <c r="AY257" s="554"/>
      <c r="AZ257" s="554"/>
      <c r="BA257" s="554"/>
      <c r="BB257" s="554"/>
      <c r="BC257" s="554"/>
      <c r="BD257" s="554"/>
      <c r="BE257" s="554"/>
      <c r="BF257" s="554"/>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row>
    <row r="258" spans="1:124" hidden="1">
      <c r="A258" s="9"/>
      <c r="B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554"/>
      <c r="AI258" s="554"/>
      <c r="AJ258" s="554"/>
      <c r="AK258" s="554"/>
      <c r="AL258" s="554"/>
      <c r="AM258" s="554"/>
      <c r="AN258" s="554"/>
      <c r="AO258" s="554"/>
      <c r="AP258" s="554"/>
      <c r="AQ258" s="554"/>
      <c r="AR258" s="554"/>
      <c r="AS258" s="554"/>
      <c r="AT258" s="554"/>
      <c r="AU258" s="554"/>
      <c r="AV258" s="554"/>
      <c r="AW258" s="554"/>
      <c r="AX258" s="554"/>
      <c r="AY258" s="554"/>
      <c r="AZ258" s="554"/>
      <c r="BA258" s="554"/>
      <c r="BB258" s="554"/>
      <c r="BC258" s="554"/>
      <c r="BD258" s="554"/>
      <c r="BE258" s="554"/>
      <c r="BF258" s="554"/>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row>
    <row r="259" spans="1:124" hidden="1">
      <c r="A259" s="9"/>
      <c r="B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554"/>
      <c r="AI259" s="554"/>
      <c r="AJ259" s="554"/>
      <c r="AK259" s="554"/>
      <c r="AL259" s="554"/>
      <c r="AM259" s="554"/>
      <c r="AN259" s="554"/>
      <c r="AO259" s="554"/>
      <c r="AP259" s="554"/>
      <c r="AQ259" s="554"/>
      <c r="AR259" s="554"/>
      <c r="AS259" s="554"/>
      <c r="AT259" s="554"/>
      <c r="AU259" s="554"/>
      <c r="AV259" s="554"/>
      <c r="AW259" s="554"/>
      <c r="AX259" s="554"/>
      <c r="AY259" s="554"/>
      <c r="AZ259" s="554"/>
      <c r="BA259" s="554"/>
      <c r="BB259" s="554"/>
      <c r="BC259" s="554"/>
      <c r="BD259" s="554"/>
      <c r="BE259" s="554"/>
      <c r="BF259" s="554"/>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row>
    <row r="260" spans="1:124" hidden="1">
      <c r="A260" s="9"/>
      <c r="B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554"/>
      <c r="AI260" s="554"/>
      <c r="AJ260" s="554"/>
      <c r="AK260" s="554"/>
      <c r="AL260" s="554"/>
      <c r="AM260" s="554"/>
      <c r="AN260" s="554"/>
      <c r="AO260" s="554"/>
      <c r="AP260" s="554"/>
      <c r="AQ260" s="554"/>
      <c r="AR260" s="554"/>
      <c r="AS260" s="554"/>
      <c r="AT260" s="554"/>
      <c r="AU260" s="554"/>
      <c r="AV260" s="554"/>
      <c r="AW260" s="554"/>
      <c r="AX260" s="554"/>
      <c r="AY260" s="554"/>
      <c r="AZ260" s="554"/>
      <c r="BA260" s="554"/>
      <c r="BB260" s="554"/>
      <c r="BC260" s="554"/>
      <c r="BD260" s="554"/>
      <c r="BE260" s="554"/>
      <c r="BF260" s="554"/>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row>
    <row r="261" spans="1:124" hidden="1">
      <c r="A261" s="9"/>
      <c r="B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554"/>
      <c r="AI261" s="554"/>
      <c r="AJ261" s="554"/>
      <c r="AK261" s="554"/>
      <c r="AL261" s="554"/>
      <c r="AM261" s="554"/>
      <c r="AN261" s="554"/>
      <c r="AO261" s="554"/>
      <c r="AP261" s="554"/>
      <c r="AQ261" s="554"/>
      <c r="AR261" s="554"/>
      <c r="AS261" s="554"/>
      <c r="AT261" s="554"/>
      <c r="AU261" s="554"/>
      <c r="AV261" s="554"/>
      <c r="AW261" s="554"/>
      <c r="AX261" s="554"/>
      <c r="AY261" s="554"/>
      <c r="AZ261" s="554"/>
      <c r="BA261" s="554"/>
      <c r="BB261" s="554"/>
      <c r="BC261" s="554"/>
      <c r="BD261" s="554"/>
      <c r="BE261" s="554"/>
      <c r="BF261" s="554"/>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row>
    <row r="262" spans="1:124" hidden="1">
      <c r="A262" s="9"/>
      <c r="B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554"/>
      <c r="AI262" s="554"/>
      <c r="AJ262" s="554"/>
      <c r="AK262" s="554"/>
      <c r="AL262" s="554"/>
      <c r="AM262" s="554"/>
      <c r="AN262" s="554"/>
      <c r="AO262" s="554"/>
      <c r="AP262" s="554"/>
      <c r="AQ262" s="554"/>
      <c r="AR262" s="554"/>
      <c r="AS262" s="554"/>
      <c r="AT262" s="554"/>
      <c r="AU262" s="554"/>
      <c r="AV262" s="554"/>
      <c r="AW262" s="554"/>
      <c r="AX262" s="554"/>
      <c r="AY262" s="554"/>
      <c r="AZ262" s="554"/>
      <c r="BA262" s="554"/>
      <c r="BB262" s="554"/>
      <c r="BC262" s="554"/>
      <c r="BD262" s="554"/>
      <c r="BE262" s="554"/>
      <c r="BF262" s="554"/>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row>
    <row r="263" spans="1:124" hidden="1">
      <c r="A263" s="9"/>
      <c r="B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554"/>
      <c r="AI263" s="554"/>
      <c r="AJ263" s="554"/>
      <c r="AK263" s="554"/>
      <c r="AL263" s="554"/>
      <c r="AM263" s="554"/>
      <c r="AN263" s="554"/>
      <c r="AO263" s="554"/>
      <c r="AP263" s="554"/>
      <c r="AQ263" s="554"/>
      <c r="AR263" s="554"/>
      <c r="AS263" s="554"/>
      <c r="AT263" s="554"/>
      <c r="AU263" s="554"/>
      <c r="AV263" s="554"/>
      <c r="AW263" s="554"/>
      <c r="AX263" s="554"/>
      <c r="AY263" s="554"/>
      <c r="AZ263" s="554"/>
      <c r="BA263" s="554"/>
      <c r="BB263" s="554"/>
      <c r="BC263" s="554"/>
      <c r="BD263" s="554"/>
      <c r="BE263" s="554"/>
      <c r="BF263" s="554"/>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row>
    <row r="264" spans="1:124" hidden="1">
      <c r="A264" s="9"/>
      <c r="B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554"/>
      <c r="AI264" s="554"/>
      <c r="AJ264" s="554"/>
      <c r="AK264" s="554"/>
      <c r="AL264" s="554"/>
      <c r="AM264" s="554"/>
      <c r="AN264" s="554"/>
      <c r="AO264" s="554"/>
      <c r="AP264" s="554"/>
      <c r="AQ264" s="554"/>
      <c r="AR264" s="554"/>
      <c r="AS264" s="554"/>
      <c r="AT264" s="554"/>
      <c r="AU264" s="554"/>
      <c r="AV264" s="554"/>
      <c r="AW264" s="554"/>
      <c r="AX264" s="554"/>
      <c r="AY264" s="554"/>
      <c r="AZ264" s="554"/>
      <c r="BA264" s="554"/>
      <c r="BB264" s="554"/>
      <c r="BC264" s="554"/>
      <c r="BD264" s="554"/>
      <c r="BE264" s="554"/>
      <c r="BF264" s="554"/>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row>
    <row r="265" spans="1:124" hidden="1">
      <c r="A265" s="9"/>
      <c r="B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554"/>
      <c r="AI265" s="554"/>
      <c r="AJ265" s="554"/>
      <c r="AK265" s="554"/>
      <c r="AL265" s="554"/>
      <c r="AM265" s="554"/>
      <c r="AN265" s="554"/>
      <c r="AO265" s="554"/>
      <c r="AP265" s="554"/>
      <c r="AQ265" s="554"/>
      <c r="AR265" s="554"/>
      <c r="AS265" s="554"/>
      <c r="AT265" s="554"/>
      <c r="AU265" s="554"/>
      <c r="AV265" s="554"/>
      <c r="AW265" s="554"/>
      <c r="AX265" s="554"/>
      <c r="AY265" s="554"/>
      <c r="AZ265" s="554"/>
      <c r="BA265" s="554"/>
      <c r="BB265" s="554"/>
      <c r="BC265" s="554"/>
      <c r="BD265" s="554"/>
      <c r="BE265" s="554"/>
      <c r="BF265" s="554"/>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row>
    <row r="266" spans="1:124" hidden="1">
      <c r="A266" s="9"/>
      <c r="B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554"/>
      <c r="AI266" s="554"/>
      <c r="AJ266" s="554"/>
      <c r="AK266" s="554"/>
      <c r="AL266" s="554"/>
      <c r="AM266" s="554"/>
      <c r="AN266" s="554"/>
      <c r="AO266" s="554"/>
      <c r="AP266" s="554"/>
      <c r="AQ266" s="554"/>
      <c r="AR266" s="554"/>
      <c r="AS266" s="554"/>
      <c r="AT266" s="554"/>
      <c r="AU266" s="554"/>
      <c r="AV266" s="554"/>
      <c r="AW266" s="554"/>
      <c r="AX266" s="554"/>
      <c r="AY266" s="554"/>
      <c r="AZ266" s="554"/>
      <c r="BA266" s="554"/>
      <c r="BB266" s="554"/>
      <c r="BC266" s="554"/>
      <c r="BD266" s="554"/>
      <c r="BE266" s="554"/>
      <c r="BF266" s="554"/>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row>
    <row r="267" spans="1:124" hidden="1">
      <c r="A267" s="9"/>
      <c r="B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554"/>
      <c r="AI267" s="554"/>
      <c r="AJ267" s="554"/>
      <c r="AK267" s="554"/>
      <c r="AL267" s="554"/>
      <c r="AM267" s="554"/>
      <c r="AN267" s="554"/>
      <c r="AO267" s="554"/>
      <c r="AP267" s="554"/>
      <c r="AQ267" s="554"/>
      <c r="AR267" s="554"/>
      <c r="AS267" s="554"/>
      <c r="AT267" s="554"/>
      <c r="AU267" s="554"/>
      <c r="AV267" s="554"/>
      <c r="AW267" s="554"/>
      <c r="AX267" s="554"/>
      <c r="AY267" s="554"/>
      <c r="AZ267" s="554"/>
      <c r="BA267" s="554"/>
      <c r="BB267" s="554"/>
      <c r="BC267" s="554"/>
      <c r="BD267" s="554"/>
      <c r="BE267" s="554"/>
      <c r="BF267" s="554"/>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row>
    <row r="268" spans="1:124" hidden="1">
      <c r="A268" s="9"/>
      <c r="B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554"/>
      <c r="AI268" s="554"/>
      <c r="AJ268" s="554"/>
      <c r="AK268" s="554"/>
      <c r="AL268" s="554"/>
      <c r="AM268" s="554"/>
      <c r="AN268" s="554"/>
      <c r="AO268" s="554"/>
      <c r="AP268" s="554"/>
      <c r="AQ268" s="554"/>
      <c r="AR268" s="554"/>
      <c r="AS268" s="554"/>
      <c r="AT268" s="554"/>
      <c r="AU268" s="554"/>
      <c r="AV268" s="554"/>
      <c r="AW268" s="554"/>
      <c r="AX268" s="554"/>
      <c r="AY268" s="554"/>
      <c r="AZ268" s="554"/>
      <c r="BA268" s="554"/>
      <c r="BB268" s="554"/>
      <c r="BC268" s="554"/>
      <c r="BD268" s="554"/>
      <c r="BE268" s="554"/>
      <c r="BF268" s="554"/>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row>
    <row r="269" spans="1:124" hidden="1">
      <c r="A269" s="9"/>
      <c r="B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554"/>
      <c r="AI269" s="554"/>
      <c r="AJ269" s="554"/>
      <c r="AK269" s="554"/>
      <c r="AL269" s="554"/>
      <c r="AM269" s="554"/>
      <c r="AN269" s="554"/>
      <c r="AO269" s="554"/>
      <c r="AP269" s="554"/>
      <c r="AQ269" s="554"/>
      <c r="AR269" s="554"/>
      <c r="AS269" s="554"/>
      <c r="AT269" s="554"/>
      <c r="AU269" s="554"/>
      <c r="AV269" s="554"/>
      <c r="AW269" s="554"/>
      <c r="AX269" s="554"/>
      <c r="AY269" s="554"/>
      <c r="AZ269" s="554"/>
      <c r="BA269" s="554"/>
      <c r="BB269" s="554"/>
      <c r="BC269" s="554"/>
      <c r="BD269" s="554"/>
      <c r="BE269" s="554"/>
      <c r="BF269" s="554"/>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row>
    <row r="270" spans="1:124" hidden="1">
      <c r="A270" s="9"/>
      <c r="B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554"/>
      <c r="AI270" s="554"/>
      <c r="AJ270" s="554"/>
      <c r="AK270" s="554"/>
      <c r="AL270" s="554"/>
      <c r="AM270" s="554"/>
      <c r="AN270" s="554"/>
      <c r="AO270" s="554"/>
      <c r="AP270" s="554"/>
      <c r="AQ270" s="554"/>
      <c r="AR270" s="554"/>
      <c r="AS270" s="554"/>
      <c r="AT270" s="554"/>
      <c r="AU270" s="554"/>
      <c r="AV270" s="554"/>
      <c r="AW270" s="554"/>
      <c r="AX270" s="554"/>
      <c r="AY270" s="554"/>
      <c r="AZ270" s="554"/>
      <c r="BA270" s="554"/>
      <c r="BB270" s="554"/>
      <c r="BC270" s="554"/>
      <c r="BD270" s="554"/>
      <c r="BE270" s="554"/>
      <c r="BF270" s="554"/>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row>
    <row r="271" spans="1:124" hidden="1">
      <c r="A271" s="9"/>
      <c r="B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554"/>
      <c r="AI271" s="554"/>
      <c r="AJ271" s="554"/>
      <c r="AK271" s="554"/>
      <c r="AL271" s="554"/>
      <c r="AM271" s="554"/>
      <c r="AN271" s="554"/>
      <c r="AO271" s="554"/>
      <c r="AP271" s="554"/>
      <c r="AQ271" s="554"/>
      <c r="AR271" s="554"/>
      <c r="AS271" s="554"/>
      <c r="AT271" s="554"/>
      <c r="AU271" s="554"/>
      <c r="AV271" s="554"/>
      <c r="AW271" s="554"/>
      <c r="AX271" s="554"/>
      <c r="AY271" s="554"/>
      <c r="AZ271" s="554"/>
      <c r="BA271" s="554"/>
      <c r="BB271" s="554"/>
      <c r="BC271" s="554"/>
      <c r="BD271" s="554"/>
      <c r="BE271" s="554"/>
      <c r="BF271" s="554"/>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row>
    <row r="272" spans="1:124" hidden="1">
      <c r="A272" s="9"/>
      <c r="B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554"/>
      <c r="AI272" s="554"/>
      <c r="AJ272" s="554"/>
      <c r="AK272" s="554"/>
      <c r="AL272" s="554"/>
      <c r="AM272" s="554"/>
      <c r="AN272" s="554"/>
      <c r="AO272" s="554"/>
      <c r="AP272" s="554"/>
      <c r="AQ272" s="554"/>
      <c r="AR272" s="554"/>
      <c r="AS272" s="554"/>
      <c r="AT272" s="554"/>
      <c r="AU272" s="554"/>
      <c r="AV272" s="554"/>
      <c r="AW272" s="554"/>
      <c r="AX272" s="554"/>
      <c r="AY272" s="554"/>
      <c r="AZ272" s="554"/>
      <c r="BA272" s="554"/>
      <c r="BB272" s="554"/>
      <c r="BC272" s="554"/>
      <c r="BD272" s="554"/>
      <c r="BE272" s="554"/>
      <c r="BF272" s="554"/>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row>
    <row r="273" spans="1:124" hidden="1">
      <c r="A273" s="9"/>
      <c r="B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554"/>
      <c r="AI273" s="554"/>
      <c r="AJ273" s="554"/>
      <c r="AK273" s="554"/>
      <c r="AL273" s="554"/>
      <c r="AM273" s="554"/>
      <c r="AN273" s="554"/>
      <c r="AO273" s="554"/>
      <c r="AP273" s="554"/>
      <c r="AQ273" s="554"/>
      <c r="AR273" s="554"/>
      <c r="AS273" s="554"/>
      <c r="AT273" s="554"/>
      <c r="AU273" s="554"/>
      <c r="AV273" s="554"/>
      <c r="AW273" s="554"/>
      <c r="AX273" s="554"/>
      <c r="AY273" s="554"/>
      <c r="AZ273" s="554"/>
      <c r="BA273" s="554"/>
      <c r="BB273" s="554"/>
      <c r="BC273" s="554"/>
      <c r="BD273" s="554"/>
      <c r="BE273" s="554"/>
      <c r="BF273" s="554"/>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row>
    <row r="274" spans="1:124" hidden="1">
      <c r="A274" s="9"/>
      <c r="B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554"/>
      <c r="AI274" s="554"/>
      <c r="AJ274" s="554"/>
      <c r="AK274" s="554"/>
      <c r="AL274" s="554"/>
      <c r="AM274" s="554"/>
      <c r="AN274" s="554"/>
      <c r="AO274" s="554"/>
      <c r="AP274" s="554"/>
      <c r="AQ274" s="554"/>
      <c r="AR274" s="554"/>
      <c r="AS274" s="554"/>
      <c r="AT274" s="554"/>
      <c r="AU274" s="554"/>
      <c r="AV274" s="554"/>
      <c r="AW274" s="554"/>
      <c r="AX274" s="554"/>
      <c r="AY274" s="554"/>
      <c r="AZ274" s="554"/>
      <c r="BA274" s="554"/>
      <c r="BB274" s="554"/>
      <c r="BC274" s="554"/>
      <c r="BD274" s="554"/>
      <c r="BE274" s="554"/>
      <c r="BF274" s="554"/>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row>
    <row r="275" spans="1:124" hidden="1">
      <c r="A275" s="9"/>
      <c r="B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554"/>
      <c r="AI275" s="554"/>
      <c r="AJ275" s="554"/>
      <c r="AK275" s="554"/>
      <c r="AL275" s="554"/>
      <c r="AM275" s="554"/>
      <c r="AN275" s="554"/>
      <c r="AO275" s="554"/>
      <c r="AP275" s="554"/>
      <c r="AQ275" s="554"/>
      <c r="AR275" s="554"/>
      <c r="AS275" s="554"/>
      <c r="AT275" s="554"/>
      <c r="AU275" s="554"/>
      <c r="AV275" s="554"/>
      <c r="AW275" s="554"/>
      <c r="AX275" s="554"/>
      <c r="AY275" s="554"/>
      <c r="AZ275" s="554"/>
      <c r="BA275" s="554"/>
      <c r="BB275" s="554"/>
      <c r="BC275" s="554"/>
      <c r="BD275" s="554"/>
      <c r="BE275" s="554"/>
      <c r="BF275" s="554"/>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row>
    <row r="276" spans="1:124" hidden="1">
      <c r="A276" s="9"/>
      <c r="B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554"/>
      <c r="AI276" s="554"/>
      <c r="AJ276" s="554"/>
      <c r="AK276" s="554"/>
      <c r="AL276" s="554"/>
      <c r="AM276" s="554"/>
      <c r="AN276" s="554"/>
      <c r="AO276" s="554"/>
      <c r="AP276" s="554"/>
      <c r="AQ276" s="554"/>
      <c r="AR276" s="554"/>
      <c r="AS276" s="554"/>
      <c r="AT276" s="554"/>
      <c r="AU276" s="554"/>
      <c r="AV276" s="554"/>
      <c r="AW276" s="554"/>
      <c r="AX276" s="554"/>
      <c r="AY276" s="554"/>
      <c r="AZ276" s="554"/>
      <c r="BA276" s="554"/>
      <c r="BB276" s="554"/>
      <c r="BC276" s="554"/>
      <c r="BD276" s="554"/>
      <c r="BE276" s="554"/>
      <c r="BF276" s="554"/>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row>
    <row r="277" spans="1:124" hidden="1">
      <c r="A277" s="9"/>
      <c r="B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554"/>
      <c r="AI277" s="554"/>
      <c r="AJ277" s="554"/>
      <c r="AK277" s="554"/>
      <c r="AL277" s="554"/>
      <c r="AM277" s="554"/>
      <c r="AN277" s="554"/>
      <c r="AO277" s="554"/>
      <c r="AP277" s="554"/>
      <c r="AQ277" s="554"/>
      <c r="AR277" s="554"/>
      <c r="AS277" s="554"/>
      <c r="AT277" s="554"/>
      <c r="AU277" s="554"/>
      <c r="AV277" s="554"/>
      <c r="AW277" s="554"/>
      <c r="AX277" s="554"/>
      <c r="AY277" s="554"/>
      <c r="AZ277" s="554"/>
      <c r="BA277" s="554"/>
      <c r="BB277" s="554"/>
      <c r="BC277" s="554"/>
      <c r="BD277" s="554"/>
      <c r="BE277" s="554"/>
      <c r="BF277" s="554"/>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row>
    <row r="278" spans="1:124" hidden="1">
      <c r="A278" s="9"/>
      <c r="B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554"/>
      <c r="AI278" s="554"/>
      <c r="AJ278" s="554"/>
      <c r="AK278" s="554"/>
      <c r="AL278" s="554"/>
      <c r="AM278" s="554"/>
      <c r="AN278" s="554"/>
      <c r="AO278" s="554"/>
      <c r="AP278" s="554"/>
      <c r="AQ278" s="554"/>
      <c r="AR278" s="554"/>
      <c r="AS278" s="554"/>
      <c r="AT278" s="554"/>
      <c r="AU278" s="554"/>
      <c r="AV278" s="554"/>
      <c r="AW278" s="554"/>
      <c r="AX278" s="554"/>
      <c r="AY278" s="554"/>
      <c r="AZ278" s="554"/>
      <c r="BA278" s="554"/>
      <c r="BB278" s="554"/>
      <c r="BC278" s="554"/>
      <c r="BD278" s="554"/>
      <c r="BE278" s="554"/>
      <c r="BF278" s="554"/>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row>
    <row r="279" spans="1:124" hidden="1">
      <c r="A279" s="9"/>
      <c r="B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554"/>
      <c r="AI279" s="554"/>
      <c r="AJ279" s="554"/>
      <c r="AK279" s="554"/>
      <c r="AL279" s="554"/>
      <c r="AM279" s="554"/>
      <c r="AN279" s="554"/>
      <c r="AO279" s="554"/>
      <c r="AP279" s="554"/>
      <c r="AQ279" s="554"/>
      <c r="AR279" s="554"/>
      <c r="AS279" s="554"/>
      <c r="AT279" s="554"/>
      <c r="AU279" s="554"/>
      <c r="AV279" s="554"/>
      <c r="AW279" s="554"/>
      <c r="AX279" s="554"/>
      <c r="AY279" s="554"/>
      <c r="AZ279" s="554"/>
      <c r="BA279" s="554"/>
      <c r="BB279" s="554"/>
      <c r="BC279" s="554"/>
      <c r="BD279" s="554"/>
      <c r="BE279" s="554"/>
      <c r="BF279" s="554"/>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row>
    <row r="280" spans="1:124" hidden="1">
      <c r="A280" s="9"/>
      <c r="B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554"/>
      <c r="AI280" s="554"/>
      <c r="AJ280" s="554"/>
      <c r="AK280" s="554"/>
      <c r="AL280" s="554"/>
      <c r="AM280" s="554"/>
      <c r="AN280" s="554"/>
      <c r="AO280" s="554"/>
      <c r="AP280" s="554"/>
      <c r="AQ280" s="554"/>
      <c r="AR280" s="554"/>
      <c r="AS280" s="554"/>
      <c r="AT280" s="554"/>
      <c r="AU280" s="554"/>
      <c r="AV280" s="554"/>
      <c r="AW280" s="554"/>
      <c r="AX280" s="554"/>
      <c r="AY280" s="554"/>
      <c r="AZ280" s="554"/>
      <c r="BA280" s="554"/>
      <c r="BB280" s="554"/>
      <c r="BC280" s="554"/>
      <c r="BD280" s="554"/>
      <c r="BE280" s="554"/>
      <c r="BF280" s="554"/>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row>
    <row r="281" spans="1:124" hidden="1">
      <c r="A281" s="9"/>
      <c r="B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554"/>
      <c r="AI281" s="554"/>
      <c r="AJ281" s="554"/>
      <c r="AK281" s="554"/>
      <c r="AL281" s="554"/>
      <c r="AM281" s="554"/>
      <c r="AN281" s="554"/>
      <c r="AO281" s="554"/>
      <c r="AP281" s="554"/>
      <c r="AQ281" s="554"/>
      <c r="AR281" s="554"/>
      <c r="AS281" s="554"/>
      <c r="AT281" s="554"/>
      <c r="AU281" s="554"/>
      <c r="AV281" s="554"/>
      <c r="AW281" s="554"/>
      <c r="AX281" s="554"/>
      <c r="AY281" s="554"/>
      <c r="AZ281" s="554"/>
      <c r="BA281" s="554"/>
      <c r="BB281" s="554"/>
      <c r="BC281" s="554"/>
      <c r="BD281" s="554"/>
      <c r="BE281" s="554"/>
      <c r="BF281" s="554"/>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row>
    <row r="282" spans="1:124" hidden="1">
      <c r="A282" s="9"/>
      <c r="B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554"/>
      <c r="AI282" s="554"/>
      <c r="AJ282" s="554"/>
      <c r="AK282" s="554"/>
      <c r="AL282" s="554"/>
      <c r="AM282" s="554"/>
      <c r="AN282" s="554"/>
      <c r="AO282" s="554"/>
      <c r="AP282" s="554"/>
      <c r="AQ282" s="554"/>
      <c r="AR282" s="554"/>
      <c r="AS282" s="554"/>
      <c r="AT282" s="554"/>
      <c r="AU282" s="554"/>
      <c r="AV282" s="554"/>
      <c r="AW282" s="554"/>
      <c r="AX282" s="554"/>
      <c r="AY282" s="554"/>
      <c r="AZ282" s="554"/>
      <c r="BA282" s="554"/>
      <c r="BB282" s="554"/>
      <c r="BC282" s="554"/>
      <c r="BD282" s="554"/>
      <c r="BE282" s="554"/>
      <c r="BF282" s="554"/>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row>
    <row r="283" spans="1:124" hidden="1">
      <c r="A283" s="9"/>
      <c r="B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554"/>
      <c r="AI283" s="554"/>
      <c r="AJ283" s="554"/>
      <c r="AK283" s="554"/>
      <c r="AL283" s="554"/>
      <c r="AM283" s="554"/>
      <c r="AN283" s="554"/>
      <c r="AO283" s="554"/>
      <c r="AP283" s="554"/>
      <c r="AQ283" s="554"/>
      <c r="AR283" s="554"/>
      <c r="AS283" s="554"/>
      <c r="AT283" s="554"/>
      <c r="AU283" s="554"/>
      <c r="AV283" s="554"/>
      <c r="AW283" s="554"/>
      <c r="AX283" s="554"/>
      <c r="AY283" s="554"/>
      <c r="AZ283" s="554"/>
      <c r="BA283" s="554"/>
      <c r="BB283" s="554"/>
      <c r="BC283" s="554"/>
      <c r="BD283" s="554"/>
      <c r="BE283" s="554"/>
      <c r="BF283" s="554"/>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row>
    <row r="284" spans="1:124" hidden="1">
      <c r="A284" s="9"/>
      <c r="B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554"/>
      <c r="AI284" s="554"/>
      <c r="AJ284" s="554"/>
      <c r="AK284" s="554"/>
      <c r="AL284" s="554"/>
      <c r="AM284" s="554"/>
      <c r="AN284" s="554"/>
      <c r="AO284" s="554"/>
      <c r="AP284" s="554"/>
      <c r="AQ284" s="554"/>
      <c r="AR284" s="554"/>
      <c r="AS284" s="554"/>
      <c r="AT284" s="554"/>
      <c r="AU284" s="554"/>
      <c r="AV284" s="554"/>
      <c r="AW284" s="554"/>
      <c r="AX284" s="554"/>
      <c r="AY284" s="554"/>
      <c r="AZ284" s="554"/>
      <c r="BA284" s="554"/>
      <c r="BB284" s="554"/>
      <c r="BC284" s="554"/>
      <c r="BD284" s="554"/>
      <c r="BE284" s="554"/>
      <c r="BF284" s="554"/>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row>
    <row r="285" spans="1:124" hidden="1">
      <c r="A285" s="9"/>
      <c r="B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554"/>
      <c r="AI285" s="554"/>
      <c r="AJ285" s="554"/>
      <c r="AK285" s="554"/>
      <c r="AL285" s="554"/>
      <c r="AM285" s="554"/>
      <c r="AN285" s="554"/>
      <c r="AO285" s="554"/>
      <c r="AP285" s="554"/>
      <c r="AQ285" s="554"/>
      <c r="AR285" s="554"/>
      <c r="AS285" s="554"/>
      <c r="AT285" s="554"/>
      <c r="AU285" s="554"/>
      <c r="AV285" s="554"/>
      <c r="AW285" s="554"/>
      <c r="AX285" s="554"/>
      <c r="AY285" s="554"/>
      <c r="AZ285" s="554"/>
      <c r="BA285" s="554"/>
      <c r="BB285" s="554"/>
      <c r="BC285" s="554"/>
      <c r="BD285" s="554"/>
      <c r="BE285" s="554"/>
      <c r="BF285" s="554"/>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row>
    <row r="286" spans="1:124" hidden="1">
      <c r="A286" s="9"/>
      <c r="B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554"/>
      <c r="AI286" s="554"/>
      <c r="AJ286" s="554"/>
      <c r="AK286" s="554"/>
      <c r="AL286" s="554"/>
      <c r="AM286" s="554"/>
      <c r="AN286" s="554"/>
      <c r="AO286" s="554"/>
      <c r="AP286" s="554"/>
      <c r="AQ286" s="554"/>
      <c r="AR286" s="554"/>
      <c r="AS286" s="554"/>
      <c r="AT286" s="554"/>
      <c r="AU286" s="554"/>
      <c r="AV286" s="554"/>
      <c r="AW286" s="554"/>
      <c r="AX286" s="554"/>
      <c r="AY286" s="554"/>
      <c r="AZ286" s="554"/>
      <c r="BA286" s="554"/>
      <c r="BB286" s="554"/>
      <c r="BC286" s="554"/>
      <c r="BD286" s="554"/>
      <c r="BE286" s="554"/>
      <c r="BF286" s="554"/>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row>
    <row r="287" spans="1:124" hidden="1">
      <c r="A287" s="9"/>
      <c r="B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554"/>
      <c r="AI287" s="554"/>
      <c r="AJ287" s="554"/>
      <c r="AK287" s="554"/>
      <c r="AL287" s="554"/>
      <c r="AM287" s="554"/>
      <c r="AN287" s="554"/>
      <c r="AO287" s="554"/>
      <c r="AP287" s="554"/>
      <c r="AQ287" s="554"/>
      <c r="AR287" s="554"/>
      <c r="AS287" s="554"/>
      <c r="AT287" s="554"/>
      <c r="AU287" s="554"/>
      <c r="AV287" s="554"/>
      <c r="AW287" s="554"/>
      <c r="AX287" s="554"/>
      <c r="AY287" s="554"/>
      <c r="AZ287" s="554"/>
      <c r="BA287" s="554"/>
      <c r="BB287" s="554"/>
      <c r="BC287" s="554"/>
      <c r="BD287" s="554"/>
      <c r="BE287" s="554"/>
      <c r="BF287" s="554"/>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row>
    <row r="288" spans="1:124" hidden="1">
      <c r="A288" s="9"/>
      <c r="B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554"/>
      <c r="AI288" s="554"/>
      <c r="AJ288" s="554"/>
      <c r="AK288" s="554"/>
      <c r="AL288" s="554"/>
      <c r="AM288" s="554"/>
      <c r="AN288" s="554"/>
      <c r="AO288" s="554"/>
      <c r="AP288" s="554"/>
      <c r="AQ288" s="554"/>
      <c r="AR288" s="554"/>
      <c r="AS288" s="554"/>
      <c r="AT288" s="554"/>
      <c r="AU288" s="554"/>
      <c r="AV288" s="554"/>
      <c r="AW288" s="554"/>
      <c r="AX288" s="554"/>
      <c r="AY288" s="554"/>
      <c r="AZ288" s="554"/>
      <c r="BA288" s="554"/>
      <c r="BB288" s="554"/>
      <c r="BC288" s="554"/>
      <c r="BD288" s="554"/>
      <c r="BE288" s="554"/>
      <c r="BF288" s="554"/>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row>
    <row r="289" spans="1:124" hidden="1">
      <c r="A289" s="9"/>
      <c r="B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554"/>
      <c r="AI289" s="554"/>
      <c r="AJ289" s="554"/>
      <c r="AK289" s="554"/>
      <c r="AL289" s="554"/>
      <c r="AM289" s="554"/>
      <c r="AN289" s="554"/>
      <c r="AO289" s="554"/>
      <c r="AP289" s="554"/>
      <c r="AQ289" s="554"/>
      <c r="AR289" s="554"/>
      <c r="AS289" s="554"/>
      <c r="AT289" s="554"/>
      <c r="AU289" s="554"/>
      <c r="AV289" s="554"/>
      <c r="AW289" s="554"/>
      <c r="AX289" s="554"/>
      <c r="AY289" s="554"/>
      <c r="AZ289" s="554"/>
      <c r="BA289" s="554"/>
      <c r="BB289" s="554"/>
      <c r="BC289" s="554"/>
      <c r="BD289" s="554"/>
      <c r="BE289" s="554"/>
      <c r="BF289" s="554"/>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row>
    <row r="290" spans="1:124" hidden="1">
      <c r="A290" s="9"/>
      <c r="B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554"/>
      <c r="AI290" s="554"/>
      <c r="AJ290" s="554"/>
      <c r="AK290" s="554"/>
      <c r="AL290" s="554"/>
      <c r="AM290" s="554"/>
      <c r="AN290" s="554"/>
      <c r="AO290" s="554"/>
      <c r="AP290" s="554"/>
      <c r="AQ290" s="554"/>
      <c r="AR290" s="554"/>
      <c r="AS290" s="554"/>
      <c r="AT290" s="554"/>
      <c r="AU290" s="554"/>
      <c r="AV290" s="554"/>
      <c r="AW290" s="554"/>
      <c r="AX290" s="554"/>
      <c r="AY290" s="554"/>
      <c r="AZ290" s="554"/>
      <c r="BA290" s="554"/>
      <c r="BB290" s="554"/>
      <c r="BC290" s="554"/>
      <c r="BD290" s="554"/>
      <c r="BE290" s="554"/>
      <c r="BF290" s="554"/>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row>
    <row r="291" spans="1:124" hidden="1">
      <c r="A291" s="9"/>
      <c r="B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554"/>
      <c r="AI291" s="554"/>
      <c r="AJ291" s="554"/>
      <c r="AK291" s="554"/>
      <c r="AL291" s="554"/>
      <c r="AM291" s="554"/>
      <c r="AN291" s="554"/>
      <c r="AO291" s="554"/>
      <c r="AP291" s="554"/>
      <c r="AQ291" s="554"/>
      <c r="AR291" s="554"/>
      <c r="AS291" s="554"/>
      <c r="AT291" s="554"/>
      <c r="AU291" s="554"/>
      <c r="AV291" s="554"/>
      <c r="AW291" s="554"/>
      <c r="AX291" s="554"/>
      <c r="AY291" s="554"/>
      <c r="AZ291" s="554"/>
      <c r="BA291" s="554"/>
      <c r="BB291" s="554"/>
      <c r="BC291" s="554"/>
      <c r="BD291" s="554"/>
      <c r="BE291" s="554"/>
      <c r="BF291" s="554"/>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row>
    <row r="292" spans="1:124" hidden="1">
      <c r="A292" s="9"/>
      <c r="B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554"/>
      <c r="AI292" s="554"/>
      <c r="AJ292" s="554"/>
      <c r="AK292" s="554"/>
      <c r="AL292" s="554"/>
      <c r="AM292" s="554"/>
      <c r="AN292" s="554"/>
      <c r="AO292" s="554"/>
      <c r="AP292" s="554"/>
      <c r="AQ292" s="554"/>
      <c r="AR292" s="554"/>
      <c r="AS292" s="554"/>
      <c r="AT292" s="554"/>
      <c r="AU292" s="554"/>
      <c r="AV292" s="554"/>
      <c r="AW292" s="554"/>
      <c r="AX292" s="554"/>
      <c r="AY292" s="554"/>
      <c r="AZ292" s="554"/>
      <c r="BA292" s="554"/>
      <c r="BB292" s="554"/>
      <c r="BC292" s="554"/>
      <c r="BD292" s="554"/>
      <c r="BE292" s="554"/>
      <c r="BF292" s="554"/>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row>
    <row r="293" spans="1:124" hidden="1">
      <c r="A293" s="9"/>
      <c r="B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554"/>
      <c r="AI293" s="554"/>
      <c r="AJ293" s="554"/>
      <c r="AK293" s="554"/>
      <c r="AL293" s="554"/>
      <c r="AM293" s="554"/>
      <c r="AN293" s="554"/>
      <c r="AO293" s="554"/>
      <c r="AP293" s="554"/>
      <c r="AQ293" s="554"/>
      <c r="AR293" s="554"/>
      <c r="AS293" s="554"/>
      <c r="AT293" s="554"/>
      <c r="AU293" s="554"/>
      <c r="AV293" s="554"/>
      <c r="AW293" s="554"/>
      <c r="AX293" s="554"/>
      <c r="AY293" s="554"/>
      <c r="AZ293" s="554"/>
      <c r="BA293" s="554"/>
      <c r="BB293" s="554"/>
      <c r="BC293" s="554"/>
      <c r="BD293" s="554"/>
      <c r="BE293" s="554"/>
      <c r="BF293" s="554"/>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row>
    <row r="294" spans="1:124" hidden="1">
      <c r="A294" s="9"/>
      <c r="B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554"/>
      <c r="AI294" s="554"/>
      <c r="AJ294" s="554"/>
      <c r="AK294" s="554"/>
      <c r="AL294" s="554"/>
      <c r="AM294" s="554"/>
      <c r="AN294" s="554"/>
      <c r="AO294" s="554"/>
      <c r="AP294" s="554"/>
      <c r="AQ294" s="554"/>
      <c r="AR294" s="554"/>
      <c r="AS294" s="554"/>
      <c r="AT294" s="554"/>
      <c r="AU294" s="554"/>
      <c r="AV294" s="554"/>
      <c r="AW294" s="554"/>
      <c r="AX294" s="554"/>
      <c r="AY294" s="554"/>
      <c r="AZ294" s="554"/>
      <c r="BA294" s="554"/>
      <c r="BB294" s="554"/>
      <c r="BC294" s="554"/>
      <c r="BD294" s="554"/>
      <c r="BE294" s="554"/>
      <c r="BF294" s="554"/>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row>
    <row r="295" spans="1:124" hidden="1">
      <c r="A295" s="9"/>
      <c r="B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554"/>
      <c r="AI295" s="554"/>
      <c r="AJ295" s="554"/>
      <c r="AK295" s="554"/>
      <c r="AL295" s="554"/>
      <c r="AM295" s="554"/>
      <c r="AN295" s="554"/>
      <c r="AO295" s="554"/>
      <c r="AP295" s="554"/>
      <c r="AQ295" s="554"/>
      <c r="AR295" s="554"/>
      <c r="AS295" s="554"/>
      <c r="AT295" s="554"/>
      <c r="AU295" s="554"/>
      <c r="AV295" s="554"/>
      <c r="AW295" s="554"/>
      <c r="AX295" s="554"/>
      <c r="AY295" s="554"/>
      <c r="AZ295" s="554"/>
      <c r="BA295" s="554"/>
      <c r="BB295" s="554"/>
      <c r="BC295" s="554"/>
      <c r="BD295" s="554"/>
      <c r="BE295" s="554"/>
      <c r="BF295" s="554"/>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row>
    <row r="296" spans="1:124" hidden="1">
      <c r="A296" s="9"/>
      <c r="B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554"/>
      <c r="AI296" s="554"/>
      <c r="AJ296" s="554"/>
      <c r="AK296" s="554"/>
      <c r="AL296" s="554"/>
      <c r="AM296" s="554"/>
      <c r="AN296" s="554"/>
      <c r="AO296" s="554"/>
      <c r="AP296" s="554"/>
      <c r="AQ296" s="554"/>
      <c r="AR296" s="554"/>
      <c r="AS296" s="554"/>
      <c r="AT296" s="554"/>
      <c r="AU296" s="554"/>
      <c r="AV296" s="554"/>
      <c r="AW296" s="554"/>
      <c r="AX296" s="554"/>
      <c r="AY296" s="554"/>
      <c r="AZ296" s="554"/>
      <c r="BA296" s="554"/>
      <c r="BB296" s="554"/>
      <c r="BC296" s="554"/>
      <c r="BD296" s="554"/>
      <c r="BE296" s="554"/>
      <c r="BF296" s="554"/>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row>
    <row r="297" spans="1:124" hidden="1">
      <c r="A297" s="9"/>
      <c r="B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554"/>
      <c r="AI297" s="554"/>
      <c r="AJ297" s="554"/>
      <c r="AK297" s="554"/>
      <c r="AL297" s="554"/>
      <c r="AM297" s="554"/>
      <c r="AN297" s="554"/>
      <c r="AO297" s="554"/>
      <c r="AP297" s="554"/>
      <c r="AQ297" s="554"/>
      <c r="AR297" s="554"/>
      <c r="AS297" s="554"/>
      <c r="AT297" s="554"/>
      <c r="AU297" s="554"/>
      <c r="AV297" s="554"/>
      <c r="AW297" s="554"/>
      <c r="AX297" s="554"/>
      <c r="AY297" s="554"/>
      <c r="AZ297" s="554"/>
      <c r="BA297" s="554"/>
      <c r="BB297" s="554"/>
      <c r="BC297" s="554"/>
      <c r="BD297" s="554"/>
      <c r="BE297" s="554"/>
      <c r="BF297" s="554"/>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row>
    <row r="298" spans="1:124" hidden="1">
      <c r="A298" s="9"/>
      <c r="B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554"/>
      <c r="AI298" s="554"/>
      <c r="AJ298" s="554"/>
      <c r="AK298" s="554"/>
      <c r="AL298" s="554"/>
      <c r="AM298" s="554"/>
      <c r="AN298" s="554"/>
      <c r="AO298" s="554"/>
      <c r="AP298" s="554"/>
      <c r="AQ298" s="554"/>
      <c r="AR298" s="554"/>
      <c r="AS298" s="554"/>
      <c r="AT298" s="554"/>
      <c r="AU298" s="554"/>
      <c r="AV298" s="554"/>
      <c r="AW298" s="554"/>
      <c r="AX298" s="554"/>
      <c r="AY298" s="554"/>
      <c r="AZ298" s="554"/>
      <c r="BA298" s="554"/>
      <c r="BB298" s="554"/>
      <c r="BC298" s="554"/>
      <c r="BD298" s="554"/>
      <c r="BE298" s="554"/>
      <c r="BF298" s="554"/>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row>
    <row r="299" spans="1:124" hidden="1">
      <c r="A299" s="9"/>
      <c r="B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554"/>
      <c r="AI299" s="554"/>
      <c r="AJ299" s="554"/>
      <c r="AK299" s="554"/>
      <c r="AL299" s="554"/>
      <c r="AM299" s="554"/>
      <c r="AN299" s="554"/>
      <c r="AO299" s="554"/>
      <c r="AP299" s="554"/>
      <c r="AQ299" s="554"/>
      <c r="AR299" s="554"/>
      <c r="AS299" s="554"/>
      <c r="AT299" s="554"/>
      <c r="AU299" s="554"/>
      <c r="AV299" s="554"/>
      <c r="AW299" s="554"/>
      <c r="AX299" s="554"/>
      <c r="AY299" s="554"/>
      <c r="AZ299" s="554"/>
      <c r="BA299" s="554"/>
      <c r="BB299" s="554"/>
      <c r="BC299" s="554"/>
      <c r="BD299" s="554"/>
      <c r="BE299" s="554"/>
      <c r="BF299" s="554"/>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row>
    <row r="300" spans="1:124" hidden="1">
      <c r="A300" s="9"/>
      <c r="B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554"/>
      <c r="AI300" s="554"/>
      <c r="AJ300" s="554"/>
      <c r="AK300" s="554"/>
      <c r="AL300" s="554"/>
      <c r="AM300" s="554"/>
      <c r="AN300" s="554"/>
      <c r="AO300" s="554"/>
      <c r="AP300" s="554"/>
      <c r="AQ300" s="554"/>
      <c r="AR300" s="554"/>
      <c r="AS300" s="554"/>
      <c r="AT300" s="554"/>
      <c r="AU300" s="554"/>
      <c r="AV300" s="554"/>
      <c r="AW300" s="554"/>
      <c r="AX300" s="554"/>
      <c r="AY300" s="554"/>
      <c r="AZ300" s="554"/>
      <c r="BA300" s="554"/>
      <c r="BB300" s="554"/>
      <c r="BC300" s="554"/>
      <c r="BD300" s="554"/>
      <c r="BE300" s="554"/>
      <c r="BF300" s="554"/>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row>
    <row r="301" spans="1:124" hidden="1">
      <c r="A301" s="9"/>
      <c r="B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554"/>
      <c r="AI301" s="554"/>
      <c r="AJ301" s="554"/>
      <c r="AK301" s="554"/>
      <c r="AL301" s="554"/>
      <c r="AM301" s="554"/>
      <c r="AN301" s="554"/>
      <c r="AO301" s="554"/>
      <c r="AP301" s="554"/>
      <c r="AQ301" s="554"/>
      <c r="AR301" s="554"/>
      <c r="AS301" s="554"/>
      <c r="AT301" s="554"/>
      <c r="AU301" s="554"/>
      <c r="AV301" s="554"/>
      <c r="AW301" s="554"/>
      <c r="AX301" s="554"/>
      <c r="AY301" s="554"/>
      <c r="AZ301" s="554"/>
      <c r="BA301" s="554"/>
      <c r="BB301" s="554"/>
      <c r="BC301" s="554"/>
      <c r="BD301" s="554"/>
      <c r="BE301" s="554"/>
      <c r="BF301" s="554"/>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row>
    <row r="302" spans="1:124" hidden="1">
      <c r="A302" s="9"/>
      <c r="B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554"/>
      <c r="AI302" s="554"/>
      <c r="AJ302" s="554"/>
      <c r="AK302" s="554"/>
      <c r="AL302" s="554"/>
      <c r="AM302" s="554"/>
      <c r="AN302" s="554"/>
      <c r="AO302" s="554"/>
      <c r="AP302" s="554"/>
      <c r="AQ302" s="554"/>
      <c r="AR302" s="554"/>
      <c r="AS302" s="554"/>
      <c r="AT302" s="554"/>
      <c r="AU302" s="554"/>
      <c r="AV302" s="554"/>
      <c r="AW302" s="554"/>
      <c r="AX302" s="554"/>
      <c r="AY302" s="554"/>
      <c r="AZ302" s="554"/>
      <c r="BA302" s="554"/>
      <c r="BB302" s="554"/>
      <c r="BC302" s="554"/>
      <c r="BD302" s="554"/>
      <c r="BE302" s="554"/>
      <c r="BF302" s="554"/>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row>
    <row r="303" spans="1:124" hidden="1">
      <c r="A303" s="9"/>
      <c r="B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554"/>
      <c r="AI303" s="554"/>
      <c r="AJ303" s="554"/>
      <c r="AK303" s="554"/>
      <c r="AL303" s="554"/>
      <c r="AM303" s="554"/>
      <c r="AN303" s="554"/>
      <c r="AO303" s="554"/>
      <c r="AP303" s="554"/>
      <c r="AQ303" s="554"/>
      <c r="AR303" s="554"/>
      <c r="AS303" s="554"/>
      <c r="AT303" s="554"/>
      <c r="AU303" s="554"/>
      <c r="AV303" s="554"/>
      <c r="AW303" s="554"/>
      <c r="AX303" s="554"/>
      <c r="AY303" s="554"/>
      <c r="AZ303" s="554"/>
      <c r="BA303" s="554"/>
      <c r="BB303" s="554"/>
      <c r="BC303" s="554"/>
      <c r="BD303" s="554"/>
      <c r="BE303" s="554"/>
      <c r="BF303" s="554"/>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row>
    <row r="304" spans="1:124" hidden="1">
      <c r="A304" s="9"/>
      <c r="B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554"/>
      <c r="AI304" s="554"/>
      <c r="AJ304" s="554"/>
      <c r="AK304" s="554"/>
      <c r="AL304" s="554"/>
      <c r="AM304" s="554"/>
      <c r="AN304" s="554"/>
      <c r="AO304" s="554"/>
      <c r="AP304" s="554"/>
      <c r="AQ304" s="554"/>
      <c r="AR304" s="554"/>
      <c r="AS304" s="554"/>
      <c r="AT304" s="554"/>
      <c r="AU304" s="554"/>
      <c r="AV304" s="554"/>
      <c r="AW304" s="554"/>
      <c r="AX304" s="554"/>
      <c r="AY304" s="554"/>
      <c r="AZ304" s="554"/>
      <c r="BA304" s="554"/>
      <c r="BB304" s="554"/>
      <c r="BC304" s="554"/>
      <c r="BD304" s="554"/>
      <c r="BE304" s="554"/>
      <c r="BF304" s="554"/>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row>
    <row r="305" spans="1:124" hidden="1">
      <c r="A305" s="9"/>
      <c r="B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554"/>
      <c r="AI305" s="554"/>
      <c r="AJ305" s="554"/>
      <c r="AK305" s="554"/>
      <c r="AL305" s="554"/>
      <c r="AM305" s="554"/>
      <c r="AN305" s="554"/>
      <c r="AO305" s="554"/>
      <c r="AP305" s="554"/>
      <c r="AQ305" s="554"/>
      <c r="AR305" s="554"/>
      <c r="AS305" s="554"/>
      <c r="AT305" s="554"/>
      <c r="AU305" s="554"/>
      <c r="AV305" s="554"/>
      <c r="AW305" s="554"/>
      <c r="AX305" s="554"/>
      <c r="AY305" s="554"/>
      <c r="AZ305" s="554"/>
      <c r="BA305" s="554"/>
      <c r="BB305" s="554"/>
      <c r="BC305" s="554"/>
      <c r="BD305" s="554"/>
      <c r="BE305" s="554"/>
      <c r="BF305" s="554"/>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row>
    <row r="306" spans="1:124" hidden="1">
      <c r="A306" s="9"/>
      <c r="B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554"/>
      <c r="AI306" s="554"/>
      <c r="AJ306" s="554"/>
      <c r="AK306" s="554"/>
      <c r="AL306" s="554"/>
      <c r="AM306" s="554"/>
      <c r="AN306" s="554"/>
      <c r="AO306" s="554"/>
      <c r="AP306" s="554"/>
      <c r="AQ306" s="554"/>
      <c r="AR306" s="554"/>
      <c r="AS306" s="554"/>
      <c r="AT306" s="554"/>
      <c r="AU306" s="554"/>
      <c r="AV306" s="554"/>
      <c r="AW306" s="554"/>
      <c r="AX306" s="554"/>
      <c r="AY306" s="554"/>
      <c r="AZ306" s="554"/>
      <c r="BA306" s="554"/>
      <c r="BB306" s="554"/>
      <c r="BC306" s="554"/>
      <c r="BD306" s="554"/>
      <c r="BE306" s="554"/>
      <c r="BF306" s="554"/>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row>
    <row r="307" spans="1:124" hidden="1">
      <c r="A307" s="9"/>
      <c r="B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554"/>
      <c r="AI307" s="554"/>
      <c r="AJ307" s="554"/>
      <c r="AK307" s="554"/>
      <c r="AL307" s="554"/>
      <c r="AM307" s="554"/>
      <c r="AN307" s="554"/>
      <c r="AO307" s="554"/>
      <c r="AP307" s="554"/>
      <c r="AQ307" s="554"/>
      <c r="AR307" s="554"/>
      <c r="AS307" s="554"/>
      <c r="AT307" s="554"/>
      <c r="AU307" s="554"/>
      <c r="AV307" s="554"/>
      <c r="AW307" s="554"/>
      <c r="AX307" s="554"/>
      <c r="AY307" s="554"/>
      <c r="AZ307" s="554"/>
      <c r="BA307" s="554"/>
      <c r="BB307" s="554"/>
      <c r="BC307" s="554"/>
      <c r="BD307" s="554"/>
      <c r="BE307" s="554"/>
      <c r="BF307" s="554"/>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row>
    <row r="308" spans="1:124" hidden="1">
      <c r="A308" s="9"/>
      <c r="B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554"/>
      <c r="AI308" s="554"/>
      <c r="AJ308" s="554"/>
      <c r="AK308" s="554"/>
      <c r="AL308" s="554"/>
      <c r="AM308" s="554"/>
      <c r="AN308" s="554"/>
      <c r="AO308" s="554"/>
      <c r="AP308" s="554"/>
      <c r="AQ308" s="554"/>
      <c r="AR308" s="554"/>
      <c r="AS308" s="554"/>
      <c r="AT308" s="554"/>
      <c r="AU308" s="554"/>
      <c r="AV308" s="554"/>
      <c r="AW308" s="554"/>
      <c r="AX308" s="554"/>
      <c r="AY308" s="554"/>
      <c r="AZ308" s="554"/>
      <c r="BA308" s="554"/>
      <c r="BB308" s="554"/>
      <c r="BC308" s="554"/>
      <c r="BD308" s="554"/>
      <c r="BE308" s="554"/>
      <c r="BF308" s="554"/>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row>
    <row r="309" spans="1:124" hidden="1">
      <c r="A309" s="9"/>
      <c r="B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554"/>
      <c r="AI309" s="554"/>
      <c r="AJ309" s="554"/>
      <c r="AK309" s="554"/>
      <c r="AL309" s="554"/>
      <c r="AM309" s="554"/>
      <c r="AN309" s="554"/>
      <c r="AO309" s="554"/>
      <c r="AP309" s="554"/>
      <c r="AQ309" s="554"/>
      <c r="AR309" s="554"/>
      <c r="AS309" s="554"/>
      <c r="AT309" s="554"/>
      <c r="AU309" s="554"/>
      <c r="AV309" s="554"/>
      <c r="AW309" s="554"/>
      <c r="AX309" s="554"/>
      <c r="AY309" s="554"/>
      <c r="AZ309" s="554"/>
      <c r="BA309" s="554"/>
      <c r="BB309" s="554"/>
      <c r="BC309" s="554"/>
      <c r="BD309" s="554"/>
      <c r="BE309" s="554"/>
      <c r="BF309" s="554"/>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row>
    <row r="310" spans="1:124" hidden="1">
      <c r="A310" s="9"/>
      <c r="B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554"/>
      <c r="AI310" s="554"/>
      <c r="AJ310" s="554"/>
      <c r="AK310" s="554"/>
      <c r="AL310" s="554"/>
      <c r="AM310" s="554"/>
      <c r="AN310" s="554"/>
      <c r="AO310" s="554"/>
      <c r="AP310" s="554"/>
      <c r="AQ310" s="554"/>
      <c r="AR310" s="554"/>
      <c r="AS310" s="554"/>
      <c r="AT310" s="554"/>
      <c r="AU310" s="554"/>
      <c r="AV310" s="554"/>
      <c r="AW310" s="554"/>
      <c r="AX310" s="554"/>
      <c r="AY310" s="554"/>
      <c r="AZ310" s="554"/>
      <c r="BA310" s="554"/>
      <c r="BB310" s="554"/>
      <c r="BC310" s="554"/>
      <c r="BD310" s="554"/>
      <c r="BE310" s="554"/>
      <c r="BF310" s="554"/>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row>
    <row r="311" spans="1:124" hidden="1">
      <c r="A311" s="9"/>
      <c r="B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554"/>
      <c r="AI311" s="554"/>
      <c r="AJ311" s="554"/>
      <c r="AK311" s="554"/>
      <c r="AL311" s="554"/>
      <c r="AM311" s="554"/>
      <c r="AN311" s="554"/>
      <c r="AO311" s="554"/>
      <c r="AP311" s="554"/>
      <c r="AQ311" s="554"/>
      <c r="AR311" s="554"/>
      <c r="AS311" s="554"/>
      <c r="AT311" s="554"/>
      <c r="AU311" s="554"/>
      <c r="AV311" s="554"/>
      <c r="AW311" s="554"/>
      <c r="AX311" s="554"/>
      <c r="AY311" s="554"/>
      <c r="AZ311" s="554"/>
      <c r="BA311" s="554"/>
      <c r="BB311" s="554"/>
      <c r="BC311" s="554"/>
      <c r="BD311" s="554"/>
      <c r="BE311" s="554"/>
      <c r="BF311" s="554"/>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row>
    <row r="312" spans="1:124" hidden="1">
      <c r="A312" s="9"/>
      <c r="B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554"/>
      <c r="AI312" s="554"/>
      <c r="AJ312" s="554"/>
      <c r="AK312" s="554"/>
      <c r="AL312" s="554"/>
      <c r="AM312" s="554"/>
      <c r="AN312" s="554"/>
      <c r="AO312" s="554"/>
      <c r="AP312" s="554"/>
      <c r="AQ312" s="554"/>
      <c r="AR312" s="554"/>
      <c r="AS312" s="554"/>
      <c r="AT312" s="554"/>
      <c r="AU312" s="554"/>
      <c r="AV312" s="554"/>
      <c r="AW312" s="554"/>
      <c r="AX312" s="554"/>
      <c r="AY312" s="554"/>
      <c r="AZ312" s="554"/>
      <c r="BA312" s="554"/>
      <c r="BB312" s="554"/>
      <c r="BC312" s="554"/>
      <c r="BD312" s="554"/>
      <c r="BE312" s="554"/>
      <c r="BF312" s="554"/>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row>
    <row r="313" spans="1:124" hidden="1">
      <c r="A313" s="9"/>
      <c r="B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554"/>
      <c r="AI313" s="554"/>
      <c r="AJ313" s="554"/>
      <c r="AK313" s="554"/>
      <c r="AL313" s="554"/>
      <c r="AM313" s="554"/>
      <c r="AN313" s="554"/>
      <c r="AO313" s="554"/>
      <c r="AP313" s="554"/>
      <c r="AQ313" s="554"/>
      <c r="AR313" s="554"/>
      <c r="AS313" s="554"/>
      <c r="AT313" s="554"/>
      <c r="AU313" s="554"/>
      <c r="AV313" s="554"/>
      <c r="AW313" s="554"/>
      <c r="AX313" s="554"/>
      <c r="AY313" s="554"/>
      <c r="AZ313" s="554"/>
      <c r="BA313" s="554"/>
      <c r="BB313" s="554"/>
      <c r="BC313" s="554"/>
      <c r="BD313" s="554"/>
      <c r="BE313" s="554"/>
      <c r="BF313" s="554"/>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row>
    <row r="314" spans="1:124" hidden="1">
      <c r="A314" s="9"/>
      <c r="B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554"/>
      <c r="AI314" s="554"/>
      <c r="AJ314" s="554"/>
      <c r="AK314" s="554"/>
      <c r="AL314" s="554"/>
      <c r="AM314" s="554"/>
      <c r="AN314" s="554"/>
      <c r="AO314" s="554"/>
      <c r="AP314" s="554"/>
      <c r="AQ314" s="554"/>
      <c r="AR314" s="554"/>
      <c r="AS314" s="554"/>
      <c r="AT314" s="554"/>
      <c r="AU314" s="554"/>
      <c r="AV314" s="554"/>
      <c r="AW314" s="554"/>
      <c r="AX314" s="554"/>
      <c r="AY314" s="554"/>
      <c r="AZ314" s="554"/>
      <c r="BA314" s="554"/>
      <c r="BB314" s="554"/>
      <c r="BC314" s="554"/>
      <c r="BD314" s="554"/>
      <c r="BE314" s="554"/>
      <c r="BF314" s="554"/>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row>
    <row r="315" spans="1:124" hidden="1">
      <c r="A315" s="9"/>
      <c r="B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554"/>
      <c r="AI315" s="554"/>
      <c r="AJ315" s="554"/>
      <c r="AK315" s="554"/>
      <c r="AL315" s="554"/>
      <c r="AM315" s="554"/>
      <c r="AN315" s="554"/>
      <c r="AO315" s="554"/>
      <c r="AP315" s="554"/>
      <c r="AQ315" s="554"/>
      <c r="AR315" s="554"/>
      <c r="AS315" s="554"/>
      <c r="AT315" s="554"/>
      <c r="AU315" s="554"/>
      <c r="AV315" s="554"/>
      <c r="AW315" s="554"/>
      <c r="AX315" s="554"/>
      <c r="AY315" s="554"/>
      <c r="AZ315" s="554"/>
      <c r="BA315" s="554"/>
      <c r="BB315" s="554"/>
      <c r="BC315" s="554"/>
      <c r="BD315" s="554"/>
      <c r="BE315" s="554"/>
      <c r="BF315" s="554"/>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row>
    <row r="316" spans="1:124" hidden="1">
      <c r="A316" s="9"/>
      <c r="B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554"/>
      <c r="AI316" s="554"/>
      <c r="AJ316" s="554"/>
      <c r="AK316" s="554"/>
      <c r="AL316" s="554"/>
      <c r="AM316" s="554"/>
      <c r="AN316" s="554"/>
      <c r="AO316" s="554"/>
      <c r="AP316" s="554"/>
      <c r="AQ316" s="554"/>
      <c r="AR316" s="554"/>
      <c r="AS316" s="554"/>
      <c r="AT316" s="554"/>
      <c r="AU316" s="554"/>
      <c r="AV316" s="554"/>
      <c r="AW316" s="554"/>
      <c r="AX316" s="554"/>
      <c r="AY316" s="554"/>
      <c r="AZ316" s="554"/>
      <c r="BA316" s="554"/>
      <c r="BB316" s="554"/>
      <c r="BC316" s="554"/>
      <c r="BD316" s="554"/>
      <c r="BE316" s="554"/>
      <c r="BF316" s="554"/>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row>
    <row r="317" spans="1:124" hidden="1">
      <c r="A317" s="9"/>
      <c r="B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554"/>
      <c r="AI317" s="554"/>
      <c r="AJ317" s="554"/>
      <c r="AK317" s="554"/>
      <c r="AL317" s="554"/>
      <c r="AM317" s="554"/>
      <c r="AN317" s="554"/>
      <c r="AO317" s="554"/>
      <c r="AP317" s="554"/>
      <c r="AQ317" s="554"/>
      <c r="AR317" s="554"/>
      <c r="AS317" s="554"/>
      <c r="AT317" s="554"/>
      <c r="AU317" s="554"/>
      <c r="AV317" s="554"/>
      <c r="AW317" s="554"/>
      <c r="AX317" s="554"/>
      <c r="AY317" s="554"/>
      <c r="AZ317" s="554"/>
      <c r="BA317" s="554"/>
      <c r="BB317" s="554"/>
      <c r="BC317" s="554"/>
      <c r="BD317" s="554"/>
      <c r="BE317" s="554"/>
      <c r="BF317" s="554"/>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row>
    <row r="318" spans="1:124" hidden="1">
      <c r="A318" s="9"/>
      <c r="B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554"/>
      <c r="AI318" s="554"/>
      <c r="AJ318" s="554"/>
      <c r="AK318" s="554"/>
      <c r="AL318" s="554"/>
      <c r="AM318" s="554"/>
      <c r="AN318" s="554"/>
      <c r="AO318" s="554"/>
      <c r="AP318" s="554"/>
      <c r="AQ318" s="554"/>
      <c r="AR318" s="554"/>
      <c r="AS318" s="554"/>
      <c r="AT318" s="554"/>
      <c r="AU318" s="554"/>
      <c r="AV318" s="554"/>
      <c r="AW318" s="554"/>
      <c r="AX318" s="554"/>
      <c r="AY318" s="554"/>
      <c r="AZ318" s="554"/>
      <c r="BA318" s="554"/>
      <c r="BB318" s="554"/>
      <c r="BC318" s="554"/>
      <c r="BD318" s="554"/>
      <c r="BE318" s="554"/>
      <c r="BF318" s="554"/>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row>
    <row r="319" spans="1:124" hidden="1">
      <c r="A319" s="9"/>
      <c r="B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554"/>
      <c r="AI319" s="554"/>
      <c r="AJ319" s="554"/>
      <c r="AK319" s="554"/>
      <c r="AL319" s="554"/>
      <c r="AM319" s="554"/>
      <c r="AN319" s="554"/>
      <c r="AO319" s="554"/>
      <c r="AP319" s="554"/>
      <c r="AQ319" s="554"/>
      <c r="AR319" s="554"/>
      <c r="AS319" s="554"/>
      <c r="AT319" s="554"/>
      <c r="AU319" s="554"/>
      <c r="AV319" s="554"/>
      <c r="AW319" s="554"/>
      <c r="AX319" s="554"/>
      <c r="AY319" s="554"/>
      <c r="AZ319" s="554"/>
      <c r="BA319" s="554"/>
      <c r="BB319" s="554"/>
      <c r="BC319" s="554"/>
      <c r="BD319" s="554"/>
      <c r="BE319" s="554"/>
      <c r="BF319" s="554"/>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row>
    <row r="320" spans="1:124" hidden="1">
      <c r="A320" s="9"/>
      <c r="B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554"/>
      <c r="AI320" s="554"/>
      <c r="AJ320" s="554"/>
      <c r="AK320" s="554"/>
      <c r="AL320" s="554"/>
      <c r="AM320" s="554"/>
      <c r="AN320" s="554"/>
      <c r="AO320" s="554"/>
      <c r="AP320" s="554"/>
      <c r="AQ320" s="554"/>
      <c r="AR320" s="554"/>
      <c r="AS320" s="554"/>
      <c r="AT320" s="554"/>
      <c r="AU320" s="554"/>
      <c r="AV320" s="554"/>
      <c r="AW320" s="554"/>
      <c r="AX320" s="554"/>
      <c r="AY320" s="554"/>
      <c r="AZ320" s="554"/>
      <c r="BA320" s="554"/>
      <c r="BB320" s="554"/>
      <c r="BC320" s="554"/>
      <c r="BD320" s="554"/>
      <c r="BE320" s="554"/>
      <c r="BF320" s="554"/>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row>
    <row r="321" spans="1:124" hidden="1">
      <c r="A321" s="9"/>
      <c r="B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554"/>
      <c r="AI321" s="554"/>
      <c r="AJ321" s="554"/>
      <c r="AK321" s="554"/>
      <c r="AL321" s="554"/>
      <c r="AM321" s="554"/>
      <c r="AN321" s="554"/>
      <c r="AO321" s="554"/>
      <c r="AP321" s="554"/>
      <c r="AQ321" s="554"/>
      <c r="AR321" s="554"/>
      <c r="AS321" s="554"/>
      <c r="AT321" s="554"/>
      <c r="AU321" s="554"/>
      <c r="AV321" s="554"/>
      <c r="AW321" s="554"/>
      <c r="AX321" s="554"/>
      <c r="AY321" s="554"/>
      <c r="AZ321" s="554"/>
      <c r="BA321" s="554"/>
      <c r="BB321" s="554"/>
      <c r="BC321" s="554"/>
      <c r="BD321" s="554"/>
      <c r="BE321" s="554"/>
      <c r="BF321" s="554"/>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row>
    <row r="322" spans="1:124" hidden="1">
      <c r="A322" s="9"/>
      <c r="B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554"/>
      <c r="AI322" s="554"/>
      <c r="AJ322" s="554"/>
      <c r="AK322" s="554"/>
      <c r="AL322" s="554"/>
      <c r="AM322" s="554"/>
      <c r="AN322" s="554"/>
      <c r="AO322" s="554"/>
      <c r="AP322" s="554"/>
      <c r="AQ322" s="554"/>
      <c r="AR322" s="554"/>
      <c r="AS322" s="554"/>
      <c r="AT322" s="554"/>
      <c r="AU322" s="554"/>
      <c r="AV322" s="554"/>
      <c r="AW322" s="554"/>
      <c r="AX322" s="554"/>
      <c r="AY322" s="554"/>
      <c r="AZ322" s="554"/>
      <c r="BA322" s="554"/>
      <c r="BB322" s="554"/>
      <c r="BC322" s="554"/>
      <c r="BD322" s="554"/>
      <c r="BE322" s="554"/>
      <c r="BF322" s="554"/>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row>
    <row r="323" spans="1:124" hidden="1">
      <c r="A323" s="9"/>
      <c r="B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554"/>
      <c r="AI323" s="554"/>
      <c r="AJ323" s="554"/>
      <c r="AK323" s="554"/>
      <c r="AL323" s="554"/>
      <c r="AM323" s="554"/>
      <c r="AN323" s="554"/>
      <c r="AO323" s="554"/>
      <c r="AP323" s="554"/>
      <c r="AQ323" s="554"/>
      <c r="AR323" s="554"/>
      <c r="AS323" s="554"/>
      <c r="AT323" s="554"/>
      <c r="AU323" s="554"/>
      <c r="AV323" s="554"/>
      <c r="AW323" s="554"/>
      <c r="AX323" s="554"/>
      <c r="AY323" s="554"/>
      <c r="AZ323" s="554"/>
      <c r="BA323" s="554"/>
      <c r="BB323" s="554"/>
      <c r="BC323" s="554"/>
      <c r="BD323" s="554"/>
      <c r="BE323" s="554"/>
      <c r="BF323" s="554"/>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row>
    <row r="324" spans="1:124" hidden="1">
      <c r="A324" s="9"/>
      <c r="B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554"/>
      <c r="AI324" s="554"/>
      <c r="AJ324" s="554"/>
      <c r="AK324" s="554"/>
      <c r="AL324" s="554"/>
      <c r="AM324" s="554"/>
      <c r="AN324" s="554"/>
      <c r="AO324" s="554"/>
      <c r="AP324" s="554"/>
      <c r="AQ324" s="554"/>
      <c r="AR324" s="554"/>
      <c r="AS324" s="554"/>
      <c r="AT324" s="554"/>
      <c r="AU324" s="554"/>
      <c r="AV324" s="554"/>
      <c r="AW324" s="554"/>
      <c r="AX324" s="554"/>
      <c r="AY324" s="554"/>
      <c r="AZ324" s="554"/>
      <c r="BA324" s="554"/>
      <c r="BB324" s="554"/>
      <c r="BC324" s="554"/>
      <c r="BD324" s="554"/>
      <c r="BE324" s="554"/>
      <c r="BF324" s="554"/>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row>
    <row r="325" spans="1:124" hidden="1">
      <c r="A325" s="9"/>
      <c r="B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554"/>
      <c r="AI325" s="554"/>
      <c r="AJ325" s="554"/>
      <c r="AK325" s="554"/>
      <c r="AL325" s="554"/>
      <c r="AM325" s="554"/>
      <c r="AN325" s="554"/>
      <c r="AO325" s="554"/>
      <c r="AP325" s="554"/>
      <c r="AQ325" s="554"/>
      <c r="AR325" s="554"/>
      <c r="AS325" s="554"/>
      <c r="AT325" s="554"/>
      <c r="AU325" s="554"/>
      <c r="AV325" s="554"/>
      <c r="AW325" s="554"/>
      <c r="AX325" s="554"/>
      <c r="AY325" s="554"/>
      <c r="AZ325" s="554"/>
      <c r="BA325" s="554"/>
      <c r="BB325" s="554"/>
      <c r="BC325" s="554"/>
      <c r="BD325" s="554"/>
      <c r="BE325" s="554"/>
      <c r="BF325" s="554"/>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row>
    <row r="326" spans="1:124" hidden="1">
      <c r="A326" s="9"/>
      <c r="B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554"/>
      <c r="AI326" s="554"/>
      <c r="AJ326" s="554"/>
      <c r="AK326" s="554"/>
      <c r="AL326" s="554"/>
      <c r="AM326" s="554"/>
      <c r="AN326" s="554"/>
      <c r="AO326" s="554"/>
      <c r="AP326" s="554"/>
      <c r="AQ326" s="554"/>
      <c r="AR326" s="554"/>
      <c r="AS326" s="554"/>
      <c r="AT326" s="554"/>
      <c r="AU326" s="554"/>
      <c r="AV326" s="554"/>
      <c r="AW326" s="554"/>
      <c r="AX326" s="554"/>
      <c r="AY326" s="554"/>
      <c r="AZ326" s="554"/>
      <c r="BA326" s="554"/>
      <c r="BB326" s="554"/>
      <c r="BC326" s="554"/>
      <c r="BD326" s="554"/>
      <c r="BE326" s="554"/>
      <c r="BF326" s="554"/>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row>
    <row r="327" spans="1:124" hidden="1">
      <c r="A327" s="9"/>
      <c r="B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554"/>
      <c r="AI327" s="554"/>
      <c r="AJ327" s="554"/>
      <c r="AK327" s="554"/>
      <c r="AL327" s="554"/>
      <c r="AM327" s="554"/>
      <c r="AN327" s="554"/>
      <c r="AO327" s="554"/>
      <c r="AP327" s="554"/>
      <c r="AQ327" s="554"/>
      <c r="AR327" s="554"/>
      <c r="AS327" s="554"/>
      <c r="AT327" s="554"/>
      <c r="AU327" s="554"/>
      <c r="AV327" s="554"/>
      <c r="AW327" s="554"/>
      <c r="AX327" s="554"/>
      <c r="AY327" s="554"/>
      <c r="AZ327" s="554"/>
      <c r="BA327" s="554"/>
      <c r="BB327" s="554"/>
      <c r="BC327" s="554"/>
      <c r="BD327" s="554"/>
      <c r="BE327" s="554"/>
      <c r="BF327" s="554"/>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row>
    <row r="328" spans="1:124" hidden="1">
      <c r="A328" s="9"/>
      <c r="B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554"/>
      <c r="AI328" s="554"/>
      <c r="AJ328" s="554"/>
      <c r="AK328" s="554"/>
      <c r="AL328" s="554"/>
      <c r="AM328" s="554"/>
      <c r="AN328" s="554"/>
      <c r="AO328" s="554"/>
      <c r="AP328" s="554"/>
      <c r="AQ328" s="554"/>
      <c r="AR328" s="554"/>
      <c r="AS328" s="554"/>
      <c r="AT328" s="554"/>
      <c r="AU328" s="554"/>
      <c r="AV328" s="554"/>
      <c r="AW328" s="554"/>
      <c r="AX328" s="554"/>
      <c r="AY328" s="554"/>
      <c r="AZ328" s="554"/>
      <c r="BA328" s="554"/>
      <c r="BB328" s="554"/>
      <c r="BC328" s="554"/>
      <c r="BD328" s="554"/>
      <c r="BE328" s="554"/>
      <c r="BF328" s="554"/>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row>
    <row r="329" spans="1:124" hidden="1">
      <c r="A329" s="9"/>
      <c r="B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554"/>
      <c r="AI329" s="554"/>
      <c r="AJ329" s="554"/>
      <c r="AK329" s="554"/>
      <c r="AL329" s="554"/>
      <c r="AM329" s="554"/>
      <c r="AN329" s="554"/>
      <c r="AO329" s="554"/>
      <c r="AP329" s="554"/>
      <c r="AQ329" s="554"/>
      <c r="AR329" s="554"/>
      <c r="AS329" s="554"/>
      <c r="AT329" s="554"/>
      <c r="AU329" s="554"/>
      <c r="AV329" s="554"/>
      <c r="AW329" s="554"/>
      <c r="AX329" s="554"/>
      <c r="AY329" s="554"/>
      <c r="AZ329" s="554"/>
      <c r="BA329" s="554"/>
      <c r="BB329" s="554"/>
      <c r="BC329" s="554"/>
      <c r="BD329" s="554"/>
      <c r="BE329" s="554"/>
      <c r="BF329" s="554"/>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row>
    <row r="330" spans="1:124" hidden="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554"/>
      <c r="AI330" s="554"/>
      <c r="AJ330" s="554"/>
      <c r="AK330" s="554"/>
      <c r="AL330" s="554"/>
      <c r="AM330" s="554"/>
      <c r="AN330" s="554"/>
      <c r="AO330" s="554"/>
      <c r="AP330" s="554"/>
      <c r="AQ330" s="554"/>
      <c r="AR330" s="554"/>
      <c r="AS330" s="554"/>
      <c r="AT330" s="554"/>
      <c r="AU330" s="554"/>
      <c r="AV330" s="554"/>
      <c r="AW330" s="554"/>
      <c r="AX330" s="554"/>
      <c r="AY330" s="554"/>
      <c r="AZ330" s="554"/>
      <c r="BA330" s="554"/>
      <c r="BB330" s="554"/>
      <c r="BC330" s="554"/>
      <c r="BD330" s="554"/>
      <c r="BE330" s="554"/>
      <c r="BF330" s="554"/>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row>
    <row r="331" spans="1:124" hidden="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554"/>
      <c r="AI331" s="554"/>
      <c r="AJ331" s="554"/>
      <c r="AK331" s="554"/>
      <c r="AL331" s="554"/>
      <c r="AM331" s="554"/>
      <c r="AN331" s="554"/>
      <c r="AO331" s="554"/>
      <c r="AP331" s="554"/>
      <c r="AQ331" s="554"/>
      <c r="AR331" s="554"/>
      <c r="AS331" s="554"/>
      <c r="AT331" s="554"/>
      <c r="AU331" s="554"/>
      <c r="AV331" s="554"/>
      <c r="AW331" s="554"/>
      <c r="AX331" s="554"/>
      <c r="AY331" s="554"/>
      <c r="AZ331" s="554"/>
      <c r="BA331" s="554"/>
      <c r="BB331" s="554"/>
      <c r="BC331" s="554"/>
      <c r="BD331" s="554"/>
      <c r="BE331" s="554"/>
      <c r="BF331" s="554"/>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row>
    <row r="332" spans="1:124" hidden="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554"/>
      <c r="AI332" s="554"/>
      <c r="AJ332" s="554"/>
      <c r="AK332" s="554"/>
      <c r="AL332" s="554"/>
      <c r="AM332" s="554"/>
      <c r="AN332" s="554"/>
      <c r="AO332" s="554"/>
      <c r="AP332" s="554"/>
      <c r="AQ332" s="554"/>
      <c r="AR332" s="554"/>
      <c r="AS332" s="554"/>
      <c r="AT332" s="554"/>
      <c r="AU332" s="554"/>
      <c r="AV332" s="554"/>
      <c r="AW332" s="554"/>
      <c r="AX332" s="554"/>
      <c r="AY332" s="554"/>
      <c r="AZ332" s="554"/>
      <c r="BA332" s="554"/>
      <c r="BB332" s="554"/>
      <c r="BC332" s="554"/>
      <c r="BD332" s="554"/>
      <c r="BE332" s="554"/>
      <c r="BF332" s="554"/>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row>
    <row r="333" spans="1:124" hidden="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554"/>
      <c r="AI333" s="554"/>
      <c r="AJ333" s="554"/>
      <c r="AK333" s="554"/>
      <c r="AL333" s="554"/>
      <c r="AM333" s="554"/>
      <c r="AN333" s="554"/>
      <c r="AO333" s="554"/>
      <c r="AP333" s="554"/>
      <c r="AQ333" s="554"/>
      <c r="AR333" s="554"/>
      <c r="AS333" s="554"/>
      <c r="AT333" s="554"/>
      <c r="AU333" s="554"/>
      <c r="AV333" s="554"/>
      <c r="AW333" s="554"/>
      <c r="AX333" s="554"/>
      <c r="AY333" s="554"/>
      <c r="AZ333" s="554"/>
      <c r="BA333" s="554"/>
      <c r="BB333" s="554"/>
      <c r="BC333" s="554"/>
      <c r="BD333" s="554"/>
      <c r="BE333" s="554"/>
      <c r="BF333" s="554"/>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row>
    <row r="334" spans="1:124" hidden="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554"/>
      <c r="AI334" s="554"/>
      <c r="AJ334" s="554"/>
      <c r="AK334" s="554"/>
      <c r="AL334" s="554"/>
      <c r="AM334" s="554"/>
      <c r="AN334" s="554"/>
      <c r="AO334" s="554"/>
      <c r="AP334" s="554"/>
      <c r="AQ334" s="554"/>
      <c r="AR334" s="554"/>
      <c r="AS334" s="554"/>
      <c r="AT334" s="554"/>
      <c r="AU334" s="554"/>
      <c r="AV334" s="554"/>
      <c r="AW334" s="554"/>
      <c r="AX334" s="554"/>
      <c r="AY334" s="554"/>
      <c r="AZ334" s="554"/>
      <c r="BA334" s="554"/>
      <c r="BB334" s="554"/>
      <c r="BC334" s="554"/>
      <c r="BD334" s="554"/>
      <c r="BE334" s="554"/>
      <c r="BF334" s="554"/>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row>
    <row r="335" spans="1:124" hidden="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554"/>
      <c r="AI335" s="554"/>
      <c r="AJ335" s="554"/>
      <c r="AK335" s="554"/>
      <c r="AL335" s="554"/>
      <c r="AM335" s="554"/>
      <c r="AN335" s="554"/>
      <c r="AO335" s="554"/>
      <c r="AP335" s="554"/>
      <c r="AQ335" s="554"/>
      <c r="AR335" s="554"/>
      <c r="AS335" s="554"/>
      <c r="AT335" s="554"/>
      <c r="AU335" s="554"/>
      <c r="AV335" s="554"/>
      <c r="AW335" s="554"/>
      <c r="AX335" s="554"/>
      <c r="AY335" s="554"/>
      <c r="AZ335" s="554"/>
      <c r="BA335" s="554"/>
      <c r="BB335" s="554"/>
      <c r="BC335" s="554"/>
      <c r="BD335" s="554"/>
      <c r="BE335" s="554"/>
      <c r="BF335" s="554"/>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row>
    <row r="336" spans="1:124" hidden="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554"/>
      <c r="AI336" s="554"/>
      <c r="AJ336" s="554"/>
      <c r="AK336" s="554"/>
      <c r="AL336" s="554"/>
      <c r="AM336" s="554"/>
      <c r="AN336" s="554"/>
      <c r="AO336" s="554"/>
      <c r="AP336" s="554"/>
      <c r="AQ336" s="554"/>
      <c r="AR336" s="554"/>
      <c r="AS336" s="554"/>
      <c r="AT336" s="554"/>
      <c r="AU336" s="554"/>
      <c r="AV336" s="554"/>
      <c r="AW336" s="554"/>
      <c r="AX336" s="554"/>
      <c r="AY336" s="554"/>
      <c r="AZ336" s="554"/>
      <c r="BA336" s="554"/>
      <c r="BB336" s="554"/>
      <c r="BC336" s="554"/>
      <c r="BD336" s="554"/>
      <c r="BE336" s="554"/>
      <c r="BF336" s="554"/>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row>
    <row r="337" spans="1:124" hidden="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554"/>
      <c r="AI337" s="554"/>
      <c r="AJ337" s="554"/>
      <c r="AK337" s="554"/>
      <c r="AL337" s="554"/>
      <c r="AM337" s="554"/>
      <c r="AN337" s="554"/>
      <c r="AO337" s="554"/>
      <c r="AP337" s="554"/>
      <c r="AQ337" s="554"/>
      <c r="AR337" s="554"/>
      <c r="AS337" s="554"/>
      <c r="AT337" s="554"/>
      <c r="AU337" s="554"/>
      <c r="AV337" s="554"/>
      <c r="AW337" s="554"/>
      <c r="AX337" s="554"/>
      <c r="AY337" s="554"/>
      <c r="AZ337" s="554"/>
      <c r="BA337" s="554"/>
      <c r="BB337" s="554"/>
      <c r="BC337" s="554"/>
      <c r="BD337" s="554"/>
      <c r="BE337" s="554"/>
      <c r="BF337" s="554"/>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row>
    <row r="338" spans="1:124" hidden="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554"/>
      <c r="AI338" s="554"/>
      <c r="AJ338" s="554"/>
      <c r="AK338" s="554"/>
      <c r="AL338" s="554"/>
      <c r="AM338" s="554"/>
      <c r="AN338" s="554"/>
      <c r="AO338" s="554"/>
      <c r="AP338" s="554"/>
      <c r="AQ338" s="554"/>
      <c r="AR338" s="554"/>
      <c r="AS338" s="554"/>
      <c r="AT338" s="554"/>
      <c r="AU338" s="554"/>
      <c r="AV338" s="554"/>
      <c r="AW338" s="554"/>
      <c r="AX338" s="554"/>
      <c r="AY338" s="554"/>
      <c r="AZ338" s="554"/>
      <c r="BA338" s="554"/>
      <c r="BB338" s="554"/>
      <c r="BC338" s="554"/>
      <c r="BD338" s="554"/>
      <c r="BE338" s="554"/>
      <c r="BF338" s="554"/>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row>
    <row r="339" spans="1:124" hidden="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554"/>
      <c r="AI339" s="554"/>
      <c r="AJ339" s="554"/>
      <c r="AK339" s="554"/>
      <c r="AL339" s="554"/>
      <c r="AM339" s="554"/>
      <c r="AN339" s="554"/>
      <c r="AO339" s="554"/>
      <c r="AP339" s="554"/>
      <c r="AQ339" s="554"/>
      <c r="AR339" s="554"/>
      <c r="AS339" s="554"/>
      <c r="AT339" s="554"/>
      <c r="AU339" s="554"/>
      <c r="AV339" s="554"/>
      <c r="AW339" s="554"/>
      <c r="AX339" s="554"/>
      <c r="AY339" s="554"/>
      <c r="AZ339" s="554"/>
      <c r="BA339" s="554"/>
      <c r="BB339" s="554"/>
      <c r="BC339" s="554"/>
      <c r="BD339" s="554"/>
      <c r="BE339" s="554"/>
      <c r="BF339" s="554"/>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row>
    <row r="340" spans="1:124" hidden="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554"/>
      <c r="AI340" s="554"/>
      <c r="AJ340" s="554"/>
      <c r="AK340" s="554"/>
      <c r="AL340" s="554"/>
      <c r="AM340" s="554"/>
      <c r="AN340" s="554"/>
      <c r="AO340" s="554"/>
      <c r="AP340" s="554"/>
      <c r="AQ340" s="554"/>
      <c r="AR340" s="554"/>
      <c r="AS340" s="554"/>
      <c r="AT340" s="554"/>
      <c r="AU340" s="554"/>
      <c r="AV340" s="554"/>
      <c r="AW340" s="554"/>
      <c r="AX340" s="554"/>
      <c r="AY340" s="554"/>
      <c r="AZ340" s="554"/>
      <c r="BA340" s="554"/>
      <c r="BB340" s="554"/>
      <c r="BC340" s="554"/>
      <c r="BD340" s="554"/>
      <c r="BE340" s="554"/>
      <c r="BF340" s="554"/>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row>
    <row r="341" spans="1:124" hidden="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554"/>
      <c r="AI341" s="554"/>
      <c r="AJ341" s="554"/>
      <c r="AK341" s="554"/>
      <c r="AL341" s="554"/>
      <c r="AM341" s="554"/>
      <c r="AN341" s="554"/>
      <c r="AO341" s="554"/>
      <c r="AP341" s="554"/>
      <c r="AQ341" s="554"/>
      <c r="AR341" s="554"/>
      <c r="AS341" s="554"/>
      <c r="AT341" s="554"/>
      <c r="AU341" s="554"/>
      <c r="AV341" s="554"/>
      <c r="AW341" s="554"/>
      <c r="AX341" s="554"/>
      <c r="AY341" s="554"/>
      <c r="AZ341" s="554"/>
      <c r="BA341" s="554"/>
      <c r="BB341" s="554"/>
      <c r="BC341" s="554"/>
      <c r="BD341" s="554"/>
      <c r="BE341" s="554"/>
      <c r="BF341" s="554"/>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row>
    <row r="342" spans="1:124" hidden="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554"/>
      <c r="AI342" s="554"/>
      <c r="AJ342" s="554"/>
      <c r="AK342" s="554"/>
      <c r="AL342" s="554"/>
      <c r="AM342" s="554"/>
      <c r="AN342" s="554"/>
      <c r="AO342" s="554"/>
      <c r="AP342" s="554"/>
      <c r="AQ342" s="554"/>
      <c r="AR342" s="554"/>
      <c r="AS342" s="554"/>
      <c r="AT342" s="554"/>
      <c r="AU342" s="554"/>
      <c r="AV342" s="554"/>
      <c r="AW342" s="554"/>
      <c r="AX342" s="554"/>
      <c r="AY342" s="554"/>
      <c r="AZ342" s="554"/>
      <c r="BA342" s="554"/>
      <c r="BB342" s="554"/>
      <c r="BC342" s="554"/>
      <c r="BD342" s="554"/>
      <c r="BE342" s="554"/>
      <c r="BF342" s="554"/>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row>
    <row r="343" spans="1:124" hidden="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554"/>
      <c r="AI343" s="554"/>
      <c r="AJ343" s="554"/>
      <c r="AK343" s="554"/>
      <c r="AL343" s="554"/>
      <c r="AM343" s="554"/>
      <c r="AN343" s="554"/>
      <c r="AO343" s="554"/>
      <c r="AP343" s="554"/>
      <c r="AQ343" s="554"/>
      <c r="AR343" s="554"/>
      <c r="AS343" s="554"/>
      <c r="AT343" s="554"/>
      <c r="AU343" s="554"/>
      <c r="AV343" s="554"/>
      <c r="AW343" s="554"/>
      <c r="AX343" s="554"/>
      <c r="AY343" s="554"/>
      <c r="AZ343" s="554"/>
      <c r="BA343" s="554"/>
      <c r="BB343" s="554"/>
      <c r="BC343" s="554"/>
      <c r="BD343" s="554"/>
      <c r="BE343" s="554"/>
      <c r="BF343" s="554"/>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row>
    <row r="344" spans="1:124" hidden="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554"/>
      <c r="AI344" s="554"/>
      <c r="AJ344" s="554"/>
      <c r="AK344" s="554"/>
      <c r="AL344" s="554"/>
      <c r="AM344" s="554"/>
      <c r="AN344" s="554"/>
      <c r="AO344" s="554"/>
      <c r="AP344" s="554"/>
      <c r="AQ344" s="554"/>
      <c r="AR344" s="554"/>
      <c r="AS344" s="554"/>
      <c r="AT344" s="554"/>
      <c r="AU344" s="554"/>
      <c r="AV344" s="554"/>
      <c r="AW344" s="554"/>
      <c r="AX344" s="554"/>
      <c r="AY344" s="554"/>
      <c r="AZ344" s="554"/>
      <c r="BA344" s="554"/>
      <c r="BB344" s="554"/>
      <c r="BC344" s="554"/>
      <c r="BD344" s="554"/>
      <c r="BE344" s="554"/>
      <c r="BF344" s="554"/>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row>
    <row r="345" spans="1:124" hidden="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554"/>
      <c r="AI345" s="554"/>
      <c r="AJ345" s="554"/>
      <c r="AK345" s="554"/>
      <c r="AL345" s="554"/>
      <c r="AM345" s="554"/>
      <c r="AN345" s="554"/>
      <c r="AO345" s="554"/>
      <c r="AP345" s="554"/>
      <c r="AQ345" s="554"/>
      <c r="AR345" s="554"/>
      <c r="AS345" s="554"/>
      <c r="AT345" s="554"/>
      <c r="AU345" s="554"/>
      <c r="AV345" s="554"/>
      <c r="AW345" s="554"/>
      <c r="AX345" s="554"/>
      <c r="AY345" s="554"/>
      <c r="AZ345" s="554"/>
      <c r="BA345" s="554"/>
      <c r="BB345" s="554"/>
      <c r="BC345" s="554"/>
      <c r="BD345" s="554"/>
      <c r="BE345" s="554"/>
      <c r="BF345" s="554"/>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row>
    <row r="346" spans="1:124" hidden="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554"/>
      <c r="AI346" s="554"/>
      <c r="AJ346" s="554"/>
      <c r="AK346" s="554"/>
      <c r="AL346" s="554"/>
      <c r="AM346" s="554"/>
      <c r="AN346" s="554"/>
      <c r="AO346" s="554"/>
      <c r="AP346" s="554"/>
      <c r="AQ346" s="554"/>
      <c r="AR346" s="554"/>
      <c r="AS346" s="554"/>
      <c r="AT346" s="554"/>
      <c r="AU346" s="554"/>
      <c r="AV346" s="554"/>
      <c r="AW346" s="554"/>
      <c r="AX346" s="554"/>
      <c r="AY346" s="554"/>
      <c r="AZ346" s="554"/>
      <c r="BA346" s="554"/>
      <c r="BB346" s="554"/>
      <c r="BC346" s="554"/>
      <c r="BD346" s="554"/>
      <c r="BE346" s="554"/>
      <c r="BF346" s="554"/>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row>
    <row r="347" spans="1:124" hidden="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554"/>
      <c r="AI347" s="554"/>
      <c r="AJ347" s="554"/>
      <c r="AK347" s="554"/>
      <c r="AL347" s="554"/>
      <c r="AM347" s="554"/>
      <c r="AN347" s="554"/>
      <c r="AO347" s="554"/>
      <c r="AP347" s="554"/>
      <c r="AQ347" s="554"/>
      <c r="AR347" s="554"/>
      <c r="AS347" s="554"/>
      <c r="AT347" s="554"/>
      <c r="AU347" s="554"/>
      <c r="AV347" s="554"/>
      <c r="AW347" s="554"/>
      <c r="AX347" s="554"/>
      <c r="AY347" s="554"/>
      <c r="AZ347" s="554"/>
      <c r="BA347" s="554"/>
      <c r="BB347" s="554"/>
      <c r="BC347" s="554"/>
      <c r="BD347" s="554"/>
      <c r="BE347" s="554"/>
      <c r="BF347" s="554"/>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row>
    <row r="348" spans="1:124" hidden="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554"/>
      <c r="AI348" s="554"/>
      <c r="AJ348" s="554"/>
      <c r="AK348" s="554"/>
      <c r="AL348" s="554"/>
      <c r="AM348" s="554"/>
      <c r="AN348" s="554"/>
      <c r="AO348" s="554"/>
      <c r="AP348" s="554"/>
      <c r="AQ348" s="554"/>
      <c r="AR348" s="554"/>
      <c r="AS348" s="554"/>
      <c r="AT348" s="554"/>
      <c r="AU348" s="554"/>
      <c r="AV348" s="554"/>
      <c r="AW348" s="554"/>
      <c r="AX348" s="554"/>
      <c r="AY348" s="554"/>
      <c r="AZ348" s="554"/>
      <c r="BA348" s="554"/>
      <c r="BB348" s="554"/>
      <c r="BC348" s="554"/>
      <c r="BD348" s="554"/>
      <c r="BE348" s="554"/>
      <c r="BF348" s="554"/>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row>
    <row r="349" spans="1:124" hidden="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554"/>
      <c r="AI349" s="554"/>
      <c r="AJ349" s="554"/>
      <c r="AK349" s="554"/>
      <c r="AL349" s="554"/>
      <c r="AM349" s="554"/>
      <c r="AN349" s="554"/>
      <c r="AO349" s="554"/>
      <c r="AP349" s="554"/>
      <c r="AQ349" s="554"/>
      <c r="AR349" s="554"/>
      <c r="AS349" s="554"/>
      <c r="AT349" s="554"/>
      <c r="AU349" s="554"/>
      <c r="AV349" s="554"/>
      <c r="AW349" s="554"/>
      <c r="AX349" s="554"/>
      <c r="AY349" s="554"/>
      <c r="AZ349" s="554"/>
      <c r="BA349" s="554"/>
      <c r="BB349" s="554"/>
      <c r="BC349" s="554"/>
      <c r="BD349" s="554"/>
      <c r="BE349" s="554"/>
      <c r="BF349" s="554"/>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row>
    <row r="350" spans="1:124" hidden="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554"/>
      <c r="AI350" s="554"/>
      <c r="AJ350" s="554"/>
      <c r="AK350" s="554"/>
      <c r="AL350" s="554"/>
      <c r="AM350" s="554"/>
      <c r="AN350" s="554"/>
      <c r="AO350" s="554"/>
      <c r="AP350" s="554"/>
      <c r="AQ350" s="554"/>
      <c r="AR350" s="554"/>
      <c r="AS350" s="554"/>
      <c r="AT350" s="554"/>
      <c r="AU350" s="554"/>
      <c r="AV350" s="554"/>
      <c r="AW350" s="554"/>
      <c r="AX350" s="554"/>
      <c r="AY350" s="554"/>
      <c r="AZ350" s="554"/>
      <c r="BA350" s="554"/>
      <c r="BB350" s="554"/>
      <c r="BC350" s="554"/>
      <c r="BD350" s="554"/>
      <c r="BE350" s="554"/>
      <c r="BF350" s="554"/>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row>
    <row r="351" spans="1:124" hidden="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554"/>
      <c r="AI351" s="554"/>
      <c r="AJ351" s="554"/>
      <c r="AK351" s="554"/>
      <c r="AL351" s="554"/>
      <c r="AM351" s="554"/>
      <c r="AN351" s="554"/>
      <c r="AO351" s="554"/>
      <c r="AP351" s="554"/>
      <c r="AQ351" s="554"/>
      <c r="AR351" s="554"/>
      <c r="AS351" s="554"/>
      <c r="AT351" s="554"/>
      <c r="AU351" s="554"/>
      <c r="AV351" s="554"/>
      <c r="AW351" s="554"/>
      <c r="AX351" s="554"/>
      <c r="AY351" s="554"/>
      <c r="AZ351" s="554"/>
      <c r="BA351" s="554"/>
      <c r="BB351" s="554"/>
      <c r="BC351" s="554"/>
      <c r="BD351" s="554"/>
      <c r="BE351" s="554"/>
      <c r="BF351" s="554"/>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row>
    <row r="352" spans="1:124" hidden="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554"/>
      <c r="AI352" s="554"/>
      <c r="AJ352" s="554"/>
      <c r="AK352" s="554"/>
      <c r="AL352" s="554"/>
      <c r="AM352" s="554"/>
      <c r="AN352" s="554"/>
      <c r="AO352" s="554"/>
      <c r="AP352" s="554"/>
      <c r="AQ352" s="554"/>
      <c r="AR352" s="554"/>
      <c r="AS352" s="554"/>
      <c r="AT352" s="554"/>
      <c r="AU352" s="554"/>
      <c r="AV352" s="554"/>
      <c r="AW352" s="554"/>
      <c r="AX352" s="554"/>
      <c r="AY352" s="554"/>
      <c r="AZ352" s="554"/>
      <c r="BA352" s="554"/>
      <c r="BB352" s="554"/>
      <c r="BC352" s="554"/>
      <c r="BD352" s="554"/>
      <c r="BE352" s="554"/>
      <c r="BF352" s="554"/>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row>
    <row r="353" spans="1:124" hidden="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554"/>
      <c r="AI353" s="554"/>
      <c r="AJ353" s="554"/>
      <c r="AK353" s="554"/>
      <c r="AL353" s="554"/>
      <c r="AM353" s="554"/>
      <c r="AN353" s="554"/>
      <c r="AO353" s="554"/>
      <c r="AP353" s="554"/>
      <c r="AQ353" s="554"/>
      <c r="AR353" s="554"/>
      <c r="AS353" s="554"/>
      <c r="AT353" s="554"/>
      <c r="AU353" s="554"/>
      <c r="AV353" s="554"/>
      <c r="AW353" s="554"/>
      <c r="AX353" s="554"/>
      <c r="AY353" s="554"/>
      <c r="AZ353" s="554"/>
      <c r="BA353" s="554"/>
      <c r="BB353" s="554"/>
      <c r="BC353" s="554"/>
      <c r="BD353" s="554"/>
      <c r="BE353" s="554"/>
      <c r="BF353" s="554"/>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row>
    <row r="354" spans="1:124" hidden="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554"/>
      <c r="AI354" s="554"/>
      <c r="AJ354" s="554"/>
      <c r="AK354" s="554"/>
      <c r="AL354" s="554"/>
      <c r="AM354" s="554"/>
      <c r="AN354" s="554"/>
      <c r="AO354" s="554"/>
      <c r="AP354" s="554"/>
      <c r="AQ354" s="554"/>
      <c r="AR354" s="554"/>
      <c r="AS354" s="554"/>
      <c r="AT354" s="554"/>
      <c r="AU354" s="554"/>
      <c r="AV354" s="554"/>
      <c r="AW354" s="554"/>
      <c r="AX354" s="554"/>
      <c r="AY354" s="554"/>
      <c r="AZ354" s="554"/>
      <c r="BA354" s="554"/>
      <c r="BB354" s="554"/>
      <c r="BC354" s="554"/>
      <c r="BD354" s="554"/>
      <c r="BE354" s="554"/>
      <c r="BF354" s="554"/>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row>
    <row r="355" spans="1:124" hidden="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554"/>
      <c r="AI355" s="554"/>
      <c r="AJ355" s="554"/>
      <c r="AK355" s="554"/>
      <c r="AL355" s="554"/>
      <c r="AM355" s="554"/>
      <c r="AN355" s="554"/>
      <c r="AO355" s="554"/>
      <c r="AP355" s="554"/>
      <c r="AQ355" s="554"/>
      <c r="AR355" s="554"/>
      <c r="AS355" s="554"/>
      <c r="AT355" s="554"/>
      <c r="AU355" s="554"/>
      <c r="AV355" s="554"/>
      <c r="AW355" s="554"/>
      <c r="AX355" s="554"/>
      <c r="AY355" s="554"/>
      <c r="AZ355" s="554"/>
      <c r="BA355" s="554"/>
      <c r="BB355" s="554"/>
      <c r="BC355" s="554"/>
      <c r="BD355" s="554"/>
      <c r="BE355" s="554"/>
      <c r="BF355" s="554"/>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row>
    <row r="356" spans="1:124" hidden="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554"/>
      <c r="AI356" s="554"/>
      <c r="AJ356" s="554"/>
      <c r="AK356" s="554"/>
      <c r="AL356" s="554"/>
      <c r="AM356" s="554"/>
      <c r="AN356" s="554"/>
      <c r="AO356" s="554"/>
      <c r="AP356" s="554"/>
      <c r="AQ356" s="554"/>
      <c r="AR356" s="554"/>
      <c r="AS356" s="554"/>
      <c r="AT356" s="554"/>
      <c r="AU356" s="554"/>
      <c r="AV356" s="554"/>
      <c r="AW356" s="554"/>
      <c r="AX356" s="554"/>
      <c r="AY356" s="554"/>
      <c r="AZ356" s="554"/>
      <c r="BA356" s="554"/>
      <c r="BB356" s="554"/>
      <c r="BC356" s="554"/>
      <c r="BD356" s="554"/>
      <c r="BE356" s="554"/>
      <c r="BF356" s="554"/>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row>
    <row r="357" spans="1:124" hidden="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554"/>
      <c r="AI357" s="554"/>
      <c r="AJ357" s="554"/>
      <c r="AK357" s="554"/>
      <c r="AL357" s="554"/>
      <c r="AM357" s="554"/>
      <c r="AN357" s="554"/>
      <c r="AO357" s="554"/>
      <c r="AP357" s="554"/>
      <c r="AQ357" s="554"/>
      <c r="AR357" s="554"/>
      <c r="AS357" s="554"/>
      <c r="AT357" s="554"/>
      <c r="AU357" s="554"/>
      <c r="AV357" s="554"/>
      <c r="AW357" s="554"/>
      <c r="AX357" s="554"/>
      <c r="AY357" s="554"/>
      <c r="AZ357" s="554"/>
      <c r="BA357" s="554"/>
      <c r="BB357" s="554"/>
      <c r="BC357" s="554"/>
      <c r="BD357" s="554"/>
      <c r="BE357" s="554"/>
      <c r="BF357" s="554"/>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row>
    <row r="358" spans="1:124" hidden="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554"/>
      <c r="AI358" s="554"/>
      <c r="AJ358" s="554"/>
      <c r="AK358" s="554"/>
      <c r="AL358" s="554"/>
      <c r="AM358" s="554"/>
      <c r="AN358" s="554"/>
      <c r="AO358" s="554"/>
      <c r="AP358" s="554"/>
      <c r="AQ358" s="554"/>
      <c r="AR358" s="554"/>
      <c r="AS358" s="554"/>
      <c r="AT358" s="554"/>
      <c r="AU358" s="554"/>
      <c r="AV358" s="554"/>
      <c r="AW358" s="554"/>
      <c r="AX358" s="554"/>
      <c r="AY358" s="554"/>
      <c r="AZ358" s="554"/>
      <c r="BA358" s="554"/>
      <c r="BB358" s="554"/>
      <c r="BC358" s="554"/>
      <c r="BD358" s="554"/>
      <c r="BE358" s="554"/>
      <c r="BF358" s="554"/>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row>
    <row r="359" spans="1:124" hidden="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554"/>
      <c r="AI359" s="554"/>
      <c r="AJ359" s="554"/>
      <c r="AK359" s="554"/>
      <c r="AL359" s="554"/>
      <c r="AM359" s="554"/>
      <c r="AN359" s="554"/>
      <c r="AO359" s="554"/>
      <c r="AP359" s="554"/>
      <c r="AQ359" s="554"/>
      <c r="AR359" s="554"/>
      <c r="AS359" s="554"/>
      <c r="AT359" s="554"/>
      <c r="AU359" s="554"/>
      <c r="AV359" s="554"/>
      <c r="AW359" s="554"/>
      <c r="AX359" s="554"/>
      <c r="AY359" s="554"/>
      <c r="AZ359" s="554"/>
      <c r="BA359" s="554"/>
      <c r="BB359" s="554"/>
      <c r="BC359" s="554"/>
      <c r="BD359" s="554"/>
      <c r="BE359" s="554"/>
      <c r="BF359" s="554"/>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row>
    <row r="360" spans="1:124" hidden="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554"/>
      <c r="AI360" s="554"/>
      <c r="AJ360" s="554"/>
      <c r="AK360" s="554"/>
      <c r="AL360" s="554"/>
      <c r="AM360" s="554"/>
      <c r="AN360" s="554"/>
      <c r="AO360" s="554"/>
      <c r="AP360" s="554"/>
      <c r="AQ360" s="554"/>
      <c r="AR360" s="554"/>
      <c r="AS360" s="554"/>
      <c r="AT360" s="554"/>
      <c r="AU360" s="554"/>
      <c r="AV360" s="554"/>
      <c r="AW360" s="554"/>
      <c r="AX360" s="554"/>
      <c r="AY360" s="554"/>
      <c r="AZ360" s="554"/>
      <c r="BA360" s="554"/>
      <c r="BB360" s="554"/>
      <c r="BC360" s="554"/>
      <c r="BD360" s="554"/>
      <c r="BE360" s="554"/>
      <c r="BF360" s="554"/>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row>
    <row r="361" spans="1:124" hidden="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554"/>
      <c r="AI361" s="554"/>
      <c r="AJ361" s="554"/>
      <c r="AK361" s="554"/>
      <c r="AL361" s="554"/>
      <c r="AM361" s="554"/>
      <c r="AN361" s="554"/>
      <c r="AO361" s="554"/>
      <c r="AP361" s="554"/>
      <c r="AQ361" s="554"/>
      <c r="AR361" s="554"/>
      <c r="AS361" s="554"/>
      <c r="AT361" s="554"/>
      <c r="AU361" s="554"/>
      <c r="AV361" s="554"/>
      <c r="AW361" s="554"/>
      <c r="AX361" s="554"/>
      <c r="AY361" s="554"/>
      <c r="AZ361" s="554"/>
      <c r="BA361" s="554"/>
      <c r="BB361" s="554"/>
      <c r="BC361" s="554"/>
      <c r="BD361" s="554"/>
      <c r="BE361" s="554"/>
      <c r="BF361" s="554"/>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row>
    <row r="362" spans="1:124" hidden="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554"/>
      <c r="AI362" s="554"/>
      <c r="AJ362" s="554"/>
      <c r="AK362" s="554"/>
      <c r="AL362" s="554"/>
      <c r="AM362" s="554"/>
      <c r="AN362" s="554"/>
      <c r="AO362" s="554"/>
      <c r="AP362" s="554"/>
      <c r="AQ362" s="554"/>
      <c r="AR362" s="554"/>
      <c r="AS362" s="554"/>
      <c r="AT362" s="554"/>
      <c r="AU362" s="554"/>
      <c r="AV362" s="554"/>
      <c r="AW362" s="554"/>
      <c r="AX362" s="554"/>
      <c r="AY362" s="554"/>
      <c r="AZ362" s="554"/>
      <c r="BA362" s="554"/>
      <c r="BB362" s="554"/>
      <c r="BC362" s="554"/>
      <c r="BD362" s="554"/>
      <c r="BE362" s="554"/>
      <c r="BF362" s="554"/>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row>
    <row r="363" spans="1:124" hidden="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554"/>
      <c r="AI363" s="554"/>
      <c r="AJ363" s="554"/>
      <c r="AK363" s="554"/>
      <c r="AL363" s="554"/>
      <c r="AM363" s="554"/>
      <c r="AN363" s="554"/>
      <c r="AO363" s="554"/>
      <c r="AP363" s="554"/>
      <c r="AQ363" s="554"/>
      <c r="AR363" s="554"/>
      <c r="AS363" s="554"/>
      <c r="AT363" s="554"/>
      <c r="AU363" s="554"/>
      <c r="AV363" s="554"/>
      <c r="AW363" s="554"/>
      <c r="AX363" s="554"/>
      <c r="AY363" s="554"/>
      <c r="AZ363" s="554"/>
      <c r="BA363" s="554"/>
      <c r="BB363" s="554"/>
      <c r="BC363" s="554"/>
      <c r="BD363" s="554"/>
      <c r="BE363" s="554"/>
      <c r="BF363" s="554"/>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row>
    <row r="364" spans="1:124" hidden="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554"/>
      <c r="AI364" s="554"/>
      <c r="AJ364" s="554"/>
      <c r="AK364" s="554"/>
      <c r="AL364" s="554"/>
      <c r="AM364" s="554"/>
      <c r="AN364" s="554"/>
      <c r="AO364" s="554"/>
      <c r="AP364" s="554"/>
      <c r="AQ364" s="554"/>
      <c r="AR364" s="554"/>
      <c r="AS364" s="554"/>
      <c r="AT364" s="554"/>
      <c r="AU364" s="554"/>
      <c r="AV364" s="554"/>
      <c r="AW364" s="554"/>
      <c r="AX364" s="554"/>
      <c r="AY364" s="554"/>
      <c r="AZ364" s="554"/>
      <c r="BA364" s="554"/>
      <c r="BB364" s="554"/>
      <c r="BC364" s="554"/>
      <c r="BD364" s="554"/>
      <c r="BE364" s="554"/>
      <c r="BF364" s="554"/>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row>
    <row r="365" spans="1:124" hidden="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554"/>
      <c r="AI365" s="554"/>
      <c r="AJ365" s="554"/>
      <c r="AK365" s="554"/>
      <c r="AL365" s="554"/>
      <c r="AM365" s="554"/>
      <c r="AN365" s="554"/>
      <c r="AO365" s="554"/>
      <c r="AP365" s="554"/>
      <c r="AQ365" s="554"/>
      <c r="AR365" s="554"/>
      <c r="AS365" s="554"/>
      <c r="AT365" s="554"/>
      <c r="AU365" s="554"/>
      <c r="AV365" s="554"/>
      <c r="AW365" s="554"/>
      <c r="AX365" s="554"/>
      <c r="AY365" s="554"/>
      <c r="AZ365" s="554"/>
      <c r="BA365" s="554"/>
      <c r="BB365" s="554"/>
      <c r="BC365" s="554"/>
      <c r="BD365" s="554"/>
      <c r="BE365" s="554"/>
      <c r="BF365" s="554"/>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row>
    <row r="366" spans="1:124" hidden="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554"/>
      <c r="AI366" s="554"/>
      <c r="AJ366" s="554"/>
      <c r="AK366" s="554"/>
      <c r="AL366" s="554"/>
      <c r="AM366" s="554"/>
      <c r="AN366" s="554"/>
      <c r="AO366" s="554"/>
      <c r="AP366" s="554"/>
      <c r="AQ366" s="554"/>
      <c r="AR366" s="554"/>
      <c r="AS366" s="554"/>
      <c r="AT366" s="554"/>
      <c r="AU366" s="554"/>
      <c r="AV366" s="554"/>
      <c r="AW366" s="554"/>
      <c r="AX366" s="554"/>
      <c r="AY366" s="554"/>
      <c r="AZ366" s="554"/>
      <c r="BA366" s="554"/>
      <c r="BB366" s="554"/>
      <c r="BC366" s="554"/>
      <c r="BD366" s="554"/>
      <c r="BE366" s="554"/>
      <c r="BF366" s="554"/>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row>
    <row r="367" spans="1:124" hidden="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554"/>
      <c r="AI367" s="554"/>
      <c r="AJ367" s="554"/>
      <c r="AK367" s="554"/>
      <c r="AL367" s="554"/>
      <c r="AM367" s="554"/>
      <c r="AN367" s="554"/>
      <c r="AO367" s="554"/>
      <c r="AP367" s="554"/>
      <c r="AQ367" s="554"/>
      <c r="AR367" s="554"/>
      <c r="AS367" s="554"/>
      <c r="AT367" s="554"/>
      <c r="AU367" s="554"/>
      <c r="AV367" s="554"/>
      <c r="AW367" s="554"/>
      <c r="AX367" s="554"/>
      <c r="AY367" s="554"/>
      <c r="AZ367" s="554"/>
      <c r="BA367" s="554"/>
      <c r="BB367" s="554"/>
      <c r="BC367" s="554"/>
      <c r="BD367" s="554"/>
      <c r="BE367" s="554"/>
      <c r="BF367" s="554"/>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row>
    <row r="368" spans="1:124" hidden="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554"/>
      <c r="AI368" s="554"/>
      <c r="AJ368" s="554"/>
      <c r="AK368" s="554"/>
      <c r="AL368" s="554"/>
      <c r="AM368" s="554"/>
      <c r="AN368" s="554"/>
      <c r="AO368" s="554"/>
      <c r="AP368" s="554"/>
      <c r="AQ368" s="554"/>
      <c r="AR368" s="554"/>
      <c r="AS368" s="554"/>
      <c r="AT368" s="554"/>
      <c r="AU368" s="554"/>
      <c r="AV368" s="554"/>
      <c r="AW368" s="554"/>
      <c r="AX368" s="554"/>
      <c r="AY368" s="554"/>
      <c r="AZ368" s="554"/>
      <c r="BA368" s="554"/>
      <c r="BB368" s="554"/>
      <c r="BC368" s="554"/>
      <c r="BD368" s="554"/>
      <c r="BE368" s="554"/>
      <c r="BF368" s="554"/>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row>
    <row r="369" spans="1:124" hidden="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554"/>
      <c r="AI369" s="554"/>
      <c r="AJ369" s="554"/>
      <c r="AK369" s="554"/>
      <c r="AL369" s="554"/>
      <c r="AM369" s="554"/>
      <c r="AN369" s="554"/>
      <c r="AO369" s="554"/>
      <c r="AP369" s="554"/>
      <c r="AQ369" s="554"/>
      <c r="AR369" s="554"/>
      <c r="AS369" s="554"/>
      <c r="AT369" s="554"/>
      <c r="AU369" s="554"/>
      <c r="AV369" s="554"/>
      <c r="AW369" s="554"/>
      <c r="AX369" s="554"/>
      <c r="AY369" s="554"/>
      <c r="AZ369" s="554"/>
      <c r="BA369" s="554"/>
      <c r="BB369" s="554"/>
      <c r="BC369" s="554"/>
      <c r="BD369" s="554"/>
      <c r="BE369" s="554"/>
      <c r="BF369" s="554"/>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row>
    <row r="370" spans="1:124" hidden="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554"/>
      <c r="AI370" s="554"/>
      <c r="AJ370" s="554"/>
      <c r="AK370" s="554"/>
      <c r="AL370" s="554"/>
      <c r="AM370" s="554"/>
      <c r="AN370" s="554"/>
      <c r="AO370" s="554"/>
      <c r="AP370" s="554"/>
      <c r="AQ370" s="554"/>
      <c r="AR370" s="554"/>
      <c r="AS370" s="554"/>
      <c r="AT370" s="554"/>
      <c r="AU370" s="554"/>
      <c r="AV370" s="554"/>
      <c r="AW370" s="554"/>
      <c r="AX370" s="554"/>
      <c r="AY370" s="554"/>
      <c r="AZ370" s="554"/>
      <c r="BA370" s="554"/>
      <c r="BB370" s="554"/>
      <c r="BC370" s="554"/>
      <c r="BD370" s="554"/>
      <c r="BE370" s="554"/>
      <c r="BF370" s="554"/>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row>
    <row r="371" spans="1:124" hidden="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554"/>
      <c r="AI371" s="554"/>
      <c r="AJ371" s="554"/>
      <c r="AK371" s="554"/>
      <c r="AL371" s="554"/>
      <c r="AM371" s="554"/>
      <c r="AN371" s="554"/>
      <c r="AO371" s="554"/>
      <c r="AP371" s="554"/>
      <c r="AQ371" s="554"/>
      <c r="AR371" s="554"/>
      <c r="AS371" s="554"/>
      <c r="AT371" s="554"/>
      <c r="AU371" s="554"/>
      <c r="AV371" s="554"/>
      <c r="AW371" s="554"/>
      <c r="AX371" s="554"/>
      <c r="AY371" s="554"/>
      <c r="AZ371" s="554"/>
      <c r="BA371" s="554"/>
      <c r="BB371" s="554"/>
      <c r="BC371" s="554"/>
      <c r="BD371" s="554"/>
      <c r="BE371" s="554"/>
      <c r="BF371" s="554"/>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row>
    <row r="372" spans="1:124" hidden="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554"/>
      <c r="AI372" s="554"/>
      <c r="AJ372" s="554"/>
      <c r="AK372" s="554"/>
      <c r="AL372" s="554"/>
      <c r="AM372" s="554"/>
      <c r="AN372" s="554"/>
      <c r="AO372" s="554"/>
      <c r="AP372" s="554"/>
      <c r="AQ372" s="554"/>
      <c r="AR372" s="554"/>
      <c r="AS372" s="554"/>
      <c r="AT372" s="554"/>
      <c r="AU372" s="554"/>
      <c r="AV372" s="554"/>
      <c r="AW372" s="554"/>
      <c r="AX372" s="554"/>
      <c r="AY372" s="554"/>
      <c r="AZ372" s="554"/>
      <c r="BA372" s="554"/>
      <c r="BB372" s="554"/>
      <c r="BC372" s="554"/>
      <c r="BD372" s="554"/>
      <c r="BE372" s="554"/>
      <c r="BF372" s="554"/>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row>
    <row r="373" spans="1:124" hidden="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554"/>
      <c r="AI373" s="554"/>
      <c r="AJ373" s="554"/>
      <c r="AK373" s="554"/>
      <c r="AL373" s="554"/>
      <c r="AM373" s="554"/>
      <c r="AN373" s="554"/>
      <c r="AO373" s="554"/>
      <c r="AP373" s="554"/>
      <c r="AQ373" s="554"/>
      <c r="AR373" s="554"/>
      <c r="AS373" s="554"/>
      <c r="AT373" s="554"/>
      <c r="AU373" s="554"/>
      <c r="AV373" s="554"/>
      <c r="AW373" s="554"/>
      <c r="AX373" s="554"/>
      <c r="AY373" s="554"/>
      <c r="AZ373" s="554"/>
      <c r="BA373" s="554"/>
      <c r="BB373" s="554"/>
      <c r="BC373" s="554"/>
      <c r="BD373" s="554"/>
      <c r="BE373" s="554"/>
      <c r="BF373" s="554"/>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row>
    <row r="374" spans="1:124" hidden="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554"/>
      <c r="AI374" s="554"/>
      <c r="AJ374" s="554"/>
      <c r="AK374" s="554"/>
      <c r="AL374" s="554"/>
      <c r="AM374" s="554"/>
      <c r="AN374" s="554"/>
      <c r="AO374" s="554"/>
      <c r="AP374" s="554"/>
      <c r="AQ374" s="554"/>
      <c r="AR374" s="554"/>
      <c r="AS374" s="554"/>
      <c r="AT374" s="554"/>
      <c r="AU374" s="554"/>
      <c r="AV374" s="554"/>
      <c r="AW374" s="554"/>
      <c r="AX374" s="554"/>
      <c r="AY374" s="554"/>
      <c r="AZ374" s="554"/>
      <c r="BA374" s="554"/>
      <c r="BB374" s="554"/>
      <c r="BC374" s="554"/>
      <c r="BD374" s="554"/>
      <c r="BE374" s="554"/>
      <c r="BF374" s="554"/>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row>
    <row r="375" spans="1:124" hidden="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554"/>
      <c r="AI375" s="554"/>
      <c r="AJ375" s="554"/>
      <c r="AK375" s="554"/>
      <c r="AL375" s="554"/>
      <c r="AM375" s="554"/>
      <c r="AN375" s="554"/>
      <c r="AO375" s="554"/>
      <c r="AP375" s="554"/>
      <c r="AQ375" s="554"/>
      <c r="AR375" s="554"/>
      <c r="AS375" s="554"/>
      <c r="AT375" s="554"/>
      <c r="AU375" s="554"/>
      <c r="AV375" s="554"/>
      <c r="AW375" s="554"/>
      <c r="AX375" s="554"/>
      <c r="AY375" s="554"/>
      <c r="AZ375" s="554"/>
      <c r="BA375" s="554"/>
      <c r="BB375" s="554"/>
      <c r="BC375" s="554"/>
      <c r="BD375" s="554"/>
      <c r="BE375" s="554"/>
      <c r="BF375" s="554"/>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row>
    <row r="376" spans="1:124" hidden="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554"/>
      <c r="AI376" s="554"/>
      <c r="AJ376" s="554"/>
      <c r="AK376" s="554"/>
      <c r="AL376" s="554"/>
      <c r="AM376" s="554"/>
      <c r="AN376" s="554"/>
      <c r="AO376" s="554"/>
      <c r="AP376" s="554"/>
      <c r="AQ376" s="554"/>
      <c r="AR376" s="554"/>
      <c r="AS376" s="554"/>
      <c r="AT376" s="554"/>
      <c r="AU376" s="554"/>
      <c r="AV376" s="554"/>
      <c r="AW376" s="554"/>
      <c r="AX376" s="554"/>
      <c r="AY376" s="554"/>
      <c r="AZ376" s="554"/>
      <c r="BA376" s="554"/>
      <c r="BB376" s="554"/>
      <c r="BC376" s="554"/>
      <c r="BD376" s="554"/>
      <c r="BE376" s="554"/>
      <c r="BF376" s="554"/>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row>
    <row r="377" spans="1:124" hidden="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554"/>
      <c r="AI377" s="554"/>
      <c r="AJ377" s="554"/>
      <c r="AK377" s="554"/>
      <c r="AL377" s="554"/>
      <c r="AM377" s="554"/>
      <c r="AN377" s="554"/>
      <c r="AO377" s="554"/>
      <c r="AP377" s="554"/>
      <c r="AQ377" s="554"/>
      <c r="AR377" s="554"/>
      <c r="AS377" s="554"/>
      <c r="AT377" s="554"/>
      <c r="AU377" s="554"/>
      <c r="AV377" s="554"/>
      <c r="AW377" s="554"/>
      <c r="AX377" s="554"/>
      <c r="AY377" s="554"/>
      <c r="AZ377" s="554"/>
      <c r="BA377" s="554"/>
      <c r="BB377" s="554"/>
      <c r="BC377" s="554"/>
      <c r="BD377" s="554"/>
      <c r="BE377" s="554"/>
      <c r="BF377" s="554"/>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row>
    <row r="378" spans="1:124" hidden="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554"/>
      <c r="AI378" s="554"/>
      <c r="AJ378" s="554"/>
      <c r="AK378" s="554"/>
      <c r="AL378" s="554"/>
      <c r="AM378" s="554"/>
      <c r="AN378" s="554"/>
      <c r="AO378" s="554"/>
      <c r="AP378" s="554"/>
      <c r="AQ378" s="554"/>
      <c r="AR378" s="554"/>
      <c r="AS378" s="554"/>
      <c r="AT378" s="554"/>
      <c r="AU378" s="554"/>
      <c r="AV378" s="554"/>
      <c r="AW378" s="554"/>
      <c r="AX378" s="554"/>
      <c r="AY378" s="554"/>
      <c r="AZ378" s="554"/>
      <c r="BA378" s="554"/>
      <c r="BB378" s="554"/>
      <c r="BC378" s="554"/>
      <c r="BD378" s="554"/>
      <c r="BE378" s="554"/>
      <c r="BF378" s="554"/>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row>
    <row r="379" spans="1:124" hidden="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554"/>
      <c r="AI379" s="554"/>
      <c r="AJ379" s="554"/>
      <c r="AK379" s="554"/>
      <c r="AL379" s="554"/>
      <c r="AM379" s="554"/>
      <c r="AN379" s="554"/>
      <c r="AO379" s="554"/>
      <c r="AP379" s="554"/>
      <c r="AQ379" s="554"/>
      <c r="AR379" s="554"/>
      <c r="AS379" s="554"/>
      <c r="AT379" s="554"/>
      <c r="AU379" s="554"/>
      <c r="AV379" s="554"/>
      <c r="AW379" s="554"/>
      <c r="AX379" s="554"/>
      <c r="AY379" s="554"/>
      <c r="AZ379" s="554"/>
      <c r="BA379" s="554"/>
      <c r="BB379" s="554"/>
      <c r="BC379" s="554"/>
      <c r="BD379" s="554"/>
      <c r="BE379" s="554"/>
      <c r="BF379" s="554"/>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row>
    <row r="380" spans="1:124" hidden="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554"/>
      <c r="AI380" s="554"/>
      <c r="AJ380" s="554"/>
      <c r="AK380" s="554"/>
      <c r="AL380" s="554"/>
      <c r="AM380" s="554"/>
      <c r="AN380" s="554"/>
      <c r="AO380" s="554"/>
      <c r="AP380" s="554"/>
      <c r="AQ380" s="554"/>
      <c r="AR380" s="554"/>
      <c r="AS380" s="554"/>
      <c r="AT380" s="554"/>
      <c r="AU380" s="554"/>
      <c r="AV380" s="554"/>
      <c r="AW380" s="554"/>
      <c r="AX380" s="554"/>
      <c r="AY380" s="554"/>
      <c r="AZ380" s="554"/>
      <c r="BA380" s="554"/>
      <c r="BB380" s="554"/>
      <c r="BC380" s="554"/>
      <c r="BD380" s="554"/>
      <c r="BE380" s="554"/>
      <c r="BF380" s="554"/>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row>
    <row r="381" spans="1:124" hidden="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554"/>
      <c r="AI381" s="554"/>
      <c r="AJ381" s="554"/>
      <c r="AK381" s="554"/>
      <c r="AL381" s="554"/>
      <c r="AM381" s="554"/>
      <c r="AN381" s="554"/>
      <c r="AO381" s="554"/>
      <c r="AP381" s="554"/>
      <c r="AQ381" s="554"/>
      <c r="AR381" s="554"/>
      <c r="AS381" s="554"/>
      <c r="AT381" s="554"/>
      <c r="AU381" s="554"/>
      <c r="AV381" s="554"/>
      <c r="AW381" s="554"/>
      <c r="AX381" s="554"/>
      <c r="AY381" s="554"/>
      <c r="AZ381" s="554"/>
      <c r="BA381" s="554"/>
      <c r="BB381" s="554"/>
      <c r="BC381" s="554"/>
      <c r="BD381" s="554"/>
      <c r="BE381" s="554"/>
      <c r="BF381" s="554"/>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row>
    <row r="382" spans="1:124" hidden="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554"/>
      <c r="AI382" s="554"/>
      <c r="AJ382" s="554"/>
      <c r="AK382" s="554"/>
      <c r="AL382" s="554"/>
      <c r="AM382" s="554"/>
      <c r="AN382" s="554"/>
      <c r="AO382" s="554"/>
      <c r="AP382" s="554"/>
      <c r="AQ382" s="554"/>
      <c r="AR382" s="554"/>
      <c r="AS382" s="554"/>
      <c r="AT382" s="554"/>
      <c r="AU382" s="554"/>
      <c r="AV382" s="554"/>
      <c r="AW382" s="554"/>
      <c r="AX382" s="554"/>
      <c r="AY382" s="554"/>
      <c r="AZ382" s="554"/>
      <c r="BA382" s="554"/>
      <c r="BB382" s="554"/>
      <c r="BC382" s="554"/>
      <c r="BD382" s="554"/>
      <c r="BE382" s="554"/>
      <c r="BF382" s="554"/>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row>
    <row r="383" spans="1:124" hidden="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554"/>
      <c r="AI383" s="554"/>
      <c r="AJ383" s="554"/>
      <c r="AK383" s="554"/>
      <c r="AL383" s="554"/>
      <c r="AM383" s="554"/>
      <c r="AN383" s="554"/>
      <c r="AO383" s="554"/>
      <c r="AP383" s="554"/>
      <c r="AQ383" s="554"/>
      <c r="AR383" s="554"/>
      <c r="AS383" s="554"/>
      <c r="AT383" s="554"/>
      <c r="AU383" s="554"/>
      <c r="AV383" s="554"/>
      <c r="AW383" s="554"/>
      <c r="AX383" s="554"/>
      <c r="AY383" s="554"/>
      <c r="AZ383" s="554"/>
      <c r="BA383" s="554"/>
      <c r="BB383" s="554"/>
      <c r="BC383" s="554"/>
      <c r="BD383" s="554"/>
      <c r="BE383" s="554"/>
      <c r="BF383" s="554"/>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row>
    <row r="384" spans="1:124" hidden="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554"/>
      <c r="AI384" s="554"/>
      <c r="AJ384" s="554"/>
      <c r="AK384" s="554"/>
      <c r="AL384" s="554"/>
      <c r="AM384" s="554"/>
      <c r="AN384" s="554"/>
      <c r="AO384" s="554"/>
      <c r="AP384" s="554"/>
      <c r="AQ384" s="554"/>
      <c r="AR384" s="554"/>
      <c r="AS384" s="554"/>
      <c r="AT384" s="554"/>
      <c r="AU384" s="554"/>
      <c r="AV384" s="554"/>
      <c r="AW384" s="554"/>
      <c r="AX384" s="554"/>
      <c r="AY384" s="554"/>
      <c r="AZ384" s="554"/>
      <c r="BA384" s="554"/>
      <c r="BB384" s="554"/>
      <c r="BC384" s="554"/>
      <c r="BD384" s="554"/>
      <c r="BE384" s="554"/>
      <c r="BF384" s="554"/>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row>
    <row r="385" spans="1:124" hidden="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554"/>
      <c r="AI385" s="554"/>
      <c r="AJ385" s="554"/>
      <c r="AK385" s="554"/>
      <c r="AL385" s="554"/>
      <c r="AM385" s="554"/>
      <c r="AN385" s="554"/>
      <c r="AO385" s="554"/>
      <c r="AP385" s="554"/>
      <c r="AQ385" s="554"/>
      <c r="AR385" s="554"/>
      <c r="AS385" s="554"/>
      <c r="AT385" s="554"/>
      <c r="AU385" s="554"/>
      <c r="AV385" s="554"/>
      <c r="AW385" s="554"/>
      <c r="AX385" s="554"/>
      <c r="AY385" s="554"/>
      <c r="AZ385" s="554"/>
      <c r="BA385" s="554"/>
      <c r="BB385" s="554"/>
      <c r="BC385" s="554"/>
      <c r="BD385" s="554"/>
      <c r="BE385" s="554"/>
      <c r="BF385" s="554"/>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row>
    <row r="386" spans="1:124" hidden="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554"/>
      <c r="AI386" s="554"/>
      <c r="AJ386" s="554"/>
      <c r="AK386" s="554"/>
      <c r="AL386" s="554"/>
      <c r="AM386" s="554"/>
      <c r="AN386" s="554"/>
      <c r="AO386" s="554"/>
      <c r="AP386" s="554"/>
      <c r="AQ386" s="554"/>
      <c r="AR386" s="554"/>
      <c r="AS386" s="554"/>
      <c r="AT386" s="554"/>
      <c r="AU386" s="554"/>
      <c r="AV386" s="554"/>
      <c r="AW386" s="554"/>
      <c r="AX386" s="554"/>
      <c r="AY386" s="554"/>
      <c r="AZ386" s="554"/>
      <c r="BA386" s="554"/>
      <c r="BB386" s="554"/>
      <c r="BC386" s="554"/>
      <c r="BD386" s="554"/>
      <c r="BE386" s="554"/>
      <c r="BF386" s="554"/>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row>
    <row r="387" spans="1:124" hidden="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554"/>
      <c r="AI387" s="554"/>
      <c r="AJ387" s="554"/>
      <c r="AK387" s="554"/>
      <c r="AL387" s="554"/>
      <c r="AM387" s="554"/>
      <c r="AN387" s="554"/>
      <c r="AO387" s="554"/>
      <c r="AP387" s="554"/>
      <c r="AQ387" s="554"/>
      <c r="AR387" s="554"/>
      <c r="AS387" s="554"/>
      <c r="AT387" s="554"/>
      <c r="AU387" s="554"/>
      <c r="AV387" s="554"/>
      <c r="AW387" s="554"/>
      <c r="AX387" s="554"/>
      <c r="AY387" s="554"/>
      <c r="AZ387" s="554"/>
      <c r="BA387" s="554"/>
      <c r="BB387" s="554"/>
      <c r="BC387" s="554"/>
      <c r="BD387" s="554"/>
      <c r="BE387" s="554"/>
      <c r="BF387" s="554"/>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row>
    <row r="388" spans="1:124" hidden="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554"/>
      <c r="AI388" s="554"/>
      <c r="AJ388" s="554"/>
      <c r="AK388" s="554"/>
      <c r="AL388" s="554"/>
      <c r="AM388" s="554"/>
      <c r="AN388" s="554"/>
      <c r="AO388" s="554"/>
      <c r="AP388" s="554"/>
      <c r="AQ388" s="554"/>
      <c r="AR388" s="554"/>
      <c r="AS388" s="554"/>
      <c r="AT388" s="554"/>
      <c r="AU388" s="554"/>
      <c r="AV388" s="554"/>
      <c r="AW388" s="554"/>
      <c r="AX388" s="554"/>
      <c r="AY388" s="554"/>
      <c r="AZ388" s="554"/>
      <c r="BA388" s="554"/>
      <c r="BB388" s="554"/>
      <c r="BC388" s="554"/>
      <c r="BD388" s="554"/>
      <c r="BE388" s="554"/>
      <c r="BF388" s="554"/>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row>
    <row r="389" spans="1:124" hidden="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554"/>
      <c r="AI389" s="554"/>
      <c r="AJ389" s="554"/>
      <c r="AK389" s="554"/>
      <c r="AL389" s="554"/>
      <c r="AM389" s="554"/>
      <c r="AN389" s="554"/>
      <c r="AO389" s="554"/>
      <c r="AP389" s="554"/>
      <c r="AQ389" s="554"/>
      <c r="AR389" s="554"/>
      <c r="AS389" s="554"/>
      <c r="AT389" s="554"/>
      <c r="AU389" s="554"/>
      <c r="AV389" s="554"/>
      <c r="AW389" s="554"/>
      <c r="AX389" s="554"/>
      <c r="AY389" s="554"/>
      <c r="AZ389" s="554"/>
      <c r="BA389" s="554"/>
      <c r="BB389" s="554"/>
      <c r="BC389" s="554"/>
      <c r="BD389" s="554"/>
      <c r="BE389" s="554"/>
      <c r="BF389" s="554"/>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row>
    <row r="390" spans="1:124" hidden="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554"/>
      <c r="AI390" s="554"/>
      <c r="AJ390" s="554"/>
      <c r="AK390" s="554"/>
      <c r="AL390" s="554"/>
      <c r="AM390" s="554"/>
      <c r="AN390" s="554"/>
      <c r="AO390" s="554"/>
      <c r="AP390" s="554"/>
      <c r="AQ390" s="554"/>
      <c r="AR390" s="554"/>
      <c r="AS390" s="554"/>
      <c r="AT390" s="554"/>
      <c r="AU390" s="554"/>
      <c r="AV390" s="554"/>
      <c r="AW390" s="554"/>
      <c r="AX390" s="554"/>
      <c r="AY390" s="554"/>
      <c r="AZ390" s="554"/>
      <c r="BA390" s="554"/>
      <c r="BB390" s="554"/>
      <c r="BC390" s="554"/>
      <c r="BD390" s="554"/>
      <c r="BE390" s="554"/>
      <c r="BF390" s="554"/>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row>
    <row r="391" spans="1:124" hidden="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554"/>
      <c r="AI391" s="554"/>
      <c r="AJ391" s="554"/>
      <c r="AK391" s="554"/>
      <c r="AL391" s="554"/>
      <c r="AM391" s="554"/>
      <c r="AN391" s="554"/>
      <c r="AO391" s="554"/>
      <c r="AP391" s="554"/>
      <c r="AQ391" s="554"/>
      <c r="AR391" s="554"/>
      <c r="AS391" s="554"/>
      <c r="AT391" s="554"/>
      <c r="AU391" s="554"/>
      <c r="AV391" s="554"/>
      <c r="AW391" s="554"/>
      <c r="AX391" s="554"/>
      <c r="AY391" s="554"/>
      <c r="AZ391" s="554"/>
      <c r="BA391" s="554"/>
      <c r="BB391" s="554"/>
      <c r="BC391" s="554"/>
      <c r="BD391" s="554"/>
      <c r="BE391" s="554"/>
      <c r="BF391" s="554"/>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row>
    <row r="392" spans="1:124" hidden="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554"/>
      <c r="AI392" s="554"/>
      <c r="AJ392" s="554"/>
      <c r="AK392" s="554"/>
      <c r="AL392" s="554"/>
      <c r="AM392" s="554"/>
      <c r="AN392" s="554"/>
      <c r="AO392" s="554"/>
      <c r="AP392" s="554"/>
      <c r="AQ392" s="554"/>
      <c r="AR392" s="554"/>
      <c r="AS392" s="554"/>
      <c r="AT392" s="554"/>
      <c r="AU392" s="554"/>
      <c r="AV392" s="554"/>
      <c r="AW392" s="554"/>
      <c r="AX392" s="554"/>
      <c r="AY392" s="554"/>
      <c r="AZ392" s="554"/>
      <c r="BA392" s="554"/>
      <c r="BB392" s="554"/>
      <c r="BC392" s="554"/>
      <c r="BD392" s="554"/>
      <c r="BE392" s="554"/>
      <c r="BF392" s="554"/>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row>
    <row r="393" spans="1:124" hidden="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554"/>
      <c r="AI393" s="554"/>
      <c r="AJ393" s="554"/>
      <c r="AK393" s="554"/>
      <c r="AL393" s="554"/>
      <c r="AM393" s="554"/>
      <c r="AN393" s="554"/>
      <c r="AO393" s="554"/>
      <c r="AP393" s="554"/>
      <c r="AQ393" s="554"/>
      <c r="AR393" s="554"/>
      <c r="AS393" s="554"/>
      <c r="AT393" s="554"/>
      <c r="AU393" s="554"/>
      <c r="AV393" s="554"/>
      <c r="AW393" s="554"/>
      <c r="AX393" s="554"/>
      <c r="AY393" s="554"/>
      <c r="AZ393" s="554"/>
      <c r="BA393" s="554"/>
      <c r="BB393" s="554"/>
      <c r="BC393" s="554"/>
      <c r="BD393" s="554"/>
      <c r="BE393" s="554"/>
      <c r="BF393" s="554"/>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row>
    <row r="394" spans="1:124" hidden="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554"/>
      <c r="AI394" s="554"/>
      <c r="AJ394" s="554"/>
      <c r="AK394" s="554"/>
      <c r="AL394" s="554"/>
      <c r="AM394" s="554"/>
      <c r="AN394" s="554"/>
      <c r="AO394" s="554"/>
      <c r="AP394" s="554"/>
      <c r="AQ394" s="554"/>
      <c r="AR394" s="554"/>
      <c r="AS394" s="554"/>
      <c r="AT394" s="554"/>
      <c r="AU394" s="554"/>
      <c r="AV394" s="554"/>
      <c r="AW394" s="554"/>
      <c r="AX394" s="554"/>
      <c r="AY394" s="554"/>
      <c r="AZ394" s="554"/>
      <c r="BA394" s="554"/>
      <c r="BB394" s="554"/>
      <c r="BC394" s="554"/>
      <c r="BD394" s="554"/>
      <c r="BE394" s="554"/>
      <c r="BF394" s="554"/>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row>
    <row r="395" spans="1:124" hidden="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554"/>
      <c r="AI395" s="554"/>
      <c r="AJ395" s="554"/>
      <c r="AK395" s="554"/>
      <c r="AL395" s="554"/>
      <c r="AM395" s="554"/>
      <c r="AN395" s="554"/>
      <c r="AO395" s="554"/>
      <c r="AP395" s="554"/>
      <c r="AQ395" s="554"/>
      <c r="AR395" s="554"/>
      <c r="AS395" s="554"/>
      <c r="AT395" s="554"/>
      <c r="AU395" s="554"/>
      <c r="AV395" s="554"/>
      <c r="AW395" s="554"/>
      <c r="AX395" s="554"/>
      <c r="AY395" s="554"/>
      <c r="AZ395" s="554"/>
      <c r="BA395" s="554"/>
      <c r="BB395" s="554"/>
      <c r="BC395" s="554"/>
      <c r="BD395" s="554"/>
      <c r="BE395" s="554"/>
      <c r="BF395" s="554"/>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row>
    <row r="396" spans="1:124" hidden="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554"/>
      <c r="AI396" s="554"/>
      <c r="AJ396" s="554"/>
      <c r="AK396" s="554"/>
      <c r="AL396" s="554"/>
      <c r="AM396" s="554"/>
      <c r="AN396" s="554"/>
      <c r="AO396" s="554"/>
      <c r="AP396" s="554"/>
      <c r="AQ396" s="554"/>
      <c r="AR396" s="554"/>
      <c r="AS396" s="554"/>
      <c r="AT396" s="554"/>
      <c r="AU396" s="554"/>
      <c r="AV396" s="554"/>
      <c r="AW396" s="554"/>
      <c r="AX396" s="554"/>
      <c r="AY396" s="554"/>
      <c r="AZ396" s="554"/>
      <c r="BA396" s="554"/>
      <c r="BB396" s="554"/>
      <c r="BC396" s="554"/>
      <c r="BD396" s="554"/>
      <c r="BE396" s="554"/>
      <c r="BF396" s="554"/>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row>
    <row r="397" spans="1:124" hidden="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554"/>
      <c r="AI397" s="554"/>
      <c r="AJ397" s="554"/>
      <c r="AK397" s="554"/>
      <c r="AL397" s="554"/>
      <c r="AM397" s="554"/>
      <c r="AN397" s="554"/>
      <c r="AO397" s="554"/>
      <c r="AP397" s="554"/>
      <c r="AQ397" s="554"/>
      <c r="AR397" s="554"/>
      <c r="AS397" s="554"/>
      <c r="AT397" s="554"/>
      <c r="AU397" s="554"/>
      <c r="AV397" s="554"/>
      <c r="AW397" s="554"/>
      <c r="AX397" s="554"/>
      <c r="AY397" s="554"/>
      <c r="AZ397" s="554"/>
      <c r="BA397" s="554"/>
      <c r="BB397" s="554"/>
      <c r="BC397" s="554"/>
      <c r="BD397" s="554"/>
      <c r="BE397" s="554"/>
      <c r="BF397" s="554"/>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row>
    <row r="398" spans="1:124" hidden="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554"/>
      <c r="AI398" s="554"/>
      <c r="AJ398" s="554"/>
      <c r="AK398" s="554"/>
      <c r="AL398" s="554"/>
      <c r="AM398" s="554"/>
      <c r="AN398" s="554"/>
      <c r="AO398" s="554"/>
      <c r="AP398" s="554"/>
      <c r="AQ398" s="554"/>
      <c r="AR398" s="554"/>
      <c r="AS398" s="554"/>
      <c r="AT398" s="554"/>
      <c r="AU398" s="554"/>
      <c r="AV398" s="554"/>
      <c r="AW398" s="554"/>
      <c r="AX398" s="554"/>
      <c r="AY398" s="554"/>
      <c r="AZ398" s="554"/>
      <c r="BA398" s="554"/>
      <c r="BB398" s="554"/>
      <c r="BC398" s="554"/>
      <c r="BD398" s="554"/>
      <c r="BE398" s="554"/>
      <c r="BF398" s="554"/>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row>
    <row r="399" spans="1:124" hidden="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554"/>
      <c r="AI399" s="554"/>
      <c r="AJ399" s="554"/>
      <c r="AK399" s="554"/>
      <c r="AL399" s="554"/>
      <c r="AM399" s="554"/>
      <c r="AN399" s="554"/>
      <c r="AO399" s="554"/>
      <c r="AP399" s="554"/>
      <c r="AQ399" s="554"/>
      <c r="AR399" s="554"/>
      <c r="AS399" s="554"/>
      <c r="AT399" s="554"/>
      <c r="AU399" s="554"/>
      <c r="AV399" s="554"/>
      <c r="AW399" s="554"/>
      <c r="AX399" s="554"/>
      <c r="AY399" s="554"/>
      <c r="AZ399" s="554"/>
      <c r="BA399" s="554"/>
      <c r="BB399" s="554"/>
      <c r="BC399" s="554"/>
      <c r="BD399" s="554"/>
      <c r="BE399" s="554"/>
      <c r="BF399" s="554"/>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row>
    <row r="400" spans="1:124" hidden="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554"/>
      <c r="AI400" s="554"/>
      <c r="AJ400" s="554"/>
      <c r="AK400" s="554"/>
      <c r="AL400" s="554"/>
      <c r="AM400" s="554"/>
      <c r="AN400" s="554"/>
      <c r="AO400" s="554"/>
      <c r="AP400" s="554"/>
      <c r="AQ400" s="554"/>
      <c r="AR400" s="554"/>
      <c r="AS400" s="554"/>
      <c r="AT400" s="554"/>
      <c r="AU400" s="554"/>
      <c r="AV400" s="554"/>
      <c r="AW400" s="554"/>
      <c r="AX400" s="554"/>
      <c r="AY400" s="554"/>
      <c r="AZ400" s="554"/>
      <c r="BA400" s="554"/>
      <c r="BB400" s="554"/>
      <c r="BC400" s="554"/>
      <c r="BD400" s="554"/>
      <c r="BE400" s="554"/>
      <c r="BF400" s="554"/>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row>
    <row r="401" spans="1:124" hidden="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554"/>
      <c r="AI401" s="554"/>
      <c r="AJ401" s="554"/>
      <c r="AK401" s="554"/>
      <c r="AL401" s="554"/>
      <c r="AM401" s="554"/>
      <c r="AN401" s="554"/>
      <c r="AO401" s="554"/>
      <c r="AP401" s="554"/>
      <c r="AQ401" s="554"/>
      <c r="AR401" s="554"/>
      <c r="AS401" s="554"/>
      <c r="AT401" s="554"/>
      <c r="AU401" s="554"/>
      <c r="AV401" s="554"/>
      <c r="AW401" s="554"/>
      <c r="AX401" s="554"/>
      <c r="AY401" s="554"/>
      <c r="AZ401" s="554"/>
      <c r="BA401" s="554"/>
      <c r="BB401" s="554"/>
      <c r="BC401" s="554"/>
      <c r="BD401" s="554"/>
      <c r="BE401" s="554"/>
      <c r="BF401" s="554"/>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row>
    <row r="402" spans="1:124" hidden="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554"/>
      <c r="AI402" s="554"/>
      <c r="AJ402" s="554"/>
      <c r="AK402" s="554"/>
      <c r="AL402" s="554"/>
      <c r="AM402" s="554"/>
      <c r="AN402" s="554"/>
      <c r="AO402" s="554"/>
      <c r="AP402" s="554"/>
      <c r="AQ402" s="554"/>
      <c r="AR402" s="554"/>
      <c r="AS402" s="554"/>
      <c r="AT402" s="554"/>
      <c r="AU402" s="554"/>
      <c r="AV402" s="554"/>
      <c r="AW402" s="554"/>
      <c r="AX402" s="554"/>
      <c r="AY402" s="554"/>
      <c r="AZ402" s="554"/>
      <c r="BA402" s="554"/>
      <c r="BB402" s="554"/>
      <c r="BC402" s="554"/>
      <c r="BD402" s="554"/>
      <c r="BE402" s="554"/>
      <c r="BF402" s="554"/>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row>
    <row r="403" spans="1:124" hidden="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554"/>
      <c r="AI403" s="554"/>
      <c r="AJ403" s="554"/>
      <c r="AK403" s="554"/>
      <c r="AL403" s="554"/>
      <c r="AM403" s="554"/>
      <c r="AN403" s="554"/>
      <c r="AO403" s="554"/>
      <c r="AP403" s="554"/>
      <c r="AQ403" s="554"/>
      <c r="AR403" s="554"/>
      <c r="AS403" s="554"/>
      <c r="AT403" s="554"/>
      <c r="AU403" s="554"/>
      <c r="AV403" s="554"/>
      <c r="AW403" s="554"/>
      <c r="AX403" s="554"/>
      <c r="AY403" s="554"/>
      <c r="AZ403" s="554"/>
      <c r="BA403" s="554"/>
      <c r="BB403" s="554"/>
      <c r="BC403" s="554"/>
      <c r="BD403" s="554"/>
      <c r="BE403" s="554"/>
      <c r="BF403" s="554"/>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row>
    <row r="404" spans="1:124" hidden="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554"/>
      <c r="AI404" s="554"/>
      <c r="AJ404" s="554"/>
      <c r="AK404" s="554"/>
      <c r="AL404" s="554"/>
      <c r="AM404" s="554"/>
      <c r="AN404" s="554"/>
      <c r="AO404" s="554"/>
      <c r="AP404" s="554"/>
      <c r="AQ404" s="554"/>
      <c r="AR404" s="554"/>
      <c r="AS404" s="554"/>
      <c r="AT404" s="554"/>
      <c r="AU404" s="554"/>
      <c r="AV404" s="554"/>
      <c r="AW404" s="554"/>
      <c r="AX404" s="554"/>
      <c r="AY404" s="554"/>
      <c r="AZ404" s="554"/>
      <c r="BA404" s="554"/>
      <c r="BB404" s="554"/>
      <c r="BC404" s="554"/>
      <c r="BD404" s="554"/>
      <c r="BE404" s="554"/>
      <c r="BF404" s="554"/>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row>
    <row r="405" spans="1:124" hidden="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554"/>
      <c r="AI405" s="554"/>
      <c r="AJ405" s="554"/>
      <c r="AK405" s="554"/>
      <c r="AL405" s="554"/>
      <c r="AM405" s="554"/>
      <c r="AN405" s="554"/>
      <c r="AO405" s="554"/>
      <c r="AP405" s="554"/>
      <c r="AQ405" s="554"/>
      <c r="AR405" s="554"/>
      <c r="AS405" s="554"/>
      <c r="AT405" s="554"/>
      <c r="AU405" s="554"/>
      <c r="AV405" s="554"/>
      <c r="AW405" s="554"/>
      <c r="AX405" s="554"/>
      <c r="AY405" s="554"/>
      <c r="AZ405" s="554"/>
      <c r="BA405" s="554"/>
      <c r="BB405" s="554"/>
      <c r="BC405" s="554"/>
      <c r="BD405" s="554"/>
      <c r="BE405" s="554"/>
      <c r="BF405" s="554"/>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row>
    <row r="406" spans="1:124" hidden="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554"/>
      <c r="AI406" s="554"/>
      <c r="AJ406" s="554"/>
      <c r="AK406" s="554"/>
      <c r="AL406" s="554"/>
      <c r="AM406" s="554"/>
      <c r="AN406" s="554"/>
      <c r="AO406" s="554"/>
      <c r="AP406" s="554"/>
      <c r="AQ406" s="554"/>
      <c r="AR406" s="554"/>
      <c r="AS406" s="554"/>
      <c r="AT406" s="554"/>
      <c r="AU406" s="554"/>
      <c r="AV406" s="554"/>
      <c r="AW406" s="554"/>
      <c r="AX406" s="554"/>
      <c r="AY406" s="554"/>
      <c r="AZ406" s="554"/>
      <c r="BA406" s="554"/>
      <c r="BB406" s="554"/>
      <c r="BC406" s="554"/>
      <c r="BD406" s="554"/>
      <c r="BE406" s="554"/>
      <c r="BF406" s="554"/>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row>
    <row r="407" spans="1:124" hidden="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554"/>
      <c r="AI407" s="554"/>
      <c r="AJ407" s="554"/>
      <c r="AK407" s="554"/>
      <c r="AL407" s="554"/>
      <c r="AM407" s="554"/>
      <c r="AN407" s="554"/>
      <c r="AO407" s="554"/>
      <c r="AP407" s="554"/>
      <c r="AQ407" s="554"/>
      <c r="AR407" s="554"/>
      <c r="AS407" s="554"/>
      <c r="AT407" s="554"/>
      <c r="AU407" s="554"/>
      <c r="AV407" s="554"/>
      <c r="AW407" s="554"/>
      <c r="AX407" s="554"/>
      <c r="AY407" s="554"/>
      <c r="AZ407" s="554"/>
      <c r="BA407" s="554"/>
      <c r="BB407" s="554"/>
      <c r="BC407" s="554"/>
      <c r="BD407" s="554"/>
      <c r="BE407" s="554"/>
      <c r="BF407" s="554"/>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row>
    <row r="408" spans="1:124" hidden="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554"/>
      <c r="AI408" s="554"/>
      <c r="AJ408" s="554"/>
      <c r="AK408" s="554"/>
      <c r="AL408" s="554"/>
      <c r="AM408" s="554"/>
      <c r="AN408" s="554"/>
      <c r="AO408" s="554"/>
      <c r="AP408" s="554"/>
      <c r="AQ408" s="554"/>
      <c r="AR408" s="554"/>
      <c r="AS408" s="554"/>
      <c r="AT408" s="554"/>
      <c r="AU408" s="554"/>
      <c r="AV408" s="554"/>
      <c r="AW408" s="554"/>
      <c r="AX408" s="554"/>
      <c r="AY408" s="554"/>
      <c r="AZ408" s="554"/>
      <c r="BA408" s="554"/>
      <c r="BB408" s="554"/>
      <c r="BC408" s="554"/>
      <c r="BD408" s="554"/>
      <c r="BE408" s="554"/>
      <c r="BF408" s="554"/>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row>
    <row r="409" spans="1:124" hidden="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554"/>
      <c r="AI409" s="554"/>
      <c r="AJ409" s="554"/>
      <c r="AK409" s="554"/>
      <c r="AL409" s="554"/>
      <c r="AM409" s="554"/>
      <c r="AN409" s="554"/>
      <c r="AO409" s="554"/>
      <c r="AP409" s="554"/>
      <c r="AQ409" s="554"/>
      <c r="AR409" s="554"/>
      <c r="AS409" s="554"/>
      <c r="AT409" s="554"/>
      <c r="AU409" s="554"/>
      <c r="AV409" s="554"/>
      <c r="AW409" s="554"/>
      <c r="AX409" s="554"/>
      <c r="AY409" s="554"/>
      <c r="AZ409" s="554"/>
      <c r="BA409" s="554"/>
      <c r="BB409" s="554"/>
      <c r="BC409" s="554"/>
      <c r="BD409" s="554"/>
      <c r="BE409" s="554"/>
      <c r="BF409" s="554"/>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row>
    <row r="410" spans="1:124" hidden="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554"/>
      <c r="AI410" s="554"/>
      <c r="AJ410" s="554"/>
      <c r="AK410" s="554"/>
      <c r="AL410" s="554"/>
      <c r="AM410" s="554"/>
      <c r="AN410" s="554"/>
      <c r="AO410" s="554"/>
      <c r="AP410" s="554"/>
      <c r="AQ410" s="554"/>
      <c r="AR410" s="554"/>
      <c r="AS410" s="554"/>
      <c r="AT410" s="554"/>
      <c r="AU410" s="554"/>
      <c r="AV410" s="554"/>
      <c r="AW410" s="554"/>
      <c r="AX410" s="554"/>
      <c r="AY410" s="554"/>
      <c r="AZ410" s="554"/>
      <c r="BA410" s="554"/>
      <c r="BB410" s="554"/>
      <c r="BC410" s="554"/>
      <c r="BD410" s="554"/>
      <c r="BE410" s="554"/>
      <c r="BF410" s="554"/>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row>
    <row r="411" spans="1:124" hidden="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554"/>
      <c r="AI411" s="554"/>
      <c r="AJ411" s="554"/>
      <c r="AK411" s="554"/>
      <c r="AL411" s="554"/>
      <c r="AM411" s="554"/>
      <c r="AN411" s="554"/>
      <c r="AO411" s="554"/>
      <c r="AP411" s="554"/>
      <c r="AQ411" s="554"/>
      <c r="AR411" s="554"/>
      <c r="AS411" s="554"/>
      <c r="AT411" s="554"/>
      <c r="AU411" s="554"/>
      <c r="AV411" s="554"/>
      <c r="AW411" s="554"/>
      <c r="AX411" s="554"/>
      <c r="AY411" s="554"/>
      <c r="AZ411" s="554"/>
      <c r="BA411" s="554"/>
      <c r="BB411" s="554"/>
      <c r="BC411" s="554"/>
      <c r="BD411" s="554"/>
      <c r="BE411" s="554"/>
      <c r="BF411" s="554"/>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row>
    <row r="412" spans="1:124" hidden="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554"/>
      <c r="AI412" s="554"/>
      <c r="AJ412" s="554"/>
      <c r="AK412" s="554"/>
      <c r="AL412" s="554"/>
      <c r="AM412" s="554"/>
      <c r="AN412" s="554"/>
      <c r="AO412" s="554"/>
      <c r="AP412" s="554"/>
      <c r="AQ412" s="554"/>
      <c r="AR412" s="554"/>
      <c r="AS412" s="554"/>
      <c r="AT412" s="554"/>
      <c r="AU412" s="554"/>
      <c r="AV412" s="554"/>
      <c r="AW412" s="554"/>
      <c r="AX412" s="554"/>
      <c r="AY412" s="554"/>
      <c r="AZ412" s="554"/>
      <c r="BA412" s="554"/>
      <c r="BB412" s="554"/>
      <c r="BC412" s="554"/>
      <c r="BD412" s="554"/>
      <c r="BE412" s="554"/>
      <c r="BF412" s="554"/>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row>
    <row r="413" spans="1:124" hidden="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554"/>
      <c r="AI413" s="554"/>
      <c r="AJ413" s="554"/>
      <c r="AK413" s="554"/>
      <c r="AL413" s="554"/>
      <c r="AM413" s="554"/>
      <c r="AN413" s="554"/>
      <c r="AO413" s="554"/>
      <c r="AP413" s="554"/>
      <c r="AQ413" s="554"/>
      <c r="AR413" s="554"/>
      <c r="AS413" s="554"/>
      <c r="AT413" s="554"/>
      <c r="AU413" s="554"/>
      <c r="AV413" s="554"/>
      <c r="AW413" s="554"/>
      <c r="AX413" s="554"/>
      <c r="AY413" s="554"/>
      <c r="AZ413" s="554"/>
      <c r="BA413" s="554"/>
      <c r="BB413" s="554"/>
      <c r="BC413" s="554"/>
      <c r="BD413" s="554"/>
      <c r="BE413" s="554"/>
      <c r="BF413" s="554"/>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row>
    <row r="414" spans="1:124" hidden="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row>
    <row r="415" spans="1:124" hidden="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row>
    <row r="416" spans="1:124" hidden="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554"/>
      <c r="AI416" s="554"/>
      <c r="AJ416" s="554"/>
      <c r="AK416" s="554"/>
      <c r="AL416" s="554"/>
      <c r="AM416" s="554"/>
      <c r="AN416" s="554"/>
      <c r="AO416" s="554"/>
      <c r="AP416" s="554"/>
      <c r="AQ416" s="554"/>
      <c r="AR416" s="554"/>
      <c r="AS416" s="554"/>
      <c r="AT416" s="554"/>
      <c r="AU416" s="554"/>
      <c r="AV416" s="554"/>
      <c r="AW416" s="554"/>
      <c r="AX416" s="554"/>
      <c r="AY416" s="554"/>
      <c r="AZ416" s="554"/>
      <c r="BA416" s="554"/>
      <c r="BB416" s="554"/>
      <c r="BC416" s="554"/>
      <c r="BD416" s="554"/>
      <c r="BE416" s="554"/>
      <c r="BF416" s="554"/>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row>
    <row r="417" spans="1:124" hidden="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554"/>
      <c r="AI417" s="554"/>
      <c r="AJ417" s="554"/>
      <c r="AK417" s="554"/>
      <c r="AL417" s="554"/>
      <c r="AM417" s="554"/>
      <c r="AN417" s="554"/>
      <c r="AO417" s="554"/>
      <c r="AP417" s="554"/>
      <c r="AQ417" s="554"/>
      <c r="AR417" s="554"/>
      <c r="AS417" s="554"/>
      <c r="AT417" s="554"/>
      <c r="AU417" s="554"/>
      <c r="AV417" s="554"/>
      <c r="AW417" s="554"/>
      <c r="AX417" s="554"/>
      <c r="AY417" s="554"/>
      <c r="AZ417" s="554"/>
      <c r="BA417" s="554"/>
      <c r="BB417" s="554"/>
      <c r="BC417" s="554"/>
      <c r="BD417" s="554"/>
      <c r="BE417" s="554"/>
      <c r="BF417" s="554"/>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row>
    <row r="418" spans="1:124" hidden="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554"/>
      <c r="AI418" s="554"/>
      <c r="AJ418" s="554"/>
      <c r="AK418" s="554"/>
      <c r="AL418" s="554"/>
      <c r="AM418" s="554"/>
      <c r="AN418" s="554"/>
      <c r="AO418" s="554"/>
      <c r="AP418" s="554"/>
      <c r="AQ418" s="554"/>
      <c r="AR418" s="554"/>
      <c r="AS418" s="554"/>
      <c r="AT418" s="554"/>
      <c r="AU418" s="554"/>
      <c r="AV418" s="554"/>
      <c r="AW418" s="554"/>
      <c r="AX418" s="554"/>
      <c r="AY418" s="554"/>
      <c r="AZ418" s="554"/>
      <c r="BA418" s="554"/>
      <c r="BB418" s="554"/>
      <c r="BC418" s="554"/>
      <c r="BD418" s="554"/>
      <c r="BE418" s="554"/>
      <c r="BF418" s="554"/>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row>
    <row r="419" spans="1:124" hidden="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554"/>
      <c r="AI419" s="554"/>
      <c r="AJ419" s="554"/>
      <c r="AK419" s="554"/>
      <c r="AL419" s="554"/>
      <c r="AM419" s="554"/>
      <c r="AN419" s="554"/>
      <c r="AO419" s="554"/>
      <c r="AP419" s="554"/>
      <c r="AQ419" s="554"/>
      <c r="AR419" s="554"/>
      <c r="AS419" s="554"/>
      <c r="AT419" s="554"/>
      <c r="AU419" s="554"/>
      <c r="AV419" s="554"/>
      <c r="AW419" s="554"/>
      <c r="AX419" s="554"/>
      <c r="AY419" s="554"/>
      <c r="AZ419" s="554"/>
      <c r="BA419" s="554"/>
      <c r="BB419" s="554"/>
      <c r="BC419" s="554"/>
      <c r="BD419" s="554"/>
      <c r="BE419" s="554"/>
      <c r="BF419" s="554"/>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row>
    <row r="420" spans="1:124" hidden="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554"/>
      <c r="AI420" s="554"/>
      <c r="AJ420" s="554"/>
      <c r="AK420" s="554"/>
      <c r="AL420" s="554"/>
      <c r="AM420" s="554"/>
      <c r="AN420" s="554"/>
      <c r="AO420" s="554"/>
      <c r="AP420" s="554"/>
      <c r="AQ420" s="554"/>
      <c r="AR420" s="554"/>
      <c r="AS420" s="554"/>
      <c r="AT420" s="554"/>
      <c r="AU420" s="554"/>
      <c r="AV420" s="554"/>
      <c r="AW420" s="554"/>
      <c r="AX420" s="554"/>
      <c r="AY420" s="554"/>
      <c r="AZ420" s="554"/>
      <c r="BA420" s="554"/>
      <c r="BB420" s="554"/>
      <c r="BC420" s="554"/>
      <c r="BD420" s="554"/>
      <c r="BE420" s="554"/>
      <c r="BF420" s="554"/>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row>
    <row r="421" spans="1:124" hidden="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554"/>
      <c r="AI421" s="554"/>
      <c r="AJ421" s="554"/>
      <c r="AK421" s="554"/>
      <c r="AL421" s="554"/>
      <c r="AM421" s="554"/>
      <c r="AN421" s="554"/>
      <c r="AO421" s="554"/>
      <c r="AP421" s="554"/>
      <c r="AQ421" s="554"/>
      <c r="AR421" s="554"/>
      <c r="AS421" s="554"/>
      <c r="AT421" s="554"/>
      <c r="AU421" s="554"/>
      <c r="AV421" s="554"/>
      <c r="AW421" s="554"/>
      <c r="AX421" s="554"/>
      <c r="AY421" s="554"/>
      <c r="AZ421" s="554"/>
      <c r="BA421" s="554"/>
      <c r="BB421" s="554"/>
      <c r="BC421" s="554"/>
      <c r="BD421" s="554"/>
      <c r="BE421" s="554"/>
      <c r="BF421" s="554"/>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row>
    <row r="422" spans="1:124" hidden="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554"/>
      <c r="AI422" s="554"/>
      <c r="AJ422" s="554"/>
      <c r="AK422" s="554"/>
      <c r="AL422" s="554"/>
      <c r="AM422" s="554"/>
      <c r="AN422" s="554"/>
      <c r="AO422" s="554"/>
      <c r="AP422" s="554"/>
      <c r="AQ422" s="554"/>
      <c r="AR422" s="554"/>
      <c r="AS422" s="554"/>
      <c r="AT422" s="554"/>
      <c r="AU422" s="554"/>
      <c r="AV422" s="554"/>
      <c r="AW422" s="554"/>
      <c r="AX422" s="554"/>
      <c r="AY422" s="554"/>
      <c r="AZ422" s="554"/>
      <c r="BA422" s="554"/>
      <c r="BB422" s="554"/>
      <c r="BC422" s="554"/>
      <c r="BD422" s="554"/>
      <c r="BE422" s="554"/>
      <c r="BF422" s="554"/>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row>
    <row r="423" spans="1:124" hidden="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554"/>
      <c r="AI423" s="554"/>
      <c r="AJ423" s="554"/>
      <c r="AK423" s="554"/>
      <c r="AL423" s="554"/>
      <c r="AM423" s="554"/>
      <c r="AN423" s="554"/>
      <c r="AO423" s="554"/>
      <c r="AP423" s="554"/>
      <c r="AQ423" s="554"/>
      <c r="AR423" s="554"/>
      <c r="AS423" s="554"/>
      <c r="AT423" s="554"/>
      <c r="AU423" s="554"/>
      <c r="AV423" s="554"/>
      <c r="AW423" s="554"/>
      <c r="AX423" s="554"/>
      <c r="AY423" s="554"/>
      <c r="AZ423" s="554"/>
      <c r="BA423" s="554"/>
      <c r="BB423" s="554"/>
      <c r="BC423" s="554"/>
      <c r="BD423" s="554"/>
      <c r="BE423" s="554"/>
      <c r="BF423" s="554"/>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row>
    <row r="424" spans="1:124" hidden="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554"/>
      <c r="AI424" s="554"/>
      <c r="AJ424" s="554"/>
      <c r="AK424" s="554"/>
      <c r="AL424" s="554"/>
      <c r="AM424" s="554"/>
      <c r="AN424" s="554"/>
      <c r="AO424" s="554"/>
      <c r="AP424" s="554"/>
      <c r="AQ424" s="554"/>
      <c r="AR424" s="554"/>
      <c r="AS424" s="554"/>
      <c r="AT424" s="554"/>
      <c r="AU424" s="554"/>
      <c r="AV424" s="554"/>
      <c r="AW424" s="554"/>
      <c r="AX424" s="554"/>
      <c r="AY424" s="554"/>
      <c r="AZ424" s="554"/>
      <c r="BA424" s="554"/>
      <c r="BB424" s="554"/>
      <c r="BC424" s="554"/>
      <c r="BD424" s="554"/>
      <c r="BE424" s="554"/>
      <c r="BF424" s="554"/>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row>
    <row r="425" spans="1:124" hidden="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554"/>
      <c r="AI425" s="554"/>
      <c r="AJ425" s="554"/>
      <c r="AK425" s="554"/>
      <c r="AL425" s="554"/>
      <c r="AM425" s="554"/>
      <c r="AN425" s="554"/>
      <c r="AO425" s="554"/>
      <c r="AP425" s="554"/>
      <c r="AQ425" s="554"/>
      <c r="AR425" s="554"/>
      <c r="AS425" s="554"/>
      <c r="AT425" s="554"/>
      <c r="AU425" s="554"/>
      <c r="AV425" s="554"/>
      <c r="AW425" s="554"/>
      <c r="AX425" s="554"/>
      <c r="AY425" s="554"/>
      <c r="AZ425" s="554"/>
      <c r="BA425" s="554"/>
      <c r="BB425" s="554"/>
      <c r="BC425" s="554"/>
      <c r="BD425" s="554"/>
      <c r="BE425" s="554"/>
      <c r="BF425" s="554"/>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row>
    <row r="426" spans="1:124" hidden="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554"/>
      <c r="AI426" s="554"/>
      <c r="AJ426" s="554"/>
      <c r="AK426" s="554"/>
      <c r="AL426" s="554"/>
      <c r="AM426" s="554"/>
      <c r="AN426" s="554"/>
      <c r="AO426" s="554"/>
      <c r="AP426" s="554"/>
      <c r="AQ426" s="554"/>
      <c r="AR426" s="554"/>
      <c r="AS426" s="554"/>
      <c r="AT426" s="554"/>
      <c r="AU426" s="554"/>
      <c r="AV426" s="554"/>
      <c r="AW426" s="554"/>
      <c r="AX426" s="554"/>
      <c r="AY426" s="554"/>
      <c r="AZ426" s="554"/>
      <c r="BA426" s="554"/>
      <c r="BB426" s="554"/>
      <c r="BC426" s="554"/>
      <c r="BD426" s="554"/>
      <c r="BE426" s="554"/>
      <c r="BF426" s="554"/>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row>
    <row r="427" spans="1:124" hidden="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554"/>
      <c r="AI427" s="554"/>
      <c r="AJ427" s="554"/>
      <c r="AK427" s="554"/>
      <c r="AL427" s="554"/>
      <c r="AM427" s="554"/>
      <c r="AN427" s="554"/>
      <c r="AO427" s="554"/>
      <c r="AP427" s="554"/>
      <c r="AQ427" s="554"/>
      <c r="AR427" s="554"/>
      <c r="AS427" s="554"/>
      <c r="AT427" s="554"/>
      <c r="AU427" s="554"/>
      <c r="AV427" s="554"/>
      <c r="AW427" s="554"/>
      <c r="AX427" s="554"/>
      <c r="AY427" s="554"/>
      <c r="AZ427" s="554"/>
      <c r="BA427" s="554"/>
      <c r="BB427" s="554"/>
      <c r="BC427" s="554"/>
      <c r="BD427" s="554"/>
      <c r="BE427" s="554"/>
      <c r="BF427" s="554"/>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row>
    <row r="428" spans="1:124" hidden="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554"/>
      <c r="AI428" s="554"/>
      <c r="AJ428" s="554"/>
      <c r="AK428" s="554"/>
      <c r="AL428" s="554"/>
      <c r="AM428" s="554"/>
      <c r="AN428" s="554"/>
      <c r="AO428" s="554"/>
      <c r="AP428" s="554"/>
      <c r="AQ428" s="554"/>
      <c r="AR428" s="554"/>
      <c r="AS428" s="554"/>
      <c r="AT428" s="554"/>
      <c r="AU428" s="554"/>
      <c r="AV428" s="554"/>
      <c r="AW428" s="554"/>
      <c r="AX428" s="554"/>
      <c r="AY428" s="554"/>
      <c r="AZ428" s="554"/>
      <c r="BA428" s="554"/>
      <c r="BB428" s="554"/>
      <c r="BC428" s="554"/>
      <c r="BD428" s="554"/>
      <c r="BE428" s="554"/>
      <c r="BF428" s="554"/>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row>
    <row r="429" spans="1:124" hidden="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554"/>
      <c r="AI429" s="554"/>
      <c r="AJ429" s="554"/>
      <c r="AK429" s="554"/>
      <c r="AL429" s="554"/>
      <c r="AM429" s="554"/>
      <c r="AN429" s="554"/>
      <c r="AO429" s="554"/>
      <c r="AP429" s="554"/>
      <c r="AQ429" s="554"/>
      <c r="AR429" s="554"/>
      <c r="AS429" s="554"/>
      <c r="AT429" s="554"/>
      <c r="AU429" s="554"/>
      <c r="AV429" s="554"/>
      <c r="AW429" s="554"/>
      <c r="AX429" s="554"/>
      <c r="AY429" s="554"/>
      <c r="AZ429" s="554"/>
      <c r="BA429" s="554"/>
      <c r="BB429" s="554"/>
      <c r="BC429" s="554"/>
      <c r="BD429" s="554"/>
      <c r="BE429" s="554"/>
      <c r="BF429" s="554"/>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row>
    <row r="430" spans="1:124" hidden="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554"/>
      <c r="AI430" s="554"/>
      <c r="AJ430" s="554"/>
      <c r="AK430" s="554"/>
      <c r="AL430" s="554"/>
      <c r="AM430" s="554"/>
      <c r="AN430" s="554"/>
      <c r="AO430" s="554"/>
      <c r="AP430" s="554"/>
      <c r="AQ430" s="554"/>
      <c r="AR430" s="554"/>
      <c r="AS430" s="554"/>
      <c r="AT430" s="554"/>
      <c r="AU430" s="554"/>
      <c r="AV430" s="554"/>
      <c r="AW430" s="554"/>
      <c r="AX430" s="554"/>
      <c r="AY430" s="554"/>
      <c r="AZ430" s="554"/>
      <c r="BA430" s="554"/>
      <c r="BB430" s="554"/>
      <c r="BC430" s="554"/>
      <c r="BD430" s="554"/>
      <c r="BE430" s="554"/>
      <c r="BF430" s="554"/>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row>
    <row r="431" spans="1:124" hidden="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554"/>
      <c r="AI431" s="554"/>
      <c r="AJ431" s="554"/>
      <c r="AK431" s="554"/>
      <c r="AL431" s="554"/>
      <c r="AM431" s="554"/>
      <c r="AN431" s="554"/>
      <c r="AO431" s="554"/>
      <c r="AP431" s="554"/>
      <c r="AQ431" s="554"/>
      <c r="AR431" s="554"/>
      <c r="AS431" s="554"/>
      <c r="AT431" s="554"/>
      <c r="AU431" s="554"/>
      <c r="AV431" s="554"/>
      <c r="AW431" s="554"/>
      <c r="AX431" s="554"/>
      <c r="AY431" s="554"/>
      <c r="AZ431" s="554"/>
      <c r="BA431" s="554"/>
      <c r="BB431" s="554"/>
      <c r="BC431" s="554"/>
      <c r="BD431" s="554"/>
      <c r="BE431" s="554"/>
      <c r="BF431" s="554"/>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row>
    <row r="432" spans="1:124" hidden="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554"/>
      <c r="AI432" s="554"/>
      <c r="AJ432" s="554"/>
      <c r="AK432" s="554"/>
      <c r="AL432" s="554"/>
      <c r="AM432" s="554"/>
      <c r="AN432" s="554"/>
      <c r="AO432" s="554"/>
      <c r="AP432" s="554"/>
      <c r="AQ432" s="554"/>
      <c r="AR432" s="554"/>
      <c r="AS432" s="554"/>
      <c r="AT432" s="554"/>
      <c r="AU432" s="554"/>
      <c r="AV432" s="554"/>
      <c r="AW432" s="554"/>
      <c r="AX432" s="554"/>
      <c r="AY432" s="554"/>
      <c r="AZ432" s="554"/>
      <c r="BA432" s="554"/>
      <c r="BB432" s="554"/>
      <c r="BC432" s="554"/>
      <c r="BD432" s="554"/>
      <c r="BE432" s="554"/>
      <c r="BF432" s="554"/>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row>
    <row r="433" spans="1:124" hidden="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554"/>
      <c r="AI433" s="554"/>
      <c r="AJ433" s="554"/>
      <c r="AK433" s="554"/>
      <c r="AL433" s="554"/>
      <c r="AM433" s="554"/>
      <c r="AN433" s="554"/>
      <c r="AO433" s="554"/>
      <c r="AP433" s="554"/>
      <c r="AQ433" s="554"/>
      <c r="AR433" s="554"/>
      <c r="AS433" s="554"/>
      <c r="AT433" s="554"/>
      <c r="AU433" s="554"/>
      <c r="AV433" s="554"/>
      <c r="AW433" s="554"/>
      <c r="AX433" s="554"/>
      <c r="AY433" s="554"/>
      <c r="AZ433" s="554"/>
      <c r="BA433" s="554"/>
      <c r="BB433" s="554"/>
      <c r="BC433" s="554"/>
      <c r="BD433" s="554"/>
      <c r="BE433" s="554"/>
      <c r="BF433" s="554"/>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row>
    <row r="434" spans="1:124" hidden="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554"/>
      <c r="AI434" s="554"/>
      <c r="AJ434" s="554"/>
      <c r="AK434" s="554"/>
      <c r="AL434" s="554"/>
      <c r="AM434" s="554"/>
      <c r="AN434" s="554"/>
      <c r="AO434" s="554"/>
      <c r="AP434" s="554"/>
      <c r="AQ434" s="554"/>
      <c r="AR434" s="554"/>
      <c r="AS434" s="554"/>
      <c r="AT434" s="554"/>
      <c r="AU434" s="554"/>
      <c r="AV434" s="554"/>
      <c r="AW434" s="554"/>
      <c r="AX434" s="554"/>
      <c r="AY434" s="554"/>
      <c r="AZ434" s="554"/>
      <c r="BA434" s="554"/>
      <c r="BB434" s="554"/>
      <c r="BC434" s="554"/>
      <c r="BD434" s="554"/>
      <c r="BE434" s="554"/>
      <c r="BF434" s="554"/>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row>
    <row r="435" spans="1:124" hidden="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554"/>
      <c r="AI435" s="554"/>
      <c r="AJ435" s="554"/>
      <c r="AK435" s="554"/>
      <c r="AL435" s="554"/>
      <c r="AM435" s="554"/>
      <c r="AN435" s="554"/>
      <c r="AO435" s="554"/>
      <c r="AP435" s="554"/>
      <c r="AQ435" s="554"/>
      <c r="AR435" s="554"/>
      <c r="AS435" s="554"/>
      <c r="AT435" s="554"/>
      <c r="AU435" s="554"/>
      <c r="AV435" s="554"/>
      <c r="AW435" s="554"/>
      <c r="AX435" s="554"/>
      <c r="AY435" s="554"/>
      <c r="AZ435" s="554"/>
      <c r="BA435" s="554"/>
      <c r="BB435" s="554"/>
      <c r="BC435" s="554"/>
      <c r="BD435" s="554"/>
      <c r="BE435" s="554"/>
      <c r="BF435" s="554"/>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row>
    <row r="436" spans="1:124" hidden="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554"/>
      <c r="AI436" s="554"/>
      <c r="AJ436" s="554"/>
      <c r="AK436" s="554"/>
      <c r="AL436" s="554"/>
      <c r="AM436" s="554"/>
      <c r="AN436" s="554"/>
      <c r="AO436" s="554"/>
      <c r="AP436" s="554"/>
      <c r="AQ436" s="554"/>
      <c r="AR436" s="554"/>
      <c r="AS436" s="554"/>
      <c r="AT436" s="554"/>
      <c r="AU436" s="554"/>
      <c r="AV436" s="554"/>
      <c r="AW436" s="554"/>
      <c r="AX436" s="554"/>
      <c r="AY436" s="554"/>
      <c r="AZ436" s="554"/>
      <c r="BA436" s="554"/>
      <c r="BB436" s="554"/>
      <c r="BC436" s="554"/>
      <c r="BD436" s="554"/>
      <c r="BE436" s="554"/>
      <c r="BF436" s="554"/>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row>
    <row r="437" spans="1:124" hidden="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554"/>
      <c r="AI437" s="554"/>
      <c r="AJ437" s="554"/>
      <c r="AK437" s="554"/>
      <c r="AL437" s="554"/>
      <c r="AM437" s="554"/>
      <c r="AN437" s="554"/>
      <c r="AO437" s="554"/>
      <c r="AP437" s="554"/>
      <c r="AQ437" s="554"/>
      <c r="AR437" s="554"/>
      <c r="AS437" s="554"/>
      <c r="AT437" s="554"/>
      <c r="AU437" s="554"/>
      <c r="AV437" s="554"/>
      <c r="AW437" s="554"/>
      <c r="AX437" s="554"/>
      <c r="AY437" s="554"/>
      <c r="AZ437" s="554"/>
      <c r="BA437" s="554"/>
      <c r="BB437" s="554"/>
      <c r="BC437" s="554"/>
      <c r="BD437" s="554"/>
      <c r="BE437" s="554"/>
      <c r="BF437" s="554"/>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row>
    <row r="438" spans="1:124" hidden="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554"/>
      <c r="AI438" s="554"/>
      <c r="AJ438" s="554"/>
      <c r="AK438" s="554"/>
      <c r="AL438" s="554"/>
      <c r="AM438" s="554"/>
      <c r="AN438" s="554"/>
      <c r="AO438" s="554"/>
      <c r="AP438" s="554"/>
      <c r="AQ438" s="554"/>
      <c r="AR438" s="554"/>
      <c r="AS438" s="554"/>
      <c r="AT438" s="554"/>
      <c r="AU438" s="554"/>
      <c r="AV438" s="554"/>
      <c r="AW438" s="554"/>
      <c r="AX438" s="554"/>
      <c r="AY438" s="554"/>
      <c r="AZ438" s="554"/>
      <c r="BA438" s="554"/>
      <c r="BB438" s="554"/>
      <c r="BC438" s="554"/>
      <c r="BD438" s="554"/>
      <c r="BE438" s="554"/>
      <c r="BF438" s="554"/>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row>
    <row r="439" spans="1:124" hidden="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554"/>
      <c r="AI439" s="554"/>
      <c r="AJ439" s="554"/>
      <c r="AK439" s="554"/>
      <c r="AL439" s="554"/>
      <c r="AM439" s="554"/>
      <c r="AN439" s="554"/>
      <c r="AO439" s="554"/>
      <c r="AP439" s="554"/>
      <c r="AQ439" s="554"/>
      <c r="AR439" s="554"/>
      <c r="AS439" s="554"/>
      <c r="AT439" s="554"/>
      <c r="AU439" s="554"/>
      <c r="AV439" s="554"/>
      <c r="AW439" s="554"/>
      <c r="AX439" s="554"/>
      <c r="AY439" s="554"/>
      <c r="AZ439" s="554"/>
      <c r="BA439" s="554"/>
      <c r="BB439" s="554"/>
      <c r="BC439" s="554"/>
      <c r="BD439" s="554"/>
      <c r="BE439" s="554"/>
      <c r="BF439" s="554"/>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row>
    <row r="440" spans="1:124" hidden="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554"/>
      <c r="AI440" s="554"/>
      <c r="AJ440" s="554"/>
      <c r="AK440" s="554"/>
      <c r="AL440" s="554"/>
      <c r="AM440" s="554"/>
      <c r="AN440" s="554"/>
      <c r="AO440" s="554"/>
      <c r="AP440" s="554"/>
      <c r="AQ440" s="554"/>
      <c r="AR440" s="554"/>
      <c r="AS440" s="554"/>
      <c r="AT440" s="554"/>
      <c r="AU440" s="554"/>
      <c r="AV440" s="554"/>
      <c r="AW440" s="554"/>
      <c r="AX440" s="554"/>
      <c r="AY440" s="554"/>
      <c r="AZ440" s="554"/>
      <c r="BA440" s="554"/>
      <c r="BB440" s="554"/>
      <c r="BC440" s="554"/>
      <c r="BD440" s="554"/>
      <c r="BE440" s="554"/>
      <c r="BF440" s="554"/>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row>
    <row r="441" spans="1:124" hidden="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554"/>
      <c r="AI441" s="554"/>
      <c r="AJ441" s="554"/>
      <c r="AK441" s="554"/>
      <c r="AL441" s="554"/>
      <c r="AM441" s="554"/>
      <c r="AN441" s="554"/>
      <c r="AO441" s="554"/>
      <c r="AP441" s="554"/>
      <c r="AQ441" s="554"/>
      <c r="AR441" s="554"/>
      <c r="AS441" s="554"/>
      <c r="AT441" s="554"/>
      <c r="AU441" s="554"/>
      <c r="AV441" s="554"/>
      <c r="AW441" s="554"/>
      <c r="AX441" s="554"/>
      <c r="AY441" s="554"/>
      <c r="AZ441" s="554"/>
      <c r="BA441" s="554"/>
      <c r="BB441" s="554"/>
      <c r="BC441" s="554"/>
      <c r="BD441" s="554"/>
      <c r="BE441" s="554"/>
      <c r="BF441" s="554"/>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row>
    <row r="442" spans="1:124" hidden="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554"/>
      <c r="AI442" s="554"/>
      <c r="AJ442" s="554"/>
      <c r="AK442" s="554"/>
      <c r="AL442" s="554"/>
      <c r="AM442" s="554"/>
      <c r="AN442" s="554"/>
      <c r="AO442" s="554"/>
      <c r="AP442" s="554"/>
      <c r="AQ442" s="554"/>
      <c r="AR442" s="554"/>
      <c r="AS442" s="554"/>
      <c r="AT442" s="554"/>
      <c r="AU442" s="554"/>
      <c r="AV442" s="554"/>
      <c r="AW442" s="554"/>
      <c r="AX442" s="554"/>
      <c r="AY442" s="554"/>
      <c r="AZ442" s="554"/>
      <c r="BA442" s="554"/>
      <c r="BB442" s="554"/>
      <c r="BC442" s="554"/>
      <c r="BD442" s="554"/>
      <c r="BE442" s="554"/>
      <c r="BF442" s="554"/>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row>
    <row r="443" spans="1:124" hidden="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554"/>
      <c r="AI443" s="554"/>
      <c r="AJ443" s="554"/>
      <c r="AK443" s="554"/>
      <c r="AL443" s="554"/>
      <c r="AM443" s="554"/>
      <c r="AN443" s="554"/>
      <c r="AO443" s="554"/>
      <c r="AP443" s="554"/>
      <c r="AQ443" s="554"/>
      <c r="AR443" s="554"/>
      <c r="AS443" s="554"/>
      <c r="AT443" s="554"/>
      <c r="AU443" s="554"/>
      <c r="AV443" s="554"/>
      <c r="AW443" s="554"/>
      <c r="AX443" s="554"/>
      <c r="AY443" s="554"/>
      <c r="AZ443" s="554"/>
      <c r="BA443" s="554"/>
      <c r="BB443" s="554"/>
      <c r="BC443" s="554"/>
      <c r="BD443" s="554"/>
      <c r="BE443" s="554"/>
      <c r="BF443" s="554"/>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row>
    <row r="444" spans="1:124" hidden="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554"/>
      <c r="AI444" s="554"/>
      <c r="AJ444" s="554"/>
      <c r="AK444" s="554"/>
      <c r="AL444" s="554"/>
      <c r="AM444" s="554"/>
      <c r="AN444" s="554"/>
      <c r="AO444" s="554"/>
      <c r="AP444" s="554"/>
      <c r="AQ444" s="554"/>
      <c r="AR444" s="554"/>
      <c r="AS444" s="554"/>
      <c r="AT444" s="554"/>
      <c r="AU444" s="554"/>
      <c r="AV444" s="554"/>
      <c r="AW444" s="554"/>
      <c r="AX444" s="554"/>
      <c r="AY444" s="554"/>
      <c r="AZ444" s="554"/>
      <c r="BA444" s="554"/>
      <c r="BB444" s="554"/>
      <c r="BC444" s="554"/>
      <c r="BD444" s="554"/>
      <c r="BE444" s="554"/>
      <c r="BF444" s="554"/>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c r="DR444" s="9"/>
      <c r="DS444" s="9"/>
      <c r="DT444" s="9"/>
    </row>
    <row r="445" spans="1:124" hidden="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554"/>
      <c r="AI445" s="554"/>
      <c r="AJ445" s="554"/>
      <c r="AK445" s="554"/>
      <c r="AL445" s="554"/>
      <c r="AM445" s="554"/>
      <c r="AN445" s="554"/>
      <c r="AO445" s="554"/>
      <c r="AP445" s="554"/>
      <c r="AQ445" s="554"/>
      <c r="AR445" s="554"/>
      <c r="AS445" s="554"/>
      <c r="AT445" s="554"/>
      <c r="AU445" s="554"/>
      <c r="AV445" s="554"/>
      <c r="AW445" s="554"/>
      <c r="AX445" s="554"/>
      <c r="AY445" s="554"/>
      <c r="AZ445" s="554"/>
      <c r="BA445" s="554"/>
      <c r="BB445" s="554"/>
      <c r="BC445" s="554"/>
      <c r="BD445" s="554"/>
      <c r="BE445" s="554"/>
      <c r="BF445" s="554"/>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c r="DR445" s="9"/>
      <c r="DS445" s="9"/>
      <c r="DT445" s="9"/>
    </row>
    <row r="446" spans="1:124" hidden="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554"/>
      <c r="AI446" s="554"/>
      <c r="AJ446" s="554"/>
      <c r="AK446" s="554"/>
      <c r="AL446" s="554"/>
      <c r="AM446" s="554"/>
      <c r="AN446" s="554"/>
      <c r="AO446" s="554"/>
      <c r="AP446" s="554"/>
      <c r="AQ446" s="554"/>
      <c r="AR446" s="554"/>
      <c r="AS446" s="554"/>
      <c r="AT446" s="554"/>
      <c r="AU446" s="554"/>
      <c r="AV446" s="554"/>
      <c r="AW446" s="554"/>
      <c r="AX446" s="554"/>
      <c r="AY446" s="554"/>
      <c r="AZ446" s="554"/>
      <c r="BA446" s="554"/>
      <c r="BB446" s="554"/>
      <c r="BC446" s="554"/>
      <c r="BD446" s="554"/>
      <c r="BE446" s="554"/>
      <c r="BF446" s="554"/>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row>
    <row r="447" spans="1:124" hidden="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554"/>
      <c r="AI447" s="554"/>
      <c r="AJ447" s="554"/>
      <c r="AK447" s="554"/>
      <c r="AL447" s="554"/>
      <c r="AM447" s="554"/>
      <c r="AN447" s="554"/>
      <c r="AO447" s="554"/>
      <c r="AP447" s="554"/>
      <c r="AQ447" s="554"/>
      <c r="AR447" s="554"/>
      <c r="AS447" s="554"/>
      <c r="AT447" s="554"/>
      <c r="AU447" s="554"/>
      <c r="AV447" s="554"/>
      <c r="AW447" s="554"/>
      <c r="AX447" s="554"/>
      <c r="AY447" s="554"/>
      <c r="AZ447" s="554"/>
      <c r="BA447" s="554"/>
      <c r="BB447" s="554"/>
      <c r="BC447" s="554"/>
      <c r="BD447" s="554"/>
      <c r="BE447" s="554"/>
      <c r="BF447" s="554"/>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row>
    <row r="448" spans="1:124" hidden="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554"/>
      <c r="AI448" s="554"/>
      <c r="AJ448" s="554"/>
      <c r="AK448" s="554"/>
      <c r="AL448" s="554"/>
      <c r="AM448" s="554"/>
      <c r="AN448" s="554"/>
      <c r="AO448" s="554"/>
      <c r="AP448" s="554"/>
      <c r="AQ448" s="554"/>
      <c r="AR448" s="554"/>
      <c r="AS448" s="554"/>
      <c r="AT448" s="554"/>
      <c r="AU448" s="554"/>
      <c r="AV448" s="554"/>
      <c r="AW448" s="554"/>
      <c r="AX448" s="554"/>
      <c r="AY448" s="554"/>
      <c r="AZ448" s="554"/>
      <c r="BA448" s="554"/>
      <c r="BB448" s="554"/>
      <c r="BC448" s="554"/>
      <c r="BD448" s="554"/>
      <c r="BE448" s="554"/>
      <c r="BF448" s="554"/>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row>
    <row r="449" spans="1:124" hidden="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554"/>
      <c r="AI449" s="554"/>
      <c r="AJ449" s="554"/>
      <c r="AK449" s="554"/>
      <c r="AL449" s="554"/>
      <c r="AM449" s="554"/>
      <c r="AN449" s="554"/>
      <c r="AO449" s="554"/>
      <c r="AP449" s="554"/>
      <c r="AQ449" s="554"/>
      <c r="AR449" s="554"/>
      <c r="AS449" s="554"/>
      <c r="AT449" s="554"/>
      <c r="AU449" s="554"/>
      <c r="AV449" s="554"/>
      <c r="AW449" s="554"/>
      <c r="AX449" s="554"/>
      <c r="AY449" s="554"/>
      <c r="AZ449" s="554"/>
      <c r="BA449" s="554"/>
      <c r="BB449" s="554"/>
      <c r="BC449" s="554"/>
      <c r="BD449" s="554"/>
      <c r="BE449" s="554"/>
      <c r="BF449" s="554"/>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row>
    <row r="450" spans="1:124" hidden="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554"/>
      <c r="AI450" s="554"/>
      <c r="AJ450" s="554"/>
      <c r="AK450" s="554"/>
      <c r="AL450" s="554"/>
      <c r="AM450" s="554"/>
      <c r="AN450" s="554"/>
      <c r="AO450" s="554"/>
      <c r="AP450" s="554"/>
      <c r="AQ450" s="554"/>
      <c r="AR450" s="554"/>
      <c r="AS450" s="554"/>
      <c r="AT450" s="554"/>
      <c r="AU450" s="554"/>
      <c r="AV450" s="554"/>
      <c r="AW450" s="554"/>
      <c r="AX450" s="554"/>
      <c r="AY450" s="554"/>
      <c r="AZ450" s="554"/>
      <c r="BA450" s="554"/>
      <c r="BB450" s="554"/>
      <c r="BC450" s="554"/>
      <c r="BD450" s="554"/>
      <c r="BE450" s="554"/>
      <c r="BF450" s="554"/>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row>
    <row r="451" spans="1:124" hidden="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554"/>
      <c r="AI451" s="554"/>
      <c r="AJ451" s="554"/>
      <c r="AK451" s="554"/>
      <c r="AL451" s="554"/>
      <c r="AM451" s="554"/>
      <c r="AN451" s="554"/>
      <c r="AO451" s="554"/>
      <c r="AP451" s="554"/>
      <c r="AQ451" s="554"/>
      <c r="AR451" s="554"/>
      <c r="AS451" s="554"/>
      <c r="AT451" s="554"/>
      <c r="AU451" s="554"/>
      <c r="AV451" s="554"/>
      <c r="AW451" s="554"/>
      <c r="AX451" s="554"/>
      <c r="AY451" s="554"/>
      <c r="AZ451" s="554"/>
      <c r="BA451" s="554"/>
      <c r="BB451" s="554"/>
      <c r="BC451" s="554"/>
      <c r="BD451" s="554"/>
      <c r="BE451" s="554"/>
      <c r="BF451" s="554"/>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row>
    <row r="452" spans="1:124" hidden="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554"/>
      <c r="AI452" s="554"/>
      <c r="AJ452" s="554"/>
      <c r="AK452" s="554"/>
      <c r="AL452" s="554"/>
      <c r="AM452" s="554"/>
      <c r="AN452" s="554"/>
      <c r="AO452" s="554"/>
      <c r="AP452" s="554"/>
      <c r="AQ452" s="554"/>
      <c r="AR452" s="554"/>
      <c r="AS452" s="554"/>
      <c r="AT452" s="554"/>
      <c r="AU452" s="554"/>
      <c r="AV452" s="554"/>
      <c r="AW452" s="554"/>
      <c r="AX452" s="554"/>
      <c r="AY452" s="554"/>
      <c r="AZ452" s="554"/>
      <c r="BA452" s="554"/>
      <c r="BB452" s="554"/>
      <c r="BC452" s="554"/>
      <c r="BD452" s="554"/>
      <c r="BE452" s="554"/>
      <c r="BF452" s="554"/>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row>
    <row r="453" spans="1:124" hidden="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554"/>
      <c r="AI453" s="554"/>
      <c r="AJ453" s="554"/>
      <c r="AK453" s="554"/>
      <c r="AL453" s="554"/>
      <c r="AM453" s="554"/>
      <c r="AN453" s="554"/>
      <c r="AO453" s="554"/>
      <c r="AP453" s="554"/>
      <c r="AQ453" s="554"/>
      <c r="AR453" s="554"/>
      <c r="AS453" s="554"/>
      <c r="AT453" s="554"/>
      <c r="AU453" s="554"/>
      <c r="AV453" s="554"/>
      <c r="AW453" s="554"/>
      <c r="AX453" s="554"/>
      <c r="AY453" s="554"/>
      <c r="AZ453" s="554"/>
      <c r="BA453" s="554"/>
      <c r="BB453" s="554"/>
      <c r="BC453" s="554"/>
      <c r="BD453" s="554"/>
      <c r="BE453" s="554"/>
      <c r="BF453" s="554"/>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row>
    <row r="454" spans="1:124" hidden="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row>
    <row r="455" spans="1:124" hidden="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row>
    <row r="456" spans="1:124" hidden="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row>
    <row r="457" spans="1:124" hidden="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row>
    <row r="458" spans="1:124" hidden="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554"/>
      <c r="AI458" s="554"/>
      <c r="AJ458" s="554"/>
      <c r="AK458" s="554"/>
      <c r="AL458" s="554"/>
      <c r="AM458" s="554"/>
      <c r="AN458" s="554"/>
      <c r="AO458" s="554"/>
      <c r="AP458" s="554"/>
      <c r="AQ458" s="554"/>
      <c r="AR458" s="554"/>
      <c r="AS458" s="554"/>
      <c r="AT458" s="554"/>
      <c r="AU458" s="554"/>
      <c r="AV458" s="554"/>
      <c r="AW458" s="554"/>
      <c r="AX458" s="554"/>
      <c r="AY458" s="554"/>
      <c r="AZ458" s="554"/>
      <c r="BA458" s="554"/>
      <c r="BB458" s="554"/>
      <c r="BC458" s="554"/>
      <c r="BD458" s="554"/>
      <c r="BE458" s="554"/>
      <c r="BF458" s="554"/>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row>
    <row r="459" spans="1:124" hidden="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554"/>
      <c r="AI459" s="554"/>
      <c r="AJ459" s="554"/>
      <c r="AK459" s="554"/>
      <c r="AL459" s="554"/>
      <c r="AM459" s="554"/>
      <c r="AN459" s="554"/>
      <c r="AO459" s="554"/>
      <c r="AP459" s="554"/>
      <c r="AQ459" s="554"/>
      <c r="AR459" s="554"/>
      <c r="AS459" s="554"/>
      <c r="AT459" s="554"/>
      <c r="AU459" s="554"/>
      <c r="AV459" s="554"/>
      <c r="AW459" s="554"/>
      <c r="AX459" s="554"/>
      <c r="AY459" s="554"/>
      <c r="AZ459" s="554"/>
      <c r="BA459" s="554"/>
      <c r="BB459" s="554"/>
      <c r="BC459" s="554"/>
      <c r="BD459" s="554"/>
      <c r="BE459" s="554"/>
      <c r="BF459" s="554"/>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row>
    <row r="460" spans="1:124" hidden="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554"/>
      <c r="AI460" s="554"/>
      <c r="AJ460" s="554"/>
      <c r="AK460" s="554"/>
      <c r="AL460" s="554"/>
      <c r="AM460" s="554"/>
      <c r="AN460" s="554"/>
      <c r="AO460" s="554"/>
      <c r="AP460" s="554"/>
      <c r="AQ460" s="554"/>
      <c r="AR460" s="554"/>
      <c r="AS460" s="554"/>
      <c r="AT460" s="554"/>
      <c r="AU460" s="554"/>
      <c r="AV460" s="554"/>
      <c r="AW460" s="554"/>
      <c r="AX460" s="554"/>
      <c r="AY460" s="554"/>
      <c r="AZ460" s="554"/>
      <c r="BA460" s="554"/>
      <c r="BB460" s="554"/>
      <c r="BC460" s="554"/>
      <c r="BD460" s="554"/>
      <c r="BE460" s="554"/>
      <c r="BF460" s="554"/>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row>
    <row r="461" spans="1:124" hidden="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554"/>
      <c r="AI461" s="554"/>
      <c r="AJ461" s="554"/>
      <c r="AK461" s="554"/>
      <c r="AL461" s="554"/>
      <c r="AM461" s="554"/>
      <c r="AN461" s="554"/>
      <c r="AO461" s="554"/>
      <c r="AP461" s="554"/>
      <c r="AQ461" s="554"/>
      <c r="AR461" s="554"/>
      <c r="AS461" s="554"/>
      <c r="AT461" s="554"/>
      <c r="AU461" s="554"/>
      <c r="AV461" s="554"/>
      <c r="AW461" s="554"/>
      <c r="AX461" s="554"/>
      <c r="AY461" s="554"/>
      <c r="AZ461" s="554"/>
      <c r="BA461" s="554"/>
      <c r="BB461" s="554"/>
      <c r="BC461" s="554"/>
      <c r="BD461" s="554"/>
      <c r="BE461" s="554"/>
      <c r="BF461" s="554"/>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row>
    <row r="462" spans="1:124" hidden="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554"/>
      <c r="AI462" s="554"/>
      <c r="AJ462" s="554"/>
      <c r="AK462" s="554"/>
      <c r="AL462" s="554"/>
      <c r="AM462" s="554"/>
      <c r="AN462" s="554"/>
      <c r="AO462" s="554"/>
      <c r="AP462" s="554"/>
      <c r="AQ462" s="554"/>
      <c r="AR462" s="554"/>
      <c r="AS462" s="554"/>
      <c r="AT462" s="554"/>
      <c r="AU462" s="554"/>
      <c r="AV462" s="554"/>
      <c r="AW462" s="554"/>
      <c r="AX462" s="554"/>
      <c r="AY462" s="554"/>
      <c r="AZ462" s="554"/>
      <c r="BA462" s="554"/>
      <c r="BB462" s="554"/>
      <c r="BC462" s="554"/>
      <c r="BD462" s="554"/>
      <c r="BE462" s="554"/>
      <c r="BF462" s="554"/>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row>
    <row r="463" spans="1:124" hidden="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554"/>
      <c r="AI463" s="554"/>
      <c r="AJ463" s="554"/>
      <c r="AK463" s="554"/>
      <c r="AL463" s="554"/>
      <c r="AM463" s="554"/>
      <c r="AN463" s="554"/>
      <c r="AO463" s="554"/>
      <c r="AP463" s="554"/>
      <c r="AQ463" s="554"/>
      <c r="AR463" s="554"/>
      <c r="AS463" s="554"/>
      <c r="AT463" s="554"/>
      <c r="AU463" s="554"/>
      <c r="AV463" s="554"/>
      <c r="AW463" s="554"/>
      <c r="AX463" s="554"/>
      <c r="AY463" s="554"/>
      <c r="AZ463" s="554"/>
      <c r="BA463" s="554"/>
      <c r="BB463" s="554"/>
      <c r="BC463" s="554"/>
      <c r="BD463" s="554"/>
      <c r="BE463" s="554"/>
      <c r="BF463" s="554"/>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row>
    <row r="464" spans="1:124" hidden="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554"/>
      <c r="AI464" s="554"/>
      <c r="AJ464" s="554"/>
      <c r="AK464" s="554"/>
      <c r="AL464" s="554"/>
      <c r="AM464" s="554"/>
      <c r="AN464" s="554"/>
      <c r="AO464" s="554"/>
      <c r="AP464" s="554"/>
      <c r="AQ464" s="554"/>
      <c r="AR464" s="554"/>
      <c r="AS464" s="554"/>
      <c r="AT464" s="554"/>
      <c r="AU464" s="554"/>
      <c r="AV464" s="554"/>
      <c r="AW464" s="554"/>
      <c r="AX464" s="554"/>
      <c r="AY464" s="554"/>
      <c r="AZ464" s="554"/>
      <c r="BA464" s="554"/>
      <c r="BB464" s="554"/>
      <c r="BC464" s="554"/>
      <c r="BD464" s="554"/>
      <c r="BE464" s="554"/>
      <c r="BF464" s="554"/>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row>
    <row r="465" spans="1:124" hidden="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554"/>
      <c r="AI465" s="554"/>
      <c r="AJ465" s="554"/>
      <c r="AK465" s="554"/>
      <c r="AL465" s="554"/>
      <c r="AM465" s="554"/>
      <c r="AN465" s="554"/>
      <c r="AO465" s="554"/>
      <c r="AP465" s="554"/>
      <c r="AQ465" s="554"/>
      <c r="AR465" s="554"/>
      <c r="AS465" s="554"/>
      <c r="AT465" s="554"/>
      <c r="AU465" s="554"/>
      <c r="AV465" s="554"/>
      <c r="AW465" s="554"/>
      <c r="AX465" s="554"/>
      <c r="AY465" s="554"/>
      <c r="AZ465" s="554"/>
      <c r="BA465" s="554"/>
      <c r="BB465" s="554"/>
      <c r="BC465" s="554"/>
      <c r="BD465" s="554"/>
      <c r="BE465" s="554"/>
      <c r="BF465" s="554"/>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c r="DR465" s="9"/>
      <c r="DS465" s="9"/>
      <c r="DT465" s="9"/>
    </row>
    <row r="466" spans="1:124" hidden="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554"/>
      <c r="AI466" s="554"/>
      <c r="AJ466" s="554"/>
      <c r="AK466" s="554"/>
      <c r="AL466" s="554"/>
      <c r="AM466" s="554"/>
      <c r="AN466" s="554"/>
      <c r="AO466" s="554"/>
      <c r="AP466" s="554"/>
      <c r="AQ466" s="554"/>
      <c r="AR466" s="554"/>
      <c r="AS466" s="554"/>
      <c r="AT466" s="554"/>
      <c r="AU466" s="554"/>
      <c r="AV466" s="554"/>
      <c r="AW466" s="554"/>
      <c r="AX466" s="554"/>
      <c r="AY466" s="554"/>
      <c r="AZ466" s="554"/>
      <c r="BA466" s="554"/>
      <c r="BB466" s="554"/>
      <c r="BC466" s="554"/>
      <c r="BD466" s="554"/>
      <c r="BE466" s="554"/>
      <c r="BF466" s="554"/>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c r="DR466" s="9"/>
      <c r="DS466" s="9"/>
      <c r="DT466" s="9"/>
    </row>
    <row r="467" spans="1:124" hidden="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554"/>
      <c r="AI467" s="554"/>
      <c r="AJ467" s="554"/>
      <c r="AK467" s="554"/>
      <c r="AL467" s="554"/>
      <c r="AM467" s="554"/>
      <c r="AN467" s="554"/>
      <c r="AO467" s="554"/>
      <c r="AP467" s="554"/>
      <c r="AQ467" s="554"/>
      <c r="AR467" s="554"/>
      <c r="AS467" s="554"/>
      <c r="AT467" s="554"/>
      <c r="AU467" s="554"/>
      <c r="AV467" s="554"/>
      <c r="AW467" s="554"/>
      <c r="AX467" s="554"/>
      <c r="AY467" s="554"/>
      <c r="AZ467" s="554"/>
      <c r="BA467" s="554"/>
      <c r="BB467" s="554"/>
      <c r="BC467" s="554"/>
      <c r="BD467" s="554"/>
      <c r="BE467" s="554"/>
      <c r="BF467" s="554"/>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c r="DR467" s="9"/>
      <c r="DS467" s="9"/>
      <c r="DT467" s="9"/>
    </row>
    <row r="468" spans="1:124" hidden="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554"/>
      <c r="AI468" s="554"/>
      <c r="AJ468" s="554"/>
      <c r="AK468" s="554"/>
      <c r="AL468" s="554"/>
      <c r="AM468" s="554"/>
      <c r="AN468" s="554"/>
      <c r="AO468" s="554"/>
      <c r="AP468" s="554"/>
      <c r="AQ468" s="554"/>
      <c r="AR468" s="554"/>
      <c r="AS468" s="554"/>
      <c r="AT468" s="554"/>
      <c r="AU468" s="554"/>
      <c r="AV468" s="554"/>
      <c r="AW468" s="554"/>
      <c r="AX468" s="554"/>
      <c r="AY468" s="554"/>
      <c r="AZ468" s="554"/>
      <c r="BA468" s="554"/>
      <c r="BB468" s="554"/>
      <c r="BC468" s="554"/>
      <c r="BD468" s="554"/>
      <c r="BE468" s="554"/>
      <c r="BF468" s="554"/>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c r="DR468" s="9"/>
      <c r="DS468" s="9"/>
      <c r="DT468" s="9"/>
    </row>
    <row r="469" spans="1:124" hidden="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554"/>
      <c r="AI469" s="554"/>
      <c r="AJ469" s="554"/>
      <c r="AK469" s="554"/>
      <c r="AL469" s="554"/>
      <c r="AM469" s="554"/>
      <c r="AN469" s="554"/>
      <c r="AO469" s="554"/>
      <c r="AP469" s="554"/>
      <c r="AQ469" s="554"/>
      <c r="AR469" s="554"/>
      <c r="AS469" s="554"/>
      <c r="AT469" s="554"/>
      <c r="AU469" s="554"/>
      <c r="AV469" s="554"/>
      <c r="AW469" s="554"/>
      <c r="AX469" s="554"/>
      <c r="AY469" s="554"/>
      <c r="AZ469" s="554"/>
      <c r="BA469" s="554"/>
      <c r="BB469" s="554"/>
      <c r="BC469" s="554"/>
      <c r="BD469" s="554"/>
      <c r="BE469" s="554"/>
      <c r="BF469" s="554"/>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row>
    <row r="470" spans="1:124" hidden="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554"/>
      <c r="AI470" s="554"/>
      <c r="AJ470" s="554"/>
      <c r="AK470" s="554"/>
      <c r="AL470" s="554"/>
      <c r="AM470" s="554"/>
      <c r="AN470" s="554"/>
      <c r="AO470" s="554"/>
      <c r="AP470" s="554"/>
      <c r="AQ470" s="554"/>
      <c r="AR470" s="554"/>
      <c r="AS470" s="554"/>
      <c r="AT470" s="554"/>
      <c r="AU470" s="554"/>
      <c r="AV470" s="554"/>
      <c r="AW470" s="554"/>
      <c r="AX470" s="554"/>
      <c r="AY470" s="554"/>
      <c r="AZ470" s="554"/>
      <c r="BA470" s="554"/>
      <c r="BB470" s="554"/>
      <c r="BC470" s="554"/>
      <c r="BD470" s="554"/>
      <c r="BE470" s="554"/>
      <c r="BF470" s="554"/>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row>
    <row r="471" spans="1:124" hidden="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554"/>
      <c r="AI471" s="554"/>
      <c r="AJ471" s="554"/>
      <c r="AK471" s="554"/>
      <c r="AL471" s="554"/>
      <c r="AM471" s="554"/>
      <c r="AN471" s="554"/>
      <c r="AO471" s="554"/>
      <c r="AP471" s="554"/>
      <c r="AQ471" s="554"/>
      <c r="AR471" s="554"/>
      <c r="AS471" s="554"/>
      <c r="AT471" s="554"/>
      <c r="AU471" s="554"/>
      <c r="AV471" s="554"/>
      <c r="AW471" s="554"/>
      <c r="AX471" s="554"/>
      <c r="AY471" s="554"/>
      <c r="AZ471" s="554"/>
      <c r="BA471" s="554"/>
      <c r="BB471" s="554"/>
      <c r="BC471" s="554"/>
      <c r="BD471" s="554"/>
      <c r="BE471" s="554"/>
      <c r="BF471" s="554"/>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row>
    <row r="472" spans="1:124" hidden="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554"/>
      <c r="AI472" s="554"/>
      <c r="AJ472" s="554"/>
      <c r="AK472" s="554"/>
      <c r="AL472" s="554"/>
      <c r="AM472" s="554"/>
      <c r="AN472" s="554"/>
      <c r="AO472" s="554"/>
      <c r="AP472" s="554"/>
      <c r="AQ472" s="554"/>
      <c r="AR472" s="554"/>
      <c r="AS472" s="554"/>
      <c r="AT472" s="554"/>
      <c r="AU472" s="554"/>
      <c r="AV472" s="554"/>
      <c r="AW472" s="554"/>
      <c r="AX472" s="554"/>
      <c r="AY472" s="554"/>
      <c r="AZ472" s="554"/>
      <c r="BA472" s="554"/>
      <c r="BB472" s="554"/>
      <c r="BC472" s="554"/>
      <c r="BD472" s="554"/>
      <c r="BE472" s="554"/>
      <c r="BF472" s="554"/>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row>
    <row r="473" spans="1:124" hidden="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554"/>
      <c r="AI473" s="554"/>
      <c r="AJ473" s="554"/>
      <c r="AK473" s="554"/>
      <c r="AL473" s="554"/>
      <c r="AM473" s="554"/>
      <c r="AN473" s="554"/>
      <c r="AO473" s="554"/>
      <c r="AP473" s="554"/>
      <c r="AQ473" s="554"/>
      <c r="AR473" s="554"/>
      <c r="AS473" s="554"/>
      <c r="AT473" s="554"/>
      <c r="AU473" s="554"/>
      <c r="AV473" s="554"/>
      <c r="AW473" s="554"/>
      <c r="AX473" s="554"/>
      <c r="AY473" s="554"/>
      <c r="AZ473" s="554"/>
      <c r="BA473" s="554"/>
      <c r="BB473" s="554"/>
      <c r="BC473" s="554"/>
      <c r="BD473" s="554"/>
      <c r="BE473" s="554"/>
      <c r="BF473" s="554"/>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row>
    <row r="474" spans="1:124" hidden="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554"/>
      <c r="AI474" s="554"/>
      <c r="AJ474" s="554"/>
      <c r="AK474" s="554"/>
      <c r="AL474" s="554"/>
      <c r="AM474" s="554"/>
      <c r="AN474" s="554"/>
      <c r="AO474" s="554"/>
      <c r="AP474" s="554"/>
      <c r="AQ474" s="554"/>
      <c r="AR474" s="554"/>
      <c r="AS474" s="554"/>
      <c r="AT474" s="554"/>
      <c r="AU474" s="554"/>
      <c r="AV474" s="554"/>
      <c r="AW474" s="554"/>
      <c r="AX474" s="554"/>
      <c r="AY474" s="554"/>
      <c r="AZ474" s="554"/>
      <c r="BA474" s="554"/>
      <c r="BB474" s="554"/>
      <c r="BC474" s="554"/>
      <c r="BD474" s="554"/>
      <c r="BE474" s="554"/>
      <c r="BF474" s="554"/>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row>
    <row r="475" spans="1:124" hidden="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554"/>
      <c r="AI475" s="554"/>
      <c r="AJ475" s="554"/>
      <c r="AK475" s="554"/>
      <c r="AL475" s="554"/>
      <c r="AM475" s="554"/>
      <c r="AN475" s="554"/>
      <c r="AO475" s="554"/>
      <c r="AP475" s="554"/>
      <c r="AQ475" s="554"/>
      <c r="AR475" s="554"/>
      <c r="AS475" s="554"/>
      <c r="AT475" s="554"/>
      <c r="AU475" s="554"/>
      <c r="AV475" s="554"/>
      <c r="AW475" s="554"/>
      <c r="AX475" s="554"/>
      <c r="AY475" s="554"/>
      <c r="AZ475" s="554"/>
      <c r="BA475" s="554"/>
      <c r="BB475" s="554"/>
      <c r="BC475" s="554"/>
      <c r="BD475" s="554"/>
      <c r="BE475" s="554"/>
      <c r="BF475" s="554"/>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row>
    <row r="476" spans="1:124" hidden="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554"/>
      <c r="AI476" s="554"/>
      <c r="AJ476" s="554"/>
      <c r="AK476" s="554"/>
      <c r="AL476" s="554"/>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row>
    <row r="477" spans="1:124" hidden="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554"/>
      <c r="AI477" s="554"/>
      <c r="AJ477" s="554"/>
      <c r="AK477" s="554"/>
      <c r="AL477" s="554"/>
      <c r="AM477" s="554"/>
      <c r="AN477" s="554"/>
      <c r="AO477" s="554"/>
      <c r="AP477" s="554"/>
      <c r="AQ477" s="554"/>
      <c r="AR477" s="554"/>
      <c r="AS477" s="554"/>
      <c r="AT477" s="554"/>
      <c r="AU477" s="554"/>
      <c r="AV477" s="554"/>
      <c r="AW477" s="554"/>
      <c r="AX477" s="554"/>
      <c r="AY477" s="554"/>
      <c r="AZ477" s="554"/>
      <c r="BA477" s="554"/>
      <c r="BB477" s="554"/>
      <c r="BC477" s="554"/>
      <c r="BD477" s="554"/>
      <c r="BE477" s="554"/>
      <c r="BF477" s="554"/>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c r="DR477" s="9"/>
      <c r="DS477" s="9"/>
      <c r="DT477" s="9"/>
    </row>
    <row r="478" spans="1:124" hidden="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554"/>
      <c r="AI478" s="554"/>
      <c r="AJ478" s="554"/>
      <c r="AK478" s="554"/>
      <c r="AL478" s="554"/>
      <c r="AM478" s="554"/>
      <c r="AN478" s="554"/>
      <c r="AO478" s="554"/>
      <c r="AP478" s="554"/>
      <c r="AQ478" s="554"/>
      <c r="AR478" s="554"/>
      <c r="AS478" s="554"/>
      <c r="AT478" s="554"/>
      <c r="AU478" s="554"/>
      <c r="AV478" s="554"/>
      <c r="AW478" s="554"/>
      <c r="AX478" s="554"/>
      <c r="AY478" s="554"/>
      <c r="AZ478" s="554"/>
      <c r="BA478" s="554"/>
      <c r="BB478" s="554"/>
      <c r="BC478" s="554"/>
      <c r="BD478" s="554"/>
      <c r="BE478" s="554"/>
      <c r="BF478" s="554"/>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c r="DR478" s="9"/>
      <c r="DS478" s="9"/>
      <c r="DT478" s="9"/>
    </row>
    <row r="479" spans="1:124" hidden="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554"/>
      <c r="AI479" s="554"/>
      <c r="AJ479" s="554"/>
      <c r="AK479" s="554"/>
      <c r="AL479" s="554"/>
      <c r="AM479" s="554"/>
      <c r="AN479" s="554"/>
      <c r="AO479" s="554"/>
      <c r="AP479" s="554"/>
      <c r="AQ479" s="554"/>
      <c r="AR479" s="554"/>
      <c r="AS479" s="554"/>
      <c r="AT479" s="554"/>
      <c r="AU479" s="554"/>
      <c r="AV479" s="554"/>
      <c r="AW479" s="554"/>
      <c r="AX479" s="554"/>
      <c r="AY479" s="554"/>
      <c r="AZ479" s="554"/>
      <c r="BA479" s="554"/>
      <c r="BB479" s="554"/>
      <c r="BC479" s="554"/>
      <c r="BD479" s="554"/>
      <c r="BE479" s="554"/>
      <c r="BF479" s="554"/>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c r="DR479" s="9"/>
      <c r="DS479" s="9"/>
      <c r="DT479" s="9"/>
    </row>
    <row r="480" spans="1:124" hidden="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554"/>
      <c r="AI480" s="554"/>
      <c r="AJ480" s="554"/>
      <c r="AK480" s="554"/>
      <c r="AL480" s="554"/>
      <c r="AM480" s="554"/>
      <c r="AN480" s="554"/>
      <c r="AO480" s="554"/>
      <c r="AP480" s="554"/>
      <c r="AQ480" s="554"/>
      <c r="AR480" s="554"/>
      <c r="AS480" s="554"/>
      <c r="AT480" s="554"/>
      <c r="AU480" s="554"/>
      <c r="AV480" s="554"/>
      <c r="AW480" s="554"/>
      <c r="AX480" s="554"/>
      <c r="AY480" s="554"/>
      <c r="AZ480" s="554"/>
      <c r="BA480" s="554"/>
      <c r="BB480" s="554"/>
      <c r="BC480" s="554"/>
      <c r="BD480" s="554"/>
      <c r="BE480" s="554"/>
      <c r="BF480" s="554"/>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c r="DR480" s="9"/>
      <c r="DS480" s="9"/>
      <c r="DT480" s="9"/>
    </row>
    <row r="481" spans="1:124" hidden="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554"/>
      <c r="AI481" s="554"/>
      <c r="AJ481" s="554"/>
      <c r="AK481" s="554"/>
      <c r="AL481" s="554"/>
      <c r="AM481" s="554"/>
      <c r="AN481" s="554"/>
      <c r="AO481" s="554"/>
      <c r="AP481" s="554"/>
      <c r="AQ481" s="554"/>
      <c r="AR481" s="554"/>
      <c r="AS481" s="554"/>
      <c r="AT481" s="554"/>
      <c r="AU481" s="554"/>
      <c r="AV481" s="554"/>
      <c r="AW481" s="554"/>
      <c r="AX481" s="554"/>
      <c r="AY481" s="554"/>
      <c r="AZ481" s="554"/>
      <c r="BA481" s="554"/>
      <c r="BB481" s="554"/>
      <c r="BC481" s="554"/>
      <c r="BD481" s="554"/>
      <c r="BE481" s="554"/>
      <c r="BF481" s="554"/>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row>
    <row r="482" spans="1:124" hidden="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554"/>
      <c r="AI482" s="554"/>
      <c r="AJ482" s="554"/>
      <c r="AK482" s="554"/>
      <c r="AL482" s="554"/>
      <c r="AM482" s="554"/>
      <c r="AN482" s="554"/>
      <c r="AO482" s="554"/>
      <c r="AP482" s="554"/>
      <c r="AQ482" s="554"/>
      <c r="AR482" s="554"/>
      <c r="AS482" s="554"/>
      <c r="AT482" s="554"/>
      <c r="AU482" s="554"/>
      <c r="AV482" s="554"/>
      <c r="AW482" s="554"/>
      <c r="AX482" s="554"/>
      <c r="AY482" s="554"/>
      <c r="AZ482" s="554"/>
      <c r="BA482" s="554"/>
      <c r="BB482" s="554"/>
      <c r="BC482" s="554"/>
      <c r="BD482" s="554"/>
      <c r="BE482" s="554"/>
      <c r="BF482" s="554"/>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row>
    <row r="483" spans="1:124" hidden="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554"/>
      <c r="AI483" s="554"/>
      <c r="AJ483" s="554"/>
      <c r="AK483" s="554"/>
      <c r="AL483" s="554"/>
      <c r="AM483" s="554"/>
      <c r="AN483" s="554"/>
      <c r="AO483" s="554"/>
      <c r="AP483" s="554"/>
      <c r="AQ483" s="554"/>
      <c r="AR483" s="554"/>
      <c r="AS483" s="554"/>
      <c r="AT483" s="554"/>
      <c r="AU483" s="554"/>
      <c r="AV483" s="554"/>
      <c r="AW483" s="554"/>
      <c r="AX483" s="554"/>
      <c r="AY483" s="554"/>
      <c r="AZ483" s="554"/>
      <c r="BA483" s="554"/>
      <c r="BB483" s="554"/>
      <c r="BC483" s="554"/>
      <c r="BD483" s="554"/>
      <c r="BE483" s="554"/>
      <c r="BF483" s="554"/>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row>
    <row r="484" spans="1:124" hidden="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554"/>
      <c r="AI484" s="554"/>
      <c r="AJ484" s="554"/>
      <c r="AK484" s="554"/>
      <c r="AL484" s="554"/>
      <c r="AM484" s="554"/>
      <c r="AN484" s="554"/>
      <c r="AO484" s="554"/>
      <c r="AP484" s="554"/>
      <c r="AQ484" s="554"/>
      <c r="AR484" s="554"/>
      <c r="AS484" s="554"/>
      <c r="AT484" s="554"/>
      <c r="AU484" s="554"/>
      <c r="AV484" s="554"/>
      <c r="AW484" s="554"/>
      <c r="AX484" s="554"/>
      <c r="AY484" s="554"/>
      <c r="AZ484" s="554"/>
      <c r="BA484" s="554"/>
      <c r="BB484" s="554"/>
      <c r="BC484" s="554"/>
      <c r="BD484" s="554"/>
      <c r="BE484" s="554"/>
      <c r="BF484" s="554"/>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row>
    <row r="485" spans="1:124" hidden="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554"/>
      <c r="AI485" s="554"/>
      <c r="AJ485" s="554"/>
      <c r="AK485" s="554"/>
      <c r="AL485" s="554"/>
      <c r="AM485" s="554"/>
      <c r="AN485" s="554"/>
      <c r="AO485" s="554"/>
      <c r="AP485" s="554"/>
      <c r="AQ485" s="554"/>
      <c r="AR485" s="554"/>
      <c r="AS485" s="554"/>
      <c r="AT485" s="554"/>
      <c r="AU485" s="554"/>
      <c r="AV485" s="554"/>
      <c r="AW485" s="554"/>
      <c r="AX485" s="554"/>
      <c r="AY485" s="554"/>
      <c r="AZ485" s="554"/>
      <c r="BA485" s="554"/>
      <c r="BB485" s="554"/>
      <c r="BC485" s="554"/>
      <c r="BD485" s="554"/>
      <c r="BE485" s="554"/>
      <c r="BF485" s="554"/>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c r="DR485" s="9"/>
      <c r="DS485" s="9"/>
      <c r="DT485" s="9"/>
    </row>
    <row r="486" spans="1:124" hidden="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554"/>
      <c r="AI486" s="554"/>
      <c r="AJ486" s="554"/>
      <c r="AK486" s="554"/>
      <c r="AL486" s="554"/>
      <c r="AM486" s="554"/>
      <c r="AN486" s="554"/>
      <c r="AO486" s="554"/>
      <c r="AP486" s="554"/>
      <c r="AQ486" s="554"/>
      <c r="AR486" s="554"/>
      <c r="AS486" s="554"/>
      <c r="AT486" s="554"/>
      <c r="AU486" s="554"/>
      <c r="AV486" s="554"/>
      <c r="AW486" s="554"/>
      <c r="AX486" s="554"/>
      <c r="AY486" s="554"/>
      <c r="AZ486" s="554"/>
      <c r="BA486" s="554"/>
      <c r="BB486" s="554"/>
      <c r="BC486" s="554"/>
      <c r="BD486" s="554"/>
      <c r="BE486" s="554"/>
      <c r="BF486" s="554"/>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c r="DR486" s="9"/>
      <c r="DS486" s="9"/>
      <c r="DT486" s="9"/>
    </row>
    <row r="487" spans="1:124" hidden="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554"/>
      <c r="AI487" s="554"/>
      <c r="AJ487" s="554"/>
      <c r="AK487" s="554"/>
      <c r="AL487" s="554"/>
      <c r="AM487" s="554"/>
      <c r="AN487" s="554"/>
      <c r="AO487" s="554"/>
      <c r="AP487" s="554"/>
      <c r="AQ487" s="554"/>
      <c r="AR487" s="554"/>
      <c r="AS487" s="554"/>
      <c r="AT487" s="554"/>
      <c r="AU487" s="554"/>
      <c r="AV487" s="554"/>
      <c r="AW487" s="554"/>
      <c r="AX487" s="554"/>
      <c r="AY487" s="554"/>
      <c r="AZ487" s="554"/>
      <c r="BA487" s="554"/>
      <c r="BB487" s="554"/>
      <c r="BC487" s="554"/>
      <c r="BD487" s="554"/>
      <c r="BE487" s="554"/>
      <c r="BF487" s="554"/>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c r="DR487" s="9"/>
      <c r="DS487" s="9"/>
      <c r="DT487" s="9"/>
    </row>
    <row r="488" spans="1:124" hidden="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554"/>
      <c r="AI488" s="554"/>
      <c r="AJ488" s="554"/>
      <c r="AK488" s="554"/>
      <c r="AL488" s="554"/>
      <c r="AM488" s="554"/>
      <c r="AN488" s="554"/>
      <c r="AO488" s="554"/>
      <c r="AP488" s="554"/>
      <c r="AQ488" s="554"/>
      <c r="AR488" s="554"/>
      <c r="AS488" s="554"/>
      <c r="AT488" s="554"/>
      <c r="AU488" s="554"/>
      <c r="AV488" s="554"/>
      <c r="AW488" s="554"/>
      <c r="AX488" s="554"/>
      <c r="AY488" s="554"/>
      <c r="AZ488" s="554"/>
      <c r="BA488" s="554"/>
      <c r="BB488" s="554"/>
      <c r="BC488" s="554"/>
      <c r="BD488" s="554"/>
      <c r="BE488" s="554"/>
      <c r="BF488" s="554"/>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c r="DR488" s="9"/>
      <c r="DS488" s="9"/>
      <c r="DT488" s="9"/>
    </row>
    <row r="489" spans="1:124" hidden="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554"/>
      <c r="AI489" s="554"/>
      <c r="AJ489" s="554"/>
      <c r="AK489" s="554"/>
      <c r="AL489" s="554"/>
      <c r="AM489" s="554"/>
      <c r="AN489" s="554"/>
      <c r="AO489" s="554"/>
      <c r="AP489" s="554"/>
      <c r="AQ489" s="554"/>
      <c r="AR489" s="554"/>
      <c r="AS489" s="554"/>
      <c r="AT489" s="554"/>
      <c r="AU489" s="554"/>
      <c r="AV489" s="554"/>
      <c r="AW489" s="554"/>
      <c r="AX489" s="554"/>
      <c r="AY489" s="554"/>
      <c r="AZ489" s="554"/>
      <c r="BA489" s="554"/>
      <c r="BB489" s="554"/>
      <c r="BC489" s="554"/>
      <c r="BD489" s="554"/>
      <c r="BE489" s="554"/>
      <c r="BF489" s="554"/>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row>
    <row r="490" spans="1:124" hidden="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554"/>
      <c r="AI490" s="554"/>
      <c r="AJ490" s="554"/>
      <c r="AK490" s="554"/>
      <c r="AL490" s="554"/>
      <c r="AM490" s="554"/>
      <c r="AN490" s="554"/>
      <c r="AO490" s="554"/>
      <c r="AP490" s="554"/>
      <c r="AQ490" s="554"/>
      <c r="AR490" s="554"/>
      <c r="AS490" s="554"/>
      <c r="AT490" s="554"/>
      <c r="AU490" s="554"/>
      <c r="AV490" s="554"/>
      <c r="AW490" s="554"/>
      <c r="AX490" s="554"/>
      <c r="AY490" s="554"/>
      <c r="AZ490" s="554"/>
      <c r="BA490" s="554"/>
      <c r="BB490" s="554"/>
      <c r="BC490" s="554"/>
      <c r="BD490" s="554"/>
      <c r="BE490" s="554"/>
      <c r="BF490" s="554"/>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c r="DR490" s="9"/>
      <c r="DS490" s="9"/>
      <c r="DT490" s="9"/>
    </row>
    <row r="491" spans="1:124" hidden="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554"/>
      <c r="AI491" s="554"/>
      <c r="AJ491" s="554"/>
      <c r="AK491" s="554"/>
      <c r="AL491" s="554"/>
      <c r="AM491" s="554"/>
      <c r="AN491" s="554"/>
      <c r="AO491" s="554"/>
      <c r="AP491" s="554"/>
      <c r="AQ491" s="554"/>
      <c r="AR491" s="554"/>
      <c r="AS491" s="554"/>
      <c r="AT491" s="554"/>
      <c r="AU491" s="554"/>
      <c r="AV491" s="554"/>
      <c r="AW491" s="554"/>
      <c r="AX491" s="554"/>
      <c r="AY491" s="554"/>
      <c r="AZ491" s="554"/>
      <c r="BA491" s="554"/>
      <c r="BB491" s="554"/>
      <c r="BC491" s="554"/>
      <c r="BD491" s="554"/>
      <c r="BE491" s="554"/>
      <c r="BF491" s="554"/>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row>
    <row r="492" spans="1:124" hidden="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554"/>
      <c r="AI492" s="554"/>
      <c r="AJ492" s="554"/>
      <c r="AK492" s="554"/>
      <c r="AL492" s="554"/>
      <c r="AM492" s="554"/>
      <c r="AN492" s="554"/>
      <c r="AO492" s="554"/>
      <c r="AP492" s="554"/>
      <c r="AQ492" s="554"/>
      <c r="AR492" s="554"/>
      <c r="AS492" s="554"/>
      <c r="AT492" s="554"/>
      <c r="AU492" s="554"/>
      <c r="AV492" s="554"/>
      <c r="AW492" s="554"/>
      <c r="AX492" s="554"/>
      <c r="AY492" s="554"/>
      <c r="AZ492" s="554"/>
      <c r="BA492" s="554"/>
      <c r="BB492" s="554"/>
      <c r="BC492" s="554"/>
      <c r="BD492" s="554"/>
      <c r="BE492" s="554"/>
      <c r="BF492" s="554"/>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c r="DR492" s="9"/>
      <c r="DS492" s="9"/>
      <c r="DT492" s="9"/>
    </row>
    <row r="493" spans="1:124" hidden="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554"/>
      <c r="AI493" s="554"/>
      <c r="AJ493" s="554"/>
      <c r="AK493" s="554"/>
      <c r="AL493" s="554"/>
      <c r="AM493" s="554"/>
      <c r="AN493" s="554"/>
      <c r="AO493" s="554"/>
      <c r="AP493" s="554"/>
      <c r="AQ493" s="554"/>
      <c r="AR493" s="554"/>
      <c r="AS493" s="554"/>
      <c r="AT493" s="554"/>
      <c r="AU493" s="554"/>
      <c r="AV493" s="554"/>
      <c r="AW493" s="554"/>
      <c r="AX493" s="554"/>
      <c r="AY493" s="554"/>
      <c r="AZ493" s="554"/>
      <c r="BA493" s="554"/>
      <c r="BB493" s="554"/>
      <c r="BC493" s="554"/>
      <c r="BD493" s="554"/>
      <c r="BE493" s="554"/>
      <c r="BF493" s="554"/>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c r="DR493" s="9"/>
      <c r="DS493" s="9"/>
      <c r="DT493" s="9"/>
    </row>
    <row r="494" spans="1:124" hidden="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554"/>
      <c r="AI494" s="554"/>
      <c r="AJ494" s="554"/>
      <c r="AK494" s="554"/>
      <c r="AL494" s="554"/>
      <c r="AM494" s="554"/>
      <c r="AN494" s="554"/>
      <c r="AO494" s="554"/>
      <c r="AP494" s="554"/>
      <c r="AQ494" s="554"/>
      <c r="AR494" s="554"/>
      <c r="AS494" s="554"/>
      <c r="AT494" s="554"/>
      <c r="AU494" s="554"/>
      <c r="AV494" s="554"/>
      <c r="AW494" s="554"/>
      <c r="AX494" s="554"/>
      <c r="AY494" s="554"/>
      <c r="AZ494" s="554"/>
      <c r="BA494" s="554"/>
      <c r="BB494" s="554"/>
      <c r="BC494" s="554"/>
      <c r="BD494" s="554"/>
      <c r="BE494" s="554"/>
      <c r="BF494" s="554"/>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c r="DR494" s="9"/>
      <c r="DS494" s="9"/>
      <c r="DT494" s="9"/>
    </row>
    <row r="495" spans="1:124" hidden="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554"/>
      <c r="AI495" s="554"/>
      <c r="AJ495" s="554"/>
      <c r="AK495" s="554"/>
      <c r="AL495" s="554"/>
      <c r="AM495" s="554"/>
      <c r="AN495" s="554"/>
      <c r="AO495" s="554"/>
      <c r="AP495" s="554"/>
      <c r="AQ495" s="554"/>
      <c r="AR495" s="554"/>
      <c r="AS495" s="554"/>
      <c r="AT495" s="554"/>
      <c r="AU495" s="554"/>
      <c r="AV495" s="554"/>
      <c r="AW495" s="554"/>
      <c r="AX495" s="554"/>
      <c r="AY495" s="554"/>
      <c r="AZ495" s="554"/>
      <c r="BA495" s="554"/>
      <c r="BB495" s="554"/>
      <c r="BC495" s="554"/>
      <c r="BD495" s="554"/>
      <c r="BE495" s="554"/>
      <c r="BF495" s="554"/>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c r="DR495" s="9"/>
      <c r="DS495" s="9"/>
      <c r="DT495" s="9"/>
    </row>
    <row r="496" spans="1:124" hidden="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554"/>
      <c r="AI496" s="554"/>
      <c r="AJ496" s="554"/>
      <c r="AK496" s="554"/>
      <c r="AL496" s="554"/>
      <c r="AM496" s="554"/>
      <c r="AN496" s="554"/>
      <c r="AO496" s="554"/>
      <c r="AP496" s="554"/>
      <c r="AQ496" s="554"/>
      <c r="AR496" s="554"/>
      <c r="AS496" s="554"/>
      <c r="AT496" s="554"/>
      <c r="AU496" s="554"/>
      <c r="AV496" s="554"/>
      <c r="AW496" s="554"/>
      <c r="AX496" s="554"/>
      <c r="AY496" s="554"/>
      <c r="AZ496" s="554"/>
      <c r="BA496" s="554"/>
      <c r="BB496" s="554"/>
      <c r="BC496" s="554"/>
      <c r="BD496" s="554"/>
      <c r="BE496" s="554"/>
      <c r="BF496" s="554"/>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c r="DR496" s="9"/>
      <c r="DS496" s="9"/>
      <c r="DT496" s="9"/>
    </row>
    <row r="497" spans="1:124" hidden="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554"/>
      <c r="AI497" s="554"/>
      <c r="AJ497" s="554"/>
      <c r="AK497" s="554"/>
      <c r="AL497" s="554"/>
      <c r="AM497" s="554"/>
      <c r="AN497" s="554"/>
      <c r="AO497" s="554"/>
      <c r="AP497" s="554"/>
      <c r="AQ497" s="554"/>
      <c r="AR497" s="554"/>
      <c r="AS497" s="554"/>
      <c r="AT497" s="554"/>
      <c r="AU497" s="554"/>
      <c r="AV497" s="554"/>
      <c r="AW497" s="554"/>
      <c r="AX497" s="554"/>
      <c r="AY497" s="554"/>
      <c r="AZ497" s="554"/>
      <c r="BA497" s="554"/>
      <c r="BB497" s="554"/>
      <c r="BC497" s="554"/>
      <c r="BD497" s="554"/>
      <c r="BE497" s="554"/>
      <c r="BF497" s="554"/>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row>
    <row r="498" spans="1:124" hidden="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554"/>
      <c r="AI498" s="554"/>
      <c r="AJ498" s="554"/>
      <c r="AK498" s="554"/>
      <c r="AL498" s="554"/>
      <c r="AM498" s="554"/>
      <c r="AN498" s="554"/>
      <c r="AO498" s="554"/>
      <c r="AP498" s="554"/>
      <c r="AQ498" s="554"/>
      <c r="AR498" s="554"/>
      <c r="AS498" s="554"/>
      <c r="AT498" s="554"/>
      <c r="AU498" s="554"/>
      <c r="AV498" s="554"/>
      <c r="AW498" s="554"/>
      <c r="AX498" s="554"/>
      <c r="AY498" s="554"/>
      <c r="AZ498" s="554"/>
      <c r="BA498" s="554"/>
      <c r="BB498" s="554"/>
      <c r="BC498" s="554"/>
      <c r="BD498" s="554"/>
      <c r="BE498" s="554"/>
      <c r="BF498" s="554"/>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c r="DR498" s="9"/>
      <c r="DS498" s="9"/>
      <c r="DT498" s="9"/>
    </row>
    <row r="499" spans="1:124" hidden="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554"/>
      <c r="AI499" s="554"/>
      <c r="AJ499" s="554"/>
      <c r="AK499" s="554"/>
      <c r="AL499" s="554"/>
      <c r="AM499" s="554"/>
      <c r="AN499" s="554"/>
      <c r="AO499" s="554"/>
      <c r="AP499" s="554"/>
      <c r="AQ499" s="554"/>
      <c r="AR499" s="554"/>
      <c r="AS499" s="554"/>
      <c r="AT499" s="554"/>
      <c r="AU499" s="554"/>
      <c r="AV499" s="554"/>
      <c r="AW499" s="554"/>
      <c r="AX499" s="554"/>
      <c r="AY499" s="554"/>
      <c r="AZ499" s="554"/>
      <c r="BA499" s="554"/>
      <c r="BB499" s="554"/>
      <c r="BC499" s="554"/>
      <c r="BD499" s="554"/>
      <c r="BE499" s="554"/>
      <c r="BF499" s="554"/>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c r="DR499" s="9"/>
      <c r="DS499" s="9"/>
      <c r="DT499" s="9"/>
    </row>
    <row r="500" spans="1:124" hidden="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554"/>
      <c r="AI500" s="554"/>
      <c r="AJ500" s="554"/>
      <c r="AK500" s="554"/>
      <c r="AL500" s="554"/>
      <c r="AM500" s="554"/>
      <c r="AN500" s="554"/>
      <c r="AO500" s="554"/>
      <c r="AP500" s="554"/>
      <c r="AQ500" s="554"/>
      <c r="AR500" s="554"/>
      <c r="AS500" s="554"/>
      <c r="AT500" s="554"/>
      <c r="AU500" s="554"/>
      <c r="AV500" s="554"/>
      <c r="AW500" s="554"/>
      <c r="AX500" s="554"/>
      <c r="AY500" s="554"/>
      <c r="AZ500" s="554"/>
      <c r="BA500" s="554"/>
      <c r="BB500" s="554"/>
      <c r="BC500" s="554"/>
      <c r="BD500" s="554"/>
      <c r="BE500" s="554"/>
      <c r="BF500" s="554"/>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row>
    <row r="501" spans="1:124" hidden="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554"/>
      <c r="AI501" s="554"/>
      <c r="AJ501" s="554"/>
      <c r="AK501" s="554"/>
      <c r="AL501" s="554"/>
      <c r="AM501" s="554"/>
      <c r="AN501" s="554"/>
      <c r="AO501" s="554"/>
      <c r="AP501" s="554"/>
      <c r="AQ501" s="554"/>
      <c r="AR501" s="554"/>
      <c r="AS501" s="554"/>
      <c r="AT501" s="554"/>
      <c r="AU501" s="554"/>
      <c r="AV501" s="554"/>
      <c r="AW501" s="554"/>
      <c r="AX501" s="554"/>
      <c r="AY501" s="554"/>
      <c r="AZ501" s="554"/>
      <c r="BA501" s="554"/>
      <c r="BB501" s="554"/>
      <c r="BC501" s="554"/>
      <c r="BD501" s="554"/>
      <c r="BE501" s="554"/>
      <c r="BF501" s="554"/>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row>
    <row r="502" spans="1:124" hidden="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554"/>
      <c r="AI502" s="554"/>
      <c r="AJ502" s="554"/>
      <c r="AK502" s="554"/>
      <c r="AL502" s="554"/>
      <c r="AM502" s="554"/>
      <c r="AN502" s="554"/>
      <c r="AO502" s="554"/>
      <c r="AP502" s="554"/>
      <c r="AQ502" s="554"/>
      <c r="AR502" s="554"/>
      <c r="AS502" s="554"/>
      <c r="AT502" s="554"/>
      <c r="AU502" s="554"/>
      <c r="AV502" s="554"/>
      <c r="AW502" s="554"/>
      <c r="AX502" s="554"/>
      <c r="AY502" s="554"/>
      <c r="AZ502" s="554"/>
      <c r="BA502" s="554"/>
      <c r="BB502" s="554"/>
      <c r="BC502" s="554"/>
      <c r="BD502" s="554"/>
      <c r="BE502" s="554"/>
      <c r="BF502" s="554"/>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row>
    <row r="503" spans="1:124" hidden="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554"/>
      <c r="AI503" s="554"/>
      <c r="AJ503" s="554"/>
      <c r="AK503" s="554"/>
      <c r="AL503" s="554"/>
      <c r="AM503" s="554"/>
      <c r="AN503" s="554"/>
      <c r="AO503" s="554"/>
      <c r="AP503" s="554"/>
      <c r="AQ503" s="554"/>
      <c r="AR503" s="554"/>
      <c r="AS503" s="554"/>
      <c r="AT503" s="554"/>
      <c r="AU503" s="554"/>
      <c r="AV503" s="554"/>
      <c r="AW503" s="554"/>
      <c r="AX503" s="554"/>
      <c r="AY503" s="554"/>
      <c r="AZ503" s="554"/>
      <c r="BA503" s="554"/>
      <c r="BB503" s="554"/>
      <c r="BC503" s="554"/>
      <c r="BD503" s="554"/>
      <c r="BE503" s="554"/>
      <c r="BF503" s="554"/>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row>
    <row r="504" spans="1:124" hidden="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554"/>
      <c r="AI504" s="554"/>
      <c r="AJ504" s="554"/>
      <c r="AK504" s="554"/>
      <c r="AL504" s="554"/>
      <c r="AM504" s="554"/>
      <c r="AN504" s="554"/>
      <c r="AO504" s="554"/>
      <c r="AP504" s="554"/>
      <c r="AQ504" s="554"/>
      <c r="AR504" s="554"/>
      <c r="AS504" s="554"/>
      <c r="AT504" s="554"/>
      <c r="AU504" s="554"/>
      <c r="AV504" s="554"/>
      <c r="AW504" s="554"/>
      <c r="AX504" s="554"/>
      <c r="AY504" s="554"/>
      <c r="AZ504" s="554"/>
      <c r="BA504" s="554"/>
      <c r="BB504" s="554"/>
      <c r="BC504" s="554"/>
      <c r="BD504" s="554"/>
      <c r="BE504" s="554"/>
      <c r="BF504" s="554"/>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c r="DR504" s="9"/>
      <c r="DS504" s="9"/>
      <c r="DT504" s="9"/>
    </row>
    <row r="505" spans="1:124" hidden="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554"/>
      <c r="AI505" s="554"/>
      <c r="AJ505" s="554"/>
      <c r="AK505" s="554"/>
      <c r="AL505" s="554"/>
      <c r="AM505" s="554"/>
      <c r="AN505" s="554"/>
      <c r="AO505" s="554"/>
      <c r="AP505" s="554"/>
      <c r="AQ505" s="554"/>
      <c r="AR505" s="554"/>
      <c r="AS505" s="554"/>
      <c r="AT505" s="554"/>
      <c r="AU505" s="554"/>
      <c r="AV505" s="554"/>
      <c r="AW505" s="554"/>
      <c r="AX505" s="554"/>
      <c r="AY505" s="554"/>
      <c r="AZ505" s="554"/>
      <c r="BA505" s="554"/>
      <c r="BB505" s="554"/>
      <c r="BC505" s="554"/>
      <c r="BD505" s="554"/>
      <c r="BE505" s="554"/>
      <c r="BF505" s="554"/>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c r="DR505" s="9"/>
      <c r="DS505" s="9"/>
      <c r="DT505" s="9"/>
    </row>
    <row r="506" spans="1:124" hidden="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554"/>
      <c r="AI506" s="554"/>
      <c r="AJ506" s="554"/>
      <c r="AK506" s="554"/>
      <c r="AL506" s="554"/>
      <c r="AM506" s="554"/>
      <c r="AN506" s="554"/>
      <c r="AO506" s="554"/>
      <c r="AP506" s="554"/>
      <c r="AQ506" s="554"/>
      <c r="AR506" s="554"/>
      <c r="AS506" s="554"/>
      <c r="AT506" s="554"/>
      <c r="AU506" s="554"/>
      <c r="AV506" s="554"/>
      <c r="AW506" s="554"/>
      <c r="AX506" s="554"/>
      <c r="AY506" s="554"/>
      <c r="AZ506" s="554"/>
      <c r="BA506" s="554"/>
      <c r="BB506" s="554"/>
      <c r="BC506" s="554"/>
      <c r="BD506" s="554"/>
      <c r="BE506" s="554"/>
      <c r="BF506" s="554"/>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c r="DR506" s="9"/>
      <c r="DS506" s="9"/>
      <c r="DT506" s="9"/>
    </row>
    <row r="507" spans="1:124" hidden="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554"/>
      <c r="AI507" s="554"/>
      <c r="AJ507" s="554"/>
      <c r="AK507" s="554"/>
      <c r="AL507" s="554"/>
      <c r="AM507" s="554"/>
      <c r="AN507" s="554"/>
      <c r="AO507" s="554"/>
      <c r="AP507" s="554"/>
      <c r="AQ507" s="554"/>
      <c r="AR507" s="554"/>
      <c r="AS507" s="554"/>
      <c r="AT507" s="554"/>
      <c r="AU507" s="554"/>
      <c r="AV507" s="554"/>
      <c r="AW507" s="554"/>
      <c r="AX507" s="554"/>
      <c r="AY507" s="554"/>
      <c r="AZ507" s="554"/>
      <c r="BA507" s="554"/>
      <c r="BB507" s="554"/>
      <c r="BC507" s="554"/>
      <c r="BD507" s="554"/>
      <c r="BE507" s="554"/>
      <c r="BF507" s="554"/>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row>
    <row r="508" spans="1:124" hidden="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554"/>
      <c r="AI508" s="554"/>
      <c r="AJ508" s="554"/>
      <c r="AK508" s="554"/>
      <c r="AL508" s="554"/>
      <c r="AM508" s="554"/>
      <c r="AN508" s="554"/>
      <c r="AO508" s="554"/>
      <c r="AP508" s="554"/>
      <c r="AQ508" s="554"/>
      <c r="AR508" s="554"/>
      <c r="AS508" s="554"/>
      <c r="AT508" s="554"/>
      <c r="AU508" s="554"/>
      <c r="AV508" s="554"/>
      <c r="AW508" s="554"/>
      <c r="AX508" s="554"/>
      <c r="AY508" s="554"/>
      <c r="AZ508" s="554"/>
      <c r="BA508" s="554"/>
      <c r="BB508" s="554"/>
      <c r="BC508" s="554"/>
      <c r="BD508" s="554"/>
      <c r="BE508" s="554"/>
      <c r="BF508" s="554"/>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c r="DR508" s="9"/>
      <c r="DS508" s="9"/>
      <c r="DT508" s="9"/>
    </row>
    <row r="509" spans="1:124" hidden="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554"/>
      <c r="AI509" s="554"/>
      <c r="AJ509" s="554"/>
      <c r="AK509" s="554"/>
      <c r="AL509" s="554"/>
      <c r="AM509" s="554"/>
      <c r="AN509" s="554"/>
      <c r="AO509" s="554"/>
      <c r="AP509" s="554"/>
      <c r="AQ509" s="554"/>
      <c r="AR509" s="554"/>
      <c r="AS509" s="554"/>
      <c r="AT509" s="554"/>
      <c r="AU509" s="554"/>
      <c r="AV509" s="554"/>
      <c r="AW509" s="554"/>
      <c r="AX509" s="554"/>
      <c r="AY509" s="554"/>
      <c r="AZ509" s="554"/>
      <c r="BA509" s="554"/>
      <c r="BB509" s="554"/>
      <c r="BC509" s="554"/>
      <c r="BD509" s="554"/>
      <c r="BE509" s="554"/>
      <c r="BF509" s="554"/>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c r="DR509" s="9"/>
      <c r="DS509" s="9"/>
      <c r="DT509" s="9"/>
    </row>
    <row r="510" spans="1:124" hidden="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554"/>
      <c r="AI510" s="554"/>
      <c r="AJ510" s="554"/>
      <c r="AK510" s="554"/>
      <c r="AL510" s="554"/>
      <c r="AM510" s="554"/>
      <c r="AN510" s="554"/>
      <c r="AO510" s="554"/>
      <c r="AP510" s="554"/>
      <c r="AQ510" s="554"/>
      <c r="AR510" s="554"/>
      <c r="AS510" s="554"/>
      <c r="AT510" s="554"/>
      <c r="AU510" s="554"/>
      <c r="AV510" s="554"/>
      <c r="AW510" s="554"/>
      <c r="AX510" s="554"/>
      <c r="AY510" s="554"/>
      <c r="AZ510" s="554"/>
      <c r="BA510" s="554"/>
      <c r="BB510" s="554"/>
      <c r="BC510" s="554"/>
      <c r="BD510" s="554"/>
      <c r="BE510" s="554"/>
      <c r="BF510" s="554"/>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c r="DR510" s="9"/>
      <c r="DS510" s="9"/>
      <c r="DT510" s="9"/>
    </row>
    <row r="511" spans="1:124" hidden="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554"/>
      <c r="AI511" s="554"/>
      <c r="AJ511" s="554"/>
      <c r="AK511" s="554"/>
      <c r="AL511" s="554"/>
      <c r="AM511" s="554"/>
      <c r="AN511" s="554"/>
      <c r="AO511" s="554"/>
      <c r="AP511" s="554"/>
      <c r="AQ511" s="554"/>
      <c r="AR511" s="554"/>
      <c r="AS511" s="554"/>
      <c r="AT511" s="554"/>
      <c r="AU511" s="554"/>
      <c r="AV511" s="554"/>
      <c r="AW511" s="554"/>
      <c r="AX511" s="554"/>
      <c r="AY511" s="554"/>
      <c r="AZ511" s="554"/>
      <c r="BA511" s="554"/>
      <c r="BB511" s="554"/>
      <c r="BC511" s="554"/>
      <c r="BD511" s="554"/>
      <c r="BE511" s="554"/>
      <c r="BF511" s="554"/>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row>
    <row r="512" spans="1:124" hidden="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554"/>
      <c r="AI512" s="554"/>
      <c r="AJ512" s="554"/>
      <c r="AK512" s="554"/>
      <c r="AL512" s="554"/>
      <c r="AM512" s="554"/>
      <c r="AN512" s="554"/>
      <c r="AO512" s="554"/>
      <c r="AP512" s="554"/>
      <c r="AQ512" s="554"/>
      <c r="AR512" s="554"/>
      <c r="AS512" s="554"/>
      <c r="AT512" s="554"/>
      <c r="AU512" s="554"/>
      <c r="AV512" s="554"/>
      <c r="AW512" s="554"/>
      <c r="AX512" s="554"/>
      <c r="AY512" s="554"/>
      <c r="AZ512" s="554"/>
      <c r="BA512" s="554"/>
      <c r="BB512" s="554"/>
      <c r="BC512" s="554"/>
      <c r="BD512" s="554"/>
      <c r="BE512" s="554"/>
      <c r="BF512" s="554"/>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c r="DR512" s="9"/>
      <c r="DS512" s="9"/>
      <c r="DT512" s="9"/>
    </row>
    <row r="513" spans="1:124" hidden="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554"/>
      <c r="AI513" s="554"/>
      <c r="AJ513" s="554"/>
      <c r="AK513" s="554"/>
      <c r="AL513" s="554"/>
      <c r="AM513" s="554"/>
      <c r="AN513" s="554"/>
      <c r="AO513" s="554"/>
      <c r="AP513" s="554"/>
      <c r="AQ513" s="554"/>
      <c r="AR513" s="554"/>
      <c r="AS513" s="554"/>
      <c r="AT513" s="554"/>
      <c r="AU513" s="554"/>
      <c r="AV513" s="554"/>
      <c r="AW513" s="554"/>
      <c r="AX513" s="554"/>
      <c r="AY513" s="554"/>
      <c r="AZ513" s="554"/>
      <c r="BA513" s="554"/>
      <c r="BB513" s="554"/>
      <c r="BC513" s="554"/>
      <c r="BD513" s="554"/>
      <c r="BE513" s="554"/>
      <c r="BF513" s="554"/>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c r="DR513" s="9"/>
      <c r="DS513" s="9"/>
      <c r="DT513" s="9"/>
    </row>
    <row r="514" spans="1:124" hidden="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554"/>
      <c r="AI514" s="554"/>
      <c r="AJ514" s="554"/>
      <c r="AK514" s="554"/>
      <c r="AL514" s="554"/>
      <c r="AM514" s="554"/>
      <c r="AN514" s="554"/>
      <c r="AO514" s="554"/>
      <c r="AP514" s="554"/>
      <c r="AQ514" s="554"/>
      <c r="AR514" s="554"/>
      <c r="AS514" s="554"/>
      <c r="AT514" s="554"/>
      <c r="AU514" s="554"/>
      <c r="AV514" s="554"/>
      <c r="AW514" s="554"/>
      <c r="AX514" s="554"/>
      <c r="AY514" s="554"/>
      <c r="AZ514" s="554"/>
      <c r="BA514" s="554"/>
      <c r="BB514" s="554"/>
      <c r="BC514" s="554"/>
      <c r="BD514" s="554"/>
      <c r="BE514" s="554"/>
      <c r="BF514" s="554"/>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c r="DR514" s="9"/>
      <c r="DS514" s="9"/>
      <c r="DT514" s="9"/>
    </row>
    <row r="515" spans="1:124" hidden="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554"/>
      <c r="AI515" s="554"/>
      <c r="AJ515" s="554"/>
      <c r="AK515" s="554"/>
      <c r="AL515" s="554"/>
      <c r="AM515" s="554"/>
      <c r="AN515" s="554"/>
      <c r="AO515" s="554"/>
      <c r="AP515" s="554"/>
      <c r="AQ515" s="554"/>
      <c r="AR515" s="554"/>
      <c r="AS515" s="554"/>
      <c r="AT515" s="554"/>
      <c r="AU515" s="554"/>
      <c r="AV515" s="554"/>
      <c r="AW515" s="554"/>
      <c r="AX515" s="554"/>
      <c r="AY515" s="554"/>
      <c r="AZ515" s="554"/>
      <c r="BA515" s="554"/>
      <c r="BB515" s="554"/>
      <c r="BC515" s="554"/>
      <c r="BD515" s="554"/>
      <c r="BE515" s="554"/>
      <c r="BF515" s="554"/>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c r="DR515" s="9"/>
      <c r="DS515" s="9"/>
      <c r="DT515" s="9"/>
    </row>
    <row r="516" spans="1:124" hidden="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554"/>
      <c r="AI516" s="554"/>
      <c r="AJ516" s="554"/>
      <c r="AK516" s="554"/>
      <c r="AL516" s="554"/>
      <c r="AM516" s="554"/>
      <c r="AN516" s="554"/>
      <c r="AO516" s="554"/>
      <c r="AP516" s="554"/>
      <c r="AQ516" s="554"/>
      <c r="AR516" s="554"/>
      <c r="AS516" s="554"/>
      <c r="AT516" s="554"/>
      <c r="AU516" s="554"/>
      <c r="AV516" s="554"/>
      <c r="AW516" s="554"/>
      <c r="AX516" s="554"/>
      <c r="AY516" s="554"/>
      <c r="AZ516" s="554"/>
      <c r="BA516" s="554"/>
      <c r="BB516" s="554"/>
      <c r="BC516" s="554"/>
      <c r="BD516" s="554"/>
      <c r="BE516" s="554"/>
      <c r="BF516" s="554"/>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c r="DR516" s="9"/>
      <c r="DS516" s="9"/>
      <c r="DT516" s="9"/>
    </row>
    <row r="517" spans="1:124" hidden="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554"/>
      <c r="AI517" s="554"/>
      <c r="AJ517" s="554"/>
      <c r="AK517" s="554"/>
      <c r="AL517" s="554"/>
      <c r="AM517" s="554"/>
      <c r="AN517" s="554"/>
      <c r="AO517" s="554"/>
      <c r="AP517" s="554"/>
      <c r="AQ517" s="554"/>
      <c r="AR517" s="554"/>
      <c r="AS517" s="554"/>
      <c r="AT517" s="554"/>
      <c r="AU517" s="554"/>
      <c r="AV517" s="554"/>
      <c r="AW517" s="554"/>
      <c r="AX517" s="554"/>
      <c r="AY517" s="554"/>
      <c r="AZ517" s="554"/>
      <c r="BA517" s="554"/>
      <c r="BB517" s="554"/>
      <c r="BC517" s="554"/>
      <c r="BD517" s="554"/>
      <c r="BE517" s="554"/>
      <c r="BF517" s="554"/>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c r="DR517" s="9"/>
      <c r="DS517" s="9"/>
      <c r="DT517" s="9"/>
    </row>
    <row r="518" spans="1:124" hidden="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554"/>
      <c r="AI518" s="554"/>
      <c r="AJ518" s="554"/>
      <c r="AK518" s="554"/>
      <c r="AL518" s="554"/>
      <c r="AM518" s="554"/>
      <c r="AN518" s="554"/>
      <c r="AO518" s="554"/>
      <c r="AP518" s="554"/>
      <c r="AQ518" s="554"/>
      <c r="AR518" s="554"/>
      <c r="AS518" s="554"/>
      <c r="AT518" s="554"/>
      <c r="AU518" s="554"/>
      <c r="AV518" s="554"/>
      <c r="AW518" s="554"/>
      <c r="AX518" s="554"/>
      <c r="AY518" s="554"/>
      <c r="AZ518" s="554"/>
      <c r="BA518" s="554"/>
      <c r="BB518" s="554"/>
      <c r="BC518" s="554"/>
      <c r="BD518" s="554"/>
      <c r="BE518" s="554"/>
      <c r="BF518" s="554"/>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c r="DR518" s="9"/>
      <c r="DS518" s="9"/>
      <c r="DT518" s="9"/>
    </row>
    <row r="519" spans="1:124" hidden="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554"/>
      <c r="AI519" s="554"/>
      <c r="AJ519" s="554"/>
      <c r="AK519" s="554"/>
      <c r="AL519" s="554"/>
      <c r="AM519" s="554"/>
      <c r="AN519" s="554"/>
      <c r="AO519" s="554"/>
      <c r="AP519" s="554"/>
      <c r="AQ519" s="554"/>
      <c r="AR519" s="554"/>
      <c r="AS519" s="554"/>
      <c r="AT519" s="554"/>
      <c r="AU519" s="554"/>
      <c r="AV519" s="554"/>
      <c r="AW519" s="554"/>
      <c r="AX519" s="554"/>
      <c r="AY519" s="554"/>
      <c r="AZ519" s="554"/>
      <c r="BA519" s="554"/>
      <c r="BB519" s="554"/>
      <c r="BC519" s="554"/>
      <c r="BD519" s="554"/>
      <c r="BE519" s="554"/>
      <c r="BF519" s="554"/>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c r="DR519" s="9"/>
      <c r="DS519" s="9"/>
      <c r="DT519" s="9"/>
    </row>
    <row r="520" spans="1:124" hidden="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554"/>
      <c r="AI520" s="554"/>
      <c r="AJ520" s="554"/>
      <c r="AK520" s="554"/>
      <c r="AL520" s="554"/>
      <c r="AM520" s="554"/>
      <c r="AN520" s="554"/>
      <c r="AO520" s="554"/>
      <c r="AP520" s="554"/>
      <c r="AQ520" s="554"/>
      <c r="AR520" s="554"/>
      <c r="AS520" s="554"/>
      <c r="AT520" s="554"/>
      <c r="AU520" s="554"/>
      <c r="AV520" s="554"/>
      <c r="AW520" s="554"/>
      <c r="AX520" s="554"/>
      <c r="AY520" s="554"/>
      <c r="AZ520" s="554"/>
      <c r="BA520" s="554"/>
      <c r="BB520" s="554"/>
      <c r="BC520" s="554"/>
      <c r="BD520" s="554"/>
      <c r="BE520" s="554"/>
      <c r="BF520" s="554"/>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c r="DR520" s="9"/>
      <c r="DS520" s="9"/>
      <c r="DT520" s="9"/>
    </row>
    <row r="521" spans="1:124" hidden="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554"/>
      <c r="AI521" s="554"/>
      <c r="AJ521" s="554"/>
      <c r="AK521" s="554"/>
      <c r="AL521" s="554"/>
      <c r="AM521" s="554"/>
      <c r="AN521" s="554"/>
      <c r="AO521" s="554"/>
      <c r="AP521" s="554"/>
      <c r="AQ521" s="554"/>
      <c r="AR521" s="554"/>
      <c r="AS521" s="554"/>
      <c r="AT521" s="554"/>
      <c r="AU521" s="554"/>
      <c r="AV521" s="554"/>
      <c r="AW521" s="554"/>
      <c r="AX521" s="554"/>
      <c r="AY521" s="554"/>
      <c r="AZ521" s="554"/>
      <c r="BA521" s="554"/>
      <c r="BB521" s="554"/>
      <c r="BC521" s="554"/>
      <c r="BD521" s="554"/>
      <c r="BE521" s="554"/>
      <c r="BF521" s="554"/>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c r="DR521" s="9"/>
      <c r="DS521" s="9"/>
      <c r="DT521" s="9"/>
    </row>
    <row r="522" spans="1:124" hidden="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554"/>
      <c r="AI522" s="554"/>
      <c r="AJ522" s="554"/>
      <c r="AK522" s="554"/>
      <c r="AL522" s="554"/>
      <c r="AM522" s="554"/>
      <c r="AN522" s="554"/>
      <c r="AO522" s="554"/>
      <c r="AP522" s="554"/>
      <c r="AQ522" s="554"/>
      <c r="AR522" s="554"/>
      <c r="AS522" s="554"/>
      <c r="AT522" s="554"/>
      <c r="AU522" s="554"/>
      <c r="AV522" s="554"/>
      <c r="AW522" s="554"/>
      <c r="AX522" s="554"/>
      <c r="AY522" s="554"/>
      <c r="AZ522" s="554"/>
      <c r="BA522" s="554"/>
      <c r="BB522" s="554"/>
      <c r="BC522" s="554"/>
      <c r="BD522" s="554"/>
      <c r="BE522" s="554"/>
      <c r="BF522" s="554"/>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row>
    <row r="523" spans="1:124" hidden="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554"/>
      <c r="AI523" s="554"/>
      <c r="AJ523" s="554"/>
      <c r="AK523" s="554"/>
      <c r="AL523" s="554"/>
      <c r="AM523" s="554"/>
      <c r="AN523" s="554"/>
      <c r="AO523" s="554"/>
      <c r="AP523" s="554"/>
      <c r="AQ523" s="554"/>
      <c r="AR523" s="554"/>
      <c r="AS523" s="554"/>
      <c r="AT523" s="554"/>
      <c r="AU523" s="554"/>
      <c r="AV523" s="554"/>
      <c r="AW523" s="554"/>
      <c r="AX523" s="554"/>
      <c r="AY523" s="554"/>
      <c r="AZ523" s="554"/>
      <c r="BA523" s="554"/>
      <c r="BB523" s="554"/>
      <c r="BC523" s="554"/>
      <c r="BD523" s="554"/>
      <c r="BE523" s="554"/>
      <c r="BF523" s="554"/>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c r="DR523" s="9"/>
      <c r="DS523" s="9"/>
      <c r="DT523" s="9"/>
    </row>
    <row r="524" spans="1:124" hidden="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554"/>
      <c r="AI524" s="554"/>
      <c r="AJ524" s="554"/>
      <c r="AK524" s="554"/>
      <c r="AL524" s="554"/>
      <c r="AM524" s="554"/>
      <c r="AN524" s="554"/>
      <c r="AO524" s="554"/>
      <c r="AP524" s="554"/>
      <c r="AQ524" s="554"/>
      <c r="AR524" s="554"/>
      <c r="AS524" s="554"/>
      <c r="AT524" s="554"/>
      <c r="AU524" s="554"/>
      <c r="AV524" s="554"/>
      <c r="AW524" s="554"/>
      <c r="AX524" s="554"/>
      <c r="AY524" s="554"/>
      <c r="AZ524" s="554"/>
      <c r="BA524" s="554"/>
      <c r="BB524" s="554"/>
      <c r="BC524" s="554"/>
      <c r="BD524" s="554"/>
      <c r="BE524" s="554"/>
      <c r="BF524" s="554"/>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c r="DR524" s="9"/>
      <c r="DS524" s="9"/>
      <c r="DT524" s="9"/>
    </row>
    <row r="525" spans="1:124" hidden="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554"/>
      <c r="AI525" s="554"/>
      <c r="AJ525" s="554"/>
      <c r="AK525" s="554"/>
      <c r="AL525" s="554"/>
      <c r="AM525" s="554"/>
      <c r="AN525" s="554"/>
      <c r="AO525" s="554"/>
      <c r="AP525" s="554"/>
      <c r="AQ525" s="554"/>
      <c r="AR525" s="554"/>
      <c r="AS525" s="554"/>
      <c r="AT525" s="554"/>
      <c r="AU525" s="554"/>
      <c r="AV525" s="554"/>
      <c r="AW525" s="554"/>
      <c r="AX525" s="554"/>
      <c r="AY525" s="554"/>
      <c r="AZ525" s="554"/>
      <c r="BA525" s="554"/>
      <c r="BB525" s="554"/>
      <c r="BC525" s="554"/>
      <c r="BD525" s="554"/>
      <c r="BE525" s="554"/>
      <c r="BF525" s="554"/>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c r="DR525" s="9"/>
      <c r="DS525" s="9"/>
      <c r="DT525" s="9"/>
    </row>
    <row r="526" spans="1:124" hidden="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554"/>
      <c r="AI526" s="554"/>
      <c r="AJ526" s="554"/>
      <c r="AK526" s="554"/>
      <c r="AL526" s="554"/>
      <c r="AM526" s="554"/>
      <c r="AN526" s="554"/>
      <c r="AO526" s="554"/>
      <c r="AP526" s="554"/>
      <c r="AQ526" s="554"/>
      <c r="AR526" s="554"/>
      <c r="AS526" s="554"/>
      <c r="AT526" s="554"/>
      <c r="AU526" s="554"/>
      <c r="AV526" s="554"/>
      <c r="AW526" s="554"/>
      <c r="AX526" s="554"/>
      <c r="AY526" s="554"/>
      <c r="AZ526" s="554"/>
      <c r="BA526" s="554"/>
      <c r="BB526" s="554"/>
      <c r="BC526" s="554"/>
      <c r="BD526" s="554"/>
      <c r="BE526" s="554"/>
      <c r="BF526" s="554"/>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c r="DR526" s="9"/>
      <c r="DS526" s="9"/>
      <c r="DT526" s="9"/>
    </row>
    <row r="527" spans="1:124" hidden="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554"/>
      <c r="AI527" s="554"/>
      <c r="AJ527" s="554"/>
      <c r="AK527" s="554"/>
      <c r="AL527" s="554"/>
      <c r="AM527" s="554"/>
      <c r="AN527" s="554"/>
      <c r="AO527" s="554"/>
      <c r="AP527" s="554"/>
      <c r="AQ527" s="554"/>
      <c r="AR527" s="554"/>
      <c r="AS527" s="554"/>
      <c r="AT527" s="554"/>
      <c r="AU527" s="554"/>
      <c r="AV527" s="554"/>
      <c r="AW527" s="554"/>
      <c r="AX527" s="554"/>
      <c r="AY527" s="554"/>
      <c r="AZ527" s="554"/>
      <c r="BA527" s="554"/>
      <c r="BB527" s="554"/>
      <c r="BC527" s="554"/>
      <c r="BD527" s="554"/>
      <c r="BE527" s="554"/>
      <c r="BF527" s="554"/>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c r="DR527" s="9"/>
      <c r="DS527" s="9"/>
      <c r="DT527" s="9"/>
    </row>
    <row r="528" spans="1:124" hidden="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554"/>
      <c r="AI528" s="554"/>
      <c r="AJ528" s="554"/>
      <c r="AK528" s="554"/>
      <c r="AL528" s="554"/>
      <c r="AM528" s="554"/>
      <c r="AN528" s="554"/>
      <c r="AO528" s="554"/>
      <c r="AP528" s="554"/>
      <c r="AQ528" s="554"/>
      <c r="AR528" s="554"/>
      <c r="AS528" s="554"/>
      <c r="AT528" s="554"/>
      <c r="AU528" s="554"/>
      <c r="AV528" s="554"/>
      <c r="AW528" s="554"/>
      <c r="AX528" s="554"/>
      <c r="AY528" s="554"/>
      <c r="AZ528" s="554"/>
      <c r="BA528" s="554"/>
      <c r="BB528" s="554"/>
      <c r="BC528" s="554"/>
      <c r="BD528" s="554"/>
      <c r="BE528" s="554"/>
      <c r="BF528" s="554"/>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c r="DR528" s="9"/>
      <c r="DS528" s="9"/>
      <c r="DT528" s="9"/>
    </row>
    <row r="529" spans="1:124" hidden="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554"/>
      <c r="AI529" s="554"/>
      <c r="AJ529" s="554"/>
      <c r="AK529" s="554"/>
      <c r="AL529" s="554"/>
      <c r="AM529" s="554"/>
      <c r="AN529" s="554"/>
      <c r="AO529" s="554"/>
      <c r="AP529" s="554"/>
      <c r="AQ529" s="554"/>
      <c r="AR529" s="554"/>
      <c r="AS529" s="554"/>
      <c r="AT529" s="554"/>
      <c r="AU529" s="554"/>
      <c r="AV529" s="554"/>
      <c r="AW529" s="554"/>
      <c r="AX529" s="554"/>
      <c r="AY529" s="554"/>
      <c r="AZ529" s="554"/>
      <c r="BA529" s="554"/>
      <c r="BB529" s="554"/>
      <c r="BC529" s="554"/>
      <c r="BD529" s="554"/>
      <c r="BE529" s="554"/>
      <c r="BF529" s="554"/>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c r="DR529" s="9"/>
      <c r="DS529" s="9"/>
      <c r="DT529" s="9"/>
    </row>
    <row r="530" spans="1:124" hidden="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554"/>
      <c r="AI530" s="554"/>
      <c r="AJ530" s="554"/>
      <c r="AK530" s="554"/>
      <c r="AL530" s="554"/>
      <c r="AM530" s="554"/>
      <c r="AN530" s="554"/>
      <c r="AO530" s="554"/>
      <c r="AP530" s="554"/>
      <c r="AQ530" s="554"/>
      <c r="AR530" s="554"/>
      <c r="AS530" s="554"/>
      <c r="AT530" s="554"/>
      <c r="AU530" s="554"/>
      <c r="AV530" s="554"/>
      <c r="AW530" s="554"/>
      <c r="AX530" s="554"/>
      <c r="AY530" s="554"/>
      <c r="AZ530" s="554"/>
      <c r="BA530" s="554"/>
      <c r="BB530" s="554"/>
      <c r="BC530" s="554"/>
      <c r="BD530" s="554"/>
      <c r="BE530" s="554"/>
      <c r="BF530" s="554"/>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c r="DR530" s="9"/>
      <c r="DS530" s="9"/>
      <c r="DT530" s="9"/>
    </row>
    <row r="531" spans="1:124" hidden="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554"/>
      <c r="AI531" s="554"/>
      <c r="AJ531" s="554"/>
      <c r="AK531" s="554"/>
      <c r="AL531" s="554"/>
      <c r="AM531" s="554"/>
      <c r="AN531" s="554"/>
      <c r="AO531" s="554"/>
      <c r="AP531" s="554"/>
      <c r="AQ531" s="554"/>
      <c r="AR531" s="554"/>
      <c r="AS531" s="554"/>
      <c r="AT531" s="554"/>
      <c r="AU531" s="554"/>
      <c r="AV531" s="554"/>
      <c r="AW531" s="554"/>
      <c r="AX531" s="554"/>
      <c r="AY531" s="554"/>
      <c r="AZ531" s="554"/>
      <c r="BA531" s="554"/>
      <c r="BB531" s="554"/>
      <c r="BC531" s="554"/>
      <c r="BD531" s="554"/>
      <c r="BE531" s="554"/>
      <c r="BF531" s="554"/>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row>
    <row r="532" spans="1:124" hidden="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554"/>
      <c r="AI532" s="554"/>
      <c r="AJ532" s="554"/>
      <c r="AK532" s="554"/>
      <c r="AL532" s="554"/>
      <c r="AM532" s="554"/>
      <c r="AN532" s="554"/>
      <c r="AO532" s="554"/>
      <c r="AP532" s="554"/>
      <c r="AQ532" s="554"/>
      <c r="AR532" s="554"/>
      <c r="AS532" s="554"/>
      <c r="AT532" s="554"/>
      <c r="AU532" s="554"/>
      <c r="AV532" s="554"/>
      <c r="AW532" s="554"/>
      <c r="AX532" s="554"/>
      <c r="AY532" s="554"/>
      <c r="AZ532" s="554"/>
      <c r="BA532" s="554"/>
      <c r="BB532" s="554"/>
      <c r="BC532" s="554"/>
      <c r="BD532" s="554"/>
      <c r="BE532" s="554"/>
      <c r="BF532" s="554"/>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c r="DR532" s="9"/>
      <c r="DS532" s="9"/>
      <c r="DT532" s="9"/>
    </row>
    <row r="533" spans="1:124" hidden="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554"/>
      <c r="AI533" s="554"/>
      <c r="AJ533" s="554"/>
      <c r="AK533" s="554"/>
      <c r="AL533" s="554"/>
      <c r="AM533" s="554"/>
      <c r="AN533" s="554"/>
      <c r="AO533" s="554"/>
      <c r="AP533" s="554"/>
      <c r="AQ533" s="554"/>
      <c r="AR533" s="554"/>
      <c r="AS533" s="554"/>
      <c r="AT533" s="554"/>
      <c r="AU533" s="554"/>
      <c r="AV533" s="554"/>
      <c r="AW533" s="554"/>
      <c r="AX533" s="554"/>
      <c r="AY533" s="554"/>
      <c r="AZ533" s="554"/>
      <c r="BA533" s="554"/>
      <c r="BB533" s="554"/>
      <c r="BC533" s="554"/>
      <c r="BD533" s="554"/>
      <c r="BE533" s="554"/>
      <c r="BF533" s="554"/>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c r="DR533" s="9"/>
      <c r="DS533" s="9"/>
      <c r="DT533" s="9"/>
    </row>
    <row r="534" spans="1:124" hidden="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554"/>
      <c r="AI534" s="554"/>
      <c r="AJ534" s="554"/>
      <c r="AK534" s="554"/>
      <c r="AL534" s="554"/>
      <c r="AM534" s="554"/>
      <c r="AN534" s="554"/>
      <c r="AO534" s="554"/>
      <c r="AP534" s="554"/>
      <c r="AQ534" s="554"/>
      <c r="AR534" s="554"/>
      <c r="AS534" s="554"/>
      <c r="AT534" s="554"/>
      <c r="AU534" s="554"/>
      <c r="AV534" s="554"/>
      <c r="AW534" s="554"/>
      <c r="AX534" s="554"/>
      <c r="AY534" s="554"/>
      <c r="AZ534" s="554"/>
      <c r="BA534" s="554"/>
      <c r="BB534" s="554"/>
      <c r="BC534" s="554"/>
      <c r="BD534" s="554"/>
      <c r="BE534" s="554"/>
      <c r="BF534" s="554"/>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row>
    <row r="535" spans="1:124" hidden="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554"/>
      <c r="AI535" s="554"/>
      <c r="AJ535" s="554"/>
      <c r="AK535" s="554"/>
      <c r="AL535" s="554"/>
      <c r="AM535" s="554"/>
      <c r="AN535" s="554"/>
      <c r="AO535" s="554"/>
      <c r="AP535" s="554"/>
      <c r="AQ535" s="554"/>
      <c r="AR535" s="554"/>
      <c r="AS535" s="554"/>
      <c r="AT535" s="554"/>
      <c r="AU535" s="554"/>
      <c r="AV535" s="554"/>
      <c r="AW535" s="554"/>
      <c r="AX535" s="554"/>
      <c r="AY535" s="554"/>
      <c r="AZ535" s="554"/>
      <c r="BA535" s="554"/>
      <c r="BB535" s="554"/>
      <c r="BC535" s="554"/>
      <c r="BD535" s="554"/>
      <c r="BE535" s="554"/>
      <c r="BF535" s="554"/>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c r="DR535" s="9"/>
      <c r="DS535" s="9"/>
      <c r="DT535" s="9"/>
    </row>
    <row r="536" spans="1:124" hidden="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554"/>
      <c r="AI536" s="554"/>
      <c r="AJ536" s="554"/>
      <c r="AK536" s="554"/>
      <c r="AL536" s="554"/>
      <c r="AM536" s="554"/>
      <c r="AN536" s="554"/>
      <c r="AO536" s="554"/>
      <c r="AP536" s="554"/>
      <c r="AQ536" s="554"/>
      <c r="AR536" s="554"/>
      <c r="AS536" s="554"/>
      <c r="AT536" s="554"/>
      <c r="AU536" s="554"/>
      <c r="AV536" s="554"/>
      <c r="AW536" s="554"/>
      <c r="AX536" s="554"/>
      <c r="AY536" s="554"/>
      <c r="AZ536" s="554"/>
      <c r="BA536" s="554"/>
      <c r="BB536" s="554"/>
      <c r="BC536" s="554"/>
      <c r="BD536" s="554"/>
      <c r="BE536" s="554"/>
      <c r="BF536" s="554"/>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c r="DR536" s="9"/>
      <c r="DS536" s="9"/>
      <c r="DT536" s="9"/>
    </row>
    <row r="537" spans="1:124" hidden="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554"/>
      <c r="AI537" s="554"/>
      <c r="AJ537" s="554"/>
      <c r="AK537" s="554"/>
      <c r="AL537" s="554"/>
      <c r="AM537" s="554"/>
      <c r="AN537" s="554"/>
      <c r="AO537" s="554"/>
      <c r="AP537" s="554"/>
      <c r="AQ537" s="554"/>
      <c r="AR537" s="554"/>
      <c r="AS537" s="554"/>
      <c r="AT537" s="554"/>
      <c r="AU537" s="554"/>
      <c r="AV537" s="554"/>
      <c r="AW537" s="554"/>
      <c r="AX537" s="554"/>
      <c r="AY537" s="554"/>
      <c r="AZ537" s="554"/>
      <c r="BA537" s="554"/>
      <c r="BB537" s="554"/>
      <c r="BC537" s="554"/>
      <c r="BD537" s="554"/>
      <c r="BE537" s="554"/>
      <c r="BF537" s="554"/>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c r="DR537" s="9"/>
      <c r="DS537" s="9"/>
      <c r="DT537" s="9"/>
    </row>
    <row r="538" spans="1:124" hidden="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554"/>
      <c r="AI538" s="554"/>
      <c r="AJ538" s="554"/>
      <c r="AK538" s="554"/>
      <c r="AL538" s="554"/>
      <c r="AM538" s="554"/>
      <c r="AN538" s="554"/>
      <c r="AO538" s="554"/>
      <c r="AP538" s="554"/>
      <c r="AQ538" s="554"/>
      <c r="AR538" s="554"/>
      <c r="AS538" s="554"/>
      <c r="AT538" s="554"/>
      <c r="AU538" s="554"/>
      <c r="AV538" s="554"/>
      <c r="AW538" s="554"/>
      <c r="AX538" s="554"/>
      <c r="AY538" s="554"/>
      <c r="AZ538" s="554"/>
      <c r="BA538" s="554"/>
      <c r="BB538" s="554"/>
      <c r="BC538" s="554"/>
      <c r="BD538" s="554"/>
      <c r="BE538" s="554"/>
      <c r="BF538" s="554"/>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c r="DR538" s="9"/>
      <c r="DS538" s="9"/>
      <c r="DT538" s="9"/>
    </row>
    <row r="539" spans="1:124" hidden="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554"/>
      <c r="AI539" s="554"/>
      <c r="AJ539" s="554"/>
      <c r="AK539" s="554"/>
      <c r="AL539" s="554"/>
      <c r="AM539" s="554"/>
      <c r="AN539" s="554"/>
      <c r="AO539" s="554"/>
      <c r="AP539" s="554"/>
      <c r="AQ539" s="554"/>
      <c r="AR539" s="554"/>
      <c r="AS539" s="554"/>
      <c r="AT539" s="554"/>
      <c r="AU539" s="554"/>
      <c r="AV539" s="554"/>
      <c r="AW539" s="554"/>
      <c r="AX539" s="554"/>
      <c r="AY539" s="554"/>
      <c r="AZ539" s="554"/>
      <c r="BA539" s="554"/>
      <c r="BB539" s="554"/>
      <c r="BC539" s="554"/>
      <c r="BD539" s="554"/>
      <c r="BE539" s="554"/>
      <c r="BF539" s="554"/>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c r="DR539" s="9"/>
      <c r="DS539" s="9"/>
      <c r="DT539" s="9"/>
    </row>
    <row r="540" spans="1:124" hidden="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554"/>
      <c r="AI540" s="554"/>
      <c r="AJ540" s="554"/>
      <c r="AK540" s="554"/>
      <c r="AL540" s="554"/>
      <c r="AM540" s="554"/>
      <c r="AN540" s="554"/>
      <c r="AO540" s="554"/>
      <c r="AP540" s="554"/>
      <c r="AQ540" s="554"/>
      <c r="AR540" s="554"/>
      <c r="AS540" s="554"/>
      <c r="AT540" s="554"/>
      <c r="AU540" s="554"/>
      <c r="AV540" s="554"/>
      <c r="AW540" s="554"/>
      <c r="AX540" s="554"/>
      <c r="AY540" s="554"/>
      <c r="AZ540" s="554"/>
      <c r="BA540" s="554"/>
      <c r="BB540" s="554"/>
      <c r="BC540" s="554"/>
      <c r="BD540" s="554"/>
      <c r="BE540" s="554"/>
      <c r="BF540" s="554"/>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c r="DR540" s="9"/>
      <c r="DS540" s="9"/>
      <c r="DT540" s="9"/>
    </row>
    <row r="541" spans="1:124" hidden="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554"/>
      <c r="AI541" s="554"/>
      <c r="AJ541" s="554"/>
      <c r="AK541" s="554"/>
      <c r="AL541" s="554"/>
      <c r="AM541" s="554"/>
      <c r="AN541" s="554"/>
      <c r="AO541" s="554"/>
      <c r="AP541" s="554"/>
      <c r="AQ541" s="554"/>
      <c r="AR541" s="554"/>
      <c r="AS541" s="554"/>
      <c r="AT541" s="554"/>
      <c r="AU541" s="554"/>
      <c r="AV541" s="554"/>
      <c r="AW541" s="554"/>
      <c r="AX541" s="554"/>
      <c r="AY541" s="554"/>
      <c r="AZ541" s="554"/>
      <c r="BA541" s="554"/>
      <c r="BB541" s="554"/>
      <c r="BC541" s="554"/>
      <c r="BD541" s="554"/>
      <c r="BE541" s="554"/>
      <c r="BF541" s="554"/>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c r="DR541" s="9"/>
      <c r="DS541" s="9"/>
      <c r="DT541" s="9"/>
    </row>
    <row r="542" spans="1:124" hidden="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554"/>
      <c r="AI542" s="554"/>
      <c r="AJ542" s="554"/>
      <c r="AK542" s="554"/>
      <c r="AL542" s="554"/>
      <c r="AM542" s="554"/>
      <c r="AN542" s="554"/>
      <c r="AO542" s="554"/>
      <c r="AP542" s="554"/>
      <c r="AQ542" s="554"/>
      <c r="AR542" s="554"/>
      <c r="AS542" s="554"/>
      <c r="AT542" s="554"/>
      <c r="AU542" s="554"/>
      <c r="AV542" s="554"/>
      <c r="AW542" s="554"/>
      <c r="AX542" s="554"/>
      <c r="AY542" s="554"/>
      <c r="AZ542" s="554"/>
      <c r="BA542" s="554"/>
      <c r="BB542" s="554"/>
      <c r="BC542" s="554"/>
      <c r="BD542" s="554"/>
      <c r="BE542" s="554"/>
      <c r="BF542" s="554"/>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c r="DR542" s="9"/>
      <c r="DS542" s="9"/>
      <c r="DT542" s="9"/>
    </row>
    <row r="543" spans="1:124" hidden="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554"/>
      <c r="AI543" s="554"/>
      <c r="AJ543" s="554"/>
      <c r="AK543" s="554"/>
      <c r="AL543" s="554"/>
      <c r="AM543" s="554"/>
      <c r="AN543" s="554"/>
      <c r="AO543" s="554"/>
      <c r="AP543" s="554"/>
      <c r="AQ543" s="554"/>
      <c r="AR543" s="554"/>
      <c r="AS543" s="554"/>
      <c r="AT543" s="554"/>
      <c r="AU543" s="554"/>
      <c r="AV543" s="554"/>
      <c r="AW543" s="554"/>
      <c r="AX543" s="554"/>
      <c r="AY543" s="554"/>
      <c r="AZ543" s="554"/>
      <c r="BA543" s="554"/>
      <c r="BB543" s="554"/>
      <c r="BC543" s="554"/>
      <c r="BD543" s="554"/>
      <c r="BE543" s="554"/>
      <c r="BF543" s="554"/>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c r="DR543" s="9"/>
      <c r="DS543" s="9"/>
      <c r="DT543" s="9"/>
    </row>
    <row r="544" spans="1:124" hidden="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554"/>
      <c r="AI544" s="554"/>
      <c r="AJ544" s="554"/>
      <c r="AK544" s="554"/>
      <c r="AL544" s="554"/>
      <c r="AM544" s="554"/>
      <c r="AN544" s="554"/>
      <c r="AO544" s="554"/>
      <c r="AP544" s="554"/>
      <c r="AQ544" s="554"/>
      <c r="AR544" s="554"/>
      <c r="AS544" s="554"/>
      <c r="AT544" s="554"/>
      <c r="AU544" s="554"/>
      <c r="AV544" s="554"/>
      <c r="AW544" s="554"/>
      <c r="AX544" s="554"/>
      <c r="AY544" s="554"/>
      <c r="AZ544" s="554"/>
      <c r="BA544" s="554"/>
      <c r="BB544" s="554"/>
      <c r="BC544" s="554"/>
      <c r="BD544" s="554"/>
      <c r="BE544" s="554"/>
      <c r="BF544" s="554"/>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c r="DR544" s="9"/>
      <c r="DS544" s="9"/>
      <c r="DT544" s="9"/>
    </row>
    <row r="545" spans="1:124" hidden="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554"/>
      <c r="AI545" s="554"/>
      <c r="AJ545" s="554"/>
      <c r="AK545" s="554"/>
      <c r="AL545" s="554"/>
      <c r="AM545" s="554"/>
      <c r="AN545" s="554"/>
      <c r="AO545" s="554"/>
      <c r="AP545" s="554"/>
      <c r="AQ545" s="554"/>
      <c r="AR545" s="554"/>
      <c r="AS545" s="554"/>
      <c r="AT545" s="554"/>
      <c r="AU545" s="554"/>
      <c r="AV545" s="554"/>
      <c r="AW545" s="554"/>
      <c r="AX545" s="554"/>
      <c r="AY545" s="554"/>
      <c r="AZ545" s="554"/>
      <c r="BA545" s="554"/>
      <c r="BB545" s="554"/>
      <c r="BC545" s="554"/>
      <c r="BD545" s="554"/>
      <c r="BE545" s="554"/>
      <c r="BF545" s="554"/>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c r="DR545" s="9"/>
      <c r="DS545" s="9"/>
      <c r="DT545" s="9"/>
    </row>
    <row r="546" spans="1:124" hidden="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554"/>
      <c r="AI546" s="554"/>
      <c r="AJ546" s="554"/>
      <c r="AK546" s="554"/>
      <c r="AL546" s="554"/>
      <c r="AM546" s="554"/>
      <c r="AN546" s="554"/>
      <c r="AO546" s="554"/>
      <c r="AP546" s="554"/>
      <c r="AQ546" s="554"/>
      <c r="AR546" s="554"/>
      <c r="AS546" s="554"/>
      <c r="AT546" s="554"/>
      <c r="AU546" s="554"/>
      <c r="AV546" s="554"/>
      <c r="AW546" s="554"/>
      <c r="AX546" s="554"/>
      <c r="AY546" s="554"/>
      <c r="AZ546" s="554"/>
      <c r="BA546" s="554"/>
      <c r="BB546" s="554"/>
      <c r="BC546" s="554"/>
      <c r="BD546" s="554"/>
      <c r="BE546" s="554"/>
      <c r="BF546" s="554"/>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c r="DR546" s="9"/>
      <c r="DS546" s="9"/>
      <c r="DT546" s="9"/>
    </row>
    <row r="547" spans="1:124" hidden="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554"/>
      <c r="AI547" s="554"/>
      <c r="AJ547" s="554"/>
      <c r="AK547" s="554"/>
      <c r="AL547" s="554"/>
      <c r="AM547" s="554"/>
      <c r="AN547" s="554"/>
      <c r="AO547" s="554"/>
      <c r="AP547" s="554"/>
      <c r="AQ547" s="554"/>
      <c r="AR547" s="554"/>
      <c r="AS547" s="554"/>
      <c r="AT547" s="554"/>
      <c r="AU547" s="554"/>
      <c r="AV547" s="554"/>
      <c r="AW547" s="554"/>
      <c r="AX547" s="554"/>
      <c r="AY547" s="554"/>
      <c r="AZ547" s="554"/>
      <c r="BA547" s="554"/>
      <c r="BB547" s="554"/>
      <c r="BC547" s="554"/>
      <c r="BD547" s="554"/>
      <c r="BE547" s="554"/>
      <c r="BF547" s="554"/>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c r="DR547" s="9"/>
      <c r="DS547" s="9"/>
      <c r="DT547" s="9"/>
    </row>
    <row r="548" spans="1:124" hidden="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554"/>
      <c r="AI548" s="554"/>
      <c r="AJ548" s="554"/>
      <c r="AK548" s="554"/>
      <c r="AL548" s="554"/>
      <c r="AM548" s="554"/>
      <c r="AN548" s="554"/>
      <c r="AO548" s="554"/>
      <c r="AP548" s="554"/>
      <c r="AQ548" s="554"/>
      <c r="AR548" s="554"/>
      <c r="AS548" s="554"/>
      <c r="AT548" s="554"/>
      <c r="AU548" s="554"/>
      <c r="AV548" s="554"/>
      <c r="AW548" s="554"/>
      <c r="AX548" s="554"/>
      <c r="AY548" s="554"/>
      <c r="AZ548" s="554"/>
      <c r="BA548" s="554"/>
      <c r="BB548" s="554"/>
      <c r="BC548" s="554"/>
      <c r="BD548" s="554"/>
      <c r="BE548" s="554"/>
      <c r="BF548" s="554"/>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c r="DR548" s="9"/>
      <c r="DS548" s="9"/>
      <c r="DT548" s="9"/>
    </row>
    <row r="549" spans="1:124" hidden="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554"/>
      <c r="AI549" s="554"/>
      <c r="AJ549" s="554"/>
      <c r="AK549" s="554"/>
      <c r="AL549" s="554"/>
      <c r="AM549" s="554"/>
      <c r="AN549" s="554"/>
      <c r="AO549" s="554"/>
      <c r="AP549" s="554"/>
      <c r="AQ549" s="554"/>
      <c r="AR549" s="554"/>
      <c r="AS549" s="554"/>
      <c r="AT549" s="554"/>
      <c r="AU549" s="554"/>
      <c r="AV549" s="554"/>
      <c r="AW549" s="554"/>
      <c r="AX549" s="554"/>
      <c r="AY549" s="554"/>
      <c r="AZ549" s="554"/>
      <c r="BA549" s="554"/>
      <c r="BB549" s="554"/>
      <c r="BC549" s="554"/>
      <c r="BD549" s="554"/>
      <c r="BE549" s="554"/>
      <c r="BF549" s="554"/>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c r="DR549" s="9"/>
      <c r="DS549" s="9"/>
      <c r="DT549" s="9"/>
    </row>
    <row r="550" spans="1:124" hidden="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554"/>
      <c r="AI550" s="554"/>
      <c r="AJ550" s="554"/>
      <c r="AK550" s="554"/>
      <c r="AL550" s="554"/>
      <c r="AM550" s="554"/>
      <c r="AN550" s="554"/>
      <c r="AO550" s="554"/>
      <c r="AP550" s="554"/>
      <c r="AQ550" s="554"/>
      <c r="AR550" s="554"/>
      <c r="AS550" s="554"/>
      <c r="AT550" s="554"/>
      <c r="AU550" s="554"/>
      <c r="AV550" s="554"/>
      <c r="AW550" s="554"/>
      <c r="AX550" s="554"/>
      <c r="AY550" s="554"/>
      <c r="AZ550" s="554"/>
      <c r="BA550" s="554"/>
      <c r="BB550" s="554"/>
      <c r="BC550" s="554"/>
      <c r="BD550" s="554"/>
      <c r="BE550" s="554"/>
      <c r="BF550" s="554"/>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c r="DR550" s="9"/>
      <c r="DS550" s="9"/>
      <c r="DT550" s="9"/>
    </row>
    <row r="551" spans="1:124" hidden="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554"/>
      <c r="AI551" s="554"/>
      <c r="AJ551" s="554"/>
      <c r="AK551" s="554"/>
      <c r="AL551" s="554"/>
      <c r="AM551" s="554"/>
      <c r="AN551" s="554"/>
      <c r="AO551" s="554"/>
      <c r="AP551" s="554"/>
      <c r="AQ551" s="554"/>
      <c r="AR551" s="554"/>
      <c r="AS551" s="554"/>
      <c r="AT551" s="554"/>
      <c r="AU551" s="554"/>
      <c r="AV551" s="554"/>
      <c r="AW551" s="554"/>
      <c r="AX551" s="554"/>
      <c r="AY551" s="554"/>
      <c r="AZ551" s="554"/>
      <c r="BA551" s="554"/>
      <c r="BB551" s="554"/>
      <c r="BC551" s="554"/>
      <c r="BD551" s="554"/>
      <c r="BE551" s="554"/>
      <c r="BF551" s="554"/>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c r="DR551" s="9"/>
      <c r="DS551" s="9"/>
      <c r="DT551" s="9"/>
    </row>
    <row r="552" spans="1:124" hidden="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554"/>
      <c r="AI552" s="554"/>
      <c r="AJ552" s="554"/>
      <c r="AK552" s="554"/>
      <c r="AL552" s="554"/>
      <c r="AM552" s="554"/>
      <c r="AN552" s="554"/>
      <c r="AO552" s="554"/>
      <c r="AP552" s="554"/>
      <c r="AQ552" s="554"/>
      <c r="AR552" s="554"/>
      <c r="AS552" s="554"/>
      <c r="AT552" s="554"/>
      <c r="AU552" s="554"/>
      <c r="AV552" s="554"/>
      <c r="AW552" s="554"/>
      <c r="AX552" s="554"/>
      <c r="AY552" s="554"/>
      <c r="AZ552" s="554"/>
      <c r="BA552" s="554"/>
      <c r="BB552" s="554"/>
      <c r="BC552" s="554"/>
      <c r="BD552" s="554"/>
      <c r="BE552" s="554"/>
      <c r="BF552" s="554"/>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9"/>
      <c r="DN552" s="9"/>
      <c r="DO552" s="9"/>
      <c r="DP552" s="9"/>
      <c r="DQ552" s="9"/>
      <c r="DR552" s="9"/>
      <c r="DS552" s="9"/>
      <c r="DT552" s="9"/>
    </row>
    <row r="553" spans="1:124" hidden="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554"/>
      <c r="AI553" s="554"/>
      <c r="AJ553" s="554"/>
      <c r="AK553" s="554"/>
      <c r="AL553" s="554"/>
      <c r="AM553" s="554"/>
      <c r="AN553" s="554"/>
      <c r="AO553" s="554"/>
      <c r="AP553" s="554"/>
      <c r="AQ553" s="554"/>
      <c r="AR553" s="554"/>
      <c r="AS553" s="554"/>
      <c r="AT553" s="554"/>
      <c r="AU553" s="554"/>
      <c r="AV553" s="554"/>
      <c r="AW553" s="554"/>
      <c r="AX553" s="554"/>
      <c r="AY553" s="554"/>
      <c r="AZ553" s="554"/>
      <c r="BA553" s="554"/>
      <c r="BB553" s="554"/>
      <c r="BC553" s="554"/>
      <c r="BD553" s="554"/>
      <c r="BE553" s="554"/>
      <c r="BF553" s="554"/>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c r="DR553" s="9"/>
      <c r="DS553" s="9"/>
      <c r="DT553" s="9"/>
    </row>
    <row r="554" spans="1:124" hidden="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554"/>
      <c r="AI554" s="554"/>
      <c r="AJ554" s="554"/>
      <c r="AK554" s="554"/>
      <c r="AL554" s="554"/>
      <c r="AM554" s="554"/>
      <c r="AN554" s="554"/>
      <c r="AO554" s="554"/>
      <c r="AP554" s="554"/>
      <c r="AQ554" s="554"/>
      <c r="AR554" s="554"/>
      <c r="AS554" s="554"/>
      <c r="AT554" s="554"/>
      <c r="AU554" s="554"/>
      <c r="AV554" s="554"/>
      <c r="AW554" s="554"/>
      <c r="AX554" s="554"/>
      <c r="AY554" s="554"/>
      <c r="AZ554" s="554"/>
      <c r="BA554" s="554"/>
      <c r="BB554" s="554"/>
      <c r="BC554" s="554"/>
      <c r="BD554" s="554"/>
      <c r="BE554" s="554"/>
      <c r="BF554" s="554"/>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c r="DR554" s="9"/>
      <c r="DS554" s="9"/>
      <c r="DT554" s="9"/>
    </row>
    <row r="555" spans="1:124" hidden="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554"/>
      <c r="AI555" s="554"/>
      <c r="AJ555" s="554"/>
      <c r="AK555" s="554"/>
      <c r="AL555" s="554"/>
      <c r="AM555" s="554"/>
      <c r="AN555" s="554"/>
      <c r="AO555" s="554"/>
      <c r="AP555" s="554"/>
      <c r="AQ555" s="554"/>
      <c r="AR555" s="554"/>
      <c r="AS555" s="554"/>
      <c r="AT555" s="554"/>
      <c r="AU555" s="554"/>
      <c r="AV555" s="554"/>
      <c r="AW555" s="554"/>
      <c r="AX555" s="554"/>
      <c r="AY555" s="554"/>
      <c r="AZ555" s="554"/>
      <c r="BA555" s="554"/>
      <c r="BB555" s="554"/>
      <c r="BC555" s="554"/>
      <c r="BD555" s="554"/>
      <c r="BE555" s="554"/>
      <c r="BF555" s="554"/>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c r="DR555" s="9"/>
      <c r="DS555" s="9"/>
      <c r="DT555" s="9"/>
    </row>
    <row r="556" spans="1:124" hidden="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554"/>
      <c r="AI556" s="554"/>
      <c r="AJ556" s="554"/>
      <c r="AK556" s="554"/>
      <c r="AL556" s="554"/>
      <c r="AM556" s="554"/>
      <c r="AN556" s="554"/>
      <c r="AO556" s="554"/>
      <c r="AP556" s="554"/>
      <c r="AQ556" s="554"/>
      <c r="AR556" s="554"/>
      <c r="AS556" s="554"/>
      <c r="AT556" s="554"/>
      <c r="AU556" s="554"/>
      <c r="AV556" s="554"/>
      <c r="AW556" s="554"/>
      <c r="AX556" s="554"/>
      <c r="AY556" s="554"/>
      <c r="AZ556" s="554"/>
      <c r="BA556" s="554"/>
      <c r="BB556" s="554"/>
      <c r="BC556" s="554"/>
      <c r="BD556" s="554"/>
      <c r="BE556" s="554"/>
      <c r="BF556" s="554"/>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c r="DR556" s="9"/>
      <c r="DS556" s="9"/>
      <c r="DT556" s="9"/>
    </row>
    <row r="557" spans="1:124" hidden="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554"/>
      <c r="AI557" s="554"/>
      <c r="AJ557" s="554"/>
      <c r="AK557" s="554"/>
      <c r="AL557" s="554"/>
      <c r="AM557" s="554"/>
      <c r="AN557" s="554"/>
      <c r="AO557" s="554"/>
      <c r="AP557" s="554"/>
      <c r="AQ557" s="554"/>
      <c r="AR557" s="554"/>
      <c r="AS557" s="554"/>
      <c r="AT557" s="554"/>
      <c r="AU557" s="554"/>
      <c r="AV557" s="554"/>
      <c r="AW557" s="554"/>
      <c r="AX557" s="554"/>
      <c r="AY557" s="554"/>
      <c r="AZ557" s="554"/>
      <c r="BA557" s="554"/>
      <c r="BB557" s="554"/>
      <c r="BC557" s="554"/>
      <c r="BD557" s="554"/>
      <c r="BE557" s="554"/>
      <c r="BF557" s="554"/>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c r="DR557" s="9"/>
      <c r="DS557" s="9"/>
      <c r="DT557" s="9"/>
    </row>
    <row r="558" spans="1:124" hidden="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554"/>
      <c r="AI558" s="554"/>
      <c r="AJ558" s="554"/>
      <c r="AK558" s="554"/>
      <c r="AL558" s="554"/>
      <c r="AM558" s="554"/>
      <c r="AN558" s="554"/>
      <c r="AO558" s="554"/>
      <c r="AP558" s="554"/>
      <c r="AQ558" s="554"/>
      <c r="AR558" s="554"/>
      <c r="AS558" s="554"/>
      <c r="AT558" s="554"/>
      <c r="AU558" s="554"/>
      <c r="AV558" s="554"/>
      <c r="AW558" s="554"/>
      <c r="AX558" s="554"/>
      <c r="AY558" s="554"/>
      <c r="AZ558" s="554"/>
      <c r="BA558" s="554"/>
      <c r="BB558" s="554"/>
      <c r="BC558" s="554"/>
      <c r="BD558" s="554"/>
      <c r="BE558" s="554"/>
      <c r="BF558" s="554"/>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c r="CY558" s="9"/>
      <c r="CZ558" s="9"/>
      <c r="DA558" s="9"/>
      <c r="DB558" s="9"/>
      <c r="DC558" s="9"/>
      <c r="DD558" s="9"/>
      <c r="DE558" s="9"/>
      <c r="DF558" s="9"/>
      <c r="DG558" s="9"/>
      <c r="DH558" s="9"/>
      <c r="DI558" s="9"/>
      <c r="DJ558" s="9"/>
      <c r="DK558" s="9"/>
      <c r="DL558" s="9"/>
      <c r="DM558" s="9"/>
      <c r="DN558" s="9"/>
      <c r="DO558" s="9"/>
      <c r="DP558" s="9"/>
      <c r="DQ558" s="9"/>
      <c r="DR558" s="9"/>
      <c r="DS558" s="9"/>
      <c r="DT558" s="9"/>
    </row>
    <row r="559" spans="1:124" hidden="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554"/>
      <c r="AI559" s="554"/>
      <c r="AJ559" s="554"/>
      <c r="AK559" s="554"/>
      <c r="AL559" s="554"/>
      <c r="AM559" s="554"/>
      <c r="AN559" s="554"/>
      <c r="AO559" s="554"/>
      <c r="AP559" s="554"/>
      <c r="AQ559" s="554"/>
      <c r="AR559" s="554"/>
      <c r="AS559" s="554"/>
      <c r="AT559" s="554"/>
      <c r="AU559" s="554"/>
      <c r="AV559" s="554"/>
      <c r="AW559" s="554"/>
      <c r="AX559" s="554"/>
      <c r="AY559" s="554"/>
      <c r="AZ559" s="554"/>
      <c r="BA559" s="554"/>
      <c r="BB559" s="554"/>
      <c r="BC559" s="554"/>
      <c r="BD559" s="554"/>
      <c r="BE559" s="554"/>
      <c r="BF559" s="554"/>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c r="DR559" s="9"/>
      <c r="DS559" s="9"/>
      <c r="DT559" s="9"/>
    </row>
    <row r="560" spans="1:124" hidden="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554"/>
      <c r="AI560" s="554"/>
      <c r="AJ560" s="554"/>
      <c r="AK560" s="554"/>
      <c r="AL560" s="554"/>
      <c r="AM560" s="554"/>
      <c r="AN560" s="554"/>
      <c r="AO560" s="554"/>
      <c r="AP560" s="554"/>
      <c r="AQ560" s="554"/>
      <c r="AR560" s="554"/>
      <c r="AS560" s="554"/>
      <c r="AT560" s="554"/>
      <c r="AU560" s="554"/>
      <c r="AV560" s="554"/>
      <c r="AW560" s="554"/>
      <c r="AX560" s="554"/>
      <c r="AY560" s="554"/>
      <c r="AZ560" s="554"/>
      <c r="BA560" s="554"/>
      <c r="BB560" s="554"/>
      <c r="BC560" s="554"/>
      <c r="BD560" s="554"/>
      <c r="BE560" s="554"/>
      <c r="BF560" s="554"/>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c r="CY560" s="9"/>
      <c r="CZ560" s="9"/>
      <c r="DA560" s="9"/>
      <c r="DB560" s="9"/>
      <c r="DC560" s="9"/>
      <c r="DD560" s="9"/>
      <c r="DE560" s="9"/>
      <c r="DF560" s="9"/>
      <c r="DG560" s="9"/>
      <c r="DH560" s="9"/>
      <c r="DI560" s="9"/>
      <c r="DJ560" s="9"/>
      <c r="DK560" s="9"/>
      <c r="DL560" s="9"/>
      <c r="DM560" s="9"/>
      <c r="DN560" s="9"/>
      <c r="DO560" s="9"/>
      <c r="DP560" s="9"/>
      <c r="DQ560" s="9"/>
      <c r="DR560" s="9"/>
      <c r="DS560" s="9"/>
      <c r="DT560" s="9"/>
    </row>
    <row r="561" spans="1:124" hidden="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554"/>
      <c r="AI561" s="554"/>
      <c r="AJ561" s="554"/>
      <c r="AK561" s="554"/>
      <c r="AL561" s="554"/>
      <c r="AM561" s="554"/>
      <c r="AN561" s="554"/>
      <c r="AO561" s="554"/>
      <c r="AP561" s="554"/>
      <c r="AQ561" s="554"/>
      <c r="AR561" s="554"/>
      <c r="AS561" s="554"/>
      <c r="AT561" s="554"/>
      <c r="AU561" s="554"/>
      <c r="AV561" s="554"/>
      <c r="AW561" s="554"/>
      <c r="AX561" s="554"/>
      <c r="AY561" s="554"/>
      <c r="AZ561" s="554"/>
      <c r="BA561" s="554"/>
      <c r="BB561" s="554"/>
      <c r="BC561" s="554"/>
      <c r="BD561" s="554"/>
      <c r="BE561" s="554"/>
      <c r="BF561" s="554"/>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c r="CY561" s="9"/>
      <c r="CZ561" s="9"/>
      <c r="DA561" s="9"/>
      <c r="DB561" s="9"/>
      <c r="DC561" s="9"/>
      <c r="DD561" s="9"/>
      <c r="DE561" s="9"/>
      <c r="DF561" s="9"/>
      <c r="DG561" s="9"/>
      <c r="DH561" s="9"/>
      <c r="DI561" s="9"/>
      <c r="DJ561" s="9"/>
      <c r="DK561" s="9"/>
      <c r="DL561" s="9"/>
      <c r="DM561" s="9"/>
      <c r="DN561" s="9"/>
      <c r="DO561" s="9"/>
      <c r="DP561" s="9"/>
      <c r="DQ561" s="9"/>
      <c r="DR561" s="9"/>
      <c r="DS561" s="9"/>
      <c r="DT561" s="9"/>
    </row>
    <row r="562" spans="1:124" hidden="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554"/>
      <c r="AI562" s="554"/>
      <c r="AJ562" s="554"/>
      <c r="AK562" s="554"/>
      <c r="AL562" s="554"/>
      <c r="AM562" s="554"/>
      <c r="AN562" s="554"/>
      <c r="AO562" s="554"/>
      <c r="AP562" s="554"/>
      <c r="AQ562" s="554"/>
      <c r="AR562" s="554"/>
      <c r="AS562" s="554"/>
      <c r="AT562" s="554"/>
      <c r="AU562" s="554"/>
      <c r="AV562" s="554"/>
      <c r="AW562" s="554"/>
      <c r="AX562" s="554"/>
      <c r="AY562" s="554"/>
      <c r="AZ562" s="554"/>
      <c r="BA562" s="554"/>
      <c r="BB562" s="554"/>
      <c r="BC562" s="554"/>
      <c r="BD562" s="554"/>
      <c r="BE562" s="554"/>
      <c r="BF562" s="554"/>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c r="DR562" s="9"/>
      <c r="DS562" s="9"/>
      <c r="DT562" s="9"/>
    </row>
    <row r="563" spans="1:124" hidden="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554"/>
      <c r="AI563" s="554"/>
      <c r="AJ563" s="554"/>
      <c r="AK563" s="554"/>
      <c r="AL563" s="554"/>
      <c r="AM563" s="554"/>
      <c r="AN563" s="554"/>
      <c r="AO563" s="554"/>
      <c r="AP563" s="554"/>
      <c r="AQ563" s="554"/>
      <c r="AR563" s="554"/>
      <c r="AS563" s="554"/>
      <c r="AT563" s="554"/>
      <c r="AU563" s="554"/>
      <c r="AV563" s="554"/>
      <c r="AW563" s="554"/>
      <c r="AX563" s="554"/>
      <c r="AY563" s="554"/>
      <c r="AZ563" s="554"/>
      <c r="BA563" s="554"/>
      <c r="BB563" s="554"/>
      <c r="BC563" s="554"/>
      <c r="BD563" s="554"/>
      <c r="BE563" s="554"/>
      <c r="BF563" s="554"/>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c r="CY563" s="9"/>
      <c r="CZ563" s="9"/>
      <c r="DA563" s="9"/>
      <c r="DB563" s="9"/>
      <c r="DC563" s="9"/>
      <c r="DD563" s="9"/>
      <c r="DE563" s="9"/>
      <c r="DF563" s="9"/>
      <c r="DG563" s="9"/>
      <c r="DH563" s="9"/>
      <c r="DI563" s="9"/>
      <c r="DJ563" s="9"/>
      <c r="DK563" s="9"/>
      <c r="DL563" s="9"/>
      <c r="DM563" s="9"/>
      <c r="DN563" s="9"/>
      <c r="DO563" s="9"/>
      <c r="DP563" s="9"/>
      <c r="DQ563" s="9"/>
      <c r="DR563" s="9"/>
      <c r="DS563" s="9"/>
      <c r="DT563" s="9"/>
    </row>
    <row r="564" spans="1:124" hidden="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554"/>
      <c r="AI564" s="554"/>
      <c r="AJ564" s="554"/>
      <c r="AK564" s="554"/>
      <c r="AL564" s="554"/>
      <c r="AM564" s="554"/>
      <c r="AN564" s="554"/>
      <c r="AO564" s="554"/>
      <c r="AP564" s="554"/>
      <c r="AQ564" s="554"/>
      <c r="AR564" s="554"/>
      <c r="AS564" s="554"/>
      <c r="AT564" s="554"/>
      <c r="AU564" s="554"/>
      <c r="AV564" s="554"/>
      <c r="AW564" s="554"/>
      <c r="AX564" s="554"/>
      <c r="AY564" s="554"/>
      <c r="AZ564" s="554"/>
      <c r="BA564" s="554"/>
      <c r="BB564" s="554"/>
      <c r="BC564" s="554"/>
      <c r="BD564" s="554"/>
      <c r="BE564" s="554"/>
      <c r="BF564" s="554"/>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9"/>
      <c r="DN564" s="9"/>
      <c r="DO564" s="9"/>
      <c r="DP564" s="9"/>
      <c r="DQ564" s="9"/>
      <c r="DR564" s="9"/>
      <c r="DS564" s="9"/>
      <c r="DT564" s="9"/>
    </row>
    <row r="565" spans="1:124" hidden="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554"/>
      <c r="AI565" s="554"/>
      <c r="AJ565" s="554"/>
      <c r="AK565" s="554"/>
      <c r="AL565" s="554"/>
      <c r="AM565" s="554"/>
      <c r="AN565" s="554"/>
      <c r="AO565" s="554"/>
      <c r="AP565" s="554"/>
      <c r="AQ565" s="554"/>
      <c r="AR565" s="554"/>
      <c r="AS565" s="554"/>
      <c r="AT565" s="554"/>
      <c r="AU565" s="554"/>
      <c r="AV565" s="554"/>
      <c r="AW565" s="554"/>
      <c r="AX565" s="554"/>
      <c r="AY565" s="554"/>
      <c r="AZ565" s="554"/>
      <c r="BA565" s="554"/>
      <c r="BB565" s="554"/>
      <c r="BC565" s="554"/>
      <c r="BD565" s="554"/>
      <c r="BE565" s="554"/>
      <c r="BF565" s="554"/>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c r="DM565" s="9"/>
      <c r="DN565" s="9"/>
      <c r="DO565" s="9"/>
      <c r="DP565" s="9"/>
      <c r="DQ565" s="9"/>
      <c r="DR565" s="9"/>
      <c r="DS565" s="9"/>
      <c r="DT565" s="9"/>
    </row>
    <row r="566" spans="1:124" hidden="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554"/>
      <c r="AI566" s="554"/>
      <c r="AJ566" s="554"/>
      <c r="AK566" s="554"/>
      <c r="AL566" s="554"/>
      <c r="AM566" s="554"/>
      <c r="AN566" s="554"/>
      <c r="AO566" s="554"/>
      <c r="AP566" s="554"/>
      <c r="AQ566" s="554"/>
      <c r="AR566" s="554"/>
      <c r="AS566" s="554"/>
      <c r="AT566" s="554"/>
      <c r="AU566" s="554"/>
      <c r="AV566" s="554"/>
      <c r="AW566" s="554"/>
      <c r="AX566" s="554"/>
      <c r="AY566" s="554"/>
      <c r="AZ566" s="554"/>
      <c r="BA566" s="554"/>
      <c r="BB566" s="554"/>
      <c r="BC566" s="554"/>
      <c r="BD566" s="554"/>
      <c r="BE566" s="554"/>
      <c r="BF566" s="554"/>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9"/>
      <c r="DN566" s="9"/>
      <c r="DO566" s="9"/>
      <c r="DP566" s="9"/>
      <c r="DQ566" s="9"/>
      <c r="DR566" s="9"/>
      <c r="DS566" s="9"/>
      <c r="DT566" s="9"/>
    </row>
    <row r="567" spans="1:124" hidden="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554"/>
      <c r="AI567" s="554"/>
      <c r="AJ567" s="554"/>
      <c r="AK567" s="554"/>
      <c r="AL567" s="554"/>
      <c r="AM567" s="554"/>
      <c r="AN567" s="554"/>
      <c r="AO567" s="554"/>
      <c r="AP567" s="554"/>
      <c r="AQ567" s="554"/>
      <c r="AR567" s="554"/>
      <c r="AS567" s="554"/>
      <c r="AT567" s="554"/>
      <c r="AU567" s="554"/>
      <c r="AV567" s="554"/>
      <c r="AW567" s="554"/>
      <c r="AX567" s="554"/>
      <c r="AY567" s="554"/>
      <c r="AZ567" s="554"/>
      <c r="BA567" s="554"/>
      <c r="BB567" s="554"/>
      <c r="BC567" s="554"/>
      <c r="BD567" s="554"/>
      <c r="BE567" s="554"/>
      <c r="BF567" s="554"/>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9"/>
      <c r="DN567" s="9"/>
      <c r="DO567" s="9"/>
      <c r="DP567" s="9"/>
      <c r="DQ567" s="9"/>
      <c r="DR567" s="9"/>
      <c r="DS567" s="9"/>
      <c r="DT567" s="9"/>
    </row>
    <row r="568" spans="1:124" hidden="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554"/>
      <c r="AI568" s="554"/>
      <c r="AJ568" s="554"/>
      <c r="AK568" s="554"/>
      <c r="AL568" s="554"/>
      <c r="AM568" s="554"/>
      <c r="AN568" s="554"/>
      <c r="AO568" s="554"/>
      <c r="AP568" s="554"/>
      <c r="AQ568" s="554"/>
      <c r="AR568" s="554"/>
      <c r="AS568" s="554"/>
      <c r="AT568" s="554"/>
      <c r="AU568" s="554"/>
      <c r="AV568" s="554"/>
      <c r="AW568" s="554"/>
      <c r="AX568" s="554"/>
      <c r="AY568" s="554"/>
      <c r="AZ568" s="554"/>
      <c r="BA568" s="554"/>
      <c r="BB568" s="554"/>
      <c r="BC568" s="554"/>
      <c r="BD568" s="554"/>
      <c r="BE568" s="554"/>
      <c r="BF568" s="554"/>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9"/>
      <c r="DN568" s="9"/>
      <c r="DO568" s="9"/>
      <c r="DP568" s="9"/>
      <c r="DQ568" s="9"/>
      <c r="DR568" s="9"/>
      <c r="DS568" s="9"/>
      <c r="DT568" s="9"/>
    </row>
    <row r="569" spans="1:124" hidden="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554"/>
      <c r="AI569" s="554"/>
      <c r="AJ569" s="554"/>
      <c r="AK569" s="554"/>
      <c r="AL569" s="554"/>
      <c r="AM569" s="554"/>
      <c r="AN569" s="554"/>
      <c r="AO569" s="554"/>
      <c r="AP569" s="554"/>
      <c r="AQ569" s="554"/>
      <c r="AR569" s="554"/>
      <c r="AS569" s="554"/>
      <c r="AT569" s="554"/>
      <c r="AU569" s="554"/>
      <c r="AV569" s="554"/>
      <c r="AW569" s="554"/>
      <c r="AX569" s="554"/>
      <c r="AY569" s="554"/>
      <c r="AZ569" s="554"/>
      <c r="BA569" s="554"/>
      <c r="BB569" s="554"/>
      <c r="BC569" s="554"/>
      <c r="BD569" s="554"/>
      <c r="BE569" s="554"/>
      <c r="BF569" s="554"/>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c r="DM569" s="9"/>
      <c r="DN569" s="9"/>
      <c r="DO569" s="9"/>
      <c r="DP569" s="9"/>
      <c r="DQ569" s="9"/>
      <c r="DR569" s="9"/>
      <c r="DS569" s="9"/>
      <c r="DT569" s="9"/>
    </row>
    <row r="570" spans="1:124" hidden="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554"/>
      <c r="AI570" s="554"/>
      <c r="AJ570" s="554"/>
      <c r="AK570" s="554"/>
      <c r="AL570" s="554"/>
      <c r="AM570" s="554"/>
      <c r="AN570" s="554"/>
      <c r="AO570" s="554"/>
      <c r="AP570" s="554"/>
      <c r="AQ570" s="554"/>
      <c r="AR570" s="554"/>
      <c r="AS570" s="554"/>
      <c r="AT570" s="554"/>
      <c r="AU570" s="554"/>
      <c r="AV570" s="554"/>
      <c r="AW570" s="554"/>
      <c r="AX570" s="554"/>
      <c r="AY570" s="554"/>
      <c r="AZ570" s="554"/>
      <c r="BA570" s="554"/>
      <c r="BB570" s="554"/>
      <c r="BC570" s="554"/>
      <c r="BD570" s="554"/>
      <c r="BE570" s="554"/>
      <c r="BF570" s="554"/>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9"/>
      <c r="DN570" s="9"/>
      <c r="DO570" s="9"/>
      <c r="DP570" s="9"/>
      <c r="DQ570" s="9"/>
      <c r="DR570" s="9"/>
      <c r="DS570" s="9"/>
      <c r="DT570" s="9"/>
    </row>
    <row r="571" spans="1:124" hidden="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554"/>
      <c r="AI571" s="554"/>
      <c r="AJ571" s="554"/>
      <c r="AK571" s="554"/>
      <c r="AL571" s="554"/>
      <c r="AM571" s="554"/>
      <c r="AN571" s="554"/>
      <c r="AO571" s="554"/>
      <c r="AP571" s="554"/>
      <c r="AQ571" s="554"/>
      <c r="AR571" s="554"/>
      <c r="AS571" s="554"/>
      <c r="AT571" s="554"/>
      <c r="AU571" s="554"/>
      <c r="AV571" s="554"/>
      <c r="AW571" s="554"/>
      <c r="AX571" s="554"/>
      <c r="AY571" s="554"/>
      <c r="AZ571" s="554"/>
      <c r="BA571" s="554"/>
      <c r="BB571" s="554"/>
      <c r="BC571" s="554"/>
      <c r="BD571" s="554"/>
      <c r="BE571" s="554"/>
      <c r="BF571" s="554"/>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row>
    <row r="572" spans="1:124" hidden="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554"/>
      <c r="AI572" s="554"/>
      <c r="AJ572" s="554"/>
      <c r="AK572" s="554"/>
      <c r="AL572" s="554"/>
      <c r="AM572" s="554"/>
      <c r="AN572" s="554"/>
      <c r="AO572" s="554"/>
      <c r="AP572" s="554"/>
      <c r="AQ572" s="554"/>
      <c r="AR572" s="554"/>
      <c r="AS572" s="554"/>
      <c r="AT572" s="554"/>
      <c r="AU572" s="554"/>
      <c r="AV572" s="554"/>
      <c r="AW572" s="554"/>
      <c r="AX572" s="554"/>
      <c r="AY572" s="554"/>
      <c r="AZ572" s="554"/>
      <c r="BA572" s="554"/>
      <c r="BB572" s="554"/>
      <c r="BC572" s="554"/>
      <c r="BD572" s="554"/>
      <c r="BE572" s="554"/>
      <c r="BF572" s="554"/>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c r="DR572" s="9"/>
      <c r="DS572" s="9"/>
      <c r="DT572" s="9"/>
    </row>
    <row r="573" spans="1:124" hidden="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554"/>
      <c r="AI573" s="554"/>
      <c r="AJ573" s="554"/>
      <c r="AK573" s="554"/>
      <c r="AL573" s="554"/>
      <c r="AM573" s="554"/>
      <c r="AN573" s="554"/>
      <c r="AO573" s="554"/>
      <c r="AP573" s="554"/>
      <c r="AQ573" s="554"/>
      <c r="AR573" s="554"/>
      <c r="AS573" s="554"/>
      <c r="AT573" s="554"/>
      <c r="AU573" s="554"/>
      <c r="AV573" s="554"/>
      <c r="AW573" s="554"/>
      <c r="AX573" s="554"/>
      <c r="AY573" s="554"/>
      <c r="AZ573" s="554"/>
      <c r="BA573" s="554"/>
      <c r="BB573" s="554"/>
      <c r="BC573" s="554"/>
      <c r="BD573" s="554"/>
      <c r="BE573" s="554"/>
      <c r="BF573" s="554"/>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c r="DR573" s="9"/>
      <c r="DS573" s="9"/>
      <c r="DT573" s="9"/>
    </row>
    <row r="574" spans="1:124" hidden="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554"/>
      <c r="AI574" s="554"/>
      <c r="AJ574" s="554"/>
      <c r="AK574" s="554"/>
      <c r="AL574" s="554"/>
      <c r="AM574" s="554"/>
      <c r="AN574" s="554"/>
      <c r="AO574" s="554"/>
      <c r="AP574" s="554"/>
      <c r="AQ574" s="554"/>
      <c r="AR574" s="554"/>
      <c r="AS574" s="554"/>
      <c r="AT574" s="554"/>
      <c r="AU574" s="554"/>
      <c r="AV574" s="554"/>
      <c r="AW574" s="554"/>
      <c r="AX574" s="554"/>
      <c r="AY574" s="554"/>
      <c r="AZ574" s="554"/>
      <c r="BA574" s="554"/>
      <c r="BB574" s="554"/>
      <c r="BC574" s="554"/>
      <c r="BD574" s="554"/>
      <c r="BE574" s="554"/>
      <c r="BF574" s="554"/>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c r="DR574" s="9"/>
      <c r="DS574" s="9"/>
      <c r="DT574" s="9"/>
    </row>
    <row r="575" spans="1:124" hidden="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554"/>
      <c r="AI575" s="554"/>
      <c r="AJ575" s="554"/>
      <c r="AK575" s="554"/>
      <c r="AL575" s="554"/>
      <c r="AM575" s="554"/>
      <c r="AN575" s="554"/>
      <c r="AO575" s="554"/>
      <c r="AP575" s="554"/>
      <c r="AQ575" s="554"/>
      <c r="AR575" s="554"/>
      <c r="AS575" s="554"/>
      <c r="AT575" s="554"/>
      <c r="AU575" s="554"/>
      <c r="AV575" s="554"/>
      <c r="AW575" s="554"/>
      <c r="AX575" s="554"/>
      <c r="AY575" s="554"/>
      <c r="AZ575" s="554"/>
      <c r="BA575" s="554"/>
      <c r="BB575" s="554"/>
      <c r="BC575" s="554"/>
      <c r="BD575" s="554"/>
      <c r="BE575" s="554"/>
      <c r="BF575" s="554"/>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c r="DR575" s="9"/>
      <c r="DS575" s="9"/>
      <c r="DT575" s="9"/>
    </row>
    <row r="576" spans="1:124" hidden="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554"/>
      <c r="AI576" s="554"/>
      <c r="AJ576" s="554"/>
      <c r="AK576" s="554"/>
      <c r="AL576" s="554"/>
      <c r="AM576" s="554"/>
      <c r="AN576" s="554"/>
      <c r="AO576" s="554"/>
      <c r="AP576" s="554"/>
      <c r="AQ576" s="554"/>
      <c r="AR576" s="554"/>
      <c r="AS576" s="554"/>
      <c r="AT576" s="554"/>
      <c r="AU576" s="554"/>
      <c r="AV576" s="554"/>
      <c r="AW576" s="554"/>
      <c r="AX576" s="554"/>
      <c r="AY576" s="554"/>
      <c r="AZ576" s="554"/>
      <c r="BA576" s="554"/>
      <c r="BB576" s="554"/>
      <c r="BC576" s="554"/>
      <c r="BD576" s="554"/>
      <c r="BE576" s="554"/>
      <c r="BF576" s="554"/>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c r="DR576" s="9"/>
      <c r="DS576" s="9"/>
      <c r="DT576" s="9"/>
    </row>
    <row r="577" spans="1:124" hidden="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554"/>
      <c r="AI577" s="554"/>
      <c r="AJ577" s="554"/>
      <c r="AK577" s="554"/>
      <c r="AL577" s="554"/>
      <c r="AM577" s="554"/>
      <c r="AN577" s="554"/>
      <c r="AO577" s="554"/>
      <c r="AP577" s="554"/>
      <c r="AQ577" s="554"/>
      <c r="AR577" s="554"/>
      <c r="AS577" s="554"/>
      <c r="AT577" s="554"/>
      <c r="AU577" s="554"/>
      <c r="AV577" s="554"/>
      <c r="AW577" s="554"/>
      <c r="AX577" s="554"/>
      <c r="AY577" s="554"/>
      <c r="AZ577" s="554"/>
      <c r="BA577" s="554"/>
      <c r="BB577" s="554"/>
      <c r="BC577" s="554"/>
      <c r="BD577" s="554"/>
      <c r="BE577" s="554"/>
      <c r="BF577" s="554"/>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row>
    <row r="578" spans="1:124" hidden="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554"/>
      <c r="AI578" s="554"/>
      <c r="AJ578" s="554"/>
      <c r="AK578" s="554"/>
      <c r="AL578" s="554"/>
      <c r="AM578" s="554"/>
      <c r="AN578" s="554"/>
      <c r="AO578" s="554"/>
      <c r="AP578" s="554"/>
      <c r="AQ578" s="554"/>
      <c r="AR578" s="554"/>
      <c r="AS578" s="554"/>
      <c r="AT578" s="554"/>
      <c r="AU578" s="554"/>
      <c r="AV578" s="554"/>
      <c r="AW578" s="554"/>
      <c r="AX578" s="554"/>
      <c r="AY578" s="554"/>
      <c r="AZ578" s="554"/>
      <c r="BA578" s="554"/>
      <c r="BB578" s="554"/>
      <c r="BC578" s="554"/>
      <c r="BD578" s="554"/>
      <c r="BE578" s="554"/>
      <c r="BF578" s="554"/>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c r="DR578" s="9"/>
      <c r="DS578" s="9"/>
      <c r="DT578" s="9"/>
    </row>
    <row r="579" spans="1:124" hidden="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554"/>
      <c r="AI579" s="554"/>
      <c r="AJ579" s="554"/>
      <c r="AK579" s="554"/>
      <c r="AL579" s="554"/>
      <c r="AM579" s="554"/>
      <c r="AN579" s="554"/>
      <c r="AO579" s="554"/>
      <c r="AP579" s="554"/>
      <c r="AQ579" s="554"/>
      <c r="AR579" s="554"/>
      <c r="AS579" s="554"/>
      <c r="AT579" s="554"/>
      <c r="AU579" s="554"/>
      <c r="AV579" s="554"/>
      <c r="AW579" s="554"/>
      <c r="AX579" s="554"/>
      <c r="AY579" s="554"/>
      <c r="AZ579" s="554"/>
      <c r="BA579" s="554"/>
      <c r="BB579" s="554"/>
      <c r="BC579" s="554"/>
      <c r="BD579" s="554"/>
      <c r="BE579" s="554"/>
      <c r="BF579" s="554"/>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c r="DR579" s="9"/>
      <c r="DS579" s="9"/>
      <c r="DT579" s="9"/>
    </row>
    <row r="580" spans="1:124" hidden="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554"/>
      <c r="AI580" s="554"/>
      <c r="AJ580" s="554"/>
      <c r="AK580" s="554"/>
      <c r="AL580" s="554"/>
      <c r="AM580" s="554"/>
      <c r="AN580" s="554"/>
      <c r="AO580" s="554"/>
      <c r="AP580" s="554"/>
      <c r="AQ580" s="554"/>
      <c r="AR580" s="554"/>
      <c r="AS580" s="554"/>
      <c r="AT580" s="554"/>
      <c r="AU580" s="554"/>
      <c r="AV580" s="554"/>
      <c r="AW580" s="554"/>
      <c r="AX580" s="554"/>
      <c r="AY580" s="554"/>
      <c r="AZ580" s="554"/>
      <c r="BA580" s="554"/>
      <c r="BB580" s="554"/>
      <c r="BC580" s="554"/>
      <c r="BD580" s="554"/>
      <c r="BE580" s="554"/>
      <c r="BF580" s="554"/>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c r="DR580" s="9"/>
      <c r="DS580" s="9"/>
      <c r="DT580" s="9"/>
    </row>
    <row r="581" spans="1:124" hidden="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554"/>
      <c r="AI581" s="554"/>
      <c r="AJ581" s="554"/>
      <c r="AK581" s="554"/>
      <c r="AL581" s="554"/>
      <c r="AM581" s="554"/>
      <c r="AN581" s="554"/>
      <c r="AO581" s="554"/>
      <c r="AP581" s="554"/>
      <c r="AQ581" s="554"/>
      <c r="AR581" s="554"/>
      <c r="AS581" s="554"/>
      <c r="AT581" s="554"/>
      <c r="AU581" s="554"/>
      <c r="AV581" s="554"/>
      <c r="AW581" s="554"/>
      <c r="AX581" s="554"/>
      <c r="AY581" s="554"/>
      <c r="AZ581" s="554"/>
      <c r="BA581" s="554"/>
      <c r="BB581" s="554"/>
      <c r="BC581" s="554"/>
      <c r="BD581" s="554"/>
      <c r="BE581" s="554"/>
      <c r="BF581" s="554"/>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9"/>
      <c r="DN581" s="9"/>
      <c r="DO581" s="9"/>
      <c r="DP581" s="9"/>
      <c r="DQ581" s="9"/>
      <c r="DR581" s="9"/>
      <c r="DS581" s="9"/>
      <c r="DT581" s="9"/>
    </row>
    <row r="582" spans="1:124" hidden="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554"/>
      <c r="AI582" s="554"/>
      <c r="AJ582" s="554"/>
      <c r="AK582" s="554"/>
      <c r="AL582" s="554"/>
      <c r="AM582" s="554"/>
      <c r="AN582" s="554"/>
      <c r="AO582" s="554"/>
      <c r="AP582" s="554"/>
      <c r="AQ582" s="554"/>
      <c r="AR582" s="554"/>
      <c r="AS582" s="554"/>
      <c r="AT582" s="554"/>
      <c r="AU582" s="554"/>
      <c r="AV582" s="554"/>
      <c r="AW582" s="554"/>
      <c r="AX582" s="554"/>
      <c r="AY582" s="554"/>
      <c r="AZ582" s="554"/>
      <c r="BA582" s="554"/>
      <c r="BB582" s="554"/>
      <c r="BC582" s="554"/>
      <c r="BD582" s="554"/>
      <c r="BE582" s="554"/>
      <c r="BF582" s="554"/>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9"/>
      <c r="DN582" s="9"/>
      <c r="DO582" s="9"/>
      <c r="DP582" s="9"/>
      <c r="DQ582" s="9"/>
      <c r="DR582" s="9"/>
      <c r="DS582" s="9"/>
      <c r="DT582" s="9"/>
    </row>
    <row r="583" spans="1:124" hidden="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554"/>
      <c r="AI583" s="554"/>
      <c r="AJ583" s="554"/>
      <c r="AK583" s="554"/>
      <c r="AL583" s="554"/>
      <c r="AM583" s="554"/>
      <c r="AN583" s="554"/>
      <c r="AO583" s="554"/>
      <c r="AP583" s="554"/>
      <c r="AQ583" s="554"/>
      <c r="AR583" s="554"/>
      <c r="AS583" s="554"/>
      <c r="AT583" s="554"/>
      <c r="AU583" s="554"/>
      <c r="AV583" s="554"/>
      <c r="AW583" s="554"/>
      <c r="AX583" s="554"/>
      <c r="AY583" s="554"/>
      <c r="AZ583" s="554"/>
      <c r="BA583" s="554"/>
      <c r="BB583" s="554"/>
      <c r="BC583" s="554"/>
      <c r="BD583" s="554"/>
      <c r="BE583" s="554"/>
      <c r="BF583" s="554"/>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9"/>
      <c r="DN583" s="9"/>
      <c r="DO583" s="9"/>
      <c r="DP583" s="9"/>
      <c r="DQ583" s="9"/>
      <c r="DR583" s="9"/>
      <c r="DS583" s="9"/>
      <c r="DT583" s="9"/>
    </row>
    <row r="584" spans="1:124" hidden="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554"/>
      <c r="AI584" s="554"/>
      <c r="AJ584" s="554"/>
      <c r="AK584" s="554"/>
      <c r="AL584" s="554"/>
      <c r="AM584" s="554"/>
      <c r="AN584" s="554"/>
      <c r="AO584" s="554"/>
      <c r="AP584" s="554"/>
      <c r="AQ584" s="554"/>
      <c r="AR584" s="554"/>
      <c r="AS584" s="554"/>
      <c r="AT584" s="554"/>
      <c r="AU584" s="554"/>
      <c r="AV584" s="554"/>
      <c r="AW584" s="554"/>
      <c r="AX584" s="554"/>
      <c r="AY584" s="554"/>
      <c r="AZ584" s="554"/>
      <c r="BA584" s="554"/>
      <c r="BB584" s="554"/>
      <c r="BC584" s="554"/>
      <c r="BD584" s="554"/>
      <c r="BE584" s="554"/>
      <c r="BF584" s="554"/>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9"/>
      <c r="DN584" s="9"/>
      <c r="DO584" s="9"/>
      <c r="DP584" s="9"/>
      <c r="DQ584" s="9"/>
      <c r="DR584" s="9"/>
      <c r="DS584" s="9"/>
      <c r="DT584" s="9"/>
    </row>
    <row r="585" spans="1:124" hidden="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554"/>
      <c r="AI585" s="554"/>
      <c r="AJ585" s="554"/>
      <c r="AK585" s="554"/>
      <c r="AL585" s="554"/>
      <c r="AM585" s="554"/>
      <c r="AN585" s="554"/>
      <c r="AO585" s="554"/>
      <c r="AP585" s="554"/>
      <c r="AQ585" s="554"/>
      <c r="AR585" s="554"/>
      <c r="AS585" s="554"/>
      <c r="AT585" s="554"/>
      <c r="AU585" s="554"/>
      <c r="AV585" s="554"/>
      <c r="AW585" s="554"/>
      <c r="AX585" s="554"/>
      <c r="AY585" s="554"/>
      <c r="AZ585" s="554"/>
      <c r="BA585" s="554"/>
      <c r="BB585" s="554"/>
      <c r="BC585" s="554"/>
      <c r="BD585" s="554"/>
      <c r="BE585" s="554"/>
      <c r="BF585" s="554"/>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c r="CY585" s="9"/>
      <c r="CZ585" s="9"/>
      <c r="DA585" s="9"/>
      <c r="DB585" s="9"/>
      <c r="DC585" s="9"/>
      <c r="DD585" s="9"/>
      <c r="DE585" s="9"/>
      <c r="DF585" s="9"/>
      <c r="DG585" s="9"/>
      <c r="DH585" s="9"/>
      <c r="DI585" s="9"/>
      <c r="DJ585" s="9"/>
      <c r="DK585" s="9"/>
      <c r="DL585" s="9"/>
      <c r="DM585" s="9"/>
      <c r="DN585" s="9"/>
      <c r="DO585" s="9"/>
      <c r="DP585" s="9"/>
      <c r="DQ585" s="9"/>
      <c r="DR585" s="9"/>
      <c r="DS585" s="9"/>
      <c r="DT585" s="9"/>
    </row>
    <row r="586" spans="1:124" hidden="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554"/>
      <c r="AI586" s="554"/>
      <c r="AJ586" s="554"/>
      <c r="AK586" s="554"/>
      <c r="AL586" s="554"/>
      <c r="AM586" s="554"/>
      <c r="AN586" s="554"/>
      <c r="AO586" s="554"/>
      <c r="AP586" s="554"/>
      <c r="AQ586" s="554"/>
      <c r="AR586" s="554"/>
      <c r="AS586" s="554"/>
      <c r="AT586" s="554"/>
      <c r="AU586" s="554"/>
      <c r="AV586" s="554"/>
      <c r="AW586" s="554"/>
      <c r="AX586" s="554"/>
      <c r="AY586" s="554"/>
      <c r="AZ586" s="554"/>
      <c r="BA586" s="554"/>
      <c r="BB586" s="554"/>
      <c r="BC586" s="554"/>
      <c r="BD586" s="554"/>
      <c r="BE586" s="554"/>
      <c r="BF586" s="554"/>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9"/>
      <c r="DN586" s="9"/>
      <c r="DO586" s="9"/>
      <c r="DP586" s="9"/>
      <c r="DQ586" s="9"/>
      <c r="DR586" s="9"/>
      <c r="DS586" s="9"/>
      <c r="DT586" s="9"/>
    </row>
    <row r="587" spans="1:124" hidden="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554"/>
      <c r="AI587" s="554"/>
      <c r="AJ587" s="554"/>
      <c r="AK587" s="554"/>
      <c r="AL587" s="554"/>
      <c r="AM587" s="554"/>
      <c r="AN587" s="554"/>
      <c r="AO587" s="554"/>
      <c r="AP587" s="554"/>
      <c r="AQ587" s="554"/>
      <c r="AR587" s="554"/>
      <c r="AS587" s="554"/>
      <c r="AT587" s="554"/>
      <c r="AU587" s="554"/>
      <c r="AV587" s="554"/>
      <c r="AW587" s="554"/>
      <c r="AX587" s="554"/>
      <c r="AY587" s="554"/>
      <c r="AZ587" s="554"/>
      <c r="BA587" s="554"/>
      <c r="BB587" s="554"/>
      <c r="BC587" s="554"/>
      <c r="BD587" s="554"/>
      <c r="BE587" s="554"/>
      <c r="BF587" s="554"/>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9"/>
      <c r="DN587" s="9"/>
      <c r="DO587" s="9"/>
      <c r="DP587" s="9"/>
      <c r="DQ587" s="9"/>
      <c r="DR587" s="9"/>
      <c r="DS587" s="9"/>
      <c r="DT587" s="9"/>
    </row>
    <row r="588" spans="1:124" hidden="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554"/>
      <c r="AI588" s="554"/>
      <c r="AJ588" s="554"/>
      <c r="AK588" s="554"/>
      <c r="AL588" s="554"/>
      <c r="AM588" s="554"/>
      <c r="AN588" s="554"/>
      <c r="AO588" s="554"/>
      <c r="AP588" s="554"/>
      <c r="AQ588" s="554"/>
      <c r="AR588" s="554"/>
      <c r="AS588" s="554"/>
      <c r="AT588" s="554"/>
      <c r="AU588" s="554"/>
      <c r="AV588" s="554"/>
      <c r="AW588" s="554"/>
      <c r="AX588" s="554"/>
      <c r="AY588" s="554"/>
      <c r="AZ588" s="554"/>
      <c r="BA588" s="554"/>
      <c r="BB588" s="554"/>
      <c r="BC588" s="554"/>
      <c r="BD588" s="554"/>
      <c r="BE588" s="554"/>
      <c r="BF588" s="554"/>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9"/>
      <c r="DN588" s="9"/>
      <c r="DO588" s="9"/>
      <c r="DP588" s="9"/>
      <c r="DQ588" s="9"/>
      <c r="DR588" s="9"/>
      <c r="DS588" s="9"/>
      <c r="DT588" s="9"/>
    </row>
    <row r="589" spans="1:124" hidden="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554"/>
      <c r="AI589" s="554"/>
      <c r="AJ589" s="554"/>
      <c r="AK589" s="554"/>
      <c r="AL589" s="554"/>
      <c r="AM589" s="554"/>
      <c r="AN589" s="554"/>
      <c r="AO589" s="554"/>
      <c r="AP589" s="554"/>
      <c r="AQ589" s="554"/>
      <c r="AR589" s="554"/>
      <c r="AS589" s="554"/>
      <c r="AT589" s="554"/>
      <c r="AU589" s="554"/>
      <c r="AV589" s="554"/>
      <c r="AW589" s="554"/>
      <c r="AX589" s="554"/>
      <c r="AY589" s="554"/>
      <c r="AZ589" s="554"/>
      <c r="BA589" s="554"/>
      <c r="BB589" s="554"/>
      <c r="BC589" s="554"/>
      <c r="BD589" s="554"/>
      <c r="BE589" s="554"/>
      <c r="BF589" s="554"/>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c r="DR589" s="9"/>
      <c r="DS589" s="9"/>
      <c r="DT589" s="9"/>
    </row>
    <row r="590" spans="1:124" hidden="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554"/>
      <c r="AI590" s="554"/>
      <c r="AJ590" s="554"/>
      <c r="AK590" s="554"/>
      <c r="AL590" s="554"/>
      <c r="AM590" s="554"/>
      <c r="AN590" s="554"/>
      <c r="AO590" s="554"/>
      <c r="AP590" s="554"/>
      <c r="AQ590" s="554"/>
      <c r="AR590" s="554"/>
      <c r="AS590" s="554"/>
      <c r="AT590" s="554"/>
      <c r="AU590" s="554"/>
      <c r="AV590" s="554"/>
      <c r="AW590" s="554"/>
      <c r="AX590" s="554"/>
      <c r="AY590" s="554"/>
      <c r="AZ590" s="554"/>
      <c r="BA590" s="554"/>
      <c r="BB590" s="554"/>
      <c r="BC590" s="554"/>
      <c r="BD590" s="554"/>
      <c r="BE590" s="554"/>
      <c r="BF590" s="554"/>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c r="DR590" s="9"/>
      <c r="DS590" s="9"/>
      <c r="DT590" s="9"/>
    </row>
    <row r="591" spans="1:124" hidden="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554"/>
      <c r="AI591" s="554"/>
      <c r="AJ591" s="554"/>
      <c r="AK591" s="554"/>
      <c r="AL591" s="554"/>
      <c r="AM591" s="554"/>
      <c r="AN591" s="554"/>
      <c r="AO591" s="554"/>
      <c r="AP591" s="554"/>
      <c r="AQ591" s="554"/>
      <c r="AR591" s="554"/>
      <c r="AS591" s="554"/>
      <c r="AT591" s="554"/>
      <c r="AU591" s="554"/>
      <c r="AV591" s="554"/>
      <c r="AW591" s="554"/>
      <c r="AX591" s="554"/>
      <c r="AY591" s="554"/>
      <c r="AZ591" s="554"/>
      <c r="BA591" s="554"/>
      <c r="BB591" s="554"/>
      <c r="BC591" s="554"/>
      <c r="BD591" s="554"/>
      <c r="BE591" s="554"/>
      <c r="BF591" s="554"/>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c r="DR591" s="9"/>
      <c r="DS591" s="9"/>
      <c r="DT591" s="9"/>
    </row>
    <row r="592" spans="1:124" hidden="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554"/>
      <c r="AI592" s="554"/>
      <c r="AJ592" s="554"/>
      <c r="AK592" s="554"/>
      <c r="AL592" s="554"/>
      <c r="AM592" s="554"/>
      <c r="AN592" s="554"/>
      <c r="AO592" s="554"/>
      <c r="AP592" s="554"/>
      <c r="AQ592" s="554"/>
      <c r="AR592" s="554"/>
      <c r="AS592" s="554"/>
      <c r="AT592" s="554"/>
      <c r="AU592" s="554"/>
      <c r="AV592" s="554"/>
      <c r="AW592" s="554"/>
      <c r="AX592" s="554"/>
      <c r="AY592" s="554"/>
      <c r="AZ592" s="554"/>
      <c r="BA592" s="554"/>
      <c r="BB592" s="554"/>
      <c r="BC592" s="554"/>
      <c r="BD592" s="554"/>
      <c r="BE592" s="554"/>
      <c r="BF592" s="554"/>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c r="DR592" s="9"/>
      <c r="DS592" s="9"/>
      <c r="DT592" s="9"/>
    </row>
    <row r="593" spans="1:124" hidden="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554"/>
      <c r="AI593" s="554"/>
      <c r="AJ593" s="554"/>
      <c r="AK593" s="554"/>
      <c r="AL593" s="554"/>
      <c r="AM593" s="554"/>
      <c r="AN593" s="554"/>
      <c r="AO593" s="554"/>
      <c r="AP593" s="554"/>
      <c r="AQ593" s="554"/>
      <c r="AR593" s="554"/>
      <c r="AS593" s="554"/>
      <c r="AT593" s="554"/>
      <c r="AU593" s="554"/>
      <c r="AV593" s="554"/>
      <c r="AW593" s="554"/>
      <c r="AX593" s="554"/>
      <c r="AY593" s="554"/>
      <c r="AZ593" s="554"/>
      <c r="BA593" s="554"/>
      <c r="BB593" s="554"/>
      <c r="BC593" s="554"/>
      <c r="BD593" s="554"/>
      <c r="BE593" s="554"/>
      <c r="BF593" s="554"/>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c r="DM593" s="9"/>
      <c r="DN593" s="9"/>
      <c r="DO593" s="9"/>
      <c r="DP593" s="9"/>
      <c r="DQ593" s="9"/>
      <c r="DR593" s="9"/>
      <c r="DS593" s="9"/>
      <c r="DT593" s="9"/>
    </row>
    <row r="594" spans="1:124" hidden="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554"/>
      <c r="AI594" s="554"/>
      <c r="AJ594" s="554"/>
      <c r="AK594" s="554"/>
      <c r="AL594" s="554"/>
      <c r="AM594" s="554"/>
      <c r="AN594" s="554"/>
      <c r="AO594" s="554"/>
      <c r="AP594" s="554"/>
      <c r="AQ594" s="554"/>
      <c r="AR594" s="554"/>
      <c r="AS594" s="554"/>
      <c r="AT594" s="554"/>
      <c r="AU594" s="554"/>
      <c r="AV594" s="554"/>
      <c r="AW594" s="554"/>
      <c r="AX594" s="554"/>
      <c r="AY594" s="554"/>
      <c r="AZ594" s="554"/>
      <c r="BA594" s="554"/>
      <c r="BB594" s="554"/>
      <c r="BC594" s="554"/>
      <c r="BD594" s="554"/>
      <c r="BE594" s="554"/>
      <c r="BF594" s="554"/>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c r="DM594" s="9"/>
      <c r="DN594" s="9"/>
      <c r="DO594" s="9"/>
      <c r="DP594" s="9"/>
      <c r="DQ594" s="9"/>
      <c r="DR594" s="9"/>
      <c r="DS594" s="9"/>
      <c r="DT594" s="9"/>
    </row>
    <row r="595" spans="1:124" hidden="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554"/>
      <c r="AI595" s="554"/>
      <c r="AJ595" s="554"/>
      <c r="AK595" s="554"/>
      <c r="AL595" s="554"/>
      <c r="AM595" s="554"/>
      <c r="AN595" s="554"/>
      <c r="AO595" s="554"/>
      <c r="AP595" s="554"/>
      <c r="AQ595" s="554"/>
      <c r="AR595" s="554"/>
      <c r="AS595" s="554"/>
      <c r="AT595" s="554"/>
      <c r="AU595" s="554"/>
      <c r="AV595" s="554"/>
      <c r="AW595" s="554"/>
      <c r="AX595" s="554"/>
      <c r="AY595" s="554"/>
      <c r="AZ595" s="554"/>
      <c r="BA595" s="554"/>
      <c r="BB595" s="554"/>
      <c r="BC595" s="554"/>
      <c r="BD595" s="554"/>
      <c r="BE595" s="554"/>
      <c r="BF595" s="554"/>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c r="CY595" s="9"/>
      <c r="CZ595" s="9"/>
      <c r="DA595" s="9"/>
      <c r="DB595" s="9"/>
      <c r="DC595" s="9"/>
      <c r="DD595" s="9"/>
      <c r="DE595" s="9"/>
      <c r="DF595" s="9"/>
      <c r="DG595" s="9"/>
      <c r="DH595" s="9"/>
      <c r="DI595" s="9"/>
      <c r="DJ595" s="9"/>
      <c r="DK595" s="9"/>
      <c r="DL595" s="9"/>
      <c r="DM595" s="9"/>
      <c r="DN595" s="9"/>
      <c r="DO595" s="9"/>
      <c r="DP595" s="9"/>
      <c r="DQ595" s="9"/>
      <c r="DR595" s="9"/>
      <c r="DS595" s="9"/>
      <c r="DT595" s="9"/>
    </row>
    <row r="596" spans="1:124" hidden="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554"/>
      <c r="AI596" s="554"/>
      <c r="AJ596" s="554"/>
      <c r="AK596" s="554"/>
      <c r="AL596" s="554"/>
      <c r="AM596" s="554"/>
      <c r="AN596" s="554"/>
      <c r="AO596" s="554"/>
      <c r="AP596" s="554"/>
      <c r="AQ596" s="554"/>
      <c r="AR596" s="554"/>
      <c r="AS596" s="554"/>
      <c r="AT596" s="554"/>
      <c r="AU596" s="554"/>
      <c r="AV596" s="554"/>
      <c r="AW596" s="554"/>
      <c r="AX596" s="554"/>
      <c r="AY596" s="554"/>
      <c r="AZ596" s="554"/>
      <c r="BA596" s="554"/>
      <c r="BB596" s="554"/>
      <c r="BC596" s="554"/>
      <c r="BD596" s="554"/>
      <c r="BE596" s="554"/>
      <c r="BF596" s="554"/>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c r="DL596" s="9"/>
      <c r="DM596" s="9"/>
      <c r="DN596" s="9"/>
      <c r="DO596" s="9"/>
      <c r="DP596" s="9"/>
      <c r="DQ596" s="9"/>
      <c r="DR596" s="9"/>
      <c r="DS596" s="9"/>
      <c r="DT596" s="9"/>
    </row>
    <row r="597" spans="1:124" hidden="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554"/>
      <c r="AI597" s="554"/>
      <c r="AJ597" s="554"/>
      <c r="AK597" s="554"/>
      <c r="AL597" s="554"/>
      <c r="AM597" s="554"/>
      <c r="AN597" s="554"/>
      <c r="AO597" s="554"/>
      <c r="AP597" s="554"/>
      <c r="AQ597" s="554"/>
      <c r="AR597" s="554"/>
      <c r="AS597" s="554"/>
      <c r="AT597" s="554"/>
      <c r="AU597" s="554"/>
      <c r="AV597" s="554"/>
      <c r="AW597" s="554"/>
      <c r="AX597" s="554"/>
      <c r="AY597" s="554"/>
      <c r="AZ597" s="554"/>
      <c r="BA597" s="554"/>
      <c r="BB597" s="554"/>
      <c r="BC597" s="554"/>
      <c r="BD597" s="554"/>
      <c r="BE597" s="554"/>
      <c r="BF597" s="554"/>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c r="CY597" s="9"/>
      <c r="CZ597" s="9"/>
      <c r="DA597" s="9"/>
      <c r="DB597" s="9"/>
      <c r="DC597" s="9"/>
      <c r="DD597" s="9"/>
      <c r="DE597" s="9"/>
      <c r="DF597" s="9"/>
      <c r="DG597" s="9"/>
      <c r="DH597" s="9"/>
      <c r="DI597" s="9"/>
      <c r="DJ597" s="9"/>
      <c r="DK597" s="9"/>
      <c r="DL597" s="9"/>
      <c r="DM597" s="9"/>
      <c r="DN597" s="9"/>
      <c r="DO597" s="9"/>
      <c r="DP597" s="9"/>
      <c r="DQ597" s="9"/>
      <c r="DR597" s="9"/>
      <c r="DS597" s="9"/>
      <c r="DT597" s="9"/>
    </row>
    <row r="598" spans="1:124" hidden="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554"/>
      <c r="AI598" s="554"/>
      <c r="AJ598" s="554"/>
      <c r="AK598" s="554"/>
      <c r="AL598" s="554"/>
      <c r="AM598" s="554"/>
      <c r="AN598" s="554"/>
      <c r="AO598" s="554"/>
      <c r="AP598" s="554"/>
      <c r="AQ598" s="554"/>
      <c r="AR598" s="554"/>
      <c r="AS598" s="554"/>
      <c r="AT598" s="554"/>
      <c r="AU598" s="554"/>
      <c r="AV598" s="554"/>
      <c r="AW598" s="554"/>
      <c r="AX598" s="554"/>
      <c r="AY598" s="554"/>
      <c r="AZ598" s="554"/>
      <c r="BA598" s="554"/>
      <c r="BB598" s="554"/>
      <c r="BC598" s="554"/>
      <c r="BD598" s="554"/>
      <c r="BE598" s="554"/>
      <c r="BF598" s="554"/>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9"/>
      <c r="DN598" s="9"/>
      <c r="DO598" s="9"/>
      <c r="DP598" s="9"/>
      <c r="DQ598" s="9"/>
      <c r="DR598" s="9"/>
      <c r="DS598" s="9"/>
      <c r="DT598" s="9"/>
    </row>
    <row r="599" spans="1:124" hidden="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554"/>
      <c r="AI599" s="554"/>
      <c r="AJ599" s="554"/>
      <c r="AK599" s="554"/>
      <c r="AL599" s="554"/>
      <c r="AM599" s="554"/>
      <c r="AN599" s="554"/>
      <c r="AO599" s="554"/>
      <c r="AP599" s="554"/>
      <c r="AQ599" s="554"/>
      <c r="AR599" s="554"/>
      <c r="AS599" s="554"/>
      <c r="AT599" s="554"/>
      <c r="AU599" s="554"/>
      <c r="AV599" s="554"/>
      <c r="AW599" s="554"/>
      <c r="AX599" s="554"/>
      <c r="AY599" s="554"/>
      <c r="AZ599" s="554"/>
      <c r="BA599" s="554"/>
      <c r="BB599" s="554"/>
      <c r="BC599" s="554"/>
      <c r="BD599" s="554"/>
      <c r="BE599" s="554"/>
      <c r="BF599" s="554"/>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c r="DM599" s="9"/>
      <c r="DN599" s="9"/>
      <c r="DO599" s="9"/>
      <c r="DP599" s="9"/>
      <c r="DQ599" s="9"/>
      <c r="DR599" s="9"/>
      <c r="DS599" s="9"/>
      <c r="DT599" s="9"/>
    </row>
    <row r="600" spans="1:124" hidden="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554"/>
      <c r="AI600" s="554"/>
      <c r="AJ600" s="554"/>
      <c r="AK600" s="554"/>
      <c r="AL600" s="554"/>
      <c r="AM600" s="554"/>
      <c r="AN600" s="554"/>
      <c r="AO600" s="554"/>
      <c r="AP600" s="554"/>
      <c r="AQ600" s="554"/>
      <c r="AR600" s="554"/>
      <c r="AS600" s="554"/>
      <c r="AT600" s="554"/>
      <c r="AU600" s="554"/>
      <c r="AV600" s="554"/>
      <c r="AW600" s="554"/>
      <c r="AX600" s="554"/>
      <c r="AY600" s="554"/>
      <c r="AZ600" s="554"/>
      <c r="BA600" s="554"/>
      <c r="BB600" s="554"/>
      <c r="BC600" s="554"/>
      <c r="BD600" s="554"/>
      <c r="BE600" s="554"/>
      <c r="BF600" s="554"/>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c r="CY600" s="9"/>
      <c r="CZ600" s="9"/>
      <c r="DA600" s="9"/>
      <c r="DB600" s="9"/>
      <c r="DC600" s="9"/>
      <c r="DD600" s="9"/>
      <c r="DE600" s="9"/>
      <c r="DF600" s="9"/>
      <c r="DG600" s="9"/>
      <c r="DH600" s="9"/>
      <c r="DI600" s="9"/>
      <c r="DJ600" s="9"/>
      <c r="DK600" s="9"/>
      <c r="DL600" s="9"/>
      <c r="DM600" s="9"/>
      <c r="DN600" s="9"/>
      <c r="DO600" s="9"/>
      <c r="DP600" s="9"/>
      <c r="DQ600" s="9"/>
      <c r="DR600" s="9"/>
      <c r="DS600" s="9"/>
      <c r="DT600" s="9"/>
    </row>
    <row r="601" spans="1:124" hidden="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554"/>
      <c r="AI601" s="554"/>
      <c r="AJ601" s="554"/>
      <c r="AK601" s="554"/>
      <c r="AL601" s="554"/>
      <c r="AM601" s="554"/>
      <c r="AN601" s="554"/>
      <c r="AO601" s="554"/>
      <c r="AP601" s="554"/>
      <c r="AQ601" s="554"/>
      <c r="AR601" s="554"/>
      <c r="AS601" s="554"/>
      <c r="AT601" s="554"/>
      <c r="AU601" s="554"/>
      <c r="AV601" s="554"/>
      <c r="AW601" s="554"/>
      <c r="AX601" s="554"/>
      <c r="AY601" s="554"/>
      <c r="AZ601" s="554"/>
      <c r="BA601" s="554"/>
      <c r="BB601" s="554"/>
      <c r="BC601" s="554"/>
      <c r="BD601" s="554"/>
      <c r="BE601" s="554"/>
      <c r="BF601" s="554"/>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row>
    <row r="602" spans="1:124" hidden="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554"/>
      <c r="AI602" s="554"/>
      <c r="AJ602" s="554"/>
      <c r="AK602" s="554"/>
      <c r="AL602" s="554"/>
      <c r="AM602" s="554"/>
      <c r="AN602" s="554"/>
      <c r="AO602" s="554"/>
      <c r="AP602" s="554"/>
      <c r="AQ602" s="554"/>
      <c r="AR602" s="554"/>
      <c r="AS602" s="554"/>
      <c r="AT602" s="554"/>
      <c r="AU602" s="554"/>
      <c r="AV602" s="554"/>
      <c r="AW602" s="554"/>
      <c r="AX602" s="554"/>
      <c r="AY602" s="554"/>
      <c r="AZ602" s="554"/>
      <c r="BA602" s="554"/>
      <c r="BB602" s="554"/>
      <c r="BC602" s="554"/>
      <c r="BD602" s="554"/>
      <c r="BE602" s="554"/>
      <c r="BF602" s="554"/>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c r="CY602" s="9"/>
      <c r="CZ602" s="9"/>
      <c r="DA602" s="9"/>
      <c r="DB602" s="9"/>
      <c r="DC602" s="9"/>
      <c r="DD602" s="9"/>
      <c r="DE602" s="9"/>
      <c r="DF602" s="9"/>
      <c r="DG602" s="9"/>
      <c r="DH602" s="9"/>
      <c r="DI602" s="9"/>
      <c r="DJ602" s="9"/>
      <c r="DK602" s="9"/>
      <c r="DL602" s="9"/>
      <c r="DM602" s="9"/>
      <c r="DN602" s="9"/>
      <c r="DO602" s="9"/>
      <c r="DP602" s="9"/>
      <c r="DQ602" s="9"/>
      <c r="DR602" s="9"/>
      <c r="DS602" s="9"/>
      <c r="DT602" s="9"/>
    </row>
    <row r="603" spans="1:124" hidden="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554"/>
      <c r="AI603" s="554"/>
      <c r="AJ603" s="554"/>
      <c r="AK603" s="554"/>
      <c r="AL603" s="554"/>
      <c r="AM603" s="554"/>
      <c r="AN603" s="554"/>
      <c r="AO603" s="554"/>
      <c r="AP603" s="554"/>
      <c r="AQ603" s="554"/>
      <c r="AR603" s="554"/>
      <c r="AS603" s="554"/>
      <c r="AT603" s="554"/>
      <c r="AU603" s="554"/>
      <c r="AV603" s="554"/>
      <c r="AW603" s="554"/>
      <c r="AX603" s="554"/>
      <c r="AY603" s="554"/>
      <c r="AZ603" s="554"/>
      <c r="BA603" s="554"/>
      <c r="BB603" s="554"/>
      <c r="BC603" s="554"/>
      <c r="BD603" s="554"/>
      <c r="BE603" s="554"/>
      <c r="BF603" s="554"/>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9"/>
      <c r="DN603" s="9"/>
      <c r="DO603" s="9"/>
      <c r="DP603" s="9"/>
      <c r="DQ603" s="9"/>
      <c r="DR603" s="9"/>
      <c r="DS603" s="9"/>
      <c r="DT603" s="9"/>
    </row>
    <row r="604" spans="1:124" hidden="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554"/>
      <c r="AI604" s="554"/>
      <c r="AJ604" s="554"/>
      <c r="AK604" s="554"/>
      <c r="AL604" s="554"/>
      <c r="AM604" s="554"/>
      <c r="AN604" s="554"/>
      <c r="AO604" s="554"/>
      <c r="AP604" s="554"/>
      <c r="AQ604" s="554"/>
      <c r="AR604" s="554"/>
      <c r="AS604" s="554"/>
      <c r="AT604" s="554"/>
      <c r="AU604" s="554"/>
      <c r="AV604" s="554"/>
      <c r="AW604" s="554"/>
      <c r="AX604" s="554"/>
      <c r="AY604" s="554"/>
      <c r="AZ604" s="554"/>
      <c r="BA604" s="554"/>
      <c r="BB604" s="554"/>
      <c r="BC604" s="554"/>
      <c r="BD604" s="554"/>
      <c r="BE604" s="554"/>
      <c r="BF604" s="554"/>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9"/>
      <c r="CX604" s="9"/>
      <c r="CY604" s="9"/>
      <c r="CZ604" s="9"/>
      <c r="DA604" s="9"/>
      <c r="DB604" s="9"/>
      <c r="DC604" s="9"/>
      <c r="DD604" s="9"/>
      <c r="DE604" s="9"/>
      <c r="DF604" s="9"/>
      <c r="DG604" s="9"/>
      <c r="DH604" s="9"/>
      <c r="DI604" s="9"/>
      <c r="DJ604" s="9"/>
      <c r="DK604" s="9"/>
      <c r="DL604" s="9"/>
      <c r="DM604" s="9"/>
      <c r="DN604" s="9"/>
      <c r="DO604" s="9"/>
      <c r="DP604" s="9"/>
      <c r="DQ604" s="9"/>
      <c r="DR604" s="9"/>
      <c r="DS604" s="9"/>
      <c r="DT604" s="9"/>
    </row>
    <row r="605" spans="1:124" hidden="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554"/>
      <c r="AI605" s="554"/>
      <c r="AJ605" s="554"/>
      <c r="AK605" s="554"/>
      <c r="AL605" s="554"/>
      <c r="AM605" s="554"/>
      <c r="AN605" s="554"/>
      <c r="AO605" s="554"/>
      <c r="AP605" s="554"/>
      <c r="AQ605" s="554"/>
      <c r="AR605" s="554"/>
      <c r="AS605" s="554"/>
      <c r="AT605" s="554"/>
      <c r="AU605" s="554"/>
      <c r="AV605" s="554"/>
      <c r="AW605" s="554"/>
      <c r="AX605" s="554"/>
      <c r="AY605" s="554"/>
      <c r="AZ605" s="554"/>
      <c r="BA605" s="554"/>
      <c r="BB605" s="554"/>
      <c r="BC605" s="554"/>
      <c r="BD605" s="554"/>
      <c r="BE605" s="554"/>
      <c r="BF605" s="554"/>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c r="DR605" s="9"/>
      <c r="DS605" s="9"/>
      <c r="DT605" s="9"/>
    </row>
    <row r="606" spans="1:124" hidden="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554"/>
      <c r="AI606" s="554"/>
      <c r="AJ606" s="554"/>
      <c r="AK606" s="554"/>
      <c r="AL606" s="554"/>
      <c r="AM606" s="554"/>
      <c r="AN606" s="554"/>
      <c r="AO606" s="554"/>
      <c r="AP606" s="554"/>
      <c r="AQ606" s="554"/>
      <c r="AR606" s="554"/>
      <c r="AS606" s="554"/>
      <c r="AT606" s="554"/>
      <c r="AU606" s="554"/>
      <c r="AV606" s="554"/>
      <c r="AW606" s="554"/>
      <c r="AX606" s="554"/>
      <c r="AY606" s="554"/>
      <c r="AZ606" s="554"/>
      <c r="BA606" s="554"/>
      <c r="BB606" s="554"/>
      <c r="BC606" s="554"/>
      <c r="BD606" s="554"/>
      <c r="BE606" s="554"/>
      <c r="BF606" s="554"/>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9"/>
      <c r="CX606" s="9"/>
      <c r="CY606" s="9"/>
      <c r="CZ606" s="9"/>
      <c r="DA606" s="9"/>
      <c r="DB606" s="9"/>
      <c r="DC606" s="9"/>
      <c r="DD606" s="9"/>
      <c r="DE606" s="9"/>
      <c r="DF606" s="9"/>
      <c r="DG606" s="9"/>
      <c r="DH606" s="9"/>
      <c r="DI606" s="9"/>
      <c r="DJ606" s="9"/>
      <c r="DK606" s="9"/>
      <c r="DL606" s="9"/>
      <c r="DM606" s="9"/>
      <c r="DN606" s="9"/>
      <c r="DO606" s="9"/>
      <c r="DP606" s="9"/>
      <c r="DQ606" s="9"/>
      <c r="DR606" s="9"/>
      <c r="DS606" s="9"/>
      <c r="DT606" s="9"/>
    </row>
    <row r="607" spans="1:124" hidden="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554"/>
      <c r="AI607" s="554"/>
      <c r="AJ607" s="554"/>
      <c r="AK607" s="554"/>
      <c r="AL607" s="554"/>
      <c r="AM607" s="554"/>
      <c r="AN607" s="554"/>
      <c r="AO607" s="554"/>
      <c r="AP607" s="554"/>
      <c r="AQ607" s="554"/>
      <c r="AR607" s="554"/>
      <c r="AS607" s="554"/>
      <c r="AT607" s="554"/>
      <c r="AU607" s="554"/>
      <c r="AV607" s="554"/>
      <c r="AW607" s="554"/>
      <c r="AX607" s="554"/>
      <c r="AY607" s="554"/>
      <c r="AZ607" s="554"/>
      <c r="BA607" s="554"/>
      <c r="BB607" s="554"/>
      <c r="BC607" s="554"/>
      <c r="BD607" s="554"/>
      <c r="BE607" s="554"/>
      <c r="BF607" s="554"/>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9"/>
      <c r="CW607" s="9"/>
      <c r="CX607" s="9"/>
      <c r="CY607" s="9"/>
      <c r="CZ607" s="9"/>
      <c r="DA607" s="9"/>
      <c r="DB607" s="9"/>
      <c r="DC607" s="9"/>
      <c r="DD607" s="9"/>
      <c r="DE607" s="9"/>
      <c r="DF607" s="9"/>
      <c r="DG607" s="9"/>
      <c r="DH607" s="9"/>
      <c r="DI607" s="9"/>
      <c r="DJ607" s="9"/>
      <c r="DK607" s="9"/>
      <c r="DL607" s="9"/>
      <c r="DM607" s="9"/>
      <c r="DN607" s="9"/>
      <c r="DO607" s="9"/>
      <c r="DP607" s="9"/>
      <c r="DQ607" s="9"/>
      <c r="DR607" s="9"/>
      <c r="DS607" s="9"/>
      <c r="DT607" s="9"/>
    </row>
    <row r="608" spans="1:124" hidden="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554"/>
      <c r="AI608" s="554"/>
      <c r="AJ608" s="554"/>
      <c r="AK608" s="554"/>
      <c r="AL608" s="554"/>
      <c r="AM608" s="554"/>
      <c r="AN608" s="554"/>
      <c r="AO608" s="554"/>
      <c r="AP608" s="554"/>
      <c r="AQ608" s="554"/>
      <c r="AR608" s="554"/>
      <c r="AS608" s="554"/>
      <c r="AT608" s="554"/>
      <c r="AU608" s="554"/>
      <c r="AV608" s="554"/>
      <c r="AW608" s="554"/>
      <c r="AX608" s="554"/>
      <c r="AY608" s="554"/>
      <c r="AZ608" s="554"/>
      <c r="BA608" s="554"/>
      <c r="BB608" s="554"/>
      <c r="BC608" s="554"/>
      <c r="BD608" s="554"/>
      <c r="BE608" s="554"/>
      <c r="BF608" s="554"/>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9"/>
      <c r="CW608" s="9"/>
      <c r="CX608" s="9"/>
      <c r="CY608" s="9"/>
      <c r="CZ608" s="9"/>
      <c r="DA608" s="9"/>
      <c r="DB608" s="9"/>
      <c r="DC608" s="9"/>
      <c r="DD608" s="9"/>
      <c r="DE608" s="9"/>
      <c r="DF608" s="9"/>
      <c r="DG608" s="9"/>
      <c r="DH608" s="9"/>
      <c r="DI608" s="9"/>
      <c r="DJ608" s="9"/>
      <c r="DK608" s="9"/>
      <c r="DL608" s="9"/>
      <c r="DM608" s="9"/>
      <c r="DN608" s="9"/>
      <c r="DO608" s="9"/>
      <c r="DP608" s="9"/>
      <c r="DQ608" s="9"/>
      <c r="DR608" s="9"/>
      <c r="DS608" s="9"/>
      <c r="DT608" s="9"/>
    </row>
    <row r="609" spans="1:124" hidden="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554"/>
      <c r="AI609" s="554"/>
      <c r="AJ609" s="554"/>
      <c r="AK609" s="554"/>
      <c r="AL609" s="554"/>
      <c r="AM609" s="554"/>
      <c r="AN609" s="554"/>
      <c r="AO609" s="554"/>
      <c r="AP609" s="554"/>
      <c r="AQ609" s="554"/>
      <c r="AR609" s="554"/>
      <c r="AS609" s="554"/>
      <c r="AT609" s="554"/>
      <c r="AU609" s="554"/>
      <c r="AV609" s="554"/>
      <c r="AW609" s="554"/>
      <c r="AX609" s="554"/>
      <c r="AY609" s="554"/>
      <c r="AZ609" s="554"/>
      <c r="BA609" s="554"/>
      <c r="BB609" s="554"/>
      <c r="BC609" s="554"/>
      <c r="BD609" s="554"/>
      <c r="BE609" s="554"/>
      <c r="BF609" s="554"/>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c r="DR609" s="9"/>
      <c r="DS609" s="9"/>
      <c r="DT609" s="9"/>
    </row>
    <row r="610" spans="1:124" hidden="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554"/>
      <c r="AI610" s="554"/>
      <c r="AJ610" s="554"/>
      <c r="AK610" s="554"/>
      <c r="AL610" s="554"/>
      <c r="AM610" s="554"/>
      <c r="AN610" s="554"/>
      <c r="AO610" s="554"/>
      <c r="AP610" s="554"/>
      <c r="AQ610" s="554"/>
      <c r="AR610" s="554"/>
      <c r="AS610" s="554"/>
      <c r="AT610" s="554"/>
      <c r="AU610" s="554"/>
      <c r="AV610" s="554"/>
      <c r="AW610" s="554"/>
      <c r="AX610" s="554"/>
      <c r="AY610" s="554"/>
      <c r="AZ610" s="554"/>
      <c r="BA610" s="554"/>
      <c r="BB610" s="554"/>
      <c r="BC610" s="554"/>
      <c r="BD610" s="554"/>
      <c r="BE610" s="554"/>
      <c r="BF610" s="554"/>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9"/>
      <c r="DN610" s="9"/>
      <c r="DO610" s="9"/>
      <c r="DP610" s="9"/>
      <c r="DQ610" s="9"/>
      <c r="DR610" s="9"/>
      <c r="DS610" s="9"/>
      <c r="DT610" s="9"/>
    </row>
    <row r="611" spans="1:124" hidden="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554"/>
      <c r="AI611" s="554"/>
      <c r="AJ611" s="554"/>
      <c r="AK611" s="554"/>
      <c r="AL611" s="554"/>
      <c r="AM611" s="554"/>
      <c r="AN611" s="554"/>
      <c r="AO611" s="554"/>
      <c r="AP611" s="554"/>
      <c r="AQ611" s="554"/>
      <c r="AR611" s="554"/>
      <c r="AS611" s="554"/>
      <c r="AT611" s="554"/>
      <c r="AU611" s="554"/>
      <c r="AV611" s="554"/>
      <c r="AW611" s="554"/>
      <c r="AX611" s="554"/>
      <c r="AY611" s="554"/>
      <c r="AZ611" s="554"/>
      <c r="BA611" s="554"/>
      <c r="BB611" s="554"/>
      <c r="BC611" s="554"/>
      <c r="BD611" s="554"/>
      <c r="BE611" s="554"/>
      <c r="BF611" s="554"/>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c r="DR611" s="9"/>
      <c r="DS611" s="9"/>
      <c r="DT611" s="9"/>
    </row>
    <row r="612" spans="1:124" hidden="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554"/>
      <c r="AI612" s="554"/>
      <c r="AJ612" s="554"/>
      <c r="AK612" s="554"/>
      <c r="AL612" s="554"/>
      <c r="AM612" s="554"/>
      <c r="AN612" s="554"/>
      <c r="AO612" s="554"/>
      <c r="AP612" s="554"/>
      <c r="AQ612" s="554"/>
      <c r="AR612" s="554"/>
      <c r="AS612" s="554"/>
      <c r="AT612" s="554"/>
      <c r="AU612" s="554"/>
      <c r="AV612" s="554"/>
      <c r="AW612" s="554"/>
      <c r="AX612" s="554"/>
      <c r="AY612" s="554"/>
      <c r="AZ612" s="554"/>
      <c r="BA612" s="554"/>
      <c r="BB612" s="554"/>
      <c r="BC612" s="554"/>
      <c r="BD612" s="554"/>
      <c r="BE612" s="554"/>
      <c r="BF612" s="554"/>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9"/>
      <c r="DN612" s="9"/>
      <c r="DO612" s="9"/>
      <c r="DP612" s="9"/>
      <c r="DQ612" s="9"/>
      <c r="DR612" s="9"/>
      <c r="DS612" s="9"/>
      <c r="DT612" s="9"/>
    </row>
    <row r="613" spans="1:124" hidden="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554"/>
      <c r="AI613" s="554"/>
      <c r="AJ613" s="554"/>
      <c r="AK613" s="554"/>
      <c r="AL613" s="554"/>
      <c r="AM613" s="554"/>
      <c r="AN613" s="554"/>
      <c r="AO613" s="554"/>
      <c r="AP613" s="554"/>
      <c r="AQ613" s="554"/>
      <c r="AR613" s="554"/>
      <c r="AS613" s="554"/>
      <c r="AT613" s="554"/>
      <c r="AU613" s="554"/>
      <c r="AV613" s="554"/>
      <c r="AW613" s="554"/>
      <c r="AX613" s="554"/>
      <c r="AY613" s="554"/>
      <c r="AZ613" s="554"/>
      <c r="BA613" s="554"/>
      <c r="BB613" s="554"/>
      <c r="BC613" s="554"/>
      <c r="BD613" s="554"/>
      <c r="BE613" s="554"/>
      <c r="BF613" s="554"/>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c r="DR613" s="9"/>
      <c r="DS613" s="9"/>
      <c r="DT613" s="9"/>
    </row>
    <row r="614" spans="1:124" hidden="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554"/>
      <c r="AI614" s="554"/>
      <c r="AJ614" s="554"/>
      <c r="AK614" s="554"/>
      <c r="AL614" s="554"/>
      <c r="AM614" s="554"/>
      <c r="AN614" s="554"/>
      <c r="AO614" s="554"/>
      <c r="AP614" s="554"/>
      <c r="AQ614" s="554"/>
      <c r="AR614" s="554"/>
      <c r="AS614" s="554"/>
      <c r="AT614" s="554"/>
      <c r="AU614" s="554"/>
      <c r="AV614" s="554"/>
      <c r="AW614" s="554"/>
      <c r="AX614" s="554"/>
      <c r="AY614" s="554"/>
      <c r="AZ614" s="554"/>
      <c r="BA614" s="554"/>
      <c r="BB614" s="554"/>
      <c r="BC614" s="554"/>
      <c r="BD614" s="554"/>
      <c r="BE614" s="554"/>
      <c r="BF614" s="554"/>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9"/>
      <c r="DN614" s="9"/>
      <c r="DO614" s="9"/>
      <c r="DP614" s="9"/>
      <c r="DQ614" s="9"/>
      <c r="DR614" s="9"/>
      <c r="DS614" s="9"/>
      <c r="DT614" s="9"/>
    </row>
    <row r="615" spans="1:124" hidden="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554"/>
      <c r="AI615" s="554"/>
      <c r="AJ615" s="554"/>
      <c r="AK615" s="554"/>
      <c r="AL615" s="554"/>
      <c r="AM615" s="554"/>
      <c r="AN615" s="554"/>
      <c r="AO615" s="554"/>
      <c r="AP615" s="554"/>
      <c r="AQ615" s="554"/>
      <c r="AR615" s="554"/>
      <c r="AS615" s="554"/>
      <c r="AT615" s="554"/>
      <c r="AU615" s="554"/>
      <c r="AV615" s="554"/>
      <c r="AW615" s="554"/>
      <c r="AX615" s="554"/>
      <c r="AY615" s="554"/>
      <c r="AZ615" s="554"/>
      <c r="BA615" s="554"/>
      <c r="BB615" s="554"/>
      <c r="BC615" s="554"/>
      <c r="BD615" s="554"/>
      <c r="BE615" s="554"/>
      <c r="BF615" s="554"/>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9"/>
      <c r="CW615" s="9"/>
      <c r="CX615" s="9"/>
      <c r="CY615" s="9"/>
      <c r="CZ615" s="9"/>
      <c r="DA615" s="9"/>
      <c r="DB615" s="9"/>
      <c r="DC615" s="9"/>
      <c r="DD615" s="9"/>
      <c r="DE615" s="9"/>
      <c r="DF615" s="9"/>
      <c r="DG615" s="9"/>
      <c r="DH615" s="9"/>
      <c r="DI615" s="9"/>
      <c r="DJ615" s="9"/>
      <c r="DK615" s="9"/>
      <c r="DL615" s="9"/>
      <c r="DM615" s="9"/>
      <c r="DN615" s="9"/>
      <c r="DO615" s="9"/>
      <c r="DP615" s="9"/>
      <c r="DQ615" s="9"/>
      <c r="DR615" s="9"/>
      <c r="DS615" s="9"/>
      <c r="DT615" s="9"/>
    </row>
    <row r="616" spans="1:124" hidden="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554"/>
      <c r="AI616" s="554"/>
      <c r="AJ616" s="554"/>
      <c r="AK616" s="554"/>
      <c r="AL616" s="554"/>
      <c r="AM616" s="554"/>
      <c r="AN616" s="554"/>
      <c r="AO616" s="554"/>
      <c r="AP616" s="554"/>
      <c r="AQ616" s="554"/>
      <c r="AR616" s="554"/>
      <c r="AS616" s="554"/>
      <c r="AT616" s="554"/>
      <c r="AU616" s="554"/>
      <c r="AV616" s="554"/>
      <c r="AW616" s="554"/>
      <c r="AX616" s="554"/>
      <c r="AY616" s="554"/>
      <c r="AZ616" s="554"/>
      <c r="BA616" s="554"/>
      <c r="BB616" s="554"/>
      <c r="BC616" s="554"/>
      <c r="BD616" s="554"/>
      <c r="BE616" s="554"/>
      <c r="BF616" s="554"/>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9"/>
      <c r="CX616" s="9"/>
      <c r="CY616" s="9"/>
      <c r="CZ616" s="9"/>
      <c r="DA616" s="9"/>
      <c r="DB616" s="9"/>
      <c r="DC616" s="9"/>
      <c r="DD616" s="9"/>
      <c r="DE616" s="9"/>
      <c r="DF616" s="9"/>
      <c r="DG616" s="9"/>
      <c r="DH616" s="9"/>
      <c r="DI616" s="9"/>
      <c r="DJ616" s="9"/>
      <c r="DK616" s="9"/>
      <c r="DL616" s="9"/>
      <c r="DM616" s="9"/>
      <c r="DN616" s="9"/>
      <c r="DO616" s="9"/>
      <c r="DP616" s="9"/>
      <c r="DQ616" s="9"/>
      <c r="DR616" s="9"/>
      <c r="DS616" s="9"/>
      <c r="DT616" s="9"/>
    </row>
    <row r="617" spans="1:124" hidden="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554"/>
      <c r="AI617" s="554"/>
      <c r="AJ617" s="554"/>
      <c r="AK617" s="554"/>
      <c r="AL617" s="554"/>
      <c r="AM617" s="554"/>
      <c r="AN617" s="554"/>
      <c r="AO617" s="554"/>
      <c r="AP617" s="554"/>
      <c r="AQ617" s="554"/>
      <c r="AR617" s="554"/>
      <c r="AS617" s="554"/>
      <c r="AT617" s="554"/>
      <c r="AU617" s="554"/>
      <c r="AV617" s="554"/>
      <c r="AW617" s="554"/>
      <c r="AX617" s="554"/>
      <c r="AY617" s="554"/>
      <c r="AZ617" s="554"/>
      <c r="BA617" s="554"/>
      <c r="BB617" s="554"/>
      <c r="BC617" s="554"/>
      <c r="BD617" s="554"/>
      <c r="BE617" s="554"/>
      <c r="BF617" s="554"/>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9"/>
      <c r="CW617" s="9"/>
      <c r="CX617" s="9"/>
      <c r="CY617" s="9"/>
      <c r="CZ617" s="9"/>
      <c r="DA617" s="9"/>
      <c r="DB617" s="9"/>
      <c r="DC617" s="9"/>
      <c r="DD617" s="9"/>
      <c r="DE617" s="9"/>
      <c r="DF617" s="9"/>
      <c r="DG617" s="9"/>
      <c r="DH617" s="9"/>
      <c r="DI617" s="9"/>
      <c r="DJ617" s="9"/>
      <c r="DK617" s="9"/>
      <c r="DL617" s="9"/>
      <c r="DM617" s="9"/>
      <c r="DN617" s="9"/>
      <c r="DO617" s="9"/>
      <c r="DP617" s="9"/>
      <c r="DQ617" s="9"/>
      <c r="DR617" s="9"/>
      <c r="DS617" s="9"/>
      <c r="DT617" s="9"/>
    </row>
    <row r="618" spans="1:124" hidden="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554"/>
      <c r="AI618" s="554"/>
      <c r="AJ618" s="554"/>
      <c r="AK618" s="554"/>
      <c r="AL618" s="554"/>
      <c r="AM618" s="554"/>
      <c r="AN618" s="554"/>
      <c r="AO618" s="554"/>
      <c r="AP618" s="554"/>
      <c r="AQ618" s="554"/>
      <c r="AR618" s="554"/>
      <c r="AS618" s="554"/>
      <c r="AT618" s="554"/>
      <c r="AU618" s="554"/>
      <c r="AV618" s="554"/>
      <c r="AW618" s="554"/>
      <c r="AX618" s="554"/>
      <c r="AY618" s="554"/>
      <c r="AZ618" s="554"/>
      <c r="BA618" s="554"/>
      <c r="BB618" s="554"/>
      <c r="BC618" s="554"/>
      <c r="BD618" s="554"/>
      <c r="BE618" s="554"/>
      <c r="BF618" s="554"/>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c r="DR618" s="9"/>
      <c r="DS618" s="9"/>
      <c r="DT618" s="9"/>
    </row>
    <row r="619" spans="1:124" hidden="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554"/>
      <c r="AI619" s="554"/>
      <c r="AJ619" s="554"/>
      <c r="AK619" s="554"/>
      <c r="AL619" s="554"/>
      <c r="AM619" s="554"/>
      <c r="AN619" s="554"/>
      <c r="AO619" s="554"/>
      <c r="AP619" s="554"/>
      <c r="AQ619" s="554"/>
      <c r="AR619" s="554"/>
      <c r="AS619" s="554"/>
      <c r="AT619" s="554"/>
      <c r="AU619" s="554"/>
      <c r="AV619" s="554"/>
      <c r="AW619" s="554"/>
      <c r="AX619" s="554"/>
      <c r="AY619" s="554"/>
      <c r="AZ619" s="554"/>
      <c r="BA619" s="554"/>
      <c r="BB619" s="554"/>
      <c r="BC619" s="554"/>
      <c r="BD619" s="554"/>
      <c r="BE619" s="554"/>
      <c r="BF619" s="554"/>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9"/>
      <c r="CW619" s="9"/>
      <c r="CX619" s="9"/>
      <c r="CY619" s="9"/>
      <c r="CZ619" s="9"/>
      <c r="DA619" s="9"/>
      <c r="DB619" s="9"/>
      <c r="DC619" s="9"/>
      <c r="DD619" s="9"/>
      <c r="DE619" s="9"/>
      <c r="DF619" s="9"/>
      <c r="DG619" s="9"/>
      <c r="DH619" s="9"/>
      <c r="DI619" s="9"/>
      <c r="DJ619" s="9"/>
      <c r="DK619" s="9"/>
      <c r="DL619" s="9"/>
      <c r="DM619" s="9"/>
      <c r="DN619" s="9"/>
      <c r="DO619" s="9"/>
      <c r="DP619" s="9"/>
      <c r="DQ619" s="9"/>
      <c r="DR619" s="9"/>
      <c r="DS619" s="9"/>
      <c r="DT619" s="9"/>
    </row>
    <row r="620" spans="1:124" hidden="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554"/>
      <c r="AI620" s="554"/>
      <c r="AJ620" s="554"/>
      <c r="AK620" s="554"/>
      <c r="AL620" s="554"/>
      <c r="AM620" s="554"/>
      <c r="AN620" s="554"/>
      <c r="AO620" s="554"/>
      <c r="AP620" s="554"/>
      <c r="AQ620" s="554"/>
      <c r="AR620" s="554"/>
      <c r="AS620" s="554"/>
      <c r="AT620" s="554"/>
      <c r="AU620" s="554"/>
      <c r="AV620" s="554"/>
      <c r="AW620" s="554"/>
      <c r="AX620" s="554"/>
      <c r="AY620" s="554"/>
      <c r="AZ620" s="554"/>
      <c r="BA620" s="554"/>
      <c r="BB620" s="554"/>
      <c r="BC620" s="554"/>
      <c r="BD620" s="554"/>
      <c r="BE620" s="554"/>
      <c r="BF620" s="554"/>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9"/>
      <c r="CW620" s="9"/>
      <c r="CX620" s="9"/>
      <c r="CY620" s="9"/>
      <c r="CZ620" s="9"/>
      <c r="DA620" s="9"/>
      <c r="DB620" s="9"/>
      <c r="DC620" s="9"/>
      <c r="DD620" s="9"/>
      <c r="DE620" s="9"/>
      <c r="DF620" s="9"/>
      <c r="DG620" s="9"/>
      <c r="DH620" s="9"/>
      <c r="DI620" s="9"/>
      <c r="DJ620" s="9"/>
      <c r="DK620" s="9"/>
      <c r="DL620" s="9"/>
      <c r="DM620" s="9"/>
      <c r="DN620" s="9"/>
      <c r="DO620" s="9"/>
      <c r="DP620" s="9"/>
      <c r="DQ620" s="9"/>
      <c r="DR620" s="9"/>
      <c r="DS620" s="9"/>
      <c r="DT620" s="9"/>
    </row>
    <row r="621" spans="1:124" hidden="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554"/>
      <c r="AI621" s="554"/>
      <c r="AJ621" s="554"/>
      <c r="AK621" s="554"/>
      <c r="AL621" s="554"/>
      <c r="AM621" s="554"/>
      <c r="AN621" s="554"/>
      <c r="AO621" s="554"/>
      <c r="AP621" s="554"/>
      <c r="AQ621" s="554"/>
      <c r="AR621" s="554"/>
      <c r="AS621" s="554"/>
      <c r="AT621" s="554"/>
      <c r="AU621" s="554"/>
      <c r="AV621" s="554"/>
      <c r="AW621" s="554"/>
      <c r="AX621" s="554"/>
      <c r="AY621" s="554"/>
      <c r="AZ621" s="554"/>
      <c r="BA621" s="554"/>
      <c r="BB621" s="554"/>
      <c r="BC621" s="554"/>
      <c r="BD621" s="554"/>
      <c r="BE621" s="554"/>
      <c r="BF621" s="554"/>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9"/>
      <c r="DN621" s="9"/>
      <c r="DO621" s="9"/>
      <c r="DP621" s="9"/>
      <c r="DQ621" s="9"/>
      <c r="DR621" s="9"/>
      <c r="DS621" s="9"/>
      <c r="DT621" s="9"/>
    </row>
    <row r="622" spans="1:124" hidden="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554"/>
      <c r="AI622" s="554"/>
      <c r="AJ622" s="554"/>
      <c r="AK622" s="554"/>
      <c r="AL622" s="554"/>
      <c r="AM622" s="554"/>
      <c r="AN622" s="554"/>
      <c r="AO622" s="554"/>
      <c r="AP622" s="554"/>
      <c r="AQ622" s="554"/>
      <c r="AR622" s="554"/>
      <c r="AS622" s="554"/>
      <c r="AT622" s="554"/>
      <c r="AU622" s="554"/>
      <c r="AV622" s="554"/>
      <c r="AW622" s="554"/>
      <c r="AX622" s="554"/>
      <c r="AY622" s="554"/>
      <c r="AZ622" s="554"/>
      <c r="BA622" s="554"/>
      <c r="BB622" s="554"/>
      <c r="BC622" s="554"/>
      <c r="BD622" s="554"/>
      <c r="BE622" s="554"/>
      <c r="BF622" s="554"/>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9"/>
      <c r="CW622" s="9"/>
      <c r="CX622" s="9"/>
      <c r="CY622" s="9"/>
      <c r="CZ622" s="9"/>
      <c r="DA622" s="9"/>
      <c r="DB622" s="9"/>
      <c r="DC622" s="9"/>
      <c r="DD622" s="9"/>
      <c r="DE622" s="9"/>
      <c r="DF622" s="9"/>
      <c r="DG622" s="9"/>
      <c r="DH622" s="9"/>
      <c r="DI622" s="9"/>
      <c r="DJ622" s="9"/>
      <c r="DK622" s="9"/>
      <c r="DL622" s="9"/>
      <c r="DM622" s="9"/>
      <c r="DN622" s="9"/>
      <c r="DO622" s="9"/>
      <c r="DP622" s="9"/>
      <c r="DQ622" s="9"/>
      <c r="DR622" s="9"/>
      <c r="DS622" s="9"/>
      <c r="DT622" s="9"/>
    </row>
    <row r="623" spans="1:124" hidden="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554"/>
      <c r="AI623" s="554"/>
      <c r="AJ623" s="554"/>
      <c r="AK623" s="554"/>
      <c r="AL623" s="554"/>
      <c r="AM623" s="554"/>
      <c r="AN623" s="554"/>
      <c r="AO623" s="554"/>
      <c r="AP623" s="554"/>
      <c r="AQ623" s="554"/>
      <c r="AR623" s="554"/>
      <c r="AS623" s="554"/>
      <c r="AT623" s="554"/>
      <c r="AU623" s="554"/>
      <c r="AV623" s="554"/>
      <c r="AW623" s="554"/>
      <c r="AX623" s="554"/>
      <c r="AY623" s="554"/>
      <c r="AZ623" s="554"/>
      <c r="BA623" s="554"/>
      <c r="BB623" s="554"/>
      <c r="BC623" s="554"/>
      <c r="BD623" s="554"/>
      <c r="BE623" s="554"/>
      <c r="BF623" s="554"/>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9"/>
      <c r="CW623" s="9"/>
      <c r="CX623" s="9"/>
      <c r="CY623" s="9"/>
      <c r="CZ623" s="9"/>
      <c r="DA623" s="9"/>
      <c r="DB623" s="9"/>
      <c r="DC623" s="9"/>
      <c r="DD623" s="9"/>
      <c r="DE623" s="9"/>
      <c r="DF623" s="9"/>
      <c r="DG623" s="9"/>
      <c r="DH623" s="9"/>
      <c r="DI623" s="9"/>
      <c r="DJ623" s="9"/>
      <c r="DK623" s="9"/>
      <c r="DL623" s="9"/>
      <c r="DM623" s="9"/>
      <c r="DN623" s="9"/>
      <c r="DO623" s="9"/>
      <c r="DP623" s="9"/>
      <c r="DQ623" s="9"/>
      <c r="DR623" s="9"/>
      <c r="DS623" s="9"/>
      <c r="DT623" s="9"/>
    </row>
    <row r="624" spans="1:124" hidden="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554"/>
      <c r="AI624" s="554"/>
      <c r="AJ624" s="554"/>
      <c r="AK624" s="554"/>
      <c r="AL624" s="554"/>
      <c r="AM624" s="554"/>
      <c r="AN624" s="554"/>
      <c r="AO624" s="554"/>
      <c r="AP624" s="554"/>
      <c r="AQ624" s="554"/>
      <c r="AR624" s="554"/>
      <c r="AS624" s="554"/>
      <c r="AT624" s="554"/>
      <c r="AU624" s="554"/>
      <c r="AV624" s="554"/>
      <c r="AW624" s="554"/>
      <c r="AX624" s="554"/>
      <c r="AY624" s="554"/>
      <c r="AZ624" s="554"/>
      <c r="BA624" s="554"/>
      <c r="BB624" s="554"/>
      <c r="BC624" s="554"/>
      <c r="BD624" s="554"/>
      <c r="BE624" s="554"/>
      <c r="BF624" s="554"/>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9"/>
      <c r="CX624" s="9"/>
      <c r="CY624" s="9"/>
      <c r="CZ624" s="9"/>
      <c r="DA624" s="9"/>
      <c r="DB624" s="9"/>
      <c r="DC624" s="9"/>
      <c r="DD624" s="9"/>
      <c r="DE624" s="9"/>
      <c r="DF624" s="9"/>
      <c r="DG624" s="9"/>
      <c r="DH624" s="9"/>
      <c r="DI624" s="9"/>
      <c r="DJ624" s="9"/>
      <c r="DK624" s="9"/>
      <c r="DL624" s="9"/>
      <c r="DM624" s="9"/>
      <c r="DN624" s="9"/>
      <c r="DO624" s="9"/>
      <c r="DP624" s="9"/>
      <c r="DQ624" s="9"/>
      <c r="DR624" s="9"/>
      <c r="DS624" s="9"/>
      <c r="DT624" s="9"/>
    </row>
    <row r="625" spans="1:124" hidden="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554"/>
      <c r="AI625" s="554"/>
      <c r="AJ625" s="554"/>
      <c r="AK625" s="554"/>
      <c r="AL625" s="554"/>
      <c r="AM625" s="554"/>
      <c r="AN625" s="554"/>
      <c r="AO625" s="554"/>
      <c r="AP625" s="554"/>
      <c r="AQ625" s="554"/>
      <c r="AR625" s="554"/>
      <c r="AS625" s="554"/>
      <c r="AT625" s="554"/>
      <c r="AU625" s="554"/>
      <c r="AV625" s="554"/>
      <c r="AW625" s="554"/>
      <c r="AX625" s="554"/>
      <c r="AY625" s="554"/>
      <c r="AZ625" s="554"/>
      <c r="BA625" s="554"/>
      <c r="BB625" s="554"/>
      <c r="BC625" s="554"/>
      <c r="BD625" s="554"/>
      <c r="BE625" s="554"/>
      <c r="BF625" s="554"/>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c r="CY625" s="9"/>
      <c r="CZ625" s="9"/>
      <c r="DA625" s="9"/>
      <c r="DB625" s="9"/>
      <c r="DC625" s="9"/>
      <c r="DD625" s="9"/>
      <c r="DE625" s="9"/>
      <c r="DF625" s="9"/>
      <c r="DG625" s="9"/>
      <c r="DH625" s="9"/>
      <c r="DI625" s="9"/>
      <c r="DJ625" s="9"/>
      <c r="DK625" s="9"/>
      <c r="DL625" s="9"/>
      <c r="DM625" s="9"/>
      <c r="DN625" s="9"/>
      <c r="DO625" s="9"/>
      <c r="DP625" s="9"/>
      <c r="DQ625" s="9"/>
      <c r="DR625" s="9"/>
      <c r="DS625" s="9"/>
      <c r="DT625" s="9"/>
    </row>
    <row r="626" spans="1:124" hidden="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554"/>
      <c r="AI626" s="554"/>
      <c r="AJ626" s="554"/>
      <c r="AK626" s="554"/>
      <c r="AL626" s="554"/>
      <c r="AM626" s="554"/>
      <c r="AN626" s="554"/>
      <c r="AO626" s="554"/>
      <c r="AP626" s="554"/>
      <c r="AQ626" s="554"/>
      <c r="AR626" s="554"/>
      <c r="AS626" s="554"/>
      <c r="AT626" s="554"/>
      <c r="AU626" s="554"/>
      <c r="AV626" s="554"/>
      <c r="AW626" s="554"/>
      <c r="AX626" s="554"/>
      <c r="AY626" s="554"/>
      <c r="AZ626" s="554"/>
      <c r="BA626" s="554"/>
      <c r="BB626" s="554"/>
      <c r="BC626" s="554"/>
      <c r="BD626" s="554"/>
      <c r="BE626" s="554"/>
      <c r="BF626" s="554"/>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9"/>
      <c r="DN626" s="9"/>
      <c r="DO626" s="9"/>
      <c r="DP626" s="9"/>
      <c r="DQ626" s="9"/>
      <c r="DR626" s="9"/>
      <c r="DS626" s="9"/>
      <c r="DT626" s="9"/>
    </row>
    <row r="627" spans="1:124" hidden="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554"/>
      <c r="AI627" s="554"/>
      <c r="AJ627" s="554"/>
      <c r="AK627" s="554"/>
      <c r="AL627" s="554"/>
      <c r="AM627" s="554"/>
      <c r="AN627" s="554"/>
      <c r="AO627" s="554"/>
      <c r="AP627" s="554"/>
      <c r="AQ627" s="554"/>
      <c r="AR627" s="554"/>
      <c r="AS627" s="554"/>
      <c r="AT627" s="554"/>
      <c r="AU627" s="554"/>
      <c r="AV627" s="554"/>
      <c r="AW627" s="554"/>
      <c r="AX627" s="554"/>
      <c r="AY627" s="554"/>
      <c r="AZ627" s="554"/>
      <c r="BA627" s="554"/>
      <c r="BB627" s="554"/>
      <c r="BC627" s="554"/>
      <c r="BD627" s="554"/>
      <c r="BE627" s="554"/>
      <c r="BF627" s="554"/>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c r="CY627" s="9"/>
      <c r="CZ627" s="9"/>
      <c r="DA627" s="9"/>
      <c r="DB627" s="9"/>
      <c r="DC627" s="9"/>
      <c r="DD627" s="9"/>
      <c r="DE627" s="9"/>
      <c r="DF627" s="9"/>
      <c r="DG627" s="9"/>
      <c r="DH627" s="9"/>
      <c r="DI627" s="9"/>
      <c r="DJ627" s="9"/>
      <c r="DK627" s="9"/>
      <c r="DL627" s="9"/>
      <c r="DM627" s="9"/>
      <c r="DN627" s="9"/>
      <c r="DO627" s="9"/>
      <c r="DP627" s="9"/>
      <c r="DQ627" s="9"/>
      <c r="DR627" s="9"/>
      <c r="DS627" s="9"/>
      <c r="DT627" s="9"/>
    </row>
    <row r="628" spans="1:124" hidden="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554"/>
      <c r="AI628" s="554"/>
      <c r="AJ628" s="554"/>
      <c r="AK628" s="554"/>
      <c r="AL628" s="554"/>
      <c r="AM628" s="554"/>
      <c r="AN628" s="554"/>
      <c r="AO628" s="554"/>
      <c r="AP628" s="554"/>
      <c r="AQ628" s="554"/>
      <c r="AR628" s="554"/>
      <c r="AS628" s="554"/>
      <c r="AT628" s="554"/>
      <c r="AU628" s="554"/>
      <c r="AV628" s="554"/>
      <c r="AW628" s="554"/>
      <c r="AX628" s="554"/>
      <c r="AY628" s="554"/>
      <c r="AZ628" s="554"/>
      <c r="BA628" s="554"/>
      <c r="BB628" s="554"/>
      <c r="BC628" s="554"/>
      <c r="BD628" s="554"/>
      <c r="BE628" s="554"/>
      <c r="BF628" s="554"/>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c r="CY628" s="9"/>
      <c r="CZ628" s="9"/>
      <c r="DA628" s="9"/>
      <c r="DB628" s="9"/>
      <c r="DC628" s="9"/>
      <c r="DD628" s="9"/>
      <c r="DE628" s="9"/>
      <c r="DF628" s="9"/>
      <c r="DG628" s="9"/>
      <c r="DH628" s="9"/>
      <c r="DI628" s="9"/>
      <c r="DJ628" s="9"/>
      <c r="DK628" s="9"/>
      <c r="DL628" s="9"/>
      <c r="DM628" s="9"/>
      <c r="DN628" s="9"/>
      <c r="DO628" s="9"/>
      <c r="DP628" s="9"/>
      <c r="DQ628" s="9"/>
      <c r="DR628" s="9"/>
      <c r="DS628" s="9"/>
      <c r="DT628" s="9"/>
    </row>
    <row r="629" spans="1:124" hidden="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554"/>
      <c r="AI629" s="554"/>
      <c r="AJ629" s="554"/>
      <c r="AK629" s="554"/>
      <c r="AL629" s="554"/>
      <c r="AM629" s="554"/>
      <c r="AN629" s="554"/>
      <c r="AO629" s="554"/>
      <c r="AP629" s="554"/>
      <c r="AQ629" s="554"/>
      <c r="AR629" s="554"/>
      <c r="AS629" s="554"/>
      <c r="AT629" s="554"/>
      <c r="AU629" s="554"/>
      <c r="AV629" s="554"/>
      <c r="AW629" s="554"/>
      <c r="AX629" s="554"/>
      <c r="AY629" s="554"/>
      <c r="AZ629" s="554"/>
      <c r="BA629" s="554"/>
      <c r="BB629" s="554"/>
      <c r="BC629" s="554"/>
      <c r="BD629" s="554"/>
      <c r="BE629" s="554"/>
      <c r="BF629" s="554"/>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c r="CW629" s="9"/>
      <c r="CX629" s="9"/>
      <c r="CY629" s="9"/>
      <c r="CZ629" s="9"/>
      <c r="DA629" s="9"/>
      <c r="DB629" s="9"/>
      <c r="DC629" s="9"/>
      <c r="DD629" s="9"/>
      <c r="DE629" s="9"/>
      <c r="DF629" s="9"/>
      <c r="DG629" s="9"/>
      <c r="DH629" s="9"/>
      <c r="DI629" s="9"/>
      <c r="DJ629" s="9"/>
      <c r="DK629" s="9"/>
      <c r="DL629" s="9"/>
      <c r="DM629" s="9"/>
      <c r="DN629" s="9"/>
      <c r="DO629" s="9"/>
      <c r="DP629" s="9"/>
      <c r="DQ629" s="9"/>
      <c r="DR629" s="9"/>
      <c r="DS629" s="9"/>
      <c r="DT629" s="9"/>
    </row>
    <row r="630" spans="1:124" hidden="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554"/>
      <c r="AI630" s="554"/>
      <c r="AJ630" s="554"/>
      <c r="AK630" s="554"/>
      <c r="AL630" s="554"/>
      <c r="AM630" s="554"/>
      <c r="AN630" s="554"/>
      <c r="AO630" s="554"/>
      <c r="AP630" s="554"/>
      <c r="AQ630" s="554"/>
      <c r="AR630" s="554"/>
      <c r="AS630" s="554"/>
      <c r="AT630" s="554"/>
      <c r="AU630" s="554"/>
      <c r="AV630" s="554"/>
      <c r="AW630" s="554"/>
      <c r="AX630" s="554"/>
      <c r="AY630" s="554"/>
      <c r="AZ630" s="554"/>
      <c r="BA630" s="554"/>
      <c r="BB630" s="554"/>
      <c r="BC630" s="554"/>
      <c r="BD630" s="554"/>
      <c r="BE630" s="554"/>
      <c r="BF630" s="554"/>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c r="CY630" s="9"/>
      <c r="CZ630" s="9"/>
      <c r="DA630" s="9"/>
      <c r="DB630" s="9"/>
      <c r="DC630" s="9"/>
      <c r="DD630" s="9"/>
      <c r="DE630" s="9"/>
      <c r="DF630" s="9"/>
      <c r="DG630" s="9"/>
      <c r="DH630" s="9"/>
      <c r="DI630" s="9"/>
      <c r="DJ630" s="9"/>
      <c r="DK630" s="9"/>
      <c r="DL630" s="9"/>
      <c r="DM630" s="9"/>
      <c r="DN630" s="9"/>
      <c r="DO630" s="9"/>
      <c r="DP630" s="9"/>
      <c r="DQ630" s="9"/>
      <c r="DR630" s="9"/>
      <c r="DS630" s="9"/>
      <c r="DT630" s="9"/>
    </row>
    <row r="631" spans="1:124" hidden="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554"/>
      <c r="AI631" s="554"/>
      <c r="AJ631" s="554"/>
      <c r="AK631" s="554"/>
      <c r="AL631" s="554"/>
      <c r="AM631" s="554"/>
      <c r="AN631" s="554"/>
      <c r="AO631" s="554"/>
      <c r="AP631" s="554"/>
      <c r="AQ631" s="554"/>
      <c r="AR631" s="554"/>
      <c r="AS631" s="554"/>
      <c r="AT631" s="554"/>
      <c r="AU631" s="554"/>
      <c r="AV631" s="554"/>
      <c r="AW631" s="554"/>
      <c r="AX631" s="554"/>
      <c r="AY631" s="554"/>
      <c r="AZ631" s="554"/>
      <c r="BA631" s="554"/>
      <c r="BB631" s="554"/>
      <c r="BC631" s="554"/>
      <c r="BD631" s="554"/>
      <c r="BE631" s="554"/>
      <c r="BF631" s="554"/>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9"/>
      <c r="DN631" s="9"/>
      <c r="DO631" s="9"/>
      <c r="DP631" s="9"/>
      <c r="DQ631" s="9"/>
      <c r="DR631" s="9"/>
      <c r="DS631" s="9"/>
      <c r="DT631" s="9"/>
    </row>
    <row r="632" spans="1:124" hidden="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554"/>
      <c r="AI632" s="554"/>
      <c r="AJ632" s="554"/>
      <c r="AK632" s="554"/>
      <c r="AL632" s="554"/>
      <c r="AM632" s="554"/>
      <c r="AN632" s="554"/>
      <c r="AO632" s="554"/>
      <c r="AP632" s="554"/>
      <c r="AQ632" s="554"/>
      <c r="AR632" s="554"/>
      <c r="AS632" s="554"/>
      <c r="AT632" s="554"/>
      <c r="AU632" s="554"/>
      <c r="AV632" s="554"/>
      <c r="AW632" s="554"/>
      <c r="AX632" s="554"/>
      <c r="AY632" s="554"/>
      <c r="AZ632" s="554"/>
      <c r="BA632" s="554"/>
      <c r="BB632" s="554"/>
      <c r="BC632" s="554"/>
      <c r="BD632" s="554"/>
      <c r="BE632" s="554"/>
      <c r="BF632" s="554"/>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9"/>
      <c r="CW632" s="9"/>
      <c r="CX632" s="9"/>
      <c r="CY632" s="9"/>
      <c r="CZ632" s="9"/>
      <c r="DA632" s="9"/>
      <c r="DB632" s="9"/>
      <c r="DC632" s="9"/>
      <c r="DD632" s="9"/>
      <c r="DE632" s="9"/>
      <c r="DF632" s="9"/>
      <c r="DG632" s="9"/>
      <c r="DH632" s="9"/>
      <c r="DI632" s="9"/>
      <c r="DJ632" s="9"/>
      <c r="DK632" s="9"/>
      <c r="DL632" s="9"/>
      <c r="DM632" s="9"/>
      <c r="DN632" s="9"/>
      <c r="DO632" s="9"/>
      <c r="DP632" s="9"/>
      <c r="DQ632" s="9"/>
      <c r="DR632" s="9"/>
      <c r="DS632" s="9"/>
      <c r="DT632" s="9"/>
    </row>
    <row r="633" spans="1:124" hidden="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554"/>
      <c r="AI633" s="554"/>
      <c r="AJ633" s="554"/>
      <c r="AK633" s="554"/>
      <c r="AL633" s="554"/>
      <c r="AM633" s="554"/>
      <c r="AN633" s="554"/>
      <c r="AO633" s="554"/>
      <c r="AP633" s="554"/>
      <c r="AQ633" s="554"/>
      <c r="AR633" s="554"/>
      <c r="AS633" s="554"/>
      <c r="AT633" s="554"/>
      <c r="AU633" s="554"/>
      <c r="AV633" s="554"/>
      <c r="AW633" s="554"/>
      <c r="AX633" s="554"/>
      <c r="AY633" s="554"/>
      <c r="AZ633" s="554"/>
      <c r="BA633" s="554"/>
      <c r="BB633" s="554"/>
      <c r="BC633" s="554"/>
      <c r="BD633" s="554"/>
      <c r="BE633" s="554"/>
      <c r="BF633" s="554"/>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9"/>
      <c r="CW633" s="9"/>
      <c r="CX633" s="9"/>
      <c r="CY633" s="9"/>
      <c r="CZ633" s="9"/>
      <c r="DA633" s="9"/>
      <c r="DB633" s="9"/>
      <c r="DC633" s="9"/>
      <c r="DD633" s="9"/>
      <c r="DE633" s="9"/>
      <c r="DF633" s="9"/>
      <c r="DG633" s="9"/>
      <c r="DH633" s="9"/>
      <c r="DI633" s="9"/>
      <c r="DJ633" s="9"/>
      <c r="DK633" s="9"/>
      <c r="DL633" s="9"/>
      <c r="DM633" s="9"/>
      <c r="DN633" s="9"/>
      <c r="DO633" s="9"/>
      <c r="DP633" s="9"/>
      <c r="DQ633" s="9"/>
      <c r="DR633" s="9"/>
      <c r="DS633" s="9"/>
      <c r="DT633" s="9"/>
    </row>
    <row r="634" spans="1:124" hidden="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554"/>
      <c r="AI634" s="554"/>
      <c r="AJ634" s="554"/>
      <c r="AK634" s="554"/>
      <c r="AL634" s="554"/>
      <c r="AM634" s="554"/>
      <c r="AN634" s="554"/>
      <c r="AO634" s="554"/>
      <c r="AP634" s="554"/>
      <c r="AQ634" s="554"/>
      <c r="AR634" s="554"/>
      <c r="AS634" s="554"/>
      <c r="AT634" s="554"/>
      <c r="AU634" s="554"/>
      <c r="AV634" s="554"/>
      <c r="AW634" s="554"/>
      <c r="AX634" s="554"/>
      <c r="AY634" s="554"/>
      <c r="AZ634" s="554"/>
      <c r="BA634" s="554"/>
      <c r="BB634" s="554"/>
      <c r="BC634" s="554"/>
      <c r="BD634" s="554"/>
      <c r="BE634" s="554"/>
      <c r="BF634" s="554"/>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9"/>
      <c r="CW634" s="9"/>
      <c r="CX634" s="9"/>
      <c r="CY634" s="9"/>
      <c r="CZ634" s="9"/>
      <c r="DA634" s="9"/>
      <c r="DB634" s="9"/>
      <c r="DC634" s="9"/>
      <c r="DD634" s="9"/>
      <c r="DE634" s="9"/>
      <c r="DF634" s="9"/>
      <c r="DG634" s="9"/>
      <c r="DH634" s="9"/>
      <c r="DI634" s="9"/>
      <c r="DJ634" s="9"/>
      <c r="DK634" s="9"/>
      <c r="DL634" s="9"/>
      <c r="DM634" s="9"/>
      <c r="DN634" s="9"/>
      <c r="DO634" s="9"/>
      <c r="DP634" s="9"/>
      <c r="DQ634" s="9"/>
      <c r="DR634" s="9"/>
      <c r="DS634" s="9"/>
      <c r="DT634" s="9"/>
    </row>
    <row r="635" spans="1:124" hidden="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554"/>
      <c r="AI635" s="554"/>
      <c r="AJ635" s="554"/>
      <c r="AK635" s="554"/>
      <c r="AL635" s="554"/>
      <c r="AM635" s="554"/>
      <c r="AN635" s="554"/>
      <c r="AO635" s="554"/>
      <c r="AP635" s="554"/>
      <c r="AQ635" s="554"/>
      <c r="AR635" s="554"/>
      <c r="AS635" s="554"/>
      <c r="AT635" s="554"/>
      <c r="AU635" s="554"/>
      <c r="AV635" s="554"/>
      <c r="AW635" s="554"/>
      <c r="AX635" s="554"/>
      <c r="AY635" s="554"/>
      <c r="AZ635" s="554"/>
      <c r="BA635" s="554"/>
      <c r="BB635" s="554"/>
      <c r="BC635" s="554"/>
      <c r="BD635" s="554"/>
      <c r="BE635" s="554"/>
      <c r="BF635" s="554"/>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9"/>
      <c r="DN635" s="9"/>
      <c r="DO635" s="9"/>
      <c r="DP635" s="9"/>
      <c r="DQ635" s="9"/>
      <c r="DR635" s="9"/>
      <c r="DS635" s="9"/>
      <c r="DT635" s="9"/>
    </row>
    <row r="636" spans="1:124" hidden="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554"/>
      <c r="AI636" s="554"/>
      <c r="AJ636" s="554"/>
      <c r="AK636" s="554"/>
      <c r="AL636" s="554"/>
      <c r="AM636" s="554"/>
      <c r="AN636" s="554"/>
      <c r="AO636" s="554"/>
      <c r="AP636" s="554"/>
      <c r="AQ636" s="554"/>
      <c r="AR636" s="554"/>
      <c r="AS636" s="554"/>
      <c r="AT636" s="554"/>
      <c r="AU636" s="554"/>
      <c r="AV636" s="554"/>
      <c r="AW636" s="554"/>
      <c r="AX636" s="554"/>
      <c r="AY636" s="554"/>
      <c r="AZ636" s="554"/>
      <c r="BA636" s="554"/>
      <c r="BB636" s="554"/>
      <c r="BC636" s="554"/>
      <c r="BD636" s="554"/>
      <c r="BE636" s="554"/>
      <c r="BF636" s="554"/>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9"/>
      <c r="DN636" s="9"/>
      <c r="DO636" s="9"/>
      <c r="DP636" s="9"/>
      <c r="DQ636" s="9"/>
      <c r="DR636" s="9"/>
      <c r="DS636" s="9"/>
      <c r="DT636" s="9"/>
    </row>
    <row r="637" spans="1:124" hidden="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554"/>
      <c r="AI637" s="554"/>
      <c r="AJ637" s="554"/>
      <c r="AK637" s="554"/>
      <c r="AL637" s="554"/>
      <c r="AM637" s="554"/>
      <c r="AN637" s="554"/>
      <c r="AO637" s="554"/>
      <c r="AP637" s="554"/>
      <c r="AQ637" s="554"/>
      <c r="AR637" s="554"/>
      <c r="AS637" s="554"/>
      <c r="AT637" s="554"/>
      <c r="AU637" s="554"/>
      <c r="AV637" s="554"/>
      <c r="AW637" s="554"/>
      <c r="AX637" s="554"/>
      <c r="AY637" s="554"/>
      <c r="AZ637" s="554"/>
      <c r="BA637" s="554"/>
      <c r="BB637" s="554"/>
      <c r="BC637" s="554"/>
      <c r="BD637" s="554"/>
      <c r="BE637" s="554"/>
      <c r="BF637" s="554"/>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9"/>
      <c r="CW637" s="9"/>
      <c r="CX637" s="9"/>
      <c r="CY637" s="9"/>
      <c r="CZ637" s="9"/>
      <c r="DA637" s="9"/>
      <c r="DB637" s="9"/>
      <c r="DC637" s="9"/>
      <c r="DD637" s="9"/>
      <c r="DE637" s="9"/>
      <c r="DF637" s="9"/>
      <c r="DG637" s="9"/>
      <c r="DH637" s="9"/>
      <c r="DI637" s="9"/>
      <c r="DJ637" s="9"/>
      <c r="DK637" s="9"/>
      <c r="DL637" s="9"/>
      <c r="DM637" s="9"/>
      <c r="DN637" s="9"/>
      <c r="DO637" s="9"/>
      <c r="DP637" s="9"/>
      <c r="DQ637" s="9"/>
      <c r="DR637" s="9"/>
      <c r="DS637" s="9"/>
      <c r="DT637" s="9"/>
    </row>
    <row r="638" spans="1:124" hidden="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554"/>
      <c r="AI638" s="554"/>
      <c r="AJ638" s="554"/>
      <c r="AK638" s="554"/>
      <c r="AL638" s="554"/>
      <c r="AM638" s="554"/>
      <c r="AN638" s="554"/>
      <c r="AO638" s="554"/>
      <c r="AP638" s="554"/>
      <c r="AQ638" s="554"/>
      <c r="AR638" s="554"/>
      <c r="AS638" s="554"/>
      <c r="AT638" s="554"/>
      <c r="AU638" s="554"/>
      <c r="AV638" s="554"/>
      <c r="AW638" s="554"/>
      <c r="AX638" s="554"/>
      <c r="AY638" s="554"/>
      <c r="AZ638" s="554"/>
      <c r="BA638" s="554"/>
      <c r="BB638" s="554"/>
      <c r="BC638" s="554"/>
      <c r="BD638" s="554"/>
      <c r="BE638" s="554"/>
      <c r="BF638" s="554"/>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9"/>
      <c r="CW638" s="9"/>
      <c r="CX638" s="9"/>
      <c r="CY638" s="9"/>
      <c r="CZ638" s="9"/>
      <c r="DA638" s="9"/>
      <c r="DB638" s="9"/>
      <c r="DC638" s="9"/>
      <c r="DD638" s="9"/>
      <c r="DE638" s="9"/>
      <c r="DF638" s="9"/>
      <c r="DG638" s="9"/>
      <c r="DH638" s="9"/>
      <c r="DI638" s="9"/>
      <c r="DJ638" s="9"/>
      <c r="DK638" s="9"/>
      <c r="DL638" s="9"/>
      <c r="DM638" s="9"/>
      <c r="DN638" s="9"/>
      <c r="DO638" s="9"/>
      <c r="DP638" s="9"/>
      <c r="DQ638" s="9"/>
      <c r="DR638" s="9"/>
      <c r="DS638" s="9"/>
      <c r="DT638" s="9"/>
    </row>
    <row r="639" spans="1:124" hidden="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554"/>
      <c r="AI639" s="554"/>
      <c r="AJ639" s="554"/>
      <c r="AK639" s="554"/>
      <c r="AL639" s="554"/>
      <c r="AM639" s="554"/>
      <c r="AN639" s="554"/>
      <c r="AO639" s="554"/>
      <c r="AP639" s="554"/>
      <c r="AQ639" s="554"/>
      <c r="AR639" s="554"/>
      <c r="AS639" s="554"/>
      <c r="AT639" s="554"/>
      <c r="AU639" s="554"/>
      <c r="AV639" s="554"/>
      <c r="AW639" s="554"/>
      <c r="AX639" s="554"/>
      <c r="AY639" s="554"/>
      <c r="AZ639" s="554"/>
      <c r="BA639" s="554"/>
      <c r="BB639" s="554"/>
      <c r="BC639" s="554"/>
      <c r="BD639" s="554"/>
      <c r="BE639" s="554"/>
      <c r="BF639" s="554"/>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9"/>
      <c r="DN639" s="9"/>
      <c r="DO639" s="9"/>
      <c r="DP639" s="9"/>
      <c r="DQ639" s="9"/>
      <c r="DR639" s="9"/>
      <c r="DS639" s="9"/>
      <c r="DT639" s="9"/>
    </row>
    <row r="640" spans="1:124" hidden="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554"/>
      <c r="AI640" s="554"/>
      <c r="AJ640" s="554"/>
      <c r="AK640" s="554"/>
      <c r="AL640" s="554"/>
      <c r="AM640" s="554"/>
      <c r="AN640" s="554"/>
      <c r="AO640" s="554"/>
      <c r="AP640" s="554"/>
      <c r="AQ640" s="554"/>
      <c r="AR640" s="554"/>
      <c r="AS640" s="554"/>
      <c r="AT640" s="554"/>
      <c r="AU640" s="554"/>
      <c r="AV640" s="554"/>
      <c r="AW640" s="554"/>
      <c r="AX640" s="554"/>
      <c r="AY640" s="554"/>
      <c r="AZ640" s="554"/>
      <c r="BA640" s="554"/>
      <c r="BB640" s="554"/>
      <c r="BC640" s="554"/>
      <c r="BD640" s="554"/>
      <c r="BE640" s="554"/>
      <c r="BF640" s="554"/>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9"/>
      <c r="DN640" s="9"/>
      <c r="DO640" s="9"/>
      <c r="DP640" s="9"/>
      <c r="DQ640" s="9"/>
      <c r="DR640" s="9"/>
      <c r="DS640" s="9"/>
      <c r="DT640" s="9"/>
    </row>
    <row r="641" spans="1:124" hidden="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554"/>
      <c r="AI641" s="554"/>
      <c r="AJ641" s="554"/>
      <c r="AK641" s="554"/>
      <c r="AL641" s="554"/>
      <c r="AM641" s="554"/>
      <c r="AN641" s="554"/>
      <c r="AO641" s="554"/>
      <c r="AP641" s="554"/>
      <c r="AQ641" s="554"/>
      <c r="AR641" s="554"/>
      <c r="AS641" s="554"/>
      <c r="AT641" s="554"/>
      <c r="AU641" s="554"/>
      <c r="AV641" s="554"/>
      <c r="AW641" s="554"/>
      <c r="AX641" s="554"/>
      <c r="AY641" s="554"/>
      <c r="AZ641" s="554"/>
      <c r="BA641" s="554"/>
      <c r="BB641" s="554"/>
      <c r="BC641" s="554"/>
      <c r="BD641" s="554"/>
      <c r="BE641" s="554"/>
      <c r="BF641" s="554"/>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9"/>
      <c r="CW641" s="9"/>
      <c r="CX641" s="9"/>
      <c r="CY641" s="9"/>
      <c r="CZ641" s="9"/>
      <c r="DA641" s="9"/>
      <c r="DB641" s="9"/>
      <c r="DC641" s="9"/>
      <c r="DD641" s="9"/>
      <c r="DE641" s="9"/>
      <c r="DF641" s="9"/>
      <c r="DG641" s="9"/>
      <c r="DH641" s="9"/>
      <c r="DI641" s="9"/>
      <c r="DJ641" s="9"/>
      <c r="DK641" s="9"/>
      <c r="DL641" s="9"/>
      <c r="DM641" s="9"/>
      <c r="DN641" s="9"/>
      <c r="DO641" s="9"/>
      <c r="DP641" s="9"/>
      <c r="DQ641" s="9"/>
      <c r="DR641" s="9"/>
      <c r="DS641" s="9"/>
      <c r="DT641" s="9"/>
    </row>
    <row r="642" spans="1:124" hidden="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554"/>
      <c r="AI642" s="554"/>
      <c r="AJ642" s="554"/>
      <c r="AK642" s="554"/>
      <c r="AL642" s="554"/>
      <c r="AM642" s="554"/>
      <c r="AN642" s="554"/>
      <c r="AO642" s="554"/>
      <c r="AP642" s="554"/>
      <c r="AQ642" s="554"/>
      <c r="AR642" s="554"/>
      <c r="AS642" s="554"/>
      <c r="AT642" s="554"/>
      <c r="AU642" s="554"/>
      <c r="AV642" s="554"/>
      <c r="AW642" s="554"/>
      <c r="AX642" s="554"/>
      <c r="AY642" s="554"/>
      <c r="AZ642" s="554"/>
      <c r="BA642" s="554"/>
      <c r="BB642" s="554"/>
      <c r="BC642" s="554"/>
      <c r="BD642" s="554"/>
      <c r="BE642" s="554"/>
      <c r="BF642" s="554"/>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9"/>
      <c r="DN642" s="9"/>
      <c r="DO642" s="9"/>
      <c r="DP642" s="9"/>
      <c r="DQ642" s="9"/>
      <c r="DR642" s="9"/>
      <c r="DS642" s="9"/>
      <c r="DT642" s="9"/>
    </row>
    <row r="643" spans="1:124" hidden="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554"/>
      <c r="AI643" s="554"/>
      <c r="AJ643" s="554"/>
      <c r="AK643" s="554"/>
      <c r="AL643" s="554"/>
      <c r="AM643" s="554"/>
      <c r="AN643" s="554"/>
      <c r="AO643" s="554"/>
      <c r="AP643" s="554"/>
      <c r="AQ643" s="554"/>
      <c r="AR643" s="554"/>
      <c r="AS643" s="554"/>
      <c r="AT643" s="554"/>
      <c r="AU643" s="554"/>
      <c r="AV643" s="554"/>
      <c r="AW643" s="554"/>
      <c r="AX643" s="554"/>
      <c r="AY643" s="554"/>
      <c r="AZ643" s="554"/>
      <c r="BA643" s="554"/>
      <c r="BB643" s="554"/>
      <c r="BC643" s="554"/>
      <c r="BD643" s="554"/>
      <c r="BE643" s="554"/>
      <c r="BF643" s="554"/>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c r="CY643" s="9"/>
      <c r="CZ643" s="9"/>
      <c r="DA643" s="9"/>
      <c r="DB643" s="9"/>
      <c r="DC643" s="9"/>
      <c r="DD643" s="9"/>
      <c r="DE643" s="9"/>
      <c r="DF643" s="9"/>
      <c r="DG643" s="9"/>
      <c r="DH643" s="9"/>
      <c r="DI643" s="9"/>
      <c r="DJ643" s="9"/>
      <c r="DK643" s="9"/>
      <c r="DL643" s="9"/>
      <c r="DM643" s="9"/>
      <c r="DN643" s="9"/>
      <c r="DO643" s="9"/>
      <c r="DP643" s="9"/>
      <c r="DQ643" s="9"/>
      <c r="DR643" s="9"/>
      <c r="DS643" s="9"/>
      <c r="DT643" s="9"/>
    </row>
    <row r="644" spans="1:124" hidden="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554"/>
      <c r="AI644" s="554"/>
      <c r="AJ644" s="554"/>
      <c r="AK644" s="554"/>
      <c r="AL644" s="554"/>
      <c r="AM644" s="554"/>
      <c r="AN644" s="554"/>
      <c r="AO644" s="554"/>
      <c r="AP644" s="554"/>
      <c r="AQ644" s="554"/>
      <c r="AR644" s="554"/>
      <c r="AS644" s="554"/>
      <c r="AT644" s="554"/>
      <c r="AU644" s="554"/>
      <c r="AV644" s="554"/>
      <c r="AW644" s="554"/>
      <c r="AX644" s="554"/>
      <c r="AY644" s="554"/>
      <c r="AZ644" s="554"/>
      <c r="BA644" s="554"/>
      <c r="BB644" s="554"/>
      <c r="BC644" s="554"/>
      <c r="BD644" s="554"/>
      <c r="BE644" s="554"/>
      <c r="BF644" s="554"/>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9"/>
      <c r="DN644" s="9"/>
      <c r="DO644" s="9"/>
      <c r="DP644" s="9"/>
      <c r="DQ644" s="9"/>
      <c r="DR644" s="9"/>
      <c r="DS644" s="9"/>
      <c r="DT644" s="9"/>
    </row>
    <row r="645" spans="1:124" hidden="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554"/>
      <c r="AI645" s="554"/>
      <c r="AJ645" s="554"/>
      <c r="AK645" s="554"/>
      <c r="AL645" s="554"/>
      <c r="AM645" s="554"/>
      <c r="AN645" s="554"/>
      <c r="AO645" s="554"/>
      <c r="AP645" s="554"/>
      <c r="AQ645" s="554"/>
      <c r="AR645" s="554"/>
      <c r="AS645" s="554"/>
      <c r="AT645" s="554"/>
      <c r="AU645" s="554"/>
      <c r="AV645" s="554"/>
      <c r="AW645" s="554"/>
      <c r="AX645" s="554"/>
      <c r="AY645" s="554"/>
      <c r="AZ645" s="554"/>
      <c r="BA645" s="554"/>
      <c r="BB645" s="554"/>
      <c r="BC645" s="554"/>
      <c r="BD645" s="554"/>
      <c r="BE645" s="554"/>
      <c r="BF645" s="554"/>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9"/>
      <c r="DN645" s="9"/>
      <c r="DO645" s="9"/>
      <c r="DP645" s="9"/>
      <c r="DQ645" s="9"/>
      <c r="DR645" s="9"/>
      <c r="DS645" s="9"/>
      <c r="DT645" s="9"/>
    </row>
    <row r="646" spans="1:124" hidden="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554"/>
      <c r="AI646" s="554"/>
      <c r="AJ646" s="554"/>
      <c r="AK646" s="554"/>
      <c r="AL646" s="554"/>
      <c r="AM646" s="554"/>
      <c r="AN646" s="554"/>
      <c r="AO646" s="554"/>
      <c r="AP646" s="554"/>
      <c r="AQ646" s="554"/>
      <c r="AR646" s="554"/>
      <c r="AS646" s="554"/>
      <c r="AT646" s="554"/>
      <c r="AU646" s="554"/>
      <c r="AV646" s="554"/>
      <c r="AW646" s="554"/>
      <c r="AX646" s="554"/>
      <c r="AY646" s="554"/>
      <c r="AZ646" s="554"/>
      <c r="BA646" s="554"/>
      <c r="BB646" s="554"/>
      <c r="BC646" s="554"/>
      <c r="BD646" s="554"/>
      <c r="BE646" s="554"/>
      <c r="BF646" s="554"/>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9"/>
      <c r="CW646" s="9"/>
      <c r="CX646" s="9"/>
      <c r="CY646" s="9"/>
      <c r="CZ646" s="9"/>
      <c r="DA646" s="9"/>
      <c r="DB646" s="9"/>
      <c r="DC646" s="9"/>
      <c r="DD646" s="9"/>
      <c r="DE646" s="9"/>
      <c r="DF646" s="9"/>
      <c r="DG646" s="9"/>
      <c r="DH646" s="9"/>
      <c r="DI646" s="9"/>
      <c r="DJ646" s="9"/>
      <c r="DK646" s="9"/>
      <c r="DL646" s="9"/>
      <c r="DM646" s="9"/>
      <c r="DN646" s="9"/>
      <c r="DO646" s="9"/>
      <c r="DP646" s="9"/>
      <c r="DQ646" s="9"/>
      <c r="DR646" s="9"/>
      <c r="DS646" s="9"/>
      <c r="DT646" s="9"/>
    </row>
    <row r="647" spans="1:124" hidden="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554"/>
      <c r="AI647" s="554"/>
      <c r="AJ647" s="554"/>
      <c r="AK647" s="554"/>
      <c r="AL647" s="554"/>
      <c r="AM647" s="554"/>
      <c r="AN647" s="554"/>
      <c r="AO647" s="554"/>
      <c r="AP647" s="554"/>
      <c r="AQ647" s="554"/>
      <c r="AR647" s="554"/>
      <c r="AS647" s="554"/>
      <c r="AT647" s="554"/>
      <c r="AU647" s="554"/>
      <c r="AV647" s="554"/>
      <c r="AW647" s="554"/>
      <c r="AX647" s="554"/>
      <c r="AY647" s="554"/>
      <c r="AZ647" s="554"/>
      <c r="BA647" s="554"/>
      <c r="BB647" s="554"/>
      <c r="BC647" s="554"/>
      <c r="BD647" s="554"/>
      <c r="BE647" s="554"/>
      <c r="BF647" s="554"/>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9"/>
      <c r="CW647" s="9"/>
      <c r="CX647" s="9"/>
      <c r="CY647" s="9"/>
      <c r="CZ647" s="9"/>
      <c r="DA647" s="9"/>
      <c r="DB647" s="9"/>
      <c r="DC647" s="9"/>
      <c r="DD647" s="9"/>
      <c r="DE647" s="9"/>
      <c r="DF647" s="9"/>
      <c r="DG647" s="9"/>
      <c r="DH647" s="9"/>
      <c r="DI647" s="9"/>
      <c r="DJ647" s="9"/>
      <c r="DK647" s="9"/>
      <c r="DL647" s="9"/>
      <c r="DM647" s="9"/>
      <c r="DN647" s="9"/>
      <c r="DO647" s="9"/>
      <c r="DP647" s="9"/>
      <c r="DQ647" s="9"/>
      <c r="DR647" s="9"/>
      <c r="DS647" s="9"/>
      <c r="DT647" s="9"/>
    </row>
    <row r="648" spans="1:124" hidden="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554"/>
      <c r="AI648" s="554"/>
      <c r="AJ648" s="554"/>
      <c r="AK648" s="554"/>
      <c r="AL648" s="554"/>
      <c r="AM648" s="554"/>
      <c r="AN648" s="554"/>
      <c r="AO648" s="554"/>
      <c r="AP648" s="554"/>
      <c r="AQ648" s="554"/>
      <c r="AR648" s="554"/>
      <c r="AS648" s="554"/>
      <c r="AT648" s="554"/>
      <c r="AU648" s="554"/>
      <c r="AV648" s="554"/>
      <c r="AW648" s="554"/>
      <c r="AX648" s="554"/>
      <c r="AY648" s="554"/>
      <c r="AZ648" s="554"/>
      <c r="BA648" s="554"/>
      <c r="BB648" s="554"/>
      <c r="BC648" s="554"/>
      <c r="BD648" s="554"/>
      <c r="BE648" s="554"/>
      <c r="BF648" s="554"/>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c r="DR648" s="9"/>
      <c r="DS648" s="9"/>
      <c r="DT648" s="9"/>
    </row>
    <row r="649" spans="1:124" hidden="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554"/>
      <c r="AI649" s="554"/>
      <c r="AJ649" s="554"/>
      <c r="AK649" s="554"/>
      <c r="AL649" s="554"/>
      <c r="AM649" s="554"/>
      <c r="AN649" s="554"/>
      <c r="AO649" s="554"/>
      <c r="AP649" s="554"/>
      <c r="AQ649" s="554"/>
      <c r="AR649" s="554"/>
      <c r="AS649" s="554"/>
      <c r="AT649" s="554"/>
      <c r="AU649" s="554"/>
      <c r="AV649" s="554"/>
      <c r="AW649" s="554"/>
      <c r="AX649" s="554"/>
      <c r="AY649" s="554"/>
      <c r="AZ649" s="554"/>
      <c r="BA649" s="554"/>
      <c r="BB649" s="554"/>
      <c r="BC649" s="554"/>
      <c r="BD649" s="554"/>
      <c r="BE649" s="554"/>
      <c r="BF649" s="554"/>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c r="DM649" s="9"/>
      <c r="DN649" s="9"/>
      <c r="DO649" s="9"/>
      <c r="DP649" s="9"/>
      <c r="DQ649" s="9"/>
      <c r="DR649" s="9"/>
      <c r="DS649" s="9"/>
      <c r="DT649" s="9"/>
    </row>
    <row r="650" spans="1:124" hidden="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554"/>
      <c r="AI650" s="554"/>
      <c r="AJ650" s="554"/>
      <c r="AK650" s="554"/>
      <c r="AL650" s="554"/>
      <c r="AM650" s="554"/>
      <c r="AN650" s="554"/>
      <c r="AO650" s="554"/>
      <c r="AP650" s="554"/>
      <c r="AQ650" s="554"/>
      <c r="AR650" s="554"/>
      <c r="AS650" s="554"/>
      <c r="AT650" s="554"/>
      <c r="AU650" s="554"/>
      <c r="AV650" s="554"/>
      <c r="AW650" s="554"/>
      <c r="AX650" s="554"/>
      <c r="AY650" s="554"/>
      <c r="AZ650" s="554"/>
      <c r="BA650" s="554"/>
      <c r="BB650" s="554"/>
      <c r="BC650" s="554"/>
      <c r="BD650" s="554"/>
      <c r="BE650" s="554"/>
      <c r="BF650" s="554"/>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9"/>
      <c r="CW650" s="9"/>
      <c r="CX650" s="9"/>
      <c r="CY650" s="9"/>
      <c r="CZ650" s="9"/>
      <c r="DA650" s="9"/>
      <c r="DB650" s="9"/>
      <c r="DC650" s="9"/>
      <c r="DD650" s="9"/>
      <c r="DE650" s="9"/>
      <c r="DF650" s="9"/>
      <c r="DG650" s="9"/>
      <c r="DH650" s="9"/>
      <c r="DI650" s="9"/>
      <c r="DJ650" s="9"/>
      <c r="DK650" s="9"/>
      <c r="DL650" s="9"/>
      <c r="DM650" s="9"/>
      <c r="DN650" s="9"/>
      <c r="DO650" s="9"/>
      <c r="DP650" s="9"/>
      <c r="DQ650" s="9"/>
      <c r="DR650" s="9"/>
      <c r="DS650" s="9"/>
      <c r="DT650" s="9"/>
    </row>
    <row r="651" spans="1:124" hidden="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554"/>
      <c r="AI651" s="554"/>
      <c r="AJ651" s="554"/>
      <c r="AK651" s="554"/>
      <c r="AL651" s="554"/>
      <c r="AM651" s="554"/>
      <c r="AN651" s="554"/>
      <c r="AO651" s="554"/>
      <c r="AP651" s="554"/>
      <c r="AQ651" s="554"/>
      <c r="AR651" s="554"/>
      <c r="AS651" s="554"/>
      <c r="AT651" s="554"/>
      <c r="AU651" s="554"/>
      <c r="AV651" s="554"/>
      <c r="AW651" s="554"/>
      <c r="AX651" s="554"/>
      <c r="AY651" s="554"/>
      <c r="AZ651" s="554"/>
      <c r="BA651" s="554"/>
      <c r="BB651" s="554"/>
      <c r="BC651" s="554"/>
      <c r="BD651" s="554"/>
      <c r="BE651" s="554"/>
      <c r="BF651" s="554"/>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9"/>
      <c r="CW651" s="9"/>
      <c r="CX651" s="9"/>
      <c r="CY651" s="9"/>
      <c r="CZ651" s="9"/>
      <c r="DA651" s="9"/>
      <c r="DB651" s="9"/>
      <c r="DC651" s="9"/>
      <c r="DD651" s="9"/>
      <c r="DE651" s="9"/>
      <c r="DF651" s="9"/>
      <c r="DG651" s="9"/>
      <c r="DH651" s="9"/>
      <c r="DI651" s="9"/>
      <c r="DJ651" s="9"/>
      <c r="DK651" s="9"/>
      <c r="DL651" s="9"/>
      <c r="DM651" s="9"/>
      <c r="DN651" s="9"/>
      <c r="DO651" s="9"/>
      <c r="DP651" s="9"/>
      <c r="DQ651" s="9"/>
      <c r="DR651" s="9"/>
      <c r="DS651" s="9"/>
      <c r="DT651" s="9"/>
    </row>
    <row r="652" spans="1:124" hidden="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554"/>
      <c r="AI652" s="554"/>
      <c r="AJ652" s="554"/>
      <c r="AK652" s="554"/>
      <c r="AL652" s="554"/>
      <c r="AM652" s="554"/>
      <c r="AN652" s="554"/>
      <c r="AO652" s="554"/>
      <c r="AP652" s="554"/>
      <c r="AQ652" s="554"/>
      <c r="AR652" s="554"/>
      <c r="AS652" s="554"/>
      <c r="AT652" s="554"/>
      <c r="AU652" s="554"/>
      <c r="AV652" s="554"/>
      <c r="AW652" s="554"/>
      <c r="AX652" s="554"/>
      <c r="AY652" s="554"/>
      <c r="AZ652" s="554"/>
      <c r="BA652" s="554"/>
      <c r="BB652" s="554"/>
      <c r="BC652" s="554"/>
      <c r="BD652" s="554"/>
      <c r="BE652" s="554"/>
      <c r="BF652" s="554"/>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9"/>
      <c r="CW652" s="9"/>
      <c r="CX652" s="9"/>
      <c r="CY652" s="9"/>
      <c r="CZ652" s="9"/>
      <c r="DA652" s="9"/>
      <c r="DB652" s="9"/>
      <c r="DC652" s="9"/>
      <c r="DD652" s="9"/>
      <c r="DE652" s="9"/>
      <c r="DF652" s="9"/>
      <c r="DG652" s="9"/>
      <c r="DH652" s="9"/>
      <c r="DI652" s="9"/>
      <c r="DJ652" s="9"/>
      <c r="DK652" s="9"/>
      <c r="DL652" s="9"/>
      <c r="DM652" s="9"/>
      <c r="DN652" s="9"/>
      <c r="DO652" s="9"/>
      <c r="DP652" s="9"/>
      <c r="DQ652" s="9"/>
      <c r="DR652" s="9"/>
      <c r="DS652" s="9"/>
      <c r="DT652" s="9"/>
    </row>
    <row r="653" spans="1:124" hidden="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554"/>
      <c r="AI653" s="554"/>
      <c r="AJ653" s="554"/>
      <c r="AK653" s="554"/>
      <c r="AL653" s="554"/>
      <c r="AM653" s="554"/>
      <c r="AN653" s="554"/>
      <c r="AO653" s="554"/>
      <c r="AP653" s="554"/>
      <c r="AQ653" s="554"/>
      <c r="AR653" s="554"/>
      <c r="AS653" s="554"/>
      <c r="AT653" s="554"/>
      <c r="AU653" s="554"/>
      <c r="AV653" s="554"/>
      <c r="AW653" s="554"/>
      <c r="AX653" s="554"/>
      <c r="AY653" s="554"/>
      <c r="AZ653" s="554"/>
      <c r="BA653" s="554"/>
      <c r="BB653" s="554"/>
      <c r="BC653" s="554"/>
      <c r="BD653" s="554"/>
      <c r="BE653" s="554"/>
      <c r="BF653" s="554"/>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9"/>
      <c r="CW653" s="9"/>
      <c r="CX653" s="9"/>
      <c r="CY653" s="9"/>
      <c r="CZ653" s="9"/>
      <c r="DA653" s="9"/>
      <c r="DB653" s="9"/>
      <c r="DC653" s="9"/>
      <c r="DD653" s="9"/>
      <c r="DE653" s="9"/>
      <c r="DF653" s="9"/>
      <c r="DG653" s="9"/>
      <c r="DH653" s="9"/>
      <c r="DI653" s="9"/>
      <c r="DJ653" s="9"/>
      <c r="DK653" s="9"/>
      <c r="DL653" s="9"/>
      <c r="DM653" s="9"/>
      <c r="DN653" s="9"/>
      <c r="DO653" s="9"/>
      <c r="DP653" s="9"/>
      <c r="DQ653" s="9"/>
      <c r="DR653" s="9"/>
      <c r="DS653" s="9"/>
      <c r="DT653" s="9"/>
    </row>
    <row r="654" spans="1:124" hidden="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554"/>
      <c r="AI654" s="554"/>
      <c r="AJ654" s="554"/>
      <c r="AK654" s="554"/>
      <c r="AL654" s="554"/>
      <c r="AM654" s="554"/>
      <c r="AN654" s="554"/>
      <c r="AO654" s="554"/>
      <c r="AP654" s="554"/>
      <c r="AQ654" s="554"/>
      <c r="AR654" s="554"/>
      <c r="AS654" s="554"/>
      <c r="AT654" s="554"/>
      <c r="AU654" s="554"/>
      <c r="AV654" s="554"/>
      <c r="AW654" s="554"/>
      <c r="AX654" s="554"/>
      <c r="AY654" s="554"/>
      <c r="AZ654" s="554"/>
      <c r="BA654" s="554"/>
      <c r="BB654" s="554"/>
      <c r="BC654" s="554"/>
      <c r="BD654" s="554"/>
      <c r="BE654" s="554"/>
      <c r="BF654" s="554"/>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9"/>
      <c r="CW654" s="9"/>
      <c r="CX654" s="9"/>
      <c r="CY654" s="9"/>
      <c r="CZ654" s="9"/>
      <c r="DA654" s="9"/>
      <c r="DB654" s="9"/>
      <c r="DC654" s="9"/>
      <c r="DD654" s="9"/>
      <c r="DE654" s="9"/>
      <c r="DF654" s="9"/>
      <c r="DG654" s="9"/>
      <c r="DH654" s="9"/>
      <c r="DI654" s="9"/>
      <c r="DJ654" s="9"/>
      <c r="DK654" s="9"/>
      <c r="DL654" s="9"/>
      <c r="DM654" s="9"/>
      <c r="DN654" s="9"/>
      <c r="DO654" s="9"/>
      <c r="DP654" s="9"/>
      <c r="DQ654" s="9"/>
      <c r="DR654" s="9"/>
      <c r="DS654" s="9"/>
      <c r="DT654" s="9"/>
    </row>
    <row r="655" spans="1:124" hidden="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554"/>
      <c r="AI655" s="554"/>
      <c r="AJ655" s="554"/>
      <c r="AK655" s="554"/>
      <c r="AL655" s="554"/>
      <c r="AM655" s="554"/>
      <c r="AN655" s="554"/>
      <c r="AO655" s="554"/>
      <c r="AP655" s="554"/>
      <c r="AQ655" s="554"/>
      <c r="AR655" s="554"/>
      <c r="AS655" s="554"/>
      <c r="AT655" s="554"/>
      <c r="AU655" s="554"/>
      <c r="AV655" s="554"/>
      <c r="AW655" s="554"/>
      <c r="AX655" s="554"/>
      <c r="AY655" s="554"/>
      <c r="AZ655" s="554"/>
      <c r="BA655" s="554"/>
      <c r="BB655" s="554"/>
      <c r="BC655" s="554"/>
      <c r="BD655" s="554"/>
      <c r="BE655" s="554"/>
      <c r="BF655" s="554"/>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9"/>
      <c r="CW655" s="9"/>
      <c r="CX655" s="9"/>
      <c r="CY655" s="9"/>
      <c r="CZ655" s="9"/>
      <c r="DA655" s="9"/>
      <c r="DB655" s="9"/>
      <c r="DC655" s="9"/>
      <c r="DD655" s="9"/>
      <c r="DE655" s="9"/>
      <c r="DF655" s="9"/>
      <c r="DG655" s="9"/>
      <c r="DH655" s="9"/>
      <c r="DI655" s="9"/>
      <c r="DJ655" s="9"/>
      <c r="DK655" s="9"/>
      <c r="DL655" s="9"/>
      <c r="DM655" s="9"/>
      <c r="DN655" s="9"/>
      <c r="DO655" s="9"/>
      <c r="DP655" s="9"/>
      <c r="DQ655" s="9"/>
      <c r="DR655" s="9"/>
      <c r="DS655" s="9"/>
      <c r="DT655" s="9"/>
    </row>
    <row r="656" spans="1:124" hidden="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554"/>
      <c r="AI656" s="554"/>
      <c r="AJ656" s="554"/>
      <c r="AK656" s="554"/>
      <c r="AL656" s="554"/>
      <c r="AM656" s="554"/>
      <c r="AN656" s="554"/>
      <c r="AO656" s="554"/>
      <c r="AP656" s="554"/>
      <c r="AQ656" s="554"/>
      <c r="AR656" s="554"/>
      <c r="AS656" s="554"/>
      <c r="AT656" s="554"/>
      <c r="AU656" s="554"/>
      <c r="AV656" s="554"/>
      <c r="AW656" s="554"/>
      <c r="AX656" s="554"/>
      <c r="AY656" s="554"/>
      <c r="AZ656" s="554"/>
      <c r="BA656" s="554"/>
      <c r="BB656" s="554"/>
      <c r="BC656" s="554"/>
      <c r="BD656" s="554"/>
      <c r="BE656" s="554"/>
      <c r="BF656" s="554"/>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9"/>
      <c r="CX656" s="9"/>
      <c r="CY656" s="9"/>
      <c r="CZ656" s="9"/>
      <c r="DA656" s="9"/>
      <c r="DB656" s="9"/>
      <c r="DC656" s="9"/>
      <c r="DD656" s="9"/>
      <c r="DE656" s="9"/>
      <c r="DF656" s="9"/>
      <c r="DG656" s="9"/>
      <c r="DH656" s="9"/>
      <c r="DI656" s="9"/>
      <c r="DJ656" s="9"/>
      <c r="DK656" s="9"/>
      <c r="DL656" s="9"/>
      <c r="DM656" s="9"/>
      <c r="DN656" s="9"/>
      <c r="DO656" s="9"/>
      <c r="DP656" s="9"/>
      <c r="DQ656" s="9"/>
      <c r="DR656" s="9"/>
      <c r="DS656" s="9"/>
      <c r="DT656" s="9"/>
    </row>
    <row r="657" spans="1:124" hidden="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554"/>
      <c r="AI657" s="554"/>
      <c r="AJ657" s="554"/>
      <c r="AK657" s="554"/>
      <c r="AL657" s="554"/>
      <c r="AM657" s="554"/>
      <c r="AN657" s="554"/>
      <c r="AO657" s="554"/>
      <c r="AP657" s="554"/>
      <c r="AQ657" s="554"/>
      <c r="AR657" s="554"/>
      <c r="AS657" s="554"/>
      <c r="AT657" s="554"/>
      <c r="AU657" s="554"/>
      <c r="AV657" s="554"/>
      <c r="AW657" s="554"/>
      <c r="AX657" s="554"/>
      <c r="AY657" s="554"/>
      <c r="AZ657" s="554"/>
      <c r="BA657" s="554"/>
      <c r="BB657" s="554"/>
      <c r="BC657" s="554"/>
      <c r="BD657" s="554"/>
      <c r="BE657" s="554"/>
      <c r="BF657" s="554"/>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9"/>
      <c r="CW657" s="9"/>
      <c r="CX657" s="9"/>
      <c r="CY657" s="9"/>
      <c r="CZ657" s="9"/>
      <c r="DA657" s="9"/>
      <c r="DB657" s="9"/>
      <c r="DC657" s="9"/>
      <c r="DD657" s="9"/>
      <c r="DE657" s="9"/>
      <c r="DF657" s="9"/>
      <c r="DG657" s="9"/>
      <c r="DH657" s="9"/>
      <c r="DI657" s="9"/>
      <c r="DJ657" s="9"/>
      <c r="DK657" s="9"/>
      <c r="DL657" s="9"/>
      <c r="DM657" s="9"/>
      <c r="DN657" s="9"/>
      <c r="DO657" s="9"/>
      <c r="DP657" s="9"/>
      <c r="DQ657" s="9"/>
      <c r="DR657" s="9"/>
      <c r="DS657" s="9"/>
      <c r="DT657" s="9"/>
    </row>
    <row r="658" spans="1:124" hidden="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554"/>
      <c r="AI658" s="554"/>
      <c r="AJ658" s="554"/>
      <c r="AK658" s="554"/>
      <c r="AL658" s="554"/>
      <c r="AM658" s="554"/>
      <c r="AN658" s="554"/>
      <c r="AO658" s="554"/>
      <c r="AP658" s="554"/>
      <c r="AQ658" s="554"/>
      <c r="AR658" s="554"/>
      <c r="AS658" s="554"/>
      <c r="AT658" s="554"/>
      <c r="AU658" s="554"/>
      <c r="AV658" s="554"/>
      <c r="AW658" s="554"/>
      <c r="AX658" s="554"/>
      <c r="AY658" s="554"/>
      <c r="AZ658" s="554"/>
      <c r="BA658" s="554"/>
      <c r="BB658" s="554"/>
      <c r="BC658" s="554"/>
      <c r="BD658" s="554"/>
      <c r="BE658" s="554"/>
      <c r="BF658" s="554"/>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9"/>
      <c r="CW658" s="9"/>
      <c r="CX658" s="9"/>
      <c r="CY658" s="9"/>
      <c r="CZ658" s="9"/>
      <c r="DA658" s="9"/>
      <c r="DB658" s="9"/>
      <c r="DC658" s="9"/>
      <c r="DD658" s="9"/>
      <c r="DE658" s="9"/>
      <c r="DF658" s="9"/>
      <c r="DG658" s="9"/>
      <c r="DH658" s="9"/>
      <c r="DI658" s="9"/>
      <c r="DJ658" s="9"/>
      <c r="DK658" s="9"/>
      <c r="DL658" s="9"/>
      <c r="DM658" s="9"/>
      <c r="DN658" s="9"/>
      <c r="DO658" s="9"/>
      <c r="DP658" s="9"/>
      <c r="DQ658" s="9"/>
      <c r="DR658" s="9"/>
      <c r="DS658" s="9"/>
      <c r="DT658" s="9"/>
    </row>
    <row r="659" spans="1:124" hidden="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554"/>
      <c r="AI659" s="554"/>
      <c r="AJ659" s="554"/>
      <c r="AK659" s="554"/>
      <c r="AL659" s="554"/>
      <c r="AM659" s="554"/>
      <c r="AN659" s="554"/>
      <c r="AO659" s="554"/>
      <c r="AP659" s="554"/>
      <c r="AQ659" s="554"/>
      <c r="AR659" s="554"/>
      <c r="AS659" s="554"/>
      <c r="AT659" s="554"/>
      <c r="AU659" s="554"/>
      <c r="AV659" s="554"/>
      <c r="AW659" s="554"/>
      <c r="AX659" s="554"/>
      <c r="AY659" s="554"/>
      <c r="AZ659" s="554"/>
      <c r="BA659" s="554"/>
      <c r="BB659" s="554"/>
      <c r="BC659" s="554"/>
      <c r="BD659" s="554"/>
      <c r="BE659" s="554"/>
      <c r="BF659" s="554"/>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9"/>
      <c r="CW659" s="9"/>
      <c r="CX659" s="9"/>
      <c r="CY659" s="9"/>
      <c r="CZ659" s="9"/>
      <c r="DA659" s="9"/>
      <c r="DB659" s="9"/>
      <c r="DC659" s="9"/>
      <c r="DD659" s="9"/>
      <c r="DE659" s="9"/>
      <c r="DF659" s="9"/>
      <c r="DG659" s="9"/>
      <c r="DH659" s="9"/>
      <c r="DI659" s="9"/>
      <c r="DJ659" s="9"/>
      <c r="DK659" s="9"/>
      <c r="DL659" s="9"/>
      <c r="DM659" s="9"/>
      <c r="DN659" s="9"/>
      <c r="DO659" s="9"/>
      <c r="DP659" s="9"/>
      <c r="DQ659" s="9"/>
      <c r="DR659" s="9"/>
      <c r="DS659" s="9"/>
      <c r="DT659" s="9"/>
    </row>
    <row r="660" spans="1:124" hidden="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554"/>
      <c r="AI660" s="554"/>
      <c r="AJ660" s="554"/>
      <c r="AK660" s="554"/>
      <c r="AL660" s="554"/>
      <c r="AM660" s="554"/>
      <c r="AN660" s="554"/>
      <c r="AO660" s="554"/>
      <c r="AP660" s="554"/>
      <c r="AQ660" s="554"/>
      <c r="AR660" s="554"/>
      <c r="AS660" s="554"/>
      <c r="AT660" s="554"/>
      <c r="AU660" s="554"/>
      <c r="AV660" s="554"/>
      <c r="AW660" s="554"/>
      <c r="AX660" s="554"/>
      <c r="AY660" s="554"/>
      <c r="AZ660" s="554"/>
      <c r="BA660" s="554"/>
      <c r="BB660" s="554"/>
      <c r="BC660" s="554"/>
      <c r="BD660" s="554"/>
      <c r="BE660" s="554"/>
      <c r="BF660" s="554"/>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9"/>
      <c r="CW660" s="9"/>
      <c r="CX660" s="9"/>
      <c r="CY660" s="9"/>
      <c r="CZ660" s="9"/>
      <c r="DA660" s="9"/>
      <c r="DB660" s="9"/>
      <c r="DC660" s="9"/>
      <c r="DD660" s="9"/>
      <c r="DE660" s="9"/>
      <c r="DF660" s="9"/>
      <c r="DG660" s="9"/>
      <c r="DH660" s="9"/>
      <c r="DI660" s="9"/>
      <c r="DJ660" s="9"/>
      <c r="DK660" s="9"/>
      <c r="DL660" s="9"/>
      <c r="DM660" s="9"/>
      <c r="DN660" s="9"/>
      <c r="DO660" s="9"/>
      <c r="DP660" s="9"/>
      <c r="DQ660" s="9"/>
      <c r="DR660" s="9"/>
      <c r="DS660" s="9"/>
      <c r="DT660" s="9"/>
    </row>
    <row r="661" spans="1:124" hidden="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554"/>
      <c r="AI661" s="554"/>
      <c r="AJ661" s="554"/>
      <c r="AK661" s="554"/>
      <c r="AL661" s="554"/>
      <c r="AM661" s="554"/>
      <c r="AN661" s="554"/>
      <c r="AO661" s="554"/>
      <c r="AP661" s="554"/>
      <c r="AQ661" s="554"/>
      <c r="AR661" s="554"/>
      <c r="AS661" s="554"/>
      <c r="AT661" s="554"/>
      <c r="AU661" s="554"/>
      <c r="AV661" s="554"/>
      <c r="AW661" s="554"/>
      <c r="AX661" s="554"/>
      <c r="AY661" s="554"/>
      <c r="AZ661" s="554"/>
      <c r="BA661" s="554"/>
      <c r="BB661" s="554"/>
      <c r="BC661" s="554"/>
      <c r="BD661" s="554"/>
      <c r="BE661" s="554"/>
      <c r="BF661" s="554"/>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c r="DR661" s="9"/>
      <c r="DS661" s="9"/>
      <c r="DT661" s="9"/>
    </row>
    <row r="662" spans="1:124" hidden="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554"/>
      <c r="AI662" s="554"/>
      <c r="AJ662" s="554"/>
      <c r="AK662" s="554"/>
      <c r="AL662" s="554"/>
      <c r="AM662" s="554"/>
      <c r="AN662" s="554"/>
      <c r="AO662" s="554"/>
      <c r="AP662" s="554"/>
      <c r="AQ662" s="554"/>
      <c r="AR662" s="554"/>
      <c r="AS662" s="554"/>
      <c r="AT662" s="554"/>
      <c r="AU662" s="554"/>
      <c r="AV662" s="554"/>
      <c r="AW662" s="554"/>
      <c r="AX662" s="554"/>
      <c r="AY662" s="554"/>
      <c r="AZ662" s="554"/>
      <c r="BA662" s="554"/>
      <c r="BB662" s="554"/>
      <c r="BC662" s="554"/>
      <c r="BD662" s="554"/>
      <c r="BE662" s="554"/>
      <c r="BF662" s="554"/>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c r="DM662" s="9"/>
      <c r="DN662" s="9"/>
      <c r="DO662" s="9"/>
      <c r="DP662" s="9"/>
      <c r="DQ662" s="9"/>
      <c r="DR662" s="9"/>
      <c r="DS662" s="9"/>
      <c r="DT662" s="9"/>
    </row>
    <row r="663" spans="1:124" hidden="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554"/>
      <c r="AI663" s="554"/>
      <c r="AJ663" s="554"/>
      <c r="AK663" s="554"/>
      <c r="AL663" s="554"/>
      <c r="AM663" s="554"/>
      <c r="AN663" s="554"/>
      <c r="AO663" s="554"/>
      <c r="AP663" s="554"/>
      <c r="AQ663" s="554"/>
      <c r="AR663" s="554"/>
      <c r="AS663" s="554"/>
      <c r="AT663" s="554"/>
      <c r="AU663" s="554"/>
      <c r="AV663" s="554"/>
      <c r="AW663" s="554"/>
      <c r="AX663" s="554"/>
      <c r="AY663" s="554"/>
      <c r="AZ663" s="554"/>
      <c r="BA663" s="554"/>
      <c r="BB663" s="554"/>
      <c r="BC663" s="554"/>
      <c r="BD663" s="554"/>
      <c r="BE663" s="554"/>
      <c r="BF663" s="554"/>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c r="DM663" s="9"/>
      <c r="DN663" s="9"/>
      <c r="DO663" s="9"/>
      <c r="DP663" s="9"/>
      <c r="DQ663" s="9"/>
      <c r="DR663" s="9"/>
      <c r="DS663" s="9"/>
      <c r="DT663" s="9"/>
    </row>
    <row r="664" spans="1:124" hidden="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554"/>
      <c r="AI664" s="554"/>
      <c r="AJ664" s="554"/>
      <c r="AK664" s="554"/>
      <c r="AL664" s="554"/>
      <c r="AM664" s="554"/>
      <c r="AN664" s="554"/>
      <c r="AO664" s="554"/>
      <c r="AP664" s="554"/>
      <c r="AQ664" s="554"/>
      <c r="AR664" s="554"/>
      <c r="AS664" s="554"/>
      <c r="AT664" s="554"/>
      <c r="AU664" s="554"/>
      <c r="AV664" s="554"/>
      <c r="AW664" s="554"/>
      <c r="AX664" s="554"/>
      <c r="AY664" s="554"/>
      <c r="AZ664" s="554"/>
      <c r="BA664" s="554"/>
      <c r="BB664" s="554"/>
      <c r="BC664" s="554"/>
      <c r="BD664" s="554"/>
      <c r="BE664" s="554"/>
      <c r="BF664" s="554"/>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9"/>
      <c r="DN664" s="9"/>
      <c r="DO664" s="9"/>
      <c r="DP664" s="9"/>
      <c r="DQ664" s="9"/>
      <c r="DR664" s="9"/>
      <c r="DS664" s="9"/>
      <c r="DT664" s="9"/>
    </row>
    <row r="665" spans="1:124" hidden="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554"/>
      <c r="AI665" s="554"/>
      <c r="AJ665" s="554"/>
      <c r="AK665" s="554"/>
      <c r="AL665" s="554"/>
      <c r="AM665" s="554"/>
      <c r="AN665" s="554"/>
      <c r="AO665" s="554"/>
      <c r="AP665" s="554"/>
      <c r="AQ665" s="554"/>
      <c r="AR665" s="554"/>
      <c r="AS665" s="554"/>
      <c r="AT665" s="554"/>
      <c r="AU665" s="554"/>
      <c r="AV665" s="554"/>
      <c r="AW665" s="554"/>
      <c r="AX665" s="554"/>
      <c r="AY665" s="554"/>
      <c r="AZ665" s="554"/>
      <c r="BA665" s="554"/>
      <c r="BB665" s="554"/>
      <c r="BC665" s="554"/>
      <c r="BD665" s="554"/>
      <c r="BE665" s="554"/>
      <c r="BF665" s="554"/>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c r="CW665" s="9"/>
      <c r="CX665" s="9"/>
      <c r="CY665" s="9"/>
      <c r="CZ665" s="9"/>
      <c r="DA665" s="9"/>
      <c r="DB665" s="9"/>
      <c r="DC665" s="9"/>
      <c r="DD665" s="9"/>
      <c r="DE665" s="9"/>
      <c r="DF665" s="9"/>
      <c r="DG665" s="9"/>
      <c r="DH665" s="9"/>
      <c r="DI665" s="9"/>
      <c r="DJ665" s="9"/>
      <c r="DK665" s="9"/>
      <c r="DL665" s="9"/>
      <c r="DM665" s="9"/>
      <c r="DN665" s="9"/>
      <c r="DO665" s="9"/>
      <c r="DP665" s="9"/>
      <c r="DQ665" s="9"/>
      <c r="DR665" s="9"/>
      <c r="DS665" s="9"/>
      <c r="DT665" s="9"/>
    </row>
    <row r="666" spans="1:124" hidden="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554"/>
      <c r="AI666" s="554"/>
      <c r="AJ666" s="554"/>
      <c r="AK666" s="554"/>
      <c r="AL666" s="554"/>
      <c r="AM666" s="554"/>
      <c r="AN666" s="554"/>
      <c r="AO666" s="554"/>
      <c r="AP666" s="554"/>
      <c r="AQ666" s="554"/>
      <c r="AR666" s="554"/>
      <c r="AS666" s="554"/>
      <c r="AT666" s="554"/>
      <c r="AU666" s="554"/>
      <c r="AV666" s="554"/>
      <c r="AW666" s="554"/>
      <c r="AX666" s="554"/>
      <c r="AY666" s="554"/>
      <c r="AZ666" s="554"/>
      <c r="BA666" s="554"/>
      <c r="BB666" s="554"/>
      <c r="BC666" s="554"/>
      <c r="BD666" s="554"/>
      <c r="BE666" s="554"/>
      <c r="BF666" s="554"/>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c r="CW666" s="9"/>
      <c r="CX666" s="9"/>
      <c r="CY666" s="9"/>
      <c r="CZ666" s="9"/>
      <c r="DA666" s="9"/>
      <c r="DB666" s="9"/>
      <c r="DC666" s="9"/>
      <c r="DD666" s="9"/>
      <c r="DE666" s="9"/>
      <c r="DF666" s="9"/>
      <c r="DG666" s="9"/>
      <c r="DH666" s="9"/>
      <c r="DI666" s="9"/>
      <c r="DJ666" s="9"/>
      <c r="DK666" s="9"/>
      <c r="DL666" s="9"/>
      <c r="DM666" s="9"/>
      <c r="DN666" s="9"/>
      <c r="DO666" s="9"/>
      <c r="DP666" s="9"/>
      <c r="DQ666" s="9"/>
      <c r="DR666" s="9"/>
      <c r="DS666" s="9"/>
      <c r="DT666" s="9"/>
    </row>
    <row r="667" spans="1:124" hidden="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554"/>
      <c r="AI667" s="554"/>
      <c r="AJ667" s="554"/>
      <c r="AK667" s="554"/>
      <c r="AL667" s="554"/>
      <c r="AM667" s="554"/>
      <c r="AN667" s="554"/>
      <c r="AO667" s="554"/>
      <c r="AP667" s="554"/>
      <c r="AQ667" s="554"/>
      <c r="AR667" s="554"/>
      <c r="AS667" s="554"/>
      <c r="AT667" s="554"/>
      <c r="AU667" s="554"/>
      <c r="AV667" s="554"/>
      <c r="AW667" s="554"/>
      <c r="AX667" s="554"/>
      <c r="AY667" s="554"/>
      <c r="AZ667" s="554"/>
      <c r="BA667" s="554"/>
      <c r="BB667" s="554"/>
      <c r="BC667" s="554"/>
      <c r="BD667" s="554"/>
      <c r="BE667" s="554"/>
      <c r="BF667" s="554"/>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c r="CW667" s="9"/>
      <c r="CX667" s="9"/>
      <c r="CY667" s="9"/>
      <c r="CZ667" s="9"/>
      <c r="DA667" s="9"/>
      <c r="DB667" s="9"/>
      <c r="DC667" s="9"/>
      <c r="DD667" s="9"/>
      <c r="DE667" s="9"/>
      <c r="DF667" s="9"/>
      <c r="DG667" s="9"/>
      <c r="DH667" s="9"/>
      <c r="DI667" s="9"/>
      <c r="DJ667" s="9"/>
      <c r="DK667" s="9"/>
      <c r="DL667" s="9"/>
      <c r="DM667" s="9"/>
      <c r="DN667" s="9"/>
      <c r="DO667" s="9"/>
      <c r="DP667" s="9"/>
      <c r="DQ667" s="9"/>
      <c r="DR667" s="9"/>
      <c r="DS667" s="9"/>
      <c r="DT667" s="9"/>
    </row>
    <row r="668" spans="1:124" hidden="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554"/>
      <c r="AI668" s="554"/>
      <c r="AJ668" s="554"/>
      <c r="AK668" s="554"/>
      <c r="AL668" s="554"/>
      <c r="AM668" s="554"/>
      <c r="AN668" s="554"/>
      <c r="AO668" s="554"/>
      <c r="AP668" s="554"/>
      <c r="AQ668" s="554"/>
      <c r="AR668" s="554"/>
      <c r="AS668" s="554"/>
      <c r="AT668" s="554"/>
      <c r="AU668" s="554"/>
      <c r="AV668" s="554"/>
      <c r="AW668" s="554"/>
      <c r="AX668" s="554"/>
      <c r="AY668" s="554"/>
      <c r="AZ668" s="554"/>
      <c r="BA668" s="554"/>
      <c r="BB668" s="554"/>
      <c r="BC668" s="554"/>
      <c r="BD668" s="554"/>
      <c r="BE668" s="554"/>
      <c r="BF668" s="554"/>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9"/>
      <c r="CW668" s="9"/>
      <c r="CX668" s="9"/>
      <c r="CY668" s="9"/>
      <c r="CZ668" s="9"/>
      <c r="DA668" s="9"/>
      <c r="DB668" s="9"/>
      <c r="DC668" s="9"/>
      <c r="DD668" s="9"/>
      <c r="DE668" s="9"/>
      <c r="DF668" s="9"/>
      <c r="DG668" s="9"/>
      <c r="DH668" s="9"/>
      <c r="DI668" s="9"/>
      <c r="DJ668" s="9"/>
      <c r="DK668" s="9"/>
      <c r="DL668" s="9"/>
      <c r="DM668" s="9"/>
      <c r="DN668" s="9"/>
      <c r="DO668" s="9"/>
      <c r="DP668" s="9"/>
      <c r="DQ668" s="9"/>
      <c r="DR668" s="9"/>
      <c r="DS668" s="9"/>
      <c r="DT668" s="9"/>
    </row>
    <row r="669" spans="1:124" hidden="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554"/>
      <c r="AI669" s="554"/>
      <c r="AJ669" s="554"/>
      <c r="AK669" s="554"/>
      <c r="AL669" s="554"/>
      <c r="AM669" s="554"/>
      <c r="AN669" s="554"/>
      <c r="AO669" s="554"/>
      <c r="AP669" s="554"/>
      <c r="AQ669" s="554"/>
      <c r="AR669" s="554"/>
      <c r="AS669" s="554"/>
      <c r="AT669" s="554"/>
      <c r="AU669" s="554"/>
      <c r="AV669" s="554"/>
      <c r="AW669" s="554"/>
      <c r="AX669" s="554"/>
      <c r="AY669" s="554"/>
      <c r="AZ669" s="554"/>
      <c r="BA669" s="554"/>
      <c r="BB669" s="554"/>
      <c r="BC669" s="554"/>
      <c r="BD669" s="554"/>
      <c r="BE669" s="554"/>
      <c r="BF669" s="554"/>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c r="CY669" s="9"/>
      <c r="CZ669" s="9"/>
      <c r="DA669" s="9"/>
      <c r="DB669" s="9"/>
      <c r="DC669" s="9"/>
      <c r="DD669" s="9"/>
      <c r="DE669" s="9"/>
      <c r="DF669" s="9"/>
      <c r="DG669" s="9"/>
      <c r="DH669" s="9"/>
      <c r="DI669" s="9"/>
      <c r="DJ669" s="9"/>
      <c r="DK669" s="9"/>
      <c r="DL669" s="9"/>
      <c r="DM669" s="9"/>
      <c r="DN669" s="9"/>
      <c r="DO669" s="9"/>
      <c r="DP669" s="9"/>
      <c r="DQ669" s="9"/>
      <c r="DR669" s="9"/>
      <c r="DS669" s="9"/>
      <c r="DT669" s="9"/>
    </row>
    <row r="670" spans="1:124" hidden="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554"/>
      <c r="AI670" s="554"/>
      <c r="AJ670" s="554"/>
      <c r="AK670" s="554"/>
      <c r="AL670" s="554"/>
      <c r="AM670" s="554"/>
      <c r="AN670" s="554"/>
      <c r="AO670" s="554"/>
      <c r="AP670" s="554"/>
      <c r="AQ670" s="554"/>
      <c r="AR670" s="554"/>
      <c r="AS670" s="554"/>
      <c r="AT670" s="554"/>
      <c r="AU670" s="554"/>
      <c r="AV670" s="554"/>
      <c r="AW670" s="554"/>
      <c r="AX670" s="554"/>
      <c r="AY670" s="554"/>
      <c r="AZ670" s="554"/>
      <c r="BA670" s="554"/>
      <c r="BB670" s="554"/>
      <c r="BC670" s="554"/>
      <c r="BD670" s="554"/>
      <c r="BE670" s="554"/>
      <c r="BF670" s="554"/>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9"/>
      <c r="DN670" s="9"/>
      <c r="DO670" s="9"/>
      <c r="DP670" s="9"/>
      <c r="DQ670" s="9"/>
      <c r="DR670" s="9"/>
      <c r="DS670" s="9"/>
      <c r="DT670" s="9"/>
    </row>
    <row r="671" spans="1:124" hidden="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554"/>
      <c r="AI671" s="554"/>
      <c r="AJ671" s="554"/>
      <c r="AK671" s="554"/>
      <c r="AL671" s="554"/>
      <c r="AM671" s="554"/>
      <c r="AN671" s="554"/>
      <c r="AO671" s="554"/>
      <c r="AP671" s="554"/>
      <c r="AQ671" s="554"/>
      <c r="AR671" s="554"/>
      <c r="AS671" s="554"/>
      <c r="AT671" s="554"/>
      <c r="AU671" s="554"/>
      <c r="AV671" s="554"/>
      <c r="AW671" s="554"/>
      <c r="AX671" s="554"/>
      <c r="AY671" s="554"/>
      <c r="AZ671" s="554"/>
      <c r="BA671" s="554"/>
      <c r="BB671" s="554"/>
      <c r="BC671" s="554"/>
      <c r="BD671" s="554"/>
      <c r="BE671" s="554"/>
      <c r="BF671" s="554"/>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9"/>
      <c r="CW671" s="9"/>
      <c r="CX671" s="9"/>
      <c r="CY671" s="9"/>
      <c r="CZ671" s="9"/>
      <c r="DA671" s="9"/>
      <c r="DB671" s="9"/>
      <c r="DC671" s="9"/>
      <c r="DD671" s="9"/>
      <c r="DE671" s="9"/>
      <c r="DF671" s="9"/>
      <c r="DG671" s="9"/>
      <c r="DH671" s="9"/>
      <c r="DI671" s="9"/>
      <c r="DJ671" s="9"/>
      <c r="DK671" s="9"/>
      <c r="DL671" s="9"/>
      <c r="DM671" s="9"/>
      <c r="DN671" s="9"/>
      <c r="DO671" s="9"/>
      <c r="DP671" s="9"/>
      <c r="DQ671" s="9"/>
      <c r="DR671" s="9"/>
      <c r="DS671" s="9"/>
      <c r="DT671" s="9"/>
    </row>
    <row r="672" spans="1:124" hidden="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554"/>
      <c r="AI672" s="554"/>
      <c r="AJ672" s="554"/>
      <c r="AK672" s="554"/>
      <c r="AL672" s="554"/>
      <c r="AM672" s="554"/>
      <c r="AN672" s="554"/>
      <c r="AO672" s="554"/>
      <c r="AP672" s="554"/>
      <c r="AQ672" s="554"/>
      <c r="AR672" s="554"/>
      <c r="AS672" s="554"/>
      <c r="AT672" s="554"/>
      <c r="AU672" s="554"/>
      <c r="AV672" s="554"/>
      <c r="AW672" s="554"/>
      <c r="AX672" s="554"/>
      <c r="AY672" s="554"/>
      <c r="AZ672" s="554"/>
      <c r="BA672" s="554"/>
      <c r="BB672" s="554"/>
      <c r="BC672" s="554"/>
      <c r="BD672" s="554"/>
      <c r="BE672" s="554"/>
      <c r="BF672" s="554"/>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9"/>
      <c r="CW672" s="9"/>
      <c r="CX672" s="9"/>
      <c r="CY672" s="9"/>
      <c r="CZ672" s="9"/>
      <c r="DA672" s="9"/>
      <c r="DB672" s="9"/>
      <c r="DC672" s="9"/>
      <c r="DD672" s="9"/>
      <c r="DE672" s="9"/>
      <c r="DF672" s="9"/>
      <c r="DG672" s="9"/>
      <c r="DH672" s="9"/>
      <c r="DI672" s="9"/>
      <c r="DJ672" s="9"/>
      <c r="DK672" s="9"/>
      <c r="DL672" s="9"/>
      <c r="DM672" s="9"/>
      <c r="DN672" s="9"/>
      <c r="DO672" s="9"/>
      <c r="DP672" s="9"/>
      <c r="DQ672" s="9"/>
      <c r="DR672" s="9"/>
      <c r="DS672" s="9"/>
      <c r="DT672" s="9"/>
    </row>
    <row r="673" spans="1:124" hidden="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554"/>
      <c r="AI673" s="554"/>
      <c r="AJ673" s="554"/>
      <c r="AK673" s="554"/>
      <c r="AL673" s="554"/>
      <c r="AM673" s="554"/>
      <c r="AN673" s="554"/>
      <c r="AO673" s="554"/>
      <c r="AP673" s="554"/>
      <c r="AQ673" s="554"/>
      <c r="AR673" s="554"/>
      <c r="AS673" s="554"/>
      <c r="AT673" s="554"/>
      <c r="AU673" s="554"/>
      <c r="AV673" s="554"/>
      <c r="AW673" s="554"/>
      <c r="AX673" s="554"/>
      <c r="AY673" s="554"/>
      <c r="AZ673" s="554"/>
      <c r="BA673" s="554"/>
      <c r="BB673" s="554"/>
      <c r="BC673" s="554"/>
      <c r="BD673" s="554"/>
      <c r="BE673" s="554"/>
      <c r="BF673" s="554"/>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9"/>
      <c r="CW673" s="9"/>
      <c r="CX673" s="9"/>
      <c r="CY673" s="9"/>
      <c r="CZ673" s="9"/>
      <c r="DA673" s="9"/>
      <c r="DB673" s="9"/>
      <c r="DC673" s="9"/>
      <c r="DD673" s="9"/>
      <c r="DE673" s="9"/>
      <c r="DF673" s="9"/>
      <c r="DG673" s="9"/>
      <c r="DH673" s="9"/>
      <c r="DI673" s="9"/>
      <c r="DJ673" s="9"/>
      <c r="DK673" s="9"/>
      <c r="DL673" s="9"/>
      <c r="DM673" s="9"/>
      <c r="DN673" s="9"/>
      <c r="DO673" s="9"/>
      <c r="DP673" s="9"/>
      <c r="DQ673" s="9"/>
      <c r="DR673" s="9"/>
      <c r="DS673" s="9"/>
      <c r="DT673" s="9"/>
    </row>
    <row r="674" spans="1:124" hidden="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554"/>
      <c r="AI674" s="554"/>
      <c r="AJ674" s="554"/>
      <c r="AK674" s="554"/>
      <c r="AL674" s="554"/>
      <c r="AM674" s="554"/>
      <c r="AN674" s="554"/>
      <c r="AO674" s="554"/>
      <c r="AP674" s="554"/>
      <c r="AQ674" s="554"/>
      <c r="AR674" s="554"/>
      <c r="AS674" s="554"/>
      <c r="AT674" s="554"/>
      <c r="AU674" s="554"/>
      <c r="AV674" s="554"/>
      <c r="AW674" s="554"/>
      <c r="AX674" s="554"/>
      <c r="AY674" s="554"/>
      <c r="AZ674" s="554"/>
      <c r="BA674" s="554"/>
      <c r="BB674" s="554"/>
      <c r="BC674" s="554"/>
      <c r="BD674" s="554"/>
      <c r="BE674" s="554"/>
      <c r="BF674" s="554"/>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9"/>
      <c r="CW674" s="9"/>
      <c r="CX674" s="9"/>
      <c r="CY674" s="9"/>
      <c r="CZ674" s="9"/>
      <c r="DA674" s="9"/>
      <c r="DB674" s="9"/>
      <c r="DC674" s="9"/>
      <c r="DD674" s="9"/>
      <c r="DE674" s="9"/>
      <c r="DF674" s="9"/>
      <c r="DG674" s="9"/>
      <c r="DH674" s="9"/>
      <c r="DI674" s="9"/>
      <c r="DJ674" s="9"/>
      <c r="DK674" s="9"/>
      <c r="DL674" s="9"/>
      <c r="DM674" s="9"/>
      <c r="DN674" s="9"/>
      <c r="DO674" s="9"/>
      <c r="DP674" s="9"/>
      <c r="DQ674" s="9"/>
      <c r="DR674" s="9"/>
      <c r="DS674" s="9"/>
      <c r="DT674" s="9"/>
    </row>
    <row r="675" spans="1:124" hidden="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554"/>
      <c r="AI675" s="554"/>
      <c r="AJ675" s="554"/>
      <c r="AK675" s="554"/>
      <c r="AL675" s="554"/>
      <c r="AM675" s="554"/>
      <c r="AN675" s="554"/>
      <c r="AO675" s="554"/>
      <c r="AP675" s="554"/>
      <c r="AQ675" s="554"/>
      <c r="AR675" s="554"/>
      <c r="AS675" s="554"/>
      <c r="AT675" s="554"/>
      <c r="AU675" s="554"/>
      <c r="AV675" s="554"/>
      <c r="AW675" s="554"/>
      <c r="AX675" s="554"/>
      <c r="AY675" s="554"/>
      <c r="AZ675" s="554"/>
      <c r="BA675" s="554"/>
      <c r="BB675" s="554"/>
      <c r="BC675" s="554"/>
      <c r="BD675" s="554"/>
      <c r="BE675" s="554"/>
      <c r="BF675" s="554"/>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9"/>
      <c r="CW675" s="9"/>
      <c r="CX675" s="9"/>
      <c r="CY675" s="9"/>
      <c r="CZ675" s="9"/>
      <c r="DA675" s="9"/>
      <c r="DB675" s="9"/>
      <c r="DC675" s="9"/>
      <c r="DD675" s="9"/>
      <c r="DE675" s="9"/>
      <c r="DF675" s="9"/>
      <c r="DG675" s="9"/>
      <c r="DH675" s="9"/>
      <c r="DI675" s="9"/>
      <c r="DJ675" s="9"/>
      <c r="DK675" s="9"/>
      <c r="DL675" s="9"/>
      <c r="DM675" s="9"/>
      <c r="DN675" s="9"/>
      <c r="DO675" s="9"/>
      <c r="DP675" s="9"/>
      <c r="DQ675" s="9"/>
      <c r="DR675" s="9"/>
      <c r="DS675" s="9"/>
      <c r="DT675" s="9"/>
    </row>
    <row r="676" spans="1:124" hidden="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554"/>
      <c r="AI676" s="554"/>
      <c r="AJ676" s="554"/>
      <c r="AK676" s="554"/>
      <c r="AL676" s="554"/>
      <c r="AM676" s="554"/>
      <c r="AN676" s="554"/>
      <c r="AO676" s="554"/>
      <c r="AP676" s="554"/>
      <c r="AQ676" s="554"/>
      <c r="AR676" s="554"/>
      <c r="AS676" s="554"/>
      <c r="AT676" s="554"/>
      <c r="AU676" s="554"/>
      <c r="AV676" s="554"/>
      <c r="AW676" s="554"/>
      <c r="AX676" s="554"/>
      <c r="AY676" s="554"/>
      <c r="AZ676" s="554"/>
      <c r="BA676" s="554"/>
      <c r="BB676" s="554"/>
      <c r="BC676" s="554"/>
      <c r="BD676" s="554"/>
      <c r="BE676" s="554"/>
      <c r="BF676" s="554"/>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9"/>
      <c r="CX676" s="9"/>
      <c r="CY676" s="9"/>
      <c r="CZ676" s="9"/>
      <c r="DA676" s="9"/>
      <c r="DB676" s="9"/>
      <c r="DC676" s="9"/>
      <c r="DD676" s="9"/>
      <c r="DE676" s="9"/>
      <c r="DF676" s="9"/>
      <c r="DG676" s="9"/>
      <c r="DH676" s="9"/>
      <c r="DI676" s="9"/>
      <c r="DJ676" s="9"/>
      <c r="DK676" s="9"/>
      <c r="DL676" s="9"/>
      <c r="DM676" s="9"/>
      <c r="DN676" s="9"/>
      <c r="DO676" s="9"/>
      <c r="DP676" s="9"/>
      <c r="DQ676" s="9"/>
      <c r="DR676" s="9"/>
      <c r="DS676" s="9"/>
      <c r="DT676" s="9"/>
    </row>
    <row r="677" spans="1:124" hidden="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554"/>
      <c r="AI677" s="554"/>
      <c r="AJ677" s="554"/>
      <c r="AK677" s="554"/>
      <c r="AL677" s="554"/>
      <c r="AM677" s="554"/>
      <c r="AN677" s="554"/>
      <c r="AO677" s="554"/>
      <c r="AP677" s="554"/>
      <c r="AQ677" s="554"/>
      <c r="AR677" s="554"/>
      <c r="AS677" s="554"/>
      <c r="AT677" s="554"/>
      <c r="AU677" s="554"/>
      <c r="AV677" s="554"/>
      <c r="AW677" s="554"/>
      <c r="AX677" s="554"/>
      <c r="AY677" s="554"/>
      <c r="AZ677" s="554"/>
      <c r="BA677" s="554"/>
      <c r="BB677" s="554"/>
      <c r="BC677" s="554"/>
      <c r="BD677" s="554"/>
      <c r="BE677" s="554"/>
      <c r="BF677" s="554"/>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9"/>
      <c r="CX677" s="9"/>
      <c r="CY677" s="9"/>
      <c r="CZ677" s="9"/>
      <c r="DA677" s="9"/>
      <c r="DB677" s="9"/>
      <c r="DC677" s="9"/>
      <c r="DD677" s="9"/>
      <c r="DE677" s="9"/>
      <c r="DF677" s="9"/>
      <c r="DG677" s="9"/>
      <c r="DH677" s="9"/>
      <c r="DI677" s="9"/>
      <c r="DJ677" s="9"/>
      <c r="DK677" s="9"/>
      <c r="DL677" s="9"/>
      <c r="DM677" s="9"/>
      <c r="DN677" s="9"/>
      <c r="DO677" s="9"/>
      <c r="DP677" s="9"/>
      <c r="DQ677" s="9"/>
      <c r="DR677" s="9"/>
      <c r="DS677" s="9"/>
      <c r="DT677" s="9"/>
    </row>
    <row r="678" spans="1:124" hidden="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554"/>
      <c r="AI678" s="554"/>
      <c r="AJ678" s="554"/>
      <c r="AK678" s="554"/>
      <c r="AL678" s="554"/>
      <c r="AM678" s="554"/>
      <c r="AN678" s="554"/>
      <c r="AO678" s="554"/>
      <c r="AP678" s="554"/>
      <c r="AQ678" s="554"/>
      <c r="AR678" s="554"/>
      <c r="AS678" s="554"/>
      <c r="AT678" s="554"/>
      <c r="AU678" s="554"/>
      <c r="AV678" s="554"/>
      <c r="AW678" s="554"/>
      <c r="AX678" s="554"/>
      <c r="AY678" s="554"/>
      <c r="AZ678" s="554"/>
      <c r="BA678" s="554"/>
      <c r="BB678" s="554"/>
      <c r="BC678" s="554"/>
      <c r="BD678" s="554"/>
      <c r="BE678" s="554"/>
      <c r="BF678" s="554"/>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9"/>
      <c r="CW678" s="9"/>
      <c r="CX678" s="9"/>
      <c r="CY678" s="9"/>
      <c r="CZ678" s="9"/>
      <c r="DA678" s="9"/>
      <c r="DB678" s="9"/>
      <c r="DC678" s="9"/>
      <c r="DD678" s="9"/>
      <c r="DE678" s="9"/>
      <c r="DF678" s="9"/>
      <c r="DG678" s="9"/>
      <c r="DH678" s="9"/>
      <c r="DI678" s="9"/>
      <c r="DJ678" s="9"/>
      <c r="DK678" s="9"/>
      <c r="DL678" s="9"/>
      <c r="DM678" s="9"/>
      <c r="DN678" s="9"/>
      <c r="DO678" s="9"/>
      <c r="DP678" s="9"/>
      <c r="DQ678" s="9"/>
      <c r="DR678" s="9"/>
      <c r="DS678" s="9"/>
      <c r="DT678" s="9"/>
    </row>
    <row r="679" spans="1:124" hidden="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554"/>
      <c r="AI679" s="554"/>
      <c r="AJ679" s="554"/>
      <c r="AK679" s="554"/>
      <c r="AL679" s="554"/>
      <c r="AM679" s="554"/>
      <c r="AN679" s="554"/>
      <c r="AO679" s="554"/>
      <c r="AP679" s="554"/>
      <c r="AQ679" s="554"/>
      <c r="AR679" s="554"/>
      <c r="AS679" s="554"/>
      <c r="AT679" s="554"/>
      <c r="AU679" s="554"/>
      <c r="AV679" s="554"/>
      <c r="AW679" s="554"/>
      <c r="AX679" s="554"/>
      <c r="AY679" s="554"/>
      <c r="AZ679" s="554"/>
      <c r="BA679" s="554"/>
      <c r="BB679" s="554"/>
      <c r="BC679" s="554"/>
      <c r="BD679" s="554"/>
      <c r="BE679" s="554"/>
      <c r="BF679" s="554"/>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9"/>
      <c r="CW679" s="9"/>
      <c r="CX679" s="9"/>
      <c r="CY679" s="9"/>
      <c r="CZ679" s="9"/>
      <c r="DA679" s="9"/>
      <c r="DB679" s="9"/>
      <c r="DC679" s="9"/>
      <c r="DD679" s="9"/>
      <c r="DE679" s="9"/>
      <c r="DF679" s="9"/>
      <c r="DG679" s="9"/>
      <c r="DH679" s="9"/>
      <c r="DI679" s="9"/>
      <c r="DJ679" s="9"/>
      <c r="DK679" s="9"/>
      <c r="DL679" s="9"/>
      <c r="DM679" s="9"/>
      <c r="DN679" s="9"/>
      <c r="DO679" s="9"/>
      <c r="DP679" s="9"/>
      <c r="DQ679" s="9"/>
      <c r="DR679" s="9"/>
      <c r="DS679" s="9"/>
      <c r="DT679" s="9"/>
    </row>
    <row r="680" spans="1:124" hidden="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554"/>
      <c r="AI680" s="554"/>
      <c r="AJ680" s="554"/>
      <c r="AK680" s="554"/>
      <c r="AL680" s="554"/>
      <c r="AM680" s="554"/>
      <c r="AN680" s="554"/>
      <c r="AO680" s="554"/>
      <c r="AP680" s="554"/>
      <c r="AQ680" s="554"/>
      <c r="AR680" s="554"/>
      <c r="AS680" s="554"/>
      <c r="AT680" s="554"/>
      <c r="AU680" s="554"/>
      <c r="AV680" s="554"/>
      <c r="AW680" s="554"/>
      <c r="AX680" s="554"/>
      <c r="AY680" s="554"/>
      <c r="AZ680" s="554"/>
      <c r="BA680" s="554"/>
      <c r="BB680" s="554"/>
      <c r="BC680" s="554"/>
      <c r="BD680" s="554"/>
      <c r="BE680" s="554"/>
      <c r="BF680" s="554"/>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c r="CY680" s="9"/>
      <c r="CZ680" s="9"/>
      <c r="DA680" s="9"/>
      <c r="DB680" s="9"/>
      <c r="DC680" s="9"/>
      <c r="DD680" s="9"/>
      <c r="DE680" s="9"/>
      <c r="DF680" s="9"/>
      <c r="DG680" s="9"/>
      <c r="DH680" s="9"/>
      <c r="DI680" s="9"/>
      <c r="DJ680" s="9"/>
      <c r="DK680" s="9"/>
      <c r="DL680" s="9"/>
      <c r="DM680" s="9"/>
      <c r="DN680" s="9"/>
      <c r="DO680" s="9"/>
      <c r="DP680" s="9"/>
      <c r="DQ680" s="9"/>
      <c r="DR680" s="9"/>
      <c r="DS680" s="9"/>
      <c r="DT680" s="9"/>
    </row>
    <row r="681" spans="1:124" hidden="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554"/>
      <c r="AI681" s="554"/>
      <c r="AJ681" s="554"/>
      <c r="AK681" s="554"/>
      <c r="AL681" s="554"/>
      <c r="AM681" s="554"/>
      <c r="AN681" s="554"/>
      <c r="AO681" s="554"/>
      <c r="AP681" s="554"/>
      <c r="AQ681" s="554"/>
      <c r="AR681" s="554"/>
      <c r="AS681" s="554"/>
      <c r="AT681" s="554"/>
      <c r="AU681" s="554"/>
      <c r="AV681" s="554"/>
      <c r="AW681" s="554"/>
      <c r="AX681" s="554"/>
      <c r="AY681" s="554"/>
      <c r="AZ681" s="554"/>
      <c r="BA681" s="554"/>
      <c r="BB681" s="554"/>
      <c r="BC681" s="554"/>
      <c r="BD681" s="554"/>
      <c r="BE681" s="554"/>
      <c r="BF681" s="554"/>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9"/>
      <c r="CW681" s="9"/>
      <c r="CX681" s="9"/>
      <c r="CY681" s="9"/>
      <c r="CZ681" s="9"/>
      <c r="DA681" s="9"/>
      <c r="DB681" s="9"/>
      <c r="DC681" s="9"/>
      <c r="DD681" s="9"/>
      <c r="DE681" s="9"/>
      <c r="DF681" s="9"/>
      <c r="DG681" s="9"/>
      <c r="DH681" s="9"/>
      <c r="DI681" s="9"/>
      <c r="DJ681" s="9"/>
      <c r="DK681" s="9"/>
      <c r="DL681" s="9"/>
      <c r="DM681" s="9"/>
      <c r="DN681" s="9"/>
      <c r="DO681" s="9"/>
      <c r="DP681" s="9"/>
      <c r="DQ681" s="9"/>
      <c r="DR681" s="9"/>
      <c r="DS681" s="9"/>
      <c r="DT681" s="9"/>
    </row>
    <row r="682" spans="1:124" hidden="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554"/>
      <c r="AI682" s="554"/>
      <c r="AJ682" s="554"/>
      <c r="AK682" s="554"/>
      <c r="AL682" s="554"/>
      <c r="AM682" s="554"/>
      <c r="AN682" s="554"/>
      <c r="AO682" s="554"/>
      <c r="AP682" s="554"/>
      <c r="AQ682" s="554"/>
      <c r="AR682" s="554"/>
      <c r="AS682" s="554"/>
      <c r="AT682" s="554"/>
      <c r="AU682" s="554"/>
      <c r="AV682" s="554"/>
      <c r="AW682" s="554"/>
      <c r="AX682" s="554"/>
      <c r="AY682" s="554"/>
      <c r="AZ682" s="554"/>
      <c r="BA682" s="554"/>
      <c r="BB682" s="554"/>
      <c r="BC682" s="554"/>
      <c r="BD682" s="554"/>
      <c r="BE682" s="554"/>
      <c r="BF682" s="554"/>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9"/>
      <c r="CW682" s="9"/>
      <c r="CX682" s="9"/>
      <c r="CY682" s="9"/>
      <c r="CZ682" s="9"/>
      <c r="DA682" s="9"/>
      <c r="DB682" s="9"/>
      <c r="DC682" s="9"/>
      <c r="DD682" s="9"/>
      <c r="DE682" s="9"/>
      <c r="DF682" s="9"/>
      <c r="DG682" s="9"/>
      <c r="DH682" s="9"/>
      <c r="DI682" s="9"/>
      <c r="DJ682" s="9"/>
      <c r="DK682" s="9"/>
      <c r="DL682" s="9"/>
      <c r="DM682" s="9"/>
      <c r="DN682" s="9"/>
      <c r="DO682" s="9"/>
      <c r="DP682" s="9"/>
      <c r="DQ682" s="9"/>
      <c r="DR682" s="9"/>
      <c r="DS682" s="9"/>
      <c r="DT682" s="9"/>
    </row>
    <row r="683" spans="1:124" hidden="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554"/>
      <c r="AI683" s="554"/>
      <c r="AJ683" s="554"/>
      <c r="AK683" s="554"/>
      <c r="AL683" s="554"/>
      <c r="AM683" s="554"/>
      <c r="AN683" s="554"/>
      <c r="AO683" s="554"/>
      <c r="AP683" s="554"/>
      <c r="AQ683" s="554"/>
      <c r="AR683" s="554"/>
      <c r="AS683" s="554"/>
      <c r="AT683" s="554"/>
      <c r="AU683" s="554"/>
      <c r="AV683" s="554"/>
      <c r="AW683" s="554"/>
      <c r="AX683" s="554"/>
      <c r="AY683" s="554"/>
      <c r="AZ683" s="554"/>
      <c r="BA683" s="554"/>
      <c r="BB683" s="554"/>
      <c r="BC683" s="554"/>
      <c r="BD683" s="554"/>
      <c r="BE683" s="554"/>
      <c r="BF683" s="554"/>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9"/>
      <c r="CW683" s="9"/>
      <c r="CX683" s="9"/>
      <c r="CY683" s="9"/>
      <c r="CZ683" s="9"/>
      <c r="DA683" s="9"/>
      <c r="DB683" s="9"/>
      <c r="DC683" s="9"/>
      <c r="DD683" s="9"/>
      <c r="DE683" s="9"/>
      <c r="DF683" s="9"/>
      <c r="DG683" s="9"/>
      <c r="DH683" s="9"/>
      <c r="DI683" s="9"/>
      <c r="DJ683" s="9"/>
      <c r="DK683" s="9"/>
      <c r="DL683" s="9"/>
      <c r="DM683" s="9"/>
      <c r="DN683" s="9"/>
      <c r="DO683" s="9"/>
      <c r="DP683" s="9"/>
      <c r="DQ683" s="9"/>
      <c r="DR683" s="9"/>
      <c r="DS683" s="9"/>
      <c r="DT683" s="9"/>
    </row>
    <row r="684" spans="1:124" hidden="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554"/>
      <c r="AI684" s="554"/>
      <c r="AJ684" s="554"/>
      <c r="AK684" s="554"/>
      <c r="AL684" s="554"/>
      <c r="AM684" s="554"/>
      <c r="AN684" s="554"/>
      <c r="AO684" s="554"/>
      <c r="AP684" s="554"/>
      <c r="AQ684" s="554"/>
      <c r="AR684" s="554"/>
      <c r="AS684" s="554"/>
      <c r="AT684" s="554"/>
      <c r="AU684" s="554"/>
      <c r="AV684" s="554"/>
      <c r="AW684" s="554"/>
      <c r="AX684" s="554"/>
      <c r="AY684" s="554"/>
      <c r="AZ684" s="554"/>
      <c r="BA684" s="554"/>
      <c r="BB684" s="554"/>
      <c r="BC684" s="554"/>
      <c r="BD684" s="554"/>
      <c r="BE684" s="554"/>
      <c r="BF684" s="554"/>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9"/>
      <c r="CW684" s="9"/>
      <c r="CX684" s="9"/>
      <c r="CY684" s="9"/>
      <c r="CZ684" s="9"/>
      <c r="DA684" s="9"/>
      <c r="DB684" s="9"/>
      <c r="DC684" s="9"/>
      <c r="DD684" s="9"/>
      <c r="DE684" s="9"/>
      <c r="DF684" s="9"/>
      <c r="DG684" s="9"/>
      <c r="DH684" s="9"/>
      <c r="DI684" s="9"/>
      <c r="DJ684" s="9"/>
      <c r="DK684" s="9"/>
      <c r="DL684" s="9"/>
      <c r="DM684" s="9"/>
      <c r="DN684" s="9"/>
      <c r="DO684" s="9"/>
      <c r="DP684" s="9"/>
      <c r="DQ684" s="9"/>
      <c r="DR684" s="9"/>
      <c r="DS684" s="9"/>
      <c r="DT684" s="9"/>
    </row>
    <row r="685" spans="1:124" hidden="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554"/>
      <c r="AI685" s="554"/>
      <c r="AJ685" s="554"/>
      <c r="AK685" s="554"/>
      <c r="AL685" s="554"/>
      <c r="AM685" s="554"/>
      <c r="AN685" s="554"/>
      <c r="AO685" s="554"/>
      <c r="AP685" s="554"/>
      <c r="AQ685" s="554"/>
      <c r="AR685" s="554"/>
      <c r="AS685" s="554"/>
      <c r="AT685" s="554"/>
      <c r="AU685" s="554"/>
      <c r="AV685" s="554"/>
      <c r="AW685" s="554"/>
      <c r="AX685" s="554"/>
      <c r="AY685" s="554"/>
      <c r="AZ685" s="554"/>
      <c r="BA685" s="554"/>
      <c r="BB685" s="554"/>
      <c r="BC685" s="554"/>
      <c r="BD685" s="554"/>
      <c r="BE685" s="554"/>
      <c r="BF685" s="554"/>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9"/>
      <c r="CW685" s="9"/>
      <c r="CX685" s="9"/>
      <c r="CY685" s="9"/>
      <c r="CZ685" s="9"/>
      <c r="DA685" s="9"/>
      <c r="DB685" s="9"/>
      <c r="DC685" s="9"/>
      <c r="DD685" s="9"/>
      <c r="DE685" s="9"/>
      <c r="DF685" s="9"/>
      <c r="DG685" s="9"/>
      <c r="DH685" s="9"/>
      <c r="DI685" s="9"/>
      <c r="DJ685" s="9"/>
      <c r="DK685" s="9"/>
      <c r="DL685" s="9"/>
      <c r="DM685" s="9"/>
      <c r="DN685" s="9"/>
      <c r="DO685" s="9"/>
      <c r="DP685" s="9"/>
      <c r="DQ685" s="9"/>
      <c r="DR685" s="9"/>
      <c r="DS685" s="9"/>
      <c r="DT685" s="9"/>
    </row>
    <row r="686" spans="1:124" hidden="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554"/>
      <c r="AI686" s="554"/>
      <c r="AJ686" s="554"/>
      <c r="AK686" s="554"/>
      <c r="AL686" s="554"/>
      <c r="AM686" s="554"/>
      <c r="AN686" s="554"/>
      <c r="AO686" s="554"/>
      <c r="AP686" s="554"/>
      <c r="AQ686" s="554"/>
      <c r="AR686" s="554"/>
      <c r="AS686" s="554"/>
      <c r="AT686" s="554"/>
      <c r="AU686" s="554"/>
      <c r="AV686" s="554"/>
      <c r="AW686" s="554"/>
      <c r="AX686" s="554"/>
      <c r="AY686" s="554"/>
      <c r="AZ686" s="554"/>
      <c r="BA686" s="554"/>
      <c r="BB686" s="554"/>
      <c r="BC686" s="554"/>
      <c r="BD686" s="554"/>
      <c r="BE686" s="554"/>
      <c r="BF686" s="554"/>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9"/>
      <c r="DN686" s="9"/>
      <c r="DO686" s="9"/>
      <c r="DP686" s="9"/>
      <c r="DQ686" s="9"/>
      <c r="DR686" s="9"/>
      <c r="DS686" s="9"/>
      <c r="DT686" s="9"/>
    </row>
    <row r="687" spans="1:124" hidden="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554"/>
      <c r="AI687" s="554"/>
      <c r="AJ687" s="554"/>
      <c r="AK687" s="554"/>
      <c r="AL687" s="554"/>
      <c r="AM687" s="554"/>
      <c r="AN687" s="554"/>
      <c r="AO687" s="554"/>
      <c r="AP687" s="554"/>
      <c r="AQ687" s="554"/>
      <c r="AR687" s="554"/>
      <c r="AS687" s="554"/>
      <c r="AT687" s="554"/>
      <c r="AU687" s="554"/>
      <c r="AV687" s="554"/>
      <c r="AW687" s="554"/>
      <c r="AX687" s="554"/>
      <c r="AY687" s="554"/>
      <c r="AZ687" s="554"/>
      <c r="BA687" s="554"/>
      <c r="BB687" s="554"/>
      <c r="BC687" s="554"/>
      <c r="BD687" s="554"/>
      <c r="BE687" s="554"/>
      <c r="BF687" s="554"/>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c r="CY687" s="9"/>
      <c r="CZ687" s="9"/>
      <c r="DA687" s="9"/>
      <c r="DB687" s="9"/>
      <c r="DC687" s="9"/>
      <c r="DD687" s="9"/>
      <c r="DE687" s="9"/>
      <c r="DF687" s="9"/>
      <c r="DG687" s="9"/>
      <c r="DH687" s="9"/>
      <c r="DI687" s="9"/>
      <c r="DJ687" s="9"/>
      <c r="DK687" s="9"/>
      <c r="DL687" s="9"/>
      <c r="DM687" s="9"/>
      <c r="DN687" s="9"/>
      <c r="DO687" s="9"/>
      <c r="DP687" s="9"/>
      <c r="DQ687" s="9"/>
      <c r="DR687" s="9"/>
      <c r="DS687" s="9"/>
      <c r="DT687" s="9"/>
    </row>
    <row r="688" spans="1:124" hidden="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554"/>
      <c r="AI688" s="554"/>
      <c r="AJ688" s="554"/>
      <c r="AK688" s="554"/>
      <c r="AL688" s="554"/>
      <c r="AM688" s="554"/>
      <c r="AN688" s="554"/>
      <c r="AO688" s="554"/>
      <c r="AP688" s="554"/>
      <c r="AQ688" s="554"/>
      <c r="AR688" s="554"/>
      <c r="AS688" s="554"/>
      <c r="AT688" s="554"/>
      <c r="AU688" s="554"/>
      <c r="AV688" s="554"/>
      <c r="AW688" s="554"/>
      <c r="AX688" s="554"/>
      <c r="AY688" s="554"/>
      <c r="AZ688" s="554"/>
      <c r="BA688" s="554"/>
      <c r="BB688" s="554"/>
      <c r="BC688" s="554"/>
      <c r="BD688" s="554"/>
      <c r="BE688" s="554"/>
      <c r="BF688" s="554"/>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c r="DR688" s="9"/>
      <c r="DS688" s="9"/>
      <c r="DT688" s="9"/>
    </row>
    <row r="689" spans="1:124" hidden="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554"/>
      <c r="AI689" s="554"/>
      <c r="AJ689" s="554"/>
      <c r="AK689" s="554"/>
      <c r="AL689" s="554"/>
      <c r="AM689" s="554"/>
      <c r="AN689" s="554"/>
      <c r="AO689" s="554"/>
      <c r="AP689" s="554"/>
      <c r="AQ689" s="554"/>
      <c r="AR689" s="554"/>
      <c r="AS689" s="554"/>
      <c r="AT689" s="554"/>
      <c r="AU689" s="554"/>
      <c r="AV689" s="554"/>
      <c r="AW689" s="554"/>
      <c r="AX689" s="554"/>
      <c r="AY689" s="554"/>
      <c r="AZ689" s="554"/>
      <c r="BA689" s="554"/>
      <c r="BB689" s="554"/>
      <c r="BC689" s="554"/>
      <c r="BD689" s="554"/>
      <c r="BE689" s="554"/>
      <c r="BF689" s="554"/>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c r="DR689" s="9"/>
      <c r="DS689" s="9"/>
      <c r="DT689" s="9"/>
    </row>
    <row r="690" spans="1:124" hidden="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554"/>
      <c r="AI690" s="554"/>
      <c r="AJ690" s="554"/>
      <c r="AK690" s="554"/>
      <c r="AL690" s="554"/>
      <c r="AM690" s="554"/>
      <c r="AN690" s="554"/>
      <c r="AO690" s="554"/>
      <c r="AP690" s="554"/>
      <c r="AQ690" s="554"/>
      <c r="AR690" s="554"/>
      <c r="AS690" s="554"/>
      <c r="AT690" s="554"/>
      <c r="AU690" s="554"/>
      <c r="AV690" s="554"/>
      <c r="AW690" s="554"/>
      <c r="AX690" s="554"/>
      <c r="AY690" s="554"/>
      <c r="AZ690" s="554"/>
      <c r="BA690" s="554"/>
      <c r="BB690" s="554"/>
      <c r="BC690" s="554"/>
      <c r="BD690" s="554"/>
      <c r="BE690" s="554"/>
      <c r="BF690" s="554"/>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c r="DR690" s="9"/>
      <c r="DS690" s="9"/>
      <c r="DT690" s="9"/>
    </row>
    <row r="691" spans="1:124" hidden="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554"/>
      <c r="AI691" s="554"/>
      <c r="AJ691" s="554"/>
      <c r="AK691" s="554"/>
      <c r="AL691" s="554"/>
      <c r="AM691" s="554"/>
      <c r="AN691" s="554"/>
      <c r="AO691" s="554"/>
      <c r="AP691" s="554"/>
      <c r="AQ691" s="554"/>
      <c r="AR691" s="554"/>
      <c r="AS691" s="554"/>
      <c r="AT691" s="554"/>
      <c r="AU691" s="554"/>
      <c r="AV691" s="554"/>
      <c r="AW691" s="554"/>
      <c r="AX691" s="554"/>
      <c r="AY691" s="554"/>
      <c r="AZ691" s="554"/>
      <c r="BA691" s="554"/>
      <c r="BB691" s="554"/>
      <c r="BC691" s="554"/>
      <c r="BD691" s="554"/>
      <c r="BE691" s="554"/>
      <c r="BF691" s="554"/>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c r="DM691" s="9"/>
      <c r="DN691" s="9"/>
      <c r="DO691" s="9"/>
      <c r="DP691" s="9"/>
      <c r="DQ691" s="9"/>
      <c r="DR691" s="9"/>
      <c r="DS691" s="9"/>
      <c r="DT691" s="9"/>
    </row>
    <row r="692" spans="1:124" hidden="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554"/>
      <c r="AI692" s="554"/>
      <c r="AJ692" s="554"/>
      <c r="AK692" s="554"/>
      <c r="AL692" s="554"/>
      <c r="AM692" s="554"/>
      <c r="AN692" s="554"/>
      <c r="AO692" s="554"/>
      <c r="AP692" s="554"/>
      <c r="AQ692" s="554"/>
      <c r="AR692" s="554"/>
      <c r="AS692" s="554"/>
      <c r="AT692" s="554"/>
      <c r="AU692" s="554"/>
      <c r="AV692" s="554"/>
      <c r="AW692" s="554"/>
      <c r="AX692" s="554"/>
      <c r="AY692" s="554"/>
      <c r="AZ692" s="554"/>
      <c r="BA692" s="554"/>
      <c r="BB692" s="554"/>
      <c r="BC692" s="554"/>
      <c r="BD692" s="554"/>
      <c r="BE692" s="554"/>
      <c r="BF692" s="554"/>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9"/>
      <c r="DN692" s="9"/>
      <c r="DO692" s="9"/>
      <c r="DP692" s="9"/>
      <c r="DQ692" s="9"/>
      <c r="DR692" s="9"/>
      <c r="DS692" s="9"/>
      <c r="DT692" s="9"/>
    </row>
    <row r="693" spans="1:124" hidden="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554"/>
      <c r="AI693" s="554"/>
      <c r="AJ693" s="554"/>
      <c r="AK693" s="554"/>
      <c r="AL693" s="554"/>
      <c r="AM693" s="554"/>
      <c r="AN693" s="554"/>
      <c r="AO693" s="554"/>
      <c r="AP693" s="554"/>
      <c r="AQ693" s="554"/>
      <c r="AR693" s="554"/>
      <c r="AS693" s="554"/>
      <c r="AT693" s="554"/>
      <c r="AU693" s="554"/>
      <c r="AV693" s="554"/>
      <c r="AW693" s="554"/>
      <c r="AX693" s="554"/>
      <c r="AY693" s="554"/>
      <c r="AZ693" s="554"/>
      <c r="BA693" s="554"/>
      <c r="BB693" s="554"/>
      <c r="BC693" s="554"/>
      <c r="BD693" s="554"/>
      <c r="BE693" s="554"/>
      <c r="BF693" s="554"/>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9"/>
      <c r="DN693" s="9"/>
      <c r="DO693" s="9"/>
      <c r="DP693" s="9"/>
      <c r="DQ693" s="9"/>
      <c r="DR693" s="9"/>
      <c r="DS693" s="9"/>
      <c r="DT693" s="9"/>
    </row>
    <row r="694" spans="1:124" hidden="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554"/>
      <c r="AI694" s="554"/>
      <c r="AJ694" s="554"/>
      <c r="AK694" s="554"/>
      <c r="AL694" s="554"/>
      <c r="AM694" s="554"/>
      <c r="AN694" s="554"/>
      <c r="AO694" s="554"/>
      <c r="AP694" s="554"/>
      <c r="AQ694" s="554"/>
      <c r="AR694" s="554"/>
      <c r="AS694" s="554"/>
      <c r="AT694" s="554"/>
      <c r="AU694" s="554"/>
      <c r="AV694" s="554"/>
      <c r="AW694" s="554"/>
      <c r="AX694" s="554"/>
      <c r="AY694" s="554"/>
      <c r="AZ694" s="554"/>
      <c r="BA694" s="554"/>
      <c r="BB694" s="554"/>
      <c r="BC694" s="554"/>
      <c r="BD694" s="554"/>
      <c r="BE694" s="554"/>
      <c r="BF694" s="554"/>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9"/>
      <c r="DN694" s="9"/>
      <c r="DO694" s="9"/>
      <c r="DP694" s="9"/>
      <c r="DQ694" s="9"/>
      <c r="DR694" s="9"/>
      <c r="DS694" s="9"/>
      <c r="DT694" s="9"/>
    </row>
    <row r="695" spans="1:124" hidden="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554"/>
      <c r="AI695" s="554"/>
      <c r="AJ695" s="554"/>
      <c r="AK695" s="554"/>
      <c r="AL695" s="554"/>
      <c r="AM695" s="554"/>
      <c r="AN695" s="554"/>
      <c r="AO695" s="554"/>
      <c r="AP695" s="554"/>
      <c r="AQ695" s="554"/>
      <c r="AR695" s="554"/>
      <c r="AS695" s="554"/>
      <c r="AT695" s="554"/>
      <c r="AU695" s="554"/>
      <c r="AV695" s="554"/>
      <c r="AW695" s="554"/>
      <c r="AX695" s="554"/>
      <c r="AY695" s="554"/>
      <c r="AZ695" s="554"/>
      <c r="BA695" s="554"/>
      <c r="BB695" s="554"/>
      <c r="BC695" s="554"/>
      <c r="BD695" s="554"/>
      <c r="BE695" s="554"/>
      <c r="BF695" s="554"/>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9"/>
      <c r="DN695" s="9"/>
      <c r="DO695" s="9"/>
      <c r="DP695" s="9"/>
      <c r="DQ695" s="9"/>
      <c r="DR695" s="9"/>
      <c r="DS695" s="9"/>
      <c r="DT695" s="9"/>
    </row>
    <row r="696" spans="1:124" hidden="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554"/>
      <c r="AI696" s="554"/>
      <c r="AJ696" s="554"/>
      <c r="AK696" s="554"/>
      <c r="AL696" s="554"/>
      <c r="AM696" s="554"/>
      <c r="AN696" s="554"/>
      <c r="AO696" s="554"/>
      <c r="AP696" s="554"/>
      <c r="AQ696" s="554"/>
      <c r="AR696" s="554"/>
      <c r="AS696" s="554"/>
      <c r="AT696" s="554"/>
      <c r="AU696" s="554"/>
      <c r="AV696" s="554"/>
      <c r="AW696" s="554"/>
      <c r="AX696" s="554"/>
      <c r="AY696" s="554"/>
      <c r="AZ696" s="554"/>
      <c r="BA696" s="554"/>
      <c r="BB696" s="554"/>
      <c r="BC696" s="554"/>
      <c r="BD696" s="554"/>
      <c r="BE696" s="554"/>
      <c r="BF696" s="554"/>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9"/>
      <c r="DN696" s="9"/>
      <c r="DO696" s="9"/>
      <c r="DP696" s="9"/>
      <c r="DQ696" s="9"/>
      <c r="DR696" s="9"/>
      <c r="DS696" s="9"/>
      <c r="DT696" s="9"/>
    </row>
    <row r="697" spans="1:124" hidden="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554"/>
      <c r="AI697" s="554"/>
      <c r="AJ697" s="554"/>
      <c r="AK697" s="554"/>
      <c r="AL697" s="554"/>
      <c r="AM697" s="554"/>
      <c r="AN697" s="554"/>
      <c r="AO697" s="554"/>
      <c r="AP697" s="554"/>
      <c r="AQ697" s="554"/>
      <c r="AR697" s="554"/>
      <c r="AS697" s="554"/>
      <c r="AT697" s="554"/>
      <c r="AU697" s="554"/>
      <c r="AV697" s="554"/>
      <c r="AW697" s="554"/>
      <c r="AX697" s="554"/>
      <c r="AY697" s="554"/>
      <c r="AZ697" s="554"/>
      <c r="BA697" s="554"/>
      <c r="BB697" s="554"/>
      <c r="BC697" s="554"/>
      <c r="BD697" s="554"/>
      <c r="BE697" s="554"/>
      <c r="BF697" s="554"/>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row>
    <row r="698" spans="1:124" hidden="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554"/>
      <c r="AI698" s="554"/>
      <c r="AJ698" s="554"/>
      <c r="AK698" s="554"/>
      <c r="AL698" s="554"/>
      <c r="AM698" s="554"/>
      <c r="AN698" s="554"/>
      <c r="AO698" s="554"/>
      <c r="AP698" s="554"/>
      <c r="AQ698" s="554"/>
      <c r="AR698" s="554"/>
      <c r="AS698" s="554"/>
      <c r="AT698" s="554"/>
      <c r="AU698" s="554"/>
      <c r="AV698" s="554"/>
      <c r="AW698" s="554"/>
      <c r="AX698" s="554"/>
      <c r="AY698" s="554"/>
      <c r="AZ698" s="554"/>
      <c r="BA698" s="554"/>
      <c r="BB698" s="554"/>
      <c r="BC698" s="554"/>
      <c r="BD698" s="554"/>
      <c r="BE698" s="554"/>
      <c r="BF698" s="554"/>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c r="DR698" s="9"/>
      <c r="DS698" s="9"/>
      <c r="DT698" s="9"/>
    </row>
    <row r="699" spans="1:124" hidden="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554"/>
      <c r="AI699" s="554"/>
      <c r="AJ699" s="554"/>
      <c r="AK699" s="554"/>
      <c r="AL699" s="554"/>
      <c r="AM699" s="554"/>
      <c r="AN699" s="554"/>
      <c r="AO699" s="554"/>
      <c r="AP699" s="554"/>
      <c r="AQ699" s="554"/>
      <c r="AR699" s="554"/>
      <c r="AS699" s="554"/>
      <c r="AT699" s="554"/>
      <c r="AU699" s="554"/>
      <c r="AV699" s="554"/>
      <c r="AW699" s="554"/>
      <c r="AX699" s="554"/>
      <c r="AY699" s="554"/>
      <c r="AZ699" s="554"/>
      <c r="BA699" s="554"/>
      <c r="BB699" s="554"/>
      <c r="BC699" s="554"/>
      <c r="BD699" s="554"/>
      <c r="BE699" s="554"/>
      <c r="BF699" s="554"/>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c r="DR699" s="9"/>
      <c r="DS699" s="9"/>
      <c r="DT699" s="9"/>
    </row>
    <row r="700" spans="1:124" hidden="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554"/>
      <c r="AI700" s="554"/>
      <c r="AJ700" s="554"/>
      <c r="AK700" s="554"/>
      <c r="AL700" s="554"/>
      <c r="AM700" s="554"/>
      <c r="AN700" s="554"/>
      <c r="AO700" s="554"/>
      <c r="AP700" s="554"/>
      <c r="AQ700" s="554"/>
      <c r="AR700" s="554"/>
      <c r="AS700" s="554"/>
      <c r="AT700" s="554"/>
      <c r="AU700" s="554"/>
      <c r="AV700" s="554"/>
      <c r="AW700" s="554"/>
      <c r="AX700" s="554"/>
      <c r="AY700" s="554"/>
      <c r="AZ700" s="554"/>
      <c r="BA700" s="554"/>
      <c r="BB700" s="554"/>
      <c r="BC700" s="554"/>
      <c r="BD700" s="554"/>
      <c r="BE700" s="554"/>
      <c r="BF700" s="554"/>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c r="DR700" s="9"/>
      <c r="DS700" s="9"/>
      <c r="DT700" s="9"/>
    </row>
    <row r="701" spans="1:124" hidden="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554"/>
      <c r="AI701" s="554"/>
      <c r="AJ701" s="554"/>
      <c r="AK701" s="554"/>
      <c r="AL701" s="554"/>
      <c r="AM701" s="554"/>
      <c r="AN701" s="554"/>
      <c r="AO701" s="554"/>
      <c r="AP701" s="554"/>
      <c r="AQ701" s="554"/>
      <c r="AR701" s="554"/>
      <c r="AS701" s="554"/>
      <c r="AT701" s="554"/>
      <c r="AU701" s="554"/>
      <c r="AV701" s="554"/>
      <c r="AW701" s="554"/>
      <c r="AX701" s="554"/>
      <c r="AY701" s="554"/>
      <c r="AZ701" s="554"/>
      <c r="BA701" s="554"/>
      <c r="BB701" s="554"/>
      <c r="BC701" s="554"/>
      <c r="BD701" s="554"/>
      <c r="BE701" s="554"/>
      <c r="BF701" s="554"/>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c r="DR701" s="9"/>
      <c r="DS701" s="9"/>
      <c r="DT701" s="9"/>
    </row>
    <row r="702" spans="1:124" hidden="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554"/>
      <c r="AI702" s="554"/>
      <c r="AJ702" s="554"/>
      <c r="AK702" s="554"/>
      <c r="AL702" s="554"/>
      <c r="AM702" s="554"/>
      <c r="AN702" s="554"/>
      <c r="AO702" s="554"/>
      <c r="AP702" s="554"/>
      <c r="AQ702" s="554"/>
      <c r="AR702" s="554"/>
      <c r="AS702" s="554"/>
      <c r="AT702" s="554"/>
      <c r="AU702" s="554"/>
      <c r="AV702" s="554"/>
      <c r="AW702" s="554"/>
      <c r="AX702" s="554"/>
      <c r="AY702" s="554"/>
      <c r="AZ702" s="554"/>
      <c r="BA702" s="554"/>
      <c r="BB702" s="554"/>
      <c r="BC702" s="554"/>
      <c r="BD702" s="554"/>
      <c r="BE702" s="554"/>
      <c r="BF702" s="554"/>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c r="DR702" s="9"/>
      <c r="DS702" s="9"/>
      <c r="DT702" s="9"/>
    </row>
    <row r="703" spans="1:124" hidden="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554"/>
      <c r="AI703" s="554"/>
      <c r="AJ703" s="554"/>
      <c r="AK703" s="554"/>
      <c r="AL703" s="554"/>
      <c r="AM703" s="554"/>
      <c r="AN703" s="554"/>
      <c r="AO703" s="554"/>
      <c r="AP703" s="554"/>
      <c r="AQ703" s="554"/>
      <c r="AR703" s="554"/>
      <c r="AS703" s="554"/>
      <c r="AT703" s="554"/>
      <c r="AU703" s="554"/>
      <c r="AV703" s="554"/>
      <c r="AW703" s="554"/>
      <c r="AX703" s="554"/>
      <c r="AY703" s="554"/>
      <c r="AZ703" s="554"/>
      <c r="BA703" s="554"/>
      <c r="BB703" s="554"/>
      <c r="BC703" s="554"/>
      <c r="BD703" s="554"/>
      <c r="BE703" s="554"/>
      <c r="BF703" s="554"/>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c r="DR703" s="9"/>
      <c r="DS703" s="9"/>
      <c r="DT703" s="9"/>
    </row>
    <row r="704" spans="1:124" hidden="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554"/>
      <c r="AI704" s="554"/>
      <c r="AJ704" s="554"/>
      <c r="AK704" s="554"/>
      <c r="AL704" s="554"/>
      <c r="AM704" s="554"/>
      <c r="AN704" s="554"/>
      <c r="AO704" s="554"/>
      <c r="AP704" s="554"/>
      <c r="AQ704" s="554"/>
      <c r="AR704" s="554"/>
      <c r="AS704" s="554"/>
      <c r="AT704" s="554"/>
      <c r="AU704" s="554"/>
      <c r="AV704" s="554"/>
      <c r="AW704" s="554"/>
      <c r="AX704" s="554"/>
      <c r="AY704" s="554"/>
      <c r="AZ704" s="554"/>
      <c r="BA704" s="554"/>
      <c r="BB704" s="554"/>
      <c r="BC704" s="554"/>
      <c r="BD704" s="554"/>
      <c r="BE704" s="554"/>
      <c r="BF704" s="554"/>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c r="DR704" s="9"/>
      <c r="DS704" s="9"/>
      <c r="DT704" s="9"/>
    </row>
    <row r="705" spans="1:124" hidden="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554"/>
      <c r="AI705" s="554"/>
      <c r="AJ705" s="554"/>
      <c r="AK705" s="554"/>
      <c r="AL705" s="554"/>
      <c r="AM705" s="554"/>
      <c r="AN705" s="554"/>
      <c r="AO705" s="554"/>
      <c r="AP705" s="554"/>
      <c r="AQ705" s="554"/>
      <c r="AR705" s="554"/>
      <c r="AS705" s="554"/>
      <c r="AT705" s="554"/>
      <c r="AU705" s="554"/>
      <c r="AV705" s="554"/>
      <c r="AW705" s="554"/>
      <c r="AX705" s="554"/>
      <c r="AY705" s="554"/>
      <c r="AZ705" s="554"/>
      <c r="BA705" s="554"/>
      <c r="BB705" s="554"/>
      <c r="BC705" s="554"/>
      <c r="BD705" s="554"/>
      <c r="BE705" s="554"/>
      <c r="BF705" s="554"/>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c r="DR705" s="9"/>
      <c r="DS705" s="9"/>
      <c r="DT705" s="9"/>
    </row>
    <row r="706" spans="1:124" hidden="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c r="DR706" s="9"/>
      <c r="DS706" s="9"/>
      <c r="DT706" s="9"/>
    </row>
    <row r="707" spans="1:124" hidden="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554"/>
      <c r="AI707" s="554"/>
      <c r="AJ707" s="554"/>
      <c r="AK707" s="554"/>
      <c r="AL707" s="554"/>
      <c r="AM707" s="554"/>
      <c r="AN707" s="554"/>
      <c r="AO707" s="554"/>
      <c r="AP707" s="554"/>
      <c r="AQ707" s="554"/>
      <c r="AR707" s="554"/>
      <c r="AS707" s="554"/>
      <c r="AT707" s="554"/>
      <c r="AU707" s="554"/>
      <c r="AV707" s="554"/>
      <c r="AW707" s="554"/>
      <c r="AX707" s="554"/>
      <c r="AY707" s="554"/>
      <c r="AZ707" s="554"/>
      <c r="BA707" s="554"/>
      <c r="BB707" s="554"/>
      <c r="BC707" s="554"/>
      <c r="BD707" s="554"/>
      <c r="BE707" s="554"/>
      <c r="BF707" s="554"/>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c r="DR707" s="9"/>
      <c r="DS707" s="9"/>
      <c r="DT707" s="9"/>
    </row>
    <row r="708" spans="1:124" hidden="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554"/>
      <c r="AI708" s="554"/>
      <c r="AJ708" s="554"/>
      <c r="AK708" s="554"/>
      <c r="AL708" s="554"/>
      <c r="AM708" s="554"/>
      <c r="AN708" s="554"/>
      <c r="AO708" s="554"/>
      <c r="AP708" s="554"/>
      <c r="AQ708" s="554"/>
      <c r="AR708" s="554"/>
      <c r="AS708" s="554"/>
      <c r="AT708" s="554"/>
      <c r="AU708" s="554"/>
      <c r="AV708" s="554"/>
      <c r="AW708" s="554"/>
      <c r="AX708" s="554"/>
      <c r="AY708" s="554"/>
      <c r="AZ708" s="554"/>
      <c r="BA708" s="554"/>
      <c r="BB708" s="554"/>
      <c r="BC708" s="554"/>
      <c r="BD708" s="554"/>
      <c r="BE708" s="554"/>
      <c r="BF708" s="554"/>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c r="DR708" s="9"/>
      <c r="DS708" s="9"/>
      <c r="DT708" s="9"/>
    </row>
    <row r="709" spans="1:124" hidden="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554"/>
      <c r="AI709" s="554"/>
      <c r="AJ709" s="554"/>
      <c r="AK709" s="554"/>
      <c r="AL709" s="554"/>
      <c r="AM709" s="554"/>
      <c r="AN709" s="554"/>
      <c r="AO709" s="554"/>
      <c r="AP709" s="554"/>
      <c r="AQ709" s="554"/>
      <c r="AR709" s="554"/>
      <c r="AS709" s="554"/>
      <c r="AT709" s="554"/>
      <c r="AU709" s="554"/>
      <c r="AV709" s="554"/>
      <c r="AW709" s="554"/>
      <c r="AX709" s="554"/>
      <c r="AY709" s="554"/>
      <c r="AZ709" s="554"/>
      <c r="BA709" s="554"/>
      <c r="BB709" s="554"/>
      <c r="BC709" s="554"/>
      <c r="BD709" s="554"/>
      <c r="BE709" s="554"/>
      <c r="BF709" s="554"/>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9"/>
      <c r="DN709" s="9"/>
      <c r="DO709" s="9"/>
      <c r="DP709" s="9"/>
      <c r="DQ709" s="9"/>
      <c r="DR709" s="9"/>
      <c r="DS709" s="9"/>
      <c r="DT709" s="9"/>
    </row>
    <row r="710" spans="1:124" hidden="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554"/>
      <c r="AI710" s="554"/>
      <c r="AJ710" s="554"/>
      <c r="AK710" s="554"/>
      <c r="AL710" s="554"/>
      <c r="AM710" s="554"/>
      <c r="AN710" s="554"/>
      <c r="AO710" s="554"/>
      <c r="AP710" s="554"/>
      <c r="AQ710" s="554"/>
      <c r="AR710" s="554"/>
      <c r="AS710" s="554"/>
      <c r="AT710" s="554"/>
      <c r="AU710" s="554"/>
      <c r="AV710" s="554"/>
      <c r="AW710" s="554"/>
      <c r="AX710" s="554"/>
      <c r="AY710" s="554"/>
      <c r="AZ710" s="554"/>
      <c r="BA710" s="554"/>
      <c r="BB710" s="554"/>
      <c r="BC710" s="554"/>
      <c r="BD710" s="554"/>
      <c r="BE710" s="554"/>
      <c r="BF710" s="554"/>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c r="CY710" s="9"/>
      <c r="CZ710" s="9"/>
      <c r="DA710" s="9"/>
      <c r="DB710" s="9"/>
      <c r="DC710" s="9"/>
      <c r="DD710" s="9"/>
      <c r="DE710" s="9"/>
      <c r="DF710" s="9"/>
      <c r="DG710" s="9"/>
      <c r="DH710" s="9"/>
      <c r="DI710" s="9"/>
      <c r="DJ710" s="9"/>
      <c r="DK710" s="9"/>
      <c r="DL710" s="9"/>
      <c r="DM710" s="9"/>
      <c r="DN710" s="9"/>
      <c r="DO710" s="9"/>
      <c r="DP710" s="9"/>
      <c r="DQ710" s="9"/>
      <c r="DR710" s="9"/>
      <c r="DS710" s="9"/>
      <c r="DT710" s="9"/>
    </row>
    <row r="711" spans="1:124" hidden="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554"/>
      <c r="AI711" s="554"/>
      <c r="AJ711" s="554"/>
      <c r="AK711" s="554"/>
      <c r="AL711" s="554"/>
      <c r="AM711" s="554"/>
      <c r="AN711" s="554"/>
      <c r="AO711" s="554"/>
      <c r="AP711" s="554"/>
      <c r="AQ711" s="554"/>
      <c r="AR711" s="554"/>
      <c r="AS711" s="554"/>
      <c r="AT711" s="554"/>
      <c r="AU711" s="554"/>
      <c r="AV711" s="554"/>
      <c r="AW711" s="554"/>
      <c r="AX711" s="554"/>
      <c r="AY711" s="554"/>
      <c r="AZ711" s="554"/>
      <c r="BA711" s="554"/>
      <c r="BB711" s="554"/>
      <c r="BC711" s="554"/>
      <c r="BD711" s="554"/>
      <c r="BE711" s="554"/>
      <c r="BF711" s="554"/>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9"/>
      <c r="DN711" s="9"/>
      <c r="DO711" s="9"/>
      <c r="DP711" s="9"/>
      <c r="DQ711" s="9"/>
      <c r="DR711" s="9"/>
      <c r="DS711" s="9"/>
      <c r="DT711" s="9"/>
    </row>
    <row r="712" spans="1:124" hidden="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554"/>
      <c r="AI712" s="554"/>
      <c r="AJ712" s="554"/>
      <c r="AK712" s="554"/>
      <c r="AL712" s="554"/>
      <c r="AM712" s="554"/>
      <c r="AN712" s="554"/>
      <c r="AO712" s="554"/>
      <c r="AP712" s="554"/>
      <c r="AQ712" s="554"/>
      <c r="AR712" s="554"/>
      <c r="AS712" s="554"/>
      <c r="AT712" s="554"/>
      <c r="AU712" s="554"/>
      <c r="AV712" s="554"/>
      <c r="AW712" s="554"/>
      <c r="AX712" s="554"/>
      <c r="AY712" s="554"/>
      <c r="AZ712" s="554"/>
      <c r="BA712" s="554"/>
      <c r="BB712" s="554"/>
      <c r="BC712" s="554"/>
      <c r="BD712" s="554"/>
      <c r="BE712" s="554"/>
      <c r="BF712" s="554"/>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c r="CY712" s="9"/>
      <c r="CZ712" s="9"/>
      <c r="DA712" s="9"/>
      <c r="DB712" s="9"/>
      <c r="DC712" s="9"/>
      <c r="DD712" s="9"/>
      <c r="DE712" s="9"/>
      <c r="DF712" s="9"/>
      <c r="DG712" s="9"/>
      <c r="DH712" s="9"/>
      <c r="DI712" s="9"/>
      <c r="DJ712" s="9"/>
      <c r="DK712" s="9"/>
      <c r="DL712" s="9"/>
      <c r="DM712" s="9"/>
      <c r="DN712" s="9"/>
      <c r="DO712" s="9"/>
      <c r="DP712" s="9"/>
      <c r="DQ712" s="9"/>
      <c r="DR712" s="9"/>
      <c r="DS712" s="9"/>
      <c r="DT712" s="9"/>
    </row>
    <row r="713" spans="1:124" hidden="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554"/>
      <c r="AI713" s="554"/>
      <c r="AJ713" s="554"/>
      <c r="AK713" s="554"/>
      <c r="AL713" s="554"/>
      <c r="AM713" s="554"/>
      <c r="AN713" s="554"/>
      <c r="AO713" s="554"/>
      <c r="AP713" s="554"/>
      <c r="AQ713" s="554"/>
      <c r="AR713" s="554"/>
      <c r="AS713" s="554"/>
      <c r="AT713" s="554"/>
      <c r="AU713" s="554"/>
      <c r="AV713" s="554"/>
      <c r="AW713" s="554"/>
      <c r="AX713" s="554"/>
      <c r="AY713" s="554"/>
      <c r="AZ713" s="554"/>
      <c r="BA713" s="554"/>
      <c r="BB713" s="554"/>
      <c r="BC713" s="554"/>
      <c r="BD713" s="554"/>
      <c r="BE713" s="554"/>
      <c r="BF713" s="554"/>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c r="DR713" s="9"/>
      <c r="DS713" s="9"/>
      <c r="DT713" s="9"/>
    </row>
    <row r="714" spans="1:124" hidden="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554"/>
      <c r="AI714" s="554"/>
      <c r="AJ714" s="554"/>
      <c r="AK714" s="554"/>
      <c r="AL714" s="554"/>
      <c r="AM714" s="554"/>
      <c r="AN714" s="554"/>
      <c r="AO714" s="554"/>
      <c r="AP714" s="554"/>
      <c r="AQ714" s="554"/>
      <c r="AR714" s="554"/>
      <c r="AS714" s="554"/>
      <c r="AT714" s="554"/>
      <c r="AU714" s="554"/>
      <c r="AV714" s="554"/>
      <c r="AW714" s="554"/>
      <c r="AX714" s="554"/>
      <c r="AY714" s="554"/>
      <c r="AZ714" s="554"/>
      <c r="BA714" s="554"/>
      <c r="BB714" s="554"/>
      <c r="BC714" s="554"/>
      <c r="BD714" s="554"/>
      <c r="BE714" s="554"/>
      <c r="BF714" s="554"/>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c r="DR714" s="9"/>
      <c r="DS714" s="9"/>
      <c r="DT714" s="9"/>
    </row>
    <row r="715" spans="1:124" hidden="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554"/>
      <c r="AI715" s="554"/>
      <c r="AJ715" s="554"/>
      <c r="AK715" s="554"/>
      <c r="AL715" s="554"/>
      <c r="AM715" s="554"/>
      <c r="AN715" s="554"/>
      <c r="AO715" s="554"/>
      <c r="AP715" s="554"/>
      <c r="AQ715" s="554"/>
      <c r="AR715" s="554"/>
      <c r="AS715" s="554"/>
      <c r="AT715" s="554"/>
      <c r="AU715" s="554"/>
      <c r="AV715" s="554"/>
      <c r="AW715" s="554"/>
      <c r="AX715" s="554"/>
      <c r="AY715" s="554"/>
      <c r="AZ715" s="554"/>
      <c r="BA715" s="554"/>
      <c r="BB715" s="554"/>
      <c r="BC715" s="554"/>
      <c r="BD715" s="554"/>
      <c r="BE715" s="554"/>
      <c r="BF715" s="554"/>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c r="DR715" s="9"/>
      <c r="DS715" s="9"/>
      <c r="DT715" s="9"/>
    </row>
    <row r="716" spans="1:124" hidden="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554"/>
      <c r="AI716" s="554"/>
      <c r="AJ716" s="554"/>
      <c r="AK716" s="554"/>
      <c r="AL716" s="554"/>
      <c r="AM716" s="554"/>
      <c r="AN716" s="554"/>
      <c r="AO716" s="554"/>
      <c r="AP716" s="554"/>
      <c r="AQ716" s="554"/>
      <c r="AR716" s="554"/>
      <c r="AS716" s="554"/>
      <c r="AT716" s="554"/>
      <c r="AU716" s="554"/>
      <c r="AV716" s="554"/>
      <c r="AW716" s="554"/>
      <c r="AX716" s="554"/>
      <c r="AY716" s="554"/>
      <c r="AZ716" s="554"/>
      <c r="BA716" s="554"/>
      <c r="BB716" s="554"/>
      <c r="BC716" s="554"/>
      <c r="BD716" s="554"/>
      <c r="BE716" s="554"/>
      <c r="BF716" s="554"/>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c r="DR716" s="9"/>
      <c r="DS716" s="9"/>
      <c r="DT716" s="9"/>
    </row>
    <row r="717" spans="1:124" hidden="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554"/>
      <c r="AI717" s="554"/>
      <c r="AJ717" s="554"/>
      <c r="AK717" s="554"/>
      <c r="AL717" s="554"/>
      <c r="AM717" s="554"/>
      <c r="AN717" s="554"/>
      <c r="AO717" s="554"/>
      <c r="AP717" s="554"/>
      <c r="AQ717" s="554"/>
      <c r="AR717" s="554"/>
      <c r="AS717" s="554"/>
      <c r="AT717" s="554"/>
      <c r="AU717" s="554"/>
      <c r="AV717" s="554"/>
      <c r="AW717" s="554"/>
      <c r="AX717" s="554"/>
      <c r="AY717" s="554"/>
      <c r="AZ717" s="554"/>
      <c r="BA717" s="554"/>
      <c r="BB717" s="554"/>
      <c r="BC717" s="554"/>
      <c r="BD717" s="554"/>
      <c r="BE717" s="554"/>
      <c r="BF717" s="554"/>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c r="CY717" s="9"/>
      <c r="CZ717" s="9"/>
      <c r="DA717" s="9"/>
      <c r="DB717" s="9"/>
      <c r="DC717" s="9"/>
      <c r="DD717" s="9"/>
      <c r="DE717" s="9"/>
      <c r="DF717" s="9"/>
      <c r="DG717" s="9"/>
      <c r="DH717" s="9"/>
      <c r="DI717" s="9"/>
      <c r="DJ717" s="9"/>
      <c r="DK717" s="9"/>
      <c r="DL717" s="9"/>
      <c r="DM717" s="9"/>
      <c r="DN717" s="9"/>
      <c r="DO717" s="9"/>
      <c r="DP717" s="9"/>
      <c r="DQ717" s="9"/>
      <c r="DR717" s="9"/>
      <c r="DS717" s="9"/>
      <c r="DT717" s="9"/>
    </row>
    <row r="718" spans="1:124" hidden="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554"/>
      <c r="AI718" s="554"/>
      <c r="AJ718" s="554"/>
      <c r="AK718" s="554"/>
      <c r="AL718" s="554"/>
      <c r="AM718" s="554"/>
      <c r="AN718" s="554"/>
      <c r="AO718" s="554"/>
      <c r="AP718" s="554"/>
      <c r="AQ718" s="554"/>
      <c r="AR718" s="554"/>
      <c r="AS718" s="554"/>
      <c r="AT718" s="554"/>
      <c r="AU718" s="554"/>
      <c r="AV718" s="554"/>
      <c r="AW718" s="554"/>
      <c r="AX718" s="554"/>
      <c r="AY718" s="554"/>
      <c r="AZ718" s="554"/>
      <c r="BA718" s="554"/>
      <c r="BB718" s="554"/>
      <c r="BC718" s="554"/>
      <c r="BD718" s="554"/>
      <c r="BE718" s="554"/>
      <c r="BF718" s="554"/>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c r="DR718" s="9"/>
      <c r="DS718" s="9"/>
      <c r="DT718" s="9"/>
    </row>
    <row r="719" spans="1:124" hidden="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554"/>
      <c r="AI719" s="554"/>
      <c r="AJ719" s="554"/>
      <c r="AK719" s="554"/>
      <c r="AL719" s="554"/>
      <c r="AM719" s="554"/>
      <c r="AN719" s="554"/>
      <c r="AO719" s="554"/>
      <c r="AP719" s="554"/>
      <c r="AQ719" s="554"/>
      <c r="AR719" s="554"/>
      <c r="AS719" s="554"/>
      <c r="AT719" s="554"/>
      <c r="AU719" s="554"/>
      <c r="AV719" s="554"/>
      <c r="AW719" s="554"/>
      <c r="AX719" s="554"/>
      <c r="AY719" s="554"/>
      <c r="AZ719" s="554"/>
      <c r="BA719" s="554"/>
      <c r="BB719" s="554"/>
      <c r="BC719" s="554"/>
      <c r="BD719" s="554"/>
      <c r="BE719" s="554"/>
      <c r="BF719" s="554"/>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c r="DR719" s="9"/>
      <c r="DS719" s="9"/>
      <c r="DT719" s="9"/>
    </row>
    <row r="720" spans="1:124" hidden="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554"/>
      <c r="AI720" s="554"/>
      <c r="AJ720" s="554"/>
      <c r="AK720" s="554"/>
      <c r="AL720" s="554"/>
      <c r="AM720" s="554"/>
      <c r="AN720" s="554"/>
      <c r="AO720" s="554"/>
      <c r="AP720" s="554"/>
      <c r="AQ720" s="554"/>
      <c r="AR720" s="554"/>
      <c r="AS720" s="554"/>
      <c r="AT720" s="554"/>
      <c r="AU720" s="554"/>
      <c r="AV720" s="554"/>
      <c r="AW720" s="554"/>
      <c r="AX720" s="554"/>
      <c r="AY720" s="554"/>
      <c r="AZ720" s="554"/>
      <c r="BA720" s="554"/>
      <c r="BB720" s="554"/>
      <c r="BC720" s="554"/>
      <c r="BD720" s="554"/>
      <c r="BE720" s="554"/>
      <c r="BF720" s="554"/>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c r="CY720" s="9"/>
      <c r="CZ720" s="9"/>
      <c r="DA720" s="9"/>
      <c r="DB720" s="9"/>
      <c r="DC720" s="9"/>
      <c r="DD720" s="9"/>
      <c r="DE720" s="9"/>
      <c r="DF720" s="9"/>
      <c r="DG720" s="9"/>
      <c r="DH720" s="9"/>
      <c r="DI720" s="9"/>
      <c r="DJ720" s="9"/>
      <c r="DK720" s="9"/>
      <c r="DL720" s="9"/>
      <c r="DM720" s="9"/>
      <c r="DN720" s="9"/>
      <c r="DO720" s="9"/>
      <c r="DP720" s="9"/>
      <c r="DQ720" s="9"/>
      <c r="DR720" s="9"/>
      <c r="DS720" s="9"/>
      <c r="DT720" s="9"/>
    </row>
    <row r="721" spans="1:124" hidden="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554"/>
      <c r="AI721" s="554"/>
      <c r="AJ721" s="554"/>
      <c r="AK721" s="554"/>
      <c r="AL721" s="554"/>
      <c r="AM721" s="554"/>
      <c r="AN721" s="554"/>
      <c r="AO721" s="554"/>
      <c r="AP721" s="554"/>
      <c r="AQ721" s="554"/>
      <c r="AR721" s="554"/>
      <c r="AS721" s="554"/>
      <c r="AT721" s="554"/>
      <c r="AU721" s="554"/>
      <c r="AV721" s="554"/>
      <c r="AW721" s="554"/>
      <c r="AX721" s="554"/>
      <c r="AY721" s="554"/>
      <c r="AZ721" s="554"/>
      <c r="BA721" s="554"/>
      <c r="BB721" s="554"/>
      <c r="BC721" s="554"/>
      <c r="BD721" s="554"/>
      <c r="BE721" s="554"/>
      <c r="BF721" s="554"/>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9"/>
      <c r="DN721" s="9"/>
      <c r="DO721" s="9"/>
      <c r="DP721" s="9"/>
      <c r="DQ721" s="9"/>
      <c r="DR721" s="9"/>
      <c r="DS721" s="9"/>
      <c r="DT721" s="9"/>
    </row>
    <row r="722" spans="1:124" hidden="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554"/>
      <c r="AI722" s="554"/>
      <c r="AJ722" s="554"/>
      <c r="AK722" s="554"/>
      <c r="AL722" s="554"/>
      <c r="AM722" s="554"/>
      <c r="AN722" s="554"/>
      <c r="AO722" s="554"/>
      <c r="AP722" s="554"/>
      <c r="AQ722" s="554"/>
      <c r="AR722" s="554"/>
      <c r="AS722" s="554"/>
      <c r="AT722" s="554"/>
      <c r="AU722" s="554"/>
      <c r="AV722" s="554"/>
      <c r="AW722" s="554"/>
      <c r="AX722" s="554"/>
      <c r="AY722" s="554"/>
      <c r="AZ722" s="554"/>
      <c r="BA722" s="554"/>
      <c r="BB722" s="554"/>
      <c r="BC722" s="554"/>
      <c r="BD722" s="554"/>
      <c r="BE722" s="554"/>
      <c r="BF722" s="554"/>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c r="DR722" s="9"/>
      <c r="DS722" s="9"/>
      <c r="DT722" s="9"/>
    </row>
    <row r="723" spans="1:124" hidden="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554"/>
      <c r="AI723" s="554"/>
      <c r="AJ723" s="554"/>
      <c r="AK723" s="554"/>
      <c r="AL723" s="554"/>
      <c r="AM723" s="554"/>
      <c r="AN723" s="554"/>
      <c r="AO723" s="554"/>
      <c r="AP723" s="554"/>
      <c r="AQ723" s="554"/>
      <c r="AR723" s="554"/>
      <c r="AS723" s="554"/>
      <c r="AT723" s="554"/>
      <c r="AU723" s="554"/>
      <c r="AV723" s="554"/>
      <c r="AW723" s="554"/>
      <c r="AX723" s="554"/>
      <c r="AY723" s="554"/>
      <c r="AZ723" s="554"/>
      <c r="BA723" s="554"/>
      <c r="BB723" s="554"/>
      <c r="BC723" s="554"/>
      <c r="BD723" s="554"/>
      <c r="BE723" s="554"/>
      <c r="BF723" s="554"/>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9"/>
      <c r="DN723" s="9"/>
      <c r="DO723" s="9"/>
      <c r="DP723" s="9"/>
      <c r="DQ723" s="9"/>
      <c r="DR723" s="9"/>
      <c r="DS723" s="9"/>
      <c r="DT723" s="9"/>
    </row>
    <row r="724" spans="1:124" hidden="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554"/>
      <c r="AI724" s="554"/>
      <c r="AJ724" s="554"/>
      <c r="AK724" s="554"/>
      <c r="AL724" s="554"/>
      <c r="AM724" s="554"/>
      <c r="AN724" s="554"/>
      <c r="AO724" s="554"/>
      <c r="AP724" s="554"/>
      <c r="AQ724" s="554"/>
      <c r="AR724" s="554"/>
      <c r="AS724" s="554"/>
      <c r="AT724" s="554"/>
      <c r="AU724" s="554"/>
      <c r="AV724" s="554"/>
      <c r="AW724" s="554"/>
      <c r="AX724" s="554"/>
      <c r="AY724" s="554"/>
      <c r="AZ724" s="554"/>
      <c r="BA724" s="554"/>
      <c r="BB724" s="554"/>
      <c r="BC724" s="554"/>
      <c r="BD724" s="554"/>
      <c r="BE724" s="554"/>
      <c r="BF724" s="554"/>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c r="DR724" s="9"/>
      <c r="DS724" s="9"/>
      <c r="DT724" s="9"/>
    </row>
    <row r="725" spans="1:124" hidden="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554"/>
      <c r="AI725" s="554"/>
      <c r="AJ725" s="554"/>
      <c r="AK725" s="554"/>
      <c r="AL725" s="554"/>
      <c r="AM725" s="554"/>
      <c r="AN725" s="554"/>
      <c r="AO725" s="554"/>
      <c r="AP725" s="554"/>
      <c r="AQ725" s="554"/>
      <c r="AR725" s="554"/>
      <c r="AS725" s="554"/>
      <c r="AT725" s="554"/>
      <c r="AU725" s="554"/>
      <c r="AV725" s="554"/>
      <c r="AW725" s="554"/>
      <c r="AX725" s="554"/>
      <c r="AY725" s="554"/>
      <c r="AZ725" s="554"/>
      <c r="BA725" s="554"/>
      <c r="BB725" s="554"/>
      <c r="BC725" s="554"/>
      <c r="BD725" s="554"/>
      <c r="BE725" s="554"/>
      <c r="BF725" s="554"/>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c r="CY725" s="9"/>
      <c r="CZ725" s="9"/>
      <c r="DA725" s="9"/>
      <c r="DB725" s="9"/>
      <c r="DC725" s="9"/>
      <c r="DD725" s="9"/>
      <c r="DE725" s="9"/>
      <c r="DF725" s="9"/>
      <c r="DG725" s="9"/>
      <c r="DH725" s="9"/>
      <c r="DI725" s="9"/>
      <c r="DJ725" s="9"/>
      <c r="DK725" s="9"/>
      <c r="DL725" s="9"/>
      <c r="DM725" s="9"/>
      <c r="DN725" s="9"/>
      <c r="DO725" s="9"/>
      <c r="DP725" s="9"/>
      <c r="DQ725" s="9"/>
      <c r="DR725" s="9"/>
      <c r="DS725" s="9"/>
      <c r="DT725" s="9"/>
    </row>
    <row r="726" spans="1:124" hidden="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554"/>
      <c r="AI726" s="554"/>
      <c r="AJ726" s="554"/>
      <c r="AK726" s="554"/>
      <c r="AL726" s="554"/>
      <c r="AM726" s="554"/>
      <c r="AN726" s="554"/>
      <c r="AO726" s="554"/>
      <c r="AP726" s="554"/>
      <c r="AQ726" s="554"/>
      <c r="AR726" s="554"/>
      <c r="AS726" s="554"/>
      <c r="AT726" s="554"/>
      <c r="AU726" s="554"/>
      <c r="AV726" s="554"/>
      <c r="AW726" s="554"/>
      <c r="AX726" s="554"/>
      <c r="AY726" s="554"/>
      <c r="AZ726" s="554"/>
      <c r="BA726" s="554"/>
      <c r="BB726" s="554"/>
      <c r="BC726" s="554"/>
      <c r="BD726" s="554"/>
      <c r="BE726" s="554"/>
      <c r="BF726" s="554"/>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c r="DL726" s="9"/>
      <c r="DM726" s="9"/>
      <c r="DN726" s="9"/>
      <c r="DO726" s="9"/>
      <c r="DP726" s="9"/>
      <c r="DQ726" s="9"/>
      <c r="DR726" s="9"/>
      <c r="DS726" s="9"/>
      <c r="DT726" s="9"/>
    </row>
    <row r="727" spans="1:124" hidden="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554"/>
      <c r="AI727" s="554"/>
      <c r="AJ727" s="554"/>
      <c r="AK727" s="554"/>
      <c r="AL727" s="554"/>
      <c r="AM727" s="554"/>
      <c r="AN727" s="554"/>
      <c r="AO727" s="554"/>
      <c r="AP727" s="554"/>
      <c r="AQ727" s="554"/>
      <c r="AR727" s="554"/>
      <c r="AS727" s="554"/>
      <c r="AT727" s="554"/>
      <c r="AU727" s="554"/>
      <c r="AV727" s="554"/>
      <c r="AW727" s="554"/>
      <c r="AX727" s="554"/>
      <c r="AY727" s="554"/>
      <c r="AZ727" s="554"/>
      <c r="BA727" s="554"/>
      <c r="BB727" s="554"/>
      <c r="BC727" s="554"/>
      <c r="BD727" s="554"/>
      <c r="BE727" s="554"/>
      <c r="BF727" s="554"/>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c r="DR727" s="9"/>
      <c r="DS727" s="9"/>
      <c r="DT727" s="9"/>
    </row>
    <row r="728" spans="1:124" hidden="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554"/>
      <c r="AI728" s="554"/>
      <c r="AJ728" s="554"/>
      <c r="AK728" s="554"/>
      <c r="AL728" s="554"/>
      <c r="AM728" s="554"/>
      <c r="AN728" s="554"/>
      <c r="AO728" s="554"/>
      <c r="AP728" s="554"/>
      <c r="AQ728" s="554"/>
      <c r="AR728" s="554"/>
      <c r="AS728" s="554"/>
      <c r="AT728" s="554"/>
      <c r="AU728" s="554"/>
      <c r="AV728" s="554"/>
      <c r="AW728" s="554"/>
      <c r="AX728" s="554"/>
      <c r="AY728" s="554"/>
      <c r="AZ728" s="554"/>
      <c r="BA728" s="554"/>
      <c r="BB728" s="554"/>
      <c r="BC728" s="554"/>
      <c r="BD728" s="554"/>
      <c r="BE728" s="554"/>
      <c r="BF728" s="554"/>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c r="DR728" s="9"/>
      <c r="DS728" s="9"/>
      <c r="DT728" s="9"/>
    </row>
    <row r="729" spans="1:124" hidden="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554"/>
      <c r="AI729" s="554"/>
      <c r="AJ729" s="554"/>
      <c r="AK729" s="554"/>
      <c r="AL729" s="554"/>
      <c r="AM729" s="554"/>
      <c r="AN729" s="554"/>
      <c r="AO729" s="554"/>
      <c r="AP729" s="554"/>
      <c r="AQ729" s="554"/>
      <c r="AR729" s="554"/>
      <c r="AS729" s="554"/>
      <c r="AT729" s="554"/>
      <c r="AU729" s="554"/>
      <c r="AV729" s="554"/>
      <c r="AW729" s="554"/>
      <c r="AX729" s="554"/>
      <c r="AY729" s="554"/>
      <c r="AZ729" s="554"/>
      <c r="BA729" s="554"/>
      <c r="BB729" s="554"/>
      <c r="BC729" s="554"/>
      <c r="BD729" s="554"/>
      <c r="BE729" s="554"/>
      <c r="BF729" s="554"/>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c r="DM729" s="9"/>
      <c r="DN729" s="9"/>
      <c r="DO729" s="9"/>
      <c r="DP729" s="9"/>
      <c r="DQ729" s="9"/>
      <c r="DR729" s="9"/>
      <c r="DS729" s="9"/>
      <c r="DT729" s="9"/>
    </row>
    <row r="730" spans="1:124" hidden="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554"/>
      <c r="AI730" s="554"/>
      <c r="AJ730" s="554"/>
      <c r="AK730" s="554"/>
      <c r="AL730" s="554"/>
      <c r="AM730" s="554"/>
      <c r="AN730" s="554"/>
      <c r="AO730" s="554"/>
      <c r="AP730" s="554"/>
      <c r="AQ730" s="554"/>
      <c r="AR730" s="554"/>
      <c r="AS730" s="554"/>
      <c r="AT730" s="554"/>
      <c r="AU730" s="554"/>
      <c r="AV730" s="554"/>
      <c r="AW730" s="554"/>
      <c r="AX730" s="554"/>
      <c r="AY730" s="554"/>
      <c r="AZ730" s="554"/>
      <c r="BA730" s="554"/>
      <c r="BB730" s="554"/>
      <c r="BC730" s="554"/>
      <c r="BD730" s="554"/>
      <c r="BE730" s="554"/>
      <c r="BF730" s="554"/>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c r="CY730" s="9"/>
      <c r="CZ730" s="9"/>
      <c r="DA730" s="9"/>
      <c r="DB730" s="9"/>
      <c r="DC730" s="9"/>
      <c r="DD730" s="9"/>
      <c r="DE730" s="9"/>
      <c r="DF730" s="9"/>
      <c r="DG730" s="9"/>
      <c r="DH730" s="9"/>
      <c r="DI730" s="9"/>
      <c r="DJ730" s="9"/>
      <c r="DK730" s="9"/>
      <c r="DL730" s="9"/>
      <c r="DM730" s="9"/>
      <c r="DN730" s="9"/>
      <c r="DO730" s="9"/>
      <c r="DP730" s="9"/>
      <c r="DQ730" s="9"/>
      <c r="DR730" s="9"/>
      <c r="DS730" s="9"/>
      <c r="DT730" s="9"/>
    </row>
    <row r="731" spans="1:124" hidden="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554"/>
      <c r="AI731" s="554"/>
      <c r="AJ731" s="554"/>
      <c r="AK731" s="554"/>
      <c r="AL731" s="554"/>
      <c r="AM731" s="554"/>
      <c r="AN731" s="554"/>
      <c r="AO731" s="554"/>
      <c r="AP731" s="554"/>
      <c r="AQ731" s="554"/>
      <c r="AR731" s="554"/>
      <c r="AS731" s="554"/>
      <c r="AT731" s="554"/>
      <c r="AU731" s="554"/>
      <c r="AV731" s="554"/>
      <c r="AW731" s="554"/>
      <c r="AX731" s="554"/>
      <c r="AY731" s="554"/>
      <c r="AZ731" s="554"/>
      <c r="BA731" s="554"/>
      <c r="BB731" s="554"/>
      <c r="BC731" s="554"/>
      <c r="BD731" s="554"/>
      <c r="BE731" s="554"/>
      <c r="BF731" s="554"/>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c r="CY731" s="9"/>
      <c r="CZ731" s="9"/>
      <c r="DA731" s="9"/>
      <c r="DB731" s="9"/>
      <c r="DC731" s="9"/>
      <c r="DD731" s="9"/>
      <c r="DE731" s="9"/>
      <c r="DF731" s="9"/>
      <c r="DG731" s="9"/>
      <c r="DH731" s="9"/>
      <c r="DI731" s="9"/>
      <c r="DJ731" s="9"/>
      <c r="DK731" s="9"/>
      <c r="DL731" s="9"/>
      <c r="DM731" s="9"/>
      <c r="DN731" s="9"/>
      <c r="DO731" s="9"/>
      <c r="DP731" s="9"/>
      <c r="DQ731" s="9"/>
      <c r="DR731" s="9"/>
      <c r="DS731" s="9"/>
      <c r="DT731" s="9"/>
    </row>
    <row r="732" spans="1:124" hidden="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554"/>
      <c r="AI732" s="554"/>
      <c r="AJ732" s="554"/>
      <c r="AK732" s="554"/>
      <c r="AL732" s="554"/>
      <c r="AM732" s="554"/>
      <c r="AN732" s="554"/>
      <c r="AO732" s="554"/>
      <c r="AP732" s="554"/>
      <c r="AQ732" s="554"/>
      <c r="AR732" s="554"/>
      <c r="AS732" s="554"/>
      <c r="AT732" s="554"/>
      <c r="AU732" s="554"/>
      <c r="AV732" s="554"/>
      <c r="AW732" s="554"/>
      <c r="AX732" s="554"/>
      <c r="AY732" s="554"/>
      <c r="AZ732" s="554"/>
      <c r="BA732" s="554"/>
      <c r="BB732" s="554"/>
      <c r="BC732" s="554"/>
      <c r="BD732" s="554"/>
      <c r="BE732" s="554"/>
      <c r="BF732" s="554"/>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c r="CY732" s="9"/>
      <c r="CZ732" s="9"/>
      <c r="DA732" s="9"/>
      <c r="DB732" s="9"/>
      <c r="DC732" s="9"/>
      <c r="DD732" s="9"/>
      <c r="DE732" s="9"/>
      <c r="DF732" s="9"/>
      <c r="DG732" s="9"/>
      <c r="DH732" s="9"/>
      <c r="DI732" s="9"/>
      <c r="DJ732" s="9"/>
      <c r="DK732" s="9"/>
      <c r="DL732" s="9"/>
      <c r="DM732" s="9"/>
      <c r="DN732" s="9"/>
      <c r="DO732" s="9"/>
      <c r="DP732" s="9"/>
      <c r="DQ732" s="9"/>
      <c r="DR732" s="9"/>
      <c r="DS732" s="9"/>
      <c r="DT732" s="9"/>
    </row>
    <row r="733" spans="1:124" hidden="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554"/>
      <c r="AI733" s="554"/>
      <c r="AJ733" s="554"/>
      <c r="AK733" s="554"/>
      <c r="AL733" s="554"/>
      <c r="AM733" s="554"/>
      <c r="AN733" s="554"/>
      <c r="AO733" s="554"/>
      <c r="AP733" s="554"/>
      <c r="AQ733" s="554"/>
      <c r="AR733" s="554"/>
      <c r="AS733" s="554"/>
      <c r="AT733" s="554"/>
      <c r="AU733" s="554"/>
      <c r="AV733" s="554"/>
      <c r="AW733" s="554"/>
      <c r="AX733" s="554"/>
      <c r="AY733" s="554"/>
      <c r="AZ733" s="554"/>
      <c r="BA733" s="554"/>
      <c r="BB733" s="554"/>
      <c r="BC733" s="554"/>
      <c r="BD733" s="554"/>
      <c r="BE733" s="554"/>
      <c r="BF733" s="554"/>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c r="DR733" s="9"/>
      <c r="DS733" s="9"/>
      <c r="DT733" s="9"/>
    </row>
    <row r="734" spans="1:124" hidden="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554"/>
      <c r="AI734" s="554"/>
      <c r="AJ734" s="554"/>
      <c r="AK734" s="554"/>
      <c r="AL734" s="554"/>
      <c r="AM734" s="554"/>
      <c r="AN734" s="554"/>
      <c r="AO734" s="554"/>
      <c r="AP734" s="554"/>
      <c r="AQ734" s="554"/>
      <c r="AR734" s="554"/>
      <c r="AS734" s="554"/>
      <c r="AT734" s="554"/>
      <c r="AU734" s="554"/>
      <c r="AV734" s="554"/>
      <c r="AW734" s="554"/>
      <c r="AX734" s="554"/>
      <c r="AY734" s="554"/>
      <c r="AZ734" s="554"/>
      <c r="BA734" s="554"/>
      <c r="BB734" s="554"/>
      <c r="BC734" s="554"/>
      <c r="BD734" s="554"/>
      <c r="BE734" s="554"/>
      <c r="BF734" s="554"/>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c r="DR734" s="9"/>
      <c r="DS734" s="9"/>
      <c r="DT734" s="9"/>
    </row>
    <row r="735" spans="1:124" hidden="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554"/>
      <c r="AI735" s="554"/>
      <c r="AJ735" s="554"/>
      <c r="AK735" s="554"/>
      <c r="AL735" s="554"/>
      <c r="AM735" s="554"/>
      <c r="AN735" s="554"/>
      <c r="AO735" s="554"/>
      <c r="AP735" s="554"/>
      <c r="AQ735" s="554"/>
      <c r="AR735" s="554"/>
      <c r="AS735" s="554"/>
      <c r="AT735" s="554"/>
      <c r="AU735" s="554"/>
      <c r="AV735" s="554"/>
      <c r="AW735" s="554"/>
      <c r="AX735" s="554"/>
      <c r="AY735" s="554"/>
      <c r="AZ735" s="554"/>
      <c r="BA735" s="554"/>
      <c r="BB735" s="554"/>
      <c r="BC735" s="554"/>
      <c r="BD735" s="554"/>
      <c r="BE735" s="554"/>
      <c r="BF735" s="554"/>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c r="DR735" s="9"/>
      <c r="DS735" s="9"/>
      <c r="DT735" s="9"/>
    </row>
    <row r="736" spans="1:124" hidden="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554"/>
      <c r="AI736" s="554"/>
      <c r="AJ736" s="554"/>
      <c r="AK736" s="554"/>
      <c r="AL736" s="554"/>
      <c r="AM736" s="554"/>
      <c r="AN736" s="554"/>
      <c r="AO736" s="554"/>
      <c r="AP736" s="554"/>
      <c r="AQ736" s="554"/>
      <c r="AR736" s="554"/>
      <c r="AS736" s="554"/>
      <c r="AT736" s="554"/>
      <c r="AU736" s="554"/>
      <c r="AV736" s="554"/>
      <c r="AW736" s="554"/>
      <c r="AX736" s="554"/>
      <c r="AY736" s="554"/>
      <c r="AZ736" s="554"/>
      <c r="BA736" s="554"/>
      <c r="BB736" s="554"/>
      <c r="BC736" s="554"/>
      <c r="BD736" s="554"/>
      <c r="BE736" s="554"/>
      <c r="BF736" s="554"/>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c r="DR736" s="9"/>
      <c r="DS736" s="9"/>
      <c r="DT736" s="9"/>
    </row>
    <row r="737" spans="1:124" hidden="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554"/>
      <c r="AI737" s="554"/>
      <c r="AJ737" s="554"/>
      <c r="AK737" s="554"/>
      <c r="AL737" s="554"/>
      <c r="AM737" s="554"/>
      <c r="AN737" s="554"/>
      <c r="AO737" s="554"/>
      <c r="AP737" s="554"/>
      <c r="AQ737" s="554"/>
      <c r="AR737" s="554"/>
      <c r="AS737" s="554"/>
      <c r="AT737" s="554"/>
      <c r="AU737" s="554"/>
      <c r="AV737" s="554"/>
      <c r="AW737" s="554"/>
      <c r="AX737" s="554"/>
      <c r="AY737" s="554"/>
      <c r="AZ737" s="554"/>
      <c r="BA737" s="554"/>
      <c r="BB737" s="554"/>
      <c r="BC737" s="554"/>
      <c r="BD737" s="554"/>
      <c r="BE737" s="554"/>
      <c r="BF737" s="554"/>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c r="DR737" s="9"/>
      <c r="DS737" s="9"/>
      <c r="DT737" s="9"/>
    </row>
    <row r="738" spans="1:124" hidden="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554"/>
      <c r="AI738" s="554"/>
      <c r="AJ738" s="554"/>
      <c r="AK738" s="554"/>
      <c r="AL738" s="554"/>
      <c r="AM738" s="554"/>
      <c r="AN738" s="554"/>
      <c r="AO738" s="554"/>
      <c r="AP738" s="554"/>
      <c r="AQ738" s="554"/>
      <c r="AR738" s="554"/>
      <c r="AS738" s="554"/>
      <c r="AT738" s="554"/>
      <c r="AU738" s="554"/>
      <c r="AV738" s="554"/>
      <c r="AW738" s="554"/>
      <c r="AX738" s="554"/>
      <c r="AY738" s="554"/>
      <c r="AZ738" s="554"/>
      <c r="BA738" s="554"/>
      <c r="BB738" s="554"/>
      <c r="BC738" s="554"/>
      <c r="BD738" s="554"/>
      <c r="BE738" s="554"/>
      <c r="BF738" s="554"/>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N738" s="9"/>
      <c r="DO738" s="9"/>
      <c r="DP738" s="9"/>
      <c r="DQ738" s="9"/>
      <c r="DR738" s="9"/>
      <c r="DS738" s="9"/>
      <c r="DT738" s="9"/>
    </row>
    <row r="739" spans="1:124" hidden="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554"/>
      <c r="AI739" s="554"/>
      <c r="AJ739" s="554"/>
      <c r="AK739" s="554"/>
      <c r="AL739" s="554"/>
      <c r="AM739" s="554"/>
      <c r="AN739" s="554"/>
      <c r="AO739" s="554"/>
      <c r="AP739" s="554"/>
      <c r="AQ739" s="554"/>
      <c r="AR739" s="554"/>
      <c r="AS739" s="554"/>
      <c r="AT739" s="554"/>
      <c r="AU739" s="554"/>
      <c r="AV739" s="554"/>
      <c r="AW739" s="554"/>
      <c r="AX739" s="554"/>
      <c r="AY739" s="554"/>
      <c r="AZ739" s="554"/>
      <c r="BA739" s="554"/>
      <c r="BB739" s="554"/>
      <c r="BC739" s="554"/>
      <c r="BD739" s="554"/>
      <c r="BE739" s="554"/>
      <c r="BF739" s="554"/>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row>
    <row r="740" spans="1:124" hidden="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554"/>
      <c r="AI740" s="554"/>
      <c r="AJ740" s="554"/>
      <c r="AK740" s="554"/>
      <c r="AL740" s="554"/>
      <c r="AM740" s="554"/>
      <c r="AN740" s="554"/>
      <c r="AO740" s="554"/>
      <c r="AP740" s="554"/>
      <c r="AQ740" s="554"/>
      <c r="AR740" s="554"/>
      <c r="AS740" s="554"/>
      <c r="AT740" s="554"/>
      <c r="AU740" s="554"/>
      <c r="AV740" s="554"/>
      <c r="AW740" s="554"/>
      <c r="AX740" s="554"/>
      <c r="AY740" s="554"/>
      <c r="AZ740" s="554"/>
      <c r="BA740" s="554"/>
      <c r="BB740" s="554"/>
      <c r="BC740" s="554"/>
      <c r="BD740" s="554"/>
      <c r="BE740" s="554"/>
      <c r="BF740" s="554"/>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c r="DR740" s="9"/>
      <c r="DS740" s="9"/>
      <c r="DT740" s="9"/>
    </row>
    <row r="741" spans="1:124" hidden="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554"/>
      <c r="AI741" s="554"/>
      <c r="AJ741" s="554"/>
      <c r="AK741" s="554"/>
      <c r="AL741" s="554"/>
      <c r="AM741" s="554"/>
      <c r="AN741" s="554"/>
      <c r="AO741" s="554"/>
      <c r="AP741" s="554"/>
      <c r="AQ741" s="554"/>
      <c r="AR741" s="554"/>
      <c r="AS741" s="554"/>
      <c r="AT741" s="554"/>
      <c r="AU741" s="554"/>
      <c r="AV741" s="554"/>
      <c r="AW741" s="554"/>
      <c r="AX741" s="554"/>
      <c r="AY741" s="554"/>
      <c r="AZ741" s="554"/>
      <c r="BA741" s="554"/>
      <c r="BB741" s="554"/>
      <c r="BC741" s="554"/>
      <c r="BD741" s="554"/>
      <c r="BE741" s="554"/>
      <c r="BF741" s="554"/>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c r="DR741" s="9"/>
      <c r="DS741" s="9"/>
      <c r="DT741" s="9"/>
    </row>
    <row r="742" spans="1:124" hidden="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554"/>
      <c r="AI742" s="554"/>
      <c r="AJ742" s="554"/>
      <c r="AK742" s="554"/>
      <c r="AL742" s="554"/>
      <c r="AM742" s="554"/>
      <c r="AN742" s="554"/>
      <c r="AO742" s="554"/>
      <c r="AP742" s="554"/>
      <c r="AQ742" s="554"/>
      <c r="AR742" s="554"/>
      <c r="AS742" s="554"/>
      <c r="AT742" s="554"/>
      <c r="AU742" s="554"/>
      <c r="AV742" s="554"/>
      <c r="AW742" s="554"/>
      <c r="AX742" s="554"/>
      <c r="AY742" s="554"/>
      <c r="AZ742" s="554"/>
      <c r="BA742" s="554"/>
      <c r="BB742" s="554"/>
      <c r="BC742" s="554"/>
      <c r="BD742" s="554"/>
      <c r="BE742" s="554"/>
      <c r="BF742" s="554"/>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N742" s="9"/>
      <c r="DO742" s="9"/>
      <c r="DP742" s="9"/>
      <c r="DQ742" s="9"/>
      <c r="DR742" s="9"/>
      <c r="DS742" s="9"/>
      <c r="DT742" s="9"/>
    </row>
    <row r="743" spans="1:124" hidden="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554"/>
      <c r="AI743" s="554"/>
      <c r="AJ743" s="554"/>
      <c r="AK743" s="554"/>
      <c r="AL743" s="554"/>
      <c r="AM743" s="554"/>
      <c r="AN743" s="554"/>
      <c r="AO743" s="554"/>
      <c r="AP743" s="554"/>
      <c r="AQ743" s="554"/>
      <c r="AR743" s="554"/>
      <c r="AS743" s="554"/>
      <c r="AT743" s="554"/>
      <c r="AU743" s="554"/>
      <c r="AV743" s="554"/>
      <c r="AW743" s="554"/>
      <c r="AX743" s="554"/>
      <c r="AY743" s="554"/>
      <c r="AZ743" s="554"/>
      <c r="BA743" s="554"/>
      <c r="BB743" s="554"/>
      <c r="BC743" s="554"/>
      <c r="BD743" s="554"/>
      <c r="BE743" s="554"/>
      <c r="BF743" s="554"/>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N743" s="9"/>
      <c r="DO743" s="9"/>
      <c r="DP743" s="9"/>
      <c r="DQ743" s="9"/>
      <c r="DR743" s="9"/>
      <c r="DS743" s="9"/>
      <c r="DT743" s="9"/>
    </row>
    <row r="744" spans="1:124" hidden="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554"/>
      <c r="AI744" s="554"/>
      <c r="AJ744" s="554"/>
      <c r="AK744" s="554"/>
      <c r="AL744" s="554"/>
      <c r="AM744" s="554"/>
      <c r="AN744" s="554"/>
      <c r="AO744" s="554"/>
      <c r="AP744" s="554"/>
      <c r="AQ744" s="554"/>
      <c r="AR744" s="554"/>
      <c r="AS744" s="554"/>
      <c r="AT744" s="554"/>
      <c r="AU744" s="554"/>
      <c r="AV744" s="554"/>
      <c r="AW744" s="554"/>
      <c r="AX744" s="554"/>
      <c r="AY744" s="554"/>
      <c r="AZ744" s="554"/>
      <c r="BA744" s="554"/>
      <c r="BB744" s="554"/>
      <c r="BC744" s="554"/>
      <c r="BD744" s="554"/>
      <c r="BE744" s="554"/>
      <c r="BF744" s="554"/>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N744" s="9"/>
      <c r="DO744" s="9"/>
      <c r="DP744" s="9"/>
      <c r="DQ744" s="9"/>
      <c r="DR744" s="9"/>
      <c r="DS744" s="9"/>
      <c r="DT744" s="9"/>
    </row>
    <row r="745" spans="1:124" hidden="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554"/>
      <c r="AI745" s="554"/>
      <c r="AJ745" s="554"/>
      <c r="AK745" s="554"/>
      <c r="AL745" s="554"/>
      <c r="AM745" s="554"/>
      <c r="AN745" s="554"/>
      <c r="AO745" s="554"/>
      <c r="AP745" s="554"/>
      <c r="AQ745" s="554"/>
      <c r="AR745" s="554"/>
      <c r="AS745" s="554"/>
      <c r="AT745" s="554"/>
      <c r="AU745" s="554"/>
      <c r="AV745" s="554"/>
      <c r="AW745" s="554"/>
      <c r="AX745" s="554"/>
      <c r="AY745" s="554"/>
      <c r="AZ745" s="554"/>
      <c r="BA745" s="554"/>
      <c r="BB745" s="554"/>
      <c r="BC745" s="554"/>
      <c r="BD745" s="554"/>
      <c r="BE745" s="554"/>
      <c r="BF745" s="554"/>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9"/>
      <c r="DN745" s="9"/>
      <c r="DO745" s="9"/>
      <c r="DP745" s="9"/>
      <c r="DQ745" s="9"/>
      <c r="DR745" s="9"/>
      <c r="DS745" s="9"/>
      <c r="DT745" s="9"/>
    </row>
    <row r="746" spans="1:124" hidden="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554"/>
      <c r="AI746" s="554"/>
      <c r="AJ746" s="554"/>
      <c r="AK746" s="554"/>
      <c r="AL746" s="554"/>
      <c r="AM746" s="554"/>
      <c r="AN746" s="554"/>
      <c r="AO746" s="554"/>
      <c r="AP746" s="554"/>
      <c r="AQ746" s="554"/>
      <c r="AR746" s="554"/>
      <c r="AS746" s="554"/>
      <c r="AT746" s="554"/>
      <c r="AU746" s="554"/>
      <c r="AV746" s="554"/>
      <c r="AW746" s="554"/>
      <c r="AX746" s="554"/>
      <c r="AY746" s="554"/>
      <c r="AZ746" s="554"/>
      <c r="BA746" s="554"/>
      <c r="BB746" s="554"/>
      <c r="BC746" s="554"/>
      <c r="BD746" s="554"/>
      <c r="BE746" s="554"/>
      <c r="BF746" s="554"/>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9"/>
      <c r="DN746" s="9"/>
      <c r="DO746" s="9"/>
      <c r="DP746" s="9"/>
      <c r="DQ746" s="9"/>
      <c r="DR746" s="9"/>
      <c r="DS746" s="9"/>
      <c r="DT746" s="9"/>
    </row>
    <row r="747" spans="1:124" hidden="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554"/>
      <c r="AI747" s="554"/>
      <c r="AJ747" s="554"/>
      <c r="AK747" s="554"/>
      <c r="AL747" s="554"/>
      <c r="AM747" s="554"/>
      <c r="AN747" s="554"/>
      <c r="AO747" s="554"/>
      <c r="AP747" s="554"/>
      <c r="AQ747" s="554"/>
      <c r="AR747" s="554"/>
      <c r="AS747" s="554"/>
      <c r="AT747" s="554"/>
      <c r="AU747" s="554"/>
      <c r="AV747" s="554"/>
      <c r="AW747" s="554"/>
      <c r="AX747" s="554"/>
      <c r="AY747" s="554"/>
      <c r="AZ747" s="554"/>
      <c r="BA747" s="554"/>
      <c r="BB747" s="554"/>
      <c r="BC747" s="554"/>
      <c r="BD747" s="554"/>
      <c r="BE747" s="554"/>
      <c r="BF747" s="554"/>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c r="DM747" s="9"/>
      <c r="DN747" s="9"/>
      <c r="DO747" s="9"/>
      <c r="DP747" s="9"/>
      <c r="DQ747" s="9"/>
      <c r="DR747" s="9"/>
      <c r="DS747" s="9"/>
      <c r="DT747" s="9"/>
    </row>
    <row r="748" spans="1:124" hidden="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554"/>
      <c r="AI748" s="554"/>
      <c r="AJ748" s="554"/>
      <c r="AK748" s="554"/>
      <c r="AL748" s="554"/>
      <c r="AM748" s="554"/>
      <c r="AN748" s="554"/>
      <c r="AO748" s="554"/>
      <c r="AP748" s="554"/>
      <c r="AQ748" s="554"/>
      <c r="AR748" s="554"/>
      <c r="AS748" s="554"/>
      <c r="AT748" s="554"/>
      <c r="AU748" s="554"/>
      <c r="AV748" s="554"/>
      <c r="AW748" s="554"/>
      <c r="AX748" s="554"/>
      <c r="AY748" s="554"/>
      <c r="AZ748" s="554"/>
      <c r="BA748" s="554"/>
      <c r="BB748" s="554"/>
      <c r="BC748" s="554"/>
      <c r="BD748" s="554"/>
      <c r="BE748" s="554"/>
      <c r="BF748" s="554"/>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9"/>
      <c r="DN748" s="9"/>
      <c r="DO748" s="9"/>
      <c r="DP748" s="9"/>
      <c r="DQ748" s="9"/>
      <c r="DR748" s="9"/>
      <c r="DS748" s="9"/>
      <c r="DT748" s="9"/>
    </row>
    <row r="749" spans="1:124" hidden="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554"/>
      <c r="AI749" s="554"/>
      <c r="AJ749" s="554"/>
      <c r="AK749" s="554"/>
      <c r="AL749" s="554"/>
      <c r="AM749" s="554"/>
      <c r="AN749" s="554"/>
      <c r="AO749" s="554"/>
      <c r="AP749" s="554"/>
      <c r="AQ749" s="554"/>
      <c r="AR749" s="554"/>
      <c r="AS749" s="554"/>
      <c r="AT749" s="554"/>
      <c r="AU749" s="554"/>
      <c r="AV749" s="554"/>
      <c r="AW749" s="554"/>
      <c r="AX749" s="554"/>
      <c r="AY749" s="554"/>
      <c r="AZ749" s="554"/>
      <c r="BA749" s="554"/>
      <c r="BB749" s="554"/>
      <c r="BC749" s="554"/>
      <c r="BD749" s="554"/>
      <c r="BE749" s="554"/>
      <c r="BF749" s="554"/>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c r="CN749" s="9"/>
      <c r="CO749" s="9"/>
      <c r="CP749" s="9"/>
      <c r="CQ749" s="9"/>
      <c r="CR749" s="9"/>
      <c r="CS749" s="9"/>
      <c r="CT749" s="9"/>
      <c r="CU749" s="9"/>
      <c r="CV749" s="9"/>
      <c r="CW749" s="9"/>
      <c r="CX749" s="9"/>
      <c r="CY749" s="9"/>
      <c r="CZ749" s="9"/>
      <c r="DA749" s="9"/>
      <c r="DB749" s="9"/>
      <c r="DC749" s="9"/>
      <c r="DD749" s="9"/>
      <c r="DE749" s="9"/>
      <c r="DF749" s="9"/>
      <c r="DG749" s="9"/>
      <c r="DH749" s="9"/>
      <c r="DI749" s="9"/>
      <c r="DJ749" s="9"/>
      <c r="DK749" s="9"/>
      <c r="DL749" s="9"/>
      <c r="DM749" s="9"/>
      <c r="DN749" s="9"/>
      <c r="DO749" s="9"/>
      <c r="DP749" s="9"/>
      <c r="DQ749" s="9"/>
      <c r="DR749" s="9"/>
      <c r="DS749" s="9"/>
      <c r="DT749" s="9"/>
    </row>
    <row r="750" spans="1:124" hidden="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554"/>
      <c r="AI750" s="554"/>
      <c r="AJ750" s="554"/>
      <c r="AK750" s="554"/>
      <c r="AL750" s="554"/>
      <c r="AM750" s="554"/>
      <c r="AN750" s="554"/>
      <c r="AO750" s="554"/>
      <c r="AP750" s="554"/>
      <c r="AQ750" s="554"/>
      <c r="AR750" s="554"/>
      <c r="AS750" s="554"/>
      <c r="AT750" s="554"/>
      <c r="AU750" s="554"/>
      <c r="AV750" s="554"/>
      <c r="AW750" s="554"/>
      <c r="AX750" s="554"/>
      <c r="AY750" s="554"/>
      <c r="AZ750" s="554"/>
      <c r="BA750" s="554"/>
      <c r="BB750" s="554"/>
      <c r="BC750" s="554"/>
      <c r="BD750" s="554"/>
      <c r="BE750" s="554"/>
      <c r="BF750" s="554"/>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c r="DM750" s="9"/>
      <c r="DN750" s="9"/>
      <c r="DO750" s="9"/>
      <c r="DP750" s="9"/>
      <c r="DQ750" s="9"/>
      <c r="DR750" s="9"/>
      <c r="DS750" s="9"/>
      <c r="DT750" s="9"/>
    </row>
    <row r="751" spans="1:124" hidden="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554"/>
      <c r="AI751" s="554"/>
      <c r="AJ751" s="554"/>
      <c r="AK751" s="554"/>
      <c r="AL751" s="554"/>
      <c r="AM751" s="554"/>
      <c r="AN751" s="554"/>
      <c r="AO751" s="554"/>
      <c r="AP751" s="554"/>
      <c r="AQ751" s="554"/>
      <c r="AR751" s="554"/>
      <c r="AS751" s="554"/>
      <c r="AT751" s="554"/>
      <c r="AU751" s="554"/>
      <c r="AV751" s="554"/>
      <c r="AW751" s="554"/>
      <c r="AX751" s="554"/>
      <c r="AY751" s="554"/>
      <c r="AZ751" s="554"/>
      <c r="BA751" s="554"/>
      <c r="BB751" s="554"/>
      <c r="BC751" s="554"/>
      <c r="BD751" s="554"/>
      <c r="BE751" s="554"/>
      <c r="BF751" s="554"/>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c r="DR751" s="9"/>
      <c r="DS751" s="9"/>
      <c r="DT751" s="9"/>
    </row>
    <row r="752" spans="1:124" hidden="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554"/>
      <c r="AI752" s="554"/>
      <c r="AJ752" s="554"/>
      <c r="AK752" s="554"/>
      <c r="AL752" s="554"/>
      <c r="AM752" s="554"/>
      <c r="AN752" s="554"/>
      <c r="AO752" s="554"/>
      <c r="AP752" s="554"/>
      <c r="AQ752" s="554"/>
      <c r="AR752" s="554"/>
      <c r="AS752" s="554"/>
      <c r="AT752" s="554"/>
      <c r="AU752" s="554"/>
      <c r="AV752" s="554"/>
      <c r="AW752" s="554"/>
      <c r="AX752" s="554"/>
      <c r="AY752" s="554"/>
      <c r="AZ752" s="554"/>
      <c r="BA752" s="554"/>
      <c r="BB752" s="554"/>
      <c r="BC752" s="554"/>
      <c r="BD752" s="554"/>
      <c r="BE752" s="554"/>
      <c r="BF752" s="554"/>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c r="DR752" s="9"/>
      <c r="DS752" s="9"/>
      <c r="DT752" s="9"/>
    </row>
    <row r="753" spans="1:124" hidden="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554"/>
      <c r="AI753" s="554"/>
      <c r="AJ753" s="554"/>
      <c r="AK753" s="554"/>
      <c r="AL753" s="554"/>
      <c r="AM753" s="554"/>
      <c r="AN753" s="554"/>
      <c r="AO753" s="554"/>
      <c r="AP753" s="554"/>
      <c r="AQ753" s="554"/>
      <c r="AR753" s="554"/>
      <c r="AS753" s="554"/>
      <c r="AT753" s="554"/>
      <c r="AU753" s="554"/>
      <c r="AV753" s="554"/>
      <c r="AW753" s="554"/>
      <c r="AX753" s="554"/>
      <c r="AY753" s="554"/>
      <c r="AZ753" s="554"/>
      <c r="BA753" s="554"/>
      <c r="BB753" s="554"/>
      <c r="BC753" s="554"/>
      <c r="BD753" s="554"/>
      <c r="BE753" s="554"/>
      <c r="BF753" s="554"/>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c r="CN753" s="9"/>
      <c r="CO753" s="9"/>
      <c r="CP753" s="9"/>
      <c r="CQ753" s="9"/>
      <c r="CR753" s="9"/>
      <c r="CS753" s="9"/>
      <c r="CT753" s="9"/>
      <c r="CU753" s="9"/>
      <c r="CV753" s="9"/>
      <c r="CW753" s="9"/>
      <c r="CX753" s="9"/>
      <c r="CY753" s="9"/>
      <c r="CZ753" s="9"/>
      <c r="DA753" s="9"/>
      <c r="DB753" s="9"/>
      <c r="DC753" s="9"/>
      <c r="DD753" s="9"/>
      <c r="DE753" s="9"/>
      <c r="DF753" s="9"/>
      <c r="DG753" s="9"/>
      <c r="DH753" s="9"/>
      <c r="DI753" s="9"/>
      <c r="DJ753" s="9"/>
      <c r="DK753" s="9"/>
      <c r="DL753" s="9"/>
      <c r="DM753" s="9"/>
      <c r="DN753" s="9"/>
      <c r="DO753" s="9"/>
      <c r="DP753" s="9"/>
      <c r="DQ753" s="9"/>
      <c r="DR753" s="9"/>
      <c r="DS753" s="9"/>
      <c r="DT753" s="9"/>
    </row>
    <row r="754" spans="1:124" hidden="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554"/>
      <c r="AI754" s="554"/>
      <c r="AJ754" s="554"/>
      <c r="AK754" s="554"/>
      <c r="AL754" s="554"/>
      <c r="AM754" s="554"/>
      <c r="AN754" s="554"/>
      <c r="AO754" s="554"/>
      <c r="AP754" s="554"/>
      <c r="AQ754" s="554"/>
      <c r="AR754" s="554"/>
      <c r="AS754" s="554"/>
      <c r="AT754" s="554"/>
      <c r="AU754" s="554"/>
      <c r="AV754" s="554"/>
      <c r="AW754" s="554"/>
      <c r="AX754" s="554"/>
      <c r="AY754" s="554"/>
      <c r="AZ754" s="554"/>
      <c r="BA754" s="554"/>
      <c r="BB754" s="554"/>
      <c r="BC754" s="554"/>
      <c r="BD754" s="554"/>
      <c r="BE754" s="554"/>
      <c r="BF754" s="554"/>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9"/>
      <c r="DN754" s="9"/>
      <c r="DO754" s="9"/>
      <c r="DP754" s="9"/>
      <c r="DQ754" s="9"/>
      <c r="DR754" s="9"/>
      <c r="DS754" s="9"/>
      <c r="DT754" s="9"/>
    </row>
    <row r="755" spans="1:124" hidden="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554"/>
      <c r="AI755" s="554"/>
      <c r="AJ755" s="554"/>
      <c r="AK755" s="554"/>
      <c r="AL755" s="554"/>
      <c r="AM755" s="554"/>
      <c r="AN755" s="554"/>
      <c r="AO755" s="554"/>
      <c r="AP755" s="554"/>
      <c r="AQ755" s="554"/>
      <c r="AR755" s="554"/>
      <c r="AS755" s="554"/>
      <c r="AT755" s="554"/>
      <c r="AU755" s="554"/>
      <c r="AV755" s="554"/>
      <c r="AW755" s="554"/>
      <c r="AX755" s="554"/>
      <c r="AY755" s="554"/>
      <c r="AZ755" s="554"/>
      <c r="BA755" s="554"/>
      <c r="BB755" s="554"/>
      <c r="BC755" s="554"/>
      <c r="BD755" s="554"/>
      <c r="BE755" s="554"/>
      <c r="BF755" s="554"/>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c r="CF755" s="9"/>
      <c r="CG755" s="9"/>
      <c r="CH755" s="9"/>
      <c r="CI755" s="9"/>
      <c r="CJ755" s="9"/>
      <c r="CK755" s="9"/>
      <c r="CL755" s="9"/>
      <c r="CM755" s="9"/>
      <c r="CN755" s="9"/>
      <c r="CO755" s="9"/>
      <c r="CP755" s="9"/>
      <c r="CQ755" s="9"/>
      <c r="CR755" s="9"/>
      <c r="CS755" s="9"/>
      <c r="CT755" s="9"/>
      <c r="CU755" s="9"/>
      <c r="CV755" s="9"/>
      <c r="CW755" s="9"/>
      <c r="CX755" s="9"/>
      <c r="CY755" s="9"/>
      <c r="CZ755" s="9"/>
      <c r="DA755" s="9"/>
      <c r="DB755" s="9"/>
      <c r="DC755" s="9"/>
      <c r="DD755" s="9"/>
      <c r="DE755" s="9"/>
      <c r="DF755" s="9"/>
      <c r="DG755" s="9"/>
      <c r="DH755" s="9"/>
      <c r="DI755" s="9"/>
      <c r="DJ755" s="9"/>
      <c r="DK755" s="9"/>
      <c r="DL755" s="9"/>
      <c r="DM755" s="9"/>
      <c r="DN755" s="9"/>
      <c r="DO755" s="9"/>
      <c r="DP755" s="9"/>
      <c r="DQ755" s="9"/>
      <c r="DR755" s="9"/>
      <c r="DS755" s="9"/>
      <c r="DT755" s="9"/>
    </row>
    <row r="756" spans="1:124" hidden="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554"/>
      <c r="AI756" s="554"/>
      <c r="AJ756" s="554"/>
      <c r="AK756" s="554"/>
      <c r="AL756" s="554"/>
      <c r="AM756" s="554"/>
      <c r="AN756" s="554"/>
      <c r="AO756" s="554"/>
      <c r="AP756" s="554"/>
      <c r="AQ756" s="554"/>
      <c r="AR756" s="554"/>
      <c r="AS756" s="554"/>
      <c r="AT756" s="554"/>
      <c r="AU756" s="554"/>
      <c r="AV756" s="554"/>
      <c r="AW756" s="554"/>
      <c r="AX756" s="554"/>
      <c r="AY756" s="554"/>
      <c r="AZ756" s="554"/>
      <c r="BA756" s="554"/>
      <c r="BB756" s="554"/>
      <c r="BC756" s="554"/>
      <c r="BD756" s="554"/>
      <c r="BE756" s="554"/>
      <c r="BF756" s="554"/>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c r="CF756" s="9"/>
      <c r="CG756" s="9"/>
      <c r="CH756" s="9"/>
      <c r="CI756" s="9"/>
      <c r="CJ756" s="9"/>
      <c r="CK756" s="9"/>
      <c r="CL756" s="9"/>
      <c r="CM756" s="9"/>
      <c r="CN756" s="9"/>
      <c r="CO756" s="9"/>
      <c r="CP756" s="9"/>
      <c r="CQ756" s="9"/>
      <c r="CR756" s="9"/>
      <c r="CS756" s="9"/>
      <c r="CT756" s="9"/>
      <c r="CU756" s="9"/>
      <c r="CV756" s="9"/>
      <c r="CW756" s="9"/>
      <c r="CX756" s="9"/>
      <c r="CY756" s="9"/>
      <c r="CZ756" s="9"/>
      <c r="DA756" s="9"/>
      <c r="DB756" s="9"/>
      <c r="DC756" s="9"/>
      <c r="DD756" s="9"/>
      <c r="DE756" s="9"/>
      <c r="DF756" s="9"/>
      <c r="DG756" s="9"/>
      <c r="DH756" s="9"/>
      <c r="DI756" s="9"/>
      <c r="DJ756" s="9"/>
      <c r="DK756" s="9"/>
      <c r="DL756" s="9"/>
      <c r="DM756" s="9"/>
      <c r="DN756" s="9"/>
      <c r="DO756" s="9"/>
      <c r="DP756" s="9"/>
      <c r="DQ756" s="9"/>
      <c r="DR756" s="9"/>
      <c r="DS756" s="9"/>
      <c r="DT756" s="9"/>
    </row>
    <row r="757" spans="1:124" hidden="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554"/>
      <c r="AI757" s="554"/>
      <c r="AJ757" s="554"/>
      <c r="AK757" s="554"/>
      <c r="AL757" s="554"/>
      <c r="AM757" s="554"/>
      <c r="AN757" s="554"/>
      <c r="AO757" s="554"/>
      <c r="AP757" s="554"/>
      <c r="AQ757" s="554"/>
      <c r="AR757" s="554"/>
      <c r="AS757" s="554"/>
      <c r="AT757" s="554"/>
      <c r="AU757" s="554"/>
      <c r="AV757" s="554"/>
      <c r="AW757" s="554"/>
      <c r="AX757" s="554"/>
      <c r="AY757" s="554"/>
      <c r="AZ757" s="554"/>
      <c r="BA757" s="554"/>
      <c r="BB757" s="554"/>
      <c r="BC757" s="554"/>
      <c r="BD757" s="554"/>
      <c r="BE757" s="554"/>
      <c r="BF757" s="554"/>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c r="CF757" s="9"/>
      <c r="CG757" s="9"/>
      <c r="CH757" s="9"/>
      <c r="CI757" s="9"/>
      <c r="CJ757" s="9"/>
      <c r="CK757" s="9"/>
      <c r="CL757" s="9"/>
      <c r="CM757" s="9"/>
      <c r="CN757" s="9"/>
      <c r="CO757" s="9"/>
      <c r="CP757" s="9"/>
      <c r="CQ757" s="9"/>
      <c r="CR757" s="9"/>
      <c r="CS757" s="9"/>
      <c r="CT757" s="9"/>
      <c r="CU757" s="9"/>
      <c r="CV757" s="9"/>
      <c r="CW757" s="9"/>
      <c r="CX757" s="9"/>
      <c r="CY757" s="9"/>
      <c r="CZ757" s="9"/>
      <c r="DA757" s="9"/>
      <c r="DB757" s="9"/>
      <c r="DC757" s="9"/>
      <c r="DD757" s="9"/>
      <c r="DE757" s="9"/>
      <c r="DF757" s="9"/>
      <c r="DG757" s="9"/>
      <c r="DH757" s="9"/>
      <c r="DI757" s="9"/>
      <c r="DJ757" s="9"/>
      <c r="DK757" s="9"/>
      <c r="DL757" s="9"/>
      <c r="DM757" s="9"/>
      <c r="DN757" s="9"/>
      <c r="DO757" s="9"/>
      <c r="DP757" s="9"/>
      <c r="DQ757" s="9"/>
      <c r="DR757" s="9"/>
      <c r="DS757" s="9"/>
      <c r="DT757" s="9"/>
    </row>
    <row r="758" spans="1:124" hidden="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554"/>
      <c r="AI758" s="554"/>
      <c r="AJ758" s="554"/>
      <c r="AK758" s="554"/>
      <c r="AL758" s="554"/>
      <c r="AM758" s="554"/>
      <c r="AN758" s="554"/>
      <c r="AO758" s="554"/>
      <c r="AP758" s="554"/>
      <c r="AQ758" s="554"/>
      <c r="AR758" s="554"/>
      <c r="AS758" s="554"/>
      <c r="AT758" s="554"/>
      <c r="AU758" s="554"/>
      <c r="AV758" s="554"/>
      <c r="AW758" s="554"/>
      <c r="AX758" s="554"/>
      <c r="AY758" s="554"/>
      <c r="AZ758" s="554"/>
      <c r="BA758" s="554"/>
      <c r="BB758" s="554"/>
      <c r="BC758" s="554"/>
      <c r="BD758" s="554"/>
      <c r="BE758" s="554"/>
      <c r="BF758" s="554"/>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c r="DR758" s="9"/>
      <c r="DS758" s="9"/>
      <c r="DT758" s="9"/>
    </row>
    <row r="759" spans="1:124" hidden="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554"/>
      <c r="AI759" s="554"/>
      <c r="AJ759" s="554"/>
      <c r="AK759" s="554"/>
      <c r="AL759" s="554"/>
      <c r="AM759" s="554"/>
      <c r="AN759" s="554"/>
      <c r="AO759" s="554"/>
      <c r="AP759" s="554"/>
      <c r="AQ759" s="554"/>
      <c r="AR759" s="554"/>
      <c r="AS759" s="554"/>
      <c r="AT759" s="554"/>
      <c r="AU759" s="554"/>
      <c r="AV759" s="554"/>
      <c r="AW759" s="554"/>
      <c r="AX759" s="554"/>
      <c r="AY759" s="554"/>
      <c r="AZ759" s="554"/>
      <c r="BA759" s="554"/>
      <c r="BB759" s="554"/>
      <c r="BC759" s="554"/>
      <c r="BD759" s="554"/>
      <c r="BE759" s="554"/>
      <c r="BF759" s="554"/>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c r="DR759" s="9"/>
      <c r="DS759" s="9"/>
      <c r="DT759" s="9"/>
    </row>
    <row r="760" spans="1:124" hidden="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554"/>
      <c r="AI760" s="554"/>
      <c r="AJ760" s="554"/>
      <c r="AK760" s="554"/>
      <c r="AL760" s="554"/>
      <c r="AM760" s="554"/>
      <c r="AN760" s="554"/>
      <c r="AO760" s="554"/>
      <c r="AP760" s="554"/>
      <c r="AQ760" s="554"/>
      <c r="AR760" s="554"/>
      <c r="AS760" s="554"/>
      <c r="AT760" s="554"/>
      <c r="AU760" s="554"/>
      <c r="AV760" s="554"/>
      <c r="AW760" s="554"/>
      <c r="AX760" s="554"/>
      <c r="AY760" s="554"/>
      <c r="AZ760" s="554"/>
      <c r="BA760" s="554"/>
      <c r="BB760" s="554"/>
      <c r="BC760" s="554"/>
      <c r="BD760" s="554"/>
      <c r="BE760" s="554"/>
      <c r="BF760" s="554"/>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c r="DR760" s="9"/>
      <c r="DS760" s="9"/>
      <c r="DT760" s="9"/>
    </row>
    <row r="761" spans="1:124" hidden="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554"/>
      <c r="AI761" s="554"/>
      <c r="AJ761" s="554"/>
      <c r="AK761" s="554"/>
      <c r="AL761" s="554"/>
      <c r="AM761" s="554"/>
      <c r="AN761" s="554"/>
      <c r="AO761" s="554"/>
      <c r="AP761" s="554"/>
      <c r="AQ761" s="554"/>
      <c r="AR761" s="554"/>
      <c r="AS761" s="554"/>
      <c r="AT761" s="554"/>
      <c r="AU761" s="554"/>
      <c r="AV761" s="554"/>
      <c r="AW761" s="554"/>
      <c r="AX761" s="554"/>
      <c r="AY761" s="554"/>
      <c r="AZ761" s="554"/>
      <c r="BA761" s="554"/>
      <c r="BB761" s="554"/>
      <c r="BC761" s="554"/>
      <c r="BD761" s="554"/>
      <c r="BE761" s="554"/>
      <c r="BF761" s="554"/>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c r="DR761" s="9"/>
      <c r="DS761" s="9"/>
      <c r="DT761" s="9"/>
    </row>
    <row r="762" spans="1:124" hidden="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554"/>
      <c r="AI762" s="554"/>
      <c r="AJ762" s="554"/>
      <c r="AK762" s="554"/>
      <c r="AL762" s="554"/>
      <c r="AM762" s="554"/>
      <c r="AN762" s="554"/>
      <c r="AO762" s="554"/>
      <c r="AP762" s="554"/>
      <c r="AQ762" s="554"/>
      <c r="AR762" s="554"/>
      <c r="AS762" s="554"/>
      <c r="AT762" s="554"/>
      <c r="AU762" s="554"/>
      <c r="AV762" s="554"/>
      <c r="AW762" s="554"/>
      <c r="AX762" s="554"/>
      <c r="AY762" s="554"/>
      <c r="AZ762" s="554"/>
      <c r="BA762" s="554"/>
      <c r="BB762" s="554"/>
      <c r="BC762" s="554"/>
      <c r="BD762" s="554"/>
      <c r="BE762" s="554"/>
      <c r="BF762" s="554"/>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c r="DR762" s="9"/>
      <c r="DS762" s="9"/>
      <c r="DT762" s="9"/>
    </row>
    <row r="763" spans="1:124" hidden="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554"/>
      <c r="AI763" s="554"/>
      <c r="AJ763" s="554"/>
      <c r="AK763" s="554"/>
      <c r="AL763" s="554"/>
      <c r="AM763" s="554"/>
      <c r="AN763" s="554"/>
      <c r="AO763" s="554"/>
      <c r="AP763" s="554"/>
      <c r="AQ763" s="554"/>
      <c r="AR763" s="554"/>
      <c r="AS763" s="554"/>
      <c r="AT763" s="554"/>
      <c r="AU763" s="554"/>
      <c r="AV763" s="554"/>
      <c r="AW763" s="554"/>
      <c r="AX763" s="554"/>
      <c r="AY763" s="554"/>
      <c r="AZ763" s="554"/>
      <c r="BA763" s="554"/>
      <c r="BB763" s="554"/>
      <c r="BC763" s="554"/>
      <c r="BD763" s="554"/>
      <c r="BE763" s="554"/>
      <c r="BF763" s="554"/>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c r="DR763" s="9"/>
      <c r="DS763" s="9"/>
      <c r="DT763" s="9"/>
    </row>
    <row r="764" spans="1:124" hidden="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554"/>
      <c r="AI764" s="554"/>
      <c r="AJ764" s="554"/>
      <c r="AK764" s="554"/>
      <c r="AL764" s="554"/>
      <c r="AM764" s="554"/>
      <c r="AN764" s="554"/>
      <c r="AO764" s="554"/>
      <c r="AP764" s="554"/>
      <c r="AQ764" s="554"/>
      <c r="AR764" s="554"/>
      <c r="AS764" s="554"/>
      <c r="AT764" s="554"/>
      <c r="AU764" s="554"/>
      <c r="AV764" s="554"/>
      <c r="AW764" s="554"/>
      <c r="AX764" s="554"/>
      <c r="AY764" s="554"/>
      <c r="AZ764" s="554"/>
      <c r="BA764" s="554"/>
      <c r="BB764" s="554"/>
      <c r="BC764" s="554"/>
      <c r="BD764" s="554"/>
      <c r="BE764" s="554"/>
      <c r="BF764" s="554"/>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c r="DR764" s="9"/>
      <c r="DS764" s="9"/>
      <c r="DT764" s="9"/>
    </row>
    <row r="765" spans="1:124" hidden="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554"/>
      <c r="AI765" s="554"/>
      <c r="AJ765" s="554"/>
      <c r="AK765" s="554"/>
      <c r="AL765" s="554"/>
      <c r="AM765" s="554"/>
      <c r="AN765" s="554"/>
      <c r="AO765" s="554"/>
      <c r="AP765" s="554"/>
      <c r="AQ765" s="554"/>
      <c r="AR765" s="554"/>
      <c r="AS765" s="554"/>
      <c r="AT765" s="554"/>
      <c r="AU765" s="554"/>
      <c r="AV765" s="554"/>
      <c r="AW765" s="554"/>
      <c r="AX765" s="554"/>
      <c r="AY765" s="554"/>
      <c r="AZ765" s="554"/>
      <c r="BA765" s="554"/>
      <c r="BB765" s="554"/>
      <c r="BC765" s="554"/>
      <c r="BD765" s="554"/>
      <c r="BE765" s="554"/>
      <c r="BF765" s="554"/>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c r="DR765" s="9"/>
      <c r="DS765" s="9"/>
      <c r="DT765" s="9"/>
    </row>
    <row r="766" spans="1:124" hidden="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554"/>
      <c r="AI766" s="554"/>
      <c r="AJ766" s="554"/>
      <c r="AK766" s="554"/>
      <c r="AL766" s="554"/>
      <c r="AM766" s="554"/>
      <c r="AN766" s="554"/>
      <c r="AO766" s="554"/>
      <c r="AP766" s="554"/>
      <c r="AQ766" s="554"/>
      <c r="AR766" s="554"/>
      <c r="AS766" s="554"/>
      <c r="AT766" s="554"/>
      <c r="AU766" s="554"/>
      <c r="AV766" s="554"/>
      <c r="AW766" s="554"/>
      <c r="AX766" s="554"/>
      <c r="AY766" s="554"/>
      <c r="AZ766" s="554"/>
      <c r="BA766" s="554"/>
      <c r="BB766" s="554"/>
      <c r="BC766" s="554"/>
      <c r="BD766" s="554"/>
      <c r="BE766" s="554"/>
      <c r="BF766" s="554"/>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c r="DR766" s="9"/>
      <c r="DS766" s="9"/>
      <c r="DT766" s="9"/>
    </row>
    <row r="767" spans="1:124" hidden="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554"/>
      <c r="AI767" s="554"/>
      <c r="AJ767" s="554"/>
      <c r="AK767" s="554"/>
      <c r="AL767" s="554"/>
      <c r="AM767" s="554"/>
      <c r="AN767" s="554"/>
      <c r="AO767" s="554"/>
      <c r="AP767" s="554"/>
      <c r="AQ767" s="554"/>
      <c r="AR767" s="554"/>
      <c r="AS767" s="554"/>
      <c r="AT767" s="554"/>
      <c r="AU767" s="554"/>
      <c r="AV767" s="554"/>
      <c r="AW767" s="554"/>
      <c r="AX767" s="554"/>
      <c r="AY767" s="554"/>
      <c r="AZ767" s="554"/>
      <c r="BA767" s="554"/>
      <c r="BB767" s="554"/>
      <c r="BC767" s="554"/>
      <c r="BD767" s="554"/>
      <c r="BE767" s="554"/>
      <c r="BF767" s="554"/>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row>
    <row r="768" spans="1:124" hidden="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554"/>
      <c r="AI768" s="554"/>
      <c r="AJ768" s="554"/>
      <c r="AK768" s="554"/>
      <c r="AL768" s="554"/>
      <c r="AM768" s="554"/>
      <c r="AN768" s="554"/>
      <c r="AO768" s="554"/>
      <c r="AP768" s="554"/>
      <c r="AQ768" s="554"/>
      <c r="AR768" s="554"/>
      <c r="AS768" s="554"/>
      <c r="AT768" s="554"/>
      <c r="AU768" s="554"/>
      <c r="AV768" s="554"/>
      <c r="AW768" s="554"/>
      <c r="AX768" s="554"/>
      <c r="AY768" s="554"/>
      <c r="AZ768" s="554"/>
      <c r="BA768" s="554"/>
      <c r="BB768" s="554"/>
      <c r="BC768" s="554"/>
      <c r="BD768" s="554"/>
      <c r="BE768" s="554"/>
      <c r="BF768" s="554"/>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c r="DR768" s="9"/>
      <c r="DS768" s="9"/>
      <c r="DT768" s="9"/>
    </row>
    <row r="769" spans="1:124" hidden="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554"/>
      <c r="AI769" s="554"/>
      <c r="AJ769" s="554"/>
      <c r="AK769" s="554"/>
      <c r="AL769" s="554"/>
      <c r="AM769" s="554"/>
      <c r="AN769" s="554"/>
      <c r="AO769" s="554"/>
      <c r="AP769" s="554"/>
      <c r="AQ769" s="554"/>
      <c r="AR769" s="554"/>
      <c r="AS769" s="554"/>
      <c r="AT769" s="554"/>
      <c r="AU769" s="554"/>
      <c r="AV769" s="554"/>
      <c r="AW769" s="554"/>
      <c r="AX769" s="554"/>
      <c r="AY769" s="554"/>
      <c r="AZ769" s="554"/>
      <c r="BA769" s="554"/>
      <c r="BB769" s="554"/>
      <c r="BC769" s="554"/>
      <c r="BD769" s="554"/>
      <c r="BE769" s="554"/>
      <c r="BF769" s="554"/>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row>
    <row r="770" spans="1:124" hidden="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554"/>
      <c r="AI770" s="554"/>
      <c r="AJ770" s="554"/>
      <c r="AK770" s="554"/>
      <c r="AL770" s="554"/>
      <c r="AM770" s="554"/>
      <c r="AN770" s="554"/>
      <c r="AO770" s="554"/>
      <c r="AP770" s="554"/>
      <c r="AQ770" s="554"/>
      <c r="AR770" s="554"/>
      <c r="AS770" s="554"/>
      <c r="AT770" s="554"/>
      <c r="AU770" s="554"/>
      <c r="AV770" s="554"/>
      <c r="AW770" s="554"/>
      <c r="AX770" s="554"/>
      <c r="AY770" s="554"/>
      <c r="AZ770" s="554"/>
      <c r="BA770" s="554"/>
      <c r="BB770" s="554"/>
      <c r="BC770" s="554"/>
      <c r="BD770" s="554"/>
      <c r="BE770" s="554"/>
      <c r="BF770" s="554"/>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c r="DR770" s="9"/>
      <c r="DS770" s="9"/>
      <c r="DT770" s="9"/>
    </row>
    <row r="771" spans="1:124" hidden="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554"/>
      <c r="AI771" s="554"/>
      <c r="AJ771" s="554"/>
      <c r="AK771" s="554"/>
      <c r="AL771" s="554"/>
      <c r="AM771" s="554"/>
      <c r="AN771" s="554"/>
      <c r="AO771" s="554"/>
      <c r="AP771" s="554"/>
      <c r="AQ771" s="554"/>
      <c r="AR771" s="554"/>
      <c r="AS771" s="554"/>
      <c r="AT771" s="554"/>
      <c r="AU771" s="554"/>
      <c r="AV771" s="554"/>
      <c r="AW771" s="554"/>
      <c r="AX771" s="554"/>
      <c r="AY771" s="554"/>
      <c r="AZ771" s="554"/>
      <c r="BA771" s="554"/>
      <c r="BB771" s="554"/>
      <c r="BC771" s="554"/>
      <c r="BD771" s="554"/>
      <c r="BE771" s="554"/>
      <c r="BF771" s="554"/>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row>
    <row r="772" spans="1:124" hidden="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554"/>
      <c r="AI772" s="554"/>
      <c r="AJ772" s="554"/>
      <c r="AK772" s="554"/>
      <c r="AL772" s="554"/>
      <c r="AM772" s="554"/>
      <c r="AN772" s="554"/>
      <c r="AO772" s="554"/>
      <c r="AP772" s="554"/>
      <c r="AQ772" s="554"/>
      <c r="AR772" s="554"/>
      <c r="AS772" s="554"/>
      <c r="AT772" s="554"/>
      <c r="AU772" s="554"/>
      <c r="AV772" s="554"/>
      <c r="AW772" s="554"/>
      <c r="AX772" s="554"/>
      <c r="AY772" s="554"/>
      <c r="AZ772" s="554"/>
      <c r="BA772" s="554"/>
      <c r="BB772" s="554"/>
      <c r="BC772" s="554"/>
      <c r="BD772" s="554"/>
      <c r="BE772" s="554"/>
      <c r="BF772" s="554"/>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row>
    <row r="773" spans="1:124" hidden="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554"/>
      <c r="AI773" s="554"/>
      <c r="AJ773" s="554"/>
      <c r="AK773" s="554"/>
      <c r="AL773" s="554"/>
      <c r="AM773" s="554"/>
      <c r="AN773" s="554"/>
      <c r="AO773" s="554"/>
      <c r="AP773" s="554"/>
      <c r="AQ773" s="554"/>
      <c r="AR773" s="554"/>
      <c r="AS773" s="554"/>
      <c r="AT773" s="554"/>
      <c r="AU773" s="554"/>
      <c r="AV773" s="554"/>
      <c r="AW773" s="554"/>
      <c r="AX773" s="554"/>
      <c r="AY773" s="554"/>
      <c r="AZ773" s="554"/>
      <c r="BA773" s="554"/>
      <c r="BB773" s="554"/>
      <c r="BC773" s="554"/>
      <c r="BD773" s="554"/>
      <c r="BE773" s="554"/>
      <c r="BF773" s="554"/>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row>
    <row r="774" spans="1:124" hidden="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554"/>
      <c r="AI774" s="554"/>
      <c r="AJ774" s="554"/>
      <c r="AK774" s="554"/>
      <c r="AL774" s="554"/>
      <c r="AM774" s="554"/>
      <c r="AN774" s="554"/>
      <c r="AO774" s="554"/>
      <c r="AP774" s="554"/>
      <c r="AQ774" s="554"/>
      <c r="AR774" s="554"/>
      <c r="AS774" s="554"/>
      <c r="AT774" s="554"/>
      <c r="AU774" s="554"/>
      <c r="AV774" s="554"/>
      <c r="AW774" s="554"/>
      <c r="AX774" s="554"/>
      <c r="AY774" s="554"/>
      <c r="AZ774" s="554"/>
      <c r="BA774" s="554"/>
      <c r="BB774" s="554"/>
      <c r="BC774" s="554"/>
      <c r="BD774" s="554"/>
      <c r="BE774" s="554"/>
      <c r="BF774" s="554"/>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row>
    <row r="775" spans="1:124" hidden="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554"/>
      <c r="AI775" s="554"/>
      <c r="AJ775" s="554"/>
      <c r="AK775" s="554"/>
      <c r="AL775" s="554"/>
      <c r="AM775" s="554"/>
      <c r="AN775" s="554"/>
      <c r="AO775" s="554"/>
      <c r="AP775" s="554"/>
      <c r="AQ775" s="554"/>
      <c r="AR775" s="554"/>
      <c r="AS775" s="554"/>
      <c r="AT775" s="554"/>
      <c r="AU775" s="554"/>
      <c r="AV775" s="554"/>
      <c r="AW775" s="554"/>
      <c r="AX775" s="554"/>
      <c r="AY775" s="554"/>
      <c r="AZ775" s="554"/>
      <c r="BA775" s="554"/>
      <c r="BB775" s="554"/>
      <c r="BC775" s="554"/>
      <c r="BD775" s="554"/>
      <c r="BE775" s="554"/>
      <c r="BF775" s="554"/>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row>
    <row r="776" spans="1:124" hidden="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554"/>
      <c r="AI776" s="554"/>
      <c r="AJ776" s="554"/>
      <c r="AK776" s="554"/>
      <c r="AL776" s="554"/>
      <c r="AM776" s="554"/>
      <c r="AN776" s="554"/>
      <c r="AO776" s="554"/>
      <c r="AP776" s="554"/>
      <c r="AQ776" s="554"/>
      <c r="AR776" s="554"/>
      <c r="AS776" s="554"/>
      <c r="AT776" s="554"/>
      <c r="AU776" s="554"/>
      <c r="AV776" s="554"/>
      <c r="AW776" s="554"/>
      <c r="AX776" s="554"/>
      <c r="AY776" s="554"/>
      <c r="AZ776" s="554"/>
      <c r="BA776" s="554"/>
      <c r="BB776" s="554"/>
      <c r="BC776" s="554"/>
      <c r="BD776" s="554"/>
      <c r="BE776" s="554"/>
      <c r="BF776" s="554"/>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row>
    <row r="777" spans="1:124" hidden="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554"/>
      <c r="AI777" s="554"/>
      <c r="AJ777" s="554"/>
      <c r="AK777" s="554"/>
      <c r="AL777" s="554"/>
      <c r="AM777" s="554"/>
      <c r="AN777" s="554"/>
      <c r="AO777" s="554"/>
      <c r="AP777" s="554"/>
      <c r="AQ777" s="554"/>
      <c r="AR777" s="554"/>
      <c r="AS777" s="554"/>
      <c r="AT777" s="554"/>
      <c r="AU777" s="554"/>
      <c r="AV777" s="554"/>
      <c r="AW777" s="554"/>
      <c r="AX777" s="554"/>
      <c r="AY777" s="554"/>
      <c r="AZ777" s="554"/>
      <c r="BA777" s="554"/>
      <c r="BB777" s="554"/>
      <c r="BC777" s="554"/>
      <c r="BD777" s="554"/>
      <c r="BE777" s="554"/>
      <c r="BF777" s="554"/>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row>
    <row r="778" spans="1:124" hidden="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554"/>
      <c r="AI778" s="554"/>
      <c r="AJ778" s="554"/>
      <c r="AK778" s="554"/>
      <c r="AL778" s="554"/>
      <c r="AM778" s="554"/>
      <c r="AN778" s="554"/>
      <c r="AO778" s="554"/>
      <c r="AP778" s="554"/>
      <c r="AQ778" s="554"/>
      <c r="AR778" s="554"/>
      <c r="AS778" s="554"/>
      <c r="AT778" s="554"/>
      <c r="AU778" s="554"/>
      <c r="AV778" s="554"/>
      <c r="AW778" s="554"/>
      <c r="AX778" s="554"/>
      <c r="AY778" s="554"/>
      <c r="AZ778" s="554"/>
      <c r="BA778" s="554"/>
      <c r="BB778" s="554"/>
      <c r="BC778" s="554"/>
      <c r="BD778" s="554"/>
      <c r="BE778" s="554"/>
      <c r="BF778" s="554"/>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row>
    <row r="779" spans="1:124" hidden="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554"/>
      <c r="AI779" s="554"/>
      <c r="AJ779" s="554"/>
      <c r="AK779" s="554"/>
      <c r="AL779" s="554"/>
      <c r="AM779" s="554"/>
      <c r="AN779" s="554"/>
      <c r="AO779" s="554"/>
      <c r="AP779" s="554"/>
      <c r="AQ779" s="554"/>
      <c r="AR779" s="554"/>
      <c r="AS779" s="554"/>
      <c r="AT779" s="554"/>
      <c r="AU779" s="554"/>
      <c r="AV779" s="554"/>
      <c r="AW779" s="554"/>
      <c r="AX779" s="554"/>
      <c r="AY779" s="554"/>
      <c r="AZ779" s="554"/>
      <c r="BA779" s="554"/>
      <c r="BB779" s="554"/>
      <c r="BC779" s="554"/>
      <c r="BD779" s="554"/>
      <c r="BE779" s="554"/>
      <c r="BF779" s="554"/>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row>
    <row r="780" spans="1:124" hidden="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554"/>
      <c r="AI780" s="554"/>
      <c r="AJ780" s="554"/>
      <c r="AK780" s="554"/>
      <c r="AL780" s="554"/>
      <c r="AM780" s="554"/>
      <c r="AN780" s="554"/>
      <c r="AO780" s="554"/>
      <c r="AP780" s="554"/>
      <c r="AQ780" s="554"/>
      <c r="AR780" s="554"/>
      <c r="AS780" s="554"/>
      <c r="AT780" s="554"/>
      <c r="AU780" s="554"/>
      <c r="AV780" s="554"/>
      <c r="AW780" s="554"/>
      <c r="AX780" s="554"/>
      <c r="AY780" s="554"/>
      <c r="AZ780" s="554"/>
      <c r="BA780" s="554"/>
      <c r="BB780" s="554"/>
      <c r="BC780" s="554"/>
      <c r="BD780" s="554"/>
      <c r="BE780" s="554"/>
      <c r="BF780" s="554"/>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row>
    <row r="781" spans="1:124" hidden="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554"/>
      <c r="AI781" s="554"/>
      <c r="AJ781" s="554"/>
      <c r="AK781" s="554"/>
      <c r="AL781" s="554"/>
      <c r="AM781" s="554"/>
      <c r="AN781" s="554"/>
      <c r="AO781" s="554"/>
      <c r="AP781" s="554"/>
      <c r="AQ781" s="554"/>
      <c r="AR781" s="554"/>
      <c r="AS781" s="554"/>
      <c r="AT781" s="554"/>
      <c r="AU781" s="554"/>
      <c r="AV781" s="554"/>
      <c r="AW781" s="554"/>
      <c r="AX781" s="554"/>
      <c r="AY781" s="554"/>
      <c r="AZ781" s="554"/>
      <c r="BA781" s="554"/>
      <c r="BB781" s="554"/>
      <c r="BC781" s="554"/>
      <c r="BD781" s="554"/>
      <c r="BE781" s="554"/>
      <c r="BF781" s="554"/>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row>
    <row r="782" spans="1:124" hidden="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554"/>
      <c r="AI782" s="554"/>
      <c r="AJ782" s="554"/>
      <c r="AK782" s="554"/>
      <c r="AL782" s="554"/>
      <c r="AM782" s="554"/>
      <c r="AN782" s="554"/>
      <c r="AO782" s="554"/>
      <c r="AP782" s="554"/>
      <c r="AQ782" s="554"/>
      <c r="AR782" s="554"/>
      <c r="AS782" s="554"/>
      <c r="AT782" s="554"/>
      <c r="AU782" s="554"/>
      <c r="AV782" s="554"/>
      <c r="AW782" s="554"/>
      <c r="AX782" s="554"/>
      <c r="AY782" s="554"/>
      <c r="AZ782" s="554"/>
      <c r="BA782" s="554"/>
      <c r="BB782" s="554"/>
      <c r="BC782" s="554"/>
      <c r="BD782" s="554"/>
      <c r="BE782" s="554"/>
      <c r="BF782" s="554"/>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row>
    <row r="783" spans="1:124" hidden="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554"/>
      <c r="AI783" s="554"/>
      <c r="AJ783" s="554"/>
      <c r="AK783" s="554"/>
      <c r="AL783" s="554"/>
      <c r="AM783" s="554"/>
      <c r="AN783" s="554"/>
      <c r="AO783" s="554"/>
      <c r="AP783" s="554"/>
      <c r="AQ783" s="554"/>
      <c r="AR783" s="554"/>
      <c r="AS783" s="554"/>
      <c r="AT783" s="554"/>
      <c r="AU783" s="554"/>
      <c r="AV783" s="554"/>
      <c r="AW783" s="554"/>
      <c r="AX783" s="554"/>
      <c r="AY783" s="554"/>
      <c r="AZ783" s="554"/>
      <c r="BA783" s="554"/>
      <c r="BB783" s="554"/>
      <c r="BC783" s="554"/>
      <c r="BD783" s="554"/>
      <c r="BE783" s="554"/>
      <c r="BF783" s="554"/>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row>
    <row r="784" spans="1:124" hidden="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554"/>
      <c r="AI784" s="554"/>
      <c r="AJ784" s="554"/>
      <c r="AK784" s="554"/>
      <c r="AL784" s="554"/>
      <c r="AM784" s="554"/>
      <c r="AN784" s="554"/>
      <c r="AO784" s="554"/>
      <c r="AP784" s="554"/>
      <c r="AQ784" s="554"/>
      <c r="AR784" s="554"/>
      <c r="AS784" s="554"/>
      <c r="AT784" s="554"/>
      <c r="AU784" s="554"/>
      <c r="AV784" s="554"/>
      <c r="AW784" s="554"/>
      <c r="AX784" s="554"/>
      <c r="AY784" s="554"/>
      <c r="AZ784" s="554"/>
      <c r="BA784" s="554"/>
      <c r="BB784" s="554"/>
      <c r="BC784" s="554"/>
      <c r="BD784" s="554"/>
      <c r="BE784" s="554"/>
      <c r="BF784" s="554"/>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row>
    <row r="785" spans="1:124" hidden="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554"/>
      <c r="AI785" s="554"/>
      <c r="AJ785" s="554"/>
      <c r="AK785" s="554"/>
      <c r="AL785" s="554"/>
      <c r="AM785" s="554"/>
      <c r="AN785" s="554"/>
      <c r="AO785" s="554"/>
      <c r="AP785" s="554"/>
      <c r="AQ785" s="554"/>
      <c r="AR785" s="554"/>
      <c r="AS785" s="554"/>
      <c r="AT785" s="554"/>
      <c r="AU785" s="554"/>
      <c r="AV785" s="554"/>
      <c r="AW785" s="554"/>
      <c r="AX785" s="554"/>
      <c r="AY785" s="554"/>
      <c r="AZ785" s="554"/>
      <c r="BA785" s="554"/>
      <c r="BB785" s="554"/>
      <c r="BC785" s="554"/>
      <c r="BD785" s="554"/>
      <c r="BE785" s="554"/>
      <c r="BF785" s="554"/>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row>
    <row r="786" spans="1:124" hidden="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554"/>
      <c r="AI786" s="554"/>
      <c r="AJ786" s="554"/>
      <c r="AK786" s="554"/>
      <c r="AL786" s="554"/>
      <c r="AM786" s="554"/>
      <c r="AN786" s="554"/>
      <c r="AO786" s="554"/>
      <c r="AP786" s="554"/>
      <c r="AQ786" s="554"/>
      <c r="AR786" s="554"/>
      <c r="AS786" s="554"/>
      <c r="AT786" s="554"/>
      <c r="AU786" s="554"/>
      <c r="AV786" s="554"/>
      <c r="AW786" s="554"/>
      <c r="AX786" s="554"/>
      <c r="AY786" s="554"/>
      <c r="AZ786" s="554"/>
      <c r="BA786" s="554"/>
      <c r="BB786" s="554"/>
      <c r="BC786" s="554"/>
      <c r="BD786" s="554"/>
      <c r="BE786" s="554"/>
      <c r="BF786" s="554"/>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row>
    <row r="787" spans="1:124" hidden="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554"/>
      <c r="AI787" s="554"/>
      <c r="AJ787" s="554"/>
      <c r="AK787" s="554"/>
      <c r="AL787" s="554"/>
      <c r="AM787" s="554"/>
      <c r="AN787" s="554"/>
      <c r="AO787" s="554"/>
      <c r="AP787" s="554"/>
      <c r="AQ787" s="554"/>
      <c r="AR787" s="554"/>
      <c r="AS787" s="554"/>
      <c r="AT787" s="554"/>
      <c r="AU787" s="554"/>
      <c r="AV787" s="554"/>
      <c r="AW787" s="554"/>
      <c r="AX787" s="554"/>
      <c r="AY787" s="554"/>
      <c r="AZ787" s="554"/>
      <c r="BA787" s="554"/>
      <c r="BB787" s="554"/>
      <c r="BC787" s="554"/>
      <c r="BD787" s="554"/>
      <c r="BE787" s="554"/>
      <c r="BF787" s="554"/>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row>
    <row r="788" spans="1:124" hidden="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554"/>
      <c r="AI788" s="554"/>
      <c r="AJ788" s="554"/>
      <c r="AK788" s="554"/>
      <c r="AL788" s="554"/>
      <c r="AM788" s="554"/>
      <c r="AN788" s="554"/>
      <c r="AO788" s="554"/>
      <c r="AP788" s="554"/>
      <c r="AQ788" s="554"/>
      <c r="AR788" s="554"/>
      <c r="AS788" s="554"/>
      <c r="AT788" s="554"/>
      <c r="AU788" s="554"/>
      <c r="AV788" s="554"/>
      <c r="AW788" s="554"/>
      <c r="AX788" s="554"/>
      <c r="AY788" s="554"/>
      <c r="AZ788" s="554"/>
      <c r="BA788" s="554"/>
      <c r="BB788" s="554"/>
      <c r="BC788" s="554"/>
      <c r="BD788" s="554"/>
      <c r="BE788" s="554"/>
      <c r="BF788" s="554"/>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c r="DR788" s="9"/>
      <c r="DS788" s="9"/>
      <c r="DT788" s="9"/>
    </row>
    <row r="789" spans="1:124" hidden="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554"/>
      <c r="AI789" s="554"/>
      <c r="AJ789" s="554"/>
      <c r="AK789" s="554"/>
      <c r="AL789" s="554"/>
      <c r="AM789" s="554"/>
      <c r="AN789" s="554"/>
      <c r="AO789" s="554"/>
      <c r="AP789" s="554"/>
      <c r="AQ789" s="554"/>
      <c r="AR789" s="554"/>
      <c r="AS789" s="554"/>
      <c r="AT789" s="554"/>
      <c r="AU789" s="554"/>
      <c r="AV789" s="554"/>
      <c r="AW789" s="554"/>
      <c r="AX789" s="554"/>
      <c r="AY789" s="554"/>
      <c r="AZ789" s="554"/>
      <c r="BA789" s="554"/>
      <c r="BB789" s="554"/>
      <c r="BC789" s="554"/>
      <c r="BD789" s="554"/>
      <c r="BE789" s="554"/>
      <c r="BF789" s="554"/>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c r="DR789" s="9"/>
      <c r="DS789" s="9"/>
      <c r="DT789" s="9"/>
    </row>
    <row r="790" spans="1:124" hidden="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554"/>
      <c r="AI790" s="554"/>
      <c r="AJ790" s="554"/>
      <c r="AK790" s="554"/>
      <c r="AL790" s="554"/>
      <c r="AM790" s="554"/>
      <c r="AN790" s="554"/>
      <c r="AO790" s="554"/>
      <c r="AP790" s="554"/>
      <c r="AQ790" s="554"/>
      <c r="AR790" s="554"/>
      <c r="AS790" s="554"/>
      <c r="AT790" s="554"/>
      <c r="AU790" s="554"/>
      <c r="AV790" s="554"/>
      <c r="AW790" s="554"/>
      <c r="AX790" s="554"/>
      <c r="AY790" s="554"/>
      <c r="AZ790" s="554"/>
      <c r="BA790" s="554"/>
      <c r="BB790" s="554"/>
      <c r="BC790" s="554"/>
      <c r="BD790" s="554"/>
      <c r="BE790" s="554"/>
      <c r="BF790" s="554"/>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row>
    <row r="791" spans="1:124" hidden="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554"/>
      <c r="AI791" s="554"/>
      <c r="AJ791" s="554"/>
      <c r="AK791" s="554"/>
      <c r="AL791" s="554"/>
      <c r="AM791" s="554"/>
      <c r="AN791" s="554"/>
      <c r="AO791" s="554"/>
      <c r="AP791" s="554"/>
      <c r="AQ791" s="554"/>
      <c r="AR791" s="554"/>
      <c r="AS791" s="554"/>
      <c r="AT791" s="554"/>
      <c r="AU791" s="554"/>
      <c r="AV791" s="554"/>
      <c r="AW791" s="554"/>
      <c r="AX791" s="554"/>
      <c r="AY791" s="554"/>
      <c r="AZ791" s="554"/>
      <c r="BA791" s="554"/>
      <c r="BB791" s="554"/>
      <c r="BC791" s="554"/>
      <c r="BD791" s="554"/>
      <c r="BE791" s="554"/>
      <c r="BF791" s="554"/>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c r="DR791" s="9"/>
      <c r="DS791" s="9"/>
      <c r="DT791" s="9"/>
    </row>
    <row r="792" spans="1:124" hidden="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554"/>
      <c r="AI792" s="554"/>
      <c r="AJ792" s="554"/>
      <c r="AK792" s="554"/>
      <c r="AL792" s="554"/>
      <c r="AM792" s="554"/>
      <c r="AN792" s="554"/>
      <c r="AO792" s="554"/>
      <c r="AP792" s="554"/>
      <c r="AQ792" s="554"/>
      <c r="AR792" s="554"/>
      <c r="AS792" s="554"/>
      <c r="AT792" s="554"/>
      <c r="AU792" s="554"/>
      <c r="AV792" s="554"/>
      <c r="AW792" s="554"/>
      <c r="AX792" s="554"/>
      <c r="AY792" s="554"/>
      <c r="AZ792" s="554"/>
      <c r="BA792" s="554"/>
      <c r="BB792" s="554"/>
      <c r="BC792" s="554"/>
      <c r="BD792" s="554"/>
      <c r="BE792" s="554"/>
      <c r="BF792" s="554"/>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row>
    <row r="793" spans="1:124" hidden="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554"/>
      <c r="AI793" s="554"/>
      <c r="AJ793" s="554"/>
      <c r="AK793" s="554"/>
      <c r="AL793" s="554"/>
      <c r="AM793" s="554"/>
      <c r="AN793" s="554"/>
      <c r="AO793" s="554"/>
      <c r="AP793" s="554"/>
      <c r="AQ793" s="554"/>
      <c r="AR793" s="554"/>
      <c r="AS793" s="554"/>
      <c r="AT793" s="554"/>
      <c r="AU793" s="554"/>
      <c r="AV793" s="554"/>
      <c r="AW793" s="554"/>
      <c r="AX793" s="554"/>
      <c r="AY793" s="554"/>
      <c r="AZ793" s="554"/>
      <c r="BA793" s="554"/>
      <c r="BB793" s="554"/>
      <c r="BC793" s="554"/>
      <c r="BD793" s="554"/>
      <c r="BE793" s="554"/>
      <c r="BF793" s="554"/>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c r="DR793" s="9"/>
      <c r="DS793" s="9"/>
      <c r="DT793" s="9"/>
    </row>
    <row r="794" spans="1:124" hidden="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554"/>
      <c r="AI794" s="554"/>
      <c r="AJ794" s="554"/>
      <c r="AK794" s="554"/>
      <c r="AL794" s="554"/>
      <c r="AM794" s="554"/>
      <c r="AN794" s="554"/>
      <c r="AO794" s="554"/>
      <c r="AP794" s="554"/>
      <c r="AQ794" s="554"/>
      <c r="AR794" s="554"/>
      <c r="AS794" s="554"/>
      <c r="AT794" s="554"/>
      <c r="AU794" s="554"/>
      <c r="AV794" s="554"/>
      <c r="AW794" s="554"/>
      <c r="AX794" s="554"/>
      <c r="AY794" s="554"/>
      <c r="AZ794" s="554"/>
      <c r="BA794" s="554"/>
      <c r="BB794" s="554"/>
      <c r="BC794" s="554"/>
      <c r="BD794" s="554"/>
      <c r="BE794" s="554"/>
      <c r="BF794" s="554"/>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c r="DR794" s="9"/>
      <c r="DS794" s="9"/>
      <c r="DT794" s="9"/>
    </row>
    <row r="795" spans="1:124" hidden="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554"/>
      <c r="AI795" s="554"/>
      <c r="AJ795" s="554"/>
      <c r="AK795" s="554"/>
      <c r="AL795" s="554"/>
      <c r="AM795" s="554"/>
      <c r="AN795" s="554"/>
      <c r="AO795" s="554"/>
      <c r="AP795" s="554"/>
      <c r="AQ795" s="554"/>
      <c r="AR795" s="554"/>
      <c r="AS795" s="554"/>
      <c r="AT795" s="554"/>
      <c r="AU795" s="554"/>
      <c r="AV795" s="554"/>
      <c r="AW795" s="554"/>
      <c r="AX795" s="554"/>
      <c r="AY795" s="554"/>
      <c r="AZ795" s="554"/>
      <c r="BA795" s="554"/>
      <c r="BB795" s="554"/>
      <c r="BC795" s="554"/>
      <c r="BD795" s="554"/>
      <c r="BE795" s="554"/>
      <c r="BF795" s="554"/>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c r="DR795" s="9"/>
      <c r="DS795" s="9"/>
      <c r="DT795" s="9"/>
    </row>
    <row r="796" spans="1:124" hidden="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554"/>
      <c r="AI796" s="554"/>
      <c r="AJ796" s="554"/>
      <c r="AK796" s="554"/>
      <c r="AL796" s="554"/>
      <c r="AM796" s="554"/>
      <c r="AN796" s="554"/>
      <c r="AO796" s="554"/>
      <c r="AP796" s="554"/>
      <c r="AQ796" s="554"/>
      <c r="AR796" s="554"/>
      <c r="AS796" s="554"/>
      <c r="AT796" s="554"/>
      <c r="AU796" s="554"/>
      <c r="AV796" s="554"/>
      <c r="AW796" s="554"/>
      <c r="AX796" s="554"/>
      <c r="AY796" s="554"/>
      <c r="AZ796" s="554"/>
      <c r="BA796" s="554"/>
      <c r="BB796" s="554"/>
      <c r="BC796" s="554"/>
      <c r="BD796" s="554"/>
      <c r="BE796" s="554"/>
      <c r="BF796" s="554"/>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c r="DR796" s="9"/>
      <c r="DS796" s="9"/>
      <c r="DT796" s="9"/>
    </row>
    <row r="797" spans="1:124" hidden="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554"/>
      <c r="AI797" s="554"/>
      <c r="AJ797" s="554"/>
      <c r="AK797" s="554"/>
      <c r="AL797" s="554"/>
      <c r="AM797" s="554"/>
      <c r="AN797" s="554"/>
      <c r="AO797" s="554"/>
      <c r="AP797" s="554"/>
      <c r="AQ797" s="554"/>
      <c r="AR797" s="554"/>
      <c r="AS797" s="554"/>
      <c r="AT797" s="554"/>
      <c r="AU797" s="554"/>
      <c r="AV797" s="554"/>
      <c r="AW797" s="554"/>
      <c r="AX797" s="554"/>
      <c r="AY797" s="554"/>
      <c r="AZ797" s="554"/>
      <c r="BA797" s="554"/>
      <c r="BB797" s="554"/>
      <c r="BC797" s="554"/>
      <c r="BD797" s="554"/>
      <c r="BE797" s="554"/>
      <c r="BF797" s="554"/>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c r="DR797" s="9"/>
      <c r="DS797" s="9"/>
      <c r="DT797" s="9"/>
    </row>
    <row r="798" spans="1:124" hidden="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554"/>
      <c r="AI798" s="554"/>
      <c r="AJ798" s="554"/>
      <c r="AK798" s="554"/>
      <c r="AL798" s="554"/>
      <c r="AM798" s="554"/>
      <c r="AN798" s="554"/>
      <c r="AO798" s="554"/>
      <c r="AP798" s="554"/>
      <c r="AQ798" s="554"/>
      <c r="AR798" s="554"/>
      <c r="AS798" s="554"/>
      <c r="AT798" s="554"/>
      <c r="AU798" s="554"/>
      <c r="AV798" s="554"/>
      <c r="AW798" s="554"/>
      <c r="AX798" s="554"/>
      <c r="AY798" s="554"/>
      <c r="AZ798" s="554"/>
      <c r="BA798" s="554"/>
      <c r="BB798" s="554"/>
      <c r="BC798" s="554"/>
      <c r="BD798" s="554"/>
      <c r="BE798" s="554"/>
      <c r="BF798" s="554"/>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c r="DR798" s="9"/>
      <c r="DS798" s="9"/>
      <c r="DT798" s="9"/>
    </row>
    <row r="799" spans="1:124" hidden="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554"/>
      <c r="AI799" s="554"/>
      <c r="AJ799" s="554"/>
      <c r="AK799" s="554"/>
      <c r="AL799" s="554"/>
      <c r="AM799" s="554"/>
      <c r="AN799" s="554"/>
      <c r="AO799" s="554"/>
      <c r="AP799" s="554"/>
      <c r="AQ799" s="554"/>
      <c r="AR799" s="554"/>
      <c r="AS799" s="554"/>
      <c r="AT799" s="554"/>
      <c r="AU799" s="554"/>
      <c r="AV799" s="554"/>
      <c r="AW799" s="554"/>
      <c r="AX799" s="554"/>
      <c r="AY799" s="554"/>
      <c r="AZ799" s="554"/>
      <c r="BA799" s="554"/>
      <c r="BB799" s="554"/>
      <c r="BC799" s="554"/>
      <c r="BD799" s="554"/>
      <c r="BE799" s="554"/>
      <c r="BF799" s="554"/>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c r="DR799" s="9"/>
      <c r="DS799" s="9"/>
      <c r="DT799" s="9"/>
    </row>
    <row r="800" spans="1:124" hidden="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554"/>
      <c r="AI800" s="554"/>
      <c r="AJ800" s="554"/>
      <c r="AK800" s="554"/>
      <c r="AL800" s="554"/>
      <c r="AM800" s="554"/>
      <c r="AN800" s="554"/>
      <c r="AO800" s="554"/>
      <c r="AP800" s="554"/>
      <c r="AQ800" s="554"/>
      <c r="AR800" s="554"/>
      <c r="AS800" s="554"/>
      <c r="AT800" s="554"/>
      <c r="AU800" s="554"/>
      <c r="AV800" s="554"/>
      <c r="AW800" s="554"/>
      <c r="AX800" s="554"/>
      <c r="AY800" s="554"/>
      <c r="AZ800" s="554"/>
      <c r="BA800" s="554"/>
      <c r="BB800" s="554"/>
      <c r="BC800" s="554"/>
      <c r="BD800" s="554"/>
      <c r="BE800" s="554"/>
      <c r="BF800" s="554"/>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c r="DR800" s="9"/>
      <c r="DS800" s="9"/>
      <c r="DT800" s="9"/>
    </row>
    <row r="801" spans="1:124" hidden="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554"/>
      <c r="AI801" s="554"/>
      <c r="AJ801" s="554"/>
      <c r="AK801" s="554"/>
      <c r="AL801" s="554"/>
      <c r="AM801" s="554"/>
      <c r="AN801" s="554"/>
      <c r="AO801" s="554"/>
      <c r="AP801" s="554"/>
      <c r="AQ801" s="554"/>
      <c r="AR801" s="554"/>
      <c r="AS801" s="554"/>
      <c r="AT801" s="554"/>
      <c r="AU801" s="554"/>
      <c r="AV801" s="554"/>
      <c r="AW801" s="554"/>
      <c r="AX801" s="554"/>
      <c r="AY801" s="554"/>
      <c r="AZ801" s="554"/>
      <c r="BA801" s="554"/>
      <c r="BB801" s="554"/>
      <c r="BC801" s="554"/>
      <c r="BD801" s="554"/>
      <c r="BE801" s="554"/>
      <c r="BF801" s="554"/>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c r="DR801" s="9"/>
      <c r="DS801" s="9"/>
      <c r="DT801" s="9"/>
    </row>
    <row r="802" spans="1:124" hidden="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554"/>
      <c r="AI802" s="554"/>
      <c r="AJ802" s="554"/>
      <c r="AK802" s="554"/>
      <c r="AL802" s="554"/>
      <c r="AM802" s="554"/>
      <c r="AN802" s="554"/>
      <c r="AO802" s="554"/>
      <c r="AP802" s="554"/>
      <c r="AQ802" s="554"/>
      <c r="AR802" s="554"/>
      <c r="AS802" s="554"/>
      <c r="AT802" s="554"/>
      <c r="AU802" s="554"/>
      <c r="AV802" s="554"/>
      <c r="AW802" s="554"/>
      <c r="AX802" s="554"/>
      <c r="AY802" s="554"/>
      <c r="AZ802" s="554"/>
      <c r="BA802" s="554"/>
      <c r="BB802" s="554"/>
      <c r="BC802" s="554"/>
      <c r="BD802" s="554"/>
      <c r="BE802" s="554"/>
      <c r="BF802" s="554"/>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c r="DR802" s="9"/>
      <c r="DS802" s="9"/>
      <c r="DT802" s="9"/>
    </row>
    <row r="803" spans="1:124" hidden="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554"/>
      <c r="AI803" s="554"/>
      <c r="AJ803" s="554"/>
      <c r="AK803" s="554"/>
      <c r="AL803" s="554"/>
      <c r="AM803" s="554"/>
      <c r="AN803" s="554"/>
      <c r="AO803" s="554"/>
      <c r="AP803" s="554"/>
      <c r="AQ803" s="554"/>
      <c r="AR803" s="554"/>
      <c r="AS803" s="554"/>
      <c r="AT803" s="554"/>
      <c r="AU803" s="554"/>
      <c r="AV803" s="554"/>
      <c r="AW803" s="554"/>
      <c r="AX803" s="554"/>
      <c r="AY803" s="554"/>
      <c r="AZ803" s="554"/>
      <c r="BA803" s="554"/>
      <c r="BB803" s="554"/>
      <c r="BC803" s="554"/>
      <c r="BD803" s="554"/>
      <c r="BE803" s="554"/>
      <c r="BF803" s="554"/>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c r="DR803" s="9"/>
      <c r="DS803" s="9"/>
      <c r="DT803" s="9"/>
    </row>
    <row r="804" spans="1:124" hidden="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554"/>
      <c r="AI804" s="554"/>
      <c r="AJ804" s="554"/>
      <c r="AK804" s="554"/>
      <c r="AL804" s="554"/>
      <c r="AM804" s="554"/>
      <c r="AN804" s="554"/>
      <c r="AO804" s="554"/>
      <c r="AP804" s="554"/>
      <c r="AQ804" s="554"/>
      <c r="AR804" s="554"/>
      <c r="AS804" s="554"/>
      <c r="AT804" s="554"/>
      <c r="AU804" s="554"/>
      <c r="AV804" s="554"/>
      <c r="AW804" s="554"/>
      <c r="AX804" s="554"/>
      <c r="AY804" s="554"/>
      <c r="AZ804" s="554"/>
      <c r="BA804" s="554"/>
      <c r="BB804" s="554"/>
      <c r="BC804" s="554"/>
      <c r="BD804" s="554"/>
      <c r="BE804" s="554"/>
      <c r="BF804" s="554"/>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c r="DR804" s="9"/>
      <c r="DS804" s="9"/>
      <c r="DT804" s="9"/>
    </row>
    <row r="805" spans="1:124" hidden="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554"/>
      <c r="AI805" s="554"/>
      <c r="AJ805" s="554"/>
      <c r="AK805" s="554"/>
      <c r="AL805" s="554"/>
      <c r="AM805" s="554"/>
      <c r="AN805" s="554"/>
      <c r="AO805" s="554"/>
      <c r="AP805" s="554"/>
      <c r="AQ805" s="554"/>
      <c r="AR805" s="554"/>
      <c r="AS805" s="554"/>
      <c r="AT805" s="554"/>
      <c r="AU805" s="554"/>
      <c r="AV805" s="554"/>
      <c r="AW805" s="554"/>
      <c r="AX805" s="554"/>
      <c r="AY805" s="554"/>
      <c r="AZ805" s="554"/>
      <c r="BA805" s="554"/>
      <c r="BB805" s="554"/>
      <c r="BC805" s="554"/>
      <c r="BD805" s="554"/>
      <c r="BE805" s="554"/>
      <c r="BF805" s="554"/>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row>
    <row r="806" spans="1:124" hidden="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554"/>
      <c r="AI806" s="554"/>
      <c r="AJ806" s="554"/>
      <c r="AK806" s="554"/>
      <c r="AL806" s="554"/>
      <c r="AM806" s="554"/>
      <c r="AN806" s="554"/>
      <c r="AO806" s="554"/>
      <c r="AP806" s="554"/>
      <c r="AQ806" s="554"/>
      <c r="AR806" s="554"/>
      <c r="AS806" s="554"/>
      <c r="AT806" s="554"/>
      <c r="AU806" s="554"/>
      <c r="AV806" s="554"/>
      <c r="AW806" s="554"/>
      <c r="AX806" s="554"/>
      <c r="AY806" s="554"/>
      <c r="AZ806" s="554"/>
      <c r="BA806" s="554"/>
      <c r="BB806" s="554"/>
      <c r="BC806" s="554"/>
      <c r="BD806" s="554"/>
      <c r="BE806" s="554"/>
      <c r="BF806" s="554"/>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c r="DR806" s="9"/>
      <c r="DS806" s="9"/>
      <c r="DT806" s="9"/>
    </row>
    <row r="807" spans="1:124" hidden="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554"/>
      <c r="AI807" s="554"/>
      <c r="AJ807" s="554"/>
      <c r="AK807" s="554"/>
      <c r="AL807" s="554"/>
      <c r="AM807" s="554"/>
      <c r="AN807" s="554"/>
      <c r="AO807" s="554"/>
      <c r="AP807" s="554"/>
      <c r="AQ807" s="554"/>
      <c r="AR807" s="554"/>
      <c r="AS807" s="554"/>
      <c r="AT807" s="554"/>
      <c r="AU807" s="554"/>
      <c r="AV807" s="554"/>
      <c r="AW807" s="554"/>
      <c r="AX807" s="554"/>
      <c r="AY807" s="554"/>
      <c r="AZ807" s="554"/>
      <c r="BA807" s="554"/>
      <c r="BB807" s="554"/>
      <c r="BC807" s="554"/>
      <c r="BD807" s="554"/>
      <c r="BE807" s="554"/>
      <c r="BF807" s="554"/>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c r="DR807" s="9"/>
      <c r="DS807" s="9"/>
      <c r="DT807" s="9"/>
    </row>
    <row r="808" spans="1:124" hidden="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554"/>
      <c r="AI808" s="554"/>
      <c r="AJ808" s="554"/>
      <c r="AK808" s="554"/>
      <c r="AL808" s="554"/>
      <c r="AM808" s="554"/>
      <c r="AN808" s="554"/>
      <c r="AO808" s="554"/>
      <c r="AP808" s="554"/>
      <c r="AQ808" s="554"/>
      <c r="AR808" s="554"/>
      <c r="AS808" s="554"/>
      <c r="AT808" s="554"/>
      <c r="AU808" s="554"/>
      <c r="AV808" s="554"/>
      <c r="AW808" s="554"/>
      <c r="AX808" s="554"/>
      <c r="AY808" s="554"/>
      <c r="AZ808" s="554"/>
      <c r="BA808" s="554"/>
      <c r="BB808" s="554"/>
      <c r="BC808" s="554"/>
      <c r="BD808" s="554"/>
      <c r="BE808" s="554"/>
      <c r="BF808" s="554"/>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row>
    <row r="809" spans="1:124" hidden="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554"/>
      <c r="AI809" s="554"/>
      <c r="AJ809" s="554"/>
      <c r="AK809" s="554"/>
      <c r="AL809" s="554"/>
      <c r="AM809" s="554"/>
      <c r="AN809" s="554"/>
      <c r="AO809" s="554"/>
      <c r="AP809" s="554"/>
      <c r="AQ809" s="554"/>
      <c r="AR809" s="554"/>
      <c r="AS809" s="554"/>
      <c r="AT809" s="554"/>
      <c r="AU809" s="554"/>
      <c r="AV809" s="554"/>
      <c r="AW809" s="554"/>
      <c r="AX809" s="554"/>
      <c r="AY809" s="554"/>
      <c r="AZ809" s="554"/>
      <c r="BA809" s="554"/>
      <c r="BB809" s="554"/>
      <c r="BC809" s="554"/>
      <c r="BD809" s="554"/>
      <c r="BE809" s="554"/>
      <c r="BF809" s="554"/>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c r="DR809" s="9"/>
      <c r="DS809" s="9"/>
      <c r="DT809" s="9"/>
    </row>
    <row r="810" spans="1:124" hidden="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554"/>
      <c r="AI810" s="554"/>
      <c r="AJ810" s="554"/>
      <c r="AK810" s="554"/>
      <c r="AL810" s="554"/>
      <c r="AM810" s="554"/>
      <c r="AN810" s="554"/>
      <c r="AO810" s="554"/>
      <c r="AP810" s="554"/>
      <c r="AQ810" s="554"/>
      <c r="AR810" s="554"/>
      <c r="AS810" s="554"/>
      <c r="AT810" s="554"/>
      <c r="AU810" s="554"/>
      <c r="AV810" s="554"/>
      <c r="AW810" s="554"/>
      <c r="AX810" s="554"/>
      <c r="AY810" s="554"/>
      <c r="AZ810" s="554"/>
      <c r="BA810" s="554"/>
      <c r="BB810" s="554"/>
      <c r="BC810" s="554"/>
      <c r="BD810" s="554"/>
      <c r="BE810" s="554"/>
      <c r="BF810" s="554"/>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c r="DR810" s="9"/>
      <c r="DS810" s="9"/>
      <c r="DT810" s="9"/>
    </row>
    <row r="811" spans="1:124" hidden="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554"/>
      <c r="AI811" s="554"/>
      <c r="AJ811" s="554"/>
      <c r="AK811" s="554"/>
      <c r="AL811" s="554"/>
      <c r="AM811" s="554"/>
      <c r="AN811" s="554"/>
      <c r="AO811" s="554"/>
      <c r="AP811" s="554"/>
      <c r="AQ811" s="554"/>
      <c r="AR811" s="554"/>
      <c r="AS811" s="554"/>
      <c r="AT811" s="554"/>
      <c r="AU811" s="554"/>
      <c r="AV811" s="554"/>
      <c r="AW811" s="554"/>
      <c r="AX811" s="554"/>
      <c r="AY811" s="554"/>
      <c r="AZ811" s="554"/>
      <c r="BA811" s="554"/>
      <c r="BB811" s="554"/>
      <c r="BC811" s="554"/>
      <c r="BD811" s="554"/>
      <c r="BE811" s="554"/>
      <c r="BF811" s="554"/>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c r="DR811" s="9"/>
      <c r="DS811" s="9"/>
      <c r="DT811" s="9"/>
    </row>
    <row r="812" spans="1:124" hidden="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554"/>
      <c r="AI812" s="554"/>
      <c r="AJ812" s="554"/>
      <c r="AK812" s="554"/>
      <c r="AL812" s="554"/>
      <c r="AM812" s="554"/>
      <c r="AN812" s="554"/>
      <c r="AO812" s="554"/>
      <c r="AP812" s="554"/>
      <c r="AQ812" s="554"/>
      <c r="AR812" s="554"/>
      <c r="AS812" s="554"/>
      <c r="AT812" s="554"/>
      <c r="AU812" s="554"/>
      <c r="AV812" s="554"/>
      <c r="AW812" s="554"/>
      <c r="AX812" s="554"/>
      <c r="AY812" s="554"/>
      <c r="AZ812" s="554"/>
      <c r="BA812" s="554"/>
      <c r="BB812" s="554"/>
      <c r="BC812" s="554"/>
      <c r="BD812" s="554"/>
      <c r="BE812" s="554"/>
      <c r="BF812" s="554"/>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c r="DR812" s="9"/>
      <c r="DS812" s="9"/>
      <c r="DT812" s="9"/>
    </row>
    <row r="813" spans="1:124" hidden="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554"/>
      <c r="AI813" s="554"/>
      <c r="AJ813" s="554"/>
      <c r="AK813" s="554"/>
      <c r="AL813" s="554"/>
      <c r="AM813" s="554"/>
      <c r="AN813" s="554"/>
      <c r="AO813" s="554"/>
      <c r="AP813" s="554"/>
      <c r="AQ813" s="554"/>
      <c r="AR813" s="554"/>
      <c r="AS813" s="554"/>
      <c r="AT813" s="554"/>
      <c r="AU813" s="554"/>
      <c r="AV813" s="554"/>
      <c r="AW813" s="554"/>
      <c r="AX813" s="554"/>
      <c r="AY813" s="554"/>
      <c r="AZ813" s="554"/>
      <c r="BA813" s="554"/>
      <c r="BB813" s="554"/>
      <c r="BC813" s="554"/>
      <c r="BD813" s="554"/>
      <c r="BE813" s="554"/>
      <c r="BF813" s="554"/>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c r="DR813" s="9"/>
      <c r="DS813" s="9"/>
      <c r="DT813" s="9"/>
    </row>
    <row r="814" spans="1:124" hidden="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554"/>
      <c r="AI814" s="554"/>
      <c r="AJ814" s="554"/>
      <c r="AK814" s="554"/>
      <c r="AL814" s="554"/>
      <c r="AM814" s="554"/>
      <c r="AN814" s="554"/>
      <c r="AO814" s="554"/>
      <c r="AP814" s="554"/>
      <c r="AQ814" s="554"/>
      <c r="AR814" s="554"/>
      <c r="AS814" s="554"/>
      <c r="AT814" s="554"/>
      <c r="AU814" s="554"/>
      <c r="AV814" s="554"/>
      <c r="AW814" s="554"/>
      <c r="AX814" s="554"/>
      <c r="AY814" s="554"/>
      <c r="AZ814" s="554"/>
      <c r="BA814" s="554"/>
      <c r="BB814" s="554"/>
      <c r="BC814" s="554"/>
      <c r="BD814" s="554"/>
      <c r="BE814" s="554"/>
      <c r="BF814" s="554"/>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c r="DR814" s="9"/>
      <c r="DS814" s="9"/>
      <c r="DT814" s="9"/>
    </row>
    <row r="815" spans="1:124" hidden="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554"/>
      <c r="AI815" s="554"/>
      <c r="AJ815" s="554"/>
      <c r="AK815" s="554"/>
      <c r="AL815" s="554"/>
      <c r="AM815" s="554"/>
      <c r="AN815" s="554"/>
      <c r="AO815" s="554"/>
      <c r="AP815" s="554"/>
      <c r="AQ815" s="554"/>
      <c r="AR815" s="554"/>
      <c r="AS815" s="554"/>
      <c r="AT815" s="554"/>
      <c r="AU815" s="554"/>
      <c r="AV815" s="554"/>
      <c r="AW815" s="554"/>
      <c r="AX815" s="554"/>
      <c r="AY815" s="554"/>
      <c r="AZ815" s="554"/>
      <c r="BA815" s="554"/>
      <c r="BB815" s="554"/>
      <c r="BC815" s="554"/>
      <c r="BD815" s="554"/>
      <c r="BE815" s="554"/>
      <c r="BF815" s="554"/>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c r="DR815" s="9"/>
      <c r="DS815" s="9"/>
      <c r="DT815" s="9"/>
    </row>
    <row r="816" spans="1:124" hidden="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554"/>
      <c r="AI816" s="554"/>
      <c r="AJ816" s="554"/>
      <c r="AK816" s="554"/>
      <c r="AL816" s="554"/>
      <c r="AM816" s="554"/>
      <c r="AN816" s="554"/>
      <c r="AO816" s="554"/>
      <c r="AP816" s="554"/>
      <c r="AQ816" s="554"/>
      <c r="AR816" s="554"/>
      <c r="AS816" s="554"/>
      <c r="AT816" s="554"/>
      <c r="AU816" s="554"/>
      <c r="AV816" s="554"/>
      <c r="AW816" s="554"/>
      <c r="AX816" s="554"/>
      <c r="AY816" s="554"/>
      <c r="AZ816" s="554"/>
      <c r="BA816" s="554"/>
      <c r="BB816" s="554"/>
      <c r="BC816" s="554"/>
      <c r="BD816" s="554"/>
      <c r="BE816" s="554"/>
      <c r="BF816" s="554"/>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c r="DR816" s="9"/>
      <c r="DS816" s="9"/>
      <c r="DT816" s="9"/>
    </row>
    <row r="817" spans="1:124" hidden="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554"/>
      <c r="AI817" s="554"/>
      <c r="AJ817" s="554"/>
      <c r="AK817" s="554"/>
      <c r="AL817" s="554"/>
      <c r="AM817" s="554"/>
      <c r="AN817" s="554"/>
      <c r="AO817" s="554"/>
      <c r="AP817" s="554"/>
      <c r="AQ817" s="554"/>
      <c r="AR817" s="554"/>
      <c r="AS817" s="554"/>
      <c r="AT817" s="554"/>
      <c r="AU817" s="554"/>
      <c r="AV817" s="554"/>
      <c r="AW817" s="554"/>
      <c r="AX817" s="554"/>
      <c r="AY817" s="554"/>
      <c r="AZ817" s="554"/>
      <c r="BA817" s="554"/>
      <c r="BB817" s="554"/>
      <c r="BC817" s="554"/>
      <c r="BD817" s="554"/>
      <c r="BE817" s="554"/>
      <c r="BF817" s="554"/>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row>
    <row r="818" spans="1:124" hidden="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554"/>
      <c r="AI818" s="554"/>
      <c r="AJ818" s="554"/>
      <c r="AK818" s="554"/>
      <c r="AL818" s="554"/>
      <c r="AM818" s="554"/>
      <c r="AN818" s="554"/>
      <c r="AO818" s="554"/>
      <c r="AP818" s="554"/>
      <c r="AQ818" s="554"/>
      <c r="AR818" s="554"/>
      <c r="AS818" s="554"/>
      <c r="AT818" s="554"/>
      <c r="AU818" s="554"/>
      <c r="AV818" s="554"/>
      <c r="AW818" s="554"/>
      <c r="AX818" s="554"/>
      <c r="AY818" s="554"/>
      <c r="AZ818" s="554"/>
      <c r="BA818" s="554"/>
      <c r="BB818" s="554"/>
      <c r="BC818" s="554"/>
      <c r="BD818" s="554"/>
      <c r="BE818" s="554"/>
      <c r="BF818" s="554"/>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c r="DR818" s="9"/>
      <c r="DS818" s="9"/>
      <c r="DT818" s="9"/>
    </row>
    <row r="819" spans="1:124" hidden="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554"/>
      <c r="AI819" s="554"/>
      <c r="AJ819" s="554"/>
      <c r="AK819" s="554"/>
      <c r="AL819" s="554"/>
      <c r="AM819" s="554"/>
      <c r="AN819" s="554"/>
      <c r="AO819" s="554"/>
      <c r="AP819" s="554"/>
      <c r="AQ819" s="554"/>
      <c r="AR819" s="554"/>
      <c r="AS819" s="554"/>
      <c r="AT819" s="554"/>
      <c r="AU819" s="554"/>
      <c r="AV819" s="554"/>
      <c r="AW819" s="554"/>
      <c r="AX819" s="554"/>
      <c r="AY819" s="554"/>
      <c r="AZ819" s="554"/>
      <c r="BA819" s="554"/>
      <c r="BB819" s="554"/>
      <c r="BC819" s="554"/>
      <c r="BD819" s="554"/>
      <c r="BE819" s="554"/>
      <c r="BF819" s="554"/>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c r="DR819" s="9"/>
      <c r="DS819" s="9"/>
      <c r="DT819" s="9"/>
    </row>
    <row r="820" spans="1:124" hidden="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554"/>
      <c r="AI820" s="554"/>
      <c r="AJ820" s="554"/>
      <c r="AK820" s="554"/>
      <c r="AL820" s="554"/>
      <c r="AM820" s="554"/>
      <c r="AN820" s="554"/>
      <c r="AO820" s="554"/>
      <c r="AP820" s="554"/>
      <c r="AQ820" s="554"/>
      <c r="AR820" s="554"/>
      <c r="AS820" s="554"/>
      <c r="AT820" s="554"/>
      <c r="AU820" s="554"/>
      <c r="AV820" s="554"/>
      <c r="AW820" s="554"/>
      <c r="AX820" s="554"/>
      <c r="AY820" s="554"/>
      <c r="AZ820" s="554"/>
      <c r="BA820" s="554"/>
      <c r="BB820" s="554"/>
      <c r="BC820" s="554"/>
      <c r="BD820" s="554"/>
      <c r="BE820" s="554"/>
      <c r="BF820" s="554"/>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c r="DR820" s="9"/>
      <c r="DS820" s="9"/>
      <c r="DT820" s="9"/>
    </row>
    <row r="821" spans="1:124" hidden="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554"/>
      <c r="AI821" s="554"/>
      <c r="AJ821" s="554"/>
      <c r="AK821" s="554"/>
      <c r="AL821" s="554"/>
      <c r="AM821" s="554"/>
      <c r="AN821" s="554"/>
      <c r="AO821" s="554"/>
      <c r="AP821" s="554"/>
      <c r="AQ821" s="554"/>
      <c r="AR821" s="554"/>
      <c r="AS821" s="554"/>
      <c r="AT821" s="554"/>
      <c r="AU821" s="554"/>
      <c r="AV821" s="554"/>
      <c r="AW821" s="554"/>
      <c r="AX821" s="554"/>
      <c r="AY821" s="554"/>
      <c r="AZ821" s="554"/>
      <c r="BA821" s="554"/>
      <c r="BB821" s="554"/>
      <c r="BC821" s="554"/>
      <c r="BD821" s="554"/>
      <c r="BE821" s="554"/>
      <c r="BF821" s="554"/>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c r="DR821" s="9"/>
      <c r="DS821" s="9"/>
      <c r="DT821" s="9"/>
    </row>
    <row r="822" spans="1:124" hidden="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554"/>
      <c r="AI822" s="554"/>
      <c r="AJ822" s="554"/>
      <c r="AK822" s="554"/>
      <c r="AL822" s="554"/>
      <c r="AM822" s="554"/>
      <c r="AN822" s="554"/>
      <c r="AO822" s="554"/>
      <c r="AP822" s="554"/>
      <c r="AQ822" s="554"/>
      <c r="AR822" s="554"/>
      <c r="AS822" s="554"/>
      <c r="AT822" s="554"/>
      <c r="AU822" s="554"/>
      <c r="AV822" s="554"/>
      <c r="AW822" s="554"/>
      <c r="AX822" s="554"/>
      <c r="AY822" s="554"/>
      <c r="AZ822" s="554"/>
      <c r="BA822" s="554"/>
      <c r="BB822" s="554"/>
      <c r="BC822" s="554"/>
      <c r="BD822" s="554"/>
      <c r="BE822" s="554"/>
      <c r="BF822" s="554"/>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c r="DR822" s="9"/>
      <c r="DS822" s="9"/>
      <c r="DT822" s="9"/>
    </row>
    <row r="823" spans="1:124" hidden="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554"/>
      <c r="AI823" s="554"/>
      <c r="AJ823" s="554"/>
      <c r="AK823" s="554"/>
      <c r="AL823" s="554"/>
      <c r="AM823" s="554"/>
      <c r="AN823" s="554"/>
      <c r="AO823" s="554"/>
      <c r="AP823" s="554"/>
      <c r="AQ823" s="554"/>
      <c r="AR823" s="554"/>
      <c r="AS823" s="554"/>
      <c r="AT823" s="554"/>
      <c r="AU823" s="554"/>
      <c r="AV823" s="554"/>
      <c r="AW823" s="554"/>
      <c r="AX823" s="554"/>
      <c r="AY823" s="554"/>
      <c r="AZ823" s="554"/>
      <c r="BA823" s="554"/>
      <c r="BB823" s="554"/>
      <c r="BC823" s="554"/>
      <c r="BD823" s="554"/>
      <c r="BE823" s="554"/>
      <c r="BF823" s="554"/>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c r="DR823" s="9"/>
      <c r="DS823" s="9"/>
      <c r="DT823" s="9"/>
    </row>
    <row r="824" spans="1:124" hidden="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554"/>
      <c r="AI824" s="554"/>
      <c r="AJ824" s="554"/>
      <c r="AK824" s="554"/>
      <c r="AL824" s="554"/>
      <c r="AM824" s="554"/>
      <c r="AN824" s="554"/>
      <c r="AO824" s="554"/>
      <c r="AP824" s="554"/>
      <c r="AQ824" s="554"/>
      <c r="AR824" s="554"/>
      <c r="AS824" s="554"/>
      <c r="AT824" s="554"/>
      <c r="AU824" s="554"/>
      <c r="AV824" s="554"/>
      <c r="AW824" s="554"/>
      <c r="AX824" s="554"/>
      <c r="AY824" s="554"/>
      <c r="AZ824" s="554"/>
      <c r="BA824" s="554"/>
      <c r="BB824" s="554"/>
      <c r="BC824" s="554"/>
      <c r="BD824" s="554"/>
      <c r="BE824" s="554"/>
      <c r="BF824" s="554"/>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c r="DR824" s="9"/>
      <c r="DS824" s="9"/>
      <c r="DT824" s="9"/>
    </row>
    <row r="825" spans="1:124" hidden="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554"/>
      <c r="AI825" s="554"/>
      <c r="AJ825" s="554"/>
      <c r="AK825" s="554"/>
      <c r="AL825" s="554"/>
      <c r="AM825" s="554"/>
      <c r="AN825" s="554"/>
      <c r="AO825" s="554"/>
      <c r="AP825" s="554"/>
      <c r="AQ825" s="554"/>
      <c r="AR825" s="554"/>
      <c r="AS825" s="554"/>
      <c r="AT825" s="554"/>
      <c r="AU825" s="554"/>
      <c r="AV825" s="554"/>
      <c r="AW825" s="554"/>
      <c r="AX825" s="554"/>
      <c r="AY825" s="554"/>
      <c r="AZ825" s="554"/>
      <c r="BA825" s="554"/>
      <c r="BB825" s="554"/>
      <c r="BC825" s="554"/>
      <c r="BD825" s="554"/>
      <c r="BE825" s="554"/>
      <c r="BF825" s="554"/>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c r="DR825" s="9"/>
      <c r="DS825" s="9"/>
      <c r="DT825" s="9"/>
    </row>
    <row r="826" spans="1:124" hidden="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554"/>
      <c r="AI826" s="554"/>
      <c r="AJ826" s="554"/>
      <c r="AK826" s="554"/>
      <c r="AL826" s="554"/>
      <c r="AM826" s="554"/>
      <c r="AN826" s="554"/>
      <c r="AO826" s="554"/>
      <c r="AP826" s="554"/>
      <c r="AQ826" s="554"/>
      <c r="AR826" s="554"/>
      <c r="AS826" s="554"/>
      <c r="AT826" s="554"/>
      <c r="AU826" s="554"/>
      <c r="AV826" s="554"/>
      <c r="AW826" s="554"/>
      <c r="AX826" s="554"/>
      <c r="AY826" s="554"/>
      <c r="AZ826" s="554"/>
      <c r="BA826" s="554"/>
      <c r="BB826" s="554"/>
      <c r="BC826" s="554"/>
      <c r="BD826" s="554"/>
      <c r="BE826" s="554"/>
      <c r="BF826" s="554"/>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c r="DR826" s="9"/>
      <c r="DS826" s="9"/>
      <c r="DT826" s="9"/>
    </row>
    <row r="827" spans="1:124" hidden="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554"/>
      <c r="AI827" s="554"/>
      <c r="AJ827" s="554"/>
      <c r="AK827" s="554"/>
      <c r="AL827" s="554"/>
      <c r="AM827" s="554"/>
      <c r="AN827" s="554"/>
      <c r="AO827" s="554"/>
      <c r="AP827" s="554"/>
      <c r="AQ827" s="554"/>
      <c r="AR827" s="554"/>
      <c r="AS827" s="554"/>
      <c r="AT827" s="554"/>
      <c r="AU827" s="554"/>
      <c r="AV827" s="554"/>
      <c r="AW827" s="554"/>
      <c r="AX827" s="554"/>
      <c r="AY827" s="554"/>
      <c r="AZ827" s="554"/>
      <c r="BA827" s="554"/>
      <c r="BB827" s="554"/>
      <c r="BC827" s="554"/>
      <c r="BD827" s="554"/>
      <c r="BE827" s="554"/>
      <c r="BF827" s="554"/>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c r="DR827" s="9"/>
      <c r="DS827" s="9"/>
      <c r="DT827" s="9"/>
    </row>
    <row r="828" spans="1:124" hidden="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554"/>
      <c r="AI828" s="554"/>
      <c r="AJ828" s="554"/>
      <c r="AK828" s="554"/>
      <c r="AL828" s="554"/>
      <c r="AM828" s="554"/>
      <c r="AN828" s="554"/>
      <c r="AO828" s="554"/>
      <c r="AP828" s="554"/>
      <c r="AQ828" s="554"/>
      <c r="AR828" s="554"/>
      <c r="AS828" s="554"/>
      <c r="AT828" s="554"/>
      <c r="AU828" s="554"/>
      <c r="AV828" s="554"/>
      <c r="AW828" s="554"/>
      <c r="AX828" s="554"/>
      <c r="AY828" s="554"/>
      <c r="AZ828" s="554"/>
      <c r="BA828" s="554"/>
      <c r="BB828" s="554"/>
      <c r="BC828" s="554"/>
      <c r="BD828" s="554"/>
      <c r="BE828" s="554"/>
      <c r="BF828" s="554"/>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c r="DR828" s="9"/>
      <c r="DS828" s="9"/>
      <c r="DT828" s="9"/>
    </row>
    <row r="829" spans="1:124" hidden="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554"/>
      <c r="AI829" s="554"/>
      <c r="AJ829" s="554"/>
      <c r="AK829" s="554"/>
      <c r="AL829" s="554"/>
      <c r="AM829" s="554"/>
      <c r="AN829" s="554"/>
      <c r="AO829" s="554"/>
      <c r="AP829" s="554"/>
      <c r="AQ829" s="554"/>
      <c r="AR829" s="554"/>
      <c r="AS829" s="554"/>
      <c r="AT829" s="554"/>
      <c r="AU829" s="554"/>
      <c r="AV829" s="554"/>
      <c r="AW829" s="554"/>
      <c r="AX829" s="554"/>
      <c r="AY829" s="554"/>
      <c r="AZ829" s="554"/>
      <c r="BA829" s="554"/>
      <c r="BB829" s="554"/>
      <c r="BC829" s="554"/>
      <c r="BD829" s="554"/>
      <c r="BE829" s="554"/>
      <c r="BF829" s="554"/>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c r="DR829" s="9"/>
      <c r="DS829" s="9"/>
      <c r="DT829" s="9"/>
    </row>
    <row r="830" spans="1:124" hidden="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554"/>
      <c r="AI830" s="554"/>
      <c r="AJ830" s="554"/>
      <c r="AK830" s="554"/>
      <c r="AL830" s="554"/>
      <c r="AM830" s="554"/>
      <c r="AN830" s="554"/>
      <c r="AO830" s="554"/>
      <c r="AP830" s="554"/>
      <c r="AQ830" s="554"/>
      <c r="AR830" s="554"/>
      <c r="AS830" s="554"/>
      <c r="AT830" s="554"/>
      <c r="AU830" s="554"/>
      <c r="AV830" s="554"/>
      <c r="AW830" s="554"/>
      <c r="AX830" s="554"/>
      <c r="AY830" s="554"/>
      <c r="AZ830" s="554"/>
      <c r="BA830" s="554"/>
      <c r="BB830" s="554"/>
      <c r="BC830" s="554"/>
      <c r="BD830" s="554"/>
      <c r="BE830" s="554"/>
      <c r="BF830" s="554"/>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c r="DR830" s="9"/>
      <c r="DS830" s="9"/>
      <c r="DT830" s="9"/>
    </row>
    <row r="831" spans="1:124" hidden="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554"/>
      <c r="AI831" s="554"/>
      <c r="AJ831" s="554"/>
      <c r="AK831" s="554"/>
      <c r="AL831" s="554"/>
      <c r="AM831" s="554"/>
      <c r="AN831" s="554"/>
      <c r="AO831" s="554"/>
      <c r="AP831" s="554"/>
      <c r="AQ831" s="554"/>
      <c r="AR831" s="554"/>
      <c r="AS831" s="554"/>
      <c r="AT831" s="554"/>
      <c r="AU831" s="554"/>
      <c r="AV831" s="554"/>
      <c r="AW831" s="554"/>
      <c r="AX831" s="554"/>
      <c r="AY831" s="554"/>
      <c r="AZ831" s="554"/>
      <c r="BA831" s="554"/>
      <c r="BB831" s="554"/>
      <c r="BC831" s="554"/>
      <c r="BD831" s="554"/>
      <c r="BE831" s="554"/>
      <c r="BF831" s="554"/>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c r="DR831" s="9"/>
      <c r="DS831" s="9"/>
      <c r="DT831" s="9"/>
    </row>
    <row r="832" spans="1:124" hidden="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554"/>
      <c r="AI832" s="554"/>
      <c r="AJ832" s="554"/>
      <c r="AK832" s="554"/>
      <c r="AL832" s="554"/>
      <c r="AM832" s="554"/>
      <c r="AN832" s="554"/>
      <c r="AO832" s="554"/>
      <c r="AP832" s="554"/>
      <c r="AQ832" s="554"/>
      <c r="AR832" s="554"/>
      <c r="AS832" s="554"/>
      <c r="AT832" s="554"/>
      <c r="AU832" s="554"/>
      <c r="AV832" s="554"/>
      <c r="AW832" s="554"/>
      <c r="AX832" s="554"/>
      <c r="AY832" s="554"/>
      <c r="AZ832" s="554"/>
      <c r="BA832" s="554"/>
      <c r="BB832" s="554"/>
      <c r="BC832" s="554"/>
      <c r="BD832" s="554"/>
      <c r="BE832" s="554"/>
      <c r="BF832" s="554"/>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c r="DR832" s="9"/>
      <c r="DS832" s="9"/>
      <c r="DT832" s="9"/>
    </row>
    <row r="833" spans="1:124" hidden="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554"/>
      <c r="AI833" s="554"/>
      <c r="AJ833" s="554"/>
      <c r="AK833" s="554"/>
      <c r="AL833" s="554"/>
      <c r="AM833" s="554"/>
      <c r="AN833" s="554"/>
      <c r="AO833" s="554"/>
      <c r="AP833" s="554"/>
      <c r="AQ833" s="554"/>
      <c r="AR833" s="554"/>
      <c r="AS833" s="554"/>
      <c r="AT833" s="554"/>
      <c r="AU833" s="554"/>
      <c r="AV833" s="554"/>
      <c r="AW833" s="554"/>
      <c r="AX833" s="554"/>
      <c r="AY833" s="554"/>
      <c r="AZ833" s="554"/>
      <c r="BA833" s="554"/>
      <c r="BB833" s="554"/>
      <c r="BC833" s="554"/>
      <c r="BD833" s="554"/>
      <c r="BE833" s="554"/>
      <c r="BF833" s="554"/>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c r="DR833" s="9"/>
      <c r="DS833" s="9"/>
      <c r="DT833" s="9"/>
    </row>
    <row r="834" spans="1:124" hidden="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554"/>
      <c r="AI834" s="554"/>
      <c r="AJ834" s="554"/>
      <c r="AK834" s="554"/>
      <c r="AL834" s="554"/>
      <c r="AM834" s="554"/>
      <c r="AN834" s="554"/>
      <c r="AO834" s="554"/>
      <c r="AP834" s="554"/>
      <c r="AQ834" s="554"/>
      <c r="AR834" s="554"/>
      <c r="AS834" s="554"/>
      <c r="AT834" s="554"/>
      <c r="AU834" s="554"/>
      <c r="AV834" s="554"/>
      <c r="AW834" s="554"/>
      <c r="AX834" s="554"/>
      <c r="AY834" s="554"/>
      <c r="AZ834" s="554"/>
      <c r="BA834" s="554"/>
      <c r="BB834" s="554"/>
      <c r="BC834" s="554"/>
      <c r="BD834" s="554"/>
      <c r="BE834" s="554"/>
      <c r="BF834" s="554"/>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c r="DR834" s="9"/>
      <c r="DS834" s="9"/>
      <c r="DT834" s="9"/>
    </row>
    <row r="835" spans="1:124" hidden="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554"/>
      <c r="AI835" s="554"/>
      <c r="AJ835" s="554"/>
      <c r="AK835" s="554"/>
      <c r="AL835" s="554"/>
      <c r="AM835" s="554"/>
      <c r="AN835" s="554"/>
      <c r="AO835" s="554"/>
      <c r="AP835" s="554"/>
      <c r="AQ835" s="554"/>
      <c r="AR835" s="554"/>
      <c r="AS835" s="554"/>
      <c r="AT835" s="554"/>
      <c r="AU835" s="554"/>
      <c r="AV835" s="554"/>
      <c r="AW835" s="554"/>
      <c r="AX835" s="554"/>
      <c r="AY835" s="554"/>
      <c r="AZ835" s="554"/>
      <c r="BA835" s="554"/>
      <c r="BB835" s="554"/>
      <c r="BC835" s="554"/>
      <c r="BD835" s="554"/>
      <c r="BE835" s="554"/>
      <c r="BF835" s="554"/>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c r="DR835" s="9"/>
      <c r="DS835" s="9"/>
      <c r="DT835" s="9"/>
    </row>
    <row r="836" spans="1:124" hidden="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554"/>
      <c r="AI836" s="554"/>
      <c r="AJ836" s="554"/>
      <c r="AK836" s="554"/>
      <c r="AL836" s="554"/>
      <c r="AM836" s="554"/>
      <c r="AN836" s="554"/>
      <c r="AO836" s="554"/>
      <c r="AP836" s="554"/>
      <c r="AQ836" s="554"/>
      <c r="AR836" s="554"/>
      <c r="AS836" s="554"/>
      <c r="AT836" s="554"/>
      <c r="AU836" s="554"/>
      <c r="AV836" s="554"/>
      <c r="AW836" s="554"/>
      <c r="AX836" s="554"/>
      <c r="AY836" s="554"/>
      <c r="AZ836" s="554"/>
      <c r="BA836" s="554"/>
      <c r="BB836" s="554"/>
      <c r="BC836" s="554"/>
      <c r="BD836" s="554"/>
      <c r="BE836" s="554"/>
      <c r="BF836" s="554"/>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c r="DR836" s="9"/>
      <c r="DS836" s="9"/>
      <c r="DT836" s="9"/>
    </row>
    <row r="837" spans="1:124" hidden="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554"/>
      <c r="AI837" s="554"/>
      <c r="AJ837" s="554"/>
      <c r="AK837" s="554"/>
      <c r="AL837" s="554"/>
      <c r="AM837" s="554"/>
      <c r="AN837" s="554"/>
      <c r="AO837" s="554"/>
      <c r="AP837" s="554"/>
      <c r="AQ837" s="554"/>
      <c r="AR837" s="554"/>
      <c r="AS837" s="554"/>
      <c r="AT837" s="554"/>
      <c r="AU837" s="554"/>
      <c r="AV837" s="554"/>
      <c r="AW837" s="554"/>
      <c r="AX837" s="554"/>
      <c r="AY837" s="554"/>
      <c r="AZ837" s="554"/>
      <c r="BA837" s="554"/>
      <c r="BB837" s="554"/>
      <c r="BC837" s="554"/>
      <c r="BD837" s="554"/>
      <c r="BE837" s="554"/>
      <c r="BF837" s="554"/>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c r="DR837" s="9"/>
      <c r="DS837" s="9"/>
      <c r="DT837" s="9"/>
    </row>
    <row r="838" spans="1:124" hidden="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554"/>
      <c r="AI838" s="554"/>
      <c r="AJ838" s="554"/>
      <c r="AK838" s="554"/>
      <c r="AL838" s="554"/>
      <c r="AM838" s="554"/>
      <c r="AN838" s="554"/>
      <c r="AO838" s="554"/>
      <c r="AP838" s="554"/>
      <c r="AQ838" s="554"/>
      <c r="AR838" s="554"/>
      <c r="AS838" s="554"/>
      <c r="AT838" s="554"/>
      <c r="AU838" s="554"/>
      <c r="AV838" s="554"/>
      <c r="AW838" s="554"/>
      <c r="AX838" s="554"/>
      <c r="AY838" s="554"/>
      <c r="AZ838" s="554"/>
      <c r="BA838" s="554"/>
      <c r="BB838" s="554"/>
      <c r="BC838" s="554"/>
      <c r="BD838" s="554"/>
      <c r="BE838" s="554"/>
      <c r="BF838" s="554"/>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c r="DR838" s="9"/>
      <c r="DS838" s="9"/>
      <c r="DT838" s="9"/>
    </row>
    <row r="839" spans="1:124" hidden="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554"/>
      <c r="AI839" s="554"/>
      <c r="AJ839" s="554"/>
      <c r="AK839" s="554"/>
      <c r="AL839" s="554"/>
      <c r="AM839" s="554"/>
      <c r="AN839" s="554"/>
      <c r="AO839" s="554"/>
      <c r="AP839" s="554"/>
      <c r="AQ839" s="554"/>
      <c r="AR839" s="554"/>
      <c r="AS839" s="554"/>
      <c r="AT839" s="554"/>
      <c r="AU839" s="554"/>
      <c r="AV839" s="554"/>
      <c r="AW839" s="554"/>
      <c r="AX839" s="554"/>
      <c r="AY839" s="554"/>
      <c r="AZ839" s="554"/>
      <c r="BA839" s="554"/>
      <c r="BB839" s="554"/>
      <c r="BC839" s="554"/>
      <c r="BD839" s="554"/>
      <c r="BE839" s="554"/>
      <c r="BF839" s="554"/>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c r="DR839" s="9"/>
      <c r="DS839" s="9"/>
      <c r="DT839" s="9"/>
    </row>
    <row r="840" spans="1:124" hidden="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554"/>
      <c r="AI840" s="554"/>
      <c r="AJ840" s="554"/>
      <c r="AK840" s="554"/>
      <c r="AL840" s="554"/>
      <c r="AM840" s="554"/>
      <c r="AN840" s="554"/>
      <c r="AO840" s="554"/>
      <c r="AP840" s="554"/>
      <c r="AQ840" s="554"/>
      <c r="AR840" s="554"/>
      <c r="AS840" s="554"/>
      <c r="AT840" s="554"/>
      <c r="AU840" s="554"/>
      <c r="AV840" s="554"/>
      <c r="AW840" s="554"/>
      <c r="AX840" s="554"/>
      <c r="AY840" s="554"/>
      <c r="AZ840" s="554"/>
      <c r="BA840" s="554"/>
      <c r="BB840" s="554"/>
      <c r="BC840" s="554"/>
      <c r="BD840" s="554"/>
      <c r="BE840" s="554"/>
      <c r="BF840" s="554"/>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c r="DR840" s="9"/>
      <c r="DS840" s="9"/>
      <c r="DT840" s="9"/>
    </row>
    <row r="841" spans="1:124" hidden="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554"/>
      <c r="AI841" s="554"/>
      <c r="AJ841" s="554"/>
      <c r="AK841" s="554"/>
      <c r="AL841" s="554"/>
      <c r="AM841" s="554"/>
      <c r="AN841" s="554"/>
      <c r="AO841" s="554"/>
      <c r="AP841" s="554"/>
      <c r="AQ841" s="554"/>
      <c r="AR841" s="554"/>
      <c r="AS841" s="554"/>
      <c r="AT841" s="554"/>
      <c r="AU841" s="554"/>
      <c r="AV841" s="554"/>
      <c r="AW841" s="554"/>
      <c r="AX841" s="554"/>
      <c r="AY841" s="554"/>
      <c r="AZ841" s="554"/>
      <c r="BA841" s="554"/>
      <c r="BB841" s="554"/>
      <c r="BC841" s="554"/>
      <c r="BD841" s="554"/>
      <c r="BE841" s="554"/>
      <c r="BF841" s="554"/>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c r="DR841" s="9"/>
      <c r="DS841" s="9"/>
      <c r="DT841" s="9"/>
    </row>
    <row r="842" spans="1:124" hidden="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554"/>
      <c r="AI842" s="554"/>
      <c r="AJ842" s="554"/>
      <c r="AK842" s="554"/>
      <c r="AL842" s="554"/>
      <c r="AM842" s="554"/>
      <c r="AN842" s="554"/>
      <c r="AO842" s="554"/>
      <c r="AP842" s="554"/>
      <c r="AQ842" s="554"/>
      <c r="AR842" s="554"/>
      <c r="AS842" s="554"/>
      <c r="AT842" s="554"/>
      <c r="AU842" s="554"/>
      <c r="AV842" s="554"/>
      <c r="AW842" s="554"/>
      <c r="AX842" s="554"/>
      <c r="AY842" s="554"/>
      <c r="AZ842" s="554"/>
      <c r="BA842" s="554"/>
      <c r="BB842" s="554"/>
      <c r="BC842" s="554"/>
      <c r="BD842" s="554"/>
      <c r="BE842" s="554"/>
      <c r="BF842" s="554"/>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c r="DR842" s="9"/>
      <c r="DS842" s="9"/>
      <c r="DT842" s="9"/>
    </row>
    <row r="843" spans="1:124" hidden="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554"/>
      <c r="AI843" s="554"/>
      <c r="AJ843" s="554"/>
      <c r="AK843" s="554"/>
      <c r="AL843" s="554"/>
      <c r="AM843" s="554"/>
      <c r="AN843" s="554"/>
      <c r="AO843" s="554"/>
      <c r="AP843" s="554"/>
      <c r="AQ843" s="554"/>
      <c r="AR843" s="554"/>
      <c r="AS843" s="554"/>
      <c r="AT843" s="554"/>
      <c r="AU843" s="554"/>
      <c r="AV843" s="554"/>
      <c r="AW843" s="554"/>
      <c r="AX843" s="554"/>
      <c r="AY843" s="554"/>
      <c r="AZ843" s="554"/>
      <c r="BA843" s="554"/>
      <c r="BB843" s="554"/>
      <c r="BC843" s="554"/>
      <c r="BD843" s="554"/>
      <c r="BE843" s="554"/>
      <c r="BF843" s="554"/>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c r="DR843" s="9"/>
      <c r="DS843" s="9"/>
      <c r="DT843" s="9"/>
    </row>
    <row r="844" spans="1:124" hidden="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554"/>
      <c r="AI844" s="554"/>
      <c r="AJ844" s="554"/>
      <c r="AK844" s="554"/>
      <c r="AL844" s="554"/>
      <c r="AM844" s="554"/>
      <c r="AN844" s="554"/>
      <c r="AO844" s="554"/>
      <c r="AP844" s="554"/>
      <c r="AQ844" s="554"/>
      <c r="AR844" s="554"/>
      <c r="AS844" s="554"/>
      <c r="AT844" s="554"/>
      <c r="AU844" s="554"/>
      <c r="AV844" s="554"/>
      <c r="AW844" s="554"/>
      <c r="AX844" s="554"/>
      <c r="AY844" s="554"/>
      <c r="AZ844" s="554"/>
      <c r="BA844" s="554"/>
      <c r="BB844" s="554"/>
      <c r="BC844" s="554"/>
      <c r="BD844" s="554"/>
      <c r="BE844" s="554"/>
      <c r="BF844" s="554"/>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c r="DR844" s="9"/>
      <c r="DS844" s="9"/>
      <c r="DT844" s="9"/>
    </row>
    <row r="845" spans="1:124" hidden="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554"/>
      <c r="AI845" s="554"/>
      <c r="AJ845" s="554"/>
      <c r="AK845" s="554"/>
      <c r="AL845" s="554"/>
      <c r="AM845" s="554"/>
      <c r="AN845" s="554"/>
      <c r="AO845" s="554"/>
      <c r="AP845" s="554"/>
      <c r="AQ845" s="554"/>
      <c r="AR845" s="554"/>
      <c r="AS845" s="554"/>
      <c r="AT845" s="554"/>
      <c r="AU845" s="554"/>
      <c r="AV845" s="554"/>
      <c r="AW845" s="554"/>
      <c r="AX845" s="554"/>
      <c r="AY845" s="554"/>
      <c r="AZ845" s="554"/>
      <c r="BA845" s="554"/>
      <c r="BB845" s="554"/>
      <c r="BC845" s="554"/>
      <c r="BD845" s="554"/>
      <c r="BE845" s="554"/>
      <c r="BF845" s="554"/>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c r="DR845" s="9"/>
      <c r="DS845" s="9"/>
      <c r="DT845" s="9"/>
    </row>
    <row r="846" spans="1:124" hidden="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554"/>
      <c r="AI846" s="554"/>
      <c r="AJ846" s="554"/>
      <c r="AK846" s="554"/>
      <c r="AL846" s="554"/>
      <c r="AM846" s="554"/>
      <c r="AN846" s="554"/>
      <c r="AO846" s="554"/>
      <c r="AP846" s="554"/>
      <c r="AQ846" s="554"/>
      <c r="AR846" s="554"/>
      <c r="AS846" s="554"/>
      <c r="AT846" s="554"/>
      <c r="AU846" s="554"/>
      <c r="AV846" s="554"/>
      <c r="AW846" s="554"/>
      <c r="AX846" s="554"/>
      <c r="AY846" s="554"/>
      <c r="AZ846" s="554"/>
      <c r="BA846" s="554"/>
      <c r="BB846" s="554"/>
      <c r="BC846" s="554"/>
      <c r="BD846" s="554"/>
      <c r="BE846" s="554"/>
      <c r="BF846" s="554"/>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c r="DR846" s="9"/>
      <c r="DS846" s="9"/>
      <c r="DT846" s="9"/>
    </row>
    <row r="847" spans="1:124" hidden="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554"/>
      <c r="AI847" s="554"/>
      <c r="AJ847" s="554"/>
      <c r="AK847" s="554"/>
      <c r="AL847" s="554"/>
      <c r="AM847" s="554"/>
      <c r="AN847" s="554"/>
      <c r="AO847" s="554"/>
      <c r="AP847" s="554"/>
      <c r="AQ847" s="554"/>
      <c r="AR847" s="554"/>
      <c r="AS847" s="554"/>
      <c r="AT847" s="554"/>
      <c r="AU847" s="554"/>
      <c r="AV847" s="554"/>
      <c r="AW847" s="554"/>
      <c r="AX847" s="554"/>
      <c r="AY847" s="554"/>
      <c r="AZ847" s="554"/>
      <c r="BA847" s="554"/>
      <c r="BB847" s="554"/>
      <c r="BC847" s="554"/>
      <c r="BD847" s="554"/>
      <c r="BE847" s="554"/>
      <c r="BF847" s="554"/>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c r="DR847" s="9"/>
      <c r="DS847" s="9"/>
      <c r="DT847" s="9"/>
    </row>
    <row r="848" spans="1:124" hidden="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554"/>
      <c r="AI848" s="554"/>
      <c r="AJ848" s="554"/>
      <c r="AK848" s="554"/>
      <c r="AL848" s="554"/>
      <c r="AM848" s="554"/>
      <c r="AN848" s="554"/>
      <c r="AO848" s="554"/>
      <c r="AP848" s="554"/>
      <c r="AQ848" s="554"/>
      <c r="AR848" s="554"/>
      <c r="AS848" s="554"/>
      <c r="AT848" s="554"/>
      <c r="AU848" s="554"/>
      <c r="AV848" s="554"/>
      <c r="AW848" s="554"/>
      <c r="AX848" s="554"/>
      <c r="AY848" s="554"/>
      <c r="AZ848" s="554"/>
      <c r="BA848" s="554"/>
      <c r="BB848" s="554"/>
      <c r="BC848" s="554"/>
      <c r="BD848" s="554"/>
      <c r="BE848" s="554"/>
      <c r="BF848" s="554"/>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c r="DR848" s="9"/>
      <c r="DS848" s="9"/>
      <c r="DT848" s="9"/>
    </row>
    <row r="849" spans="1:124" hidden="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554"/>
      <c r="AI849" s="554"/>
      <c r="AJ849" s="554"/>
      <c r="AK849" s="554"/>
      <c r="AL849" s="554"/>
      <c r="AM849" s="554"/>
      <c r="AN849" s="554"/>
      <c r="AO849" s="554"/>
      <c r="AP849" s="554"/>
      <c r="AQ849" s="554"/>
      <c r="AR849" s="554"/>
      <c r="AS849" s="554"/>
      <c r="AT849" s="554"/>
      <c r="AU849" s="554"/>
      <c r="AV849" s="554"/>
      <c r="AW849" s="554"/>
      <c r="AX849" s="554"/>
      <c r="AY849" s="554"/>
      <c r="AZ849" s="554"/>
      <c r="BA849" s="554"/>
      <c r="BB849" s="554"/>
      <c r="BC849" s="554"/>
      <c r="BD849" s="554"/>
      <c r="BE849" s="554"/>
      <c r="BF849" s="554"/>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c r="DR849" s="9"/>
      <c r="DS849" s="9"/>
      <c r="DT849" s="9"/>
    </row>
    <row r="850" spans="1:124" hidden="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554"/>
      <c r="AI850" s="554"/>
      <c r="AJ850" s="554"/>
      <c r="AK850" s="554"/>
      <c r="AL850" s="554"/>
      <c r="AM850" s="554"/>
      <c r="AN850" s="554"/>
      <c r="AO850" s="554"/>
      <c r="AP850" s="554"/>
      <c r="AQ850" s="554"/>
      <c r="AR850" s="554"/>
      <c r="AS850" s="554"/>
      <c r="AT850" s="554"/>
      <c r="AU850" s="554"/>
      <c r="AV850" s="554"/>
      <c r="AW850" s="554"/>
      <c r="AX850" s="554"/>
      <c r="AY850" s="554"/>
      <c r="AZ850" s="554"/>
      <c r="BA850" s="554"/>
      <c r="BB850" s="554"/>
      <c r="BC850" s="554"/>
      <c r="BD850" s="554"/>
      <c r="BE850" s="554"/>
      <c r="BF850" s="554"/>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c r="DR850" s="9"/>
      <c r="DS850" s="9"/>
      <c r="DT850" s="9"/>
    </row>
    <row r="851" spans="1:124" hidden="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554"/>
      <c r="AI851" s="554"/>
      <c r="AJ851" s="554"/>
      <c r="AK851" s="554"/>
      <c r="AL851" s="554"/>
      <c r="AM851" s="554"/>
      <c r="AN851" s="554"/>
      <c r="AO851" s="554"/>
      <c r="AP851" s="554"/>
      <c r="AQ851" s="554"/>
      <c r="AR851" s="554"/>
      <c r="AS851" s="554"/>
      <c r="AT851" s="554"/>
      <c r="AU851" s="554"/>
      <c r="AV851" s="554"/>
      <c r="AW851" s="554"/>
      <c r="AX851" s="554"/>
      <c r="AY851" s="554"/>
      <c r="AZ851" s="554"/>
      <c r="BA851" s="554"/>
      <c r="BB851" s="554"/>
      <c r="BC851" s="554"/>
      <c r="BD851" s="554"/>
      <c r="BE851" s="554"/>
      <c r="BF851" s="554"/>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c r="DR851" s="9"/>
      <c r="DS851" s="9"/>
      <c r="DT851" s="9"/>
    </row>
    <row r="852" spans="1:124" hidden="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554"/>
      <c r="AI852" s="554"/>
      <c r="AJ852" s="554"/>
      <c r="AK852" s="554"/>
      <c r="AL852" s="554"/>
      <c r="AM852" s="554"/>
      <c r="AN852" s="554"/>
      <c r="AO852" s="554"/>
      <c r="AP852" s="554"/>
      <c r="AQ852" s="554"/>
      <c r="AR852" s="554"/>
      <c r="AS852" s="554"/>
      <c r="AT852" s="554"/>
      <c r="AU852" s="554"/>
      <c r="AV852" s="554"/>
      <c r="AW852" s="554"/>
      <c r="AX852" s="554"/>
      <c r="AY852" s="554"/>
      <c r="AZ852" s="554"/>
      <c r="BA852" s="554"/>
      <c r="BB852" s="554"/>
      <c r="BC852" s="554"/>
      <c r="BD852" s="554"/>
      <c r="BE852" s="554"/>
      <c r="BF852" s="554"/>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c r="DR852" s="9"/>
      <c r="DS852" s="9"/>
      <c r="DT852" s="9"/>
    </row>
    <row r="853" spans="1:124" hidden="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554"/>
      <c r="AI853" s="554"/>
      <c r="AJ853" s="554"/>
      <c r="AK853" s="554"/>
      <c r="AL853" s="554"/>
      <c r="AM853" s="554"/>
      <c r="AN853" s="554"/>
      <c r="AO853" s="554"/>
      <c r="AP853" s="554"/>
      <c r="AQ853" s="554"/>
      <c r="AR853" s="554"/>
      <c r="AS853" s="554"/>
      <c r="AT853" s="554"/>
      <c r="AU853" s="554"/>
      <c r="AV853" s="554"/>
      <c r="AW853" s="554"/>
      <c r="AX853" s="554"/>
      <c r="AY853" s="554"/>
      <c r="AZ853" s="554"/>
      <c r="BA853" s="554"/>
      <c r="BB853" s="554"/>
      <c r="BC853" s="554"/>
      <c r="BD853" s="554"/>
      <c r="BE853" s="554"/>
      <c r="BF853" s="554"/>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c r="DR853" s="9"/>
      <c r="DS853" s="9"/>
      <c r="DT853" s="9"/>
    </row>
    <row r="854" spans="1:124" hidden="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554"/>
      <c r="AI854" s="554"/>
      <c r="AJ854" s="554"/>
      <c r="AK854" s="554"/>
      <c r="AL854" s="554"/>
      <c r="AM854" s="554"/>
      <c r="AN854" s="554"/>
      <c r="AO854" s="554"/>
      <c r="AP854" s="554"/>
      <c r="AQ854" s="554"/>
      <c r="AR854" s="554"/>
      <c r="AS854" s="554"/>
      <c r="AT854" s="554"/>
      <c r="AU854" s="554"/>
      <c r="AV854" s="554"/>
      <c r="AW854" s="554"/>
      <c r="AX854" s="554"/>
      <c r="AY854" s="554"/>
      <c r="AZ854" s="554"/>
      <c r="BA854" s="554"/>
      <c r="BB854" s="554"/>
      <c r="BC854" s="554"/>
      <c r="BD854" s="554"/>
      <c r="BE854" s="554"/>
      <c r="BF854" s="554"/>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c r="DR854" s="9"/>
      <c r="DS854" s="9"/>
      <c r="DT854" s="9"/>
    </row>
    <row r="855" spans="1:124" hidden="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554"/>
      <c r="AI855" s="554"/>
      <c r="AJ855" s="554"/>
      <c r="AK855" s="554"/>
      <c r="AL855" s="554"/>
      <c r="AM855" s="554"/>
      <c r="AN855" s="554"/>
      <c r="AO855" s="554"/>
      <c r="AP855" s="554"/>
      <c r="AQ855" s="554"/>
      <c r="AR855" s="554"/>
      <c r="AS855" s="554"/>
      <c r="AT855" s="554"/>
      <c r="AU855" s="554"/>
      <c r="AV855" s="554"/>
      <c r="AW855" s="554"/>
      <c r="AX855" s="554"/>
      <c r="AY855" s="554"/>
      <c r="AZ855" s="554"/>
      <c r="BA855" s="554"/>
      <c r="BB855" s="554"/>
      <c r="BC855" s="554"/>
      <c r="BD855" s="554"/>
      <c r="BE855" s="554"/>
      <c r="BF855" s="554"/>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c r="DR855" s="9"/>
      <c r="DS855" s="9"/>
      <c r="DT855" s="9"/>
    </row>
    <row r="856" spans="1:124" hidden="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554"/>
      <c r="AI856" s="554"/>
      <c r="AJ856" s="554"/>
      <c r="AK856" s="554"/>
      <c r="AL856" s="554"/>
      <c r="AM856" s="554"/>
      <c r="AN856" s="554"/>
      <c r="AO856" s="554"/>
      <c r="AP856" s="554"/>
      <c r="AQ856" s="554"/>
      <c r="AR856" s="554"/>
      <c r="AS856" s="554"/>
      <c r="AT856" s="554"/>
      <c r="AU856" s="554"/>
      <c r="AV856" s="554"/>
      <c r="AW856" s="554"/>
      <c r="AX856" s="554"/>
      <c r="AY856" s="554"/>
      <c r="AZ856" s="554"/>
      <c r="BA856" s="554"/>
      <c r="BB856" s="554"/>
      <c r="BC856" s="554"/>
      <c r="BD856" s="554"/>
      <c r="BE856" s="554"/>
      <c r="BF856" s="554"/>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c r="DR856" s="9"/>
      <c r="DS856" s="9"/>
      <c r="DT856" s="9"/>
    </row>
    <row r="857" spans="1:124" hidden="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554"/>
      <c r="AI857" s="554"/>
      <c r="AJ857" s="554"/>
      <c r="AK857" s="554"/>
      <c r="AL857" s="554"/>
      <c r="AM857" s="554"/>
      <c r="AN857" s="554"/>
      <c r="AO857" s="554"/>
      <c r="AP857" s="554"/>
      <c r="AQ857" s="554"/>
      <c r="AR857" s="554"/>
      <c r="AS857" s="554"/>
      <c r="AT857" s="554"/>
      <c r="AU857" s="554"/>
      <c r="AV857" s="554"/>
      <c r="AW857" s="554"/>
      <c r="AX857" s="554"/>
      <c r="AY857" s="554"/>
      <c r="AZ857" s="554"/>
      <c r="BA857" s="554"/>
      <c r="BB857" s="554"/>
      <c r="BC857" s="554"/>
      <c r="BD857" s="554"/>
      <c r="BE857" s="554"/>
      <c r="BF857" s="554"/>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c r="DR857" s="9"/>
      <c r="DS857" s="9"/>
      <c r="DT857" s="9"/>
    </row>
    <row r="858" spans="1:124" hidden="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554"/>
      <c r="AI858" s="554"/>
      <c r="AJ858" s="554"/>
      <c r="AK858" s="554"/>
      <c r="AL858" s="554"/>
      <c r="AM858" s="554"/>
      <c r="AN858" s="554"/>
      <c r="AO858" s="554"/>
      <c r="AP858" s="554"/>
      <c r="AQ858" s="554"/>
      <c r="AR858" s="554"/>
      <c r="AS858" s="554"/>
      <c r="AT858" s="554"/>
      <c r="AU858" s="554"/>
      <c r="AV858" s="554"/>
      <c r="AW858" s="554"/>
      <c r="AX858" s="554"/>
      <c r="AY858" s="554"/>
      <c r="AZ858" s="554"/>
      <c r="BA858" s="554"/>
      <c r="BB858" s="554"/>
      <c r="BC858" s="554"/>
      <c r="BD858" s="554"/>
      <c r="BE858" s="554"/>
      <c r="BF858" s="554"/>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c r="DR858" s="9"/>
      <c r="DS858" s="9"/>
      <c r="DT858" s="9"/>
    </row>
    <row r="859" spans="1:124" hidden="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554"/>
      <c r="AI859" s="554"/>
      <c r="AJ859" s="554"/>
      <c r="AK859" s="554"/>
      <c r="AL859" s="554"/>
      <c r="AM859" s="554"/>
      <c r="AN859" s="554"/>
      <c r="AO859" s="554"/>
      <c r="AP859" s="554"/>
      <c r="AQ859" s="554"/>
      <c r="AR859" s="554"/>
      <c r="AS859" s="554"/>
      <c r="AT859" s="554"/>
      <c r="AU859" s="554"/>
      <c r="AV859" s="554"/>
      <c r="AW859" s="554"/>
      <c r="AX859" s="554"/>
      <c r="AY859" s="554"/>
      <c r="AZ859" s="554"/>
      <c r="BA859" s="554"/>
      <c r="BB859" s="554"/>
      <c r="BC859" s="554"/>
      <c r="BD859" s="554"/>
      <c r="BE859" s="554"/>
      <c r="BF859" s="554"/>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c r="DR859" s="9"/>
      <c r="DS859" s="9"/>
      <c r="DT859" s="9"/>
    </row>
    <row r="860" spans="1:124" hidden="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554"/>
      <c r="AI860" s="554"/>
      <c r="AJ860" s="554"/>
      <c r="AK860" s="554"/>
      <c r="AL860" s="554"/>
      <c r="AM860" s="554"/>
      <c r="AN860" s="554"/>
      <c r="AO860" s="554"/>
      <c r="AP860" s="554"/>
      <c r="AQ860" s="554"/>
      <c r="AR860" s="554"/>
      <c r="AS860" s="554"/>
      <c r="AT860" s="554"/>
      <c r="AU860" s="554"/>
      <c r="AV860" s="554"/>
      <c r="AW860" s="554"/>
      <c r="AX860" s="554"/>
      <c r="AY860" s="554"/>
      <c r="AZ860" s="554"/>
      <c r="BA860" s="554"/>
      <c r="BB860" s="554"/>
      <c r="BC860" s="554"/>
      <c r="BD860" s="554"/>
      <c r="BE860" s="554"/>
      <c r="BF860" s="554"/>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c r="DR860" s="9"/>
      <c r="DS860" s="9"/>
      <c r="DT860" s="9"/>
    </row>
    <row r="861" spans="1:124" hidden="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554"/>
      <c r="AI861" s="554"/>
      <c r="AJ861" s="554"/>
      <c r="AK861" s="554"/>
      <c r="AL861" s="554"/>
      <c r="AM861" s="554"/>
      <c r="AN861" s="554"/>
      <c r="AO861" s="554"/>
      <c r="AP861" s="554"/>
      <c r="AQ861" s="554"/>
      <c r="AR861" s="554"/>
      <c r="AS861" s="554"/>
      <c r="AT861" s="554"/>
      <c r="AU861" s="554"/>
      <c r="AV861" s="554"/>
      <c r="AW861" s="554"/>
      <c r="AX861" s="554"/>
      <c r="AY861" s="554"/>
      <c r="AZ861" s="554"/>
      <c r="BA861" s="554"/>
      <c r="BB861" s="554"/>
      <c r="BC861" s="554"/>
      <c r="BD861" s="554"/>
      <c r="BE861" s="554"/>
      <c r="BF861" s="554"/>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c r="DR861" s="9"/>
      <c r="DS861" s="9"/>
      <c r="DT861" s="9"/>
    </row>
    <row r="862" spans="1:124" hidden="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554"/>
      <c r="AI862" s="554"/>
      <c r="AJ862" s="554"/>
      <c r="AK862" s="554"/>
      <c r="AL862" s="554"/>
      <c r="AM862" s="554"/>
      <c r="AN862" s="554"/>
      <c r="AO862" s="554"/>
      <c r="AP862" s="554"/>
      <c r="AQ862" s="554"/>
      <c r="AR862" s="554"/>
      <c r="AS862" s="554"/>
      <c r="AT862" s="554"/>
      <c r="AU862" s="554"/>
      <c r="AV862" s="554"/>
      <c r="AW862" s="554"/>
      <c r="AX862" s="554"/>
      <c r="AY862" s="554"/>
      <c r="AZ862" s="554"/>
      <c r="BA862" s="554"/>
      <c r="BB862" s="554"/>
      <c r="BC862" s="554"/>
      <c r="BD862" s="554"/>
      <c r="BE862" s="554"/>
      <c r="BF862" s="554"/>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c r="DR862" s="9"/>
      <c r="DS862" s="9"/>
      <c r="DT862" s="9"/>
    </row>
    <row r="863" spans="1:124" hidden="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554"/>
      <c r="AI863" s="554"/>
      <c r="AJ863" s="554"/>
      <c r="AK863" s="554"/>
      <c r="AL863" s="554"/>
      <c r="AM863" s="554"/>
      <c r="AN863" s="554"/>
      <c r="AO863" s="554"/>
      <c r="AP863" s="554"/>
      <c r="AQ863" s="554"/>
      <c r="AR863" s="554"/>
      <c r="AS863" s="554"/>
      <c r="AT863" s="554"/>
      <c r="AU863" s="554"/>
      <c r="AV863" s="554"/>
      <c r="AW863" s="554"/>
      <c r="AX863" s="554"/>
      <c r="AY863" s="554"/>
      <c r="AZ863" s="554"/>
      <c r="BA863" s="554"/>
      <c r="BB863" s="554"/>
      <c r="BC863" s="554"/>
      <c r="BD863" s="554"/>
      <c r="BE863" s="554"/>
      <c r="BF863" s="554"/>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c r="DR863" s="9"/>
      <c r="DS863" s="9"/>
      <c r="DT863" s="9"/>
    </row>
    <row r="864" spans="1:124" hidden="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554"/>
      <c r="AI864" s="554"/>
      <c r="AJ864" s="554"/>
      <c r="AK864" s="554"/>
      <c r="AL864" s="554"/>
      <c r="AM864" s="554"/>
      <c r="AN864" s="554"/>
      <c r="AO864" s="554"/>
      <c r="AP864" s="554"/>
      <c r="AQ864" s="554"/>
      <c r="AR864" s="554"/>
      <c r="AS864" s="554"/>
      <c r="AT864" s="554"/>
      <c r="AU864" s="554"/>
      <c r="AV864" s="554"/>
      <c r="AW864" s="554"/>
      <c r="AX864" s="554"/>
      <c r="AY864" s="554"/>
      <c r="AZ864" s="554"/>
      <c r="BA864" s="554"/>
      <c r="BB864" s="554"/>
      <c r="BC864" s="554"/>
      <c r="BD864" s="554"/>
      <c r="BE864" s="554"/>
      <c r="BF864" s="554"/>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c r="DR864" s="9"/>
      <c r="DS864" s="9"/>
      <c r="DT864" s="9"/>
    </row>
    <row r="865" spans="1:124" hidden="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554"/>
      <c r="AI865" s="554"/>
      <c r="AJ865" s="554"/>
      <c r="AK865" s="554"/>
      <c r="AL865" s="554"/>
      <c r="AM865" s="554"/>
      <c r="AN865" s="554"/>
      <c r="AO865" s="554"/>
      <c r="AP865" s="554"/>
      <c r="AQ865" s="554"/>
      <c r="AR865" s="554"/>
      <c r="AS865" s="554"/>
      <c r="AT865" s="554"/>
      <c r="AU865" s="554"/>
      <c r="AV865" s="554"/>
      <c r="AW865" s="554"/>
      <c r="AX865" s="554"/>
      <c r="AY865" s="554"/>
      <c r="AZ865" s="554"/>
      <c r="BA865" s="554"/>
      <c r="BB865" s="554"/>
      <c r="BC865" s="554"/>
      <c r="BD865" s="554"/>
      <c r="BE865" s="554"/>
      <c r="BF865" s="554"/>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c r="DR865" s="9"/>
      <c r="DS865" s="9"/>
      <c r="DT865" s="9"/>
    </row>
    <row r="866" spans="1:124" hidden="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554"/>
      <c r="AI866" s="554"/>
      <c r="AJ866" s="554"/>
      <c r="AK866" s="554"/>
      <c r="AL866" s="554"/>
      <c r="AM866" s="554"/>
      <c r="AN866" s="554"/>
      <c r="AO866" s="554"/>
      <c r="AP866" s="554"/>
      <c r="AQ866" s="554"/>
      <c r="AR866" s="554"/>
      <c r="AS866" s="554"/>
      <c r="AT866" s="554"/>
      <c r="AU866" s="554"/>
      <c r="AV866" s="554"/>
      <c r="AW866" s="554"/>
      <c r="AX866" s="554"/>
      <c r="AY866" s="554"/>
      <c r="AZ866" s="554"/>
      <c r="BA866" s="554"/>
      <c r="BB866" s="554"/>
      <c r="BC866" s="554"/>
      <c r="BD866" s="554"/>
      <c r="BE866" s="554"/>
      <c r="BF866" s="554"/>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c r="DR866" s="9"/>
      <c r="DS866" s="9"/>
      <c r="DT866" s="9"/>
    </row>
    <row r="867" spans="1:124" hidden="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554"/>
      <c r="AI867" s="554"/>
      <c r="AJ867" s="554"/>
      <c r="AK867" s="554"/>
      <c r="AL867" s="554"/>
      <c r="AM867" s="554"/>
      <c r="AN867" s="554"/>
      <c r="AO867" s="554"/>
      <c r="AP867" s="554"/>
      <c r="AQ867" s="554"/>
      <c r="AR867" s="554"/>
      <c r="AS867" s="554"/>
      <c r="AT867" s="554"/>
      <c r="AU867" s="554"/>
      <c r="AV867" s="554"/>
      <c r="AW867" s="554"/>
      <c r="AX867" s="554"/>
      <c r="AY867" s="554"/>
      <c r="AZ867" s="554"/>
      <c r="BA867" s="554"/>
      <c r="BB867" s="554"/>
      <c r="BC867" s="554"/>
      <c r="BD867" s="554"/>
      <c r="BE867" s="554"/>
      <c r="BF867" s="554"/>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c r="DR867" s="9"/>
      <c r="DS867" s="9"/>
      <c r="DT867" s="9"/>
    </row>
    <row r="868" spans="1:124" hidden="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554"/>
      <c r="AI868" s="554"/>
      <c r="AJ868" s="554"/>
      <c r="AK868" s="554"/>
      <c r="AL868" s="554"/>
      <c r="AM868" s="554"/>
      <c r="AN868" s="554"/>
      <c r="AO868" s="554"/>
      <c r="AP868" s="554"/>
      <c r="AQ868" s="554"/>
      <c r="AR868" s="554"/>
      <c r="AS868" s="554"/>
      <c r="AT868" s="554"/>
      <c r="AU868" s="554"/>
      <c r="AV868" s="554"/>
      <c r="AW868" s="554"/>
      <c r="AX868" s="554"/>
      <c r="AY868" s="554"/>
      <c r="AZ868" s="554"/>
      <c r="BA868" s="554"/>
      <c r="BB868" s="554"/>
      <c r="BC868" s="554"/>
      <c r="BD868" s="554"/>
      <c r="BE868" s="554"/>
      <c r="BF868" s="554"/>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c r="DR868" s="9"/>
      <c r="DS868" s="9"/>
      <c r="DT868" s="9"/>
    </row>
    <row r="869" spans="1:124" hidden="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554"/>
      <c r="AI869" s="554"/>
      <c r="AJ869" s="554"/>
      <c r="AK869" s="554"/>
      <c r="AL869" s="554"/>
      <c r="AM869" s="554"/>
      <c r="AN869" s="554"/>
      <c r="AO869" s="554"/>
      <c r="AP869" s="554"/>
      <c r="AQ869" s="554"/>
      <c r="AR869" s="554"/>
      <c r="AS869" s="554"/>
      <c r="AT869" s="554"/>
      <c r="AU869" s="554"/>
      <c r="AV869" s="554"/>
      <c r="AW869" s="554"/>
      <c r="AX869" s="554"/>
      <c r="AY869" s="554"/>
      <c r="AZ869" s="554"/>
      <c r="BA869" s="554"/>
      <c r="BB869" s="554"/>
      <c r="BC869" s="554"/>
      <c r="BD869" s="554"/>
      <c r="BE869" s="554"/>
      <c r="BF869" s="554"/>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c r="DR869" s="9"/>
      <c r="DS869" s="9"/>
      <c r="DT869" s="9"/>
    </row>
    <row r="870" spans="1:124" hidden="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554"/>
      <c r="AI870" s="554"/>
      <c r="AJ870" s="554"/>
      <c r="AK870" s="554"/>
      <c r="AL870" s="554"/>
      <c r="AM870" s="554"/>
      <c r="AN870" s="554"/>
      <c r="AO870" s="554"/>
      <c r="AP870" s="554"/>
      <c r="AQ870" s="554"/>
      <c r="AR870" s="554"/>
      <c r="AS870" s="554"/>
      <c r="AT870" s="554"/>
      <c r="AU870" s="554"/>
      <c r="AV870" s="554"/>
      <c r="AW870" s="554"/>
      <c r="AX870" s="554"/>
      <c r="AY870" s="554"/>
      <c r="AZ870" s="554"/>
      <c r="BA870" s="554"/>
      <c r="BB870" s="554"/>
      <c r="BC870" s="554"/>
      <c r="BD870" s="554"/>
      <c r="BE870" s="554"/>
      <c r="BF870" s="554"/>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c r="DR870" s="9"/>
      <c r="DS870" s="9"/>
      <c r="DT870" s="9"/>
    </row>
    <row r="871" spans="1:124" hidden="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554"/>
      <c r="AI871" s="554"/>
      <c r="AJ871" s="554"/>
      <c r="AK871" s="554"/>
      <c r="AL871" s="554"/>
      <c r="AM871" s="554"/>
      <c r="AN871" s="554"/>
      <c r="AO871" s="554"/>
      <c r="AP871" s="554"/>
      <c r="AQ871" s="554"/>
      <c r="AR871" s="554"/>
      <c r="AS871" s="554"/>
      <c r="AT871" s="554"/>
      <c r="AU871" s="554"/>
      <c r="AV871" s="554"/>
      <c r="AW871" s="554"/>
      <c r="AX871" s="554"/>
      <c r="AY871" s="554"/>
      <c r="AZ871" s="554"/>
      <c r="BA871" s="554"/>
      <c r="BB871" s="554"/>
      <c r="BC871" s="554"/>
      <c r="BD871" s="554"/>
      <c r="BE871" s="554"/>
      <c r="BF871" s="554"/>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c r="DR871" s="9"/>
      <c r="DS871" s="9"/>
      <c r="DT871" s="9"/>
    </row>
    <row r="872" spans="1:124" hidden="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554"/>
      <c r="AI872" s="554"/>
      <c r="AJ872" s="554"/>
      <c r="AK872" s="554"/>
      <c r="AL872" s="554"/>
      <c r="AM872" s="554"/>
      <c r="AN872" s="554"/>
      <c r="AO872" s="554"/>
      <c r="AP872" s="554"/>
      <c r="AQ872" s="554"/>
      <c r="AR872" s="554"/>
      <c r="AS872" s="554"/>
      <c r="AT872" s="554"/>
      <c r="AU872" s="554"/>
      <c r="AV872" s="554"/>
      <c r="AW872" s="554"/>
      <c r="AX872" s="554"/>
      <c r="AY872" s="554"/>
      <c r="AZ872" s="554"/>
      <c r="BA872" s="554"/>
      <c r="BB872" s="554"/>
      <c r="BC872" s="554"/>
      <c r="BD872" s="554"/>
      <c r="BE872" s="554"/>
      <c r="BF872" s="554"/>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c r="DR872" s="9"/>
      <c r="DS872" s="9"/>
      <c r="DT872" s="9"/>
    </row>
    <row r="873" spans="1:124" hidden="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554"/>
      <c r="AI873" s="554"/>
      <c r="AJ873" s="554"/>
      <c r="AK873" s="554"/>
      <c r="AL873" s="554"/>
      <c r="AM873" s="554"/>
      <c r="AN873" s="554"/>
      <c r="AO873" s="554"/>
      <c r="AP873" s="554"/>
      <c r="AQ873" s="554"/>
      <c r="AR873" s="554"/>
      <c r="AS873" s="554"/>
      <c r="AT873" s="554"/>
      <c r="AU873" s="554"/>
      <c r="AV873" s="554"/>
      <c r="AW873" s="554"/>
      <c r="AX873" s="554"/>
      <c r="AY873" s="554"/>
      <c r="AZ873" s="554"/>
      <c r="BA873" s="554"/>
      <c r="BB873" s="554"/>
      <c r="BC873" s="554"/>
      <c r="BD873" s="554"/>
      <c r="BE873" s="554"/>
      <c r="BF873" s="554"/>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c r="DR873" s="9"/>
      <c r="DS873" s="9"/>
      <c r="DT873" s="9"/>
    </row>
    <row r="874" spans="1:124" hidden="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554"/>
      <c r="AI874" s="554"/>
      <c r="AJ874" s="554"/>
      <c r="AK874" s="554"/>
      <c r="AL874" s="554"/>
      <c r="AM874" s="554"/>
      <c r="AN874" s="554"/>
      <c r="AO874" s="554"/>
      <c r="AP874" s="554"/>
      <c r="AQ874" s="554"/>
      <c r="AR874" s="554"/>
      <c r="AS874" s="554"/>
      <c r="AT874" s="554"/>
      <c r="AU874" s="554"/>
      <c r="AV874" s="554"/>
      <c r="AW874" s="554"/>
      <c r="AX874" s="554"/>
      <c r="AY874" s="554"/>
      <c r="AZ874" s="554"/>
      <c r="BA874" s="554"/>
      <c r="BB874" s="554"/>
      <c r="BC874" s="554"/>
      <c r="BD874" s="554"/>
      <c r="BE874" s="554"/>
      <c r="BF874" s="554"/>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c r="DR874" s="9"/>
      <c r="DS874" s="9"/>
      <c r="DT874" s="9"/>
    </row>
    <row r="875" spans="1:124" hidden="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554"/>
      <c r="AI875" s="554"/>
      <c r="AJ875" s="554"/>
      <c r="AK875" s="554"/>
      <c r="AL875" s="554"/>
      <c r="AM875" s="554"/>
      <c r="AN875" s="554"/>
      <c r="AO875" s="554"/>
      <c r="AP875" s="554"/>
      <c r="AQ875" s="554"/>
      <c r="AR875" s="554"/>
      <c r="AS875" s="554"/>
      <c r="AT875" s="554"/>
      <c r="AU875" s="554"/>
      <c r="AV875" s="554"/>
      <c r="AW875" s="554"/>
      <c r="AX875" s="554"/>
      <c r="AY875" s="554"/>
      <c r="AZ875" s="554"/>
      <c r="BA875" s="554"/>
      <c r="BB875" s="554"/>
      <c r="BC875" s="554"/>
      <c r="BD875" s="554"/>
      <c r="BE875" s="554"/>
      <c r="BF875" s="554"/>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c r="DR875" s="9"/>
      <c r="DS875" s="9"/>
      <c r="DT875" s="9"/>
    </row>
    <row r="876" spans="1:124" hidden="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554"/>
      <c r="AI876" s="554"/>
      <c r="AJ876" s="554"/>
      <c r="AK876" s="554"/>
      <c r="AL876" s="554"/>
      <c r="AM876" s="554"/>
      <c r="AN876" s="554"/>
      <c r="AO876" s="554"/>
      <c r="AP876" s="554"/>
      <c r="AQ876" s="554"/>
      <c r="AR876" s="554"/>
      <c r="AS876" s="554"/>
      <c r="AT876" s="554"/>
      <c r="AU876" s="554"/>
      <c r="AV876" s="554"/>
      <c r="AW876" s="554"/>
      <c r="AX876" s="554"/>
      <c r="AY876" s="554"/>
      <c r="AZ876" s="554"/>
      <c r="BA876" s="554"/>
      <c r="BB876" s="554"/>
      <c r="BC876" s="554"/>
      <c r="BD876" s="554"/>
      <c r="BE876" s="554"/>
      <c r="BF876" s="554"/>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c r="DR876" s="9"/>
      <c r="DS876" s="9"/>
      <c r="DT876" s="9"/>
    </row>
    <row r="877" spans="1:124" hidden="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554"/>
      <c r="AI877" s="554"/>
      <c r="AJ877" s="554"/>
      <c r="AK877" s="554"/>
      <c r="AL877" s="554"/>
      <c r="AM877" s="554"/>
      <c r="AN877" s="554"/>
      <c r="AO877" s="554"/>
      <c r="AP877" s="554"/>
      <c r="AQ877" s="554"/>
      <c r="AR877" s="554"/>
      <c r="AS877" s="554"/>
      <c r="AT877" s="554"/>
      <c r="AU877" s="554"/>
      <c r="AV877" s="554"/>
      <c r="AW877" s="554"/>
      <c r="AX877" s="554"/>
      <c r="AY877" s="554"/>
      <c r="AZ877" s="554"/>
      <c r="BA877" s="554"/>
      <c r="BB877" s="554"/>
      <c r="BC877" s="554"/>
      <c r="BD877" s="554"/>
      <c r="BE877" s="554"/>
      <c r="BF877" s="554"/>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c r="DR877" s="9"/>
      <c r="DS877" s="9"/>
      <c r="DT877" s="9"/>
    </row>
    <row r="878" spans="1:124" hidden="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554"/>
      <c r="AI878" s="554"/>
      <c r="AJ878" s="554"/>
      <c r="AK878" s="554"/>
      <c r="AL878" s="554"/>
      <c r="AM878" s="554"/>
      <c r="AN878" s="554"/>
      <c r="AO878" s="554"/>
      <c r="AP878" s="554"/>
      <c r="AQ878" s="554"/>
      <c r="AR878" s="554"/>
      <c r="AS878" s="554"/>
      <c r="AT878" s="554"/>
      <c r="AU878" s="554"/>
      <c r="AV878" s="554"/>
      <c r="AW878" s="554"/>
      <c r="AX878" s="554"/>
      <c r="AY878" s="554"/>
      <c r="AZ878" s="554"/>
      <c r="BA878" s="554"/>
      <c r="BB878" s="554"/>
      <c r="BC878" s="554"/>
      <c r="BD878" s="554"/>
      <c r="BE878" s="554"/>
      <c r="BF878" s="554"/>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c r="DR878" s="9"/>
      <c r="DS878" s="9"/>
      <c r="DT878" s="9"/>
    </row>
    <row r="879" spans="1:124" hidden="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554"/>
      <c r="AI879" s="554"/>
      <c r="AJ879" s="554"/>
      <c r="AK879" s="554"/>
      <c r="AL879" s="554"/>
      <c r="AM879" s="554"/>
      <c r="AN879" s="554"/>
      <c r="AO879" s="554"/>
      <c r="AP879" s="554"/>
      <c r="AQ879" s="554"/>
      <c r="AR879" s="554"/>
      <c r="AS879" s="554"/>
      <c r="AT879" s="554"/>
      <c r="AU879" s="554"/>
      <c r="AV879" s="554"/>
      <c r="AW879" s="554"/>
      <c r="AX879" s="554"/>
      <c r="AY879" s="554"/>
      <c r="AZ879" s="554"/>
      <c r="BA879" s="554"/>
      <c r="BB879" s="554"/>
      <c r="BC879" s="554"/>
      <c r="BD879" s="554"/>
      <c r="BE879" s="554"/>
      <c r="BF879" s="554"/>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c r="DR879" s="9"/>
      <c r="DS879" s="9"/>
      <c r="DT879" s="9"/>
    </row>
    <row r="880" spans="1:124" hidden="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554"/>
      <c r="AI880" s="554"/>
      <c r="AJ880" s="554"/>
      <c r="AK880" s="554"/>
      <c r="AL880" s="554"/>
      <c r="AM880" s="554"/>
      <c r="AN880" s="554"/>
      <c r="AO880" s="554"/>
      <c r="AP880" s="554"/>
      <c r="AQ880" s="554"/>
      <c r="AR880" s="554"/>
      <c r="AS880" s="554"/>
      <c r="AT880" s="554"/>
      <c r="AU880" s="554"/>
      <c r="AV880" s="554"/>
      <c r="AW880" s="554"/>
      <c r="AX880" s="554"/>
      <c r="AY880" s="554"/>
      <c r="AZ880" s="554"/>
      <c r="BA880" s="554"/>
      <c r="BB880" s="554"/>
      <c r="BC880" s="554"/>
      <c r="BD880" s="554"/>
      <c r="BE880" s="554"/>
      <c r="BF880" s="554"/>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c r="DR880" s="9"/>
      <c r="DS880" s="9"/>
      <c r="DT880" s="9"/>
    </row>
    <row r="881" spans="1:124" hidden="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554"/>
      <c r="AI881" s="554"/>
      <c r="AJ881" s="554"/>
      <c r="AK881" s="554"/>
      <c r="AL881" s="554"/>
      <c r="AM881" s="554"/>
      <c r="AN881" s="554"/>
      <c r="AO881" s="554"/>
      <c r="AP881" s="554"/>
      <c r="AQ881" s="554"/>
      <c r="AR881" s="554"/>
      <c r="AS881" s="554"/>
      <c r="AT881" s="554"/>
      <c r="AU881" s="554"/>
      <c r="AV881" s="554"/>
      <c r="AW881" s="554"/>
      <c r="AX881" s="554"/>
      <c r="AY881" s="554"/>
      <c r="AZ881" s="554"/>
      <c r="BA881" s="554"/>
      <c r="BB881" s="554"/>
      <c r="BC881" s="554"/>
      <c r="BD881" s="554"/>
      <c r="BE881" s="554"/>
      <c r="BF881" s="554"/>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c r="DR881" s="9"/>
      <c r="DS881" s="9"/>
      <c r="DT881" s="9"/>
    </row>
    <row r="882" spans="1:124" hidden="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554"/>
      <c r="AI882" s="554"/>
      <c r="AJ882" s="554"/>
      <c r="AK882" s="554"/>
      <c r="AL882" s="554"/>
      <c r="AM882" s="554"/>
      <c r="AN882" s="554"/>
      <c r="AO882" s="554"/>
      <c r="AP882" s="554"/>
      <c r="AQ882" s="554"/>
      <c r="AR882" s="554"/>
      <c r="AS882" s="554"/>
      <c r="AT882" s="554"/>
      <c r="AU882" s="554"/>
      <c r="AV882" s="554"/>
      <c r="AW882" s="554"/>
      <c r="AX882" s="554"/>
      <c r="AY882" s="554"/>
      <c r="AZ882" s="554"/>
      <c r="BA882" s="554"/>
      <c r="BB882" s="554"/>
      <c r="BC882" s="554"/>
      <c r="BD882" s="554"/>
      <c r="BE882" s="554"/>
      <c r="BF882" s="554"/>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c r="DR882" s="9"/>
      <c r="DS882" s="9"/>
      <c r="DT882" s="9"/>
    </row>
    <row r="883" spans="1:124" hidden="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554"/>
      <c r="AI883" s="554"/>
      <c r="AJ883" s="554"/>
      <c r="AK883" s="554"/>
      <c r="AL883" s="554"/>
      <c r="AM883" s="554"/>
      <c r="AN883" s="554"/>
      <c r="AO883" s="554"/>
      <c r="AP883" s="554"/>
      <c r="AQ883" s="554"/>
      <c r="AR883" s="554"/>
      <c r="AS883" s="554"/>
      <c r="AT883" s="554"/>
      <c r="AU883" s="554"/>
      <c r="AV883" s="554"/>
      <c r="AW883" s="554"/>
      <c r="AX883" s="554"/>
      <c r="AY883" s="554"/>
      <c r="AZ883" s="554"/>
      <c r="BA883" s="554"/>
      <c r="BB883" s="554"/>
      <c r="BC883" s="554"/>
      <c r="BD883" s="554"/>
      <c r="BE883" s="554"/>
      <c r="BF883" s="554"/>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c r="DR883" s="9"/>
      <c r="DS883" s="9"/>
      <c r="DT883" s="9"/>
    </row>
    <row r="884" spans="1:124" hidden="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554"/>
      <c r="AI884" s="554"/>
      <c r="AJ884" s="554"/>
      <c r="AK884" s="554"/>
      <c r="AL884" s="554"/>
      <c r="AM884" s="554"/>
      <c r="AN884" s="554"/>
      <c r="AO884" s="554"/>
      <c r="AP884" s="554"/>
      <c r="AQ884" s="554"/>
      <c r="AR884" s="554"/>
      <c r="AS884" s="554"/>
      <c r="AT884" s="554"/>
      <c r="AU884" s="554"/>
      <c r="AV884" s="554"/>
      <c r="AW884" s="554"/>
      <c r="AX884" s="554"/>
      <c r="AY884" s="554"/>
      <c r="AZ884" s="554"/>
      <c r="BA884" s="554"/>
      <c r="BB884" s="554"/>
      <c r="BC884" s="554"/>
      <c r="BD884" s="554"/>
      <c r="BE884" s="554"/>
      <c r="BF884" s="554"/>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c r="DR884" s="9"/>
      <c r="DS884" s="9"/>
      <c r="DT884" s="9"/>
    </row>
    <row r="885" spans="1:124" hidden="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554"/>
      <c r="AI885" s="554"/>
      <c r="AJ885" s="554"/>
      <c r="AK885" s="554"/>
      <c r="AL885" s="554"/>
      <c r="AM885" s="554"/>
      <c r="AN885" s="554"/>
      <c r="AO885" s="554"/>
      <c r="AP885" s="554"/>
      <c r="AQ885" s="554"/>
      <c r="AR885" s="554"/>
      <c r="AS885" s="554"/>
      <c r="AT885" s="554"/>
      <c r="AU885" s="554"/>
      <c r="AV885" s="554"/>
      <c r="AW885" s="554"/>
      <c r="AX885" s="554"/>
      <c r="AY885" s="554"/>
      <c r="AZ885" s="554"/>
      <c r="BA885" s="554"/>
      <c r="BB885" s="554"/>
      <c r="BC885" s="554"/>
      <c r="BD885" s="554"/>
      <c r="BE885" s="554"/>
      <c r="BF885" s="554"/>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c r="DR885" s="9"/>
      <c r="DS885" s="9"/>
      <c r="DT885" s="9"/>
    </row>
    <row r="886" spans="1:124" hidden="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554"/>
      <c r="AI886" s="554"/>
      <c r="AJ886" s="554"/>
      <c r="AK886" s="554"/>
      <c r="AL886" s="554"/>
      <c r="AM886" s="554"/>
      <c r="AN886" s="554"/>
      <c r="AO886" s="554"/>
      <c r="AP886" s="554"/>
      <c r="AQ886" s="554"/>
      <c r="AR886" s="554"/>
      <c r="AS886" s="554"/>
      <c r="AT886" s="554"/>
      <c r="AU886" s="554"/>
      <c r="AV886" s="554"/>
      <c r="AW886" s="554"/>
      <c r="AX886" s="554"/>
      <c r="AY886" s="554"/>
      <c r="AZ886" s="554"/>
      <c r="BA886" s="554"/>
      <c r="BB886" s="554"/>
      <c r="BC886" s="554"/>
      <c r="BD886" s="554"/>
      <c r="BE886" s="554"/>
      <c r="BF886" s="554"/>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c r="DR886" s="9"/>
      <c r="DS886" s="9"/>
      <c r="DT886" s="9"/>
    </row>
    <row r="887" spans="1:124" hidden="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554"/>
      <c r="AI887" s="554"/>
      <c r="AJ887" s="554"/>
      <c r="AK887" s="554"/>
      <c r="AL887" s="554"/>
      <c r="AM887" s="554"/>
      <c r="AN887" s="554"/>
      <c r="AO887" s="554"/>
      <c r="AP887" s="554"/>
      <c r="AQ887" s="554"/>
      <c r="AR887" s="554"/>
      <c r="AS887" s="554"/>
      <c r="AT887" s="554"/>
      <c r="AU887" s="554"/>
      <c r="AV887" s="554"/>
      <c r="AW887" s="554"/>
      <c r="AX887" s="554"/>
      <c r="AY887" s="554"/>
      <c r="AZ887" s="554"/>
      <c r="BA887" s="554"/>
      <c r="BB887" s="554"/>
      <c r="BC887" s="554"/>
      <c r="BD887" s="554"/>
      <c r="BE887" s="554"/>
      <c r="BF887" s="554"/>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c r="DR887" s="9"/>
      <c r="DS887" s="9"/>
      <c r="DT887" s="9"/>
    </row>
    <row r="888" spans="1:124" hidden="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554"/>
      <c r="AI888" s="554"/>
      <c r="AJ888" s="554"/>
      <c r="AK888" s="554"/>
      <c r="AL888" s="554"/>
      <c r="AM888" s="554"/>
      <c r="AN888" s="554"/>
      <c r="AO888" s="554"/>
      <c r="AP888" s="554"/>
      <c r="AQ888" s="554"/>
      <c r="AR888" s="554"/>
      <c r="AS888" s="554"/>
      <c r="AT888" s="554"/>
      <c r="AU888" s="554"/>
      <c r="AV888" s="554"/>
      <c r="AW888" s="554"/>
      <c r="AX888" s="554"/>
      <c r="AY888" s="554"/>
      <c r="AZ888" s="554"/>
      <c r="BA888" s="554"/>
      <c r="BB888" s="554"/>
      <c r="BC888" s="554"/>
      <c r="BD888" s="554"/>
      <c r="BE888" s="554"/>
      <c r="BF888" s="554"/>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c r="DR888" s="9"/>
      <c r="DS888" s="9"/>
      <c r="DT888" s="9"/>
    </row>
    <row r="889" spans="1:124" hidden="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554"/>
      <c r="AI889" s="554"/>
      <c r="AJ889" s="554"/>
      <c r="AK889" s="554"/>
      <c r="AL889" s="554"/>
      <c r="AM889" s="554"/>
      <c r="AN889" s="554"/>
      <c r="AO889" s="554"/>
      <c r="AP889" s="554"/>
      <c r="AQ889" s="554"/>
      <c r="AR889" s="554"/>
      <c r="AS889" s="554"/>
      <c r="AT889" s="554"/>
      <c r="AU889" s="554"/>
      <c r="AV889" s="554"/>
      <c r="AW889" s="554"/>
      <c r="AX889" s="554"/>
      <c r="AY889" s="554"/>
      <c r="AZ889" s="554"/>
      <c r="BA889" s="554"/>
      <c r="BB889" s="554"/>
      <c r="BC889" s="554"/>
      <c r="BD889" s="554"/>
      <c r="BE889" s="554"/>
      <c r="BF889" s="554"/>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c r="DR889" s="9"/>
      <c r="DS889" s="9"/>
      <c r="DT889" s="9"/>
    </row>
    <row r="890" spans="1:124" hidden="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554"/>
      <c r="AI890" s="554"/>
      <c r="AJ890" s="554"/>
      <c r="AK890" s="554"/>
      <c r="AL890" s="554"/>
      <c r="AM890" s="554"/>
      <c r="AN890" s="554"/>
      <c r="AO890" s="554"/>
      <c r="AP890" s="554"/>
      <c r="AQ890" s="554"/>
      <c r="AR890" s="554"/>
      <c r="AS890" s="554"/>
      <c r="AT890" s="554"/>
      <c r="AU890" s="554"/>
      <c r="AV890" s="554"/>
      <c r="AW890" s="554"/>
      <c r="AX890" s="554"/>
      <c r="AY890" s="554"/>
      <c r="AZ890" s="554"/>
      <c r="BA890" s="554"/>
      <c r="BB890" s="554"/>
      <c r="BC890" s="554"/>
      <c r="BD890" s="554"/>
      <c r="BE890" s="554"/>
      <c r="BF890" s="554"/>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c r="DR890" s="9"/>
      <c r="DS890" s="9"/>
      <c r="DT890" s="9"/>
    </row>
    <row r="891" spans="1:124" hidden="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554"/>
      <c r="AI891" s="554"/>
      <c r="AJ891" s="554"/>
      <c r="AK891" s="554"/>
      <c r="AL891" s="554"/>
      <c r="AM891" s="554"/>
      <c r="AN891" s="554"/>
      <c r="AO891" s="554"/>
      <c r="AP891" s="554"/>
      <c r="AQ891" s="554"/>
      <c r="AR891" s="554"/>
      <c r="AS891" s="554"/>
      <c r="AT891" s="554"/>
      <c r="AU891" s="554"/>
      <c r="AV891" s="554"/>
      <c r="AW891" s="554"/>
      <c r="AX891" s="554"/>
      <c r="AY891" s="554"/>
      <c r="AZ891" s="554"/>
      <c r="BA891" s="554"/>
      <c r="BB891" s="554"/>
      <c r="BC891" s="554"/>
      <c r="BD891" s="554"/>
      <c r="BE891" s="554"/>
      <c r="BF891" s="554"/>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c r="DR891" s="9"/>
      <c r="DS891" s="9"/>
      <c r="DT891" s="9"/>
    </row>
    <row r="892" spans="1:124" hidden="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554"/>
      <c r="AI892" s="554"/>
      <c r="AJ892" s="554"/>
      <c r="AK892" s="554"/>
      <c r="AL892" s="554"/>
      <c r="AM892" s="554"/>
      <c r="AN892" s="554"/>
      <c r="AO892" s="554"/>
      <c r="AP892" s="554"/>
      <c r="AQ892" s="554"/>
      <c r="AR892" s="554"/>
      <c r="AS892" s="554"/>
      <c r="AT892" s="554"/>
      <c r="AU892" s="554"/>
      <c r="AV892" s="554"/>
      <c r="AW892" s="554"/>
      <c r="AX892" s="554"/>
      <c r="AY892" s="554"/>
      <c r="AZ892" s="554"/>
      <c r="BA892" s="554"/>
      <c r="BB892" s="554"/>
      <c r="BC892" s="554"/>
      <c r="BD892" s="554"/>
      <c r="BE892" s="554"/>
      <c r="BF892" s="554"/>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c r="DR892" s="9"/>
      <c r="DS892" s="9"/>
      <c r="DT892" s="9"/>
    </row>
    <row r="893" spans="1:124" hidden="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554"/>
      <c r="AI893" s="554"/>
      <c r="AJ893" s="554"/>
      <c r="AK893" s="554"/>
      <c r="AL893" s="554"/>
      <c r="AM893" s="554"/>
      <c r="AN893" s="554"/>
      <c r="AO893" s="554"/>
      <c r="AP893" s="554"/>
      <c r="AQ893" s="554"/>
      <c r="AR893" s="554"/>
      <c r="AS893" s="554"/>
      <c r="AT893" s="554"/>
      <c r="AU893" s="554"/>
      <c r="AV893" s="554"/>
      <c r="AW893" s="554"/>
      <c r="AX893" s="554"/>
      <c r="AY893" s="554"/>
      <c r="AZ893" s="554"/>
      <c r="BA893" s="554"/>
      <c r="BB893" s="554"/>
      <c r="BC893" s="554"/>
      <c r="BD893" s="554"/>
      <c r="BE893" s="554"/>
      <c r="BF893" s="554"/>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c r="DR893" s="9"/>
      <c r="DS893" s="9"/>
      <c r="DT893" s="9"/>
    </row>
    <row r="894" spans="1:124" hidden="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554"/>
      <c r="AI894" s="554"/>
      <c r="AJ894" s="554"/>
      <c r="AK894" s="554"/>
      <c r="AL894" s="554"/>
      <c r="AM894" s="554"/>
      <c r="AN894" s="554"/>
      <c r="AO894" s="554"/>
      <c r="AP894" s="554"/>
      <c r="AQ894" s="554"/>
      <c r="AR894" s="554"/>
      <c r="AS894" s="554"/>
      <c r="AT894" s="554"/>
      <c r="AU894" s="554"/>
      <c r="AV894" s="554"/>
      <c r="AW894" s="554"/>
      <c r="AX894" s="554"/>
      <c r="AY894" s="554"/>
      <c r="AZ894" s="554"/>
      <c r="BA894" s="554"/>
      <c r="BB894" s="554"/>
      <c r="BC894" s="554"/>
      <c r="BD894" s="554"/>
      <c r="BE894" s="554"/>
      <c r="BF894" s="554"/>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c r="DR894" s="9"/>
      <c r="DS894" s="9"/>
      <c r="DT894" s="9"/>
    </row>
    <row r="895" spans="1:124" hidden="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554"/>
      <c r="AI895" s="554"/>
      <c r="AJ895" s="554"/>
      <c r="AK895" s="554"/>
      <c r="AL895" s="554"/>
      <c r="AM895" s="554"/>
      <c r="AN895" s="554"/>
      <c r="AO895" s="554"/>
      <c r="AP895" s="554"/>
      <c r="AQ895" s="554"/>
      <c r="AR895" s="554"/>
      <c r="AS895" s="554"/>
      <c r="AT895" s="554"/>
      <c r="AU895" s="554"/>
      <c r="AV895" s="554"/>
      <c r="AW895" s="554"/>
      <c r="AX895" s="554"/>
      <c r="AY895" s="554"/>
      <c r="AZ895" s="554"/>
      <c r="BA895" s="554"/>
      <c r="BB895" s="554"/>
      <c r="BC895" s="554"/>
      <c r="BD895" s="554"/>
      <c r="BE895" s="554"/>
      <c r="BF895" s="554"/>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c r="DR895" s="9"/>
      <c r="DS895" s="9"/>
      <c r="DT895" s="9"/>
    </row>
    <row r="896" spans="1:124" hidden="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554"/>
      <c r="AI896" s="554"/>
      <c r="AJ896" s="554"/>
      <c r="AK896" s="554"/>
      <c r="AL896" s="554"/>
      <c r="AM896" s="554"/>
      <c r="AN896" s="554"/>
      <c r="AO896" s="554"/>
      <c r="AP896" s="554"/>
      <c r="AQ896" s="554"/>
      <c r="AR896" s="554"/>
      <c r="AS896" s="554"/>
      <c r="AT896" s="554"/>
      <c r="AU896" s="554"/>
      <c r="AV896" s="554"/>
      <c r="AW896" s="554"/>
      <c r="AX896" s="554"/>
      <c r="AY896" s="554"/>
      <c r="AZ896" s="554"/>
      <c r="BA896" s="554"/>
      <c r="BB896" s="554"/>
      <c r="BC896" s="554"/>
      <c r="BD896" s="554"/>
      <c r="BE896" s="554"/>
      <c r="BF896" s="554"/>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c r="DR896" s="9"/>
      <c r="DS896" s="9"/>
      <c r="DT896" s="9"/>
    </row>
    <row r="897" spans="1:124" hidden="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554"/>
      <c r="AI897" s="554"/>
      <c r="AJ897" s="554"/>
      <c r="AK897" s="554"/>
      <c r="AL897" s="554"/>
      <c r="AM897" s="554"/>
      <c r="AN897" s="554"/>
      <c r="AO897" s="554"/>
      <c r="AP897" s="554"/>
      <c r="AQ897" s="554"/>
      <c r="AR897" s="554"/>
      <c r="AS897" s="554"/>
      <c r="AT897" s="554"/>
      <c r="AU897" s="554"/>
      <c r="AV897" s="554"/>
      <c r="AW897" s="554"/>
      <c r="AX897" s="554"/>
      <c r="AY897" s="554"/>
      <c r="AZ897" s="554"/>
      <c r="BA897" s="554"/>
      <c r="BB897" s="554"/>
      <c r="BC897" s="554"/>
      <c r="BD897" s="554"/>
      <c r="BE897" s="554"/>
      <c r="BF897" s="554"/>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c r="DR897" s="9"/>
      <c r="DS897" s="9"/>
      <c r="DT897" s="9"/>
    </row>
    <row r="898" spans="1:124" hidden="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554"/>
      <c r="AI898" s="554"/>
      <c r="AJ898" s="554"/>
      <c r="AK898" s="554"/>
      <c r="AL898" s="554"/>
      <c r="AM898" s="554"/>
      <c r="AN898" s="554"/>
      <c r="AO898" s="554"/>
      <c r="AP898" s="554"/>
      <c r="AQ898" s="554"/>
      <c r="AR898" s="554"/>
      <c r="AS898" s="554"/>
      <c r="AT898" s="554"/>
      <c r="AU898" s="554"/>
      <c r="AV898" s="554"/>
      <c r="AW898" s="554"/>
      <c r="AX898" s="554"/>
      <c r="AY898" s="554"/>
      <c r="AZ898" s="554"/>
      <c r="BA898" s="554"/>
      <c r="BB898" s="554"/>
      <c r="BC898" s="554"/>
      <c r="BD898" s="554"/>
      <c r="BE898" s="554"/>
      <c r="BF898" s="554"/>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c r="DR898" s="9"/>
      <c r="DS898" s="9"/>
      <c r="DT898" s="9"/>
    </row>
    <row r="899" spans="1:124" hidden="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554"/>
      <c r="AI899" s="554"/>
      <c r="AJ899" s="554"/>
      <c r="AK899" s="554"/>
      <c r="AL899" s="554"/>
      <c r="AM899" s="554"/>
      <c r="AN899" s="554"/>
      <c r="AO899" s="554"/>
      <c r="AP899" s="554"/>
      <c r="AQ899" s="554"/>
      <c r="AR899" s="554"/>
      <c r="AS899" s="554"/>
      <c r="AT899" s="554"/>
      <c r="AU899" s="554"/>
      <c r="AV899" s="554"/>
      <c r="AW899" s="554"/>
      <c r="AX899" s="554"/>
      <c r="AY899" s="554"/>
      <c r="AZ899" s="554"/>
      <c r="BA899" s="554"/>
      <c r="BB899" s="554"/>
      <c r="BC899" s="554"/>
      <c r="BD899" s="554"/>
      <c r="BE899" s="554"/>
      <c r="BF899" s="554"/>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c r="DR899" s="9"/>
      <c r="DS899" s="9"/>
      <c r="DT899" s="9"/>
    </row>
    <row r="900" spans="1:124" hidden="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554"/>
      <c r="AI900" s="554"/>
      <c r="AJ900" s="554"/>
      <c r="AK900" s="554"/>
      <c r="AL900" s="554"/>
      <c r="AM900" s="554"/>
      <c r="AN900" s="554"/>
      <c r="AO900" s="554"/>
      <c r="AP900" s="554"/>
      <c r="AQ900" s="554"/>
      <c r="AR900" s="554"/>
      <c r="AS900" s="554"/>
      <c r="AT900" s="554"/>
      <c r="AU900" s="554"/>
      <c r="AV900" s="554"/>
      <c r="AW900" s="554"/>
      <c r="AX900" s="554"/>
      <c r="AY900" s="554"/>
      <c r="AZ900" s="554"/>
      <c r="BA900" s="554"/>
      <c r="BB900" s="554"/>
      <c r="BC900" s="554"/>
      <c r="BD900" s="554"/>
      <c r="BE900" s="554"/>
      <c r="BF900" s="554"/>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c r="DR900" s="9"/>
      <c r="DS900" s="9"/>
      <c r="DT900" s="9"/>
    </row>
    <row r="901" spans="1:124" hidden="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554"/>
      <c r="AI901" s="554"/>
      <c r="AJ901" s="554"/>
      <c r="AK901" s="554"/>
      <c r="AL901" s="554"/>
      <c r="AM901" s="554"/>
      <c r="AN901" s="554"/>
      <c r="AO901" s="554"/>
      <c r="AP901" s="554"/>
      <c r="AQ901" s="554"/>
      <c r="AR901" s="554"/>
      <c r="AS901" s="554"/>
      <c r="AT901" s="554"/>
      <c r="AU901" s="554"/>
      <c r="AV901" s="554"/>
      <c r="AW901" s="554"/>
      <c r="AX901" s="554"/>
      <c r="AY901" s="554"/>
      <c r="AZ901" s="554"/>
      <c r="BA901" s="554"/>
      <c r="BB901" s="554"/>
      <c r="BC901" s="554"/>
      <c r="BD901" s="554"/>
      <c r="BE901" s="554"/>
      <c r="BF901" s="554"/>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c r="DR901" s="9"/>
      <c r="DS901" s="9"/>
      <c r="DT901" s="9"/>
    </row>
    <row r="902" spans="1:124" hidden="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554"/>
      <c r="AI902" s="554"/>
      <c r="AJ902" s="554"/>
      <c r="AK902" s="554"/>
      <c r="AL902" s="554"/>
      <c r="AM902" s="554"/>
      <c r="AN902" s="554"/>
      <c r="AO902" s="554"/>
      <c r="AP902" s="554"/>
      <c r="AQ902" s="554"/>
      <c r="AR902" s="554"/>
      <c r="AS902" s="554"/>
      <c r="AT902" s="554"/>
      <c r="AU902" s="554"/>
      <c r="AV902" s="554"/>
      <c r="AW902" s="554"/>
      <c r="AX902" s="554"/>
      <c r="AY902" s="554"/>
      <c r="AZ902" s="554"/>
      <c r="BA902" s="554"/>
      <c r="BB902" s="554"/>
      <c r="BC902" s="554"/>
      <c r="BD902" s="554"/>
      <c r="BE902" s="554"/>
      <c r="BF902" s="554"/>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row>
    <row r="903" spans="1:124" hidden="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554"/>
      <c r="AI903" s="554"/>
      <c r="AJ903" s="554"/>
      <c r="AK903" s="554"/>
      <c r="AL903" s="554"/>
      <c r="AM903" s="554"/>
      <c r="AN903" s="554"/>
      <c r="AO903" s="554"/>
      <c r="AP903" s="554"/>
      <c r="AQ903" s="554"/>
      <c r="AR903" s="554"/>
      <c r="AS903" s="554"/>
      <c r="AT903" s="554"/>
      <c r="AU903" s="554"/>
      <c r="AV903" s="554"/>
      <c r="AW903" s="554"/>
      <c r="AX903" s="554"/>
      <c r="AY903" s="554"/>
      <c r="AZ903" s="554"/>
      <c r="BA903" s="554"/>
      <c r="BB903" s="554"/>
      <c r="BC903" s="554"/>
      <c r="BD903" s="554"/>
      <c r="BE903" s="554"/>
      <c r="BF903" s="554"/>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c r="DR903" s="9"/>
      <c r="DS903" s="9"/>
      <c r="DT903" s="9"/>
    </row>
    <row r="904" spans="1:124" hidden="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554"/>
      <c r="AI904" s="554"/>
      <c r="AJ904" s="554"/>
      <c r="AK904" s="554"/>
      <c r="AL904" s="554"/>
      <c r="AM904" s="554"/>
      <c r="AN904" s="554"/>
      <c r="AO904" s="554"/>
      <c r="AP904" s="554"/>
      <c r="AQ904" s="554"/>
      <c r="AR904" s="554"/>
      <c r="AS904" s="554"/>
      <c r="AT904" s="554"/>
      <c r="AU904" s="554"/>
      <c r="AV904" s="554"/>
      <c r="AW904" s="554"/>
      <c r="AX904" s="554"/>
      <c r="AY904" s="554"/>
      <c r="AZ904" s="554"/>
      <c r="BA904" s="554"/>
      <c r="BB904" s="554"/>
      <c r="BC904" s="554"/>
      <c r="BD904" s="554"/>
      <c r="BE904" s="554"/>
      <c r="BF904" s="554"/>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c r="DR904" s="9"/>
      <c r="DS904" s="9"/>
      <c r="DT904" s="9"/>
    </row>
    <row r="905" spans="1:124" hidden="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554"/>
      <c r="AI905" s="554"/>
      <c r="AJ905" s="554"/>
      <c r="AK905" s="554"/>
      <c r="AL905" s="554"/>
      <c r="AM905" s="554"/>
      <c r="AN905" s="554"/>
      <c r="AO905" s="554"/>
      <c r="AP905" s="554"/>
      <c r="AQ905" s="554"/>
      <c r="AR905" s="554"/>
      <c r="AS905" s="554"/>
      <c r="AT905" s="554"/>
      <c r="AU905" s="554"/>
      <c r="AV905" s="554"/>
      <c r="AW905" s="554"/>
      <c r="AX905" s="554"/>
      <c r="AY905" s="554"/>
      <c r="AZ905" s="554"/>
      <c r="BA905" s="554"/>
      <c r="BB905" s="554"/>
      <c r="BC905" s="554"/>
      <c r="BD905" s="554"/>
      <c r="BE905" s="554"/>
      <c r="BF905" s="554"/>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c r="DR905" s="9"/>
      <c r="DS905" s="9"/>
      <c r="DT905" s="9"/>
    </row>
    <row r="906" spans="1:124" hidden="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554"/>
      <c r="AI906" s="554"/>
      <c r="AJ906" s="554"/>
      <c r="AK906" s="554"/>
      <c r="AL906" s="554"/>
      <c r="AM906" s="554"/>
      <c r="AN906" s="554"/>
      <c r="AO906" s="554"/>
      <c r="AP906" s="554"/>
      <c r="AQ906" s="554"/>
      <c r="AR906" s="554"/>
      <c r="AS906" s="554"/>
      <c r="AT906" s="554"/>
      <c r="AU906" s="554"/>
      <c r="AV906" s="554"/>
      <c r="AW906" s="554"/>
      <c r="AX906" s="554"/>
      <c r="AY906" s="554"/>
      <c r="AZ906" s="554"/>
      <c r="BA906" s="554"/>
      <c r="BB906" s="554"/>
      <c r="BC906" s="554"/>
      <c r="BD906" s="554"/>
      <c r="BE906" s="554"/>
      <c r="BF906" s="554"/>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c r="DR906" s="9"/>
      <c r="DS906" s="9"/>
      <c r="DT906" s="9"/>
    </row>
    <row r="907" spans="1:124" hidden="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554"/>
      <c r="AI907" s="554"/>
      <c r="AJ907" s="554"/>
      <c r="AK907" s="554"/>
      <c r="AL907" s="554"/>
      <c r="AM907" s="554"/>
      <c r="AN907" s="554"/>
      <c r="AO907" s="554"/>
      <c r="AP907" s="554"/>
      <c r="AQ907" s="554"/>
      <c r="AR907" s="554"/>
      <c r="AS907" s="554"/>
      <c r="AT907" s="554"/>
      <c r="AU907" s="554"/>
      <c r="AV907" s="554"/>
      <c r="AW907" s="554"/>
      <c r="AX907" s="554"/>
      <c r="AY907" s="554"/>
      <c r="AZ907" s="554"/>
      <c r="BA907" s="554"/>
      <c r="BB907" s="554"/>
      <c r="BC907" s="554"/>
      <c r="BD907" s="554"/>
      <c r="BE907" s="554"/>
      <c r="BF907" s="554"/>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c r="DR907" s="9"/>
      <c r="DS907" s="9"/>
      <c r="DT907" s="9"/>
    </row>
    <row r="908" spans="1:124" hidden="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554"/>
      <c r="AI908" s="554"/>
      <c r="AJ908" s="554"/>
      <c r="AK908" s="554"/>
      <c r="AL908" s="554"/>
      <c r="AM908" s="554"/>
      <c r="AN908" s="554"/>
      <c r="AO908" s="554"/>
      <c r="AP908" s="554"/>
      <c r="AQ908" s="554"/>
      <c r="AR908" s="554"/>
      <c r="AS908" s="554"/>
      <c r="AT908" s="554"/>
      <c r="AU908" s="554"/>
      <c r="AV908" s="554"/>
      <c r="AW908" s="554"/>
      <c r="AX908" s="554"/>
      <c r="AY908" s="554"/>
      <c r="AZ908" s="554"/>
      <c r="BA908" s="554"/>
      <c r="BB908" s="554"/>
      <c r="BC908" s="554"/>
      <c r="BD908" s="554"/>
      <c r="BE908" s="554"/>
      <c r="BF908" s="554"/>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c r="DR908" s="9"/>
      <c r="DS908" s="9"/>
      <c r="DT908" s="9"/>
    </row>
    <row r="909" spans="1:124" hidden="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554"/>
      <c r="AI909" s="554"/>
      <c r="AJ909" s="554"/>
      <c r="AK909" s="554"/>
      <c r="AL909" s="554"/>
      <c r="AM909" s="554"/>
      <c r="AN909" s="554"/>
      <c r="AO909" s="554"/>
      <c r="AP909" s="554"/>
      <c r="AQ909" s="554"/>
      <c r="AR909" s="554"/>
      <c r="AS909" s="554"/>
      <c r="AT909" s="554"/>
      <c r="AU909" s="554"/>
      <c r="AV909" s="554"/>
      <c r="AW909" s="554"/>
      <c r="AX909" s="554"/>
      <c r="AY909" s="554"/>
      <c r="AZ909" s="554"/>
      <c r="BA909" s="554"/>
      <c r="BB909" s="554"/>
      <c r="BC909" s="554"/>
      <c r="BD909" s="554"/>
      <c r="BE909" s="554"/>
      <c r="BF909" s="554"/>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c r="DR909" s="9"/>
      <c r="DS909" s="9"/>
      <c r="DT909" s="9"/>
    </row>
    <row r="910" spans="1:124" hidden="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554"/>
      <c r="AI910" s="554"/>
      <c r="AJ910" s="554"/>
      <c r="AK910" s="554"/>
      <c r="AL910" s="554"/>
      <c r="AM910" s="554"/>
      <c r="AN910" s="554"/>
      <c r="AO910" s="554"/>
      <c r="AP910" s="554"/>
      <c r="AQ910" s="554"/>
      <c r="AR910" s="554"/>
      <c r="AS910" s="554"/>
      <c r="AT910" s="554"/>
      <c r="AU910" s="554"/>
      <c r="AV910" s="554"/>
      <c r="AW910" s="554"/>
      <c r="AX910" s="554"/>
      <c r="AY910" s="554"/>
      <c r="AZ910" s="554"/>
      <c r="BA910" s="554"/>
      <c r="BB910" s="554"/>
      <c r="BC910" s="554"/>
      <c r="BD910" s="554"/>
      <c r="BE910" s="554"/>
      <c r="BF910" s="554"/>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c r="DR910" s="9"/>
      <c r="DS910" s="9"/>
      <c r="DT910" s="9"/>
    </row>
    <row r="911" spans="1:124" hidden="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554"/>
      <c r="AI911" s="554"/>
      <c r="AJ911" s="554"/>
      <c r="AK911" s="554"/>
      <c r="AL911" s="554"/>
      <c r="AM911" s="554"/>
      <c r="AN911" s="554"/>
      <c r="AO911" s="554"/>
      <c r="AP911" s="554"/>
      <c r="AQ911" s="554"/>
      <c r="AR911" s="554"/>
      <c r="AS911" s="554"/>
      <c r="AT911" s="554"/>
      <c r="AU911" s="554"/>
      <c r="AV911" s="554"/>
      <c r="AW911" s="554"/>
      <c r="AX911" s="554"/>
      <c r="AY911" s="554"/>
      <c r="AZ911" s="554"/>
      <c r="BA911" s="554"/>
      <c r="BB911" s="554"/>
      <c r="BC911" s="554"/>
      <c r="BD911" s="554"/>
      <c r="BE911" s="554"/>
      <c r="BF911" s="554"/>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c r="DR911" s="9"/>
      <c r="DS911" s="9"/>
      <c r="DT911" s="9"/>
    </row>
    <row r="912" spans="1:124" hidden="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554"/>
      <c r="AI912" s="554"/>
      <c r="AJ912" s="554"/>
      <c r="AK912" s="554"/>
      <c r="AL912" s="554"/>
      <c r="AM912" s="554"/>
      <c r="AN912" s="554"/>
      <c r="AO912" s="554"/>
      <c r="AP912" s="554"/>
      <c r="AQ912" s="554"/>
      <c r="AR912" s="554"/>
      <c r="AS912" s="554"/>
      <c r="AT912" s="554"/>
      <c r="AU912" s="554"/>
      <c r="AV912" s="554"/>
      <c r="AW912" s="554"/>
      <c r="AX912" s="554"/>
      <c r="AY912" s="554"/>
      <c r="AZ912" s="554"/>
      <c r="BA912" s="554"/>
      <c r="BB912" s="554"/>
      <c r="BC912" s="554"/>
      <c r="BD912" s="554"/>
      <c r="BE912" s="554"/>
      <c r="BF912" s="554"/>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c r="DR912" s="9"/>
      <c r="DS912" s="9"/>
      <c r="DT912" s="9"/>
    </row>
    <row r="913" spans="1:124" hidden="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554"/>
      <c r="AI913" s="554"/>
      <c r="AJ913" s="554"/>
      <c r="AK913" s="554"/>
      <c r="AL913" s="554"/>
      <c r="AM913" s="554"/>
      <c r="AN913" s="554"/>
      <c r="AO913" s="554"/>
      <c r="AP913" s="554"/>
      <c r="AQ913" s="554"/>
      <c r="AR913" s="554"/>
      <c r="AS913" s="554"/>
      <c r="AT913" s="554"/>
      <c r="AU913" s="554"/>
      <c r="AV913" s="554"/>
      <c r="AW913" s="554"/>
      <c r="AX913" s="554"/>
      <c r="AY913" s="554"/>
      <c r="AZ913" s="554"/>
      <c r="BA913" s="554"/>
      <c r="BB913" s="554"/>
      <c r="BC913" s="554"/>
      <c r="BD913" s="554"/>
      <c r="BE913" s="554"/>
      <c r="BF913" s="554"/>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c r="DR913" s="9"/>
      <c r="DS913" s="9"/>
      <c r="DT913" s="9"/>
    </row>
    <row r="914" spans="1:124" hidden="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554"/>
      <c r="AI914" s="554"/>
      <c r="AJ914" s="554"/>
      <c r="AK914" s="554"/>
      <c r="AL914" s="554"/>
      <c r="AM914" s="554"/>
      <c r="AN914" s="554"/>
      <c r="AO914" s="554"/>
      <c r="AP914" s="554"/>
      <c r="AQ914" s="554"/>
      <c r="AR914" s="554"/>
      <c r="AS914" s="554"/>
      <c r="AT914" s="554"/>
      <c r="AU914" s="554"/>
      <c r="AV914" s="554"/>
      <c r="AW914" s="554"/>
      <c r="AX914" s="554"/>
      <c r="AY914" s="554"/>
      <c r="AZ914" s="554"/>
      <c r="BA914" s="554"/>
      <c r="BB914" s="554"/>
      <c r="BC914" s="554"/>
      <c r="BD914" s="554"/>
      <c r="BE914" s="554"/>
      <c r="BF914" s="554"/>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c r="DR914" s="9"/>
      <c r="DS914" s="9"/>
      <c r="DT914" s="9"/>
    </row>
    <row r="915" spans="1:124" hidden="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554"/>
      <c r="AI915" s="554"/>
      <c r="AJ915" s="554"/>
      <c r="AK915" s="554"/>
      <c r="AL915" s="554"/>
      <c r="AM915" s="554"/>
      <c r="AN915" s="554"/>
      <c r="AO915" s="554"/>
      <c r="AP915" s="554"/>
      <c r="AQ915" s="554"/>
      <c r="AR915" s="554"/>
      <c r="AS915" s="554"/>
      <c r="AT915" s="554"/>
      <c r="AU915" s="554"/>
      <c r="AV915" s="554"/>
      <c r="AW915" s="554"/>
      <c r="AX915" s="554"/>
      <c r="AY915" s="554"/>
      <c r="AZ915" s="554"/>
      <c r="BA915" s="554"/>
      <c r="BB915" s="554"/>
      <c r="BC915" s="554"/>
      <c r="BD915" s="554"/>
      <c r="BE915" s="554"/>
      <c r="BF915" s="554"/>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row>
    <row r="916" spans="1:124" hidden="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554"/>
      <c r="AI916" s="554"/>
      <c r="AJ916" s="554"/>
      <c r="AK916" s="554"/>
      <c r="AL916" s="554"/>
      <c r="AM916" s="554"/>
      <c r="AN916" s="554"/>
      <c r="AO916" s="554"/>
      <c r="AP916" s="554"/>
      <c r="AQ916" s="554"/>
      <c r="AR916" s="554"/>
      <c r="AS916" s="554"/>
      <c r="AT916" s="554"/>
      <c r="AU916" s="554"/>
      <c r="AV916" s="554"/>
      <c r="AW916" s="554"/>
      <c r="AX916" s="554"/>
      <c r="AY916" s="554"/>
      <c r="AZ916" s="554"/>
      <c r="BA916" s="554"/>
      <c r="BB916" s="554"/>
      <c r="BC916" s="554"/>
      <c r="BD916" s="554"/>
      <c r="BE916" s="554"/>
      <c r="BF916" s="554"/>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c r="DR916" s="9"/>
      <c r="DS916" s="9"/>
      <c r="DT916" s="9"/>
    </row>
    <row r="917" spans="1:124" hidden="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554"/>
      <c r="AI917" s="554"/>
      <c r="AJ917" s="554"/>
      <c r="AK917" s="554"/>
      <c r="AL917" s="554"/>
      <c r="AM917" s="554"/>
      <c r="AN917" s="554"/>
      <c r="AO917" s="554"/>
      <c r="AP917" s="554"/>
      <c r="AQ917" s="554"/>
      <c r="AR917" s="554"/>
      <c r="AS917" s="554"/>
      <c r="AT917" s="554"/>
      <c r="AU917" s="554"/>
      <c r="AV917" s="554"/>
      <c r="AW917" s="554"/>
      <c r="AX917" s="554"/>
      <c r="AY917" s="554"/>
      <c r="AZ917" s="554"/>
      <c r="BA917" s="554"/>
      <c r="BB917" s="554"/>
      <c r="BC917" s="554"/>
      <c r="BD917" s="554"/>
      <c r="BE917" s="554"/>
      <c r="BF917" s="554"/>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row>
    <row r="918" spans="1:124" hidden="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554"/>
      <c r="AI918" s="554"/>
      <c r="AJ918" s="554"/>
      <c r="AK918" s="554"/>
      <c r="AL918" s="554"/>
      <c r="AM918" s="554"/>
      <c r="AN918" s="554"/>
      <c r="AO918" s="554"/>
      <c r="AP918" s="554"/>
      <c r="AQ918" s="554"/>
      <c r="AR918" s="554"/>
      <c r="AS918" s="554"/>
      <c r="AT918" s="554"/>
      <c r="AU918" s="554"/>
      <c r="AV918" s="554"/>
      <c r="AW918" s="554"/>
      <c r="AX918" s="554"/>
      <c r="AY918" s="554"/>
      <c r="AZ918" s="554"/>
      <c r="BA918" s="554"/>
      <c r="BB918" s="554"/>
      <c r="BC918" s="554"/>
      <c r="BD918" s="554"/>
      <c r="BE918" s="554"/>
      <c r="BF918" s="554"/>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c r="DR918" s="9"/>
      <c r="DS918" s="9"/>
      <c r="DT918" s="9"/>
    </row>
    <row r="919" spans="1:124" hidden="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554"/>
      <c r="AI919" s="554"/>
      <c r="AJ919" s="554"/>
      <c r="AK919" s="554"/>
      <c r="AL919" s="554"/>
      <c r="AM919" s="554"/>
      <c r="AN919" s="554"/>
      <c r="AO919" s="554"/>
      <c r="AP919" s="554"/>
      <c r="AQ919" s="554"/>
      <c r="AR919" s="554"/>
      <c r="AS919" s="554"/>
      <c r="AT919" s="554"/>
      <c r="AU919" s="554"/>
      <c r="AV919" s="554"/>
      <c r="AW919" s="554"/>
      <c r="AX919" s="554"/>
      <c r="AY919" s="554"/>
      <c r="AZ919" s="554"/>
      <c r="BA919" s="554"/>
      <c r="BB919" s="554"/>
      <c r="BC919" s="554"/>
      <c r="BD919" s="554"/>
      <c r="BE919" s="554"/>
      <c r="BF919" s="554"/>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c r="DR919" s="9"/>
      <c r="DS919" s="9"/>
      <c r="DT919" s="9"/>
    </row>
    <row r="920" spans="1:124" hidden="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554"/>
      <c r="AI920" s="554"/>
      <c r="AJ920" s="554"/>
      <c r="AK920" s="554"/>
      <c r="AL920" s="554"/>
      <c r="AM920" s="554"/>
      <c r="AN920" s="554"/>
      <c r="AO920" s="554"/>
      <c r="AP920" s="554"/>
      <c r="AQ920" s="554"/>
      <c r="AR920" s="554"/>
      <c r="AS920" s="554"/>
      <c r="AT920" s="554"/>
      <c r="AU920" s="554"/>
      <c r="AV920" s="554"/>
      <c r="AW920" s="554"/>
      <c r="AX920" s="554"/>
      <c r="AY920" s="554"/>
      <c r="AZ920" s="554"/>
      <c r="BA920" s="554"/>
      <c r="BB920" s="554"/>
      <c r="BC920" s="554"/>
      <c r="BD920" s="554"/>
      <c r="BE920" s="554"/>
      <c r="BF920" s="554"/>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c r="DR920" s="9"/>
      <c r="DS920" s="9"/>
      <c r="DT920" s="9"/>
    </row>
    <row r="921" spans="1:124" hidden="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554"/>
      <c r="AI921" s="554"/>
      <c r="AJ921" s="554"/>
      <c r="AK921" s="554"/>
      <c r="AL921" s="554"/>
      <c r="AM921" s="554"/>
      <c r="AN921" s="554"/>
      <c r="AO921" s="554"/>
      <c r="AP921" s="554"/>
      <c r="AQ921" s="554"/>
      <c r="AR921" s="554"/>
      <c r="AS921" s="554"/>
      <c r="AT921" s="554"/>
      <c r="AU921" s="554"/>
      <c r="AV921" s="554"/>
      <c r="AW921" s="554"/>
      <c r="AX921" s="554"/>
      <c r="AY921" s="554"/>
      <c r="AZ921" s="554"/>
      <c r="BA921" s="554"/>
      <c r="BB921" s="554"/>
      <c r="BC921" s="554"/>
      <c r="BD921" s="554"/>
      <c r="BE921" s="554"/>
      <c r="BF921" s="554"/>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c r="DR921" s="9"/>
      <c r="DS921" s="9"/>
      <c r="DT921" s="9"/>
    </row>
    <row r="922" spans="1:124" hidden="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554"/>
      <c r="AI922" s="554"/>
      <c r="AJ922" s="554"/>
      <c r="AK922" s="554"/>
      <c r="AL922" s="554"/>
      <c r="AM922" s="554"/>
      <c r="AN922" s="554"/>
      <c r="AO922" s="554"/>
      <c r="AP922" s="554"/>
      <c r="AQ922" s="554"/>
      <c r="AR922" s="554"/>
      <c r="AS922" s="554"/>
      <c r="AT922" s="554"/>
      <c r="AU922" s="554"/>
      <c r="AV922" s="554"/>
      <c r="AW922" s="554"/>
      <c r="AX922" s="554"/>
      <c r="AY922" s="554"/>
      <c r="AZ922" s="554"/>
      <c r="BA922" s="554"/>
      <c r="BB922" s="554"/>
      <c r="BC922" s="554"/>
      <c r="BD922" s="554"/>
      <c r="BE922" s="554"/>
      <c r="BF922" s="554"/>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row>
    <row r="923" spans="1:124" hidden="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554"/>
      <c r="AI923" s="554"/>
      <c r="AJ923" s="554"/>
      <c r="AK923" s="554"/>
      <c r="AL923" s="554"/>
      <c r="AM923" s="554"/>
      <c r="AN923" s="554"/>
      <c r="AO923" s="554"/>
      <c r="AP923" s="554"/>
      <c r="AQ923" s="554"/>
      <c r="AR923" s="554"/>
      <c r="AS923" s="554"/>
      <c r="AT923" s="554"/>
      <c r="AU923" s="554"/>
      <c r="AV923" s="554"/>
      <c r="AW923" s="554"/>
      <c r="AX923" s="554"/>
      <c r="AY923" s="554"/>
      <c r="AZ923" s="554"/>
      <c r="BA923" s="554"/>
      <c r="BB923" s="554"/>
      <c r="BC923" s="554"/>
      <c r="BD923" s="554"/>
      <c r="BE923" s="554"/>
      <c r="BF923" s="554"/>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c r="DR923" s="9"/>
      <c r="DS923" s="9"/>
      <c r="DT923" s="9"/>
    </row>
    <row r="924" spans="1:124" hidden="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554"/>
      <c r="AI924" s="554"/>
      <c r="AJ924" s="554"/>
      <c r="AK924" s="554"/>
      <c r="AL924" s="554"/>
      <c r="AM924" s="554"/>
      <c r="AN924" s="554"/>
      <c r="AO924" s="554"/>
      <c r="AP924" s="554"/>
      <c r="AQ924" s="554"/>
      <c r="AR924" s="554"/>
      <c r="AS924" s="554"/>
      <c r="AT924" s="554"/>
      <c r="AU924" s="554"/>
      <c r="AV924" s="554"/>
      <c r="AW924" s="554"/>
      <c r="AX924" s="554"/>
      <c r="AY924" s="554"/>
      <c r="AZ924" s="554"/>
      <c r="BA924" s="554"/>
      <c r="BB924" s="554"/>
      <c r="BC924" s="554"/>
      <c r="BD924" s="554"/>
      <c r="BE924" s="554"/>
      <c r="BF924" s="554"/>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c r="DR924" s="9"/>
      <c r="DS924" s="9"/>
      <c r="DT924" s="9"/>
    </row>
    <row r="925" spans="1:124" hidden="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554"/>
      <c r="AI925" s="554"/>
      <c r="AJ925" s="554"/>
      <c r="AK925" s="554"/>
      <c r="AL925" s="554"/>
      <c r="AM925" s="554"/>
      <c r="AN925" s="554"/>
      <c r="AO925" s="554"/>
      <c r="AP925" s="554"/>
      <c r="AQ925" s="554"/>
      <c r="AR925" s="554"/>
      <c r="AS925" s="554"/>
      <c r="AT925" s="554"/>
      <c r="AU925" s="554"/>
      <c r="AV925" s="554"/>
      <c r="AW925" s="554"/>
      <c r="AX925" s="554"/>
      <c r="AY925" s="554"/>
      <c r="AZ925" s="554"/>
      <c r="BA925" s="554"/>
      <c r="BB925" s="554"/>
      <c r="BC925" s="554"/>
      <c r="BD925" s="554"/>
      <c r="BE925" s="554"/>
      <c r="BF925" s="554"/>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c r="DR925" s="9"/>
      <c r="DS925" s="9"/>
      <c r="DT925" s="9"/>
    </row>
    <row r="926" spans="1:124" hidden="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554"/>
      <c r="AI926" s="554"/>
      <c r="AJ926" s="554"/>
      <c r="AK926" s="554"/>
      <c r="AL926" s="554"/>
      <c r="AM926" s="554"/>
      <c r="AN926" s="554"/>
      <c r="AO926" s="554"/>
      <c r="AP926" s="554"/>
      <c r="AQ926" s="554"/>
      <c r="AR926" s="554"/>
      <c r="AS926" s="554"/>
      <c r="AT926" s="554"/>
      <c r="AU926" s="554"/>
      <c r="AV926" s="554"/>
      <c r="AW926" s="554"/>
      <c r="AX926" s="554"/>
      <c r="AY926" s="554"/>
      <c r="AZ926" s="554"/>
      <c r="BA926" s="554"/>
      <c r="BB926" s="554"/>
      <c r="BC926" s="554"/>
      <c r="BD926" s="554"/>
      <c r="BE926" s="554"/>
      <c r="BF926" s="554"/>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c r="DR926" s="9"/>
      <c r="DS926" s="9"/>
      <c r="DT926" s="9"/>
    </row>
    <row r="927" spans="1:124" hidden="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554"/>
      <c r="AI927" s="554"/>
      <c r="AJ927" s="554"/>
      <c r="AK927" s="554"/>
      <c r="AL927" s="554"/>
      <c r="AM927" s="554"/>
      <c r="AN927" s="554"/>
      <c r="AO927" s="554"/>
      <c r="AP927" s="554"/>
      <c r="AQ927" s="554"/>
      <c r="AR927" s="554"/>
      <c r="AS927" s="554"/>
      <c r="AT927" s="554"/>
      <c r="AU927" s="554"/>
      <c r="AV927" s="554"/>
      <c r="AW927" s="554"/>
      <c r="AX927" s="554"/>
      <c r="AY927" s="554"/>
      <c r="AZ927" s="554"/>
      <c r="BA927" s="554"/>
      <c r="BB927" s="554"/>
      <c r="BC927" s="554"/>
      <c r="BD927" s="554"/>
      <c r="BE927" s="554"/>
      <c r="BF927" s="554"/>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c r="DR927" s="9"/>
      <c r="DS927" s="9"/>
      <c r="DT927" s="9"/>
    </row>
    <row r="928" spans="1:124" hidden="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554"/>
      <c r="AI928" s="554"/>
      <c r="AJ928" s="554"/>
      <c r="AK928" s="554"/>
      <c r="AL928" s="554"/>
      <c r="AM928" s="554"/>
      <c r="AN928" s="554"/>
      <c r="AO928" s="554"/>
      <c r="AP928" s="554"/>
      <c r="AQ928" s="554"/>
      <c r="AR928" s="554"/>
      <c r="AS928" s="554"/>
      <c r="AT928" s="554"/>
      <c r="AU928" s="554"/>
      <c r="AV928" s="554"/>
      <c r="AW928" s="554"/>
      <c r="AX928" s="554"/>
      <c r="AY928" s="554"/>
      <c r="AZ928" s="554"/>
      <c r="BA928" s="554"/>
      <c r="BB928" s="554"/>
      <c r="BC928" s="554"/>
      <c r="BD928" s="554"/>
      <c r="BE928" s="554"/>
      <c r="BF928" s="554"/>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c r="DR928" s="9"/>
      <c r="DS928" s="9"/>
      <c r="DT928" s="9"/>
    </row>
    <row r="929" spans="1:124" hidden="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554"/>
      <c r="AI929" s="554"/>
      <c r="AJ929" s="554"/>
      <c r="AK929" s="554"/>
      <c r="AL929" s="554"/>
      <c r="AM929" s="554"/>
      <c r="AN929" s="554"/>
      <c r="AO929" s="554"/>
      <c r="AP929" s="554"/>
      <c r="AQ929" s="554"/>
      <c r="AR929" s="554"/>
      <c r="AS929" s="554"/>
      <c r="AT929" s="554"/>
      <c r="AU929" s="554"/>
      <c r="AV929" s="554"/>
      <c r="AW929" s="554"/>
      <c r="AX929" s="554"/>
      <c r="AY929" s="554"/>
      <c r="AZ929" s="554"/>
      <c r="BA929" s="554"/>
      <c r="BB929" s="554"/>
      <c r="BC929" s="554"/>
      <c r="BD929" s="554"/>
      <c r="BE929" s="554"/>
      <c r="BF929" s="554"/>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c r="DR929" s="9"/>
      <c r="DS929" s="9"/>
      <c r="DT929" s="9"/>
    </row>
    <row r="930" spans="1:124" hidden="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554"/>
      <c r="AI930" s="554"/>
      <c r="AJ930" s="554"/>
      <c r="AK930" s="554"/>
      <c r="AL930" s="554"/>
      <c r="AM930" s="554"/>
      <c r="AN930" s="554"/>
      <c r="AO930" s="554"/>
      <c r="AP930" s="554"/>
      <c r="AQ930" s="554"/>
      <c r="AR930" s="554"/>
      <c r="AS930" s="554"/>
      <c r="AT930" s="554"/>
      <c r="AU930" s="554"/>
      <c r="AV930" s="554"/>
      <c r="AW930" s="554"/>
      <c r="AX930" s="554"/>
      <c r="AY930" s="554"/>
      <c r="AZ930" s="554"/>
      <c r="BA930" s="554"/>
      <c r="BB930" s="554"/>
      <c r="BC930" s="554"/>
      <c r="BD930" s="554"/>
      <c r="BE930" s="554"/>
      <c r="BF930" s="554"/>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c r="DR930" s="9"/>
      <c r="DS930" s="9"/>
      <c r="DT930" s="9"/>
    </row>
    <row r="931" spans="1:124" hidden="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554"/>
      <c r="AI931" s="554"/>
      <c r="AJ931" s="554"/>
      <c r="AK931" s="554"/>
      <c r="AL931" s="554"/>
      <c r="AM931" s="554"/>
      <c r="AN931" s="554"/>
      <c r="AO931" s="554"/>
      <c r="AP931" s="554"/>
      <c r="AQ931" s="554"/>
      <c r="AR931" s="554"/>
      <c r="AS931" s="554"/>
      <c r="AT931" s="554"/>
      <c r="AU931" s="554"/>
      <c r="AV931" s="554"/>
      <c r="AW931" s="554"/>
      <c r="AX931" s="554"/>
      <c r="AY931" s="554"/>
      <c r="AZ931" s="554"/>
      <c r="BA931" s="554"/>
      <c r="BB931" s="554"/>
      <c r="BC931" s="554"/>
      <c r="BD931" s="554"/>
      <c r="BE931" s="554"/>
      <c r="BF931" s="554"/>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c r="DR931" s="9"/>
      <c r="DS931" s="9"/>
      <c r="DT931" s="9"/>
    </row>
    <row r="932" spans="1:124" hidden="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554"/>
      <c r="AI932" s="554"/>
      <c r="AJ932" s="554"/>
      <c r="AK932" s="554"/>
      <c r="AL932" s="554"/>
      <c r="AM932" s="554"/>
      <c r="AN932" s="554"/>
      <c r="AO932" s="554"/>
      <c r="AP932" s="554"/>
      <c r="AQ932" s="554"/>
      <c r="AR932" s="554"/>
      <c r="AS932" s="554"/>
      <c r="AT932" s="554"/>
      <c r="AU932" s="554"/>
      <c r="AV932" s="554"/>
      <c r="AW932" s="554"/>
      <c r="AX932" s="554"/>
      <c r="AY932" s="554"/>
      <c r="AZ932" s="554"/>
      <c r="BA932" s="554"/>
      <c r="BB932" s="554"/>
      <c r="BC932" s="554"/>
      <c r="BD932" s="554"/>
      <c r="BE932" s="554"/>
      <c r="BF932" s="554"/>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c r="DR932" s="9"/>
      <c r="DS932" s="9"/>
      <c r="DT932" s="9"/>
    </row>
    <row r="933" spans="1:124" hidden="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554"/>
      <c r="AI933" s="554"/>
      <c r="AJ933" s="554"/>
      <c r="AK933" s="554"/>
      <c r="AL933" s="554"/>
      <c r="AM933" s="554"/>
      <c r="AN933" s="554"/>
      <c r="AO933" s="554"/>
      <c r="AP933" s="554"/>
      <c r="AQ933" s="554"/>
      <c r="AR933" s="554"/>
      <c r="AS933" s="554"/>
      <c r="AT933" s="554"/>
      <c r="AU933" s="554"/>
      <c r="AV933" s="554"/>
      <c r="AW933" s="554"/>
      <c r="AX933" s="554"/>
      <c r="AY933" s="554"/>
      <c r="AZ933" s="554"/>
      <c r="BA933" s="554"/>
      <c r="BB933" s="554"/>
      <c r="BC933" s="554"/>
      <c r="BD933" s="554"/>
      <c r="BE933" s="554"/>
      <c r="BF933" s="554"/>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c r="DR933" s="9"/>
      <c r="DS933" s="9"/>
      <c r="DT933" s="9"/>
    </row>
    <row r="934" spans="1:124" hidden="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554"/>
      <c r="AI934" s="554"/>
      <c r="AJ934" s="554"/>
      <c r="AK934" s="554"/>
      <c r="AL934" s="554"/>
      <c r="AM934" s="554"/>
      <c r="AN934" s="554"/>
      <c r="AO934" s="554"/>
      <c r="AP934" s="554"/>
      <c r="AQ934" s="554"/>
      <c r="AR934" s="554"/>
      <c r="AS934" s="554"/>
      <c r="AT934" s="554"/>
      <c r="AU934" s="554"/>
      <c r="AV934" s="554"/>
      <c r="AW934" s="554"/>
      <c r="AX934" s="554"/>
      <c r="AY934" s="554"/>
      <c r="AZ934" s="554"/>
      <c r="BA934" s="554"/>
      <c r="BB934" s="554"/>
      <c r="BC934" s="554"/>
      <c r="BD934" s="554"/>
      <c r="BE934" s="554"/>
      <c r="BF934" s="554"/>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c r="DR934" s="9"/>
      <c r="DS934" s="9"/>
      <c r="DT934" s="9"/>
    </row>
    <row r="935" spans="1:124" hidden="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554"/>
      <c r="AI935" s="554"/>
      <c r="AJ935" s="554"/>
      <c r="AK935" s="554"/>
      <c r="AL935" s="554"/>
      <c r="AM935" s="554"/>
      <c r="AN935" s="554"/>
      <c r="AO935" s="554"/>
      <c r="AP935" s="554"/>
      <c r="AQ935" s="554"/>
      <c r="AR935" s="554"/>
      <c r="AS935" s="554"/>
      <c r="AT935" s="554"/>
      <c r="AU935" s="554"/>
      <c r="AV935" s="554"/>
      <c r="AW935" s="554"/>
      <c r="AX935" s="554"/>
      <c r="AY935" s="554"/>
      <c r="AZ935" s="554"/>
      <c r="BA935" s="554"/>
      <c r="BB935" s="554"/>
      <c r="BC935" s="554"/>
      <c r="BD935" s="554"/>
      <c r="BE935" s="554"/>
      <c r="BF935" s="554"/>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c r="DR935" s="9"/>
      <c r="DS935" s="9"/>
      <c r="DT935" s="9"/>
    </row>
    <row r="936" spans="1:124" hidden="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554"/>
      <c r="AI936" s="554"/>
      <c r="AJ936" s="554"/>
      <c r="AK936" s="554"/>
      <c r="AL936" s="554"/>
      <c r="AM936" s="554"/>
      <c r="AN936" s="554"/>
      <c r="AO936" s="554"/>
      <c r="AP936" s="554"/>
      <c r="AQ936" s="554"/>
      <c r="AR936" s="554"/>
      <c r="AS936" s="554"/>
      <c r="AT936" s="554"/>
      <c r="AU936" s="554"/>
      <c r="AV936" s="554"/>
      <c r="AW936" s="554"/>
      <c r="AX936" s="554"/>
      <c r="AY936" s="554"/>
      <c r="AZ936" s="554"/>
      <c r="BA936" s="554"/>
      <c r="BB936" s="554"/>
      <c r="BC936" s="554"/>
      <c r="BD936" s="554"/>
      <c r="BE936" s="554"/>
      <c r="BF936" s="554"/>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c r="DR936" s="9"/>
      <c r="DS936" s="9"/>
      <c r="DT936" s="9"/>
    </row>
    <row r="937" spans="1:124" hidden="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554"/>
      <c r="AI937" s="554"/>
      <c r="AJ937" s="554"/>
      <c r="AK937" s="554"/>
      <c r="AL937" s="554"/>
      <c r="AM937" s="554"/>
      <c r="AN937" s="554"/>
      <c r="AO937" s="554"/>
      <c r="AP937" s="554"/>
      <c r="AQ937" s="554"/>
      <c r="AR937" s="554"/>
      <c r="AS937" s="554"/>
      <c r="AT937" s="554"/>
      <c r="AU937" s="554"/>
      <c r="AV937" s="554"/>
      <c r="AW937" s="554"/>
      <c r="AX937" s="554"/>
      <c r="AY937" s="554"/>
      <c r="AZ937" s="554"/>
      <c r="BA937" s="554"/>
      <c r="BB937" s="554"/>
      <c r="BC937" s="554"/>
      <c r="BD937" s="554"/>
      <c r="BE937" s="554"/>
      <c r="BF937" s="554"/>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c r="DR937" s="9"/>
      <c r="DS937" s="9"/>
      <c r="DT937" s="9"/>
    </row>
    <row r="938" spans="1:124" hidden="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554"/>
      <c r="AI938" s="554"/>
      <c r="AJ938" s="554"/>
      <c r="AK938" s="554"/>
      <c r="AL938" s="554"/>
      <c r="AM938" s="554"/>
      <c r="AN938" s="554"/>
      <c r="AO938" s="554"/>
      <c r="AP938" s="554"/>
      <c r="AQ938" s="554"/>
      <c r="AR938" s="554"/>
      <c r="AS938" s="554"/>
      <c r="AT938" s="554"/>
      <c r="AU938" s="554"/>
      <c r="AV938" s="554"/>
      <c r="AW938" s="554"/>
      <c r="AX938" s="554"/>
      <c r="AY938" s="554"/>
      <c r="AZ938" s="554"/>
      <c r="BA938" s="554"/>
      <c r="BB938" s="554"/>
      <c r="BC938" s="554"/>
      <c r="BD938" s="554"/>
      <c r="BE938" s="554"/>
      <c r="BF938" s="554"/>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c r="DR938" s="9"/>
      <c r="DS938" s="9"/>
      <c r="DT938" s="9"/>
    </row>
    <row r="939" spans="1:124" hidden="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554"/>
      <c r="AI939" s="554"/>
      <c r="AJ939" s="554"/>
      <c r="AK939" s="554"/>
      <c r="AL939" s="554"/>
      <c r="AM939" s="554"/>
      <c r="AN939" s="554"/>
      <c r="AO939" s="554"/>
      <c r="AP939" s="554"/>
      <c r="AQ939" s="554"/>
      <c r="AR939" s="554"/>
      <c r="AS939" s="554"/>
      <c r="AT939" s="554"/>
      <c r="AU939" s="554"/>
      <c r="AV939" s="554"/>
      <c r="AW939" s="554"/>
      <c r="AX939" s="554"/>
      <c r="AY939" s="554"/>
      <c r="AZ939" s="554"/>
      <c r="BA939" s="554"/>
      <c r="BB939" s="554"/>
      <c r="BC939" s="554"/>
      <c r="BD939" s="554"/>
      <c r="BE939" s="554"/>
      <c r="BF939" s="554"/>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c r="DR939" s="9"/>
      <c r="DS939" s="9"/>
      <c r="DT939" s="9"/>
    </row>
    <row r="940" spans="1:124" hidden="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554"/>
      <c r="AI940" s="554"/>
      <c r="AJ940" s="554"/>
      <c r="AK940" s="554"/>
      <c r="AL940" s="554"/>
      <c r="AM940" s="554"/>
      <c r="AN940" s="554"/>
      <c r="AO940" s="554"/>
      <c r="AP940" s="554"/>
      <c r="AQ940" s="554"/>
      <c r="AR940" s="554"/>
      <c r="AS940" s="554"/>
      <c r="AT940" s="554"/>
      <c r="AU940" s="554"/>
      <c r="AV940" s="554"/>
      <c r="AW940" s="554"/>
      <c r="AX940" s="554"/>
      <c r="AY940" s="554"/>
      <c r="AZ940" s="554"/>
      <c r="BA940" s="554"/>
      <c r="BB940" s="554"/>
      <c r="BC940" s="554"/>
      <c r="BD940" s="554"/>
      <c r="BE940" s="554"/>
      <c r="BF940" s="554"/>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c r="DR940" s="9"/>
      <c r="DS940" s="9"/>
      <c r="DT940" s="9"/>
    </row>
    <row r="941" spans="1:124" hidden="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554"/>
      <c r="AI941" s="554"/>
      <c r="AJ941" s="554"/>
      <c r="AK941" s="554"/>
      <c r="AL941" s="554"/>
      <c r="AM941" s="554"/>
      <c r="AN941" s="554"/>
      <c r="AO941" s="554"/>
      <c r="AP941" s="554"/>
      <c r="AQ941" s="554"/>
      <c r="AR941" s="554"/>
      <c r="AS941" s="554"/>
      <c r="AT941" s="554"/>
      <c r="AU941" s="554"/>
      <c r="AV941" s="554"/>
      <c r="AW941" s="554"/>
      <c r="AX941" s="554"/>
      <c r="AY941" s="554"/>
      <c r="AZ941" s="554"/>
      <c r="BA941" s="554"/>
      <c r="BB941" s="554"/>
      <c r="BC941" s="554"/>
      <c r="BD941" s="554"/>
      <c r="BE941" s="554"/>
      <c r="BF941" s="554"/>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c r="DR941" s="9"/>
      <c r="DS941" s="9"/>
      <c r="DT941" s="9"/>
    </row>
    <row r="942" spans="1:124" hidden="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554"/>
      <c r="AI942" s="554"/>
      <c r="AJ942" s="554"/>
      <c r="AK942" s="554"/>
      <c r="AL942" s="554"/>
      <c r="AM942" s="554"/>
      <c r="AN942" s="554"/>
      <c r="AO942" s="554"/>
      <c r="AP942" s="554"/>
      <c r="AQ942" s="554"/>
      <c r="AR942" s="554"/>
      <c r="AS942" s="554"/>
      <c r="AT942" s="554"/>
      <c r="AU942" s="554"/>
      <c r="AV942" s="554"/>
      <c r="AW942" s="554"/>
      <c r="AX942" s="554"/>
      <c r="AY942" s="554"/>
      <c r="AZ942" s="554"/>
      <c r="BA942" s="554"/>
      <c r="BB942" s="554"/>
      <c r="BC942" s="554"/>
      <c r="BD942" s="554"/>
      <c r="BE942" s="554"/>
      <c r="BF942" s="554"/>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c r="DR942" s="9"/>
      <c r="DS942" s="9"/>
      <c r="DT942" s="9"/>
    </row>
    <row r="943" spans="1:124" hidden="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554"/>
      <c r="AI943" s="554"/>
      <c r="AJ943" s="554"/>
      <c r="AK943" s="554"/>
      <c r="AL943" s="554"/>
      <c r="AM943" s="554"/>
      <c r="AN943" s="554"/>
      <c r="AO943" s="554"/>
      <c r="AP943" s="554"/>
      <c r="AQ943" s="554"/>
      <c r="AR943" s="554"/>
      <c r="AS943" s="554"/>
      <c r="AT943" s="554"/>
      <c r="AU943" s="554"/>
      <c r="AV943" s="554"/>
      <c r="AW943" s="554"/>
      <c r="AX943" s="554"/>
      <c r="AY943" s="554"/>
      <c r="AZ943" s="554"/>
      <c r="BA943" s="554"/>
      <c r="BB943" s="554"/>
      <c r="BC943" s="554"/>
      <c r="BD943" s="554"/>
      <c r="BE943" s="554"/>
      <c r="BF943" s="554"/>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c r="DR943" s="9"/>
      <c r="DS943" s="9"/>
      <c r="DT943" s="9"/>
    </row>
    <row r="944" spans="1:124" hidden="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554"/>
      <c r="AI944" s="554"/>
      <c r="AJ944" s="554"/>
      <c r="AK944" s="554"/>
      <c r="AL944" s="554"/>
      <c r="AM944" s="554"/>
      <c r="AN944" s="554"/>
      <c r="AO944" s="554"/>
      <c r="AP944" s="554"/>
      <c r="AQ944" s="554"/>
      <c r="AR944" s="554"/>
      <c r="AS944" s="554"/>
      <c r="AT944" s="554"/>
      <c r="AU944" s="554"/>
      <c r="AV944" s="554"/>
      <c r="AW944" s="554"/>
      <c r="AX944" s="554"/>
      <c r="AY944" s="554"/>
      <c r="AZ944" s="554"/>
      <c r="BA944" s="554"/>
      <c r="BB944" s="554"/>
      <c r="BC944" s="554"/>
      <c r="BD944" s="554"/>
      <c r="BE944" s="554"/>
      <c r="BF944" s="554"/>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c r="DR944" s="9"/>
      <c r="DS944" s="9"/>
      <c r="DT944" s="9"/>
    </row>
    <row r="945" spans="1:124" hidden="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554"/>
      <c r="AI945" s="554"/>
      <c r="AJ945" s="554"/>
      <c r="AK945" s="554"/>
      <c r="AL945" s="554"/>
      <c r="AM945" s="554"/>
      <c r="AN945" s="554"/>
      <c r="AO945" s="554"/>
      <c r="AP945" s="554"/>
      <c r="AQ945" s="554"/>
      <c r="AR945" s="554"/>
      <c r="AS945" s="554"/>
      <c r="AT945" s="554"/>
      <c r="AU945" s="554"/>
      <c r="AV945" s="554"/>
      <c r="AW945" s="554"/>
      <c r="AX945" s="554"/>
      <c r="AY945" s="554"/>
      <c r="AZ945" s="554"/>
      <c r="BA945" s="554"/>
      <c r="BB945" s="554"/>
      <c r="BC945" s="554"/>
      <c r="BD945" s="554"/>
      <c r="BE945" s="554"/>
      <c r="BF945" s="554"/>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c r="DR945" s="9"/>
      <c r="DS945" s="9"/>
      <c r="DT945" s="9"/>
    </row>
    <row r="946" spans="1:124" hidden="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554"/>
      <c r="AI946" s="554"/>
      <c r="AJ946" s="554"/>
      <c r="AK946" s="554"/>
      <c r="AL946" s="554"/>
      <c r="AM946" s="554"/>
      <c r="AN946" s="554"/>
      <c r="AO946" s="554"/>
      <c r="AP946" s="554"/>
      <c r="AQ946" s="554"/>
      <c r="AR946" s="554"/>
      <c r="AS946" s="554"/>
      <c r="AT946" s="554"/>
      <c r="AU946" s="554"/>
      <c r="AV946" s="554"/>
      <c r="AW946" s="554"/>
      <c r="AX946" s="554"/>
      <c r="AY946" s="554"/>
      <c r="AZ946" s="554"/>
      <c r="BA946" s="554"/>
      <c r="BB946" s="554"/>
      <c r="BC946" s="554"/>
      <c r="BD946" s="554"/>
      <c r="BE946" s="554"/>
      <c r="BF946" s="554"/>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c r="DR946" s="9"/>
      <c r="DS946" s="9"/>
      <c r="DT946" s="9"/>
    </row>
    <row r="947" spans="1:124" hidden="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554"/>
      <c r="AI947" s="554"/>
      <c r="AJ947" s="554"/>
      <c r="AK947" s="554"/>
      <c r="AL947" s="554"/>
      <c r="AM947" s="554"/>
      <c r="AN947" s="554"/>
      <c r="AO947" s="554"/>
      <c r="AP947" s="554"/>
      <c r="AQ947" s="554"/>
      <c r="AR947" s="554"/>
      <c r="AS947" s="554"/>
      <c r="AT947" s="554"/>
      <c r="AU947" s="554"/>
      <c r="AV947" s="554"/>
      <c r="AW947" s="554"/>
      <c r="AX947" s="554"/>
      <c r="AY947" s="554"/>
      <c r="AZ947" s="554"/>
      <c r="BA947" s="554"/>
      <c r="BB947" s="554"/>
      <c r="BC947" s="554"/>
      <c r="BD947" s="554"/>
      <c r="BE947" s="554"/>
      <c r="BF947" s="554"/>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c r="DR947" s="9"/>
      <c r="DS947" s="9"/>
      <c r="DT947" s="9"/>
    </row>
    <row r="948" spans="1:124" hidden="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554"/>
      <c r="AI948" s="554"/>
      <c r="AJ948" s="554"/>
      <c r="AK948" s="554"/>
      <c r="AL948" s="554"/>
      <c r="AM948" s="554"/>
      <c r="AN948" s="554"/>
      <c r="AO948" s="554"/>
      <c r="AP948" s="554"/>
      <c r="AQ948" s="554"/>
      <c r="AR948" s="554"/>
      <c r="AS948" s="554"/>
      <c r="AT948" s="554"/>
      <c r="AU948" s="554"/>
      <c r="AV948" s="554"/>
      <c r="AW948" s="554"/>
      <c r="AX948" s="554"/>
      <c r="AY948" s="554"/>
      <c r="AZ948" s="554"/>
      <c r="BA948" s="554"/>
      <c r="BB948" s="554"/>
      <c r="BC948" s="554"/>
      <c r="BD948" s="554"/>
      <c r="BE948" s="554"/>
      <c r="BF948" s="554"/>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c r="DR948" s="9"/>
      <c r="DS948" s="9"/>
      <c r="DT948" s="9"/>
    </row>
    <row r="949" spans="1:124" hidden="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554"/>
      <c r="AI949" s="554"/>
      <c r="AJ949" s="554"/>
      <c r="AK949" s="554"/>
      <c r="AL949" s="554"/>
      <c r="AM949" s="554"/>
      <c r="AN949" s="554"/>
      <c r="AO949" s="554"/>
      <c r="AP949" s="554"/>
      <c r="AQ949" s="554"/>
      <c r="AR949" s="554"/>
      <c r="AS949" s="554"/>
      <c r="AT949" s="554"/>
      <c r="AU949" s="554"/>
      <c r="AV949" s="554"/>
      <c r="AW949" s="554"/>
      <c r="AX949" s="554"/>
      <c r="AY949" s="554"/>
      <c r="AZ949" s="554"/>
      <c r="BA949" s="554"/>
      <c r="BB949" s="554"/>
      <c r="BC949" s="554"/>
      <c r="BD949" s="554"/>
      <c r="BE949" s="554"/>
      <c r="BF949" s="554"/>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c r="DR949" s="9"/>
      <c r="DS949" s="9"/>
      <c r="DT949" s="9"/>
    </row>
    <row r="950" spans="1:124" hidden="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554"/>
      <c r="AI950" s="554"/>
      <c r="AJ950" s="554"/>
      <c r="AK950" s="554"/>
      <c r="AL950" s="554"/>
      <c r="AM950" s="554"/>
      <c r="AN950" s="554"/>
      <c r="AO950" s="554"/>
      <c r="AP950" s="554"/>
      <c r="AQ950" s="554"/>
      <c r="AR950" s="554"/>
      <c r="AS950" s="554"/>
      <c r="AT950" s="554"/>
      <c r="AU950" s="554"/>
      <c r="AV950" s="554"/>
      <c r="AW950" s="554"/>
      <c r="AX950" s="554"/>
      <c r="AY950" s="554"/>
      <c r="AZ950" s="554"/>
      <c r="BA950" s="554"/>
      <c r="BB950" s="554"/>
      <c r="BC950" s="554"/>
      <c r="BD950" s="554"/>
      <c r="BE950" s="554"/>
      <c r="BF950" s="554"/>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c r="DR950" s="9"/>
      <c r="DS950" s="9"/>
      <c r="DT950" s="9"/>
    </row>
    <row r="951" spans="1:124" hidden="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554"/>
      <c r="AI951" s="554"/>
      <c r="AJ951" s="554"/>
      <c r="AK951" s="554"/>
      <c r="AL951" s="554"/>
      <c r="AM951" s="554"/>
      <c r="AN951" s="554"/>
      <c r="AO951" s="554"/>
      <c r="AP951" s="554"/>
      <c r="AQ951" s="554"/>
      <c r="AR951" s="554"/>
      <c r="AS951" s="554"/>
      <c r="AT951" s="554"/>
      <c r="AU951" s="554"/>
      <c r="AV951" s="554"/>
      <c r="AW951" s="554"/>
      <c r="AX951" s="554"/>
      <c r="AY951" s="554"/>
      <c r="AZ951" s="554"/>
      <c r="BA951" s="554"/>
      <c r="BB951" s="554"/>
      <c r="BC951" s="554"/>
      <c r="BD951" s="554"/>
      <c r="BE951" s="554"/>
      <c r="BF951" s="554"/>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c r="DR951" s="9"/>
      <c r="DS951" s="9"/>
      <c r="DT951" s="9"/>
    </row>
    <row r="952" spans="1:124" hidden="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554"/>
      <c r="AI952" s="554"/>
      <c r="AJ952" s="554"/>
      <c r="AK952" s="554"/>
      <c r="AL952" s="554"/>
      <c r="AM952" s="554"/>
      <c r="AN952" s="554"/>
      <c r="AO952" s="554"/>
      <c r="AP952" s="554"/>
      <c r="AQ952" s="554"/>
      <c r="AR952" s="554"/>
      <c r="AS952" s="554"/>
      <c r="AT952" s="554"/>
      <c r="AU952" s="554"/>
      <c r="AV952" s="554"/>
      <c r="AW952" s="554"/>
      <c r="AX952" s="554"/>
      <c r="AY952" s="554"/>
      <c r="AZ952" s="554"/>
      <c r="BA952" s="554"/>
      <c r="BB952" s="554"/>
      <c r="BC952" s="554"/>
      <c r="BD952" s="554"/>
      <c r="BE952" s="554"/>
      <c r="BF952" s="554"/>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c r="DR952" s="9"/>
      <c r="DS952" s="9"/>
      <c r="DT952" s="9"/>
    </row>
    <row r="953" spans="1:124" hidden="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554"/>
      <c r="AI953" s="554"/>
      <c r="AJ953" s="554"/>
      <c r="AK953" s="554"/>
      <c r="AL953" s="554"/>
      <c r="AM953" s="554"/>
      <c r="AN953" s="554"/>
      <c r="AO953" s="554"/>
      <c r="AP953" s="554"/>
      <c r="AQ953" s="554"/>
      <c r="AR953" s="554"/>
      <c r="AS953" s="554"/>
      <c r="AT953" s="554"/>
      <c r="AU953" s="554"/>
      <c r="AV953" s="554"/>
      <c r="AW953" s="554"/>
      <c r="AX953" s="554"/>
      <c r="AY953" s="554"/>
      <c r="AZ953" s="554"/>
      <c r="BA953" s="554"/>
      <c r="BB953" s="554"/>
      <c r="BC953" s="554"/>
      <c r="BD953" s="554"/>
      <c r="BE953" s="554"/>
      <c r="BF953" s="554"/>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c r="DR953" s="9"/>
      <c r="DS953" s="9"/>
      <c r="DT953" s="9"/>
    </row>
    <row r="954" spans="1:124" hidden="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554"/>
      <c r="AI954" s="554"/>
      <c r="AJ954" s="554"/>
      <c r="AK954" s="554"/>
      <c r="AL954" s="554"/>
      <c r="AM954" s="554"/>
      <c r="AN954" s="554"/>
      <c r="AO954" s="554"/>
      <c r="AP954" s="554"/>
      <c r="AQ954" s="554"/>
      <c r="AR954" s="554"/>
      <c r="AS954" s="554"/>
      <c r="AT954" s="554"/>
      <c r="AU954" s="554"/>
      <c r="AV954" s="554"/>
      <c r="AW954" s="554"/>
      <c r="AX954" s="554"/>
      <c r="AY954" s="554"/>
      <c r="AZ954" s="554"/>
      <c r="BA954" s="554"/>
      <c r="BB954" s="554"/>
      <c r="BC954" s="554"/>
      <c r="BD954" s="554"/>
      <c r="BE954" s="554"/>
      <c r="BF954" s="554"/>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c r="DR954" s="9"/>
      <c r="DS954" s="9"/>
      <c r="DT954" s="9"/>
    </row>
    <row r="955" spans="1:124" hidden="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554"/>
      <c r="AI955" s="554"/>
      <c r="AJ955" s="554"/>
      <c r="AK955" s="554"/>
      <c r="AL955" s="554"/>
      <c r="AM955" s="554"/>
      <c r="AN955" s="554"/>
      <c r="AO955" s="554"/>
      <c r="AP955" s="554"/>
      <c r="AQ955" s="554"/>
      <c r="AR955" s="554"/>
      <c r="AS955" s="554"/>
      <c r="AT955" s="554"/>
      <c r="AU955" s="554"/>
      <c r="AV955" s="554"/>
      <c r="AW955" s="554"/>
      <c r="AX955" s="554"/>
      <c r="AY955" s="554"/>
      <c r="AZ955" s="554"/>
      <c r="BA955" s="554"/>
      <c r="BB955" s="554"/>
      <c r="BC955" s="554"/>
      <c r="BD955" s="554"/>
      <c r="BE955" s="554"/>
      <c r="BF955" s="554"/>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c r="DR955" s="9"/>
      <c r="DS955" s="9"/>
      <c r="DT955" s="9"/>
    </row>
    <row r="956" spans="1:124" hidden="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554"/>
      <c r="AI956" s="554"/>
      <c r="AJ956" s="554"/>
      <c r="AK956" s="554"/>
      <c r="AL956" s="554"/>
      <c r="AM956" s="554"/>
      <c r="AN956" s="554"/>
      <c r="AO956" s="554"/>
      <c r="AP956" s="554"/>
      <c r="AQ956" s="554"/>
      <c r="AR956" s="554"/>
      <c r="AS956" s="554"/>
      <c r="AT956" s="554"/>
      <c r="AU956" s="554"/>
      <c r="AV956" s="554"/>
      <c r="AW956" s="554"/>
      <c r="AX956" s="554"/>
      <c r="AY956" s="554"/>
      <c r="AZ956" s="554"/>
      <c r="BA956" s="554"/>
      <c r="BB956" s="554"/>
      <c r="BC956" s="554"/>
      <c r="BD956" s="554"/>
      <c r="BE956" s="554"/>
      <c r="BF956" s="554"/>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c r="DR956" s="9"/>
      <c r="DS956" s="9"/>
      <c r="DT956" s="9"/>
    </row>
    <row r="957" spans="1:124" hidden="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554"/>
      <c r="AI957" s="554"/>
      <c r="AJ957" s="554"/>
      <c r="AK957" s="554"/>
      <c r="AL957" s="554"/>
      <c r="AM957" s="554"/>
      <c r="AN957" s="554"/>
      <c r="AO957" s="554"/>
      <c r="AP957" s="554"/>
      <c r="AQ957" s="554"/>
      <c r="AR957" s="554"/>
      <c r="AS957" s="554"/>
      <c r="AT957" s="554"/>
      <c r="AU957" s="554"/>
      <c r="AV957" s="554"/>
      <c r="AW957" s="554"/>
      <c r="AX957" s="554"/>
      <c r="AY957" s="554"/>
      <c r="AZ957" s="554"/>
      <c r="BA957" s="554"/>
      <c r="BB957" s="554"/>
      <c r="BC957" s="554"/>
      <c r="BD957" s="554"/>
      <c r="BE957" s="554"/>
      <c r="BF957" s="554"/>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c r="DR957" s="9"/>
      <c r="DS957" s="9"/>
      <c r="DT957" s="9"/>
    </row>
    <row r="958" spans="1:124" hidden="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554"/>
      <c r="AI958" s="554"/>
      <c r="AJ958" s="554"/>
      <c r="AK958" s="554"/>
      <c r="AL958" s="554"/>
      <c r="AM958" s="554"/>
      <c r="AN958" s="554"/>
      <c r="AO958" s="554"/>
      <c r="AP958" s="554"/>
      <c r="AQ958" s="554"/>
      <c r="AR958" s="554"/>
      <c r="AS958" s="554"/>
      <c r="AT958" s="554"/>
      <c r="AU958" s="554"/>
      <c r="AV958" s="554"/>
      <c r="AW958" s="554"/>
      <c r="AX958" s="554"/>
      <c r="AY958" s="554"/>
      <c r="AZ958" s="554"/>
      <c r="BA958" s="554"/>
      <c r="BB958" s="554"/>
      <c r="BC958" s="554"/>
      <c r="BD958" s="554"/>
      <c r="BE958" s="554"/>
      <c r="BF958" s="554"/>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c r="DR958" s="9"/>
      <c r="DS958" s="9"/>
      <c r="DT958" s="9"/>
    </row>
    <row r="959" spans="1:124" hidden="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554"/>
      <c r="AI959" s="554"/>
      <c r="AJ959" s="554"/>
      <c r="AK959" s="554"/>
      <c r="AL959" s="554"/>
      <c r="AM959" s="554"/>
      <c r="AN959" s="554"/>
      <c r="AO959" s="554"/>
      <c r="AP959" s="554"/>
      <c r="AQ959" s="554"/>
      <c r="AR959" s="554"/>
      <c r="AS959" s="554"/>
      <c r="AT959" s="554"/>
      <c r="AU959" s="554"/>
      <c r="AV959" s="554"/>
      <c r="AW959" s="554"/>
      <c r="AX959" s="554"/>
      <c r="AY959" s="554"/>
      <c r="AZ959" s="554"/>
      <c r="BA959" s="554"/>
      <c r="BB959" s="554"/>
      <c r="BC959" s="554"/>
      <c r="BD959" s="554"/>
      <c r="BE959" s="554"/>
      <c r="BF959" s="554"/>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c r="DR959" s="9"/>
      <c r="DS959" s="9"/>
      <c r="DT959" s="9"/>
    </row>
    <row r="960" spans="1:124" hidden="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554"/>
      <c r="AI960" s="554"/>
      <c r="AJ960" s="554"/>
      <c r="AK960" s="554"/>
      <c r="AL960" s="554"/>
      <c r="AM960" s="554"/>
      <c r="AN960" s="554"/>
      <c r="AO960" s="554"/>
      <c r="AP960" s="554"/>
      <c r="AQ960" s="554"/>
      <c r="AR960" s="554"/>
      <c r="AS960" s="554"/>
      <c r="AT960" s="554"/>
      <c r="AU960" s="554"/>
      <c r="AV960" s="554"/>
      <c r="AW960" s="554"/>
      <c r="AX960" s="554"/>
      <c r="AY960" s="554"/>
      <c r="AZ960" s="554"/>
      <c r="BA960" s="554"/>
      <c r="BB960" s="554"/>
      <c r="BC960" s="554"/>
      <c r="BD960" s="554"/>
      <c r="BE960" s="554"/>
      <c r="BF960" s="554"/>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c r="DR960" s="9"/>
      <c r="DS960" s="9"/>
      <c r="DT960" s="9"/>
    </row>
    <row r="961" spans="1:124" hidden="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554"/>
      <c r="AI961" s="554"/>
      <c r="AJ961" s="554"/>
      <c r="AK961" s="554"/>
      <c r="AL961" s="554"/>
      <c r="AM961" s="554"/>
      <c r="AN961" s="554"/>
      <c r="AO961" s="554"/>
      <c r="AP961" s="554"/>
      <c r="AQ961" s="554"/>
      <c r="AR961" s="554"/>
      <c r="AS961" s="554"/>
      <c r="AT961" s="554"/>
      <c r="AU961" s="554"/>
      <c r="AV961" s="554"/>
      <c r="AW961" s="554"/>
      <c r="AX961" s="554"/>
      <c r="AY961" s="554"/>
      <c r="AZ961" s="554"/>
      <c r="BA961" s="554"/>
      <c r="BB961" s="554"/>
      <c r="BC961" s="554"/>
      <c r="BD961" s="554"/>
      <c r="BE961" s="554"/>
      <c r="BF961" s="554"/>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c r="DR961" s="9"/>
      <c r="DS961" s="9"/>
      <c r="DT961" s="9"/>
    </row>
    <row r="962" spans="1:124" hidden="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554"/>
      <c r="AI962" s="554"/>
      <c r="AJ962" s="554"/>
      <c r="AK962" s="554"/>
      <c r="AL962" s="554"/>
      <c r="AM962" s="554"/>
      <c r="AN962" s="554"/>
      <c r="AO962" s="554"/>
      <c r="AP962" s="554"/>
      <c r="AQ962" s="554"/>
      <c r="AR962" s="554"/>
      <c r="AS962" s="554"/>
      <c r="AT962" s="554"/>
      <c r="AU962" s="554"/>
      <c r="AV962" s="554"/>
      <c r="AW962" s="554"/>
      <c r="AX962" s="554"/>
      <c r="AY962" s="554"/>
      <c r="AZ962" s="554"/>
      <c r="BA962" s="554"/>
      <c r="BB962" s="554"/>
      <c r="BC962" s="554"/>
      <c r="BD962" s="554"/>
      <c r="BE962" s="554"/>
      <c r="BF962" s="554"/>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c r="DR962" s="9"/>
      <c r="DS962" s="9"/>
      <c r="DT962" s="9"/>
    </row>
    <row r="963" spans="1:124" hidden="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554"/>
      <c r="AI963" s="554"/>
      <c r="AJ963" s="554"/>
      <c r="AK963" s="554"/>
      <c r="AL963" s="554"/>
      <c r="AM963" s="554"/>
      <c r="AN963" s="554"/>
      <c r="AO963" s="554"/>
      <c r="AP963" s="554"/>
      <c r="AQ963" s="554"/>
      <c r="AR963" s="554"/>
      <c r="AS963" s="554"/>
      <c r="AT963" s="554"/>
      <c r="AU963" s="554"/>
      <c r="AV963" s="554"/>
      <c r="AW963" s="554"/>
      <c r="AX963" s="554"/>
      <c r="AY963" s="554"/>
      <c r="AZ963" s="554"/>
      <c r="BA963" s="554"/>
      <c r="BB963" s="554"/>
      <c r="BC963" s="554"/>
      <c r="BD963" s="554"/>
      <c r="BE963" s="554"/>
      <c r="BF963" s="554"/>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c r="DR963" s="9"/>
      <c r="DS963" s="9"/>
      <c r="DT963" s="9"/>
    </row>
    <row r="964" spans="1:124" hidden="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554"/>
      <c r="AI964" s="554"/>
      <c r="AJ964" s="554"/>
      <c r="AK964" s="554"/>
      <c r="AL964" s="554"/>
      <c r="AM964" s="554"/>
      <c r="AN964" s="554"/>
      <c r="AO964" s="554"/>
      <c r="AP964" s="554"/>
      <c r="AQ964" s="554"/>
      <c r="AR964" s="554"/>
      <c r="AS964" s="554"/>
      <c r="AT964" s="554"/>
      <c r="AU964" s="554"/>
      <c r="AV964" s="554"/>
      <c r="AW964" s="554"/>
      <c r="AX964" s="554"/>
      <c r="AY964" s="554"/>
      <c r="AZ964" s="554"/>
      <c r="BA964" s="554"/>
      <c r="BB964" s="554"/>
      <c r="BC964" s="554"/>
      <c r="BD964" s="554"/>
      <c r="BE964" s="554"/>
      <c r="BF964" s="554"/>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c r="DR964" s="9"/>
      <c r="DS964" s="9"/>
      <c r="DT964" s="9"/>
    </row>
    <row r="965" spans="1:124" hidden="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554"/>
      <c r="AI965" s="554"/>
      <c r="AJ965" s="554"/>
      <c r="AK965" s="554"/>
      <c r="AL965" s="554"/>
      <c r="AM965" s="554"/>
      <c r="AN965" s="554"/>
      <c r="AO965" s="554"/>
      <c r="AP965" s="554"/>
      <c r="AQ965" s="554"/>
      <c r="AR965" s="554"/>
      <c r="AS965" s="554"/>
      <c r="AT965" s="554"/>
      <c r="AU965" s="554"/>
      <c r="AV965" s="554"/>
      <c r="AW965" s="554"/>
      <c r="AX965" s="554"/>
      <c r="AY965" s="554"/>
      <c r="AZ965" s="554"/>
      <c r="BA965" s="554"/>
      <c r="BB965" s="554"/>
      <c r="BC965" s="554"/>
      <c r="BD965" s="554"/>
      <c r="BE965" s="554"/>
      <c r="BF965" s="554"/>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c r="DR965" s="9"/>
      <c r="DS965" s="9"/>
      <c r="DT965" s="9"/>
    </row>
    <row r="966" spans="1:124" hidden="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554"/>
      <c r="AI966" s="554"/>
      <c r="AJ966" s="554"/>
      <c r="AK966" s="554"/>
      <c r="AL966" s="554"/>
      <c r="AM966" s="554"/>
      <c r="AN966" s="554"/>
      <c r="AO966" s="554"/>
      <c r="AP966" s="554"/>
      <c r="AQ966" s="554"/>
      <c r="AR966" s="554"/>
      <c r="AS966" s="554"/>
      <c r="AT966" s="554"/>
      <c r="AU966" s="554"/>
      <c r="AV966" s="554"/>
      <c r="AW966" s="554"/>
      <c r="AX966" s="554"/>
      <c r="AY966" s="554"/>
      <c r="AZ966" s="554"/>
      <c r="BA966" s="554"/>
      <c r="BB966" s="554"/>
      <c r="BC966" s="554"/>
      <c r="BD966" s="554"/>
      <c r="BE966" s="554"/>
      <c r="BF966" s="554"/>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c r="DR966" s="9"/>
      <c r="DS966" s="9"/>
      <c r="DT966" s="9"/>
    </row>
    <row r="967" spans="1:124" hidden="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554"/>
      <c r="AI967" s="554"/>
      <c r="AJ967" s="554"/>
      <c r="AK967" s="554"/>
      <c r="AL967" s="554"/>
      <c r="AM967" s="554"/>
      <c r="AN967" s="554"/>
      <c r="AO967" s="554"/>
      <c r="AP967" s="554"/>
      <c r="AQ967" s="554"/>
      <c r="AR967" s="554"/>
      <c r="AS967" s="554"/>
      <c r="AT967" s="554"/>
      <c r="AU967" s="554"/>
      <c r="AV967" s="554"/>
      <c r="AW967" s="554"/>
      <c r="AX967" s="554"/>
      <c r="AY967" s="554"/>
      <c r="AZ967" s="554"/>
      <c r="BA967" s="554"/>
      <c r="BB967" s="554"/>
      <c r="BC967" s="554"/>
      <c r="BD967" s="554"/>
      <c r="BE967" s="554"/>
      <c r="BF967" s="554"/>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c r="DR967" s="9"/>
      <c r="DS967" s="9"/>
      <c r="DT967" s="9"/>
    </row>
    <row r="968" spans="1:124" hidden="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554"/>
      <c r="AI968" s="554"/>
      <c r="AJ968" s="554"/>
      <c r="AK968" s="554"/>
      <c r="AL968" s="554"/>
      <c r="AM968" s="554"/>
      <c r="AN968" s="554"/>
      <c r="AO968" s="554"/>
      <c r="AP968" s="554"/>
      <c r="AQ968" s="554"/>
      <c r="AR968" s="554"/>
      <c r="AS968" s="554"/>
      <c r="AT968" s="554"/>
      <c r="AU968" s="554"/>
      <c r="AV968" s="554"/>
      <c r="AW968" s="554"/>
      <c r="AX968" s="554"/>
      <c r="AY968" s="554"/>
      <c r="AZ968" s="554"/>
      <c r="BA968" s="554"/>
      <c r="BB968" s="554"/>
      <c r="BC968" s="554"/>
      <c r="BD968" s="554"/>
      <c r="BE968" s="554"/>
      <c r="BF968" s="554"/>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c r="DR968" s="9"/>
      <c r="DS968" s="9"/>
      <c r="DT968" s="9"/>
    </row>
    <row r="969" spans="1:124" hidden="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554"/>
      <c r="AI969" s="554"/>
      <c r="AJ969" s="554"/>
      <c r="AK969" s="554"/>
      <c r="AL969" s="554"/>
      <c r="AM969" s="554"/>
      <c r="AN969" s="554"/>
      <c r="AO969" s="554"/>
      <c r="AP969" s="554"/>
      <c r="AQ969" s="554"/>
      <c r="AR969" s="554"/>
      <c r="AS969" s="554"/>
      <c r="AT969" s="554"/>
      <c r="AU969" s="554"/>
      <c r="AV969" s="554"/>
      <c r="AW969" s="554"/>
      <c r="AX969" s="554"/>
      <c r="AY969" s="554"/>
      <c r="AZ969" s="554"/>
      <c r="BA969" s="554"/>
      <c r="BB969" s="554"/>
      <c r="BC969" s="554"/>
      <c r="BD969" s="554"/>
      <c r="BE969" s="554"/>
      <c r="BF969" s="554"/>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c r="DR969" s="9"/>
      <c r="DS969" s="9"/>
      <c r="DT969" s="9"/>
    </row>
    <row r="970" spans="1:124" hidden="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554"/>
      <c r="AI970" s="554"/>
      <c r="AJ970" s="554"/>
      <c r="AK970" s="554"/>
      <c r="AL970" s="554"/>
      <c r="AM970" s="554"/>
      <c r="AN970" s="554"/>
      <c r="AO970" s="554"/>
      <c r="AP970" s="554"/>
      <c r="AQ970" s="554"/>
      <c r="AR970" s="554"/>
      <c r="AS970" s="554"/>
      <c r="AT970" s="554"/>
      <c r="AU970" s="554"/>
      <c r="AV970" s="554"/>
      <c r="AW970" s="554"/>
      <c r="AX970" s="554"/>
      <c r="AY970" s="554"/>
      <c r="AZ970" s="554"/>
      <c r="BA970" s="554"/>
      <c r="BB970" s="554"/>
      <c r="BC970" s="554"/>
      <c r="BD970" s="554"/>
      <c r="BE970" s="554"/>
      <c r="BF970" s="554"/>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c r="DR970" s="9"/>
      <c r="DS970" s="9"/>
      <c r="DT970" s="9"/>
    </row>
    <row r="971" spans="1:124" hidden="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554"/>
      <c r="AI971" s="554"/>
      <c r="AJ971" s="554"/>
      <c r="AK971" s="554"/>
      <c r="AL971" s="554"/>
      <c r="AM971" s="554"/>
      <c r="AN971" s="554"/>
      <c r="AO971" s="554"/>
      <c r="AP971" s="554"/>
      <c r="AQ971" s="554"/>
      <c r="AR971" s="554"/>
      <c r="AS971" s="554"/>
      <c r="AT971" s="554"/>
      <c r="AU971" s="554"/>
      <c r="AV971" s="554"/>
      <c r="AW971" s="554"/>
      <c r="AX971" s="554"/>
      <c r="AY971" s="554"/>
      <c r="AZ971" s="554"/>
      <c r="BA971" s="554"/>
      <c r="BB971" s="554"/>
      <c r="BC971" s="554"/>
      <c r="BD971" s="554"/>
      <c r="BE971" s="554"/>
      <c r="BF971" s="554"/>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c r="DR971" s="9"/>
      <c r="DS971" s="9"/>
      <c r="DT971" s="9"/>
    </row>
    <row r="972" spans="1:124" hidden="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554"/>
      <c r="AI972" s="554"/>
      <c r="AJ972" s="554"/>
      <c r="AK972" s="554"/>
      <c r="AL972" s="554"/>
      <c r="AM972" s="554"/>
      <c r="AN972" s="554"/>
      <c r="AO972" s="554"/>
      <c r="AP972" s="554"/>
      <c r="AQ972" s="554"/>
      <c r="AR972" s="554"/>
      <c r="AS972" s="554"/>
      <c r="AT972" s="554"/>
      <c r="AU972" s="554"/>
      <c r="AV972" s="554"/>
      <c r="AW972" s="554"/>
      <c r="AX972" s="554"/>
      <c r="AY972" s="554"/>
      <c r="AZ972" s="554"/>
      <c r="BA972" s="554"/>
      <c r="BB972" s="554"/>
      <c r="BC972" s="554"/>
      <c r="BD972" s="554"/>
      <c r="BE972" s="554"/>
      <c r="BF972" s="554"/>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c r="DR972" s="9"/>
      <c r="DS972" s="9"/>
      <c r="DT972" s="9"/>
    </row>
    <row r="973" spans="1:124" hidden="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554"/>
      <c r="AI973" s="554"/>
      <c r="AJ973" s="554"/>
      <c r="AK973" s="554"/>
      <c r="AL973" s="554"/>
      <c r="AM973" s="554"/>
      <c r="AN973" s="554"/>
      <c r="AO973" s="554"/>
      <c r="AP973" s="554"/>
      <c r="AQ973" s="554"/>
      <c r="AR973" s="554"/>
      <c r="AS973" s="554"/>
      <c r="AT973" s="554"/>
      <c r="AU973" s="554"/>
      <c r="AV973" s="554"/>
      <c r="AW973" s="554"/>
      <c r="AX973" s="554"/>
      <c r="AY973" s="554"/>
      <c r="AZ973" s="554"/>
      <c r="BA973" s="554"/>
      <c r="BB973" s="554"/>
      <c r="BC973" s="554"/>
      <c r="BD973" s="554"/>
      <c r="BE973" s="554"/>
      <c r="BF973" s="554"/>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row>
    <row r="974" spans="1:124" hidden="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554"/>
      <c r="AI974" s="554"/>
      <c r="AJ974" s="554"/>
      <c r="AK974" s="554"/>
      <c r="AL974" s="554"/>
      <c r="AM974" s="554"/>
      <c r="AN974" s="554"/>
      <c r="AO974" s="554"/>
      <c r="AP974" s="554"/>
      <c r="AQ974" s="554"/>
      <c r="AR974" s="554"/>
      <c r="AS974" s="554"/>
      <c r="AT974" s="554"/>
      <c r="AU974" s="554"/>
      <c r="AV974" s="554"/>
      <c r="AW974" s="554"/>
      <c r="AX974" s="554"/>
      <c r="AY974" s="554"/>
      <c r="AZ974" s="554"/>
      <c r="BA974" s="554"/>
      <c r="BB974" s="554"/>
      <c r="BC974" s="554"/>
      <c r="BD974" s="554"/>
      <c r="BE974" s="554"/>
      <c r="BF974" s="554"/>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c r="DR974" s="9"/>
      <c r="DS974" s="9"/>
      <c r="DT974" s="9"/>
    </row>
    <row r="975" spans="1:124" hidden="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554"/>
      <c r="AI975" s="554"/>
      <c r="AJ975" s="554"/>
      <c r="AK975" s="554"/>
      <c r="AL975" s="554"/>
      <c r="AM975" s="554"/>
      <c r="AN975" s="554"/>
      <c r="AO975" s="554"/>
      <c r="AP975" s="554"/>
      <c r="AQ975" s="554"/>
      <c r="AR975" s="554"/>
      <c r="AS975" s="554"/>
      <c r="AT975" s="554"/>
      <c r="AU975" s="554"/>
      <c r="AV975" s="554"/>
      <c r="AW975" s="554"/>
      <c r="AX975" s="554"/>
      <c r="AY975" s="554"/>
      <c r="AZ975" s="554"/>
      <c r="BA975" s="554"/>
      <c r="BB975" s="554"/>
      <c r="BC975" s="554"/>
      <c r="BD975" s="554"/>
      <c r="BE975" s="554"/>
      <c r="BF975" s="554"/>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c r="DR975" s="9"/>
      <c r="DS975" s="9"/>
      <c r="DT975" s="9"/>
    </row>
    <row r="976" spans="1:124" hidden="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554"/>
      <c r="AI976" s="554"/>
      <c r="AJ976" s="554"/>
      <c r="AK976" s="554"/>
      <c r="AL976" s="554"/>
      <c r="AM976" s="554"/>
      <c r="AN976" s="554"/>
      <c r="AO976" s="554"/>
      <c r="AP976" s="554"/>
      <c r="AQ976" s="554"/>
      <c r="AR976" s="554"/>
      <c r="AS976" s="554"/>
      <c r="AT976" s="554"/>
      <c r="AU976" s="554"/>
      <c r="AV976" s="554"/>
      <c r="AW976" s="554"/>
      <c r="AX976" s="554"/>
      <c r="AY976" s="554"/>
      <c r="AZ976" s="554"/>
      <c r="BA976" s="554"/>
      <c r="BB976" s="554"/>
      <c r="BC976" s="554"/>
      <c r="BD976" s="554"/>
      <c r="BE976" s="554"/>
      <c r="BF976" s="554"/>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c r="DR976" s="9"/>
      <c r="DS976" s="9"/>
      <c r="DT976" s="9"/>
    </row>
    <row r="977" spans="1:124" hidden="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554"/>
      <c r="AI977" s="554"/>
      <c r="AJ977" s="554"/>
      <c r="AK977" s="554"/>
      <c r="AL977" s="554"/>
      <c r="AM977" s="554"/>
      <c r="AN977" s="554"/>
      <c r="AO977" s="554"/>
      <c r="AP977" s="554"/>
      <c r="AQ977" s="554"/>
      <c r="AR977" s="554"/>
      <c r="AS977" s="554"/>
      <c r="AT977" s="554"/>
      <c r="AU977" s="554"/>
      <c r="AV977" s="554"/>
      <c r="AW977" s="554"/>
      <c r="AX977" s="554"/>
      <c r="AY977" s="554"/>
      <c r="AZ977" s="554"/>
      <c r="BA977" s="554"/>
      <c r="BB977" s="554"/>
      <c r="BC977" s="554"/>
      <c r="BD977" s="554"/>
      <c r="BE977" s="554"/>
      <c r="BF977" s="554"/>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c r="DR977" s="9"/>
      <c r="DS977" s="9"/>
      <c r="DT977" s="9"/>
    </row>
    <row r="978" spans="1:124" hidden="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554"/>
      <c r="AI978" s="554"/>
      <c r="AJ978" s="554"/>
      <c r="AK978" s="554"/>
      <c r="AL978" s="554"/>
      <c r="AM978" s="554"/>
      <c r="AN978" s="554"/>
      <c r="AO978" s="554"/>
      <c r="AP978" s="554"/>
      <c r="AQ978" s="554"/>
      <c r="AR978" s="554"/>
      <c r="AS978" s="554"/>
      <c r="AT978" s="554"/>
      <c r="AU978" s="554"/>
      <c r="AV978" s="554"/>
      <c r="AW978" s="554"/>
      <c r="AX978" s="554"/>
      <c r="AY978" s="554"/>
      <c r="AZ978" s="554"/>
      <c r="BA978" s="554"/>
      <c r="BB978" s="554"/>
      <c r="BC978" s="554"/>
      <c r="BD978" s="554"/>
      <c r="BE978" s="554"/>
      <c r="BF978" s="554"/>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c r="DR978" s="9"/>
      <c r="DS978" s="9"/>
      <c r="DT978" s="9"/>
    </row>
    <row r="979" spans="1:124" hidden="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554"/>
      <c r="AI979" s="554"/>
      <c r="AJ979" s="554"/>
      <c r="AK979" s="554"/>
      <c r="AL979" s="554"/>
      <c r="AM979" s="554"/>
      <c r="AN979" s="554"/>
      <c r="AO979" s="554"/>
      <c r="AP979" s="554"/>
      <c r="AQ979" s="554"/>
      <c r="AR979" s="554"/>
      <c r="AS979" s="554"/>
      <c r="AT979" s="554"/>
      <c r="AU979" s="554"/>
      <c r="AV979" s="554"/>
      <c r="AW979" s="554"/>
      <c r="AX979" s="554"/>
      <c r="AY979" s="554"/>
      <c r="AZ979" s="554"/>
      <c r="BA979" s="554"/>
      <c r="BB979" s="554"/>
      <c r="BC979" s="554"/>
      <c r="BD979" s="554"/>
      <c r="BE979" s="554"/>
      <c r="BF979" s="554"/>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row>
    <row r="980" spans="1:124" hidden="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554"/>
      <c r="AI980" s="554"/>
      <c r="AJ980" s="554"/>
      <c r="AK980" s="554"/>
      <c r="AL980" s="554"/>
      <c r="AM980" s="554"/>
      <c r="AN980" s="554"/>
      <c r="AO980" s="554"/>
      <c r="AP980" s="554"/>
      <c r="AQ980" s="554"/>
      <c r="AR980" s="554"/>
      <c r="AS980" s="554"/>
      <c r="AT980" s="554"/>
      <c r="AU980" s="554"/>
      <c r="AV980" s="554"/>
      <c r="AW980" s="554"/>
      <c r="AX980" s="554"/>
      <c r="AY980" s="554"/>
      <c r="AZ980" s="554"/>
      <c r="BA980" s="554"/>
      <c r="BB980" s="554"/>
      <c r="BC980" s="554"/>
      <c r="BD980" s="554"/>
      <c r="BE980" s="554"/>
      <c r="BF980" s="554"/>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c r="DR980" s="9"/>
      <c r="DS980" s="9"/>
      <c r="DT980" s="9"/>
    </row>
    <row r="981" spans="1:124" hidden="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554"/>
      <c r="AI981" s="554"/>
      <c r="AJ981" s="554"/>
      <c r="AK981" s="554"/>
      <c r="AL981" s="554"/>
      <c r="AM981" s="554"/>
      <c r="AN981" s="554"/>
      <c r="AO981" s="554"/>
      <c r="AP981" s="554"/>
      <c r="AQ981" s="554"/>
      <c r="AR981" s="554"/>
      <c r="AS981" s="554"/>
      <c r="AT981" s="554"/>
      <c r="AU981" s="554"/>
      <c r="AV981" s="554"/>
      <c r="AW981" s="554"/>
      <c r="AX981" s="554"/>
      <c r="AY981" s="554"/>
      <c r="AZ981" s="554"/>
      <c r="BA981" s="554"/>
      <c r="BB981" s="554"/>
      <c r="BC981" s="554"/>
      <c r="BD981" s="554"/>
      <c r="BE981" s="554"/>
      <c r="BF981" s="554"/>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row>
    <row r="982" spans="1:124" hidden="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554"/>
      <c r="AI982" s="554"/>
      <c r="AJ982" s="554"/>
      <c r="AK982" s="554"/>
      <c r="AL982" s="554"/>
      <c r="AM982" s="554"/>
      <c r="AN982" s="554"/>
      <c r="AO982" s="554"/>
      <c r="AP982" s="554"/>
      <c r="AQ982" s="554"/>
      <c r="AR982" s="554"/>
      <c r="AS982" s="554"/>
      <c r="AT982" s="554"/>
      <c r="AU982" s="554"/>
      <c r="AV982" s="554"/>
      <c r="AW982" s="554"/>
      <c r="AX982" s="554"/>
      <c r="AY982" s="554"/>
      <c r="AZ982" s="554"/>
      <c r="BA982" s="554"/>
      <c r="BB982" s="554"/>
      <c r="BC982" s="554"/>
      <c r="BD982" s="554"/>
      <c r="BE982" s="554"/>
      <c r="BF982" s="554"/>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c r="DR982" s="9"/>
      <c r="DS982" s="9"/>
      <c r="DT982" s="9"/>
    </row>
    <row r="983" spans="1:124" hidden="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554"/>
      <c r="AI983" s="554"/>
      <c r="AJ983" s="554"/>
      <c r="AK983" s="554"/>
      <c r="AL983" s="554"/>
      <c r="AM983" s="554"/>
      <c r="AN983" s="554"/>
      <c r="AO983" s="554"/>
      <c r="AP983" s="554"/>
      <c r="AQ983" s="554"/>
      <c r="AR983" s="554"/>
      <c r="AS983" s="554"/>
      <c r="AT983" s="554"/>
      <c r="AU983" s="554"/>
      <c r="AV983" s="554"/>
      <c r="AW983" s="554"/>
      <c r="AX983" s="554"/>
      <c r="AY983" s="554"/>
      <c r="AZ983" s="554"/>
      <c r="BA983" s="554"/>
      <c r="BB983" s="554"/>
      <c r="BC983" s="554"/>
      <c r="BD983" s="554"/>
      <c r="BE983" s="554"/>
      <c r="BF983" s="554"/>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c r="DR983" s="9"/>
      <c r="DS983" s="9"/>
      <c r="DT983" s="9"/>
    </row>
    <row r="984" spans="1:124" hidden="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554"/>
      <c r="AI984" s="554"/>
      <c r="AJ984" s="554"/>
      <c r="AK984" s="554"/>
      <c r="AL984" s="554"/>
      <c r="AM984" s="554"/>
      <c r="AN984" s="554"/>
      <c r="AO984" s="554"/>
      <c r="AP984" s="554"/>
      <c r="AQ984" s="554"/>
      <c r="AR984" s="554"/>
      <c r="AS984" s="554"/>
      <c r="AT984" s="554"/>
      <c r="AU984" s="554"/>
      <c r="AV984" s="554"/>
      <c r="AW984" s="554"/>
      <c r="AX984" s="554"/>
      <c r="AY984" s="554"/>
      <c r="AZ984" s="554"/>
      <c r="BA984" s="554"/>
      <c r="BB984" s="554"/>
      <c r="BC984" s="554"/>
      <c r="BD984" s="554"/>
      <c r="BE984" s="554"/>
      <c r="BF984" s="554"/>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c r="DR984" s="9"/>
      <c r="DS984" s="9"/>
      <c r="DT984" s="9"/>
    </row>
    <row r="985" spans="1:124" hidden="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554"/>
      <c r="AI985" s="554"/>
      <c r="AJ985" s="554"/>
      <c r="AK985" s="554"/>
      <c r="AL985" s="554"/>
      <c r="AM985" s="554"/>
      <c r="AN985" s="554"/>
      <c r="AO985" s="554"/>
      <c r="AP985" s="554"/>
      <c r="AQ985" s="554"/>
      <c r="AR985" s="554"/>
      <c r="AS985" s="554"/>
      <c r="AT985" s="554"/>
      <c r="AU985" s="554"/>
      <c r="AV985" s="554"/>
      <c r="AW985" s="554"/>
      <c r="AX985" s="554"/>
      <c r="AY985" s="554"/>
      <c r="AZ985" s="554"/>
      <c r="BA985" s="554"/>
      <c r="BB985" s="554"/>
      <c r="BC985" s="554"/>
      <c r="BD985" s="554"/>
      <c r="BE985" s="554"/>
      <c r="BF985" s="554"/>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c r="DR985" s="9"/>
      <c r="DS985" s="9"/>
      <c r="DT985" s="9"/>
    </row>
    <row r="986" spans="1:124" hidden="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554"/>
      <c r="AI986" s="554"/>
      <c r="AJ986" s="554"/>
      <c r="AK986" s="554"/>
      <c r="AL986" s="554"/>
      <c r="AM986" s="554"/>
      <c r="AN986" s="554"/>
      <c r="AO986" s="554"/>
      <c r="AP986" s="554"/>
      <c r="AQ986" s="554"/>
      <c r="AR986" s="554"/>
      <c r="AS986" s="554"/>
      <c r="AT986" s="554"/>
      <c r="AU986" s="554"/>
      <c r="AV986" s="554"/>
      <c r="AW986" s="554"/>
      <c r="AX986" s="554"/>
      <c r="AY986" s="554"/>
      <c r="AZ986" s="554"/>
      <c r="BA986" s="554"/>
      <c r="BB986" s="554"/>
      <c r="BC986" s="554"/>
      <c r="BD986" s="554"/>
      <c r="BE986" s="554"/>
      <c r="BF986" s="554"/>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c r="DR986" s="9"/>
      <c r="DS986" s="9"/>
      <c r="DT986" s="9"/>
    </row>
    <row r="987" spans="1:124" hidden="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554"/>
      <c r="AI987" s="554"/>
      <c r="AJ987" s="554"/>
      <c r="AK987" s="554"/>
      <c r="AL987" s="554"/>
      <c r="AM987" s="554"/>
      <c r="AN987" s="554"/>
      <c r="AO987" s="554"/>
      <c r="AP987" s="554"/>
      <c r="AQ987" s="554"/>
      <c r="AR987" s="554"/>
      <c r="AS987" s="554"/>
      <c r="AT987" s="554"/>
      <c r="AU987" s="554"/>
      <c r="AV987" s="554"/>
      <c r="AW987" s="554"/>
      <c r="AX987" s="554"/>
      <c r="AY987" s="554"/>
      <c r="AZ987" s="554"/>
      <c r="BA987" s="554"/>
      <c r="BB987" s="554"/>
      <c r="BC987" s="554"/>
      <c r="BD987" s="554"/>
      <c r="BE987" s="554"/>
      <c r="BF987" s="554"/>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row>
    <row r="988" spans="1:124" hidden="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554"/>
      <c r="AI988" s="554"/>
      <c r="AJ988" s="554"/>
      <c r="AK988" s="554"/>
      <c r="AL988" s="554"/>
      <c r="AM988" s="554"/>
      <c r="AN988" s="554"/>
      <c r="AO988" s="554"/>
      <c r="AP988" s="554"/>
      <c r="AQ988" s="554"/>
      <c r="AR988" s="554"/>
      <c r="AS988" s="554"/>
      <c r="AT988" s="554"/>
      <c r="AU988" s="554"/>
      <c r="AV988" s="554"/>
      <c r="AW988" s="554"/>
      <c r="AX988" s="554"/>
      <c r="AY988" s="554"/>
      <c r="AZ988" s="554"/>
      <c r="BA988" s="554"/>
      <c r="BB988" s="554"/>
      <c r="BC988" s="554"/>
      <c r="BD988" s="554"/>
      <c r="BE988" s="554"/>
      <c r="BF988" s="554"/>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c r="DR988" s="9"/>
      <c r="DS988" s="9"/>
      <c r="DT988" s="9"/>
    </row>
    <row r="989" spans="1:124" hidden="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554"/>
      <c r="AI989" s="554"/>
      <c r="AJ989" s="554"/>
      <c r="AK989" s="554"/>
      <c r="AL989" s="554"/>
      <c r="AM989" s="554"/>
      <c r="AN989" s="554"/>
      <c r="AO989" s="554"/>
      <c r="AP989" s="554"/>
      <c r="AQ989" s="554"/>
      <c r="AR989" s="554"/>
      <c r="AS989" s="554"/>
      <c r="AT989" s="554"/>
      <c r="AU989" s="554"/>
      <c r="AV989" s="554"/>
      <c r="AW989" s="554"/>
      <c r="AX989" s="554"/>
      <c r="AY989" s="554"/>
      <c r="AZ989" s="554"/>
      <c r="BA989" s="554"/>
      <c r="BB989" s="554"/>
      <c r="BC989" s="554"/>
      <c r="BD989" s="554"/>
      <c r="BE989" s="554"/>
      <c r="BF989" s="554"/>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c r="DR989" s="9"/>
      <c r="DS989" s="9"/>
      <c r="DT989" s="9"/>
    </row>
    <row r="990" spans="1:124" hidden="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554"/>
      <c r="AI990" s="554"/>
      <c r="AJ990" s="554"/>
      <c r="AK990" s="554"/>
      <c r="AL990" s="554"/>
      <c r="AM990" s="554"/>
      <c r="AN990" s="554"/>
      <c r="AO990" s="554"/>
      <c r="AP990" s="554"/>
      <c r="AQ990" s="554"/>
      <c r="AR990" s="554"/>
      <c r="AS990" s="554"/>
      <c r="AT990" s="554"/>
      <c r="AU990" s="554"/>
      <c r="AV990" s="554"/>
      <c r="AW990" s="554"/>
      <c r="AX990" s="554"/>
      <c r="AY990" s="554"/>
      <c r="AZ990" s="554"/>
      <c r="BA990" s="554"/>
      <c r="BB990" s="554"/>
      <c r="BC990" s="554"/>
      <c r="BD990" s="554"/>
      <c r="BE990" s="554"/>
      <c r="BF990" s="554"/>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c r="DR990" s="9"/>
      <c r="DS990" s="9"/>
      <c r="DT990" s="9"/>
    </row>
    <row r="991" spans="1:124" hidden="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554"/>
      <c r="AI991" s="554"/>
      <c r="AJ991" s="554"/>
      <c r="AK991" s="554"/>
      <c r="AL991" s="554"/>
      <c r="AM991" s="554"/>
      <c r="AN991" s="554"/>
      <c r="AO991" s="554"/>
      <c r="AP991" s="554"/>
      <c r="AQ991" s="554"/>
      <c r="AR991" s="554"/>
      <c r="AS991" s="554"/>
      <c r="AT991" s="554"/>
      <c r="AU991" s="554"/>
      <c r="AV991" s="554"/>
      <c r="AW991" s="554"/>
      <c r="AX991" s="554"/>
      <c r="AY991" s="554"/>
      <c r="AZ991" s="554"/>
      <c r="BA991" s="554"/>
      <c r="BB991" s="554"/>
      <c r="BC991" s="554"/>
      <c r="BD991" s="554"/>
      <c r="BE991" s="554"/>
      <c r="BF991" s="554"/>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c r="DR991" s="9"/>
      <c r="DS991" s="9"/>
      <c r="DT991" s="9"/>
    </row>
    <row r="992" spans="1:124" hidden="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554"/>
      <c r="AI992" s="554"/>
      <c r="AJ992" s="554"/>
      <c r="AK992" s="554"/>
      <c r="AL992" s="554"/>
      <c r="AM992" s="554"/>
      <c r="AN992" s="554"/>
      <c r="AO992" s="554"/>
      <c r="AP992" s="554"/>
      <c r="AQ992" s="554"/>
      <c r="AR992" s="554"/>
      <c r="AS992" s="554"/>
      <c r="AT992" s="554"/>
      <c r="AU992" s="554"/>
      <c r="AV992" s="554"/>
      <c r="AW992" s="554"/>
      <c r="AX992" s="554"/>
      <c r="AY992" s="554"/>
      <c r="AZ992" s="554"/>
      <c r="BA992" s="554"/>
      <c r="BB992" s="554"/>
      <c r="BC992" s="554"/>
      <c r="BD992" s="554"/>
      <c r="BE992" s="554"/>
      <c r="BF992" s="554"/>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c r="DR992" s="9"/>
      <c r="DS992" s="9"/>
      <c r="DT992" s="9"/>
    </row>
    <row r="993" spans="1:124" hidden="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554"/>
      <c r="AI993" s="554"/>
      <c r="AJ993" s="554"/>
      <c r="AK993" s="554"/>
      <c r="AL993" s="554"/>
      <c r="AM993" s="554"/>
      <c r="AN993" s="554"/>
      <c r="AO993" s="554"/>
      <c r="AP993" s="554"/>
      <c r="AQ993" s="554"/>
      <c r="AR993" s="554"/>
      <c r="AS993" s="554"/>
      <c r="AT993" s="554"/>
      <c r="AU993" s="554"/>
      <c r="AV993" s="554"/>
      <c r="AW993" s="554"/>
      <c r="AX993" s="554"/>
      <c r="AY993" s="554"/>
      <c r="AZ993" s="554"/>
      <c r="BA993" s="554"/>
      <c r="BB993" s="554"/>
      <c r="BC993" s="554"/>
      <c r="BD993" s="554"/>
      <c r="BE993" s="554"/>
      <c r="BF993" s="554"/>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c r="DR993" s="9"/>
      <c r="DS993" s="9"/>
      <c r="DT993" s="9"/>
    </row>
    <row r="994" spans="1:124" hidden="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554"/>
      <c r="AI994" s="554"/>
      <c r="AJ994" s="554"/>
      <c r="AK994" s="554"/>
      <c r="AL994" s="554"/>
      <c r="AM994" s="554"/>
      <c r="AN994" s="554"/>
      <c r="AO994" s="554"/>
      <c r="AP994" s="554"/>
      <c r="AQ994" s="554"/>
      <c r="AR994" s="554"/>
      <c r="AS994" s="554"/>
      <c r="AT994" s="554"/>
      <c r="AU994" s="554"/>
      <c r="AV994" s="554"/>
      <c r="AW994" s="554"/>
      <c r="AX994" s="554"/>
      <c r="AY994" s="554"/>
      <c r="AZ994" s="554"/>
      <c r="BA994" s="554"/>
      <c r="BB994" s="554"/>
      <c r="BC994" s="554"/>
      <c r="BD994" s="554"/>
      <c r="BE994" s="554"/>
      <c r="BF994" s="554"/>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c r="DR994" s="9"/>
      <c r="DS994" s="9"/>
      <c r="DT994" s="9"/>
    </row>
    <row r="995" spans="1:124" hidden="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554"/>
      <c r="AI995" s="554"/>
      <c r="AJ995" s="554"/>
      <c r="AK995" s="554"/>
      <c r="AL995" s="554"/>
      <c r="AM995" s="554"/>
      <c r="AN995" s="554"/>
      <c r="AO995" s="554"/>
      <c r="AP995" s="554"/>
      <c r="AQ995" s="554"/>
      <c r="AR995" s="554"/>
      <c r="AS995" s="554"/>
      <c r="AT995" s="554"/>
      <c r="AU995" s="554"/>
      <c r="AV995" s="554"/>
      <c r="AW995" s="554"/>
      <c r="AX995" s="554"/>
      <c r="AY995" s="554"/>
      <c r="AZ995" s="554"/>
      <c r="BA995" s="554"/>
      <c r="BB995" s="554"/>
      <c r="BC995" s="554"/>
      <c r="BD995" s="554"/>
      <c r="BE995" s="554"/>
      <c r="BF995" s="554"/>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c r="DR995" s="9"/>
      <c r="DS995" s="9"/>
      <c r="DT995" s="9"/>
    </row>
    <row r="996" spans="1:124" hidden="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554"/>
      <c r="AI996" s="554"/>
      <c r="AJ996" s="554"/>
      <c r="AK996" s="554"/>
      <c r="AL996" s="554"/>
      <c r="AM996" s="554"/>
      <c r="AN996" s="554"/>
      <c r="AO996" s="554"/>
      <c r="AP996" s="554"/>
      <c r="AQ996" s="554"/>
      <c r="AR996" s="554"/>
      <c r="AS996" s="554"/>
      <c r="AT996" s="554"/>
      <c r="AU996" s="554"/>
      <c r="AV996" s="554"/>
      <c r="AW996" s="554"/>
      <c r="AX996" s="554"/>
      <c r="AY996" s="554"/>
      <c r="AZ996" s="554"/>
      <c r="BA996" s="554"/>
      <c r="BB996" s="554"/>
      <c r="BC996" s="554"/>
      <c r="BD996" s="554"/>
      <c r="BE996" s="554"/>
      <c r="BF996" s="554"/>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c r="DR996" s="9"/>
      <c r="DS996" s="9"/>
      <c r="DT996" s="9"/>
    </row>
    <row r="997" spans="1:124" hidden="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554"/>
      <c r="AI997" s="554"/>
      <c r="AJ997" s="554"/>
      <c r="AK997" s="554"/>
      <c r="AL997" s="554"/>
      <c r="AM997" s="554"/>
      <c r="AN997" s="554"/>
      <c r="AO997" s="554"/>
      <c r="AP997" s="554"/>
      <c r="AQ997" s="554"/>
      <c r="AR997" s="554"/>
      <c r="AS997" s="554"/>
      <c r="AT997" s="554"/>
      <c r="AU997" s="554"/>
      <c r="AV997" s="554"/>
      <c r="AW997" s="554"/>
      <c r="AX997" s="554"/>
      <c r="AY997" s="554"/>
      <c r="AZ997" s="554"/>
      <c r="BA997" s="554"/>
      <c r="BB997" s="554"/>
      <c r="BC997" s="554"/>
      <c r="BD997" s="554"/>
      <c r="BE997" s="554"/>
      <c r="BF997" s="554"/>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c r="DR997" s="9"/>
      <c r="DS997" s="9"/>
      <c r="DT997" s="9"/>
    </row>
    <row r="998" spans="1:124" hidden="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554"/>
      <c r="AI998" s="554"/>
      <c r="AJ998" s="554"/>
      <c r="AK998" s="554"/>
      <c r="AL998" s="554"/>
      <c r="AM998" s="554"/>
      <c r="AN998" s="554"/>
      <c r="AO998" s="554"/>
      <c r="AP998" s="554"/>
      <c r="AQ998" s="554"/>
      <c r="AR998" s="554"/>
      <c r="AS998" s="554"/>
      <c r="AT998" s="554"/>
      <c r="AU998" s="554"/>
      <c r="AV998" s="554"/>
      <c r="AW998" s="554"/>
      <c r="AX998" s="554"/>
      <c r="AY998" s="554"/>
      <c r="AZ998" s="554"/>
      <c r="BA998" s="554"/>
      <c r="BB998" s="554"/>
      <c r="BC998" s="554"/>
      <c r="BD998" s="554"/>
      <c r="BE998" s="554"/>
      <c r="BF998" s="554"/>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c r="DR998" s="9"/>
      <c r="DS998" s="9"/>
      <c r="DT998" s="9"/>
    </row>
    <row r="999" spans="1:124" hidden="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554"/>
      <c r="AI999" s="554"/>
      <c r="AJ999" s="554"/>
      <c r="AK999" s="554"/>
      <c r="AL999" s="554"/>
      <c r="AM999" s="554"/>
      <c r="AN999" s="554"/>
      <c r="AO999" s="554"/>
      <c r="AP999" s="554"/>
      <c r="AQ999" s="554"/>
      <c r="AR999" s="554"/>
      <c r="AS999" s="554"/>
      <c r="AT999" s="554"/>
      <c r="AU999" s="554"/>
      <c r="AV999" s="554"/>
      <c r="AW999" s="554"/>
      <c r="AX999" s="554"/>
      <c r="AY999" s="554"/>
      <c r="AZ999" s="554"/>
      <c r="BA999" s="554"/>
      <c r="BB999" s="554"/>
      <c r="BC999" s="554"/>
      <c r="BD999" s="554"/>
      <c r="BE999" s="554"/>
      <c r="BF999" s="554"/>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c r="DR999" s="9"/>
      <c r="DS999" s="9"/>
      <c r="DT999" s="9"/>
    </row>
    <row r="1000" spans="1:124" hidden="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554"/>
      <c r="AI1000" s="554"/>
      <c r="AJ1000" s="554"/>
      <c r="AK1000" s="554"/>
      <c r="AL1000" s="554"/>
      <c r="AM1000" s="554"/>
      <c r="AN1000" s="554"/>
      <c r="AO1000" s="554"/>
      <c r="AP1000" s="554"/>
      <c r="AQ1000" s="554"/>
      <c r="AR1000" s="554"/>
      <c r="AS1000" s="554"/>
      <c r="AT1000" s="554"/>
      <c r="AU1000" s="554"/>
      <c r="AV1000" s="554"/>
      <c r="AW1000" s="554"/>
      <c r="AX1000" s="554"/>
      <c r="AY1000" s="554"/>
      <c r="AZ1000" s="554"/>
      <c r="BA1000" s="554"/>
      <c r="BB1000" s="554"/>
      <c r="BC1000" s="554"/>
      <c r="BD1000" s="554"/>
      <c r="BE1000" s="554"/>
      <c r="BF1000" s="554"/>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row>
    <row r="1001" spans="1:124" hidden="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554"/>
      <c r="AI1001" s="554"/>
      <c r="AJ1001" s="554"/>
      <c r="AK1001" s="554"/>
      <c r="AL1001" s="554"/>
      <c r="AM1001" s="554"/>
      <c r="AN1001" s="554"/>
      <c r="AO1001" s="554"/>
      <c r="AP1001" s="554"/>
      <c r="AQ1001" s="554"/>
      <c r="AR1001" s="554"/>
      <c r="AS1001" s="554"/>
      <c r="AT1001" s="554"/>
      <c r="AU1001" s="554"/>
      <c r="AV1001" s="554"/>
      <c r="AW1001" s="554"/>
      <c r="AX1001" s="554"/>
      <c r="AY1001" s="554"/>
      <c r="AZ1001" s="554"/>
      <c r="BA1001" s="554"/>
      <c r="BB1001" s="554"/>
      <c r="BC1001" s="554"/>
      <c r="BD1001" s="554"/>
      <c r="BE1001" s="554"/>
      <c r="BF1001" s="554"/>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c r="DR1001" s="9"/>
      <c r="DS1001" s="9"/>
      <c r="DT1001" s="9"/>
    </row>
    <row r="1002" spans="1:124" hidden="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554"/>
      <c r="AI1002" s="554"/>
      <c r="AJ1002" s="554"/>
      <c r="AK1002" s="554"/>
      <c r="AL1002" s="554"/>
      <c r="AM1002" s="554"/>
      <c r="AN1002" s="554"/>
      <c r="AO1002" s="554"/>
      <c r="AP1002" s="554"/>
      <c r="AQ1002" s="554"/>
      <c r="AR1002" s="554"/>
      <c r="AS1002" s="554"/>
      <c r="AT1002" s="554"/>
      <c r="AU1002" s="554"/>
      <c r="AV1002" s="554"/>
      <c r="AW1002" s="554"/>
      <c r="AX1002" s="554"/>
      <c r="AY1002" s="554"/>
      <c r="AZ1002" s="554"/>
      <c r="BA1002" s="554"/>
      <c r="BB1002" s="554"/>
      <c r="BC1002" s="554"/>
      <c r="BD1002" s="554"/>
      <c r="BE1002" s="554"/>
      <c r="BF1002" s="554"/>
      <c r="BG1002" s="9"/>
      <c r="BH1002" s="9"/>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c r="DR1002" s="9"/>
      <c r="DS1002" s="9"/>
      <c r="DT1002" s="9"/>
    </row>
    <row r="1003" spans="1:124" hidden="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554"/>
      <c r="AI1003" s="554"/>
      <c r="AJ1003" s="554"/>
      <c r="AK1003" s="554"/>
      <c r="AL1003" s="554"/>
      <c r="AM1003" s="554"/>
      <c r="AN1003" s="554"/>
      <c r="AO1003" s="554"/>
      <c r="AP1003" s="554"/>
      <c r="AQ1003" s="554"/>
      <c r="AR1003" s="554"/>
      <c r="AS1003" s="554"/>
      <c r="AT1003" s="554"/>
      <c r="AU1003" s="554"/>
      <c r="AV1003" s="554"/>
      <c r="AW1003" s="554"/>
      <c r="AX1003" s="554"/>
      <c r="AY1003" s="554"/>
      <c r="AZ1003" s="554"/>
      <c r="BA1003" s="554"/>
      <c r="BB1003" s="554"/>
      <c r="BC1003" s="554"/>
      <c r="BD1003" s="554"/>
      <c r="BE1003" s="554"/>
      <c r="BF1003" s="554"/>
      <c r="BG1003" s="9"/>
      <c r="BH1003" s="9"/>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c r="DR1003" s="9"/>
      <c r="DS1003" s="9"/>
      <c r="DT1003" s="9"/>
    </row>
    <row r="1004" spans="1:124" hidden="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554"/>
      <c r="AI1004" s="554"/>
      <c r="AJ1004" s="554"/>
      <c r="AK1004" s="554"/>
      <c r="AL1004" s="554"/>
      <c r="AM1004" s="554"/>
      <c r="AN1004" s="554"/>
      <c r="AO1004" s="554"/>
      <c r="AP1004" s="554"/>
      <c r="AQ1004" s="554"/>
      <c r="AR1004" s="554"/>
      <c r="AS1004" s="554"/>
      <c r="AT1004" s="554"/>
      <c r="AU1004" s="554"/>
      <c r="AV1004" s="554"/>
      <c r="AW1004" s="554"/>
      <c r="AX1004" s="554"/>
      <c r="AY1004" s="554"/>
      <c r="AZ1004" s="554"/>
      <c r="BA1004" s="554"/>
      <c r="BB1004" s="554"/>
      <c r="BC1004" s="554"/>
      <c r="BD1004" s="554"/>
      <c r="BE1004" s="554"/>
      <c r="BF1004" s="554"/>
      <c r="BG1004" s="9"/>
      <c r="BH1004" s="9"/>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c r="DR1004" s="9"/>
      <c r="DS1004" s="9"/>
      <c r="DT1004" s="9"/>
    </row>
    <row r="1005" spans="1:124" hidden="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554"/>
      <c r="AI1005" s="554"/>
      <c r="AJ1005" s="554"/>
      <c r="AK1005" s="554"/>
      <c r="AL1005" s="554"/>
      <c r="AM1005" s="554"/>
      <c r="AN1005" s="554"/>
      <c r="AO1005" s="554"/>
      <c r="AP1005" s="554"/>
      <c r="AQ1005" s="554"/>
      <c r="AR1005" s="554"/>
      <c r="AS1005" s="554"/>
      <c r="AT1005" s="554"/>
      <c r="AU1005" s="554"/>
      <c r="AV1005" s="554"/>
      <c r="AW1005" s="554"/>
      <c r="AX1005" s="554"/>
      <c r="AY1005" s="554"/>
      <c r="AZ1005" s="554"/>
      <c r="BA1005" s="554"/>
      <c r="BB1005" s="554"/>
      <c r="BC1005" s="554"/>
      <c r="BD1005" s="554"/>
      <c r="BE1005" s="554"/>
      <c r="BF1005" s="554"/>
      <c r="BG1005" s="9"/>
      <c r="BH1005" s="9"/>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c r="DR1005" s="9"/>
      <c r="DS1005" s="9"/>
      <c r="DT1005" s="9"/>
    </row>
    <row r="1006" spans="1:124" hidden="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554"/>
      <c r="AI1006" s="554"/>
      <c r="AJ1006" s="554"/>
      <c r="AK1006" s="554"/>
      <c r="AL1006" s="554"/>
      <c r="AM1006" s="554"/>
      <c r="AN1006" s="554"/>
      <c r="AO1006" s="554"/>
      <c r="AP1006" s="554"/>
      <c r="AQ1006" s="554"/>
      <c r="AR1006" s="554"/>
      <c r="AS1006" s="554"/>
      <c r="AT1006" s="554"/>
      <c r="AU1006" s="554"/>
      <c r="AV1006" s="554"/>
      <c r="AW1006" s="554"/>
      <c r="AX1006" s="554"/>
      <c r="AY1006" s="554"/>
      <c r="AZ1006" s="554"/>
      <c r="BA1006" s="554"/>
      <c r="BB1006" s="554"/>
      <c r="BC1006" s="554"/>
      <c r="BD1006" s="554"/>
      <c r="BE1006" s="554"/>
      <c r="BF1006" s="554"/>
      <c r="BG1006" s="9"/>
      <c r="BH1006" s="9"/>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c r="DR1006" s="9"/>
      <c r="DS1006" s="9"/>
      <c r="DT1006" s="9"/>
    </row>
    <row r="1007" spans="1:124" hidden="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554"/>
      <c r="AI1007" s="554"/>
      <c r="AJ1007" s="554"/>
      <c r="AK1007" s="554"/>
      <c r="AL1007" s="554"/>
      <c r="AM1007" s="554"/>
      <c r="AN1007" s="554"/>
      <c r="AO1007" s="554"/>
      <c r="AP1007" s="554"/>
      <c r="AQ1007" s="554"/>
      <c r="AR1007" s="554"/>
      <c r="AS1007" s="554"/>
      <c r="AT1007" s="554"/>
      <c r="AU1007" s="554"/>
      <c r="AV1007" s="554"/>
      <c r="AW1007" s="554"/>
      <c r="AX1007" s="554"/>
      <c r="AY1007" s="554"/>
      <c r="AZ1007" s="554"/>
      <c r="BA1007" s="554"/>
      <c r="BB1007" s="554"/>
      <c r="BC1007" s="554"/>
      <c r="BD1007" s="554"/>
      <c r="BE1007" s="554"/>
      <c r="BF1007" s="554"/>
      <c r="BG1007" s="9"/>
      <c r="BH1007" s="9"/>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c r="DR1007" s="9"/>
      <c r="DS1007" s="9"/>
      <c r="DT1007" s="9"/>
    </row>
    <row r="1008" spans="1:124" hidden="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554"/>
      <c r="AI1008" s="554"/>
      <c r="AJ1008" s="554"/>
      <c r="AK1008" s="554"/>
      <c r="AL1008" s="554"/>
      <c r="AM1008" s="554"/>
      <c r="AN1008" s="554"/>
      <c r="AO1008" s="554"/>
      <c r="AP1008" s="554"/>
      <c r="AQ1008" s="554"/>
      <c r="AR1008" s="554"/>
      <c r="AS1008" s="554"/>
      <c r="AT1008" s="554"/>
      <c r="AU1008" s="554"/>
      <c r="AV1008" s="554"/>
      <c r="AW1008" s="554"/>
      <c r="AX1008" s="554"/>
      <c r="AY1008" s="554"/>
      <c r="AZ1008" s="554"/>
      <c r="BA1008" s="554"/>
      <c r="BB1008" s="554"/>
      <c r="BC1008" s="554"/>
      <c r="BD1008" s="554"/>
      <c r="BE1008" s="554"/>
      <c r="BF1008" s="554"/>
      <c r="BG1008" s="9"/>
      <c r="BH1008" s="9"/>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c r="DR1008" s="9"/>
      <c r="DS1008" s="9"/>
      <c r="DT1008" s="9"/>
    </row>
    <row r="1009" spans="1:124" hidden="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554"/>
      <c r="AI1009" s="554"/>
      <c r="AJ1009" s="554"/>
      <c r="AK1009" s="554"/>
      <c r="AL1009" s="554"/>
      <c r="AM1009" s="554"/>
      <c r="AN1009" s="554"/>
      <c r="AO1009" s="554"/>
      <c r="AP1009" s="554"/>
      <c r="AQ1009" s="554"/>
      <c r="AR1009" s="554"/>
      <c r="AS1009" s="554"/>
      <c r="AT1009" s="554"/>
      <c r="AU1009" s="554"/>
      <c r="AV1009" s="554"/>
      <c r="AW1009" s="554"/>
      <c r="AX1009" s="554"/>
      <c r="AY1009" s="554"/>
      <c r="AZ1009" s="554"/>
      <c r="BA1009" s="554"/>
      <c r="BB1009" s="554"/>
      <c r="BC1009" s="554"/>
      <c r="BD1009" s="554"/>
      <c r="BE1009" s="554"/>
      <c r="BF1009" s="554"/>
      <c r="BG1009" s="9"/>
      <c r="BH1009" s="9"/>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c r="DR1009" s="9"/>
      <c r="DS1009" s="9"/>
      <c r="DT1009" s="9"/>
    </row>
    <row r="1010" spans="1:124" hidden="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554"/>
      <c r="AI1010" s="554"/>
      <c r="AJ1010" s="554"/>
      <c r="AK1010" s="554"/>
      <c r="AL1010" s="554"/>
      <c r="AM1010" s="554"/>
      <c r="AN1010" s="554"/>
      <c r="AO1010" s="554"/>
      <c r="AP1010" s="554"/>
      <c r="AQ1010" s="554"/>
      <c r="AR1010" s="554"/>
      <c r="AS1010" s="554"/>
      <c r="AT1010" s="554"/>
      <c r="AU1010" s="554"/>
      <c r="AV1010" s="554"/>
      <c r="AW1010" s="554"/>
      <c r="AX1010" s="554"/>
      <c r="AY1010" s="554"/>
      <c r="AZ1010" s="554"/>
      <c r="BA1010" s="554"/>
      <c r="BB1010" s="554"/>
      <c r="BC1010" s="554"/>
      <c r="BD1010" s="554"/>
      <c r="BE1010" s="554"/>
      <c r="BF1010" s="554"/>
      <c r="BG1010" s="9"/>
      <c r="BH1010" s="9"/>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c r="DR1010" s="9"/>
      <c r="DS1010" s="9"/>
      <c r="DT1010" s="9"/>
    </row>
    <row r="1011" spans="1:124" hidden="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554"/>
      <c r="AI1011" s="554"/>
      <c r="AJ1011" s="554"/>
      <c r="AK1011" s="554"/>
      <c r="AL1011" s="554"/>
      <c r="AM1011" s="554"/>
      <c r="AN1011" s="554"/>
      <c r="AO1011" s="554"/>
      <c r="AP1011" s="554"/>
      <c r="AQ1011" s="554"/>
      <c r="AR1011" s="554"/>
      <c r="AS1011" s="554"/>
      <c r="AT1011" s="554"/>
      <c r="AU1011" s="554"/>
      <c r="AV1011" s="554"/>
      <c r="AW1011" s="554"/>
      <c r="AX1011" s="554"/>
      <c r="AY1011" s="554"/>
      <c r="AZ1011" s="554"/>
      <c r="BA1011" s="554"/>
      <c r="BB1011" s="554"/>
      <c r="BC1011" s="554"/>
      <c r="BD1011" s="554"/>
      <c r="BE1011" s="554"/>
      <c r="BF1011" s="554"/>
      <c r="BG1011" s="9"/>
      <c r="BH1011" s="9"/>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c r="DR1011" s="9"/>
      <c r="DS1011" s="9"/>
      <c r="DT1011" s="9"/>
    </row>
    <row r="1012" spans="1:124" hidden="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554"/>
      <c r="AI1012" s="554"/>
      <c r="AJ1012" s="554"/>
      <c r="AK1012" s="554"/>
      <c r="AL1012" s="554"/>
      <c r="AM1012" s="554"/>
      <c r="AN1012" s="554"/>
      <c r="AO1012" s="554"/>
      <c r="AP1012" s="554"/>
      <c r="AQ1012" s="554"/>
      <c r="AR1012" s="554"/>
      <c r="AS1012" s="554"/>
      <c r="AT1012" s="554"/>
      <c r="AU1012" s="554"/>
      <c r="AV1012" s="554"/>
      <c r="AW1012" s="554"/>
      <c r="AX1012" s="554"/>
      <c r="AY1012" s="554"/>
      <c r="AZ1012" s="554"/>
      <c r="BA1012" s="554"/>
      <c r="BB1012" s="554"/>
      <c r="BC1012" s="554"/>
      <c r="BD1012" s="554"/>
      <c r="BE1012" s="554"/>
      <c r="BF1012" s="554"/>
      <c r="BG1012" s="9"/>
      <c r="BH1012" s="9"/>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c r="DR1012" s="9"/>
      <c r="DS1012" s="9"/>
      <c r="DT1012" s="9"/>
    </row>
    <row r="1013" spans="1:124" hidden="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554"/>
      <c r="AI1013" s="554"/>
      <c r="AJ1013" s="554"/>
      <c r="AK1013" s="554"/>
      <c r="AL1013" s="554"/>
      <c r="AM1013" s="554"/>
      <c r="AN1013" s="554"/>
      <c r="AO1013" s="554"/>
      <c r="AP1013" s="554"/>
      <c r="AQ1013" s="554"/>
      <c r="AR1013" s="554"/>
      <c r="AS1013" s="554"/>
      <c r="AT1013" s="554"/>
      <c r="AU1013" s="554"/>
      <c r="AV1013" s="554"/>
      <c r="AW1013" s="554"/>
      <c r="AX1013" s="554"/>
      <c r="AY1013" s="554"/>
      <c r="AZ1013" s="554"/>
      <c r="BA1013" s="554"/>
      <c r="BB1013" s="554"/>
      <c r="BC1013" s="554"/>
      <c r="BD1013" s="554"/>
      <c r="BE1013" s="554"/>
      <c r="BF1013" s="554"/>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c r="DR1013" s="9"/>
      <c r="DS1013" s="9"/>
      <c r="DT1013" s="9"/>
    </row>
    <row r="1014" spans="1:124" hidden="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554"/>
      <c r="AI1014" s="554"/>
      <c r="AJ1014" s="554"/>
      <c r="AK1014" s="554"/>
      <c r="AL1014" s="554"/>
      <c r="AM1014" s="554"/>
      <c r="AN1014" s="554"/>
      <c r="AO1014" s="554"/>
      <c r="AP1014" s="554"/>
      <c r="AQ1014" s="554"/>
      <c r="AR1014" s="554"/>
      <c r="AS1014" s="554"/>
      <c r="AT1014" s="554"/>
      <c r="AU1014" s="554"/>
      <c r="AV1014" s="554"/>
      <c r="AW1014" s="554"/>
      <c r="AX1014" s="554"/>
      <c r="AY1014" s="554"/>
      <c r="AZ1014" s="554"/>
      <c r="BA1014" s="554"/>
      <c r="BB1014" s="554"/>
      <c r="BC1014" s="554"/>
      <c r="BD1014" s="554"/>
      <c r="BE1014" s="554"/>
      <c r="BF1014" s="554"/>
      <c r="BG1014" s="9"/>
      <c r="BH1014" s="9"/>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c r="DR1014" s="9"/>
      <c r="DS1014" s="9"/>
      <c r="DT1014" s="9"/>
    </row>
    <row r="1015" spans="1:124" hidden="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554"/>
      <c r="AI1015" s="554"/>
      <c r="AJ1015" s="554"/>
      <c r="AK1015" s="554"/>
      <c r="AL1015" s="554"/>
      <c r="AM1015" s="554"/>
      <c r="AN1015" s="554"/>
      <c r="AO1015" s="554"/>
      <c r="AP1015" s="554"/>
      <c r="AQ1015" s="554"/>
      <c r="AR1015" s="554"/>
      <c r="AS1015" s="554"/>
      <c r="AT1015" s="554"/>
      <c r="AU1015" s="554"/>
      <c r="AV1015" s="554"/>
      <c r="AW1015" s="554"/>
      <c r="AX1015" s="554"/>
      <c r="AY1015" s="554"/>
      <c r="AZ1015" s="554"/>
      <c r="BA1015" s="554"/>
      <c r="BB1015" s="554"/>
      <c r="BC1015" s="554"/>
      <c r="BD1015" s="554"/>
      <c r="BE1015" s="554"/>
      <c r="BF1015" s="554"/>
      <c r="BG1015" s="9"/>
      <c r="BH1015" s="9"/>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c r="DR1015" s="9"/>
      <c r="DS1015" s="9"/>
      <c r="DT1015" s="9"/>
    </row>
    <row r="1016" spans="1:124" hidden="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554"/>
      <c r="AI1016" s="554"/>
      <c r="AJ1016" s="554"/>
      <c r="AK1016" s="554"/>
      <c r="AL1016" s="554"/>
      <c r="AM1016" s="554"/>
      <c r="AN1016" s="554"/>
      <c r="AO1016" s="554"/>
      <c r="AP1016" s="554"/>
      <c r="AQ1016" s="554"/>
      <c r="AR1016" s="554"/>
      <c r="AS1016" s="554"/>
      <c r="AT1016" s="554"/>
      <c r="AU1016" s="554"/>
      <c r="AV1016" s="554"/>
      <c r="AW1016" s="554"/>
      <c r="AX1016" s="554"/>
      <c r="AY1016" s="554"/>
      <c r="AZ1016" s="554"/>
      <c r="BA1016" s="554"/>
      <c r="BB1016" s="554"/>
      <c r="BC1016" s="554"/>
      <c r="BD1016" s="554"/>
      <c r="BE1016" s="554"/>
      <c r="BF1016" s="554"/>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c r="DR1016" s="9"/>
      <c r="DS1016" s="9"/>
      <c r="DT1016" s="9"/>
    </row>
    <row r="1017" spans="1:124" hidden="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554"/>
      <c r="AI1017" s="554"/>
      <c r="AJ1017" s="554"/>
      <c r="AK1017" s="554"/>
      <c r="AL1017" s="554"/>
      <c r="AM1017" s="554"/>
      <c r="AN1017" s="554"/>
      <c r="AO1017" s="554"/>
      <c r="AP1017" s="554"/>
      <c r="AQ1017" s="554"/>
      <c r="AR1017" s="554"/>
      <c r="AS1017" s="554"/>
      <c r="AT1017" s="554"/>
      <c r="AU1017" s="554"/>
      <c r="AV1017" s="554"/>
      <c r="AW1017" s="554"/>
      <c r="AX1017" s="554"/>
      <c r="AY1017" s="554"/>
      <c r="AZ1017" s="554"/>
      <c r="BA1017" s="554"/>
      <c r="BB1017" s="554"/>
      <c r="BC1017" s="554"/>
      <c r="BD1017" s="554"/>
      <c r="BE1017" s="554"/>
      <c r="BF1017" s="554"/>
      <c r="BG1017" s="9"/>
      <c r="BH1017" s="9"/>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c r="DR1017" s="9"/>
      <c r="DS1017" s="9"/>
      <c r="DT1017" s="9"/>
    </row>
    <row r="1018" spans="1:124" hidden="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554"/>
      <c r="AI1018" s="554"/>
      <c r="AJ1018" s="554"/>
      <c r="AK1018" s="554"/>
      <c r="AL1018" s="554"/>
      <c r="AM1018" s="554"/>
      <c r="AN1018" s="554"/>
      <c r="AO1018" s="554"/>
      <c r="AP1018" s="554"/>
      <c r="AQ1018" s="554"/>
      <c r="AR1018" s="554"/>
      <c r="AS1018" s="554"/>
      <c r="AT1018" s="554"/>
      <c r="AU1018" s="554"/>
      <c r="AV1018" s="554"/>
      <c r="AW1018" s="554"/>
      <c r="AX1018" s="554"/>
      <c r="AY1018" s="554"/>
      <c r="AZ1018" s="554"/>
      <c r="BA1018" s="554"/>
      <c r="BB1018" s="554"/>
      <c r="BC1018" s="554"/>
      <c r="BD1018" s="554"/>
      <c r="BE1018" s="554"/>
      <c r="BF1018" s="554"/>
      <c r="BG1018" s="9"/>
      <c r="BH1018" s="9"/>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c r="DR1018" s="9"/>
      <c r="DS1018" s="9"/>
      <c r="DT1018" s="9"/>
    </row>
    <row r="1019" spans="1:124" hidden="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554"/>
      <c r="AI1019" s="554"/>
      <c r="AJ1019" s="554"/>
      <c r="AK1019" s="554"/>
      <c r="AL1019" s="554"/>
      <c r="AM1019" s="554"/>
      <c r="AN1019" s="554"/>
      <c r="AO1019" s="554"/>
      <c r="AP1019" s="554"/>
      <c r="AQ1019" s="554"/>
      <c r="AR1019" s="554"/>
      <c r="AS1019" s="554"/>
      <c r="AT1019" s="554"/>
      <c r="AU1019" s="554"/>
      <c r="AV1019" s="554"/>
      <c r="AW1019" s="554"/>
      <c r="AX1019" s="554"/>
      <c r="AY1019" s="554"/>
      <c r="AZ1019" s="554"/>
      <c r="BA1019" s="554"/>
      <c r="BB1019" s="554"/>
      <c r="BC1019" s="554"/>
      <c r="BD1019" s="554"/>
      <c r="BE1019" s="554"/>
      <c r="BF1019" s="554"/>
      <c r="BG1019" s="9"/>
      <c r="BH1019" s="9"/>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c r="DR1019" s="9"/>
      <c r="DS1019" s="9"/>
      <c r="DT1019" s="9"/>
    </row>
    <row r="1020" spans="1:124" hidden="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554"/>
      <c r="AI1020" s="554"/>
      <c r="AJ1020" s="554"/>
      <c r="AK1020" s="554"/>
      <c r="AL1020" s="554"/>
      <c r="AM1020" s="554"/>
      <c r="AN1020" s="554"/>
      <c r="AO1020" s="554"/>
      <c r="AP1020" s="554"/>
      <c r="AQ1020" s="554"/>
      <c r="AR1020" s="554"/>
      <c r="AS1020" s="554"/>
      <c r="AT1020" s="554"/>
      <c r="AU1020" s="554"/>
      <c r="AV1020" s="554"/>
      <c r="AW1020" s="554"/>
      <c r="AX1020" s="554"/>
      <c r="AY1020" s="554"/>
      <c r="AZ1020" s="554"/>
      <c r="BA1020" s="554"/>
      <c r="BB1020" s="554"/>
      <c r="BC1020" s="554"/>
      <c r="BD1020" s="554"/>
      <c r="BE1020" s="554"/>
      <c r="BF1020" s="554"/>
      <c r="BG1020" s="9"/>
      <c r="BH1020" s="9"/>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c r="DR1020" s="9"/>
      <c r="DS1020" s="9"/>
      <c r="DT1020" s="9"/>
    </row>
    <row r="1021" spans="1:124" hidden="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554"/>
      <c r="AI1021" s="554"/>
      <c r="AJ1021" s="554"/>
      <c r="AK1021" s="554"/>
      <c r="AL1021" s="554"/>
      <c r="AM1021" s="554"/>
      <c r="AN1021" s="554"/>
      <c r="AO1021" s="554"/>
      <c r="AP1021" s="554"/>
      <c r="AQ1021" s="554"/>
      <c r="AR1021" s="554"/>
      <c r="AS1021" s="554"/>
      <c r="AT1021" s="554"/>
      <c r="AU1021" s="554"/>
      <c r="AV1021" s="554"/>
      <c r="AW1021" s="554"/>
      <c r="AX1021" s="554"/>
      <c r="AY1021" s="554"/>
      <c r="AZ1021" s="554"/>
      <c r="BA1021" s="554"/>
      <c r="BB1021" s="554"/>
      <c r="BC1021" s="554"/>
      <c r="BD1021" s="554"/>
      <c r="BE1021" s="554"/>
      <c r="BF1021" s="554"/>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row>
    <row r="1022" spans="1:124" hidden="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554"/>
      <c r="AI1022" s="554"/>
      <c r="AJ1022" s="554"/>
      <c r="AK1022" s="554"/>
      <c r="AL1022" s="554"/>
      <c r="AM1022" s="554"/>
      <c r="AN1022" s="554"/>
      <c r="AO1022" s="554"/>
      <c r="AP1022" s="554"/>
      <c r="AQ1022" s="554"/>
      <c r="AR1022" s="554"/>
      <c r="AS1022" s="554"/>
      <c r="AT1022" s="554"/>
      <c r="AU1022" s="554"/>
      <c r="AV1022" s="554"/>
      <c r="AW1022" s="554"/>
      <c r="AX1022" s="554"/>
      <c r="AY1022" s="554"/>
      <c r="AZ1022" s="554"/>
      <c r="BA1022" s="554"/>
      <c r="BB1022" s="554"/>
      <c r="BC1022" s="554"/>
      <c r="BD1022" s="554"/>
      <c r="BE1022" s="554"/>
      <c r="BF1022" s="554"/>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c r="DR1022" s="9"/>
      <c r="DS1022" s="9"/>
      <c r="DT1022" s="9"/>
    </row>
    <row r="1023" spans="1:124" hidden="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554"/>
      <c r="AI1023" s="554"/>
      <c r="AJ1023" s="554"/>
      <c r="AK1023" s="554"/>
      <c r="AL1023" s="554"/>
      <c r="AM1023" s="554"/>
      <c r="AN1023" s="554"/>
      <c r="AO1023" s="554"/>
      <c r="AP1023" s="554"/>
      <c r="AQ1023" s="554"/>
      <c r="AR1023" s="554"/>
      <c r="AS1023" s="554"/>
      <c r="AT1023" s="554"/>
      <c r="AU1023" s="554"/>
      <c r="AV1023" s="554"/>
      <c r="AW1023" s="554"/>
      <c r="AX1023" s="554"/>
      <c r="AY1023" s="554"/>
      <c r="AZ1023" s="554"/>
      <c r="BA1023" s="554"/>
      <c r="BB1023" s="554"/>
      <c r="BC1023" s="554"/>
      <c r="BD1023" s="554"/>
      <c r="BE1023" s="554"/>
      <c r="BF1023" s="554"/>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c r="DR1023" s="9"/>
      <c r="DS1023" s="9"/>
      <c r="DT1023" s="9"/>
    </row>
    <row r="1024" spans="1:124" hidden="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554"/>
      <c r="AI1024" s="554"/>
      <c r="AJ1024" s="554"/>
      <c r="AK1024" s="554"/>
      <c r="AL1024" s="554"/>
      <c r="AM1024" s="554"/>
      <c r="AN1024" s="554"/>
      <c r="AO1024" s="554"/>
      <c r="AP1024" s="554"/>
      <c r="AQ1024" s="554"/>
      <c r="AR1024" s="554"/>
      <c r="AS1024" s="554"/>
      <c r="AT1024" s="554"/>
      <c r="AU1024" s="554"/>
      <c r="AV1024" s="554"/>
      <c r="AW1024" s="554"/>
      <c r="AX1024" s="554"/>
      <c r="AY1024" s="554"/>
      <c r="AZ1024" s="554"/>
      <c r="BA1024" s="554"/>
      <c r="BB1024" s="554"/>
      <c r="BC1024" s="554"/>
      <c r="BD1024" s="554"/>
      <c r="BE1024" s="554"/>
      <c r="BF1024" s="554"/>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c r="DR1024" s="9"/>
      <c r="DS1024" s="9"/>
      <c r="DT1024" s="9"/>
    </row>
    <row r="1025" spans="1:124" hidden="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554"/>
      <c r="AI1025" s="554"/>
      <c r="AJ1025" s="554"/>
      <c r="AK1025" s="554"/>
      <c r="AL1025" s="554"/>
      <c r="AM1025" s="554"/>
      <c r="AN1025" s="554"/>
      <c r="AO1025" s="554"/>
      <c r="AP1025" s="554"/>
      <c r="AQ1025" s="554"/>
      <c r="AR1025" s="554"/>
      <c r="AS1025" s="554"/>
      <c r="AT1025" s="554"/>
      <c r="AU1025" s="554"/>
      <c r="AV1025" s="554"/>
      <c r="AW1025" s="554"/>
      <c r="AX1025" s="554"/>
      <c r="AY1025" s="554"/>
      <c r="AZ1025" s="554"/>
      <c r="BA1025" s="554"/>
      <c r="BB1025" s="554"/>
      <c r="BC1025" s="554"/>
      <c r="BD1025" s="554"/>
      <c r="BE1025" s="554"/>
      <c r="BF1025" s="554"/>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c r="DR1025" s="9"/>
      <c r="DS1025" s="9"/>
      <c r="DT1025" s="9"/>
    </row>
    <row r="1026" spans="1:124" hidden="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554"/>
      <c r="AI1026" s="554"/>
      <c r="AJ1026" s="554"/>
      <c r="AK1026" s="554"/>
      <c r="AL1026" s="554"/>
      <c r="AM1026" s="554"/>
      <c r="AN1026" s="554"/>
      <c r="AO1026" s="554"/>
      <c r="AP1026" s="554"/>
      <c r="AQ1026" s="554"/>
      <c r="AR1026" s="554"/>
      <c r="AS1026" s="554"/>
      <c r="AT1026" s="554"/>
      <c r="AU1026" s="554"/>
      <c r="AV1026" s="554"/>
      <c r="AW1026" s="554"/>
      <c r="AX1026" s="554"/>
      <c r="AY1026" s="554"/>
      <c r="AZ1026" s="554"/>
      <c r="BA1026" s="554"/>
      <c r="BB1026" s="554"/>
      <c r="BC1026" s="554"/>
      <c r="BD1026" s="554"/>
      <c r="BE1026" s="554"/>
      <c r="BF1026" s="554"/>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c r="DR1026" s="9"/>
      <c r="DS1026" s="9"/>
      <c r="DT1026" s="9"/>
    </row>
    <row r="1027" spans="1:124" hidden="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554"/>
      <c r="AI1027" s="554"/>
      <c r="AJ1027" s="554"/>
      <c r="AK1027" s="554"/>
      <c r="AL1027" s="554"/>
      <c r="AM1027" s="554"/>
      <c r="AN1027" s="554"/>
      <c r="AO1027" s="554"/>
      <c r="AP1027" s="554"/>
      <c r="AQ1027" s="554"/>
      <c r="AR1027" s="554"/>
      <c r="AS1027" s="554"/>
      <c r="AT1027" s="554"/>
      <c r="AU1027" s="554"/>
      <c r="AV1027" s="554"/>
      <c r="AW1027" s="554"/>
      <c r="AX1027" s="554"/>
      <c r="AY1027" s="554"/>
      <c r="AZ1027" s="554"/>
      <c r="BA1027" s="554"/>
      <c r="BB1027" s="554"/>
      <c r="BC1027" s="554"/>
      <c r="BD1027" s="554"/>
      <c r="BE1027" s="554"/>
      <c r="BF1027" s="554"/>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c r="DR1027" s="9"/>
      <c r="DS1027" s="9"/>
      <c r="DT1027" s="9"/>
    </row>
    <row r="1028" spans="1:124" hidden="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554"/>
      <c r="AI1028" s="554"/>
      <c r="AJ1028" s="554"/>
      <c r="AK1028" s="554"/>
      <c r="AL1028" s="554"/>
      <c r="AM1028" s="554"/>
      <c r="AN1028" s="554"/>
      <c r="AO1028" s="554"/>
      <c r="AP1028" s="554"/>
      <c r="AQ1028" s="554"/>
      <c r="AR1028" s="554"/>
      <c r="AS1028" s="554"/>
      <c r="AT1028" s="554"/>
      <c r="AU1028" s="554"/>
      <c r="AV1028" s="554"/>
      <c r="AW1028" s="554"/>
      <c r="AX1028" s="554"/>
      <c r="AY1028" s="554"/>
      <c r="AZ1028" s="554"/>
      <c r="BA1028" s="554"/>
      <c r="BB1028" s="554"/>
      <c r="BC1028" s="554"/>
      <c r="BD1028" s="554"/>
      <c r="BE1028" s="554"/>
      <c r="BF1028" s="554"/>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c r="DR1028" s="9"/>
      <c r="DS1028" s="9"/>
      <c r="DT1028" s="9"/>
    </row>
    <row r="1029" spans="1:124" hidden="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554"/>
      <c r="AI1029" s="554"/>
      <c r="AJ1029" s="554"/>
      <c r="AK1029" s="554"/>
      <c r="AL1029" s="554"/>
      <c r="AM1029" s="554"/>
      <c r="AN1029" s="554"/>
      <c r="AO1029" s="554"/>
      <c r="AP1029" s="554"/>
      <c r="AQ1029" s="554"/>
      <c r="AR1029" s="554"/>
      <c r="AS1029" s="554"/>
      <c r="AT1029" s="554"/>
      <c r="AU1029" s="554"/>
      <c r="AV1029" s="554"/>
      <c r="AW1029" s="554"/>
      <c r="AX1029" s="554"/>
      <c r="AY1029" s="554"/>
      <c r="AZ1029" s="554"/>
      <c r="BA1029" s="554"/>
      <c r="BB1029" s="554"/>
      <c r="BC1029" s="554"/>
      <c r="BD1029" s="554"/>
      <c r="BE1029" s="554"/>
      <c r="BF1029" s="554"/>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c r="DR1029" s="9"/>
      <c r="DS1029" s="9"/>
      <c r="DT1029" s="9"/>
    </row>
    <row r="1030" spans="1:124" hidden="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554"/>
      <c r="AI1030" s="554"/>
      <c r="AJ1030" s="554"/>
      <c r="AK1030" s="554"/>
      <c r="AL1030" s="554"/>
      <c r="AM1030" s="554"/>
      <c r="AN1030" s="554"/>
      <c r="AO1030" s="554"/>
      <c r="AP1030" s="554"/>
      <c r="AQ1030" s="554"/>
      <c r="AR1030" s="554"/>
      <c r="AS1030" s="554"/>
      <c r="AT1030" s="554"/>
      <c r="AU1030" s="554"/>
      <c r="AV1030" s="554"/>
      <c r="AW1030" s="554"/>
      <c r="AX1030" s="554"/>
      <c r="AY1030" s="554"/>
      <c r="AZ1030" s="554"/>
      <c r="BA1030" s="554"/>
      <c r="BB1030" s="554"/>
      <c r="BC1030" s="554"/>
      <c r="BD1030" s="554"/>
      <c r="BE1030" s="554"/>
      <c r="BF1030" s="554"/>
      <c r="BG1030" s="9"/>
      <c r="BH1030" s="9"/>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c r="DR1030" s="9"/>
      <c r="DS1030" s="9"/>
      <c r="DT1030" s="9"/>
    </row>
    <row r="1031" spans="1:124" hidden="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554"/>
      <c r="AI1031" s="554"/>
      <c r="AJ1031" s="554"/>
      <c r="AK1031" s="554"/>
      <c r="AL1031" s="554"/>
      <c r="AM1031" s="554"/>
      <c r="AN1031" s="554"/>
      <c r="AO1031" s="554"/>
      <c r="AP1031" s="554"/>
      <c r="AQ1031" s="554"/>
      <c r="AR1031" s="554"/>
      <c r="AS1031" s="554"/>
      <c r="AT1031" s="554"/>
      <c r="AU1031" s="554"/>
      <c r="AV1031" s="554"/>
      <c r="AW1031" s="554"/>
      <c r="AX1031" s="554"/>
      <c r="AY1031" s="554"/>
      <c r="AZ1031" s="554"/>
      <c r="BA1031" s="554"/>
      <c r="BB1031" s="554"/>
      <c r="BC1031" s="554"/>
      <c r="BD1031" s="554"/>
      <c r="BE1031" s="554"/>
      <c r="BF1031" s="554"/>
      <c r="BG1031" s="9"/>
      <c r="BH1031" s="9"/>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c r="DR1031" s="9"/>
      <c r="DS1031" s="9"/>
      <c r="DT1031" s="9"/>
    </row>
    <row r="1032" spans="1:124" hidden="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554"/>
      <c r="AI1032" s="554"/>
      <c r="AJ1032" s="554"/>
      <c r="AK1032" s="554"/>
      <c r="AL1032" s="554"/>
      <c r="AM1032" s="554"/>
      <c r="AN1032" s="554"/>
      <c r="AO1032" s="554"/>
      <c r="AP1032" s="554"/>
      <c r="AQ1032" s="554"/>
      <c r="AR1032" s="554"/>
      <c r="AS1032" s="554"/>
      <c r="AT1032" s="554"/>
      <c r="AU1032" s="554"/>
      <c r="AV1032" s="554"/>
      <c r="AW1032" s="554"/>
      <c r="AX1032" s="554"/>
      <c r="AY1032" s="554"/>
      <c r="AZ1032" s="554"/>
      <c r="BA1032" s="554"/>
      <c r="BB1032" s="554"/>
      <c r="BC1032" s="554"/>
      <c r="BD1032" s="554"/>
      <c r="BE1032" s="554"/>
      <c r="BF1032" s="554"/>
      <c r="BG1032" s="9"/>
      <c r="BH1032" s="9"/>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c r="DR1032" s="9"/>
      <c r="DS1032" s="9"/>
      <c r="DT1032" s="9"/>
    </row>
    <row r="1033" spans="1:124" hidden="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554"/>
      <c r="AI1033" s="554"/>
      <c r="AJ1033" s="554"/>
      <c r="AK1033" s="554"/>
      <c r="AL1033" s="554"/>
      <c r="AM1033" s="554"/>
      <c r="AN1033" s="554"/>
      <c r="AO1033" s="554"/>
      <c r="AP1033" s="554"/>
      <c r="AQ1033" s="554"/>
      <c r="AR1033" s="554"/>
      <c r="AS1033" s="554"/>
      <c r="AT1033" s="554"/>
      <c r="AU1033" s="554"/>
      <c r="AV1033" s="554"/>
      <c r="AW1033" s="554"/>
      <c r="AX1033" s="554"/>
      <c r="AY1033" s="554"/>
      <c r="AZ1033" s="554"/>
      <c r="BA1033" s="554"/>
      <c r="BB1033" s="554"/>
      <c r="BC1033" s="554"/>
      <c r="BD1033" s="554"/>
      <c r="BE1033" s="554"/>
      <c r="BF1033" s="554"/>
      <c r="BG1033" s="9"/>
      <c r="BH1033" s="9"/>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c r="DR1033" s="9"/>
      <c r="DS1033" s="9"/>
      <c r="DT1033" s="9"/>
    </row>
    <row r="1034" spans="1:124" hidden="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554"/>
      <c r="AI1034" s="554"/>
      <c r="AJ1034" s="554"/>
      <c r="AK1034" s="554"/>
      <c r="AL1034" s="554"/>
      <c r="AM1034" s="554"/>
      <c r="AN1034" s="554"/>
      <c r="AO1034" s="554"/>
      <c r="AP1034" s="554"/>
      <c r="AQ1034" s="554"/>
      <c r="AR1034" s="554"/>
      <c r="AS1034" s="554"/>
      <c r="AT1034" s="554"/>
      <c r="AU1034" s="554"/>
      <c r="AV1034" s="554"/>
      <c r="AW1034" s="554"/>
      <c r="AX1034" s="554"/>
      <c r="AY1034" s="554"/>
      <c r="AZ1034" s="554"/>
      <c r="BA1034" s="554"/>
      <c r="BB1034" s="554"/>
      <c r="BC1034" s="554"/>
      <c r="BD1034" s="554"/>
      <c r="BE1034" s="554"/>
      <c r="BF1034" s="554"/>
      <c r="BG1034" s="9"/>
      <c r="BH1034" s="9"/>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c r="DR1034" s="9"/>
      <c r="DS1034" s="9"/>
      <c r="DT1034" s="9"/>
    </row>
    <row r="1035" spans="1:124" hidden="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554"/>
      <c r="AI1035" s="554"/>
      <c r="AJ1035" s="554"/>
      <c r="AK1035" s="554"/>
      <c r="AL1035" s="554"/>
      <c r="AM1035" s="554"/>
      <c r="AN1035" s="554"/>
      <c r="AO1035" s="554"/>
      <c r="AP1035" s="554"/>
      <c r="AQ1035" s="554"/>
      <c r="AR1035" s="554"/>
      <c r="AS1035" s="554"/>
      <c r="AT1035" s="554"/>
      <c r="AU1035" s="554"/>
      <c r="AV1035" s="554"/>
      <c r="AW1035" s="554"/>
      <c r="AX1035" s="554"/>
      <c r="AY1035" s="554"/>
      <c r="AZ1035" s="554"/>
      <c r="BA1035" s="554"/>
      <c r="BB1035" s="554"/>
      <c r="BC1035" s="554"/>
      <c r="BD1035" s="554"/>
      <c r="BE1035" s="554"/>
      <c r="BF1035" s="554"/>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c r="DR1035" s="9"/>
      <c r="DS1035" s="9"/>
      <c r="DT1035" s="9"/>
    </row>
    <row r="1036" spans="1:124" hidden="1">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554"/>
      <c r="AI1036" s="554"/>
      <c r="AJ1036" s="554"/>
      <c r="AK1036" s="554"/>
      <c r="AL1036" s="554"/>
      <c r="AM1036" s="554"/>
      <c r="AN1036" s="554"/>
      <c r="AO1036" s="554"/>
      <c r="AP1036" s="554"/>
      <c r="AQ1036" s="554"/>
      <c r="AR1036" s="554"/>
      <c r="AS1036" s="554"/>
      <c r="AT1036" s="554"/>
      <c r="AU1036" s="554"/>
      <c r="AV1036" s="554"/>
      <c r="AW1036" s="554"/>
      <c r="AX1036" s="554"/>
      <c r="AY1036" s="554"/>
      <c r="AZ1036" s="554"/>
      <c r="BA1036" s="554"/>
      <c r="BB1036" s="554"/>
      <c r="BC1036" s="554"/>
      <c r="BD1036" s="554"/>
      <c r="BE1036" s="554"/>
      <c r="BF1036" s="554"/>
      <c r="BG1036" s="9"/>
      <c r="BH1036" s="9"/>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c r="DR1036" s="9"/>
      <c r="DS1036" s="9"/>
      <c r="DT1036" s="9"/>
    </row>
    <row r="1037" spans="1:124" hidden="1">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554"/>
      <c r="AI1037" s="554"/>
      <c r="AJ1037" s="554"/>
      <c r="AK1037" s="554"/>
      <c r="AL1037" s="554"/>
      <c r="AM1037" s="554"/>
      <c r="AN1037" s="554"/>
      <c r="AO1037" s="554"/>
      <c r="AP1037" s="554"/>
      <c r="AQ1037" s="554"/>
      <c r="AR1037" s="554"/>
      <c r="AS1037" s="554"/>
      <c r="AT1037" s="554"/>
      <c r="AU1037" s="554"/>
      <c r="AV1037" s="554"/>
      <c r="AW1037" s="554"/>
      <c r="AX1037" s="554"/>
      <c r="AY1037" s="554"/>
      <c r="AZ1037" s="554"/>
      <c r="BA1037" s="554"/>
      <c r="BB1037" s="554"/>
      <c r="BC1037" s="554"/>
      <c r="BD1037" s="554"/>
      <c r="BE1037" s="554"/>
      <c r="BF1037" s="554"/>
      <c r="BG1037" s="9"/>
      <c r="BH1037" s="9"/>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c r="DR1037" s="9"/>
      <c r="DS1037" s="9"/>
      <c r="DT1037" s="9"/>
    </row>
    <row r="1038" spans="1:124" hidden="1">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554"/>
      <c r="AI1038" s="554"/>
      <c r="AJ1038" s="554"/>
      <c r="AK1038" s="554"/>
      <c r="AL1038" s="554"/>
      <c r="AM1038" s="554"/>
      <c r="AN1038" s="554"/>
      <c r="AO1038" s="554"/>
      <c r="AP1038" s="554"/>
      <c r="AQ1038" s="554"/>
      <c r="AR1038" s="554"/>
      <c r="AS1038" s="554"/>
      <c r="AT1038" s="554"/>
      <c r="AU1038" s="554"/>
      <c r="AV1038" s="554"/>
      <c r="AW1038" s="554"/>
      <c r="AX1038" s="554"/>
      <c r="AY1038" s="554"/>
      <c r="AZ1038" s="554"/>
      <c r="BA1038" s="554"/>
      <c r="BB1038" s="554"/>
      <c r="BC1038" s="554"/>
      <c r="BD1038" s="554"/>
      <c r="BE1038" s="554"/>
      <c r="BF1038" s="554"/>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c r="DR1038" s="9"/>
      <c r="DS1038" s="9"/>
      <c r="DT1038" s="9"/>
    </row>
    <row r="1039" spans="1:124" hidden="1">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554"/>
      <c r="AI1039" s="554"/>
      <c r="AJ1039" s="554"/>
      <c r="AK1039" s="554"/>
      <c r="AL1039" s="554"/>
      <c r="AM1039" s="554"/>
      <c r="AN1039" s="554"/>
      <c r="AO1039" s="554"/>
      <c r="AP1039" s="554"/>
      <c r="AQ1039" s="554"/>
      <c r="AR1039" s="554"/>
      <c r="AS1039" s="554"/>
      <c r="AT1039" s="554"/>
      <c r="AU1039" s="554"/>
      <c r="AV1039" s="554"/>
      <c r="AW1039" s="554"/>
      <c r="AX1039" s="554"/>
      <c r="AY1039" s="554"/>
      <c r="AZ1039" s="554"/>
      <c r="BA1039" s="554"/>
      <c r="BB1039" s="554"/>
      <c r="BC1039" s="554"/>
      <c r="BD1039" s="554"/>
      <c r="BE1039" s="554"/>
      <c r="BF1039" s="554"/>
      <c r="BG1039" s="9"/>
      <c r="BH1039" s="9"/>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c r="DR1039" s="9"/>
      <c r="DS1039" s="9"/>
      <c r="DT1039" s="9"/>
    </row>
    <row r="1040" spans="1:124" hidden="1">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554"/>
      <c r="AI1040" s="554"/>
      <c r="AJ1040" s="554"/>
      <c r="AK1040" s="554"/>
      <c r="AL1040" s="554"/>
      <c r="AM1040" s="554"/>
      <c r="AN1040" s="554"/>
      <c r="AO1040" s="554"/>
      <c r="AP1040" s="554"/>
      <c r="AQ1040" s="554"/>
      <c r="AR1040" s="554"/>
      <c r="AS1040" s="554"/>
      <c r="AT1040" s="554"/>
      <c r="AU1040" s="554"/>
      <c r="AV1040" s="554"/>
      <c r="AW1040" s="554"/>
      <c r="AX1040" s="554"/>
      <c r="AY1040" s="554"/>
      <c r="AZ1040" s="554"/>
      <c r="BA1040" s="554"/>
      <c r="BB1040" s="554"/>
      <c r="BC1040" s="554"/>
      <c r="BD1040" s="554"/>
      <c r="BE1040" s="554"/>
      <c r="BF1040" s="554"/>
      <c r="BG1040" s="9"/>
      <c r="BH1040" s="9"/>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c r="DR1040" s="9"/>
      <c r="DS1040" s="9"/>
      <c r="DT1040" s="9"/>
    </row>
    <row r="1041" spans="1:124" hidden="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554"/>
      <c r="AI1041" s="554"/>
      <c r="AJ1041" s="554"/>
      <c r="AK1041" s="554"/>
      <c r="AL1041" s="554"/>
      <c r="AM1041" s="554"/>
      <c r="AN1041" s="554"/>
      <c r="AO1041" s="554"/>
      <c r="AP1041" s="554"/>
      <c r="AQ1041" s="554"/>
      <c r="AR1041" s="554"/>
      <c r="AS1041" s="554"/>
      <c r="AT1041" s="554"/>
      <c r="AU1041" s="554"/>
      <c r="AV1041" s="554"/>
      <c r="AW1041" s="554"/>
      <c r="AX1041" s="554"/>
      <c r="AY1041" s="554"/>
      <c r="AZ1041" s="554"/>
      <c r="BA1041" s="554"/>
      <c r="BB1041" s="554"/>
      <c r="BC1041" s="554"/>
      <c r="BD1041" s="554"/>
      <c r="BE1041" s="554"/>
      <c r="BF1041" s="554"/>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c r="DR1041" s="9"/>
      <c r="DS1041" s="9"/>
      <c r="DT1041" s="9"/>
    </row>
    <row r="1042" spans="1:124" hidden="1">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554"/>
      <c r="AI1042" s="554"/>
      <c r="AJ1042" s="554"/>
      <c r="AK1042" s="554"/>
      <c r="AL1042" s="554"/>
      <c r="AM1042" s="554"/>
      <c r="AN1042" s="554"/>
      <c r="AO1042" s="554"/>
      <c r="AP1042" s="554"/>
      <c r="AQ1042" s="554"/>
      <c r="AR1042" s="554"/>
      <c r="AS1042" s="554"/>
      <c r="AT1042" s="554"/>
      <c r="AU1042" s="554"/>
      <c r="AV1042" s="554"/>
      <c r="AW1042" s="554"/>
      <c r="AX1042" s="554"/>
      <c r="AY1042" s="554"/>
      <c r="AZ1042" s="554"/>
      <c r="BA1042" s="554"/>
      <c r="BB1042" s="554"/>
      <c r="BC1042" s="554"/>
      <c r="BD1042" s="554"/>
      <c r="BE1042" s="554"/>
      <c r="BF1042" s="554"/>
      <c r="BG1042" s="9"/>
      <c r="BH1042" s="9"/>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c r="DR1042" s="9"/>
      <c r="DS1042" s="9"/>
      <c r="DT1042" s="9"/>
    </row>
    <row r="1043" spans="1:124" hidden="1">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554"/>
      <c r="AI1043" s="554"/>
      <c r="AJ1043" s="554"/>
      <c r="AK1043" s="554"/>
      <c r="AL1043" s="554"/>
      <c r="AM1043" s="554"/>
      <c r="AN1043" s="554"/>
      <c r="AO1043" s="554"/>
      <c r="AP1043" s="554"/>
      <c r="AQ1043" s="554"/>
      <c r="AR1043" s="554"/>
      <c r="AS1043" s="554"/>
      <c r="AT1043" s="554"/>
      <c r="AU1043" s="554"/>
      <c r="AV1043" s="554"/>
      <c r="AW1043" s="554"/>
      <c r="AX1043" s="554"/>
      <c r="AY1043" s="554"/>
      <c r="AZ1043" s="554"/>
      <c r="BA1043" s="554"/>
      <c r="BB1043" s="554"/>
      <c r="BC1043" s="554"/>
      <c r="BD1043" s="554"/>
      <c r="BE1043" s="554"/>
      <c r="BF1043" s="554"/>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c r="DR1043" s="9"/>
      <c r="DS1043" s="9"/>
      <c r="DT1043" s="9"/>
    </row>
    <row r="1044" spans="1:124" hidden="1">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554"/>
      <c r="AI1044" s="554"/>
      <c r="AJ1044" s="554"/>
      <c r="AK1044" s="554"/>
      <c r="AL1044" s="554"/>
      <c r="AM1044" s="554"/>
      <c r="AN1044" s="554"/>
      <c r="AO1044" s="554"/>
      <c r="AP1044" s="554"/>
      <c r="AQ1044" s="554"/>
      <c r="AR1044" s="554"/>
      <c r="AS1044" s="554"/>
      <c r="AT1044" s="554"/>
      <c r="AU1044" s="554"/>
      <c r="AV1044" s="554"/>
      <c r="AW1044" s="554"/>
      <c r="AX1044" s="554"/>
      <c r="AY1044" s="554"/>
      <c r="AZ1044" s="554"/>
      <c r="BA1044" s="554"/>
      <c r="BB1044" s="554"/>
      <c r="BC1044" s="554"/>
      <c r="BD1044" s="554"/>
      <c r="BE1044" s="554"/>
      <c r="BF1044" s="554"/>
      <c r="BG1044" s="9"/>
      <c r="BH1044" s="9"/>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c r="DR1044" s="9"/>
      <c r="DS1044" s="9"/>
      <c r="DT1044" s="9"/>
    </row>
    <row r="1045" spans="1:124" hidden="1">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554"/>
      <c r="AI1045" s="554"/>
      <c r="AJ1045" s="554"/>
      <c r="AK1045" s="554"/>
      <c r="AL1045" s="554"/>
      <c r="AM1045" s="554"/>
      <c r="AN1045" s="554"/>
      <c r="AO1045" s="554"/>
      <c r="AP1045" s="554"/>
      <c r="AQ1045" s="554"/>
      <c r="AR1045" s="554"/>
      <c r="AS1045" s="554"/>
      <c r="AT1045" s="554"/>
      <c r="AU1045" s="554"/>
      <c r="AV1045" s="554"/>
      <c r="AW1045" s="554"/>
      <c r="AX1045" s="554"/>
      <c r="AY1045" s="554"/>
      <c r="AZ1045" s="554"/>
      <c r="BA1045" s="554"/>
      <c r="BB1045" s="554"/>
      <c r="BC1045" s="554"/>
      <c r="BD1045" s="554"/>
      <c r="BE1045" s="554"/>
      <c r="BF1045" s="554"/>
      <c r="BG1045" s="9"/>
      <c r="BH1045" s="9"/>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c r="DR1045" s="9"/>
      <c r="DS1045" s="9"/>
      <c r="DT1045" s="9"/>
    </row>
    <row r="1046" spans="1:124" hidden="1">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554"/>
      <c r="AI1046" s="554"/>
      <c r="AJ1046" s="554"/>
      <c r="AK1046" s="554"/>
      <c r="AL1046" s="554"/>
      <c r="AM1046" s="554"/>
      <c r="AN1046" s="554"/>
      <c r="AO1046" s="554"/>
      <c r="AP1046" s="554"/>
      <c r="AQ1046" s="554"/>
      <c r="AR1046" s="554"/>
      <c r="AS1046" s="554"/>
      <c r="AT1046" s="554"/>
      <c r="AU1046" s="554"/>
      <c r="AV1046" s="554"/>
      <c r="AW1046" s="554"/>
      <c r="AX1046" s="554"/>
      <c r="AY1046" s="554"/>
      <c r="AZ1046" s="554"/>
      <c r="BA1046" s="554"/>
      <c r="BB1046" s="554"/>
      <c r="BC1046" s="554"/>
      <c r="BD1046" s="554"/>
      <c r="BE1046" s="554"/>
      <c r="BF1046" s="554"/>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c r="DR1046" s="9"/>
      <c r="DS1046" s="9"/>
      <c r="DT1046" s="9"/>
    </row>
    <row r="1047" spans="1:124" hidden="1">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554"/>
      <c r="AI1047" s="554"/>
      <c r="AJ1047" s="554"/>
      <c r="AK1047" s="554"/>
      <c r="AL1047" s="554"/>
      <c r="AM1047" s="554"/>
      <c r="AN1047" s="554"/>
      <c r="AO1047" s="554"/>
      <c r="AP1047" s="554"/>
      <c r="AQ1047" s="554"/>
      <c r="AR1047" s="554"/>
      <c r="AS1047" s="554"/>
      <c r="AT1047" s="554"/>
      <c r="AU1047" s="554"/>
      <c r="AV1047" s="554"/>
      <c r="AW1047" s="554"/>
      <c r="AX1047" s="554"/>
      <c r="AY1047" s="554"/>
      <c r="AZ1047" s="554"/>
      <c r="BA1047" s="554"/>
      <c r="BB1047" s="554"/>
      <c r="BC1047" s="554"/>
      <c r="BD1047" s="554"/>
      <c r="BE1047" s="554"/>
      <c r="BF1047" s="554"/>
      <c r="BG1047" s="9"/>
      <c r="BH1047" s="9"/>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c r="DR1047" s="9"/>
      <c r="DS1047" s="9"/>
      <c r="DT1047" s="9"/>
    </row>
    <row r="1048" spans="1:124" hidden="1">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554"/>
      <c r="AI1048" s="554"/>
      <c r="AJ1048" s="554"/>
      <c r="AK1048" s="554"/>
      <c r="AL1048" s="554"/>
      <c r="AM1048" s="554"/>
      <c r="AN1048" s="554"/>
      <c r="AO1048" s="554"/>
      <c r="AP1048" s="554"/>
      <c r="AQ1048" s="554"/>
      <c r="AR1048" s="554"/>
      <c r="AS1048" s="554"/>
      <c r="AT1048" s="554"/>
      <c r="AU1048" s="554"/>
      <c r="AV1048" s="554"/>
      <c r="AW1048" s="554"/>
      <c r="AX1048" s="554"/>
      <c r="AY1048" s="554"/>
      <c r="AZ1048" s="554"/>
      <c r="BA1048" s="554"/>
      <c r="BB1048" s="554"/>
      <c r="BC1048" s="554"/>
      <c r="BD1048" s="554"/>
      <c r="BE1048" s="554"/>
      <c r="BF1048" s="554"/>
      <c r="BG1048" s="9"/>
      <c r="BH1048" s="9"/>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c r="DR1048" s="9"/>
      <c r="DS1048" s="9"/>
      <c r="DT1048" s="9"/>
    </row>
    <row r="1049" spans="1:124" hidden="1">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554"/>
      <c r="AI1049" s="554"/>
      <c r="AJ1049" s="554"/>
      <c r="AK1049" s="554"/>
      <c r="AL1049" s="554"/>
      <c r="AM1049" s="554"/>
      <c r="AN1049" s="554"/>
      <c r="AO1049" s="554"/>
      <c r="AP1049" s="554"/>
      <c r="AQ1049" s="554"/>
      <c r="AR1049" s="554"/>
      <c r="AS1049" s="554"/>
      <c r="AT1049" s="554"/>
      <c r="AU1049" s="554"/>
      <c r="AV1049" s="554"/>
      <c r="AW1049" s="554"/>
      <c r="AX1049" s="554"/>
      <c r="AY1049" s="554"/>
      <c r="AZ1049" s="554"/>
      <c r="BA1049" s="554"/>
      <c r="BB1049" s="554"/>
      <c r="BC1049" s="554"/>
      <c r="BD1049" s="554"/>
      <c r="BE1049" s="554"/>
      <c r="BF1049" s="554"/>
      <c r="BG1049" s="9"/>
      <c r="BH1049" s="9"/>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c r="DR1049" s="9"/>
      <c r="DS1049" s="9"/>
      <c r="DT1049" s="9"/>
    </row>
    <row r="1050" spans="1:124" hidden="1">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554"/>
      <c r="AI1050" s="554"/>
      <c r="AJ1050" s="554"/>
      <c r="AK1050" s="554"/>
      <c r="AL1050" s="554"/>
      <c r="AM1050" s="554"/>
      <c r="AN1050" s="554"/>
      <c r="AO1050" s="554"/>
      <c r="AP1050" s="554"/>
      <c r="AQ1050" s="554"/>
      <c r="AR1050" s="554"/>
      <c r="AS1050" s="554"/>
      <c r="AT1050" s="554"/>
      <c r="AU1050" s="554"/>
      <c r="AV1050" s="554"/>
      <c r="AW1050" s="554"/>
      <c r="AX1050" s="554"/>
      <c r="AY1050" s="554"/>
      <c r="AZ1050" s="554"/>
      <c r="BA1050" s="554"/>
      <c r="BB1050" s="554"/>
      <c r="BC1050" s="554"/>
      <c r="BD1050" s="554"/>
      <c r="BE1050" s="554"/>
      <c r="BF1050" s="554"/>
      <c r="BG1050" s="9"/>
      <c r="BH1050" s="9"/>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c r="DR1050" s="9"/>
      <c r="DS1050" s="9"/>
      <c r="DT1050" s="9"/>
    </row>
    <row r="1051" spans="1:124" hidden="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554"/>
      <c r="AI1051" s="554"/>
      <c r="AJ1051" s="554"/>
      <c r="AK1051" s="554"/>
      <c r="AL1051" s="554"/>
      <c r="AM1051" s="554"/>
      <c r="AN1051" s="554"/>
      <c r="AO1051" s="554"/>
      <c r="AP1051" s="554"/>
      <c r="AQ1051" s="554"/>
      <c r="AR1051" s="554"/>
      <c r="AS1051" s="554"/>
      <c r="AT1051" s="554"/>
      <c r="AU1051" s="554"/>
      <c r="AV1051" s="554"/>
      <c r="AW1051" s="554"/>
      <c r="AX1051" s="554"/>
      <c r="AY1051" s="554"/>
      <c r="AZ1051" s="554"/>
      <c r="BA1051" s="554"/>
      <c r="BB1051" s="554"/>
      <c r="BC1051" s="554"/>
      <c r="BD1051" s="554"/>
      <c r="BE1051" s="554"/>
      <c r="BF1051" s="554"/>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c r="DR1051" s="9"/>
      <c r="DS1051" s="9"/>
      <c r="DT1051" s="9"/>
    </row>
    <row r="1052" spans="1:124" hidden="1">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554"/>
      <c r="AI1052" s="554"/>
      <c r="AJ1052" s="554"/>
      <c r="AK1052" s="554"/>
      <c r="AL1052" s="554"/>
      <c r="AM1052" s="554"/>
      <c r="AN1052" s="554"/>
      <c r="AO1052" s="554"/>
      <c r="AP1052" s="554"/>
      <c r="AQ1052" s="554"/>
      <c r="AR1052" s="554"/>
      <c r="AS1052" s="554"/>
      <c r="AT1052" s="554"/>
      <c r="AU1052" s="554"/>
      <c r="AV1052" s="554"/>
      <c r="AW1052" s="554"/>
      <c r="AX1052" s="554"/>
      <c r="AY1052" s="554"/>
      <c r="AZ1052" s="554"/>
      <c r="BA1052" s="554"/>
      <c r="BB1052" s="554"/>
      <c r="BC1052" s="554"/>
      <c r="BD1052" s="554"/>
      <c r="BE1052" s="554"/>
      <c r="BF1052" s="554"/>
      <c r="BG1052" s="9"/>
      <c r="BH1052" s="9"/>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c r="DR1052" s="9"/>
      <c r="DS1052" s="9"/>
      <c r="DT1052" s="9"/>
    </row>
    <row r="1053" spans="1:124" hidden="1">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554"/>
      <c r="AI1053" s="554"/>
      <c r="AJ1053" s="554"/>
      <c r="AK1053" s="554"/>
      <c r="AL1053" s="554"/>
      <c r="AM1053" s="554"/>
      <c r="AN1053" s="554"/>
      <c r="AO1053" s="554"/>
      <c r="AP1053" s="554"/>
      <c r="AQ1053" s="554"/>
      <c r="AR1053" s="554"/>
      <c r="AS1053" s="554"/>
      <c r="AT1053" s="554"/>
      <c r="AU1053" s="554"/>
      <c r="AV1053" s="554"/>
      <c r="AW1053" s="554"/>
      <c r="AX1053" s="554"/>
      <c r="AY1053" s="554"/>
      <c r="AZ1053" s="554"/>
      <c r="BA1053" s="554"/>
      <c r="BB1053" s="554"/>
      <c r="BC1053" s="554"/>
      <c r="BD1053" s="554"/>
      <c r="BE1053" s="554"/>
      <c r="BF1053" s="554"/>
      <c r="BG1053" s="9"/>
      <c r="BH1053" s="9"/>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c r="DR1053" s="9"/>
      <c r="DS1053" s="9"/>
      <c r="DT1053" s="9"/>
    </row>
    <row r="1054" spans="1:124" hidden="1">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554"/>
      <c r="AI1054" s="554"/>
      <c r="AJ1054" s="554"/>
      <c r="AK1054" s="554"/>
      <c r="AL1054" s="554"/>
      <c r="AM1054" s="554"/>
      <c r="AN1054" s="554"/>
      <c r="AO1054" s="554"/>
      <c r="AP1054" s="554"/>
      <c r="AQ1054" s="554"/>
      <c r="AR1054" s="554"/>
      <c r="AS1054" s="554"/>
      <c r="AT1054" s="554"/>
      <c r="AU1054" s="554"/>
      <c r="AV1054" s="554"/>
      <c r="AW1054" s="554"/>
      <c r="AX1054" s="554"/>
      <c r="AY1054" s="554"/>
      <c r="AZ1054" s="554"/>
      <c r="BA1054" s="554"/>
      <c r="BB1054" s="554"/>
      <c r="BC1054" s="554"/>
      <c r="BD1054" s="554"/>
      <c r="BE1054" s="554"/>
      <c r="BF1054" s="554"/>
      <c r="BG1054" s="9"/>
      <c r="BH1054" s="9"/>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c r="DR1054" s="9"/>
      <c r="DS1054" s="9"/>
      <c r="DT1054" s="9"/>
    </row>
    <row r="1055" spans="1:124" hidden="1">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554"/>
      <c r="AI1055" s="554"/>
      <c r="AJ1055" s="554"/>
      <c r="AK1055" s="554"/>
      <c r="AL1055" s="554"/>
      <c r="AM1055" s="554"/>
      <c r="AN1055" s="554"/>
      <c r="AO1055" s="554"/>
      <c r="AP1055" s="554"/>
      <c r="AQ1055" s="554"/>
      <c r="AR1055" s="554"/>
      <c r="AS1055" s="554"/>
      <c r="AT1055" s="554"/>
      <c r="AU1055" s="554"/>
      <c r="AV1055" s="554"/>
      <c r="AW1055" s="554"/>
      <c r="AX1055" s="554"/>
      <c r="AY1055" s="554"/>
      <c r="AZ1055" s="554"/>
      <c r="BA1055" s="554"/>
      <c r="BB1055" s="554"/>
      <c r="BC1055" s="554"/>
      <c r="BD1055" s="554"/>
      <c r="BE1055" s="554"/>
      <c r="BF1055" s="554"/>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c r="DR1055" s="9"/>
      <c r="DS1055" s="9"/>
      <c r="DT1055" s="9"/>
    </row>
    <row r="1056" spans="1:124" hidden="1">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554"/>
      <c r="AI1056" s="554"/>
      <c r="AJ1056" s="554"/>
      <c r="AK1056" s="554"/>
      <c r="AL1056" s="554"/>
      <c r="AM1056" s="554"/>
      <c r="AN1056" s="554"/>
      <c r="AO1056" s="554"/>
      <c r="AP1056" s="554"/>
      <c r="AQ1056" s="554"/>
      <c r="AR1056" s="554"/>
      <c r="AS1056" s="554"/>
      <c r="AT1056" s="554"/>
      <c r="AU1056" s="554"/>
      <c r="AV1056" s="554"/>
      <c r="AW1056" s="554"/>
      <c r="AX1056" s="554"/>
      <c r="AY1056" s="554"/>
      <c r="AZ1056" s="554"/>
      <c r="BA1056" s="554"/>
      <c r="BB1056" s="554"/>
      <c r="BC1056" s="554"/>
      <c r="BD1056" s="554"/>
      <c r="BE1056" s="554"/>
      <c r="BF1056" s="554"/>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c r="DR1056" s="9"/>
      <c r="DS1056" s="9"/>
      <c r="DT1056" s="9"/>
    </row>
    <row r="1057" spans="1:124" hidden="1">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554"/>
      <c r="AI1057" s="554"/>
      <c r="AJ1057" s="554"/>
      <c r="AK1057" s="554"/>
      <c r="AL1057" s="554"/>
      <c r="AM1057" s="554"/>
      <c r="AN1057" s="554"/>
      <c r="AO1057" s="554"/>
      <c r="AP1057" s="554"/>
      <c r="AQ1057" s="554"/>
      <c r="AR1057" s="554"/>
      <c r="AS1057" s="554"/>
      <c r="AT1057" s="554"/>
      <c r="AU1057" s="554"/>
      <c r="AV1057" s="554"/>
      <c r="AW1057" s="554"/>
      <c r="AX1057" s="554"/>
      <c r="AY1057" s="554"/>
      <c r="AZ1057" s="554"/>
      <c r="BA1057" s="554"/>
      <c r="BB1057" s="554"/>
      <c r="BC1057" s="554"/>
      <c r="BD1057" s="554"/>
      <c r="BE1057" s="554"/>
      <c r="BF1057" s="554"/>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c r="DR1057" s="9"/>
      <c r="DS1057" s="9"/>
      <c r="DT1057" s="9"/>
    </row>
    <row r="1058" spans="1:124" hidden="1">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554"/>
      <c r="AI1058" s="554"/>
      <c r="AJ1058" s="554"/>
      <c r="AK1058" s="554"/>
      <c r="AL1058" s="554"/>
      <c r="AM1058" s="554"/>
      <c r="AN1058" s="554"/>
      <c r="AO1058" s="554"/>
      <c r="AP1058" s="554"/>
      <c r="AQ1058" s="554"/>
      <c r="AR1058" s="554"/>
      <c r="AS1058" s="554"/>
      <c r="AT1058" s="554"/>
      <c r="AU1058" s="554"/>
      <c r="AV1058" s="554"/>
      <c r="AW1058" s="554"/>
      <c r="AX1058" s="554"/>
      <c r="AY1058" s="554"/>
      <c r="AZ1058" s="554"/>
      <c r="BA1058" s="554"/>
      <c r="BB1058" s="554"/>
      <c r="BC1058" s="554"/>
      <c r="BD1058" s="554"/>
      <c r="BE1058" s="554"/>
      <c r="BF1058" s="554"/>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c r="DR1058" s="9"/>
      <c r="DS1058" s="9"/>
      <c r="DT1058" s="9"/>
    </row>
    <row r="1059" spans="1:124" hidden="1">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554"/>
      <c r="AI1059" s="554"/>
      <c r="AJ1059" s="554"/>
      <c r="AK1059" s="554"/>
      <c r="AL1059" s="554"/>
      <c r="AM1059" s="554"/>
      <c r="AN1059" s="554"/>
      <c r="AO1059" s="554"/>
      <c r="AP1059" s="554"/>
      <c r="AQ1059" s="554"/>
      <c r="AR1059" s="554"/>
      <c r="AS1059" s="554"/>
      <c r="AT1059" s="554"/>
      <c r="AU1059" s="554"/>
      <c r="AV1059" s="554"/>
      <c r="AW1059" s="554"/>
      <c r="AX1059" s="554"/>
      <c r="AY1059" s="554"/>
      <c r="AZ1059" s="554"/>
      <c r="BA1059" s="554"/>
      <c r="BB1059" s="554"/>
      <c r="BC1059" s="554"/>
      <c r="BD1059" s="554"/>
      <c r="BE1059" s="554"/>
      <c r="BF1059" s="554"/>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c r="DR1059" s="9"/>
      <c r="DS1059" s="9"/>
      <c r="DT1059" s="9"/>
    </row>
    <row r="1060" spans="1:124" hidden="1">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554"/>
      <c r="AI1060" s="554"/>
      <c r="AJ1060" s="554"/>
      <c r="AK1060" s="554"/>
      <c r="AL1060" s="554"/>
      <c r="AM1060" s="554"/>
      <c r="AN1060" s="554"/>
      <c r="AO1060" s="554"/>
      <c r="AP1060" s="554"/>
      <c r="AQ1060" s="554"/>
      <c r="AR1060" s="554"/>
      <c r="AS1060" s="554"/>
      <c r="AT1060" s="554"/>
      <c r="AU1060" s="554"/>
      <c r="AV1060" s="554"/>
      <c r="AW1060" s="554"/>
      <c r="AX1060" s="554"/>
      <c r="AY1060" s="554"/>
      <c r="AZ1060" s="554"/>
      <c r="BA1060" s="554"/>
      <c r="BB1060" s="554"/>
      <c r="BC1060" s="554"/>
      <c r="BD1060" s="554"/>
      <c r="BE1060" s="554"/>
      <c r="BF1060" s="554"/>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c r="DR1060" s="9"/>
      <c r="DS1060" s="9"/>
      <c r="DT1060" s="9"/>
    </row>
    <row r="1061" spans="1:124" hidden="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554"/>
      <c r="AI1061" s="554"/>
      <c r="AJ1061" s="554"/>
      <c r="AK1061" s="554"/>
      <c r="AL1061" s="554"/>
      <c r="AM1061" s="554"/>
      <c r="AN1061" s="554"/>
      <c r="AO1061" s="554"/>
      <c r="AP1061" s="554"/>
      <c r="AQ1061" s="554"/>
      <c r="AR1061" s="554"/>
      <c r="AS1061" s="554"/>
      <c r="AT1061" s="554"/>
      <c r="AU1061" s="554"/>
      <c r="AV1061" s="554"/>
      <c r="AW1061" s="554"/>
      <c r="AX1061" s="554"/>
      <c r="AY1061" s="554"/>
      <c r="AZ1061" s="554"/>
      <c r="BA1061" s="554"/>
      <c r="BB1061" s="554"/>
      <c r="BC1061" s="554"/>
      <c r="BD1061" s="554"/>
      <c r="BE1061" s="554"/>
      <c r="BF1061" s="554"/>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c r="DR1061" s="9"/>
      <c r="DS1061" s="9"/>
      <c r="DT1061" s="9"/>
    </row>
    <row r="1062" spans="1:124" hidden="1">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554"/>
      <c r="AI1062" s="554"/>
      <c r="AJ1062" s="554"/>
      <c r="AK1062" s="554"/>
      <c r="AL1062" s="554"/>
      <c r="AM1062" s="554"/>
      <c r="AN1062" s="554"/>
      <c r="AO1062" s="554"/>
      <c r="AP1062" s="554"/>
      <c r="AQ1062" s="554"/>
      <c r="AR1062" s="554"/>
      <c r="AS1062" s="554"/>
      <c r="AT1062" s="554"/>
      <c r="AU1062" s="554"/>
      <c r="AV1062" s="554"/>
      <c r="AW1062" s="554"/>
      <c r="AX1062" s="554"/>
      <c r="AY1062" s="554"/>
      <c r="AZ1062" s="554"/>
      <c r="BA1062" s="554"/>
      <c r="BB1062" s="554"/>
      <c r="BC1062" s="554"/>
      <c r="BD1062" s="554"/>
      <c r="BE1062" s="554"/>
      <c r="BF1062" s="554"/>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c r="DR1062" s="9"/>
      <c r="DS1062" s="9"/>
      <c r="DT1062" s="9"/>
    </row>
    <row r="1063" spans="1:124" hidden="1">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554"/>
      <c r="AI1063" s="554"/>
      <c r="AJ1063" s="554"/>
      <c r="AK1063" s="554"/>
      <c r="AL1063" s="554"/>
      <c r="AM1063" s="554"/>
      <c r="AN1063" s="554"/>
      <c r="AO1063" s="554"/>
      <c r="AP1063" s="554"/>
      <c r="AQ1063" s="554"/>
      <c r="AR1063" s="554"/>
      <c r="AS1063" s="554"/>
      <c r="AT1063" s="554"/>
      <c r="AU1063" s="554"/>
      <c r="AV1063" s="554"/>
      <c r="AW1063" s="554"/>
      <c r="AX1063" s="554"/>
      <c r="AY1063" s="554"/>
      <c r="AZ1063" s="554"/>
      <c r="BA1063" s="554"/>
      <c r="BB1063" s="554"/>
      <c r="BC1063" s="554"/>
      <c r="BD1063" s="554"/>
      <c r="BE1063" s="554"/>
      <c r="BF1063" s="554"/>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c r="DR1063" s="9"/>
      <c r="DS1063" s="9"/>
      <c r="DT1063" s="9"/>
    </row>
    <row r="1064" spans="1:124" hidden="1">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554"/>
      <c r="AI1064" s="554"/>
      <c r="AJ1064" s="554"/>
      <c r="AK1064" s="554"/>
      <c r="AL1064" s="554"/>
      <c r="AM1064" s="554"/>
      <c r="AN1064" s="554"/>
      <c r="AO1064" s="554"/>
      <c r="AP1064" s="554"/>
      <c r="AQ1064" s="554"/>
      <c r="AR1064" s="554"/>
      <c r="AS1064" s="554"/>
      <c r="AT1064" s="554"/>
      <c r="AU1064" s="554"/>
      <c r="AV1064" s="554"/>
      <c r="AW1064" s="554"/>
      <c r="AX1064" s="554"/>
      <c r="AY1064" s="554"/>
      <c r="AZ1064" s="554"/>
      <c r="BA1064" s="554"/>
      <c r="BB1064" s="554"/>
      <c r="BC1064" s="554"/>
      <c r="BD1064" s="554"/>
      <c r="BE1064" s="554"/>
      <c r="BF1064" s="554"/>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c r="DR1064" s="9"/>
      <c r="DS1064" s="9"/>
      <c r="DT1064" s="9"/>
    </row>
    <row r="1065" spans="1:124" hidden="1">
      <c r="A1065" s="9"/>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554"/>
      <c r="AI1065" s="554"/>
      <c r="AJ1065" s="554"/>
      <c r="AK1065" s="554"/>
      <c r="AL1065" s="554"/>
      <c r="AM1065" s="554"/>
      <c r="AN1065" s="554"/>
      <c r="AO1065" s="554"/>
      <c r="AP1065" s="554"/>
      <c r="AQ1065" s="554"/>
      <c r="AR1065" s="554"/>
      <c r="AS1065" s="554"/>
      <c r="AT1065" s="554"/>
      <c r="AU1065" s="554"/>
      <c r="AV1065" s="554"/>
      <c r="AW1065" s="554"/>
      <c r="AX1065" s="554"/>
      <c r="AY1065" s="554"/>
      <c r="AZ1065" s="554"/>
      <c r="BA1065" s="554"/>
      <c r="BB1065" s="554"/>
      <c r="BC1065" s="554"/>
      <c r="BD1065" s="554"/>
      <c r="BE1065" s="554"/>
      <c r="BF1065" s="554"/>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c r="DR1065" s="9"/>
      <c r="DS1065" s="9"/>
      <c r="DT1065" s="9"/>
    </row>
    <row r="1066" spans="1:124" hidden="1">
      <c r="A1066" s="9"/>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554"/>
      <c r="AI1066" s="554"/>
      <c r="AJ1066" s="554"/>
      <c r="AK1066" s="554"/>
      <c r="AL1066" s="554"/>
      <c r="AM1066" s="554"/>
      <c r="AN1066" s="554"/>
      <c r="AO1066" s="554"/>
      <c r="AP1066" s="554"/>
      <c r="AQ1066" s="554"/>
      <c r="AR1066" s="554"/>
      <c r="AS1066" s="554"/>
      <c r="AT1066" s="554"/>
      <c r="AU1066" s="554"/>
      <c r="AV1066" s="554"/>
      <c r="AW1066" s="554"/>
      <c r="AX1066" s="554"/>
      <c r="AY1066" s="554"/>
      <c r="AZ1066" s="554"/>
      <c r="BA1066" s="554"/>
      <c r="BB1066" s="554"/>
      <c r="BC1066" s="554"/>
      <c r="BD1066" s="554"/>
      <c r="BE1066" s="554"/>
      <c r="BF1066" s="554"/>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c r="DR1066" s="9"/>
      <c r="DS1066" s="9"/>
      <c r="DT1066" s="9"/>
    </row>
    <row r="1067" spans="1:124" hidden="1">
      <c r="A1067" s="9"/>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554"/>
      <c r="AI1067" s="554"/>
      <c r="AJ1067" s="554"/>
      <c r="AK1067" s="554"/>
      <c r="AL1067" s="554"/>
      <c r="AM1067" s="554"/>
      <c r="AN1067" s="554"/>
      <c r="AO1067" s="554"/>
      <c r="AP1067" s="554"/>
      <c r="AQ1067" s="554"/>
      <c r="AR1067" s="554"/>
      <c r="AS1067" s="554"/>
      <c r="AT1067" s="554"/>
      <c r="AU1067" s="554"/>
      <c r="AV1067" s="554"/>
      <c r="AW1067" s="554"/>
      <c r="AX1067" s="554"/>
      <c r="AY1067" s="554"/>
      <c r="AZ1067" s="554"/>
      <c r="BA1067" s="554"/>
      <c r="BB1067" s="554"/>
      <c r="BC1067" s="554"/>
      <c r="BD1067" s="554"/>
      <c r="BE1067" s="554"/>
      <c r="BF1067" s="554"/>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c r="DR1067" s="9"/>
      <c r="DS1067" s="9"/>
      <c r="DT1067" s="9"/>
    </row>
    <row r="1068" spans="1:124" hidden="1">
      <c r="A1068" s="9"/>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554"/>
      <c r="AI1068" s="554"/>
      <c r="AJ1068" s="554"/>
      <c r="AK1068" s="554"/>
      <c r="AL1068" s="554"/>
      <c r="AM1068" s="554"/>
      <c r="AN1068" s="554"/>
      <c r="AO1068" s="554"/>
      <c r="AP1068" s="554"/>
      <c r="AQ1068" s="554"/>
      <c r="AR1068" s="554"/>
      <c r="AS1068" s="554"/>
      <c r="AT1068" s="554"/>
      <c r="AU1068" s="554"/>
      <c r="AV1068" s="554"/>
      <c r="AW1068" s="554"/>
      <c r="AX1068" s="554"/>
      <c r="AY1068" s="554"/>
      <c r="AZ1068" s="554"/>
      <c r="BA1068" s="554"/>
      <c r="BB1068" s="554"/>
      <c r="BC1068" s="554"/>
      <c r="BD1068" s="554"/>
      <c r="BE1068" s="554"/>
      <c r="BF1068" s="554"/>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c r="DR1068" s="9"/>
      <c r="DS1068" s="9"/>
      <c r="DT1068" s="9"/>
    </row>
    <row r="1069" spans="1:124" hidden="1">
      <c r="A1069" s="9"/>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554"/>
      <c r="AI1069" s="554"/>
      <c r="AJ1069" s="554"/>
      <c r="AK1069" s="554"/>
      <c r="AL1069" s="554"/>
      <c r="AM1069" s="554"/>
      <c r="AN1069" s="554"/>
      <c r="AO1069" s="554"/>
      <c r="AP1069" s="554"/>
      <c r="AQ1069" s="554"/>
      <c r="AR1069" s="554"/>
      <c r="AS1069" s="554"/>
      <c r="AT1069" s="554"/>
      <c r="AU1069" s="554"/>
      <c r="AV1069" s="554"/>
      <c r="AW1069" s="554"/>
      <c r="AX1069" s="554"/>
      <c r="AY1069" s="554"/>
      <c r="AZ1069" s="554"/>
      <c r="BA1069" s="554"/>
      <c r="BB1069" s="554"/>
      <c r="BC1069" s="554"/>
      <c r="BD1069" s="554"/>
      <c r="BE1069" s="554"/>
      <c r="BF1069" s="554"/>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c r="DR1069" s="9"/>
      <c r="DS1069" s="9"/>
      <c r="DT1069" s="9"/>
    </row>
    <row r="1070" spans="1:124" hidden="1">
      <c r="A1070" s="9"/>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554"/>
      <c r="AI1070" s="554"/>
      <c r="AJ1070" s="554"/>
      <c r="AK1070" s="554"/>
      <c r="AL1070" s="554"/>
      <c r="AM1070" s="554"/>
      <c r="AN1070" s="554"/>
      <c r="AO1070" s="554"/>
      <c r="AP1070" s="554"/>
      <c r="AQ1070" s="554"/>
      <c r="AR1070" s="554"/>
      <c r="AS1070" s="554"/>
      <c r="AT1070" s="554"/>
      <c r="AU1070" s="554"/>
      <c r="AV1070" s="554"/>
      <c r="AW1070" s="554"/>
      <c r="AX1070" s="554"/>
      <c r="AY1070" s="554"/>
      <c r="AZ1070" s="554"/>
      <c r="BA1070" s="554"/>
      <c r="BB1070" s="554"/>
      <c r="BC1070" s="554"/>
      <c r="BD1070" s="554"/>
      <c r="BE1070" s="554"/>
      <c r="BF1070" s="554"/>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c r="DR1070" s="9"/>
      <c r="DS1070" s="9"/>
      <c r="DT1070" s="9"/>
    </row>
    <row r="1071" spans="1:124" hidden="1">
      <c r="A1071" s="9"/>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554"/>
      <c r="AI1071" s="554"/>
      <c r="AJ1071" s="554"/>
      <c r="AK1071" s="554"/>
      <c r="AL1071" s="554"/>
      <c r="AM1071" s="554"/>
      <c r="AN1071" s="554"/>
      <c r="AO1071" s="554"/>
      <c r="AP1071" s="554"/>
      <c r="AQ1071" s="554"/>
      <c r="AR1071" s="554"/>
      <c r="AS1071" s="554"/>
      <c r="AT1071" s="554"/>
      <c r="AU1071" s="554"/>
      <c r="AV1071" s="554"/>
      <c r="AW1071" s="554"/>
      <c r="AX1071" s="554"/>
      <c r="AY1071" s="554"/>
      <c r="AZ1071" s="554"/>
      <c r="BA1071" s="554"/>
      <c r="BB1071" s="554"/>
      <c r="BC1071" s="554"/>
      <c r="BD1071" s="554"/>
      <c r="BE1071" s="554"/>
      <c r="BF1071" s="554"/>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c r="DR1071" s="9"/>
      <c r="DS1071" s="9"/>
      <c r="DT1071" s="9"/>
    </row>
    <row r="1072" spans="1:124" hidden="1">
      <c r="A1072" s="9"/>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554"/>
      <c r="AI1072" s="554"/>
      <c r="AJ1072" s="554"/>
      <c r="AK1072" s="554"/>
      <c r="AL1072" s="554"/>
      <c r="AM1072" s="554"/>
      <c r="AN1072" s="554"/>
      <c r="AO1072" s="554"/>
      <c r="AP1072" s="554"/>
      <c r="AQ1072" s="554"/>
      <c r="AR1072" s="554"/>
      <c r="AS1072" s="554"/>
      <c r="AT1072" s="554"/>
      <c r="AU1072" s="554"/>
      <c r="AV1072" s="554"/>
      <c r="AW1072" s="554"/>
      <c r="AX1072" s="554"/>
      <c r="AY1072" s="554"/>
      <c r="AZ1072" s="554"/>
      <c r="BA1072" s="554"/>
      <c r="BB1072" s="554"/>
      <c r="BC1072" s="554"/>
      <c r="BD1072" s="554"/>
      <c r="BE1072" s="554"/>
      <c r="BF1072" s="554"/>
      <c r="BG1072" s="9"/>
      <c r="BH1072" s="9"/>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c r="DR1072" s="9"/>
      <c r="DS1072" s="9"/>
      <c r="DT1072" s="9"/>
    </row>
    <row r="1073" spans="1:124" hidden="1">
      <c r="A1073" s="9"/>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554"/>
      <c r="AI1073" s="554"/>
      <c r="AJ1073" s="554"/>
      <c r="AK1073" s="554"/>
      <c r="AL1073" s="554"/>
      <c r="AM1073" s="554"/>
      <c r="AN1073" s="554"/>
      <c r="AO1073" s="554"/>
      <c r="AP1073" s="554"/>
      <c r="AQ1073" s="554"/>
      <c r="AR1073" s="554"/>
      <c r="AS1073" s="554"/>
      <c r="AT1073" s="554"/>
      <c r="AU1073" s="554"/>
      <c r="AV1073" s="554"/>
      <c r="AW1073" s="554"/>
      <c r="AX1073" s="554"/>
      <c r="AY1073" s="554"/>
      <c r="AZ1073" s="554"/>
      <c r="BA1073" s="554"/>
      <c r="BB1073" s="554"/>
      <c r="BC1073" s="554"/>
      <c r="BD1073" s="554"/>
      <c r="BE1073" s="554"/>
      <c r="BF1073" s="554"/>
      <c r="BG1073" s="9"/>
      <c r="BH1073" s="9"/>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c r="DR1073" s="9"/>
      <c r="DS1073" s="9"/>
      <c r="DT1073" s="9"/>
    </row>
    <row r="1074" spans="1:124" hidden="1">
      <c r="A1074" s="9"/>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554"/>
      <c r="AI1074" s="554"/>
      <c r="AJ1074" s="554"/>
      <c r="AK1074" s="554"/>
      <c r="AL1074" s="554"/>
      <c r="AM1074" s="554"/>
      <c r="AN1074" s="554"/>
      <c r="AO1074" s="554"/>
      <c r="AP1074" s="554"/>
      <c r="AQ1074" s="554"/>
      <c r="AR1074" s="554"/>
      <c r="AS1074" s="554"/>
      <c r="AT1074" s="554"/>
      <c r="AU1074" s="554"/>
      <c r="AV1074" s="554"/>
      <c r="AW1074" s="554"/>
      <c r="AX1074" s="554"/>
      <c r="AY1074" s="554"/>
      <c r="AZ1074" s="554"/>
      <c r="BA1074" s="554"/>
      <c r="BB1074" s="554"/>
      <c r="BC1074" s="554"/>
      <c r="BD1074" s="554"/>
      <c r="BE1074" s="554"/>
      <c r="BF1074" s="554"/>
      <c r="BG1074" s="9"/>
      <c r="BH1074" s="9"/>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c r="DR1074" s="9"/>
      <c r="DS1074" s="9"/>
      <c r="DT1074" s="9"/>
    </row>
    <row r="1075" spans="1:124" hidden="1">
      <c r="A1075" s="9"/>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554"/>
      <c r="AI1075" s="554"/>
      <c r="AJ1075" s="554"/>
      <c r="AK1075" s="554"/>
      <c r="AL1075" s="554"/>
      <c r="AM1075" s="554"/>
      <c r="AN1075" s="554"/>
      <c r="AO1075" s="554"/>
      <c r="AP1075" s="554"/>
      <c r="AQ1075" s="554"/>
      <c r="AR1075" s="554"/>
      <c r="AS1075" s="554"/>
      <c r="AT1075" s="554"/>
      <c r="AU1075" s="554"/>
      <c r="AV1075" s="554"/>
      <c r="AW1075" s="554"/>
      <c r="AX1075" s="554"/>
      <c r="AY1075" s="554"/>
      <c r="AZ1075" s="554"/>
      <c r="BA1075" s="554"/>
      <c r="BB1075" s="554"/>
      <c r="BC1075" s="554"/>
      <c r="BD1075" s="554"/>
      <c r="BE1075" s="554"/>
      <c r="BF1075" s="554"/>
      <c r="BG1075" s="9"/>
      <c r="BH1075" s="9"/>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c r="DR1075" s="9"/>
      <c r="DS1075" s="9"/>
      <c r="DT1075" s="9"/>
    </row>
    <row r="1076" spans="1:124" hidden="1">
      <c r="A1076" s="9"/>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554"/>
      <c r="AI1076" s="554"/>
      <c r="AJ1076" s="554"/>
      <c r="AK1076" s="554"/>
      <c r="AL1076" s="554"/>
      <c r="AM1076" s="554"/>
      <c r="AN1076" s="554"/>
      <c r="AO1076" s="554"/>
      <c r="AP1076" s="554"/>
      <c r="AQ1076" s="554"/>
      <c r="AR1076" s="554"/>
      <c r="AS1076" s="554"/>
      <c r="AT1076" s="554"/>
      <c r="AU1076" s="554"/>
      <c r="AV1076" s="554"/>
      <c r="AW1076" s="554"/>
      <c r="AX1076" s="554"/>
      <c r="AY1076" s="554"/>
      <c r="AZ1076" s="554"/>
      <c r="BA1076" s="554"/>
      <c r="BB1076" s="554"/>
      <c r="BC1076" s="554"/>
      <c r="BD1076" s="554"/>
      <c r="BE1076" s="554"/>
      <c r="BF1076" s="554"/>
      <c r="BG1076" s="9"/>
      <c r="BH1076" s="9"/>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c r="DR1076" s="9"/>
      <c r="DS1076" s="9"/>
      <c r="DT1076" s="9"/>
    </row>
    <row r="1077" spans="1:124" hidden="1">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554"/>
      <c r="AI1077" s="554"/>
      <c r="AJ1077" s="554"/>
      <c r="AK1077" s="554"/>
      <c r="AL1077" s="554"/>
      <c r="AM1077" s="554"/>
      <c r="AN1077" s="554"/>
      <c r="AO1077" s="554"/>
      <c r="AP1077" s="554"/>
      <c r="AQ1077" s="554"/>
      <c r="AR1077" s="554"/>
      <c r="AS1077" s="554"/>
      <c r="AT1077" s="554"/>
      <c r="AU1077" s="554"/>
      <c r="AV1077" s="554"/>
      <c r="AW1077" s="554"/>
      <c r="AX1077" s="554"/>
      <c r="AY1077" s="554"/>
      <c r="AZ1077" s="554"/>
      <c r="BA1077" s="554"/>
      <c r="BB1077" s="554"/>
      <c r="BC1077" s="554"/>
      <c r="BD1077" s="554"/>
      <c r="BE1077" s="554"/>
      <c r="BF1077" s="554"/>
      <c r="BG1077" s="9"/>
      <c r="BH1077" s="9"/>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c r="DR1077" s="9"/>
      <c r="DS1077" s="9"/>
      <c r="DT1077" s="9"/>
    </row>
    <row r="1078" spans="1:124" hidden="1">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554"/>
      <c r="AI1078" s="554"/>
      <c r="AJ1078" s="554"/>
      <c r="AK1078" s="554"/>
      <c r="AL1078" s="554"/>
      <c r="AM1078" s="554"/>
      <c r="AN1078" s="554"/>
      <c r="AO1078" s="554"/>
      <c r="AP1078" s="554"/>
      <c r="AQ1078" s="554"/>
      <c r="AR1078" s="554"/>
      <c r="AS1078" s="554"/>
      <c r="AT1078" s="554"/>
      <c r="AU1078" s="554"/>
      <c r="AV1078" s="554"/>
      <c r="AW1078" s="554"/>
      <c r="AX1078" s="554"/>
      <c r="AY1078" s="554"/>
      <c r="AZ1078" s="554"/>
      <c r="BA1078" s="554"/>
      <c r="BB1078" s="554"/>
      <c r="BC1078" s="554"/>
      <c r="BD1078" s="554"/>
      <c r="BE1078" s="554"/>
      <c r="BF1078" s="554"/>
      <c r="BG1078" s="9"/>
      <c r="BH1078" s="9"/>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c r="DR1078" s="9"/>
      <c r="DS1078" s="9"/>
      <c r="DT1078" s="9"/>
    </row>
    <row r="1079" spans="1:124" hidden="1">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554"/>
      <c r="AI1079" s="554"/>
      <c r="AJ1079" s="554"/>
      <c r="AK1079" s="554"/>
      <c r="AL1079" s="554"/>
      <c r="AM1079" s="554"/>
      <c r="AN1079" s="554"/>
      <c r="AO1079" s="554"/>
      <c r="AP1079" s="554"/>
      <c r="AQ1079" s="554"/>
      <c r="AR1079" s="554"/>
      <c r="AS1079" s="554"/>
      <c r="AT1079" s="554"/>
      <c r="AU1079" s="554"/>
      <c r="AV1079" s="554"/>
      <c r="AW1079" s="554"/>
      <c r="AX1079" s="554"/>
      <c r="AY1079" s="554"/>
      <c r="AZ1079" s="554"/>
      <c r="BA1079" s="554"/>
      <c r="BB1079" s="554"/>
      <c r="BC1079" s="554"/>
      <c r="BD1079" s="554"/>
      <c r="BE1079" s="554"/>
      <c r="BF1079" s="554"/>
      <c r="BG1079" s="9"/>
      <c r="BH1079" s="9"/>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c r="DR1079" s="9"/>
      <c r="DS1079" s="9"/>
      <c r="DT1079" s="9"/>
    </row>
    <row r="1080" spans="1:124" hidden="1">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554"/>
      <c r="AI1080" s="554"/>
      <c r="AJ1080" s="554"/>
      <c r="AK1080" s="554"/>
      <c r="AL1080" s="554"/>
      <c r="AM1080" s="554"/>
      <c r="AN1080" s="554"/>
      <c r="AO1080" s="554"/>
      <c r="AP1080" s="554"/>
      <c r="AQ1080" s="554"/>
      <c r="AR1080" s="554"/>
      <c r="AS1080" s="554"/>
      <c r="AT1080" s="554"/>
      <c r="AU1080" s="554"/>
      <c r="AV1080" s="554"/>
      <c r="AW1080" s="554"/>
      <c r="AX1080" s="554"/>
      <c r="AY1080" s="554"/>
      <c r="AZ1080" s="554"/>
      <c r="BA1080" s="554"/>
      <c r="BB1080" s="554"/>
      <c r="BC1080" s="554"/>
      <c r="BD1080" s="554"/>
      <c r="BE1080" s="554"/>
      <c r="BF1080" s="554"/>
      <c r="BG1080" s="9"/>
      <c r="BH1080" s="9"/>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c r="DR1080" s="9"/>
      <c r="DS1080" s="9"/>
      <c r="DT1080" s="9"/>
    </row>
    <row r="1081" spans="1:124" hidden="1">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554"/>
      <c r="AI1081" s="554"/>
      <c r="AJ1081" s="554"/>
      <c r="AK1081" s="554"/>
      <c r="AL1081" s="554"/>
      <c r="AM1081" s="554"/>
      <c r="AN1081" s="554"/>
      <c r="AO1081" s="554"/>
      <c r="AP1081" s="554"/>
      <c r="AQ1081" s="554"/>
      <c r="AR1081" s="554"/>
      <c r="AS1081" s="554"/>
      <c r="AT1081" s="554"/>
      <c r="AU1081" s="554"/>
      <c r="AV1081" s="554"/>
      <c r="AW1081" s="554"/>
      <c r="AX1081" s="554"/>
      <c r="AY1081" s="554"/>
      <c r="AZ1081" s="554"/>
      <c r="BA1081" s="554"/>
      <c r="BB1081" s="554"/>
      <c r="BC1081" s="554"/>
      <c r="BD1081" s="554"/>
      <c r="BE1081" s="554"/>
      <c r="BF1081" s="554"/>
      <c r="BG1081" s="9"/>
      <c r="BH1081" s="9"/>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c r="DR1081" s="9"/>
      <c r="DS1081" s="9"/>
      <c r="DT1081" s="9"/>
    </row>
    <row r="1082" spans="1:124" hidden="1">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554"/>
      <c r="AI1082" s="554"/>
      <c r="AJ1082" s="554"/>
      <c r="AK1082" s="554"/>
      <c r="AL1082" s="554"/>
      <c r="AM1082" s="554"/>
      <c r="AN1082" s="554"/>
      <c r="AO1082" s="554"/>
      <c r="AP1082" s="554"/>
      <c r="AQ1082" s="554"/>
      <c r="AR1082" s="554"/>
      <c r="AS1082" s="554"/>
      <c r="AT1082" s="554"/>
      <c r="AU1082" s="554"/>
      <c r="AV1082" s="554"/>
      <c r="AW1082" s="554"/>
      <c r="AX1082" s="554"/>
      <c r="AY1082" s="554"/>
      <c r="AZ1082" s="554"/>
      <c r="BA1082" s="554"/>
      <c r="BB1082" s="554"/>
      <c r="BC1082" s="554"/>
      <c r="BD1082" s="554"/>
      <c r="BE1082" s="554"/>
      <c r="BF1082" s="554"/>
      <c r="BG1082" s="9"/>
      <c r="BH1082" s="9"/>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c r="DR1082" s="9"/>
      <c r="DS1082" s="9"/>
      <c r="DT1082" s="9"/>
    </row>
    <row r="1083" spans="1:124" hidden="1">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554"/>
      <c r="AI1083" s="554"/>
      <c r="AJ1083" s="554"/>
      <c r="AK1083" s="554"/>
      <c r="AL1083" s="554"/>
      <c r="AM1083" s="554"/>
      <c r="AN1083" s="554"/>
      <c r="AO1083" s="554"/>
      <c r="AP1083" s="554"/>
      <c r="AQ1083" s="554"/>
      <c r="AR1083" s="554"/>
      <c r="AS1083" s="554"/>
      <c r="AT1083" s="554"/>
      <c r="AU1083" s="554"/>
      <c r="AV1083" s="554"/>
      <c r="AW1083" s="554"/>
      <c r="AX1083" s="554"/>
      <c r="AY1083" s="554"/>
      <c r="AZ1083" s="554"/>
      <c r="BA1083" s="554"/>
      <c r="BB1083" s="554"/>
      <c r="BC1083" s="554"/>
      <c r="BD1083" s="554"/>
      <c r="BE1083" s="554"/>
      <c r="BF1083" s="554"/>
      <c r="BG1083" s="9"/>
      <c r="BH1083" s="9"/>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c r="DR1083" s="9"/>
      <c r="DS1083" s="9"/>
      <c r="DT1083" s="9"/>
    </row>
    <row r="1084" spans="1:124" hidden="1">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554"/>
      <c r="AI1084" s="554"/>
      <c r="AJ1084" s="554"/>
      <c r="AK1084" s="554"/>
      <c r="AL1084" s="554"/>
      <c r="AM1084" s="554"/>
      <c r="AN1084" s="554"/>
      <c r="AO1084" s="554"/>
      <c r="AP1084" s="554"/>
      <c r="AQ1084" s="554"/>
      <c r="AR1084" s="554"/>
      <c r="AS1084" s="554"/>
      <c r="AT1084" s="554"/>
      <c r="AU1084" s="554"/>
      <c r="AV1084" s="554"/>
      <c r="AW1084" s="554"/>
      <c r="AX1084" s="554"/>
      <c r="AY1084" s="554"/>
      <c r="AZ1084" s="554"/>
      <c r="BA1084" s="554"/>
      <c r="BB1084" s="554"/>
      <c r="BC1084" s="554"/>
      <c r="BD1084" s="554"/>
      <c r="BE1084" s="554"/>
      <c r="BF1084" s="554"/>
      <c r="BG1084" s="9"/>
      <c r="BH1084" s="9"/>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c r="DR1084" s="9"/>
      <c r="DS1084" s="9"/>
      <c r="DT1084" s="9"/>
    </row>
    <row r="1085" spans="1:124" hidden="1">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554"/>
      <c r="AI1085" s="554"/>
      <c r="AJ1085" s="554"/>
      <c r="AK1085" s="554"/>
      <c r="AL1085" s="554"/>
      <c r="AM1085" s="554"/>
      <c r="AN1085" s="554"/>
      <c r="AO1085" s="554"/>
      <c r="AP1085" s="554"/>
      <c r="AQ1085" s="554"/>
      <c r="AR1085" s="554"/>
      <c r="AS1085" s="554"/>
      <c r="AT1085" s="554"/>
      <c r="AU1085" s="554"/>
      <c r="AV1085" s="554"/>
      <c r="AW1085" s="554"/>
      <c r="AX1085" s="554"/>
      <c r="AY1085" s="554"/>
      <c r="AZ1085" s="554"/>
      <c r="BA1085" s="554"/>
      <c r="BB1085" s="554"/>
      <c r="BC1085" s="554"/>
      <c r="BD1085" s="554"/>
      <c r="BE1085" s="554"/>
      <c r="BF1085" s="554"/>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c r="DR1085" s="9"/>
      <c r="DS1085" s="9"/>
      <c r="DT1085" s="9"/>
    </row>
    <row r="1086" spans="1:124" hidden="1">
      <c r="A1086" s="9"/>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554"/>
      <c r="AI1086" s="554"/>
      <c r="AJ1086" s="554"/>
      <c r="AK1086" s="554"/>
      <c r="AL1086" s="554"/>
      <c r="AM1086" s="554"/>
      <c r="AN1086" s="554"/>
      <c r="AO1086" s="554"/>
      <c r="AP1086" s="554"/>
      <c r="AQ1086" s="554"/>
      <c r="AR1086" s="554"/>
      <c r="AS1086" s="554"/>
      <c r="AT1086" s="554"/>
      <c r="AU1086" s="554"/>
      <c r="AV1086" s="554"/>
      <c r="AW1086" s="554"/>
      <c r="AX1086" s="554"/>
      <c r="AY1086" s="554"/>
      <c r="AZ1086" s="554"/>
      <c r="BA1086" s="554"/>
      <c r="BB1086" s="554"/>
      <c r="BC1086" s="554"/>
      <c r="BD1086" s="554"/>
      <c r="BE1086" s="554"/>
      <c r="BF1086" s="554"/>
      <c r="BG1086" s="9"/>
      <c r="BH1086" s="9"/>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c r="DR1086" s="9"/>
      <c r="DS1086" s="9"/>
      <c r="DT1086" s="9"/>
    </row>
    <row r="1087" spans="1:124" hidden="1">
      <c r="A1087" s="9"/>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554"/>
      <c r="AI1087" s="554"/>
      <c r="AJ1087" s="554"/>
      <c r="AK1087" s="554"/>
      <c r="AL1087" s="554"/>
      <c r="AM1087" s="554"/>
      <c r="AN1087" s="554"/>
      <c r="AO1087" s="554"/>
      <c r="AP1087" s="554"/>
      <c r="AQ1087" s="554"/>
      <c r="AR1087" s="554"/>
      <c r="AS1087" s="554"/>
      <c r="AT1087" s="554"/>
      <c r="AU1087" s="554"/>
      <c r="AV1087" s="554"/>
      <c r="AW1087" s="554"/>
      <c r="AX1087" s="554"/>
      <c r="AY1087" s="554"/>
      <c r="AZ1087" s="554"/>
      <c r="BA1087" s="554"/>
      <c r="BB1087" s="554"/>
      <c r="BC1087" s="554"/>
      <c r="BD1087" s="554"/>
      <c r="BE1087" s="554"/>
      <c r="BF1087" s="554"/>
      <c r="BG1087" s="9"/>
      <c r="BH1087" s="9"/>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c r="DR1087" s="9"/>
      <c r="DS1087" s="9"/>
      <c r="DT1087" s="9"/>
    </row>
    <row r="1088" spans="1:124" hidden="1">
      <c r="A1088" s="9"/>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554"/>
      <c r="AI1088" s="554"/>
      <c r="AJ1088" s="554"/>
      <c r="AK1088" s="554"/>
      <c r="AL1088" s="554"/>
      <c r="AM1088" s="554"/>
      <c r="AN1088" s="554"/>
      <c r="AO1088" s="554"/>
      <c r="AP1088" s="554"/>
      <c r="AQ1088" s="554"/>
      <c r="AR1088" s="554"/>
      <c r="AS1088" s="554"/>
      <c r="AT1088" s="554"/>
      <c r="AU1088" s="554"/>
      <c r="AV1088" s="554"/>
      <c r="AW1088" s="554"/>
      <c r="AX1088" s="554"/>
      <c r="AY1088" s="554"/>
      <c r="AZ1088" s="554"/>
      <c r="BA1088" s="554"/>
      <c r="BB1088" s="554"/>
      <c r="BC1088" s="554"/>
      <c r="BD1088" s="554"/>
      <c r="BE1088" s="554"/>
      <c r="BF1088" s="554"/>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c r="DR1088" s="9"/>
      <c r="DS1088" s="9"/>
      <c r="DT1088" s="9"/>
    </row>
    <row r="1089" spans="1:124" hidden="1">
      <c r="A1089" s="9"/>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554"/>
      <c r="AI1089" s="554"/>
      <c r="AJ1089" s="554"/>
      <c r="AK1089" s="554"/>
      <c r="AL1089" s="554"/>
      <c r="AM1089" s="554"/>
      <c r="AN1089" s="554"/>
      <c r="AO1089" s="554"/>
      <c r="AP1089" s="554"/>
      <c r="AQ1089" s="554"/>
      <c r="AR1089" s="554"/>
      <c r="AS1089" s="554"/>
      <c r="AT1089" s="554"/>
      <c r="AU1089" s="554"/>
      <c r="AV1089" s="554"/>
      <c r="AW1089" s="554"/>
      <c r="AX1089" s="554"/>
      <c r="AY1089" s="554"/>
      <c r="AZ1089" s="554"/>
      <c r="BA1089" s="554"/>
      <c r="BB1089" s="554"/>
      <c r="BC1089" s="554"/>
      <c r="BD1089" s="554"/>
      <c r="BE1089" s="554"/>
      <c r="BF1089" s="554"/>
      <c r="BG1089" s="9"/>
      <c r="BH1089" s="9"/>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c r="DR1089" s="9"/>
      <c r="DS1089" s="9"/>
      <c r="DT1089" s="9"/>
    </row>
    <row r="1090" spans="1:124" hidden="1">
      <c r="A1090" s="9"/>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554"/>
      <c r="AI1090" s="554"/>
      <c r="AJ1090" s="554"/>
      <c r="AK1090" s="554"/>
      <c r="AL1090" s="554"/>
      <c r="AM1090" s="554"/>
      <c r="AN1090" s="554"/>
      <c r="AO1090" s="554"/>
      <c r="AP1090" s="554"/>
      <c r="AQ1090" s="554"/>
      <c r="AR1090" s="554"/>
      <c r="AS1090" s="554"/>
      <c r="AT1090" s="554"/>
      <c r="AU1090" s="554"/>
      <c r="AV1090" s="554"/>
      <c r="AW1090" s="554"/>
      <c r="AX1090" s="554"/>
      <c r="AY1090" s="554"/>
      <c r="AZ1090" s="554"/>
      <c r="BA1090" s="554"/>
      <c r="BB1090" s="554"/>
      <c r="BC1090" s="554"/>
      <c r="BD1090" s="554"/>
      <c r="BE1090" s="554"/>
      <c r="BF1090" s="554"/>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row>
    <row r="1091" spans="1:124" hidden="1">
      <c r="A1091" s="9"/>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554"/>
      <c r="AI1091" s="554"/>
      <c r="AJ1091" s="554"/>
      <c r="AK1091" s="554"/>
      <c r="AL1091" s="554"/>
      <c r="AM1091" s="554"/>
      <c r="AN1091" s="554"/>
      <c r="AO1091" s="554"/>
      <c r="AP1091" s="554"/>
      <c r="AQ1091" s="554"/>
      <c r="AR1091" s="554"/>
      <c r="AS1091" s="554"/>
      <c r="AT1091" s="554"/>
      <c r="AU1091" s="554"/>
      <c r="AV1091" s="554"/>
      <c r="AW1091" s="554"/>
      <c r="AX1091" s="554"/>
      <c r="AY1091" s="554"/>
      <c r="AZ1091" s="554"/>
      <c r="BA1091" s="554"/>
      <c r="BB1091" s="554"/>
      <c r="BC1091" s="554"/>
      <c r="BD1091" s="554"/>
      <c r="BE1091" s="554"/>
      <c r="BF1091" s="554"/>
      <c r="BG1091" s="9"/>
      <c r="BH1091" s="9"/>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c r="DR1091" s="9"/>
      <c r="DS1091" s="9"/>
      <c r="DT1091" s="9"/>
    </row>
    <row r="1092" spans="1:124" hidden="1">
      <c r="A1092" s="9"/>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554"/>
      <c r="AI1092" s="554"/>
      <c r="AJ1092" s="554"/>
      <c r="AK1092" s="554"/>
      <c r="AL1092" s="554"/>
      <c r="AM1092" s="554"/>
      <c r="AN1092" s="554"/>
      <c r="AO1092" s="554"/>
      <c r="AP1092" s="554"/>
      <c r="AQ1092" s="554"/>
      <c r="AR1092" s="554"/>
      <c r="AS1092" s="554"/>
      <c r="AT1092" s="554"/>
      <c r="AU1092" s="554"/>
      <c r="AV1092" s="554"/>
      <c r="AW1092" s="554"/>
      <c r="AX1092" s="554"/>
      <c r="AY1092" s="554"/>
      <c r="AZ1092" s="554"/>
      <c r="BA1092" s="554"/>
      <c r="BB1092" s="554"/>
      <c r="BC1092" s="554"/>
      <c r="BD1092" s="554"/>
      <c r="BE1092" s="554"/>
      <c r="BF1092" s="554"/>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c r="DR1092" s="9"/>
      <c r="DS1092" s="9"/>
      <c r="DT1092" s="9"/>
    </row>
    <row r="1093" spans="1:124" hidden="1">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554"/>
      <c r="AI1093" s="554"/>
      <c r="AJ1093" s="554"/>
      <c r="AK1093" s="554"/>
      <c r="AL1093" s="554"/>
      <c r="AM1093" s="554"/>
      <c r="AN1093" s="554"/>
      <c r="AO1093" s="554"/>
      <c r="AP1093" s="554"/>
      <c r="AQ1093" s="554"/>
      <c r="AR1093" s="554"/>
      <c r="AS1093" s="554"/>
      <c r="AT1093" s="554"/>
      <c r="AU1093" s="554"/>
      <c r="AV1093" s="554"/>
      <c r="AW1093" s="554"/>
      <c r="AX1093" s="554"/>
      <c r="AY1093" s="554"/>
      <c r="AZ1093" s="554"/>
      <c r="BA1093" s="554"/>
      <c r="BB1093" s="554"/>
      <c r="BC1093" s="554"/>
      <c r="BD1093" s="554"/>
      <c r="BE1093" s="554"/>
      <c r="BF1093" s="554"/>
      <c r="BG1093" s="9"/>
      <c r="BH1093" s="9"/>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c r="DR1093" s="9"/>
      <c r="DS1093" s="9"/>
      <c r="DT1093" s="9"/>
    </row>
    <row r="1094" spans="1:124" hidden="1">
      <c r="A1094" s="9"/>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554"/>
      <c r="AI1094" s="554"/>
      <c r="AJ1094" s="554"/>
      <c r="AK1094" s="554"/>
      <c r="AL1094" s="554"/>
      <c r="AM1094" s="554"/>
      <c r="AN1094" s="554"/>
      <c r="AO1094" s="554"/>
      <c r="AP1094" s="554"/>
      <c r="AQ1094" s="554"/>
      <c r="AR1094" s="554"/>
      <c r="AS1094" s="554"/>
      <c r="AT1094" s="554"/>
      <c r="AU1094" s="554"/>
      <c r="AV1094" s="554"/>
      <c r="AW1094" s="554"/>
      <c r="AX1094" s="554"/>
      <c r="AY1094" s="554"/>
      <c r="AZ1094" s="554"/>
      <c r="BA1094" s="554"/>
      <c r="BB1094" s="554"/>
      <c r="BC1094" s="554"/>
      <c r="BD1094" s="554"/>
      <c r="BE1094" s="554"/>
      <c r="BF1094" s="554"/>
      <c r="BG1094" s="9"/>
      <c r="BH1094" s="9"/>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c r="DR1094" s="9"/>
      <c r="DS1094" s="9"/>
      <c r="DT1094" s="9"/>
    </row>
    <row r="1095" spans="1:124" hidden="1">
      <c r="A1095" s="9"/>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554"/>
      <c r="AI1095" s="554"/>
      <c r="AJ1095" s="554"/>
      <c r="AK1095" s="554"/>
      <c r="AL1095" s="554"/>
      <c r="AM1095" s="554"/>
      <c r="AN1095" s="554"/>
      <c r="AO1095" s="554"/>
      <c r="AP1095" s="554"/>
      <c r="AQ1095" s="554"/>
      <c r="AR1095" s="554"/>
      <c r="AS1095" s="554"/>
      <c r="AT1095" s="554"/>
      <c r="AU1095" s="554"/>
      <c r="AV1095" s="554"/>
      <c r="AW1095" s="554"/>
      <c r="AX1095" s="554"/>
      <c r="AY1095" s="554"/>
      <c r="AZ1095" s="554"/>
      <c r="BA1095" s="554"/>
      <c r="BB1095" s="554"/>
      <c r="BC1095" s="554"/>
      <c r="BD1095" s="554"/>
      <c r="BE1095" s="554"/>
      <c r="BF1095" s="554"/>
      <c r="BG1095" s="9"/>
      <c r="BH1095" s="9"/>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c r="DR1095" s="9"/>
      <c r="DS1095" s="9"/>
      <c r="DT1095" s="9"/>
    </row>
    <row r="1096" spans="1:124" hidden="1">
      <c r="A1096" s="9"/>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554"/>
      <c r="AI1096" s="554"/>
      <c r="AJ1096" s="554"/>
      <c r="AK1096" s="554"/>
      <c r="AL1096" s="554"/>
      <c r="AM1096" s="554"/>
      <c r="AN1096" s="554"/>
      <c r="AO1096" s="554"/>
      <c r="AP1096" s="554"/>
      <c r="AQ1096" s="554"/>
      <c r="AR1096" s="554"/>
      <c r="AS1096" s="554"/>
      <c r="AT1096" s="554"/>
      <c r="AU1096" s="554"/>
      <c r="AV1096" s="554"/>
      <c r="AW1096" s="554"/>
      <c r="AX1096" s="554"/>
      <c r="AY1096" s="554"/>
      <c r="AZ1096" s="554"/>
      <c r="BA1096" s="554"/>
      <c r="BB1096" s="554"/>
      <c r="BC1096" s="554"/>
      <c r="BD1096" s="554"/>
      <c r="BE1096" s="554"/>
      <c r="BF1096" s="554"/>
      <c r="BG1096" s="9"/>
      <c r="BH1096" s="9"/>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c r="DR1096" s="9"/>
      <c r="DS1096" s="9"/>
      <c r="DT1096" s="9"/>
    </row>
    <row r="1097" spans="1:124" hidden="1">
      <c r="A1097" s="9"/>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554"/>
      <c r="AI1097" s="554"/>
      <c r="AJ1097" s="554"/>
      <c r="AK1097" s="554"/>
      <c r="AL1097" s="554"/>
      <c r="AM1097" s="554"/>
      <c r="AN1097" s="554"/>
      <c r="AO1097" s="554"/>
      <c r="AP1097" s="554"/>
      <c r="AQ1097" s="554"/>
      <c r="AR1097" s="554"/>
      <c r="AS1097" s="554"/>
      <c r="AT1097" s="554"/>
      <c r="AU1097" s="554"/>
      <c r="AV1097" s="554"/>
      <c r="AW1097" s="554"/>
      <c r="AX1097" s="554"/>
      <c r="AY1097" s="554"/>
      <c r="AZ1097" s="554"/>
      <c r="BA1097" s="554"/>
      <c r="BB1097" s="554"/>
      <c r="BC1097" s="554"/>
      <c r="BD1097" s="554"/>
      <c r="BE1097" s="554"/>
      <c r="BF1097" s="554"/>
      <c r="BG1097" s="9"/>
      <c r="BH1097" s="9"/>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c r="DR1097" s="9"/>
      <c r="DS1097" s="9"/>
      <c r="DT1097" s="9"/>
    </row>
    <row r="1098" spans="1:124" hidden="1">
      <c r="A1098" s="9"/>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554"/>
      <c r="AI1098" s="554"/>
      <c r="AJ1098" s="554"/>
      <c r="AK1098" s="554"/>
      <c r="AL1098" s="554"/>
      <c r="AM1098" s="554"/>
      <c r="AN1098" s="554"/>
      <c r="AO1098" s="554"/>
      <c r="AP1098" s="554"/>
      <c r="AQ1098" s="554"/>
      <c r="AR1098" s="554"/>
      <c r="AS1098" s="554"/>
      <c r="AT1098" s="554"/>
      <c r="AU1098" s="554"/>
      <c r="AV1098" s="554"/>
      <c r="AW1098" s="554"/>
      <c r="AX1098" s="554"/>
      <c r="AY1098" s="554"/>
      <c r="AZ1098" s="554"/>
      <c r="BA1098" s="554"/>
      <c r="BB1098" s="554"/>
      <c r="BC1098" s="554"/>
      <c r="BD1098" s="554"/>
      <c r="BE1098" s="554"/>
      <c r="BF1098" s="554"/>
      <c r="BG1098" s="9"/>
      <c r="BH1098" s="9"/>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c r="DR1098" s="9"/>
      <c r="DS1098" s="9"/>
      <c r="DT1098" s="9"/>
    </row>
    <row r="1099" spans="1:124" hidden="1">
      <c r="A1099" s="9"/>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554"/>
      <c r="AI1099" s="554"/>
      <c r="AJ1099" s="554"/>
      <c r="AK1099" s="554"/>
      <c r="AL1099" s="554"/>
      <c r="AM1099" s="554"/>
      <c r="AN1099" s="554"/>
      <c r="AO1099" s="554"/>
      <c r="AP1099" s="554"/>
      <c r="AQ1099" s="554"/>
      <c r="AR1099" s="554"/>
      <c r="AS1099" s="554"/>
      <c r="AT1099" s="554"/>
      <c r="AU1099" s="554"/>
      <c r="AV1099" s="554"/>
      <c r="AW1099" s="554"/>
      <c r="AX1099" s="554"/>
      <c r="AY1099" s="554"/>
      <c r="AZ1099" s="554"/>
      <c r="BA1099" s="554"/>
      <c r="BB1099" s="554"/>
      <c r="BC1099" s="554"/>
      <c r="BD1099" s="554"/>
      <c r="BE1099" s="554"/>
      <c r="BF1099" s="554"/>
      <c r="BG1099" s="9"/>
      <c r="BH1099" s="9"/>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c r="DR1099" s="9"/>
      <c r="DS1099" s="9"/>
      <c r="DT1099" s="9"/>
    </row>
    <row r="1100" spans="1:124" hidden="1">
      <c r="A1100" s="9"/>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554"/>
      <c r="AI1100" s="554"/>
      <c r="AJ1100" s="554"/>
      <c r="AK1100" s="554"/>
      <c r="AL1100" s="554"/>
      <c r="AM1100" s="554"/>
      <c r="AN1100" s="554"/>
      <c r="AO1100" s="554"/>
      <c r="AP1100" s="554"/>
      <c r="AQ1100" s="554"/>
      <c r="AR1100" s="554"/>
      <c r="AS1100" s="554"/>
      <c r="AT1100" s="554"/>
      <c r="AU1100" s="554"/>
      <c r="AV1100" s="554"/>
      <c r="AW1100" s="554"/>
      <c r="AX1100" s="554"/>
      <c r="AY1100" s="554"/>
      <c r="AZ1100" s="554"/>
      <c r="BA1100" s="554"/>
      <c r="BB1100" s="554"/>
      <c r="BC1100" s="554"/>
      <c r="BD1100" s="554"/>
      <c r="BE1100" s="554"/>
      <c r="BF1100" s="554"/>
      <c r="BG1100" s="9"/>
      <c r="BH1100" s="9"/>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c r="DR1100" s="9"/>
      <c r="DS1100" s="9"/>
      <c r="DT1100" s="9"/>
    </row>
    <row r="1101" spans="1:124" hidden="1">
      <c r="A1101" s="9"/>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554"/>
      <c r="AI1101" s="554"/>
      <c r="AJ1101" s="554"/>
      <c r="AK1101" s="554"/>
      <c r="AL1101" s="554"/>
      <c r="AM1101" s="554"/>
      <c r="AN1101" s="554"/>
      <c r="AO1101" s="554"/>
      <c r="AP1101" s="554"/>
      <c r="AQ1101" s="554"/>
      <c r="AR1101" s="554"/>
      <c r="AS1101" s="554"/>
      <c r="AT1101" s="554"/>
      <c r="AU1101" s="554"/>
      <c r="AV1101" s="554"/>
      <c r="AW1101" s="554"/>
      <c r="AX1101" s="554"/>
      <c r="AY1101" s="554"/>
      <c r="AZ1101" s="554"/>
      <c r="BA1101" s="554"/>
      <c r="BB1101" s="554"/>
      <c r="BC1101" s="554"/>
      <c r="BD1101" s="554"/>
      <c r="BE1101" s="554"/>
      <c r="BF1101" s="554"/>
      <c r="BG1101" s="9"/>
      <c r="BH1101" s="9"/>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c r="DR1101" s="9"/>
      <c r="DS1101" s="9"/>
      <c r="DT1101" s="9"/>
    </row>
    <row r="1102" spans="1:124" hidden="1">
      <c r="A1102" s="9"/>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554"/>
      <c r="AI1102" s="554"/>
      <c r="AJ1102" s="554"/>
      <c r="AK1102" s="554"/>
      <c r="AL1102" s="554"/>
      <c r="AM1102" s="554"/>
      <c r="AN1102" s="554"/>
      <c r="AO1102" s="554"/>
      <c r="AP1102" s="554"/>
      <c r="AQ1102" s="554"/>
      <c r="AR1102" s="554"/>
      <c r="AS1102" s="554"/>
      <c r="AT1102" s="554"/>
      <c r="AU1102" s="554"/>
      <c r="AV1102" s="554"/>
      <c r="AW1102" s="554"/>
      <c r="AX1102" s="554"/>
      <c r="AY1102" s="554"/>
      <c r="AZ1102" s="554"/>
      <c r="BA1102" s="554"/>
      <c r="BB1102" s="554"/>
      <c r="BC1102" s="554"/>
      <c r="BD1102" s="554"/>
      <c r="BE1102" s="554"/>
      <c r="BF1102" s="554"/>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c r="DR1102" s="9"/>
      <c r="DS1102" s="9"/>
      <c r="DT1102" s="9"/>
    </row>
    <row r="1103" spans="1:124" hidden="1">
      <c r="A1103" s="9"/>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554"/>
      <c r="AI1103" s="554"/>
      <c r="AJ1103" s="554"/>
      <c r="AK1103" s="554"/>
      <c r="AL1103" s="554"/>
      <c r="AM1103" s="554"/>
      <c r="AN1103" s="554"/>
      <c r="AO1103" s="554"/>
      <c r="AP1103" s="554"/>
      <c r="AQ1103" s="554"/>
      <c r="AR1103" s="554"/>
      <c r="AS1103" s="554"/>
      <c r="AT1103" s="554"/>
      <c r="AU1103" s="554"/>
      <c r="AV1103" s="554"/>
      <c r="AW1103" s="554"/>
      <c r="AX1103" s="554"/>
      <c r="AY1103" s="554"/>
      <c r="AZ1103" s="554"/>
      <c r="BA1103" s="554"/>
      <c r="BB1103" s="554"/>
      <c r="BC1103" s="554"/>
      <c r="BD1103" s="554"/>
      <c r="BE1103" s="554"/>
      <c r="BF1103" s="554"/>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c r="DR1103" s="9"/>
      <c r="DS1103" s="9"/>
      <c r="DT1103" s="9"/>
    </row>
    <row r="1104" spans="1:124" hidden="1">
      <c r="A1104" s="9"/>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554"/>
      <c r="AI1104" s="554"/>
      <c r="AJ1104" s="554"/>
      <c r="AK1104" s="554"/>
      <c r="AL1104" s="554"/>
      <c r="AM1104" s="554"/>
      <c r="AN1104" s="554"/>
      <c r="AO1104" s="554"/>
      <c r="AP1104" s="554"/>
      <c r="AQ1104" s="554"/>
      <c r="AR1104" s="554"/>
      <c r="AS1104" s="554"/>
      <c r="AT1104" s="554"/>
      <c r="AU1104" s="554"/>
      <c r="AV1104" s="554"/>
      <c r="AW1104" s="554"/>
      <c r="AX1104" s="554"/>
      <c r="AY1104" s="554"/>
      <c r="AZ1104" s="554"/>
      <c r="BA1104" s="554"/>
      <c r="BB1104" s="554"/>
      <c r="BC1104" s="554"/>
      <c r="BD1104" s="554"/>
      <c r="BE1104" s="554"/>
      <c r="BF1104" s="554"/>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c r="DR1104" s="9"/>
      <c r="DS1104" s="9"/>
      <c r="DT1104" s="9"/>
    </row>
    <row r="1105" spans="1:124" hidden="1">
      <c r="A1105" s="9"/>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554"/>
      <c r="AI1105" s="554"/>
      <c r="AJ1105" s="554"/>
      <c r="AK1105" s="554"/>
      <c r="AL1105" s="554"/>
      <c r="AM1105" s="554"/>
      <c r="AN1105" s="554"/>
      <c r="AO1105" s="554"/>
      <c r="AP1105" s="554"/>
      <c r="AQ1105" s="554"/>
      <c r="AR1105" s="554"/>
      <c r="AS1105" s="554"/>
      <c r="AT1105" s="554"/>
      <c r="AU1105" s="554"/>
      <c r="AV1105" s="554"/>
      <c r="AW1105" s="554"/>
      <c r="AX1105" s="554"/>
      <c r="AY1105" s="554"/>
      <c r="AZ1105" s="554"/>
      <c r="BA1105" s="554"/>
      <c r="BB1105" s="554"/>
      <c r="BC1105" s="554"/>
      <c r="BD1105" s="554"/>
      <c r="BE1105" s="554"/>
      <c r="BF1105" s="554"/>
      <c r="BG1105" s="9"/>
      <c r="BH1105" s="9"/>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c r="DR1105" s="9"/>
      <c r="DS1105" s="9"/>
      <c r="DT1105" s="9"/>
    </row>
    <row r="1106" spans="1:124" hidden="1">
      <c r="A1106" s="9"/>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554"/>
      <c r="AI1106" s="554"/>
      <c r="AJ1106" s="554"/>
      <c r="AK1106" s="554"/>
      <c r="AL1106" s="554"/>
      <c r="AM1106" s="554"/>
      <c r="AN1106" s="554"/>
      <c r="AO1106" s="554"/>
      <c r="AP1106" s="554"/>
      <c r="AQ1106" s="554"/>
      <c r="AR1106" s="554"/>
      <c r="AS1106" s="554"/>
      <c r="AT1106" s="554"/>
      <c r="AU1106" s="554"/>
      <c r="AV1106" s="554"/>
      <c r="AW1106" s="554"/>
      <c r="AX1106" s="554"/>
      <c r="AY1106" s="554"/>
      <c r="AZ1106" s="554"/>
      <c r="BA1106" s="554"/>
      <c r="BB1106" s="554"/>
      <c r="BC1106" s="554"/>
      <c r="BD1106" s="554"/>
      <c r="BE1106" s="554"/>
      <c r="BF1106" s="554"/>
      <c r="BG1106" s="9"/>
      <c r="BH1106" s="9"/>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c r="DR1106" s="9"/>
      <c r="DS1106" s="9"/>
      <c r="DT1106" s="9"/>
    </row>
    <row r="1107" spans="1:124" hidden="1">
      <c r="A1107" s="9"/>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554"/>
      <c r="AI1107" s="554"/>
      <c r="AJ1107" s="554"/>
      <c r="AK1107" s="554"/>
      <c r="AL1107" s="554"/>
      <c r="AM1107" s="554"/>
      <c r="AN1107" s="554"/>
      <c r="AO1107" s="554"/>
      <c r="AP1107" s="554"/>
      <c r="AQ1107" s="554"/>
      <c r="AR1107" s="554"/>
      <c r="AS1107" s="554"/>
      <c r="AT1107" s="554"/>
      <c r="AU1107" s="554"/>
      <c r="AV1107" s="554"/>
      <c r="AW1107" s="554"/>
      <c r="AX1107" s="554"/>
      <c r="AY1107" s="554"/>
      <c r="AZ1107" s="554"/>
      <c r="BA1107" s="554"/>
      <c r="BB1107" s="554"/>
      <c r="BC1107" s="554"/>
      <c r="BD1107" s="554"/>
      <c r="BE1107" s="554"/>
      <c r="BF1107" s="554"/>
      <c r="BG1107" s="9"/>
      <c r="BH1107" s="9"/>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c r="DR1107" s="9"/>
      <c r="DS1107" s="9"/>
      <c r="DT1107" s="9"/>
    </row>
    <row r="1108" spans="1:124" hidden="1">
      <c r="A1108" s="9"/>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554"/>
      <c r="AI1108" s="554"/>
      <c r="AJ1108" s="554"/>
      <c r="AK1108" s="554"/>
      <c r="AL1108" s="554"/>
      <c r="AM1108" s="554"/>
      <c r="AN1108" s="554"/>
      <c r="AO1108" s="554"/>
      <c r="AP1108" s="554"/>
      <c r="AQ1108" s="554"/>
      <c r="AR1108" s="554"/>
      <c r="AS1108" s="554"/>
      <c r="AT1108" s="554"/>
      <c r="AU1108" s="554"/>
      <c r="AV1108" s="554"/>
      <c r="AW1108" s="554"/>
      <c r="AX1108" s="554"/>
      <c r="AY1108" s="554"/>
      <c r="AZ1108" s="554"/>
      <c r="BA1108" s="554"/>
      <c r="BB1108" s="554"/>
      <c r="BC1108" s="554"/>
      <c r="BD1108" s="554"/>
      <c r="BE1108" s="554"/>
      <c r="BF1108" s="554"/>
      <c r="BG1108" s="9"/>
      <c r="BH1108" s="9"/>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c r="DR1108" s="9"/>
      <c r="DS1108" s="9"/>
      <c r="DT1108" s="9"/>
    </row>
    <row r="1109" spans="1:124" hidden="1">
      <c r="A1109" s="9"/>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554"/>
      <c r="AI1109" s="554"/>
      <c r="AJ1109" s="554"/>
      <c r="AK1109" s="554"/>
      <c r="AL1109" s="554"/>
      <c r="AM1109" s="554"/>
      <c r="AN1109" s="554"/>
      <c r="AO1109" s="554"/>
      <c r="AP1109" s="554"/>
      <c r="AQ1109" s="554"/>
      <c r="AR1109" s="554"/>
      <c r="AS1109" s="554"/>
      <c r="AT1109" s="554"/>
      <c r="AU1109" s="554"/>
      <c r="AV1109" s="554"/>
      <c r="AW1109" s="554"/>
      <c r="AX1109" s="554"/>
      <c r="AY1109" s="554"/>
      <c r="AZ1109" s="554"/>
      <c r="BA1109" s="554"/>
      <c r="BB1109" s="554"/>
      <c r="BC1109" s="554"/>
      <c r="BD1109" s="554"/>
      <c r="BE1109" s="554"/>
      <c r="BF1109" s="554"/>
      <c r="BG1109" s="9"/>
      <c r="BH1109" s="9"/>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c r="DR1109" s="9"/>
      <c r="DS1109" s="9"/>
      <c r="DT1109" s="9"/>
    </row>
    <row r="1110" spans="1:124" hidden="1">
      <c r="A1110" s="9"/>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554"/>
      <c r="AI1110" s="554"/>
      <c r="AJ1110" s="554"/>
      <c r="AK1110" s="554"/>
      <c r="AL1110" s="554"/>
      <c r="AM1110" s="554"/>
      <c r="AN1110" s="554"/>
      <c r="AO1110" s="554"/>
      <c r="AP1110" s="554"/>
      <c r="AQ1110" s="554"/>
      <c r="AR1110" s="554"/>
      <c r="AS1110" s="554"/>
      <c r="AT1110" s="554"/>
      <c r="AU1110" s="554"/>
      <c r="AV1110" s="554"/>
      <c r="AW1110" s="554"/>
      <c r="AX1110" s="554"/>
      <c r="AY1110" s="554"/>
      <c r="AZ1110" s="554"/>
      <c r="BA1110" s="554"/>
      <c r="BB1110" s="554"/>
      <c r="BC1110" s="554"/>
      <c r="BD1110" s="554"/>
      <c r="BE1110" s="554"/>
      <c r="BF1110" s="554"/>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c r="DR1110" s="9"/>
      <c r="DS1110" s="9"/>
      <c r="DT1110" s="9"/>
    </row>
    <row r="1111" spans="1:124" hidden="1">
      <c r="A1111" s="9"/>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554"/>
      <c r="AI1111" s="554"/>
      <c r="AJ1111" s="554"/>
      <c r="AK1111" s="554"/>
      <c r="AL1111" s="554"/>
      <c r="AM1111" s="554"/>
      <c r="AN1111" s="554"/>
      <c r="AO1111" s="554"/>
      <c r="AP1111" s="554"/>
      <c r="AQ1111" s="554"/>
      <c r="AR1111" s="554"/>
      <c r="AS1111" s="554"/>
      <c r="AT1111" s="554"/>
      <c r="AU1111" s="554"/>
      <c r="AV1111" s="554"/>
      <c r="AW1111" s="554"/>
      <c r="AX1111" s="554"/>
      <c r="AY1111" s="554"/>
      <c r="AZ1111" s="554"/>
      <c r="BA1111" s="554"/>
      <c r="BB1111" s="554"/>
      <c r="BC1111" s="554"/>
      <c r="BD1111" s="554"/>
      <c r="BE1111" s="554"/>
      <c r="BF1111" s="554"/>
      <c r="BG1111" s="9"/>
      <c r="BH1111" s="9"/>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c r="DR1111" s="9"/>
      <c r="DS1111" s="9"/>
      <c r="DT1111" s="9"/>
    </row>
    <row r="1112" spans="1:124" hidden="1">
      <c r="A1112" s="9"/>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554"/>
      <c r="AI1112" s="554"/>
      <c r="AJ1112" s="554"/>
      <c r="AK1112" s="554"/>
      <c r="AL1112" s="554"/>
      <c r="AM1112" s="554"/>
      <c r="AN1112" s="554"/>
      <c r="AO1112" s="554"/>
      <c r="AP1112" s="554"/>
      <c r="AQ1112" s="554"/>
      <c r="AR1112" s="554"/>
      <c r="AS1112" s="554"/>
      <c r="AT1112" s="554"/>
      <c r="AU1112" s="554"/>
      <c r="AV1112" s="554"/>
      <c r="AW1112" s="554"/>
      <c r="AX1112" s="554"/>
      <c r="AY1112" s="554"/>
      <c r="AZ1112" s="554"/>
      <c r="BA1112" s="554"/>
      <c r="BB1112" s="554"/>
      <c r="BC1112" s="554"/>
      <c r="BD1112" s="554"/>
      <c r="BE1112" s="554"/>
      <c r="BF1112" s="554"/>
      <c r="BG1112" s="9"/>
      <c r="BH1112" s="9"/>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c r="DR1112" s="9"/>
      <c r="DS1112" s="9"/>
      <c r="DT1112" s="9"/>
    </row>
    <row r="1113" spans="1:124" hidden="1">
      <c r="A1113" s="9"/>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554"/>
      <c r="AI1113" s="554"/>
      <c r="AJ1113" s="554"/>
      <c r="AK1113" s="554"/>
      <c r="AL1113" s="554"/>
      <c r="AM1113" s="554"/>
      <c r="AN1113" s="554"/>
      <c r="AO1113" s="554"/>
      <c r="AP1113" s="554"/>
      <c r="AQ1113" s="554"/>
      <c r="AR1113" s="554"/>
      <c r="AS1113" s="554"/>
      <c r="AT1113" s="554"/>
      <c r="AU1113" s="554"/>
      <c r="AV1113" s="554"/>
      <c r="AW1113" s="554"/>
      <c r="AX1113" s="554"/>
      <c r="AY1113" s="554"/>
      <c r="AZ1113" s="554"/>
      <c r="BA1113" s="554"/>
      <c r="BB1113" s="554"/>
      <c r="BC1113" s="554"/>
      <c r="BD1113" s="554"/>
      <c r="BE1113" s="554"/>
      <c r="BF1113" s="554"/>
      <c r="BG1113" s="9"/>
      <c r="BH1113" s="9"/>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c r="DR1113" s="9"/>
      <c r="DS1113" s="9"/>
      <c r="DT1113" s="9"/>
    </row>
    <row r="1114" spans="1:124" hidden="1">
      <c r="A1114" s="9"/>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554"/>
      <c r="AI1114" s="554"/>
      <c r="AJ1114" s="554"/>
      <c r="AK1114" s="554"/>
      <c r="AL1114" s="554"/>
      <c r="AM1114" s="554"/>
      <c r="AN1114" s="554"/>
      <c r="AO1114" s="554"/>
      <c r="AP1114" s="554"/>
      <c r="AQ1114" s="554"/>
      <c r="AR1114" s="554"/>
      <c r="AS1114" s="554"/>
      <c r="AT1114" s="554"/>
      <c r="AU1114" s="554"/>
      <c r="AV1114" s="554"/>
      <c r="AW1114" s="554"/>
      <c r="AX1114" s="554"/>
      <c r="AY1114" s="554"/>
      <c r="AZ1114" s="554"/>
      <c r="BA1114" s="554"/>
      <c r="BB1114" s="554"/>
      <c r="BC1114" s="554"/>
      <c r="BD1114" s="554"/>
      <c r="BE1114" s="554"/>
      <c r="BF1114" s="554"/>
      <c r="BG1114" s="9"/>
      <c r="BH1114" s="9"/>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c r="DR1114" s="9"/>
      <c r="DS1114" s="9"/>
      <c r="DT1114" s="9"/>
    </row>
    <row r="1115" spans="1:124" hidden="1">
      <c r="A1115" s="9"/>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554"/>
      <c r="AI1115" s="554"/>
      <c r="AJ1115" s="554"/>
      <c r="AK1115" s="554"/>
      <c r="AL1115" s="554"/>
      <c r="AM1115" s="554"/>
      <c r="AN1115" s="554"/>
      <c r="AO1115" s="554"/>
      <c r="AP1115" s="554"/>
      <c r="AQ1115" s="554"/>
      <c r="AR1115" s="554"/>
      <c r="AS1115" s="554"/>
      <c r="AT1115" s="554"/>
      <c r="AU1115" s="554"/>
      <c r="AV1115" s="554"/>
      <c r="AW1115" s="554"/>
      <c r="AX1115" s="554"/>
      <c r="AY1115" s="554"/>
      <c r="AZ1115" s="554"/>
      <c r="BA1115" s="554"/>
      <c r="BB1115" s="554"/>
      <c r="BC1115" s="554"/>
      <c r="BD1115" s="554"/>
      <c r="BE1115" s="554"/>
      <c r="BF1115" s="554"/>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c r="DR1115" s="9"/>
      <c r="DS1115" s="9"/>
      <c r="DT1115" s="9"/>
    </row>
    <row r="1116" spans="1:124" hidden="1">
      <c r="A1116" s="9"/>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554"/>
      <c r="AI1116" s="554"/>
      <c r="AJ1116" s="554"/>
      <c r="AK1116" s="554"/>
      <c r="AL1116" s="554"/>
      <c r="AM1116" s="554"/>
      <c r="AN1116" s="554"/>
      <c r="AO1116" s="554"/>
      <c r="AP1116" s="554"/>
      <c r="AQ1116" s="554"/>
      <c r="AR1116" s="554"/>
      <c r="AS1116" s="554"/>
      <c r="AT1116" s="554"/>
      <c r="AU1116" s="554"/>
      <c r="AV1116" s="554"/>
      <c r="AW1116" s="554"/>
      <c r="AX1116" s="554"/>
      <c r="AY1116" s="554"/>
      <c r="AZ1116" s="554"/>
      <c r="BA1116" s="554"/>
      <c r="BB1116" s="554"/>
      <c r="BC1116" s="554"/>
      <c r="BD1116" s="554"/>
      <c r="BE1116" s="554"/>
      <c r="BF1116" s="554"/>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c r="DR1116" s="9"/>
      <c r="DS1116" s="9"/>
      <c r="DT1116" s="9"/>
    </row>
    <row r="1117" spans="1:124" hidden="1">
      <c r="A1117" s="9"/>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554"/>
      <c r="AI1117" s="554"/>
      <c r="AJ1117" s="554"/>
      <c r="AK1117" s="554"/>
      <c r="AL1117" s="554"/>
      <c r="AM1117" s="554"/>
      <c r="AN1117" s="554"/>
      <c r="AO1117" s="554"/>
      <c r="AP1117" s="554"/>
      <c r="AQ1117" s="554"/>
      <c r="AR1117" s="554"/>
      <c r="AS1117" s="554"/>
      <c r="AT1117" s="554"/>
      <c r="AU1117" s="554"/>
      <c r="AV1117" s="554"/>
      <c r="AW1117" s="554"/>
      <c r="AX1117" s="554"/>
      <c r="AY1117" s="554"/>
      <c r="AZ1117" s="554"/>
      <c r="BA1117" s="554"/>
      <c r="BB1117" s="554"/>
      <c r="BC1117" s="554"/>
      <c r="BD1117" s="554"/>
      <c r="BE1117" s="554"/>
      <c r="BF1117" s="554"/>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c r="DR1117" s="9"/>
      <c r="DS1117" s="9"/>
      <c r="DT1117" s="9"/>
    </row>
    <row r="1118" spans="1:124" hidden="1">
      <c r="A1118" s="9"/>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554"/>
      <c r="AI1118" s="554"/>
      <c r="AJ1118" s="554"/>
      <c r="AK1118" s="554"/>
      <c r="AL1118" s="554"/>
      <c r="AM1118" s="554"/>
      <c r="AN1118" s="554"/>
      <c r="AO1118" s="554"/>
      <c r="AP1118" s="554"/>
      <c r="AQ1118" s="554"/>
      <c r="AR1118" s="554"/>
      <c r="AS1118" s="554"/>
      <c r="AT1118" s="554"/>
      <c r="AU1118" s="554"/>
      <c r="AV1118" s="554"/>
      <c r="AW1118" s="554"/>
      <c r="AX1118" s="554"/>
      <c r="AY1118" s="554"/>
      <c r="AZ1118" s="554"/>
      <c r="BA1118" s="554"/>
      <c r="BB1118" s="554"/>
      <c r="BC1118" s="554"/>
      <c r="BD1118" s="554"/>
      <c r="BE1118" s="554"/>
      <c r="BF1118" s="554"/>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c r="DR1118" s="9"/>
      <c r="DS1118" s="9"/>
      <c r="DT1118" s="9"/>
    </row>
    <row r="1119" spans="1:124" hidden="1">
      <c r="A1119" s="9"/>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554"/>
      <c r="AI1119" s="554"/>
      <c r="AJ1119" s="554"/>
      <c r="AK1119" s="554"/>
      <c r="AL1119" s="554"/>
      <c r="AM1119" s="554"/>
      <c r="AN1119" s="554"/>
      <c r="AO1119" s="554"/>
      <c r="AP1119" s="554"/>
      <c r="AQ1119" s="554"/>
      <c r="AR1119" s="554"/>
      <c r="AS1119" s="554"/>
      <c r="AT1119" s="554"/>
      <c r="AU1119" s="554"/>
      <c r="AV1119" s="554"/>
      <c r="AW1119" s="554"/>
      <c r="AX1119" s="554"/>
      <c r="AY1119" s="554"/>
      <c r="AZ1119" s="554"/>
      <c r="BA1119" s="554"/>
      <c r="BB1119" s="554"/>
      <c r="BC1119" s="554"/>
      <c r="BD1119" s="554"/>
      <c r="BE1119" s="554"/>
      <c r="BF1119" s="554"/>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c r="DR1119" s="9"/>
      <c r="DS1119" s="9"/>
      <c r="DT1119" s="9"/>
    </row>
    <row r="1120" spans="1:124" hidden="1">
      <c r="A1120" s="9"/>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554"/>
      <c r="AI1120" s="554"/>
      <c r="AJ1120" s="554"/>
      <c r="AK1120" s="554"/>
      <c r="AL1120" s="554"/>
      <c r="AM1120" s="554"/>
      <c r="AN1120" s="554"/>
      <c r="AO1120" s="554"/>
      <c r="AP1120" s="554"/>
      <c r="AQ1120" s="554"/>
      <c r="AR1120" s="554"/>
      <c r="AS1120" s="554"/>
      <c r="AT1120" s="554"/>
      <c r="AU1120" s="554"/>
      <c r="AV1120" s="554"/>
      <c r="AW1120" s="554"/>
      <c r="AX1120" s="554"/>
      <c r="AY1120" s="554"/>
      <c r="AZ1120" s="554"/>
      <c r="BA1120" s="554"/>
      <c r="BB1120" s="554"/>
      <c r="BC1120" s="554"/>
      <c r="BD1120" s="554"/>
      <c r="BE1120" s="554"/>
      <c r="BF1120" s="554"/>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c r="DR1120" s="9"/>
      <c r="DS1120" s="9"/>
      <c r="DT1120" s="9"/>
    </row>
    <row r="1121" spans="1:124" hidden="1">
      <c r="A1121" s="9"/>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554"/>
      <c r="AI1121" s="554"/>
      <c r="AJ1121" s="554"/>
      <c r="AK1121" s="554"/>
      <c r="AL1121" s="554"/>
      <c r="AM1121" s="554"/>
      <c r="AN1121" s="554"/>
      <c r="AO1121" s="554"/>
      <c r="AP1121" s="554"/>
      <c r="AQ1121" s="554"/>
      <c r="AR1121" s="554"/>
      <c r="AS1121" s="554"/>
      <c r="AT1121" s="554"/>
      <c r="AU1121" s="554"/>
      <c r="AV1121" s="554"/>
      <c r="AW1121" s="554"/>
      <c r="AX1121" s="554"/>
      <c r="AY1121" s="554"/>
      <c r="AZ1121" s="554"/>
      <c r="BA1121" s="554"/>
      <c r="BB1121" s="554"/>
      <c r="BC1121" s="554"/>
      <c r="BD1121" s="554"/>
      <c r="BE1121" s="554"/>
      <c r="BF1121" s="554"/>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c r="DR1121" s="9"/>
      <c r="DS1121" s="9"/>
      <c r="DT1121" s="9"/>
    </row>
    <row r="1122" spans="1:124" hidden="1">
      <c r="A1122" s="9"/>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554"/>
      <c r="AI1122" s="554"/>
      <c r="AJ1122" s="554"/>
      <c r="AK1122" s="554"/>
      <c r="AL1122" s="554"/>
      <c r="AM1122" s="554"/>
      <c r="AN1122" s="554"/>
      <c r="AO1122" s="554"/>
      <c r="AP1122" s="554"/>
      <c r="AQ1122" s="554"/>
      <c r="AR1122" s="554"/>
      <c r="AS1122" s="554"/>
      <c r="AT1122" s="554"/>
      <c r="AU1122" s="554"/>
      <c r="AV1122" s="554"/>
      <c r="AW1122" s="554"/>
      <c r="AX1122" s="554"/>
      <c r="AY1122" s="554"/>
      <c r="AZ1122" s="554"/>
      <c r="BA1122" s="554"/>
      <c r="BB1122" s="554"/>
      <c r="BC1122" s="554"/>
      <c r="BD1122" s="554"/>
      <c r="BE1122" s="554"/>
      <c r="BF1122" s="554"/>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c r="DR1122" s="9"/>
      <c r="DS1122" s="9"/>
      <c r="DT1122" s="9"/>
    </row>
    <row r="1123" spans="1:124" hidden="1">
      <c r="A1123" s="9"/>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554"/>
      <c r="AI1123" s="554"/>
      <c r="AJ1123" s="554"/>
      <c r="AK1123" s="554"/>
      <c r="AL1123" s="554"/>
      <c r="AM1123" s="554"/>
      <c r="AN1123" s="554"/>
      <c r="AO1123" s="554"/>
      <c r="AP1123" s="554"/>
      <c r="AQ1123" s="554"/>
      <c r="AR1123" s="554"/>
      <c r="AS1123" s="554"/>
      <c r="AT1123" s="554"/>
      <c r="AU1123" s="554"/>
      <c r="AV1123" s="554"/>
      <c r="AW1123" s="554"/>
      <c r="AX1123" s="554"/>
      <c r="AY1123" s="554"/>
      <c r="AZ1123" s="554"/>
      <c r="BA1123" s="554"/>
      <c r="BB1123" s="554"/>
      <c r="BC1123" s="554"/>
      <c r="BD1123" s="554"/>
      <c r="BE1123" s="554"/>
      <c r="BF1123" s="554"/>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c r="DR1123" s="9"/>
      <c r="DS1123" s="9"/>
      <c r="DT1123" s="9"/>
    </row>
    <row r="1124" spans="1:124" hidden="1">
      <c r="A1124" s="9"/>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554"/>
      <c r="AI1124" s="554"/>
      <c r="AJ1124" s="554"/>
      <c r="AK1124" s="554"/>
      <c r="AL1124" s="554"/>
      <c r="AM1124" s="554"/>
      <c r="AN1124" s="554"/>
      <c r="AO1124" s="554"/>
      <c r="AP1124" s="554"/>
      <c r="AQ1124" s="554"/>
      <c r="AR1124" s="554"/>
      <c r="AS1124" s="554"/>
      <c r="AT1124" s="554"/>
      <c r="AU1124" s="554"/>
      <c r="AV1124" s="554"/>
      <c r="AW1124" s="554"/>
      <c r="AX1124" s="554"/>
      <c r="AY1124" s="554"/>
      <c r="AZ1124" s="554"/>
      <c r="BA1124" s="554"/>
      <c r="BB1124" s="554"/>
      <c r="BC1124" s="554"/>
      <c r="BD1124" s="554"/>
      <c r="BE1124" s="554"/>
      <c r="BF1124" s="554"/>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c r="DR1124" s="9"/>
      <c r="DS1124" s="9"/>
      <c r="DT1124" s="9"/>
    </row>
    <row r="1125" spans="1:124" hidden="1">
      <c r="A1125" s="9"/>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554"/>
      <c r="AI1125" s="554"/>
      <c r="AJ1125" s="554"/>
      <c r="AK1125" s="554"/>
      <c r="AL1125" s="554"/>
      <c r="AM1125" s="554"/>
      <c r="AN1125" s="554"/>
      <c r="AO1125" s="554"/>
      <c r="AP1125" s="554"/>
      <c r="AQ1125" s="554"/>
      <c r="AR1125" s="554"/>
      <c r="AS1125" s="554"/>
      <c r="AT1125" s="554"/>
      <c r="AU1125" s="554"/>
      <c r="AV1125" s="554"/>
      <c r="AW1125" s="554"/>
      <c r="AX1125" s="554"/>
      <c r="AY1125" s="554"/>
      <c r="AZ1125" s="554"/>
      <c r="BA1125" s="554"/>
      <c r="BB1125" s="554"/>
      <c r="BC1125" s="554"/>
      <c r="BD1125" s="554"/>
      <c r="BE1125" s="554"/>
      <c r="BF1125" s="554"/>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c r="DR1125" s="9"/>
      <c r="DS1125" s="9"/>
      <c r="DT1125" s="9"/>
    </row>
    <row r="1126" spans="1:124" hidden="1">
      <c r="A1126" s="9"/>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554"/>
      <c r="AI1126" s="554"/>
      <c r="AJ1126" s="554"/>
      <c r="AK1126" s="554"/>
      <c r="AL1126" s="554"/>
      <c r="AM1126" s="554"/>
      <c r="AN1126" s="554"/>
      <c r="AO1126" s="554"/>
      <c r="AP1126" s="554"/>
      <c r="AQ1126" s="554"/>
      <c r="AR1126" s="554"/>
      <c r="AS1126" s="554"/>
      <c r="AT1126" s="554"/>
      <c r="AU1126" s="554"/>
      <c r="AV1126" s="554"/>
      <c r="AW1126" s="554"/>
      <c r="AX1126" s="554"/>
      <c r="AY1126" s="554"/>
      <c r="AZ1126" s="554"/>
      <c r="BA1126" s="554"/>
      <c r="BB1126" s="554"/>
      <c r="BC1126" s="554"/>
      <c r="BD1126" s="554"/>
      <c r="BE1126" s="554"/>
      <c r="BF1126" s="554"/>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c r="DR1126" s="9"/>
      <c r="DS1126" s="9"/>
      <c r="DT1126" s="9"/>
    </row>
    <row r="1127" spans="1:124" hidden="1">
      <c r="A1127" s="9"/>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554"/>
      <c r="AI1127" s="554"/>
      <c r="AJ1127" s="554"/>
      <c r="AK1127" s="554"/>
      <c r="AL1127" s="554"/>
      <c r="AM1127" s="554"/>
      <c r="AN1127" s="554"/>
      <c r="AO1127" s="554"/>
      <c r="AP1127" s="554"/>
      <c r="AQ1127" s="554"/>
      <c r="AR1127" s="554"/>
      <c r="AS1127" s="554"/>
      <c r="AT1127" s="554"/>
      <c r="AU1127" s="554"/>
      <c r="AV1127" s="554"/>
      <c r="AW1127" s="554"/>
      <c r="AX1127" s="554"/>
      <c r="AY1127" s="554"/>
      <c r="AZ1127" s="554"/>
      <c r="BA1127" s="554"/>
      <c r="BB1127" s="554"/>
      <c r="BC1127" s="554"/>
      <c r="BD1127" s="554"/>
      <c r="BE1127" s="554"/>
      <c r="BF1127" s="554"/>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c r="DR1127" s="9"/>
      <c r="DS1127" s="9"/>
      <c r="DT1127" s="9"/>
    </row>
    <row r="1128" spans="1:124" hidden="1">
      <c r="A1128" s="9"/>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554"/>
      <c r="AI1128" s="554"/>
      <c r="AJ1128" s="554"/>
      <c r="AK1128" s="554"/>
      <c r="AL1128" s="554"/>
      <c r="AM1128" s="554"/>
      <c r="AN1128" s="554"/>
      <c r="AO1128" s="554"/>
      <c r="AP1128" s="554"/>
      <c r="AQ1128" s="554"/>
      <c r="AR1128" s="554"/>
      <c r="AS1128" s="554"/>
      <c r="AT1128" s="554"/>
      <c r="AU1128" s="554"/>
      <c r="AV1128" s="554"/>
      <c r="AW1128" s="554"/>
      <c r="AX1128" s="554"/>
      <c r="AY1128" s="554"/>
      <c r="AZ1128" s="554"/>
      <c r="BA1128" s="554"/>
      <c r="BB1128" s="554"/>
      <c r="BC1128" s="554"/>
      <c r="BD1128" s="554"/>
      <c r="BE1128" s="554"/>
      <c r="BF1128" s="554"/>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c r="DR1128" s="9"/>
      <c r="DS1128" s="9"/>
      <c r="DT1128" s="9"/>
    </row>
    <row r="1129" spans="1:124" hidden="1">
      <c r="A1129" s="9"/>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554"/>
      <c r="AI1129" s="554"/>
      <c r="AJ1129" s="554"/>
      <c r="AK1129" s="554"/>
      <c r="AL1129" s="554"/>
      <c r="AM1129" s="554"/>
      <c r="AN1129" s="554"/>
      <c r="AO1129" s="554"/>
      <c r="AP1129" s="554"/>
      <c r="AQ1129" s="554"/>
      <c r="AR1129" s="554"/>
      <c r="AS1129" s="554"/>
      <c r="AT1129" s="554"/>
      <c r="AU1129" s="554"/>
      <c r="AV1129" s="554"/>
      <c r="AW1129" s="554"/>
      <c r="AX1129" s="554"/>
      <c r="AY1129" s="554"/>
      <c r="AZ1129" s="554"/>
      <c r="BA1129" s="554"/>
      <c r="BB1129" s="554"/>
      <c r="BC1129" s="554"/>
      <c r="BD1129" s="554"/>
      <c r="BE1129" s="554"/>
      <c r="BF1129" s="554"/>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c r="DR1129" s="9"/>
      <c r="DS1129" s="9"/>
      <c r="DT1129" s="9"/>
    </row>
    <row r="1130" spans="1:124" hidden="1">
      <c r="A1130" s="9"/>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554"/>
      <c r="AI1130" s="554"/>
      <c r="AJ1130" s="554"/>
      <c r="AK1130" s="554"/>
      <c r="AL1130" s="554"/>
      <c r="AM1130" s="554"/>
      <c r="AN1130" s="554"/>
      <c r="AO1130" s="554"/>
      <c r="AP1130" s="554"/>
      <c r="AQ1130" s="554"/>
      <c r="AR1130" s="554"/>
      <c r="AS1130" s="554"/>
      <c r="AT1130" s="554"/>
      <c r="AU1130" s="554"/>
      <c r="AV1130" s="554"/>
      <c r="AW1130" s="554"/>
      <c r="AX1130" s="554"/>
      <c r="AY1130" s="554"/>
      <c r="AZ1130" s="554"/>
      <c r="BA1130" s="554"/>
      <c r="BB1130" s="554"/>
      <c r="BC1130" s="554"/>
      <c r="BD1130" s="554"/>
      <c r="BE1130" s="554"/>
      <c r="BF1130" s="554"/>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c r="DR1130" s="9"/>
      <c r="DS1130" s="9"/>
      <c r="DT1130" s="9"/>
    </row>
    <row r="1131" spans="1:124" hidden="1">
      <c r="A1131" s="9"/>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554"/>
      <c r="AI1131" s="554"/>
      <c r="AJ1131" s="554"/>
      <c r="AK1131" s="554"/>
      <c r="AL1131" s="554"/>
      <c r="AM1131" s="554"/>
      <c r="AN1131" s="554"/>
      <c r="AO1131" s="554"/>
      <c r="AP1131" s="554"/>
      <c r="AQ1131" s="554"/>
      <c r="AR1131" s="554"/>
      <c r="AS1131" s="554"/>
      <c r="AT1131" s="554"/>
      <c r="AU1131" s="554"/>
      <c r="AV1131" s="554"/>
      <c r="AW1131" s="554"/>
      <c r="AX1131" s="554"/>
      <c r="AY1131" s="554"/>
      <c r="AZ1131" s="554"/>
      <c r="BA1131" s="554"/>
      <c r="BB1131" s="554"/>
      <c r="BC1131" s="554"/>
      <c r="BD1131" s="554"/>
      <c r="BE1131" s="554"/>
      <c r="BF1131" s="554"/>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c r="DR1131" s="9"/>
      <c r="DS1131" s="9"/>
      <c r="DT1131" s="9"/>
    </row>
    <row r="1132" spans="1:124" hidden="1">
      <c r="A1132" s="9"/>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554"/>
      <c r="AI1132" s="554"/>
      <c r="AJ1132" s="554"/>
      <c r="AK1132" s="554"/>
      <c r="AL1132" s="554"/>
      <c r="AM1132" s="554"/>
      <c r="AN1132" s="554"/>
      <c r="AO1132" s="554"/>
      <c r="AP1132" s="554"/>
      <c r="AQ1132" s="554"/>
      <c r="AR1132" s="554"/>
      <c r="AS1132" s="554"/>
      <c r="AT1132" s="554"/>
      <c r="AU1132" s="554"/>
      <c r="AV1132" s="554"/>
      <c r="AW1132" s="554"/>
      <c r="AX1132" s="554"/>
      <c r="AY1132" s="554"/>
      <c r="AZ1132" s="554"/>
      <c r="BA1132" s="554"/>
      <c r="BB1132" s="554"/>
      <c r="BC1132" s="554"/>
      <c r="BD1132" s="554"/>
      <c r="BE1132" s="554"/>
      <c r="BF1132" s="554"/>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c r="DR1132" s="9"/>
      <c r="DS1132" s="9"/>
      <c r="DT1132" s="9"/>
    </row>
    <row r="1133" spans="1:124" hidden="1">
      <c r="A1133" s="9"/>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554"/>
      <c r="AI1133" s="554"/>
      <c r="AJ1133" s="554"/>
      <c r="AK1133" s="554"/>
      <c r="AL1133" s="554"/>
      <c r="AM1133" s="554"/>
      <c r="AN1133" s="554"/>
      <c r="AO1133" s="554"/>
      <c r="AP1133" s="554"/>
      <c r="AQ1133" s="554"/>
      <c r="AR1133" s="554"/>
      <c r="AS1133" s="554"/>
      <c r="AT1133" s="554"/>
      <c r="AU1133" s="554"/>
      <c r="AV1133" s="554"/>
      <c r="AW1133" s="554"/>
      <c r="AX1133" s="554"/>
      <c r="AY1133" s="554"/>
      <c r="AZ1133" s="554"/>
      <c r="BA1133" s="554"/>
      <c r="BB1133" s="554"/>
      <c r="BC1133" s="554"/>
      <c r="BD1133" s="554"/>
      <c r="BE1133" s="554"/>
      <c r="BF1133" s="554"/>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c r="DR1133" s="9"/>
      <c r="DS1133" s="9"/>
      <c r="DT1133" s="9"/>
    </row>
    <row r="1134" spans="1:124" hidden="1">
      <c r="A1134" s="9"/>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554"/>
      <c r="AI1134" s="554"/>
      <c r="AJ1134" s="554"/>
      <c r="AK1134" s="554"/>
      <c r="AL1134" s="554"/>
      <c r="AM1134" s="554"/>
      <c r="AN1134" s="554"/>
      <c r="AO1134" s="554"/>
      <c r="AP1134" s="554"/>
      <c r="AQ1134" s="554"/>
      <c r="AR1134" s="554"/>
      <c r="AS1134" s="554"/>
      <c r="AT1134" s="554"/>
      <c r="AU1134" s="554"/>
      <c r="AV1134" s="554"/>
      <c r="AW1134" s="554"/>
      <c r="AX1134" s="554"/>
      <c r="AY1134" s="554"/>
      <c r="AZ1134" s="554"/>
      <c r="BA1134" s="554"/>
      <c r="BB1134" s="554"/>
      <c r="BC1134" s="554"/>
      <c r="BD1134" s="554"/>
      <c r="BE1134" s="554"/>
      <c r="BF1134" s="554"/>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c r="DR1134" s="9"/>
      <c r="DS1134" s="9"/>
      <c r="DT1134" s="9"/>
    </row>
    <row r="1135" spans="1:124" hidden="1">
      <c r="A1135" s="9"/>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554"/>
      <c r="AI1135" s="554"/>
      <c r="AJ1135" s="554"/>
      <c r="AK1135" s="554"/>
      <c r="AL1135" s="554"/>
      <c r="AM1135" s="554"/>
      <c r="AN1135" s="554"/>
      <c r="AO1135" s="554"/>
      <c r="AP1135" s="554"/>
      <c r="AQ1135" s="554"/>
      <c r="AR1135" s="554"/>
      <c r="AS1135" s="554"/>
      <c r="AT1135" s="554"/>
      <c r="AU1135" s="554"/>
      <c r="AV1135" s="554"/>
      <c r="AW1135" s="554"/>
      <c r="AX1135" s="554"/>
      <c r="AY1135" s="554"/>
      <c r="AZ1135" s="554"/>
      <c r="BA1135" s="554"/>
      <c r="BB1135" s="554"/>
      <c r="BC1135" s="554"/>
      <c r="BD1135" s="554"/>
      <c r="BE1135" s="554"/>
      <c r="BF1135" s="554"/>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c r="DR1135" s="9"/>
      <c r="DS1135" s="9"/>
      <c r="DT1135" s="9"/>
    </row>
    <row r="1136" spans="1:124" hidden="1">
      <c r="A1136" s="9"/>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554"/>
      <c r="AI1136" s="554"/>
      <c r="AJ1136" s="554"/>
      <c r="AK1136" s="554"/>
      <c r="AL1136" s="554"/>
      <c r="AM1136" s="554"/>
      <c r="AN1136" s="554"/>
      <c r="AO1136" s="554"/>
      <c r="AP1136" s="554"/>
      <c r="AQ1136" s="554"/>
      <c r="AR1136" s="554"/>
      <c r="AS1136" s="554"/>
      <c r="AT1136" s="554"/>
      <c r="AU1136" s="554"/>
      <c r="AV1136" s="554"/>
      <c r="AW1136" s="554"/>
      <c r="AX1136" s="554"/>
      <c r="AY1136" s="554"/>
      <c r="AZ1136" s="554"/>
      <c r="BA1136" s="554"/>
      <c r="BB1136" s="554"/>
      <c r="BC1136" s="554"/>
      <c r="BD1136" s="554"/>
      <c r="BE1136" s="554"/>
      <c r="BF1136" s="554"/>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c r="DR1136" s="9"/>
      <c r="DS1136" s="9"/>
      <c r="DT1136" s="9"/>
    </row>
    <row r="1137" spans="1:124" hidden="1">
      <c r="A1137" s="9"/>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554"/>
      <c r="AI1137" s="554"/>
      <c r="AJ1137" s="554"/>
      <c r="AK1137" s="554"/>
      <c r="AL1137" s="554"/>
      <c r="AM1137" s="554"/>
      <c r="AN1137" s="554"/>
      <c r="AO1137" s="554"/>
      <c r="AP1137" s="554"/>
      <c r="AQ1137" s="554"/>
      <c r="AR1137" s="554"/>
      <c r="AS1137" s="554"/>
      <c r="AT1137" s="554"/>
      <c r="AU1137" s="554"/>
      <c r="AV1137" s="554"/>
      <c r="AW1137" s="554"/>
      <c r="AX1137" s="554"/>
      <c r="AY1137" s="554"/>
      <c r="AZ1137" s="554"/>
      <c r="BA1137" s="554"/>
      <c r="BB1137" s="554"/>
      <c r="BC1137" s="554"/>
      <c r="BD1137" s="554"/>
      <c r="BE1137" s="554"/>
      <c r="BF1137" s="554"/>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c r="DR1137" s="9"/>
      <c r="DS1137" s="9"/>
      <c r="DT1137" s="9"/>
    </row>
    <row r="1138" spans="1:124" hidden="1">
      <c r="A1138" s="9"/>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554"/>
      <c r="AI1138" s="554"/>
      <c r="AJ1138" s="554"/>
      <c r="AK1138" s="554"/>
      <c r="AL1138" s="554"/>
      <c r="AM1138" s="554"/>
      <c r="AN1138" s="554"/>
      <c r="AO1138" s="554"/>
      <c r="AP1138" s="554"/>
      <c r="AQ1138" s="554"/>
      <c r="AR1138" s="554"/>
      <c r="AS1138" s="554"/>
      <c r="AT1138" s="554"/>
      <c r="AU1138" s="554"/>
      <c r="AV1138" s="554"/>
      <c r="AW1138" s="554"/>
      <c r="AX1138" s="554"/>
      <c r="AY1138" s="554"/>
      <c r="AZ1138" s="554"/>
      <c r="BA1138" s="554"/>
      <c r="BB1138" s="554"/>
      <c r="BC1138" s="554"/>
      <c r="BD1138" s="554"/>
      <c r="BE1138" s="554"/>
      <c r="BF1138" s="554"/>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c r="DR1138" s="9"/>
      <c r="DS1138" s="9"/>
      <c r="DT1138" s="9"/>
    </row>
    <row r="1139" spans="1:124" hidden="1">
      <c r="A1139" s="9"/>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554"/>
      <c r="AI1139" s="554"/>
      <c r="AJ1139" s="554"/>
      <c r="AK1139" s="554"/>
      <c r="AL1139" s="554"/>
      <c r="AM1139" s="554"/>
      <c r="AN1139" s="554"/>
      <c r="AO1139" s="554"/>
      <c r="AP1139" s="554"/>
      <c r="AQ1139" s="554"/>
      <c r="AR1139" s="554"/>
      <c r="AS1139" s="554"/>
      <c r="AT1139" s="554"/>
      <c r="AU1139" s="554"/>
      <c r="AV1139" s="554"/>
      <c r="AW1139" s="554"/>
      <c r="AX1139" s="554"/>
      <c r="AY1139" s="554"/>
      <c r="AZ1139" s="554"/>
      <c r="BA1139" s="554"/>
      <c r="BB1139" s="554"/>
      <c r="BC1139" s="554"/>
      <c r="BD1139" s="554"/>
      <c r="BE1139" s="554"/>
      <c r="BF1139" s="554"/>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c r="DR1139" s="9"/>
      <c r="DS1139" s="9"/>
      <c r="DT1139" s="9"/>
    </row>
    <row r="1140" spans="1:124" hidden="1">
      <c r="A1140" s="9"/>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554"/>
      <c r="AI1140" s="554"/>
      <c r="AJ1140" s="554"/>
      <c r="AK1140" s="554"/>
      <c r="AL1140" s="554"/>
      <c r="AM1140" s="554"/>
      <c r="AN1140" s="554"/>
      <c r="AO1140" s="554"/>
      <c r="AP1140" s="554"/>
      <c r="AQ1140" s="554"/>
      <c r="AR1140" s="554"/>
      <c r="AS1140" s="554"/>
      <c r="AT1140" s="554"/>
      <c r="AU1140" s="554"/>
      <c r="AV1140" s="554"/>
      <c r="AW1140" s="554"/>
      <c r="AX1140" s="554"/>
      <c r="AY1140" s="554"/>
      <c r="AZ1140" s="554"/>
      <c r="BA1140" s="554"/>
      <c r="BB1140" s="554"/>
      <c r="BC1140" s="554"/>
      <c r="BD1140" s="554"/>
      <c r="BE1140" s="554"/>
      <c r="BF1140" s="554"/>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c r="DR1140" s="9"/>
      <c r="DS1140" s="9"/>
      <c r="DT1140" s="9"/>
    </row>
    <row r="1141" spans="1:124" hidden="1">
      <c r="A1141" s="9"/>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554"/>
      <c r="AI1141" s="554"/>
      <c r="AJ1141" s="554"/>
      <c r="AK1141" s="554"/>
      <c r="AL1141" s="554"/>
      <c r="AM1141" s="554"/>
      <c r="AN1141" s="554"/>
      <c r="AO1141" s="554"/>
      <c r="AP1141" s="554"/>
      <c r="AQ1141" s="554"/>
      <c r="AR1141" s="554"/>
      <c r="AS1141" s="554"/>
      <c r="AT1141" s="554"/>
      <c r="AU1141" s="554"/>
      <c r="AV1141" s="554"/>
      <c r="AW1141" s="554"/>
      <c r="AX1141" s="554"/>
      <c r="AY1141" s="554"/>
      <c r="AZ1141" s="554"/>
      <c r="BA1141" s="554"/>
      <c r="BB1141" s="554"/>
      <c r="BC1141" s="554"/>
      <c r="BD1141" s="554"/>
      <c r="BE1141" s="554"/>
      <c r="BF1141" s="554"/>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c r="DR1141" s="9"/>
      <c r="DS1141" s="9"/>
      <c r="DT1141" s="9"/>
    </row>
    <row r="1142" spans="1:124" hidden="1">
      <c r="A1142" s="9"/>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554"/>
      <c r="AI1142" s="554"/>
      <c r="AJ1142" s="554"/>
      <c r="AK1142" s="554"/>
      <c r="AL1142" s="554"/>
      <c r="AM1142" s="554"/>
      <c r="AN1142" s="554"/>
      <c r="AO1142" s="554"/>
      <c r="AP1142" s="554"/>
      <c r="AQ1142" s="554"/>
      <c r="AR1142" s="554"/>
      <c r="AS1142" s="554"/>
      <c r="AT1142" s="554"/>
      <c r="AU1142" s="554"/>
      <c r="AV1142" s="554"/>
      <c r="AW1142" s="554"/>
      <c r="AX1142" s="554"/>
      <c r="AY1142" s="554"/>
      <c r="AZ1142" s="554"/>
      <c r="BA1142" s="554"/>
      <c r="BB1142" s="554"/>
      <c r="BC1142" s="554"/>
      <c r="BD1142" s="554"/>
      <c r="BE1142" s="554"/>
      <c r="BF1142" s="554"/>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c r="DR1142" s="9"/>
      <c r="DS1142" s="9"/>
      <c r="DT1142" s="9"/>
    </row>
    <row r="1143" spans="1:124" hidden="1">
      <c r="A1143" s="9"/>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554"/>
      <c r="AI1143" s="554"/>
      <c r="AJ1143" s="554"/>
      <c r="AK1143" s="554"/>
      <c r="AL1143" s="554"/>
      <c r="AM1143" s="554"/>
      <c r="AN1143" s="554"/>
      <c r="AO1143" s="554"/>
      <c r="AP1143" s="554"/>
      <c r="AQ1143" s="554"/>
      <c r="AR1143" s="554"/>
      <c r="AS1143" s="554"/>
      <c r="AT1143" s="554"/>
      <c r="AU1143" s="554"/>
      <c r="AV1143" s="554"/>
      <c r="AW1143" s="554"/>
      <c r="AX1143" s="554"/>
      <c r="AY1143" s="554"/>
      <c r="AZ1143" s="554"/>
      <c r="BA1143" s="554"/>
      <c r="BB1143" s="554"/>
      <c r="BC1143" s="554"/>
      <c r="BD1143" s="554"/>
      <c r="BE1143" s="554"/>
      <c r="BF1143" s="554"/>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c r="DR1143" s="9"/>
      <c r="DS1143" s="9"/>
      <c r="DT1143" s="9"/>
    </row>
    <row r="1144" spans="1:124" hidden="1">
      <c r="A1144" s="9"/>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554"/>
      <c r="AI1144" s="554"/>
      <c r="AJ1144" s="554"/>
      <c r="AK1144" s="554"/>
      <c r="AL1144" s="554"/>
      <c r="AM1144" s="554"/>
      <c r="AN1144" s="554"/>
      <c r="AO1144" s="554"/>
      <c r="AP1144" s="554"/>
      <c r="AQ1144" s="554"/>
      <c r="AR1144" s="554"/>
      <c r="AS1144" s="554"/>
      <c r="AT1144" s="554"/>
      <c r="AU1144" s="554"/>
      <c r="AV1144" s="554"/>
      <c r="AW1144" s="554"/>
      <c r="AX1144" s="554"/>
      <c r="AY1144" s="554"/>
      <c r="AZ1144" s="554"/>
      <c r="BA1144" s="554"/>
      <c r="BB1144" s="554"/>
      <c r="BC1144" s="554"/>
      <c r="BD1144" s="554"/>
      <c r="BE1144" s="554"/>
      <c r="BF1144" s="554"/>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c r="DR1144" s="9"/>
      <c r="DS1144" s="9"/>
      <c r="DT1144" s="9"/>
    </row>
    <row r="1145" spans="1:124" hidden="1">
      <c r="A1145" s="9"/>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554"/>
      <c r="AI1145" s="554"/>
      <c r="AJ1145" s="554"/>
      <c r="AK1145" s="554"/>
      <c r="AL1145" s="554"/>
      <c r="AM1145" s="554"/>
      <c r="AN1145" s="554"/>
      <c r="AO1145" s="554"/>
      <c r="AP1145" s="554"/>
      <c r="AQ1145" s="554"/>
      <c r="AR1145" s="554"/>
      <c r="AS1145" s="554"/>
      <c r="AT1145" s="554"/>
      <c r="AU1145" s="554"/>
      <c r="AV1145" s="554"/>
      <c r="AW1145" s="554"/>
      <c r="AX1145" s="554"/>
      <c r="AY1145" s="554"/>
      <c r="AZ1145" s="554"/>
      <c r="BA1145" s="554"/>
      <c r="BB1145" s="554"/>
      <c r="BC1145" s="554"/>
      <c r="BD1145" s="554"/>
      <c r="BE1145" s="554"/>
      <c r="BF1145" s="554"/>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c r="DR1145" s="9"/>
      <c r="DS1145" s="9"/>
      <c r="DT1145" s="9"/>
    </row>
    <row r="1146" spans="1:124" hidden="1">
      <c r="A1146" s="9"/>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554"/>
      <c r="AI1146" s="554"/>
      <c r="AJ1146" s="554"/>
      <c r="AK1146" s="554"/>
      <c r="AL1146" s="554"/>
      <c r="AM1146" s="554"/>
      <c r="AN1146" s="554"/>
      <c r="AO1146" s="554"/>
      <c r="AP1146" s="554"/>
      <c r="AQ1146" s="554"/>
      <c r="AR1146" s="554"/>
      <c r="AS1146" s="554"/>
      <c r="AT1146" s="554"/>
      <c r="AU1146" s="554"/>
      <c r="AV1146" s="554"/>
      <c r="AW1146" s="554"/>
      <c r="AX1146" s="554"/>
      <c r="AY1146" s="554"/>
      <c r="AZ1146" s="554"/>
      <c r="BA1146" s="554"/>
      <c r="BB1146" s="554"/>
      <c r="BC1146" s="554"/>
      <c r="BD1146" s="554"/>
      <c r="BE1146" s="554"/>
      <c r="BF1146" s="554"/>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c r="DR1146" s="9"/>
      <c r="DS1146" s="9"/>
      <c r="DT1146" s="9"/>
    </row>
    <row r="1147" spans="1:124" hidden="1">
      <c r="A1147" s="9"/>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554"/>
      <c r="AI1147" s="554"/>
      <c r="AJ1147" s="554"/>
      <c r="AK1147" s="554"/>
      <c r="AL1147" s="554"/>
      <c r="AM1147" s="554"/>
      <c r="AN1147" s="554"/>
      <c r="AO1147" s="554"/>
      <c r="AP1147" s="554"/>
      <c r="AQ1147" s="554"/>
      <c r="AR1147" s="554"/>
      <c r="AS1147" s="554"/>
      <c r="AT1147" s="554"/>
      <c r="AU1147" s="554"/>
      <c r="AV1147" s="554"/>
      <c r="AW1147" s="554"/>
      <c r="AX1147" s="554"/>
      <c r="AY1147" s="554"/>
      <c r="AZ1147" s="554"/>
      <c r="BA1147" s="554"/>
      <c r="BB1147" s="554"/>
      <c r="BC1147" s="554"/>
      <c r="BD1147" s="554"/>
      <c r="BE1147" s="554"/>
      <c r="BF1147" s="554"/>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c r="DR1147" s="9"/>
      <c r="DS1147" s="9"/>
      <c r="DT1147" s="9"/>
    </row>
    <row r="1148" spans="1:124" hidden="1">
      <c r="A1148" s="9"/>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554"/>
      <c r="AI1148" s="554"/>
      <c r="AJ1148" s="554"/>
      <c r="AK1148" s="554"/>
      <c r="AL1148" s="554"/>
      <c r="AM1148" s="554"/>
      <c r="AN1148" s="554"/>
      <c r="AO1148" s="554"/>
      <c r="AP1148" s="554"/>
      <c r="AQ1148" s="554"/>
      <c r="AR1148" s="554"/>
      <c r="AS1148" s="554"/>
      <c r="AT1148" s="554"/>
      <c r="AU1148" s="554"/>
      <c r="AV1148" s="554"/>
      <c r="AW1148" s="554"/>
      <c r="AX1148" s="554"/>
      <c r="AY1148" s="554"/>
      <c r="AZ1148" s="554"/>
      <c r="BA1148" s="554"/>
      <c r="BB1148" s="554"/>
      <c r="BC1148" s="554"/>
      <c r="BD1148" s="554"/>
      <c r="BE1148" s="554"/>
      <c r="BF1148" s="554"/>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c r="DR1148" s="9"/>
      <c r="DS1148" s="9"/>
      <c r="DT1148" s="9"/>
    </row>
    <row r="1149" spans="1:124" hidden="1">
      <c r="A1149" s="9"/>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554"/>
      <c r="AI1149" s="554"/>
      <c r="AJ1149" s="554"/>
      <c r="AK1149" s="554"/>
      <c r="AL1149" s="554"/>
      <c r="AM1149" s="554"/>
      <c r="AN1149" s="554"/>
      <c r="AO1149" s="554"/>
      <c r="AP1149" s="554"/>
      <c r="AQ1149" s="554"/>
      <c r="AR1149" s="554"/>
      <c r="AS1149" s="554"/>
      <c r="AT1149" s="554"/>
      <c r="AU1149" s="554"/>
      <c r="AV1149" s="554"/>
      <c r="AW1149" s="554"/>
      <c r="AX1149" s="554"/>
      <c r="AY1149" s="554"/>
      <c r="AZ1149" s="554"/>
      <c r="BA1149" s="554"/>
      <c r="BB1149" s="554"/>
      <c r="BC1149" s="554"/>
      <c r="BD1149" s="554"/>
      <c r="BE1149" s="554"/>
      <c r="BF1149" s="554"/>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c r="DR1149" s="9"/>
      <c r="DS1149" s="9"/>
      <c r="DT1149" s="9"/>
    </row>
    <row r="1150" spans="1:124" hidden="1">
      <c r="A1150" s="9"/>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554"/>
      <c r="AI1150" s="554"/>
      <c r="AJ1150" s="554"/>
      <c r="AK1150" s="554"/>
      <c r="AL1150" s="554"/>
      <c r="AM1150" s="554"/>
      <c r="AN1150" s="554"/>
      <c r="AO1150" s="554"/>
      <c r="AP1150" s="554"/>
      <c r="AQ1150" s="554"/>
      <c r="AR1150" s="554"/>
      <c r="AS1150" s="554"/>
      <c r="AT1150" s="554"/>
      <c r="AU1150" s="554"/>
      <c r="AV1150" s="554"/>
      <c r="AW1150" s="554"/>
      <c r="AX1150" s="554"/>
      <c r="AY1150" s="554"/>
      <c r="AZ1150" s="554"/>
      <c r="BA1150" s="554"/>
      <c r="BB1150" s="554"/>
      <c r="BC1150" s="554"/>
      <c r="BD1150" s="554"/>
      <c r="BE1150" s="554"/>
      <c r="BF1150" s="554"/>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c r="DR1150" s="9"/>
      <c r="DS1150" s="9"/>
      <c r="DT1150" s="9"/>
    </row>
    <row r="1151" spans="1:124" hidden="1">
      <c r="A1151" s="9"/>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554"/>
      <c r="AI1151" s="554"/>
      <c r="AJ1151" s="554"/>
      <c r="AK1151" s="554"/>
      <c r="AL1151" s="554"/>
      <c r="AM1151" s="554"/>
      <c r="AN1151" s="554"/>
      <c r="AO1151" s="554"/>
      <c r="AP1151" s="554"/>
      <c r="AQ1151" s="554"/>
      <c r="AR1151" s="554"/>
      <c r="AS1151" s="554"/>
      <c r="AT1151" s="554"/>
      <c r="AU1151" s="554"/>
      <c r="AV1151" s="554"/>
      <c r="AW1151" s="554"/>
      <c r="AX1151" s="554"/>
      <c r="AY1151" s="554"/>
      <c r="AZ1151" s="554"/>
      <c r="BA1151" s="554"/>
      <c r="BB1151" s="554"/>
      <c r="BC1151" s="554"/>
      <c r="BD1151" s="554"/>
      <c r="BE1151" s="554"/>
      <c r="BF1151" s="554"/>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c r="DR1151" s="9"/>
      <c r="DS1151" s="9"/>
      <c r="DT1151" s="9"/>
    </row>
    <row r="1152" spans="1:124" hidden="1">
      <c r="A1152" s="9"/>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554"/>
      <c r="AI1152" s="554"/>
      <c r="AJ1152" s="554"/>
      <c r="AK1152" s="554"/>
      <c r="AL1152" s="554"/>
      <c r="AM1152" s="554"/>
      <c r="AN1152" s="554"/>
      <c r="AO1152" s="554"/>
      <c r="AP1152" s="554"/>
      <c r="AQ1152" s="554"/>
      <c r="AR1152" s="554"/>
      <c r="AS1152" s="554"/>
      <c r="AT1152" s="554"/>
      <c r="AU1152" s="554"/>
      <c r="AV1152" s="554"/>
      <c r="AW1152" s="554"/>
      <c r="AX1152" s="554"/>
      <c r="AY1152" s="554"/>
      <c r="AZ1152" s="554"/>
      <c r="BA1152" s="554"/>
      <c r="BB1152" s="554"/>
      <c r="BC1152" s="554"/>
      <c r="BD1152" s="554"/>
      <c r="BE1152" s="554"/>
      <c r="BF1152" s="554"/>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c r="DR1152" s="9"/>
      <c r="DS1152" s="9"/>
      <c r="DT1152" s="9"/>
    </row>
    <row r="1153" spans="1:124" hidden="1">
      <c r="A1153" s="9"/>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554"/>
      <c r="AI1153" s="554"/>
      <c r="AJ1153" s="554"/>
      <c r="AK1153" s="554"/>
      <c r="AL1153" s="554"/>
      <c r="AM1153" s="554"/>
      <c r="AN1153" s="554"/>
      <c r="AO1153" s="554"/>
      <c r="AP1153" s="554"/>
      <c r="AQ1153" s="554"/>
      <c r="AR1153" s="554"/>
      <c r="AS1153" s="554"/>
      <c r="AT1153" s="554"/>
      <c r="AU1153" s="554"/>
      <c r="AV1153" s="554"/>
      <c r="AW1153" s="554"/>
      <c r="AX1153" s="554"/>
      <c r="AY1153" s="554"/>
      <c r="AZ1153" s="554"/>
      <c r="BA1153" s="554"/>
      <c r="BB1153" s="554"/>
      <c r="BC1153" s="554"/>
      <c r="BD1153" s="554"/>
      <c r="BE1153" s="554"/>
      <c r="BF1153" s="554"/>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c r="DR1153" s="9"/>
      <c r="DS1153" s="9"/>
      <c r="DT1153" s="9"/>
    </row>
    <row r="1154" spans="1:124" hidden="1">
      <c r="A1154" s="9"/>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554"/>
      <c r="AI1154" s="554"/>
      <c r="AJ1154" s="554"/>
      <c r="AK1154" s="554"/>
      <c r="AL1154" s="554"/>
      <c r="AM1154" s="554"/>
      <c r="AN1154" s="554"/>
      <c r="AO1154" s="554"/>
      <c r="AP1154" s="554"/>
      <c r="AQ1154" s="554"/>
      <c r="AR1154" s="554"/>
      <c r="AS1154" s="554"/>
      <c r="AT1154" s="554"/>
      <c r="AU1154" s="554"/>
      <c r="AV1154" s="554"/>
      <c r="AW1154" s="554"/>
      <c r="AX1154" s="554"/>
      <c r="AY1154" s="554"/>
      <c r="AZ1154" s="554"/>
      <c r="BA1154" s="554"/>
      <c r="BB1154" s="554"/>
      <c r="BC1154" s="554"/>
      <c r="BD1154" s="554"/>
      <c r="BE1154" s="554"/>
      <c r="BF1154" s="554"/>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c r="DR1154" s="9"/>
      <c r="DS1154" s="9"/>
      <c r="DT1154" s="9"/>
    </row>
    <row r="1155" spans="1:124" hidden="1">
      <c r="A1155" s="9"/>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554"/>
      <c r="AI1155" s="554"/>
      <c r="AJ1155" s="554"/>
      <c r="AK1155" s="554"/>
      <c r="AL1155" s="554"/>
      <c r="AM1155" s="554"/>
      <c r="AN1155" s="554"/>
      <c r="AO1155" s="554"/>
      <c r="AP1155" s="554"/>
      <c r="AQ1155" s="554"/>
      <c r="AR1155" s="554"/>
      <c r="AS1155" s="554"/>
      <c r="AT1155" s="554"/>
      <c r="AU1155" s="554"/>
      <c r="AV1155" s="554"/>
      <c r="AW1155" s="554"/>
      <c r="AX1155" s="554"/>
      <c r="AY1155" s="554"/>
      <c r="AZ1155" s="554"/>
      <c r="BA1155" s="554"/>
      <c r="BB1155" s="554"/>
      <c r="BC1155" s="554"/>
      <c r="BD1155" s="554"/>
      <c r="BE1155" s="554"/>
      <c r="BF1155" s="554"/>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c r="DR1155" s="9"/>
      <c r="DS1155" s="9"/>
      <c r="DT1155" s="9"/>
    </row>
    <row r="1156" spans="1:124" hidden="1">
      <c r="A1156" s="9"/>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554"/>
      <c r="AI1156" s="554"/>
      <c r="AJ1156" s="554"/>
      <c r="AK1156" s="554"/>
      <c r="AL1156" s="554"/>
      <c r="AM1156" s="554"/>
      <c r="AN1156" s="554"/>
      <c r="AO1156" s="554"/>
      <c r="AP1156" s="554"/>
      <c r="AQ1156" s="554"/>
      <c r="AR1156" s="554"/>
      <c r="AS1156" s="554"/>
      <c r="AT1156" s="554"/>
      <c r="AU1156" s="554"/>
      <c r="AV1156" s="554"/>
      <c r="AW1156" s="554"/>
      <c r="AX1156" s="554"/>
      <c r="AY1156" s="554"/>
      <c r="AZ1156" s="554"/>
      <c r="BA1156" s="554"/>
      <c r="BB1156" s="554"/>
      <c r="BC1156" s="554"/>
      <c r="BD1156" s="554"/>
      <c r="BE1156" s="554"/>
      <c r="BF1156" s="554"/>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c r="DR1156" s="9"/>
      <c r="DS1156" s="9"/>
      <c r="DT1156" s="9"/>
    </row>
    <row r="1157" spans="1:124" hidden="1">
      <c r="A1157" s="9"/>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554"/>
      <c r="AI1157" s="554"/>
      <c r="AJ1157" s="554"/>
      <c r="AK1157" s="554"/>
      <c r="AL1157" s="554"/>
      <c r="AM1157" s="554"/>
      <c r="AN1157" s="554"/>
      <c r="AO1157" s="554"/>
      <c r="AP1157" s="554"/>
      <c r="AQ1157" s="554"/>
      <c r="AR1157" s="554"/>
      <c r="AS1157" s="554"/>
      <c r="AT1157" s="554"/>
      <c r="AU1157" s="554"/>
      <c r="AV1157" s="554"/>
      <c r="AW1157" s="554"/>
      <c r="AX1157" s="554"/>
      <c r="AY1157" s="554"/>
      <c r="AZ1157" s="554"/>
      <c r="BA1157" s="554"/>
      <c r="BB1157" s="554"/>
      <c r="BC1157" s="554"/>
      <c r="BD1157" s="554"/>
      <c r="BE1157" s="554"/>
      <c r="BF1157" s="554"/>
      <c r="BG1157" s="9"/>
      <c r="BH1157" s="9"/>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c r="DR1157" s="9"/>
      <c r="DS1157" s="9"/>
      <c r="DT1157" s="9"/>
    </row>
    <row r="1158" spans="1:124" hidden="1">
      <c r="A1158" s="9"/>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554"/>
      <c r="AI1158" s="554"/>
      <c r="AJ1158" s="554"/>
      <c r="AK1158" s="554"/>
      <c r="AL1158" s="554"/>
      <c r="AM1158" s="554"/>
      <c r="AN1158" s="554"/>
      <c r="AO1158" s="554"/>
      <c r="AP1158" s="554"/>
      <c r="AQ1158" s="554"/>
      <c r="AR1158" s="554"/>
      <c r="AS1158" s="554"/>
      <c r="AT1158" s="554"/>
      <c r="AU1158" s="554"/>
      <c r="AV1158" s="554"/>
      <c r="AW1158" s="554"/>
      <c r="AX1158" s="554"/>
      <c r="AY1158" s="554"/>
      <c r="AZ1158" s="554"/>
      <c r="BA1158" s="554"/>
      <c r="BB1158" s="554"/>
      <c r="BC1158" s="554"/>
      <c r="BD1158" s="554"/>
      <c r="BE1158" s="554"/>
      <c r="BF1158" s="554"/>
      <c r="BG1158" s="9"/>
      <c r="BH1158" s="9"/>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c r="DR1158" s="9"/>
      <c r="DS1158" s="9"/>
      <c r="DT1158" s="9"/>
    </row>
    <row r="1159" spans="1:124" hidden="1">
      <c r="A1159" s="9"/>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554"/>
      <c r="AI1159" s="554"/>
      <c r="AJ1159" s="554"/>
      <c r="AK1159" s="554"/>
      <c r="AL1159" s="554"/>
      <c r="AM1159" s="554"/>
      <c r="AN1159" s="554"/>
      <c r="AO1159" s="554"/>
      <c r="AP1159" s="554"/>
      <c r="AQ1159" s="554"/>
      <c r="AR1159" s="554"/>
      <c r="AS1159" s="554"/>
      <c r="AT1159" s="554"/>
      <c r="AU1159" s="554"/>
      <c r="AV1159" s="554"/>
      <c r="AW1159" s="554"/>
      <c r="AX1159" s="554"/>
      <c r="AY1159" s="554"/>
      <c r="AZ1159" s="554"/>
      <c r="BA1159" s="554"/>
      <c r="BB1159" s="554"/>
      <c r="BC1159" s="554"/>
      <c r="BD1159" s="554"/>
      <c r="BE1159" s="554"/>
      <c r="BF1159" s="554"/>
      <c r="BG1159" s="9"/>
      <c r="BH1159" s="9"/>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c r="DR1159" s="9"/>
      <c r="DS1159" s="9"/>
      <c r="DT1159" s="9"/>
    </row>
    <row r="1160" spans="1:124" hidden="1">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554"/>
      <c r="AI1160" s="554"/>
      <c r="AJ1160" s="554"/>
      <c r="AK1160" s="554"/>
      <c r="AL1160" s="554"/>
      <c r="AM1160" s="554"/>
      <c r="AN1160" s="554"/>
      <c r="AO1160" s="554"/>
      <c r="AP1160" s="554"/>
      <c r="AQ1160" s="554"/>
      <c r="AR1160" s="554"/>
      <c r="AS1160" s="554"/>
      <c r="AT1160" s="554"/>
      <c r="AU1160" s="554"/>
      <c r="AV1160" s="554"/>
      <c r="AW1160" s="554"/>
      <c r="AX1160" s="554"/>
      <c r="AY1160" s="554"/>
      <c r="AZ1160" s="554"/>
      <c r="BA1160" s="554"/>
      <c r="BB1160" s="554"/>
      <c r="BC1160" s="554"/>
      <c r="BD1160" s="554"/>
      <c r="BE1160" s="554"/>
      <c r="BF1160" s="554"/>
      <c r="BG1160" s="9"/>
      <c r="BH1160" s="9"/>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c r="DR1160" s="9"/>
      <c r="DS1160" s="9"/>
      <c r="DT1160" s="9"/>
    </row>
    <row r="1161" spans="1:124" hidden="1">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554"/>
      <c r="AI1161" s="554"/>
      <c r="AJ1161" s="554"/>
      <c r="AK1161" s="554"/>
      <c r="AL1161" s="554"/>
      <c r="AM1161" s="554"/>
      <c r="AN1161" s="554"/>
      <c r="AO1161" s="554"/>
      <c r="AP1161" s="554"/>
      <c r="AQ1161" s="554"/>
      <c r="AR1161" s="554"/>
      <c r="AS1161" s="554"/>
      <c r="AT1161" s="554"/>
      <c r="AU1161" s="554"/>
      <c r="AV1161" s="554"/>
      <c r="AW1161" s="554"/>
      <c r="AX1161" s="554"/>
      <c r="AY1161" s="554"/>
      <c r="AZ1161" s="554"/>
      <c r="BA1161" s="554"/>
      <c r="BB1161" s="554"/>
      <c r="BC1161" s="554"/>
      <c r="BD1161" s="554"/>
      <c r="BE1161" s="554"/>
      <c r="BF1161" s="554"/>
      <c r="BG1161" s="9"/>
      <c r="BH1161" s="9"/>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c r="DR1161" s="9"/>
      <c r="DS1161" s="9"/>
      <c r="DT1161" s="9"/>
    </row>
    <row r="1162" spans="1:124" hidden="1">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554"/>
      <c r="AI1162" s="554"/>
      <c r="AJ1162" s="554"/>
      <c r="AK1162" s="554"/>
      <c r="AL1162" s="554"/>
      <c r="AM1162" s="554"/>
      <c r="AN1162" s="554"/>
      <c r="AO1162" s="554"/>
      <c r="AP1162" s="554"/>
      <c r="AQ1162" s="554"/>
      <c r="AR1162" s="554"/>
      <c r="AS1162" s="554"/>
      <c r="AT1162" s="554"/>
      <c r="AU1162" s="554"/>
      <c r="AV1162" s="554"/>
      <c r="AW1162" s="554"/>
      <c r="AX1162" s="554"/>
      <c r="AY1162" s="554"/>
      <c r="AZ1162" s="554"/>
      <c r="BA1162" s="554"/>
      <c r="BB1162" s="554"/>
      <c r="BC1162" s="554"/>
      <c r="BD1162" s="554"/>
      <c r="BE1162" s="554"/>
      <c r="BF1162" s="554"/>
      <c r="BG1162" s="9"/>
      <c r="BH1162" s="9"/>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c r="DR1162" s="9"/>
      <c r="DS1162" s="9"/>
      <c r="DT1162" s="9"/>
    </row>
    <row r="1163" spans="1:124" hidden="1">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554"/>
      <c r="AI1163" s="554"/>
      <c r="AJ1163" s="554"/>
      <c r="AK1163" s="554"/>
      <c r="AL1163" s="554"/>
      <c r="AM1163" s="554"/>
      <c r="AN1163" s="554"/>
      <c r="AO1163" s="554"/>
      <c r="AP1163" s="554"/>
      <c r="AQ1163" s="554"/>
      <c r="AR1163" s="554"/>
      <c r="AS1163" s="554"/>
      <c r="AT1163" s="554"/>
      <c r="AU1163" s="554"/>
      <c r="AV1163" s="554"/>
      <c r="AW1163" s="554"/>
      <c r="AX1163" s="554"/>
      <c r="AY1163" s="554"/>
      <c r="AZ1163" s="554"/>
      <c r="BA1163" s="554"/>
      <c r="BB1163" s="554"/>
      <c r="BC1163" s="554"/>
      <c r="BD1163" s="554"/>
      <c r="BE1163" s="554"/>
      <c r="BF1163" s="554"/>
      <c r="BG1163" s="9"/>
      <c r="BH1163" s="9"/>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c r="DR1163" s="9"/>
      <c r="DS1163" s="9"/>
      <c r="DT1163" s="9"/>
    </row>
    <row r="1164" spans="1:124" hidden="1">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554"/>
      <c r="AI1164" s="554"/>
      <c r="AJ1164" s="554"/>
      <c r="AK1164" s="554"/>
      <c r="AL1164" s="554"/>
      <c r="AM1164" s="554"/>
      <c r="AN1164" s="554"/>
      <c r="AO1164" s="554"/>
      <c r="AP1164" s="554"/>
      <c r="AQ1164" s="554"/>
      <c r="AR1164" s="554"/>
      <c r="AS1164" s="554"/>
      <c r="AT1164" s="554"/>
      <c r="AU1164" s="554"/>
      <c r="AV1164" s="554"/>
      <c r="AW1164" s="554"/>
      <c r="AX1164" s="554"/>
      <c r="AY1164" s="554"/>
      <c r="AZ1164" s="554"/>
      <c r="BA1164" s="554"/>
      <c r="BB1164" s="554"/>
      <c r="BC1164" s="554"/>
      <c r="BD1164" s="554"/>
      <c r="BE1164" s="554"/>
      <c r="BF1164" s="554"/>
      <c r="BG1164" s="9"/>
      <c r="BH1164" s="9"/>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c r="DR1164" s="9"/>
      <c r="DS1164" s="9"/>
      <c r="DT1164" s="9"/>
    </row>
    <row r="1165" spans="1:124" hidden="1">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554"/>
      <c r="AI1165" s="554"/>
      <c r="AJ1165" s="554"/>
      <c r="AK1165" s="554"/>
      <c r="AL1165" s="554"/>
      <c r="AM1165" s="554"/>
      <c r="AN1165" s="554"/>
      <c r="AO1165" s="554"/>
      <c r="AP1165" s="554"/>
      <c r="AQ1165" s="554"/>
      <c r="AR1165" s="554"/>
      <c r="AS1165" s="554"/>
      <c r="AT1165" s="554"/>
      <c r="AU1165" s="554"/>
      <c r="AV1165" s="554"/>
      <c r="AW1165" s="554"/>
      <c r="AX1165" s="554"/>
      <c r="AY1165" s="554"/>
      <c r="AZ1165" s="554"/>
      <c r="BA1165" s="554"/>
      <c r="BB1165" s="554"/>
      <c r="BC1165" s="554"/>
      <c r="BD1165" s="554"/>
      <c r="BE1165" s="554"/>
      <c r="BF1165" s="554"/>
      <c r="BG1165" s="9"/>
      <c r="BH1165" s="9"/>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c r="DR1165" s="9"/>
      <c r="DS1165" s="9"/>
      <c r="DT1165" s="9"/>
    </row>
    <row r="1166" spans="1:124" hidden="1">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554"/>
      <c r="AI1166" s="554"/>
      <c r="AJ1166" s="554"/>
      <c r="AK1166" s="554"/>
      <c r="AL1166" s="554"/>
      <c r="AM1166" s="554"/>
      <c r="AN1166" s="554"/>
      <c r="AO1166" s="554"/>
      <c r="AP1166" s="554"/>
      <c r="AQ1166" s="554"/>
      <c r="AR1166" s="554"/>
      <c r="AS1166" s="554"/>
      <c r="AT1166" s="554"/>
      <c r="AU1166" s="554"/>
      <c r="AV1166" s="554"/>
      <c r="AW1166" s="554"/>
      <c r="AX1166" s="554"/>
      <c r="AY1166" s="554"/>
      <c r="AZ1166" s="554"/>
      <c r="BA1166" s="554"/>
      <c r="BB1166" s="554"/>
      <c r="BC1166" s="554"/>
      <c r="BD1166" s="554"/>
      <c r="BE1166" s="554"/>
      <c r="BF1166" s="554"/>
      <c r="BG1166" s="9"/>
      <c r="BH1166" s="9"/>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c r="DR1166" s="9"/>
      <c r="DS1166" s="9"/>
      <c r="DT1166" s="9"/>
    </row>
    <row r="1167" spans="1:124" hidden="1">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554"/>
      <c r="AI1167" s="554"/>
      <c r="AJ1167" s="554"/>
      <c r="AK1167" s="554"/>
      <c r="AL1167" s="554"/>
      <c r="AM1167" s="554"/>
      <c r="AN1167" s="554"/>
      <c r="AO1167" s="554"/>
      <c r="AP1167" s="554"/>
      <c r="AQ1167" s="554"/>
      <c r="AR1167" s="554"/>
      <c r="AS1167" s="554"/>
      <c r="AT1167" s="554"/>
      <c r="AU1167" s="554"/>
      <c r="AV1167" s="554"/>
      <c r="AW1167" s="554"/>
      <c r="AX1167" s="554"/>
      <c r="AY1167" s="554"/>
      <c r="AZ1167" s="554"/>
      <c r="BA1167" s="554"/>
      <c r="BB1167" s="554"/>
      <c r="BC1167" s="554"/>
      <c r="BD1167" s="554"/>
      <c r="BE1167" s="554"/>
      <c r="BF1167" s="554"/>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c r="DR1167" s="9"/>
      <c r="DS1167" s="9"/>
      <c r="DT1167" s="9"/>
    </row>
    <row r="1168" spans="1:124" hidden="1">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554"/>
      <c r="AI1168" s="554"/>
      <c r="AJ1168" s="554"/>
      <c r="AK1168" s="554"/>
      <c r="AL1168" s="554"/>
      <c r="AM1168" s="554"/>
      <c r="AN1168" s="554"/>
      <c r="AO1168" s="554"/>
      <c r="AP1168" s="554"/>
      <c r="AQ1168" s="554"/>
      <c r="AR1168" s="554"/>
      <c r="AS1168" s="554"/>
      <c r="AT1168" s="554"/>
      <c r="AU1168" s="554"/>
      <c r="AV1168" s="554"/>
      <c r="AW1168" s="554"/>
      <c r="AX1168" s="554"/>
      <c r="AY1168" s="554"/>
      <c r="AZ1168" s="554"/>
      <c r="BA1168" s="554"/>
      <c r="BB1168" s="554"/>
      <c r="BC1168" s="554"/>
      <c r="BD1168" s="554"/>
      <c r="BE1168" s="554"/>
      <c r="BF1168" s="554"/>
      <c r="BG1168" s="9"/>
      <c r="BH1168" s="9"/>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c r="DR1168" s="9"/>
      <c r="DS1168" s="9"/>
      <c r="DT1168" s="9"/>
    </row>
    <row r="1169" spans="1:124" hidden="1">
      <c r="A1169" s="9"/>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554"/>
      <c r="AI1169" s="554"/>
      <c r="AJ1169" s="554"/>
      <c r="AK1169" s="554"/>
      <c r="AL1169" s="554"/>
      <c r="AM1169" s="554"/>
      <c r="AN1169" s="554"/>
      <c r="AO1169" s="554"/>
      <c r="AP1169" s="554"/>
      <c r="AQ1169" s="554"/>
      <c r="AR1169" s="554"/>
      <c r="AS1169" s="554"/>
      <c r="AT1169" s="554"/>
      <c r="AU1169" s="554"/>
      <c r="AV1169" s="554"/>
      <c r="AW1169" s="554"/>
      <c r="AX1169" s="554"/>
      <c r="AY1169" s="554"/>
      <c r="AZ1169" s="554"/>
      <c r="BA1169" s="554"/>
      <c r="BB1169" s="554"/>
      <c r="BC1169" s="554"/>
      <c r="BD1169" s="554"/>
      <c r="BE1169" s="554"/>
      <c r="BF1169" s="554"/>
      <c r="BG1169" s="9"/>
      <c r="BH1169" s="9"/>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c r="DR1169" s="9"/>
      <c r="DS1169" s="9"/>
      <c r="DT1169" s="9"/>
    </row>
    <row r="1170" spans="1:124" hidden="1">
      <c r="A1170" s="9"/>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554"/>
      <c r="AI1170" s="554"/>
      <c r="AJ1170" s="554"/>
      <c r="AK1170" s="554"/>
      <c r="AL1170" s="554"/>
      <c r="AM1170" s="554"/>
      <c r="AN1170" s="554"/>
      <c r="AO1170" s="554"/>
      <c r="AP1170" s="554"/>
      <c r="AQ1170" s="554"/>
      <c r="AR1170" s="554"/>
      <c r="AS1170" s="554"/>
      <c r="AT1170" s="554"/>
      <c r="AU1170" s="554"/>
      <c r="AV1170" s="554"/>
      <c r="AW1170" s="554"/>
      <c r="AX1170" s="554"/>
      <c r="AY1170" s="554"/>
      <c r="AZ1170" s="554"/>
      <c r="BA1170" s="554"/>
      <c r="BB1170" s="554"/>
      <c r="BC1170" s="554"/>
      <c r="BD1170" s="554"/>
      <c r="BE1170" s="554"/>
      <c r="BF1170" s="554"/>
      <c r="BG1170" s="9"/>
      <c r="BH1170" s="9"/>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c r="DR1170" s="9"/>
      <c r="DS1170" s="9"/>
      <c r="DT1170" s="9"/>
    </row>
    <row r="1171" spans="1:124" hidden="1">
      <c r="A1171" s="9"/>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554"/>
      <c r="AI1171" s="554"/>
      <c r="AJ1171" s="554"/>
      <c r="AK1171" s="554"/>
      <c r="AL1171" s="554"/>
      <c r="AM1171" s="554"/>
      <c r="AN1171" s="554"/>
      <c r="AO1171" s="554"/>
      <c r="AP1171" s="554"/>
      <c r="AQ1171" s="554"/>
      <c r="AR1171" s="554"/>
      <c r="AS1171" s="554"/>
      <c r="AT1171" s="554"/>
      <c r="AU1171" s="554"/>
      <c r="AV1171" s="554"/>
      <c r="AW1171" s="554"/>
      <c r="AX1171" s="554"/>
      <c r="AY1171" s="554"/>
      <c r="AZ1171" s="554"/>
      <c r="BA1171" s="554"/>
      <c r="BB1171" s="554"/>
      <c r="BC1171" s="554"/>
      <c r="BD1171" s="554"/>
      <c r="BE1171" s="554"/>
      <c r="BF1171" s="554"/>
      <c r="BG1171" s="9"/>
      <c r="BH1171" s="9"/>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c r="DR1171" s="9"/>
      <c r="DS1171" s="9"/>
      <c r="DT1171" s="9"/>
    </row>
    <row r="1172" spans="1:124" hidden="1">
      <c r="A1172" s="9"/>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554"/>
      <c r="AI1172" s="554"/>
      <c r="AJ1172" s="554"/>
      <c r="AK1172" s="554"/>
      <c r="AL1172" s="554"/>
      <c r="AM1172" s="554"/>
      <c r="AN1172" s="554"/>
      <c r="AO1172" s="554"/>
      <c r="AP1172" s="554"/>
      <c r="AQ1172" s="554"/>
      <c r="AR1172" s="554"/>
      <c r="AS1172" s="554"/>
      <c r="AT1172" s="554"/>
      <c r="AU1172" s="554"/>
      <c r="AV1172" s="554"/>
      <c r="AW1172" s="554"/>
      <c r="AX1172" s="554"/>
      <c r="AY1172" s="554"/>
      <c r="AZ1172" s="554"/>
      <c r="BA1172" s="554"/>
      <c r="BB1172" s="554"/>
      <c r="BC1172" s="554"/>
      <c r="BD1172" s="554"/>
      <c r="BE1172" s="554"/>
      <c r="BF1172" s="554"/>
      <c r="BG1172" s="9"/>
      <c r="BH1172" s="9"/>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c r="DR1172" s="9"/>
      <c r="DS1172" s="9"/>
      <c r="DT1172" s="9"/>
    </row>
    <row r="1173" spans="1:124" hidden="1">
      <c r="A1173" s="9"/>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554"/>
      <c r="AI1173" s="554"/>
      <c r="AJ1173" s="554"/>
      <c r="AK1173" s="554"/>
      <c r="AL1173" s="554"/>
      <c r="AM1173" s="554"/>
      <c r="AN1173" s="554"/>
      <c r="AO1173" s="554"/>
      <c r="AP1173" s="554"/>
      <c r="AQ1173" s="554"/>
      <c r="AR1173" s="554"/>
      <c r="AS1173" s="554"/>
      <c r="AT1173" s="554"/>
      <c r="AU1173" s="554"/>
      <c r="AV1173" s="554"/>
      <c r="AW1173" s="554"/>
      <c r="AX1173" s="554"/>
      <c r="AY1173" s="554"/>
      <c r="AZ1173" s="554"/>
      <c r="BA1173" s="554"/>
      <c r="BB1173" s="554"/>
      <c r="BC1173" s="554"/>
      <c r="BD1173" s="554"/>
      <c r="BE1173" s="554"/>
      <c r="BF1173" s="554"/>
      <c r="BG1173" s="9"/>
      <c r="BH1173" s="9"/>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c r="DR1173" s="9"/>
      <c r="DS1173" s="9"/>
      <c r="DT1173" s="9"/>
    </row>
    <row r="1174" spans="1:124" hidden="1">
      <c r="A1174" s="9"/>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554"/>
      <c r="AI1174" s="554"/>
      <c r="AJ1174" s="554"/>
      <c r="AK1174" s="554"/>
      <c r="AL1174" s="554"/>
      <c r="AM1174" s="554"/>
      <c r="AN1174" s="554"/>
      <c r="AO1174" s="554"/>
      <c r="AP1174" s="554"/>
      <c r="AQ1174" s="554"/>
      <c r="AR1174" s="554"/>
      <c r="AS1174" s="554"/>
      <c r="AT1174" s="554"/>
      <c r="AU1174" s="554"/>
      <c r="AV1174" s="554"/>
      <c r="AW1174" s="554"/>
      <c r="AX1174" s="554"/>
      <c r="AY1174" s="554"/>
      <c r="AZ1174" s="554"/>
      <c r="BA1174" s="554"/>
      <c r="BB1174" s="554"/>
      <c r="BC1174" s="554"/>
      <c r="BD1174" s="554"/>
      <c r="BE1174" s="554"/>
      <c r="BF1174" s="554"/>
      <c r="BG1174" s="9"/>
      <c r="BH1174" s="9"/>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c r="DR1174" s="9"/>
      <c r="DS1174" s="9"/>
      <c r="DT1174" s="9"/>
    </row>
    <row r="1175" spans="1:124" hidden="1">
      <c r="A1175" s="9"/>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554"/>
      <c r="AI1175" s="554"/>
      <c r="AJ1175" s="554"/>
      <c r="AK1175" s="554"/>
      <c r="AL1175" s="554"/>
      <c r="AM1175" s="554"/>
      <c r="AN1175" s="554"/>
      <c r="AO1175" s="554"/>
      <c r="AP1175" s="554"/>
      <c r="AQ1175" s="554"/>
      <c r="AR1175" s="554"/>
      <c r="AS1175" s="554"/>
      <c r="AT1175" s="554"/>
      <c r="AU1175" s="554"/>
      <c r="AV1175" s="554"/>
      <c r="AW1175" s="554"/>
      <c r="AX1175" s="554"/>
      <c r="AY1175" s="554"/>
      <c r="AZ1175" s="554"/>
      <c r="BA1175" s="554"/>
      <c r="BB1175" s="554"/>
      <c r="BC1175" s="554"/>
      <c r="BD1175" s="554"/>
      <c r="BE1175" s="554"/>
      <c r="BF1175" s="554"/>
      <c r="BG1175" s="9"/>
      <c r="BH1175" s="9"/>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c r="DR1175" s="9"/>
      <c r="DS1175" s="9"/>
      <c r="DT1175" s="9"/>
    </row>
    <row r="1176" spans="1:124" hidden="1">
      <c r="A1176" s="9"/>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554"/>
      <c r="AI1176" s="554"/>
      <c r="AJ1176" s="554"/>
      <c r="AK1176" s="554"/>
      <c r="AL1176" s="554"/>
      <c r="AM1176" s="554"/>
      <c r="AN1176" s="554"/>
      <c r="AO1176" s="554"/>
      <c r="AP1176" s="554"/>
      <c r="AQ1176" s="554"/>
      <c r="AR1176" s="554"/>
      <c r="AS1176" s="554"/>
      <c r="AT1176" s="554"/>
      <c r="AU1176" s="554"/>
      <c r="AV1176" s="554"/>
      <c r="AW1176" s="554"/>
      <c r="AX1176" s="554"/>
      <c r="AY1176" s="554"/>
      <c r="AZ1176" s="554"/>
      <c r="BA1176" s="554"/>
      <c r="BB1176" s="554"/>
      <c r="BC1176" s="554"/>
      <c r="BD1176" s="554"/>
      <c r="BE1176" s="554"/>
      <c r="BF1176" s="554"/>
      <c r="BG1176" s="9"/>
      <c r="BH1176" s="9"/>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c r="DR1176" s="9"/>
      <c r="DS1176" s="9"/>
      <c r="DT1176" s="9"/>
    </row>
    <row r="1177" spans="1:124" hidden="1">
      <c r="A1177" s="9"/>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554"/>
      <c r="AI1177" s="554"/>
      <c r="AJ1177" s="554"/>
      <c r="AK1177" s="554"/>
      <c r="AL1177" s="554"/>
      <c r="AM1177" s="554"/>
      <c r="AN1177" s="554"/>
      <c r="AO1177" s="554"/>
      <c r="AP1177" s="554"/>
      <c r="AQ1177" s="554"/>
      <c r="AR1177" s="554"/>
      <c r="AS1177" s="554"/>
      <c r="AT1177" s="554"/>
      <c r="AU1177" s="554"/>
      <c r="AV1177" s="554"/>
      <c r="AW1177" s="554"/>
      <c r="AX1177" s="554"/>
      <c r="AY1177" s="554"/>
      <c r="AZ1177" s="554"/>
      <c r="BA1177" s="554"/>
      <c r="BB1177" s="554"/>
      <c r="BC1177" s="554"/>
      <c r="BD1177" s="554"/>
      <c r="BE1177" s="554"/>
      <c r="BF1177" s="554"/>
      <c r="BG1177" s="9"/>
      <c r="BH1177" s="9"/>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c r="DR1177" s="9"/>
      <c r="DS1177" s="9"/>
      <c r="DT1177" s="9"/>
    </row>
    <row r="1178" spans="1:124" hidden="1">
      <c r="A1178" s="9"/>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554"/>
      <c r="AI1178" s="554"/>
      <c r="AJ1178" s="554"/>
      <c r="AK1178" s="554"/>
      <c r="AL1178" s="554"/>
      <c r="AM1178" s="554"/>
      <c r="AN1178" s="554"/>
      <c r="AO1178" s="554"/>
      <c r="AP1178" s="554"/>
      <c r="AQ1178" s="554"/>
      <c r="AR1178" s="554"/>
      <c r="AS1178" s="554"/>
      <c r="AT1178" s="554"/>
      <c r="AU1178" s="554"/>
      <c r="AV1178" s="554"/>
      <c r="AW1178" s="554"/>
      <c r="AX1178" s="554"/>
      <c r="AY1178" s="554"/>
      <c r="AZ1178" s="554"/>
      <c r="BA1178" s="554"/>
      <c r="BB1178" s="554"/>
      <c r="BC1178" s="554"/>
      <c r="BD1178" s="554"/>
      <c r="BE1178" s="554"/>
      <c r="BF1178" s="554"/>
      <c r="BG1178" s="9"/>
      <c r="BH1178" s="9"/>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c r="DR1178" s="9"/>
      <c r="DS1178" s="9"/>
      <c r="DT1178" s="9"/>
    </row>
    <row r="1179" spans="1:124" hidden="1">
      <c r="A1179" s="9"/>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554"/>
      <c r="AI1179" s="554"/>
      <c r="AJ1179" s="554"/>
      <c r="AK1179" s="554"/>
      <c r="AL1179" s="554"/>
      <c r="AM1179" s="554"/>
      <c r="AN1179" s="554"/>
      <c r="AO1179" s="554"/>
      <c r="AP1179" s="554"/>
      <c r="AQ1179" s="554"/>
      <c r="AR1179" s="554"/>
      <c r="AS1179" s="554"/>
      <c r="AT1179" s="554"/>
      <c r="AU1179" s="554"/>
      <c r="AV1179" s="554"/>
      <c r="AW1179" s="554"/>
      <c r="AX1179" s="554"/>
      <c r="AY1179" s="554"/>
      <c r="AZ1179" s="554"/>
      <c r="BA1179" s="554"/>
      <c r="BB1179" s="554"/>
      <c r="BC1179" s="554"/>
      <c r="BD1179" s="554"/>
      <c r="BE1179" s="554"/>
      <c r="BF1179" s="554"/>
      <c r="BG1179" s="9"/>
      <c r="BH1179" s="9"/>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c r="DR1179" s="9"/>
      <c r="DS1179" s="9"/>
      <c r="DT1179" s="9"/>
    </row>
    <row r="1180" spans="1:124" hidden="1">
      <c r="A1180" s="9"/>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554"/>
      <c r="AI1180" s="554"/>
      <c r="AJ1180" s="554"/>
      <c r="AK1180" s="554"/>
      <c r="AL1180" s="554"/>
      <c r="AM1180" s="554"/>
      <c r="AN1180" s="554"/>
      <c r="AO1180" s="554"/>
      <c r="AP1180" s="554"/>
      <c r="AQ1180" s="554"/>
      <c r="AR1180" s="554"/>
      <c r="AS1180" s="554"/>
      <c r="AT1180" s="554"/>
      <c r="AU1180" s="554"/>
      <c r="AV1180" s="554"/>
      <c r="AW1180" s="554"/>
      <c r="AX1180" s="554"/>
      <c r="AY1180" s="554"/>
      <c r="AZ1180" s="554"/>
      <c r="BA1180" s="554"/>
      <c r="BB1180" s="554"/>
      <c r="BC1180" s="554"/>
      <c r="BD1180" s="554"/>
      <c r="BE1180" s="554"/>
      <c r="BF1180" s="554"/>
      <c r="BG1180" s="9"/>
      <c r="BH1180" s="9"/>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c r="DR1180" s="9"/>
      <c r="DS1180" s="9"/>
      <c r="DT1180" s="9"/>
    </row>
    <row r="1181" spans="1:124" hidden="1">
      <c r="A1181" s="9"/>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554"/>
      <c r="AI1181" s="554"/>
      <c r="AJ1181" s="554"/>
      <c r="AK1181" s="554"/>
      <c r="AL1181" s="554"/>
      <c r="AM1181" s="554"/>
      <c r="AN1181" s="554"/>
      <c r="AO1181" s="554"/>
      <c r="AP1181" s="554"/>
      <c r="AQ1181" s="554"/>
      <c r="AR1181" s="554"/>
      <c r="AS1181" s="554"/>
      <c r="AT1181" s="554"/>
      <c r="AU1181" s="554"/>
      <c r="AV1181" s="554"/>
      <c r="AW1181" s="554"/>
      <c r="AX1181" s="554"/>
      <c r="AY1181" s="554"/>
      <c r="AZ1181" s="554"/>
      <c r="BA1181" s="554"/>
      <c r="BB1181" s="554"/>
      <c r="BC1181" s="554"/>
      <c r="BD1181" s="554"/>
      <c r="BE1181" s="554"/>
      <c r="BF1181" s="554"/>
      <c r="BG1181" s="9"/>
      <c r="BH1181" s="9"/>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c r="DR1181" s="9"/>
      <c r="DS1181" s="9"/>
      <c r="DT1181" s="9"/>
    </row>
    <row r="1182" spans="1:124" hidden="1">
      <c r="A1182" s="9"/>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554"/>
      <c r="AI1182" s="554"/>
      <c r="AJ1182" s="554"/>
      <c r="AK1182" s="554"/>
      <c r="AL1182" s="554"/>
      <c r="AM1182" s="554"/>
      <c r="AN1182" s="554"/>
      <c r="AO1182" s="554"/>
      <c r="AP1182" s="554"/>
      <c r="AQ1182" s="554"/>
      <c r="AR1182" s="554"/>
      <c r="AS1182" s="554"/>
      <c r="AT1182" s="554"/>
      <c r="AU1182" s="554"/>
      <c r="AV1182" s="554"/>
      <c r="AW1182" s="554"/>
      <c r="AX1182" s="554"/>
      <c r="AY1182" s="554"/>
      <c r="AZ1182" s="554"/>
      <c r="BA1182" s="554"/>
      <c r="BB1182" s="554"/>
      <c r="BC1182" s="554"/>
      <c r="BD1182" s="554"/>
      <c r="BE1182" s="554"/>
      <c r="BF1182" s="554"/>
      <c r="BG1182" s="9"/>
      <c r="BH1182" s="9"/>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c r="DR1182" s="9"/>
      <c r="DS1182" s="9"/>
      <c r="DT1182" s="9"/>
    </row>
    <row r="1183" spans="1:124" hidden="1">
      <c r="A1183" s="9"/>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554"/>
      <c r="AI1183" s="554"/>
      <c r="AJ1183" s="554"/>
      <c r="AK1183" s="554"/>
      <c r="AL1183" s="554"/>
      <c r="AM1183" s="554"/>
      <c r="AN1183" s="554"/>
      <c r="AO1183" s="554"/>
      <c r="AP1183" s="554"/>
      <c r="AQ1183" s="554"/>
      <c r="AR1183" s="554"/>
      <c r="AS1183" s="554"/>
      <c r="AT1183" s="554"/>
      <c r="AU1183" s="554"/>
      <c r="AV1183" s="554"/>
      <c r="AW1183" s="554"/>
      <c r="AX1183" s="554"/>
      <c r="AY1183" s="554"/>
      <c r="AZ1183" s="554"/>
      <c r="BA1183" s="554"/>
      <c r="BB1183" s="554"/>
      <c r="BC1183" s="554"/>
      <c r="BD1183" s="554"/>
      <c r="BE1183" s="554"/>
      <c r="BF1183" s="554"/>
      <c r="BG1183" s="9"/>
      <c r="BH1183" s="9"/>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c r="DR1183" s="9"/>
      <c r="DS1183" s="9"/>
      <c r="DT1183" s="9"/>
    </row>
    <row r="1184" spans="1:124" hidden="1">
      <c r="A1184" s="9"/>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554"/>
      <c r="AI1184" s="554"/>
      <c r="AJ1184" s="554"/>
      <c r="AK1184" s="554"/>
      <c r="AL1184" s="554"/>
      <c r="AM1184" s="554"/>
      <c r="AN1184" s="554"/>
      <c r="AO1184" s="554"/>
      <c r="AP1184" s="554"/>
      <c r="AQ1184" s="554"/>
      <c r="AR1184" s="554"/>
      <c r="AS1184" s="554"/>
      <c r="AT1184" s="554"/>
      <c r="AU1184" s="554"/>
      <c r="AV1184" s="554"/>
      <c r="AW1184" s="554"/>
      <c r="AX1184" s="554"/>
      <c r="AY1184" s="554"/>
      <c r="AZ1184" s="554"/>
      <c r="BA1184" s="554"/>
      <c r="BB1184" s="554"/>
      <c r="BC1184" s="554"/>
      <c r="BD1184" s="554"/>
      <c r="BE1184" s="554"/>
      <c r="BF1184" s="554"/>
      <c r="BG1184" s="9"/>
      <c r="BH1184" s="9"/>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c r="DR1184" s="9"/>
      <c r="DS1184" s="9"/>
      <c r="DT1184" s="9"/>
    </row>
    <row r="1185" spans="1:124" hidden="1">
      <c r="A1185" s="9"/>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554"/>
      <c r="AI1185" s="554"/>
      <c r="AJ1185" s="554"/>
      <c r="AK1185" s="554"/>
      <c r="AL1185" s="554"/>
      <c r="AM1185" s="554"/>
      <c r="AN1185" s="554"/>
      <c r="AO1185" s="554"/>
      <c r="AP1185" s="554"/>
      <c r="AQ1185" s="554"/>
      <c r="AR1185" s="554"/>
      <c r="AS1185" s="554"/>
      <c r="AT1185" s="554"/>
      <c r="AU1185" s="554"/>
      <c r="AV1185" s="554"/>
      <c r="AW1185" s="554"/>
      <c r="AX1185" s="554"/>
      <c r="AY1185" s="554"/>
      <c r="AZ1185" s="554"/>
      <c r="BA1185" s="554"/>
      <c r="BB1185" s="554"/>
      <c r="BC1185" s="554"/>
      <c r="BD1185" s="554"/>
      <c r="BE1185" s="554"/>
      <c r="BF1185" s="554"/>
      <c r="BG1185" s="9"/>
      <c r="BH1185" s="9"/>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c r="DR1185" s="9"/>
      <c r="DS1185" s="9"/>
      <c r="DT1185" s="9"/>
    </row>
    <row r="1186" spans="1:124" hidden="1">
      <c r="A1186" s="9"/>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554"/>
      <c r="AI1186" s="554"/>
      <c r="AJ1186" s="554"/>
      <c r="AK1186" s="554"/>
      <c r="AL1186" s="554"/>
      <c r="AM1186" s="554"/>
      <c r="AN1186" s="554"/>
      <c r="AO1186" s="554"/>
      <c r="AP1186" s="554"/>
      <c r="AQ1186" s="554"/>
      <c r="AR1186" s="554"/>
      <c r="AS1186" s="554"/>
      <c r="AT1186" s="554"/>
      <c r="AU1186" s="554"/>
      <c r="AV1186" s="554"/>
      <c r="AW1186" s="554"/>
      <c r="AX1186" s="554"/>
      <c r="AY1186" s="554"/>
      <c r="AZ1186" s="554"/>
      <c r="BA1186" s="554"/>
      <c r="BB1186" s="554"/>
      <c r="BC1186" s="554"/>
      <c r="BD1186" s="554"/>
      <c r="BE1186" s="554"/>
      <c r="BF1186" s="554"/>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c r="DR1186" s="9"/>
      <c r="DS1186" s="9"/>
      <c r="DT1186" s="9"/>
    </row>
    <row r="1187" spans="1:124" hidden="1">
      <c r="A1187" s="9"/>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554"/>
      <c r="AI1187" s="554"/>
      <c r="AJ1187" s="554"/>
      <c r="AK1187" s="554"/>
      <c r="AL1187" s="554"/>
      <c r="AM1187" s="554"/>
      <c r="AN1187" s="554"/>
      <c r="AO1187" s="554"/>
      <c r="AP1187" s="554"/>
      <c r="AQ1187" s="554"/>
      <c r="AR1187" s="554"/>
      <c r="AS1187" s="554"/>
      <c r="AT1187" s="554"/>
      <c r="AU1187" s="554"/>
      <c r="AV1187" s="554"/>
      <c r="AW1187" s="554"/>
      <c r="AX1187" s="554"/>
      <c r="AY1187" s="554"/>
      <c r="AZ1187" s="554"/>
      <c r="BA1187" s="554"/>
      <c r="BB1187" s="554"/>
      <c r="BC1187" s="554"/>
      <c r="BD1187" s="554"/>
      <c r="BE1187" s="554"/>
      <c r="BF1187" s="554"/>
      <c r="BG1187" s="9"/>
      <c r="BH1187" s="9"/>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c r="DR1187" s="9"/>
      <c r="DS1187" s="9"/>
      <c r="DT1187" s="9"/>
    </row>
    <row r="1188" spans="1:124" hidden="1">
      <c r="A1188" s="9"/>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554"/>
      <c r="AI1188" s="554"/>
      <c r="AJ1188" s="554"/>
      <c r="AK1188" s="554"/>
      <c r="AL1188" s="554"/>
      <c r="AM1188" s="554"/>
      <c r="AN1188" s="554"/>
      <c r="AO1188" s="554"/>
      <c r="AP1188" s="554"/>
      <c r="AQ1188" s="554"/>
      <c r="AR1188" s="554"/>
      <c r="AS1188" s="554"/>
      <c r="AT1188" s="554"/>
      <c r="AU1188" s="554"/>
      <c r="AV1188" s="554"/>
      <c r="AW1188" s="554"/>
      <c r="AX1188" s="554"/>
      <c r="AY1188" s="554"/>
      <c r="AZ1188" s="554"/>
      <c r="BA1188" s="554"/>
      <c r="BB1188" s="554"/>
      <c r="BC1188" s="554"/>
      <c r="BD1188" s="554"/>
      <c r="BE1188" s="554"/>
      <c r="BF1188" s="554"/>
      <c r="BG1188" s="9"/>
      <c r="BH1188" s="9"/>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c r="DR1188" s="9"/>
      <c r="DS1188" s="9"/>
      <c r="DT1188" s="9"/>
    </row>
    <row r="1189" spans="1:124" hidden="1">
      <c r="A1189" s="9"/>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554"/>
      <c r="AI1189" s="554"/>
      <c r="AJ1189" s="554"/>
      <c r="AK1189" s="554"/>
      <c r="AL1189" s="554"/>
      <c r="AM1189" s="554"/>
      <c r="AN1189" s="554"/>
      <c r="AO1189" s="554"/>
      <c r="AP1189" s="554"/>
      <c r="AQ1189" s="554"/>
      <c r="AR1189" s="554"/>
      <c r="AS1189" s="554"/>
      <c r="AT1189" s="554"/>
      <c r="AU1189" s="554"/>
      <c r="AV1189" s="554"/>
      <c r="AW1189" s="554"/>
      <c r="AX1189" s="554"/>
      <c r="AY1189" s="554"/>
      <c r="AZ1189" s="554"/>
      <c r="BA1189" s="554"/>
      <c r="BB1189" s="554"/>
      <c r="BC1189" s="554"/>
      <c r="BD1189" s="554"/>
      <c r="BE1189" s="554"/>
      <c r="BF1189" s="554"/>
      <c r="BG1189" s="9"/>
      <c r="BH1189" s="9"/>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c r="DR1189" s="9"/>
      <c r="DS1189" s="9"/>
      <c r="DT1189" s="9"/>
    </row>
    <row r="1190" spans="1:124" hidden="1">
      <c r="A1190" s="9"/>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554"/>
      <c r="AI1190" s="554"/>
      <c r="AJ1190" s="554"/>
      <c r="AK1190" s="554"/>
      <c r="AL1190" s="554"/>
      <c r="AM1190" s="554"/>
      <c r="AN1190" s="554"/>
      <c r="AO1190" s="554"/>
      <c r="AP1190" s="554"/>
      <c r="AQ1190" s="554"/>
      <c r="AR1190" s="554"/>
      <c r="AS1190" s="554"/>
      <c r="AT1190" s="554"/>
      <c r="AU1190" s="554"/>
      <c r="AV1190" s="554"/>
      <c r="AW1190" s="554"/>
      <c r="AX1190" s="554"/>
      <c r="AY1190" s="554"/>
      <c r="AZ1190" s="554"/>
      <c r="BA1190" s="554"/>
      <c r="BB1190" s="554"/>
      <c r="BC1190" s="554"/>
      <c r="BD1190" s="554"/>
      <c r="BE1190" s="554"/>
      <c r="BF1190" s="554"/>
      <c r="BG1190" s="9"/>
      <c r="BH1190" s="9"/>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c r="DR1190" s="9"/>
      <c r="DS1190" s="9"/>
      <c r="DT1190" s="9"/>
    </row>
    <row r="1191" spans="1:124" hidden="1">
      <c r="A1191" s="9"/>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554"/>
      <c r="AI1191" s="554"/>
      <c r="AJ1191" s="554"/>
      <c r="AK1191" s="554"/>
      <c r="AL1191" s="554"/>
      <c r="AM1191" s="554"/>
      <c r="AN1191" s="554"/>
      <c r="AO1191" s="554"/>
      <c r="AP1191" s="554"/>
      <c r="AQ1191" s="554"/>
      <c r="AR1191" s="554"/>
      <c r="AS1191" s="554"/>
      <c r="AT1191" s="554"/>
      <c r="AU1191" s="554"/>
      <c r="AV1191" s="554"/>
      <c r="AW1191" s="554"/>
      <c r="AX1191" s="554"/>
      <c r="AY1191" s="554"/>
      <c r="AZ1191" s="554"/>
      <c r="BA1191" s="554"/>
      <c r="BB1191" s="554"/>
      <c r="BC1191" s="554"/>
      <c r="BD1191" s="554"/>
      <c r="BE1191" s="554"/>
      <c r="BF1191" s="554"/>
      <c r="BG1191" s="9"/>
      <c r="BH1191" s="9"/>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c r="DR1191" s="9"/>
      <c r="DS1191" s="9"/>
      <c r="DT1191" s="9"/>
    </row>
    <row r="1192" spans="1:124" hidden="1">
      <c r="A1192" s="9"/>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554"/>
      <c r="AI1192" s="554"/>
      <c r="AJ1192" s="554"/>
      <c r="AK1192" s="554"/>
      <c r="AL1192" s="554"/>
      <c r="AM1192" s="554"/>
      <c r="AN1192" s="554"/>
      <c r="AO1192" s="554"/>
      <c r="AP1192" s="554"/>
      <c r="AQ1192" s="554"/>
      <c r="AR1192" s="554"/>
      <c r="AS1192" s="554"/>
      <c r="AT1192" s="554"/>
      <c r="AU1192" s="554"/>
      <c r="AV1192" s="554"/>
      <c r="AW1192" s="554"/>
      <c r="AX1192" s="554"/>
      <c r="AY1192" s="554"/>
      <c r="AZ1192" s="554"/>
      <c r="BA1192" s="554"/>
      <c r="BB1192" s="554"/>
      <c r="BC1192" s="554"/>
      <c r="BD1192" s="554"/>
      <c r="BE1192" s="554"/>
      <c r="BF1192" s="554"/>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c r="DR1192" s="9"/>
      <c r="DS1192" s="9"/>
      <c r="DT1192" s="9"/>
    </row>
    <row r="1193" spans="1:124" hidden="1">
      <c r="A1193" s="9"/>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554"/>
      <c r="AI1193" s="554"/>
      <c r="AJ1193" s="554"/>
      <c r="AK1193" s="554"/>
      <c r="AL1193" s="554"/>
      <c r="AM1193" s="554"/>
      <c r="AN1193" s="554"/>
      <c r="AO1193" s="554"/>
      <c r="AP1193" s="554"/>
      <c r="AQ1193" s="554"/>
      <c r="AR1193" s="554"/>
      <c r="AS1193" s="554"/>
      <c r="AT1193" s="554"/>
      <c r="AU1193" s="554"/>
      <c r="AV1193" s="554"/>
      <c r="AW1193" s="554"/>
      <c r="AX1193" s="554"/>
      <c r="AY1193" s="554"/>
      <c r="AZ1193" s="554"/>
      <c r="BA1193" s="554"/>
      <c r="BB1193" s="554"/>
      <c r="BC1193" s="554"/>
      <c r="BD1193" s="554"/>
      <c r="BE1193" s="554"/>
      <c r="BF1193" s="554"/>
      <c r="BG1193" s="9"/>
      <c r="BH1193" s="9"/>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c r="DR1193" s="9"/>
      <c r="DS1193" s="9"/>
      <c r="DT1193" s="9"/>
    </row>
    <row r="1194" spans="1:124" hidden="1">
      <c r="A1194" s="9"/>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554"/>
      <c r="AI1194" s="554"/>
      <c r="AJ1194" s="554"/>
      <c r="AK1194" s="554"/>
      <c r="AL1194" s="554"/>
      <c r="AM1194" s="554"/>
      <c r="AN1194" s="554"/>
      <c r="AO1194" s="554"/>
      <c r="AP1194" s="554"/>
      <c r="AQ1194" s="554"/>
      <c r="AR1194" s="554"/>
      <c r="AS1194" s="554"/>
      <c r="AT1194" s="554"/>
      <c r="AU1194" s="554"/>
      <c r="AV1194" s="554"/>
      <c r="AW1194" s="554"/>
      <c r="AX1194" s="554"/>
      <c r="AY1194" s="554"/>
      <c r="AZ1194" s="554"/>
      <c r="BA1194" s="554"/>
      <c r="BB1194" s="554"/>
      <c r="BC1194" s="554"/>
      <c r="BD1194" s="554"/>
      <c r="BE1194" s="554"/>
      <c r="BF1194" s="554"/>
      <c r="BG1194" s="9"/>
      <c r="BH1194" s="9"/>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c r="DR1194" s="9"/>
      <c r="DS1194" s="9"/>
      <c r="DT1194" s="9"/>
    </row>
    <row r="1195" spans="1:124" hidden="1">
      <c r="A1195" s="9"/>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554"/>
      <c r="AI1195" s="554"/>
      <c r="AJ1195" s="554"/>
      <c r="AK1195" s="554"/>
      <c r="AL1195" s="554"/>
      <c r="AM1195" s="554"/>
      <c r="AN1195" s="554"/>
      <c r="AO1195" s="554"/>
      <c r="AP1195" s="554"/>
      <c r="AQ1195" s="554"/>
      <c r="AR1195" s="554"/>
      <c r="AS1195" s="554"/>
      <c r="AT1195" s="554"/>
      <c r="AU1195" s="554"/>
      <c r="AV1195" s="554"/>
      <c r="AW1195" s="554"/>
      <c r="AX1195" s="554"/>
      <c r="AY1195" s="554"/>
      <c r="AZ1195" s="554"/>
      <c r="BA1195" s="554"/>
      <c r="BB1195" s="554"/>
      <c r="BC1195" s="554"/>
      <c r="BD1195" s="554"/>
      <c r="BE1195" s="554"/>
      <c r="BF1195" s="554"/>
      <c r="BG1195" s="9"/>
      <c r="BH1195" s="9"/>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c r="DR1195" s="9"/>
      <c r="DS1195" s="9"/>
      <c r="DT1195" s="9"/>
    </row>
    <row r="1196" spans="1:124" hidden="1">
      <c r="A1196" s="9"/>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554"/>
      <c r="AI1196" s="554"/>
      <c r="AJ1196" s="554"/>
      <c r="AK1196" s="554"/>
      <c r="AL1196" s="554"/>
      <c r="AM1196" s="554"/>
      <c r="AN1196" s="554"/>
      <c r="AO1196" s="554"/>
      <c r="AP1196" s="554"/>
      <c r="AQ1196" s="554"/>
      <c r="AR1196" s="554"/>
      <c r="AS1196" s="554"/>
      <c r="AT1196" s="554"/>
      <c r="AU1196" s="554"/>
      <c r="AV1196" s="554"/>
      <c r="AW1196" s="554"/>
      <c r="AX1196" s="554"/>
      <c r="AY1196" s="554"/>
      <c r="AZ1196" s="554"/>
      <c r="BA1196" s="554"/>
      <c r="BB1196" s="554"/>
      <c r="BC1196" s="554"/>
      <c r="BD1196" s="554"/>
      <c r="BE1196" s="554"/>
      <c r="BF1196" s="554"/>
      <c r="BG1196" s="9"/>
      <c r="BH1196" s="9"/>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c r="DR1196" s="9"/>
      <c r="DS1196" s="9"/>
      <c r="DT1196" s="9"/>
    </row>
    <row r="1197" spans="1:124" hidden="1">
      <c r="A1197" s="9"/>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554"/>
      <c r="AI1197" s="554"/>
      <c r="AJ1197" s="554"/>
      <c r="AK1197" s="554"/>
      <c r="AL1197" s="554"/>
      <c r="AM1197" s="554"/>
      <c r="AN1197" s="554"/>
      <c r="AO1197" s="554"/>
      <c r="AP1197" s="554"/>
      <c r="AQ1197" s="554"/>
      <c r="AR1197" s="554"/>
      <c r="AS1197" s="554"/>
      <c r="AT1197" s="554"/>
      <c r="AU1197" s="554"/>
      <c r="AV1197" s="554"/>
      <c r="AW1197" s="554"/>
      <c r="AX1197" s="554"/>
      <c r="AY1197" s="554"/>
      <c r="AZ1197" s="554"/>
      <c r="BA1197" s="554"/>
      <c r="BB1197" s="554"/>
      <c r="BC1197" s="554"/>
      <c r="BD1197" s="554"/>
      <c r="BE1197" s="554"/>
      <c r="BF1197" s="554"/>
      <c r="BG1197" s="9"/>
      <c r="BH1197" s="9"/>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c r="DR1197" s="9"/>
      <c r="DS1197" s="9"/>
      <c r="DT1197" s="9"/>
    </row>
    <row r="1198" spans="1:124" hidden="1">
      <c r="A1198" s="9"/>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554"/>
      <c r="AI1198" s="554"/>
      <c r="AJ1198" s="554"/>
      <c r="AK1198" s="554"/>
      <c r="AL1198" s="554"/>
      <c r="AM1198" s="554"/>
      <c r="AN1198" s="554"/>
      <c r="AO1198" s="554"/>
      <c r="AP1198" s="554"/>
      <c r="AQ1198" s="554"/>
      <c r="AR1198" s="554"/>
      <c r="AS1198" s="554"/>
      <c r="AT1198" s="554"/>
      <c r="AU1198" s="554"/>
      <c r="AV1198" s="554"/>
      <c r="AW1198" s="554"/>
      <c r="AX1198" s="554"/>
      <c r="AY1198" s="554"/>
      <c r="AZ1198" s="554"/>
      <c r="BA1198" s="554"/>
      <c r="BB1198" s="554"/>
      <c r="BC1198" s="554"/>
      <c r="BD1198" s="554"/>
      <c r="BE1198" s="554"/>
      <c r="BF1198" s="554"/>
      <c r="BG1198" s="9"/>
      <c r="BH1198" s="9"/>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c r="DR1198" s="9"/>
      <c r="DS1198" s="9"/>
      <c r="DT1198" s="9"/>
    </row>
    <row r="1199" spans="1:124" hidden="1">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554"/>
      <c r="AI1199" s="554"/>
      <c r="AJ1199" s="554"/>
      <c r="AK1199" s="554"/>
      <c r="AL1199" s="554"/>
      <c r="AM1199" s="554"/>
      <c r="AN1199" s="554"/>
      <c r="AO1199" s="554"/>
      <c r="AP1199" s="554"/>
      <c r="AQ1199" s="554"/>
      <c r="AR1199" s="554"/>
      <c r="AS1199" s="554"/>
      <c r="AT1199" s="554"/>
      <c r="AU1199" s="554"/>
      <c r="AV1199" s="554"/>
      <c r="AW1199" s="554"/>
      <c r="AX1199" s="554"/>
      <c r="AY1199" s="554"/>
      <c r="AZ1199" s="554"/>
      <c r="BA1199" s="554"/>
      <c r="BB1199" s="554"/>
      <c r="BC1199" s="554"/>
      <c r="BD1199" s="554"/>
      <c r="BE1199" s="554"/>
      <c r="BF1199" s="554"/>
      <c r="BG1199" s="9"/>
      <c r="BH1199" s="9"/>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c r="DR1199" s="9"/>
      <c r="DS1199" s="9"/>
      <c r="DT1199" s="9"/>
    </row>
    <row r="1200" spans="1:124" hidden="1">
      <c r="A1200" s="9"/>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554"/>
      <c r="AI1200" s="554"/>
      <c r="AJ1200" s="554"/>
      <c r="AK1200" s="554"/>
      <c r="AL1200" s="554"/>
      <c r="AM1200" s="554"/>
      <c r="AN1200" s="554"/>
      <c r="AO1200" s="554"/>
      <c r="AP1200" s="554"/>
      <c r="AQ1200" s="554"/>
      <c r="AR1200" s="554"/>
      <c r="AS1200" s="554"/>
      <c r="AT1200" s="554"/>
      <c r="AU1200" s="554"/>
      <c r="AV1200" s="554"/>
      <c r="AW1200" s="554"/>
      <c r="AX1200" s="554"/>
      <c r="AY1200" s="554"/>
      <c r="AZ1200" s="554"/>
      <c r="BA1200" s="554"/>
      <c r="BB1200" s="554"/>
      <c r="BC1200" s="554"/>
      <c r="BD1200" s="554"/>
      <c r="BE1200" s="554"/>
      <c r="BF1200" s="554"/>
      <c r="BG1200" s="9"/>
      <c r="BH1200" s="9"/>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c r="DR1200" s="9"/>
      <c r="DS1200" s="9"/>
      <c r="DT1200" s="9"/>
    </row>
    <row r="1201" spans="1:124" hidden="1">
      <c r="A1201" s="9"/>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554"/>
      <c r="AI1201" s="554"/>
      <c r="AJ1201" s="554"/>
      <c r="AK1201" s="554"/>
      <c r="AL1201" s="554"/>
      <c r="AM1201" s="554"/>
      <c r="AN1201" s="554"/>
      <c r="AO1201" s="554"/>
      <c r="AP1201" s="554"/>
      <c r="AQ1201" s="554"/>
      <c r="AR1201" s="554"/>
      <c r="AS1201" s="554"/>
      <c r="AT1201" s="554"/>
      <c r="AU1201" s="554"/>
      <c r="AV1201" s="554"/>
      <c r="AW1201" s="554"/>
      <c r="AX1201" s="554"/>
      <c r="AY1201" s="554"/>
      <c r="AZ1201" s="554"/>
      <c r="BA1201" s="554"/>
      <c r="BB1201" s="554"/>
      <c r="BC1201" s="554"/>
      <c r="BD1201" s="554"/>
      <c r="BE1201" s="554"/>
      <c r="BF1201" s="554"/>
      <c r="BG1201" s="9"/>
      <c r="BH1201" s="9"/>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c r="DR1201" s="9"/>
      <c r="DS1201" s="9"/>
      <c r="DT1201" s="9"/>
    </row>
    <row r="1202" spans="1:124" hidden="1">
      <c r="A1202" s="9"/>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554"/>
      <c r="AI1202" s="554"/>
      <c r="AJ1202" s="554"/>
      <c r="AK1202" s="554"/>
      <c r="AL1202" s="554"/>
      <c r="AM1202" s="554"/>
      <c r="AN1202" s="554"/>
      <c r="AO1202" s="554"/>
      <c r="AP1202" s="554"/>
      <c r="AQ1202" s="554"/>
      <c r="AR1202" s="554"/>
      <c r="AS1202" s="554"/>
      <c r="AT1202" s="554"/>
      <c r="AU1202" s="554"/>
      <c r="AV1202" s="554"/>
      <c r="AW1202" s="554"/>
      <c r="AX1202" s="554"/>
      <c r="AY1202" s="554"/>
      <c r="AZ1202" s="554"/>
      <c r="BA1202" s="554"/>
      <c r="BB1202" s="554"/>
      <c r="BC1202" s="554"/>
      <c r="BD1202" s="554"/>
      <c r="BE1202" s="554"/>
      <c r="BF1202" s="554"/>
      <c r="BG1202" s="9"/>
      <c r="BH1202" s="9"/>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c r="DR1202" s="9"/>
      <c r="DS1202" s="9"/>
      <c r="DT1202" s="9"/>
    </row>
    <row r="1203" spans="1:124" hidden="1">
      <c r="A1203" s="9"/>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554"/>
      <c r="AI1203" s="554"/>
      <c r="AJ1203" s="554"/>
      <c r="AK1203" s="554"/>
      <c r="AL1203" s="554"/>
      <c r="AM1203" s="554"/>
      <c r="AN1203" s="554"/>
      <c r="AO1203" s="554"/>
      <c r="AP1203" s="554"/>
      <c r="AQ1203" s="554"/>
      <c r="AR1203" s="554"/>
      <c r="AS1203" s="554"/>
      <c r="AT1203" s="554"/>
      <c r="AU1203" s="554"/>
      <c r="AV1203" s="554"/>
      <c r="AW1203" s="554"/>
      <c r="AX1203" s="554"/>
      <c r="AY1203" s="554"/>
      <c r="AZ1203" s="554"/>
      <c r="BA1203" s="554"/>
      <c r="BB1203" s="554"/>
      <c r="BC1203" s="554"/>
      <c r="BD1203" s="554"/>
      <c r="BE1203" s="554"/>
      <c r="BF1203" s="554"/>
      <c r="BG1203" s="9"/>
      <c r="BH1203" s="9"/>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c r="DR1203" s="9"/>
      <c r="DS1203" s="9"/>
      <c r="DT1203" s="9"/>
    </row>
    <row r="1204" spans="1:124" hidden="1">
      <c r="A1204" s="9"/>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554"/>
      <c r="AI1204" s="554"/>
      <c r="AJ1204" s="554"/>
      <c r="AK1204" s="554"/>
      <c r="AL1204" s="554"/>
      <c r="AM1204" s="554"/>
      <c r="AN1204" s="554"/>
      <c r="AO1204" s="554"/>
      <c r="AP1204" s="554"/>
      <c r="AQ1204" s="554"/>
      <c r="AR1204" s="554"/>
      <c r="AS1204" s="554"/>
      <c r="AT1204" s="554"/>
      <c r="AU1204" s="554"/>
      <c r="AV1204" s="554"/>
      <c r="AW1204" s="554"/>
      <c r="AX1204" s="554"/>
      <c r="AY1204" s="554"/>
      <c r="AZ1204" s="554"/>
      <c r="BA1204" s="554"/>
      <c r="BB1204" s="554"/>
      <c r="BC1204" s="554"/>
      <c r="BD1204" s="554"/>
      <c r="BE1204" s="554"/>
      <c r="BF1204" s="554"/>
      <c r="BG1204" s="9"/>
      <c r="BH1204" s="9"/>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c r="DR1204" s="9"/>
      <c r="DS1204" s="9"/>
      <c r="DT1204" s="9"/>
    </row>
    <row r="1205" spans="1:124" hidden="1">
      <c r="A1205" s="9"/>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554"/>
      <c r="AI1205" s="554"/>
      <c r="AJ1205" s="554"/>
      <c r="AK1205" s="554"/>
      <c r="AL1205" s="554"/>
      <c r="AM1205" s="554"/>
      <c r="AN1205" s="554"/>
      <c r="AO1205" s="554"/>
      <c r="AP1205" s="554"/>
      <c r="AQ1205" s="554"/>
      <c r="AR1205" s="554"/>
      <c r="AS1205" s="554"/>
      <c r="AT1205" s="554"/>
      <c r="AU1205" s="554"/>
      <c r="AV1205" s="554"/>
      <c r="AW1205" s="554"/>
      <c r="AX1205" s="554"/>
      <c r="AY1205" s="554"/>
      <c r="AZ1205" s="554"/>
      <c r="BA1205" s="554"/>
      <c r="BB1205" s="554"/>
      <c r="BC1205" s="554"/>
      <c r="BD1205" s="554"/>
      <c r="BE1205" s="554"/>
      <c r="BF1205" s="554"/>
      <c r="BG1205" s="9"/>
      <c r="BH1205" s="9"/>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c r="DR1205" s="9"/>
      <c r="DS1205" s="9"/>
      <c r="DT1205" s="9"/>
    </row>
    <row r="1206" spans="1:124" hidden="1">
      <c r="A1206" s="9"/>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554"/>
      <c r="AI1206" s="554"/>
      <c r="AJ1206" s="554"/>
      <c r="AK1206" s="554"/>
      <c r="AL1206" s="554"/>
      <c r="AM1206" s="554"/>
      <c r="AN1206" s="554"/>
      <c r="AO1206" s="554"/>
      <c r="AP1206" s="554"/>
      <c r="AQ1206" s="554"/>
      <c r="AR1206" s="554"/>
      <c r="AS1206" s="554"/>
      <c r="AT1206" s="554"/>
      <c r="AU1206" s="554"/>
      <c r="AV1206" s="554"/>
      <c r="AW1206" s="554"/>
      <c r="AX1206" s="554"/>
      <c r="AY1206" s="554"/>
      <c r="AZ1206" s="554"/>
      <c r="BA1206" s="554"/>
      <c r="BB1206" s="554"/>
      <c r="BC1206" s="554"/>
      <c r="BD1206" s="554"/>
      <c r="BE1206" s="554"/>
      <c r="BF1206" s="554"/>
      <c r="BG1206" s="9"/>
      <c r="BH1206" s="9"/>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c r="DR1206" s="9"/>
      <c r="DS1206" s="9"/>
      <c r="DT1206" s="9"/>
    </row>
    <row r="1207" spans="1:124" hidden="1">
      <c r="A1207" s="9"/>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554"/>
      <c r="AI1207" s="554"/>
      <c r="AJ1207" s="554"/>
      <c r="AK1207" s="554"/>
      <c r="AL1207" s="554"/>
      <c r="AM1207" s="554"/>
      <c r="AN1207" s="554"/>
      <c r="AO1207" s="554"/>
      <c r="AP1207" s="554"/>
      <c r="AQ1207" s="554"/>
      <c r="AR1207" s="554"/>
      <c r="AS1207" s="554"/>
      <c r="AT1207" s="554"/>
      <c r="AU1207" s="554"/>
      <c r="AV1207" s="554"/>
      <c r="AW1207" s="554"/>
      <c r="AX1207" s="554"/>
      <c r="AY1207" s="554"/>
      <c r="AZ1207" s="554"/>
      <c r="BA1207" s="554"/>
      <c r="BB1207" s="554"/>
      <c r="BC1207" s="554"/>
      <c r="BD1207" s="554"/>
      <c r="BE1207" s="554"/>
      <c r="BF1207" s="554"/>
      <c r="BG1207" s="9"/>
      <c r="BH1207" s="9"/>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c r="DR1207" s="9"/>
      <c r="DS1207" s="9"/>
      <c r="DT1207" s="9"/>
    </row>
    <row r="1208" spans="1:124" hidden="1">
      <c r="A1208" s="9"/>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554"/>
      <c r="AI1208" s="554"/>
      <c r="AJ1208" s="554"/>
      <c r="AK1208" s="554"/>
      <c r="AL1208" s="554"/>
      <c r="AM1208" s="554"/>
      <c r="AN1208" s="554"/>
      <c r="AO1208" s="554"/>
      <c r="AP1208" s="554"/>
      <c r="AQ1208" s="554"/>
      <c r="AR1208" s="554"/>
      <c r="AS1208" s="554"/>
      <c r="AT1208" s="554"/>
      <c r="AU1208" s="554"/>
      <c r="AV1208" s="554"/>
      <c r="AW1208" s="554"/>
      <c r="AX1208" s="554"/>
      <c r="AY1208" s="554"/>
      <c r="AZ1208" s="554"/>
      <c r="BA1208" s="554"/>
      <c r="BB1208" s="554"/>
      <c r="BC1208" s="554"/>
      <c r="BD1208" s="554"/>
      <c r="BE1208" s="554"/>
      <c r="BF1208" s="554"/>
      <c r="BG1208" s="9"/>
      <c r="BH1208" s="9"/>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c r="DR1208" s="9"/>
      <c r="DS1208" s="9"/>
      <c r="DT1208" s="9"/>
    </row>
    <row r="1209" spans="1:124" hidden="1">
      <c r="A1209" s="9"/>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554"/>
      <c r="AI1209" s="554"/>
      <c r="AJ1209" s="554"/>
      <c r="AK1209" s="554"/>
      <c r="AL1209" s="554"/>
      <c r="AM1209" s="554"/>
      <c r="AN1209" s="554"/>
      <c r="AO1209" s="554"/>
      <c r="AP1209" s="554"/>
      <c r="AQ1209" s="554"/>
      <c r="AR1209" s="554"/>
      <c r="AS1209" s="554"/>
      <c r="AT1209" s="554"/>
      <c r="AU1209" s="554"/>
      <c r="AV1209" s="554"/>
      <c r="AW1209" s="554"/>
      <c r="AX1209" s="554"/>
      <c r="AY1209" s="554"/>
      <c r="AZ1209" s="554"/>
      <c r="BA1209" s="554"/>
      <c r="BB1209" s="554"/>
      <c r="BC1209" s="554"/>
      <c r="BD1209" s="554"/>
      <c r="BE1209" s="554"/>
      <c r="BF1209" s="554"/>
      <c r="BG1209" s="9"/>
      <c r="BH1209" s="9"/>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c r="DR1209" s="9"/>
      <c r="DS1209" s="9"/>
      <c r="DT1209" s="9"/>
    </row>
    <row r="1210" spans="1:124" hidden="1">
      <c r="A1210" s="9"/>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554"/>
      <c r="AI1210" s="554"/>
      <c r="AJ1210" s="554"/>
      <c r="AK1210" s="554"/>
      <c r="AL1210" s="554"/>
      <c r="AM1210" s="554"/>
      <c r="AN1210" s="554"/>
      <c r="AO1210" s="554"/>
      <c r="AP1210" s="554"/>
      <c r="AQ1210" s="554"/>
      <c r="AR1210" s="554"/>
      <c r="AS1210" s="554"/>
      <c r="AT1210" s="554"/>
      <c r="AU1210" s="554"/>
      <c r="AV1210" s="554"/>
      <c r="AW1210" s="554"/>
      <c r="AX1210" s="554"/>
      <c r="AY1210" s="554"/>
      <c r="AZ1210" s="554"/>
      <c r="BA1210" s="554"/>
      <c r="BB1210" s="554"/>
      <c r="BC1210" s="554"/>
      <c r="BD1210" s="554"/>
      <c r="BE1210" s="554"/>
      <c r="BF1210" s="554"/>
      <c r="BG1210" s="9"/>
      <c r="BH1210" s="9"/>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c r="DR1210" s="9"/>
      <c r="DS1210" s="9"/>
      <c r="DT1210" s="9"/>
    </row>
    <row r="1211" spans="1:124" hidden="1">
      <c r="A1211" s="9"/>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554"/>
      <c r="AI1211" s="554"/>
      <c r="AJ1211" s="554"/>
      <c r="AK1211" s="554"/>
      <c r="AL1211" s="554"/>
      <c r="AM1211" s="554"/>
      <c r="AN1211" s="554"/>
      <c r="AO1211" s="554"/>
      <c r="AP1211" s="554"/>
      <c r="AQ1211" s="554"/>
      <c r="AR1211" s="554"/>
      <c r="AS1211" s="554"/>
      <c r="AT1211" s="554"/>
      <c r="AU1211" s="554"/>
      <c r="AV1211" s="554"/>
      <c r="AW1211" s="554"/>
      <c r="AX1211" s="554"/>
      <c r="AY1211" s="554"/>
      <c r="AZ1211" s="554"/>
      <c r="BA1211" s="554"/>
      <c r="BB1211" s="554"/>
      <c r="BC1211" s="554"/>
      <c r="BD1211" s="554"/>
      <c r="BE1211" s="554"/>
      <c r="BF1211" s="554"/>
      <c r="BG1211" s="9"/>
      <c r="BH1211" s="9"/>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c r="DR1211" s="9"/>
      <c r="DS1211" s="9"/>
      <c r="DT1211" s="9"/>
    </row>
    <row r="1212" spans="1:124" hidden="1">
      <c r="A1212" s="9"/>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554"/>
      <c r="AI1212" s="554"/>
      <c r="AJ1212" s="554"/>
      <c r="AK1212" s="554"/>
      <c r="AL1212" s="554"/>
      <c r="AM1212" s="554"/>
      <c r="AN1212" s="554"/>
      <c r="AO1212" s="554"/>
      <c r="AP1212" s="554"/>
      <c r="AQ1212" s="554"/>
      <c r="AR1212" s="554"/>
      <c r="AS1212" s="554"/>
      <c r="AT1212" s="554"/>
      <c r="AU1212" s="554"/>
      <c r="AV1212" s="554"/>
      <c r="AW1212" s="554"/>
      <c r="AX1212" s="554"/>
      <c r="AY1212" s="554"/>
      <c r="AZ1212" s="554"/>
      <c r="BA1212" s="554"/>
      <c r="BB1212" s="554"/>
      <c r="BC1212" s="554"/>
      <c r="BD1212" s="554"/>
      <c r="BE1212" s="554"/>
      <c r="BF1212" s="554"/>
      <c r="BG1212" s="9"/>
      <c r="BH1212" s="9"/>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c r="DR1212" s="9"/>
      <c r="DS1212" s="9"/>
      <c r="DT1212" s="9"/>
    </row>
    <row r="1213" spans="1:124" hidden="1">
      <c r="A1213" s="9"/>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554"/>
      <c r="AI1213" s="554"/>
      <c r="AJ1213" s="554"/>
      <c r="AK1213" s="554"/>
      <c r="AL1213" s="554"/>
      <c r="AM1213" s="554"/>
      <c r="AN1213" s="554"/>
      <c r="AO1213" s="554"/>
      <c r="AP1213" s="554"/>
      <c r="AQ1213" s="554"/>
      <c r="AR1213" s="554"/>
      <c r="AS1213" s="554"/>
      <c r="AT1213" s="554"/>
      <c r="AU1213" s="554"/>
      <c r="AV1213" s="554"/>
      <c r="AW1213" s="554"/>
      <c r="AX1213" s="554"/>
      <c r="AY1213" s="554"/>
      <c r="AZ1213" s="554"/>
      <c r="BA1213" s="554"/>
      <c r="BB1213" s="554"/>
      <c r="BC1213" s="554"/>
      <c r="BD1213" s="554"/>
      <c r="BE1213" s="554"/>
      <c r="BF1213" s="554"/>
      <c r="BG1213" s="9"/>
      <c r="BH1213" s="9"/>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c r="DR1213" s="9"/>
      <c r="DS1213" s="9"/>
      <c r="DT1213" s="9"/>
    </row>
    <row r="1214" spans="1:124" hidden="1">
      <c r="A1214" s="9"/>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554"/>
      <c r="AI1214" s="554"/>
      <c r="AJ1214" s="554"/>
      <c r="AK1214" s="554"/>
      <c r="AL1214" s="554"/>
      <c r="AM1214" s="554"/>
      <c r="AN1214" s="554"/>
      <c r="AO1214" s="554"/>
      <c r="AP1214" s="554"/>
      <c r="AQ1214" s="554"/>
      <c r="AR1214" s="554"/>
      <c r="AS1214" s="554"/>
      <c r="AT1214" s="554"/>
      <c r="AU1214" s="554"/>
      <c r="AV1214" s="554"/>
      <c r="AW1214" s="554"/>
      <c r="AX1214" s="554"/>
      <c r="AY1214" s="554"/>
      <c r="AZ1214" s="554"/>
      <c r="BA1214" s="554"/>
      <c r="BB1214" s="554"/>
      <c r="BC1214" s="554"/>
      <c r="BD1214" s="554"/>
      <c r="BE1214" s="554"/>
      <c r="BF1214" s="554"/>
      <c r="BG1214" s="9"/>
      <c r="BH1214" s="9"/>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c r="DR1214" s="9"/>
      <c r="DS1214" s="9"/>
      <c r="DT1214" s="9"/>
    </row>
    <row r="1215" spans="1:124" hidden="1">
      <c r="A1215" s="9"/>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554"/>
      <c r="AI1215" s="554"/>
      <c r="AJ1215" s="554"/>
      <c r="AK1215" s="554"/>
      <c r="AL1215" s="554"/>
      <c r="AM1215" s="554"/>
      <c r="AN1215" s="554"/>
      <c r="AO1215" s="554"/>
      <c r="AP1215" s="554"/>
      <c r="AQ1215" s="554"/>
      <c r="AR1215" s="554"/>
      <c r="AS1215" s="554"/>
      <c r="AT1215" s="554"/>
      <c r="AU1215" s="554"/>
      <c r="AV1215" s="554"/>
      <c r="AW1215" s="554"/>
      <c r="AX1215" s="554"/>
      <c r="AY1215" s="554"/>
      <c r="AZ1215" s="554"/>
      <c r="BA1215" s="554"/>
      <c r="BB1215" s="554"/>
      <c r="BC1215" s="554"/>
      <c r="BD1215" s="554"/>
      <c r="BE1215" s="554"/>
      <c r="BF1215" s="554"/>
      <c r="BG1215" s="9"/>
      <c r="BH1215" s="9"/>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c r="DR1215" s="9"/>
      <c r="DS1215" s="9"/>
      <c r="DT1215" s="9"/>
    </row>
    <row r="1216" spans="1:124" hidden="1">
      <c r="A1216" s="9"/>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554"/>
      <c r="AI1216" s="554"/>
      <c r="AJ1216" s="554"/>
      <c r="AK1216" s="554"/>
      <c r="AL1216" s="554"/>
      <c r="AM1216" s="554"/>
      <c r="AN1216" s="554"/>
      <c r="AO1216" s="554"/>
      <c r="AP1216" s="554"/>
      <c r="AQ1216" s="554"/>
      <c r="AR1216" s="554"/>
      <c r="AS1216" s="554"/>
      <c r="AT1216" s="554"/>
      <c r="AU1216" s="554"/>
      <c r="AV1216" s="554"/>
      <c r="AW1216" s="554"/>
      <c r="AX1216" s="554"/>
      <c r="AY1216" s="554"/>
      <c r="AZ1216" s="554"/>
      <c r="BA1216" s="554"/>
      <c r="BB1216" s="554"/>
      <c r="BC1216" s="554"/>
      <c r="BD1216" s="554"/>
      <c r="BE1216" s="554"/>
      <c r="BF1216" s="554"/>
      <c r="BG1216" s="9"/>
      <c r="BH1216" s="9"/>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c r="DR1216" s="9"/>
      <c r="DS1216" s="9"/>
      <c r="DT1216" s="9"/>
    </row>
    <row r="1217" spans="1:124" hidden="1">
      <c r="A1217" s="9"/>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554"/>
      <c r="AI1217" s="554"/>
      <c r="AJ1217" s="554"/>
      <c r="AK1217" s="554"/>
      <c r="AL1217" s="554"/>
      <c r="AM1217" s="554"/>
      <c r="AN1217" s="554"/>
      <c r="AO1217" s="554"/>
      <c r="AP1217" s="554"/>
      <c r="AQ1217" s="554"/>
      <c r="AR1217" s="554"/>
      <c r="AS1217" s="554"/>
      <c r="AT1217" s="554"/>
      <c r="AU1217" s="554"/>
      <c r="AV1217" s="554"/>
      <c r="AW1217" s="554"/>
      <c r="AX1217" s="554"/>
      <c r="AY1217" s="554"/>
      <c r="AZ1217" s="554"/>
      <c r="BA1217" s="554"/>
      <c r="BB1217" s="554"/>
      <c r="BC1217" s="554"/>
      <c r="BD1217" s="554"/>
      <c r="BE1217" s="554"/>
      <c r="BF1217" s="554"/>
      <c r="BG1217" s="9"/>
      <c r="BH1217" s="9"/>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c r="DR1217" s="9"/>
      <c r="DS1217" s="9"/>
      <c r="DT1217" s="9"/>
    </row>
    <row r="1218" spans="1:124" hidden="1">
      <c r="A1218" s="9"/>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554"/>
      <c r="AI1218" s="554"/>
      <c r="AJ1218" s="554"/>
      <c r="AK1218" s="554"/>
      <c r="AL1218" s="554"/>
      <c r="AM1218" s="554"/>
      <c r="AN1218" s="554"/>
      <c r="AO1218" s="554"/>
      <c r="AP1218" s="554"/>
      <c r="AQ1218" s="554"/>
      <c r="AR1218" s="554"/>
      <c r="AS1218" s="554"/>
      <c r="AT1218" s="554"/>
      <c r="AU1218" s="554"/>
      <c r="AV1218" s="554"/>
      <c r="AW1218" s="554"/>
      <c r="AX1218" s="554"/>
      <c r="AY1218" s="554"/>
      <c r="AZ1218" s="554"/>
      <c r="BA1218" s="554"/>
      <c r="BB1218" s="554"/>
      <c r="BC1218" s="554"/>
      <c r="BD1218" s="554"/>
      <c r="BE1218" s="554"/>
      <c r="BF1218" s="554"/>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c r="DR1218" s="9"/>
      <c r="DS1218" s="9"/>
      <c r="DT1218" s="9"/>
    </row>
    <row r="1219" spans="1:124" hidden="1">
      <c r="A1219" s="9"/>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554"/>
      <c r="AI1219" s="554"/>
      <c r="AJ1219" s="554"/>
      <c r="AK1219" s="554"/>
      <c r="AL1219" s="554"/>
      <c r="AM1219" s="554"/>
      <c r="AN1219" s="554"/>
      <c r="AO1219" s="554"/>
      <c r="AP1219" s="554"/>
      <c r="AQ1219" s="554"/>
      <c r="AR1219" s="554"/>
      <c r="AS1219" s="554"/>
      <c r="AT1219" s="554"/>
      <c r="AU1219" s="554"/>
      <c r="AV1219" s="554"/>
      <c r="AW1219" s="554"/>
      <c r="AX1219" s="554"/>
      <c r="AY1219" s="554"/>
      <c r="AZ1219" s="554"/>
      <c r="BA1219" s="554"/>
      <c r="BB1219" s="554"/>
      <c r="BC1219" s="554"/>
      <c r="BD1219" s="554"/>
      <c r="BE1219" s="554"/>
      <c r="BF1219" s="554"/>
      <c r="BG1219" s="9"/>
      <c r="BH1219" s="9"/>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c r="DR1219" s="9"/>
      <c r="DS1219" s="9"/>
      <c r="DT1219" s="9"/>
    </row>
    <row r="1220" spans="1:124" hidden="1">
      <c r="A1220" s="9"/>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554"/>
      <c r="AI1220" s="554"/>
      <c r="AJ1220" s="554"/>
      <c r="AK1220" s="554"/>
      <c r="AL1220" s="554"/>
      <c r="AM1220" s="554"/>
      <c r="AN1220" s="554"/>
      <c r="AO1220" s="554"/>
      <c r="AP1220" s="554"/>
      <c r="AQ1220" s="554"/>
      <c r="AR1220" s="554"/>
      <c r="AS1220" s="554"/>
      <c r="AT1220" s="554"/>
      <c r="AU1220" s="554"/>
      <c r="AV1220" s="554"/>
      <c r="AW1220" s="554"/>
      <c r="AX1220" s="554"/>
      <c r="AY1220" s="554"/>
      <c r="AZ1220" s="554"/>
      <c r="BA1220" s="554"/>
      <c r="BB1220" s="554"/>
      <c r="BC1220" s="554"/>
      <c r="BD1220" s="554"/>
      <c r="BE1220" s="554"/>
      <c r="BF1220" s="554"/>
      <c r="BG1220" s="9"/>
      <c r="BH1220" s="9"/>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c r="DR1220" s="9"/>
      <c r="DS1220" s="9"/>
      <c r="DT1220" s="9"/>
    </row>
    <row r="1221" spans="1:124" hidden="1">
      <c r="A1221" s="9"/>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554"/>
      <c r="AI1221" s="554"/>
      <c r="AJ1221" s="554"/>
      <c r="AK1221" s="554"/>
      <c r="AL1221" s="554"/>
      <c r="AM1221" s="554"/>
      <c r="AN1221" s="554"/>
      <c r="AO1221" s="554"/>
      <c r="AP1221" s="554"/>
      <c r="AQ1221" s="554"/>
      <c r="AR1221" s="554"/>
      <c r="AS1221" s="554"/>
      <c r="AT1221" s="554"/>
      <c r="AU1221" s="554"/>
      <c r="AV1221" s="554"/>
      <c r="AW1221" s="554"/>
      <c r="AX1221" s="554"/>
      <c r="AY1221" s="554"/>
      <c r="AZ1221" s="554"/>
      <c r="BA1221" s="554"/>
      <c r="BB1221" s="554"/>
      <c r="BC1221" s="554"/>
      <c r="BD1221" s="554"/>
      <c r="BE1221" s="554"/>
      <c r="BF1221" s="554"/>
      <c r="BG1221" s="9"/>
      <c r="BH1221" s="9"/>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c r="DR1221" s="9"/>
      <c r="DS1221" s="9"/>
      <c r="DT1221" s="9"/>
    </row>
    <row r="1222" spans="1:124" hidden="1">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554"/>
      <c r="AI1222" s="554"/>
      <c r="AJ1222" s="554"/>
      <c r="AK1222" s="554"/>
      <c r="AL1222" s="554"/>
      <c r="AM1222" s="554"/>
      <c r="AN1222" s="554"/>
      <c r="AO1222" s="554"/>
      <c r="AP1222" s="554"/>
      <c r="AQ1222" s="554"/>
      <c r="AR1222" s="554"/>
      <c r="AS1222" s="554"/>
      <c r="AT1222" s="554"/>
      <c r="AU1222" s="554"/>
      <c r="AV1222" s="554"/>
      <c r="AW1222" s="554"/>
      <c r="AX1222" s="554"/>
      <c r="AY1222" s="554"/>
      <c r="AZ1222" s="554"/>
      <c r="BA1222" s="554"/>
      <c r="BB1222" s="554"/>
      <c r="BC1222" s="554"/>
      <c r="BD1222" s="554"/>
      <c r="BE1222" s="554"/>
      <c r="BF1222" s="554"/>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c r="DR1222" s="9"/>
      <c r="DS1222" s="9"/>
      <c r="DT1222" s="9"/>
    </row>
    <row r="1223" spans="1:124" hidden="1">
      <c r="A1223" s="9"/>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554"/>
      <c r="AI1223" s="554"/>
      <c r="AJ1223" s="554"/>
      <c r="AK1223" s="554"/>
      <c r="AL1223" s="554"/>
      <c r="AM1223" s="554"/>
      <c r="AN1223" s="554"/>
      <c r="AO1223" s="554"/>
      <c r="AP1223" s="554"/>
      <c r="AQ1223" s="554"/>
      <c r="AR1223" s="554"/>
      <c r="AS1223" s="554"/>
      <c r="AT1223" s="554"/>
      <c r="AU1223" s="554"/>
      <c r="AV1223" s="554"/>
      <c r="AW1223" s="554"/>
      <c r="AX1223" s="554"/>
      <c r="AY1223" s="554"/>
      <c r="AZ1223" s="554"/>
      <c r="BA1223" s="554"/>
      <c r="BB1223" s="554"/>
      <c r="BC1223" s="554"/>
      <c r="BD1223" s="554"/>
      <c r="BE1223" s="554"/>
      <c r="BF1223" s="554"/>
      <c r="BG1223" s="9"/>
      <c r="BH1223" s="9"/>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c r="DR1223" s="9"/>
      <c r="DS1223" s="9"/>
      <c r="DT1223" s="9"/>
    </row>
    <row r="1224" spans="1:124" hidden="1">
      <c r="A1224" s="9"/>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554"/>
      <c r="AI1224" s="554"/>
      <c r="AJ1224" s="554"/>
      <c r="AK1224" s="554"/>
      <c r="AL1224" s="554"/>
      <c r="AM1224" s="554"/>
      <c r="AN1224" s="554"/>
      <c r="AO1224" s="554"/>
      <c r="AP1224" s="554"/>
      <c r="AQ1224" s="554"/>
      <c r="AR1224" s="554"/>
      <c r="AS1224" s="554"/>
      <c r="AT1224" s="554"/>
      <c r="AU1224" s="554"/>
      <c r="AV1224" s="554"/>
      <c r="AW1224" s="554"/>
      <c r="AX1224" s="554"/>
      <c r="AY1224" s="554"/>
      <c r="AZ1224" s="554"/>
      <c r="BA1224" s="554"/>
      <c r="BB1224" s="554"/>
      <c r="BC1224" s="554"/>
      <c r="BD1224" s="554"/>
      <c r="BE1224" s="554"/>
      <c r="BF1224" s="554"/>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c r="DR1224" s="9"/>
      <c r="DS1224" s="9"/>
      <c r="DT1224" s="9"/>
    </row>
    <row r="1225" spans="1:124" hidden="1">
      <c r="A1225" s="9"/>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554"/>
      <c r="AI1225" s="554"/>
      <c r="AJ1225" s="554"/>
      <c r="AK1225" s="554"/>
      <c r="AL1225" s="554"/>
      <c r="AM1225" s="554"/>
      <c r="AN1225" s="554"/>
      <c r="AO1225" s="554"/>
      <c r="AP1225" s="554"/>
      <c r="AQ1225" s="554"/>
      <c r="AR1225" s="554"/>
      <c r="AS1225" s="554"/>
      <c r="AT1225" s="554"/>
      <c r="AU1225" s="554"/>
      <c r="AV1225" s="554"/>
      <c r="AW1225" s="554"/>
      <c r="AX1225" s="554"/>
      <c r="AY1225" s="554"/>
      <c r="AZ1225" s="554"/>
      <c r="BA1225" s="554"/>
      <c r="BB1225" s="554"/>
      <c r="BC1225" s="554"/>
      <c r="BD1225" s="554"/>
      <c r="BE1225" s="554"/>
      <c r="BF1225" s="554"/>
      <c r="BG1225" s="9"/>
      <c r="BH1225" s="9"/>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c r="DR1225" s="9"/>
      <c r="DS1225" s="9"/>
      <c r="DT1225" s="9"/>
    </row>
    <row r="1226" spans="1:124" hidden="1">
      <c r="A1226" s="9"/>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554"/>
      <c r="AI1226" s="554"/>
      <c r="AJ1226" s="554"/>
      <c r="AK1226" s="554"/>
      <c r="AL1226" s="554"/>
      <c r="AM1226" s="554"/>
      <c r="AN1226" s="554"/>
      <c r="AO1226" s="554"/>
      <c r="AP1226" s="554"/>
      <c r="AQ1226" s="554"/>
      <c r="AR1226" s="554"/>
      <c r="AS1226" s="554"/>
      <c r="AT1226" s="554"/>
      <c r="AU1226" s="554"/>
      <c r="AV1226" s="554"/>
      <c r="AW1226" s="554"/>
      <c r="AX1226" s="554"/>
      <c r="AY1226" s="554"/>
      <c r="AZ1226" s="554"/>
      <c r="BA1226" s="554"/>
      <c r="BB1226" s="554"/>
      <c r="BC1226" s="554"/>
      <c r="BD1226" s="554"/>
      <c r="BE1226" s="554"/>
      <c r="BF1226" s="554"/>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c r="DR1226" s="9"/>
      <c r="DS1226" s="9"/>
      <c r="DT1226" s="9"/>
    </row>
    <row r="1227" spans="1:124" hidden="1">
      <c r="A1227" s="9"/>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554"/>
      <c r="AI1227" s="554"/>
      <c r="AJ1227" s="554"/>
      <c r="AK1227" s="554"/>
      <c r="AL1227" s="554"/>
      <c r="AM1227" s="554"/>
      <c r="AN1227" s="554"/>
      <c r="AO1227" s="554"/>
      <c r="AP1227" s="554"/>
      <c r="AQ1227" s="554"/>
      <c r="AR1227" s="554"/>
      <c r="AS1227" s="554"/>
      <c r="AT1227" s="554"/>
      <c r="AU1227" s="554"/>
      <c r="AV1227" s="554"/>
      <c r="AW1227" s="554"/>
      <c r="AX1227" s="554"/>
      <c r="AY1227" s="554"/>
      <c r="AZ1227" s="554"/>
      <c r="BA1227" s="554"/>
      <c r="BB1227" s="554"/>
      <c r="BC1227" s="554"/>
      <c r="BD1227" s="554"/>
      <c r="BE1227" s="554"/>
      <c r="BF1227" s="554"/>
      <c r="BG1227" s="9"/>
      <c r="BH1227" s="9"/>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c r="DR1227" s="9"/>
      <c r="DS1227" s="9"/>
      <c r="DT1227" s="9"/>
    </row>
    <row r="1228" spans="1:124" hidden="1">
      <c r="A1228" s="9"/>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554"/>
      <c r="AI1228" s="554"/>
      <c r="AJ1228" s="554"/>
      <c r="AK1228" s="554"/>
      <c r="AL1228" s="554"/>
      <c r="AM1228" s="554"/>
      <c r="AN1228" s="554"/>
      <c r="AO1228" s="554"/>
      <c r="AP1228" s="554"/>
      <c r="AQ1228" s="554"/>
      <c r="AR1228" s="554"/>
      <c r="AS1228" s="554"/>
      <c r="AT1228" s="554"/>
      <c r="AU1228" s="554"/>
      <c r="AV1228" s="554"/>
      <c r="AW1228" s="554"/>
      <c r="AX1228" s="554"/>
      <c r="AY1228" s="554"/>
      <c r="AZ1228" s="554"/>
      <c r="BA1228" s="554"/>
      <c r="BB1228" s="554"/>
      <c r="BC1228" s="554"/>
      <c r="BD1228" s="554"/>
      <c r="BE1228" s="554"/>
      <c r="BF1228" s="554"/>
      <c r="BG1228" s="9"/>
      <c r="BH1228" s="9"/>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c r="DR1228" s="9"/>
      <c r="DS1228" s="9"/>
      <c r="DT1228" s="9"/>
    </row>
    <row r="1229" spans="1:124" hidden="1">
      <c r="A1229" s="9"/>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554"/>
      <c r="AI1229" s="554"/>
      <c r="AJ1229" s="554"/>
      <c r="AK1229" s="554"/>
      <c r="AL1229" s="554"/>
      <c r="AM1229" s="554"/>
      <c r="AN1229" s="554"/>
      <c r="AO1229" s="554"/>
      <c r="AP1229" s="554"/>
      <c r="AQ1229" s="554"/>
      <c r="AR1229" s="554"/>
      <c r="AS1229" s="554"/>
      <c r="AT1229" s="554"/>
      <c r="AU1229" s="554"/>
      <c r="AV1229" s="554"/>
      <c r="AW1229" s="554"/>
      <c r="AX1229" s="554"/>
      <c r="AY1229" s="554"/>
      <c r="AZ1229" s="554"/>
      <c r="BA1229" s="554"/>
      <c r="BB1229" s="554"/>
      <c r="BC1229" s="554"/>
      <c r="BD1229" s="554"/>
      <c r="BE1229" s="554"/>
      <c r="BF1229" s="554"/>
      <c r="BG1229" s="9"/>
      <c r="BH1229" s="9"/>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c r="DR1229" s="9"/>
      <c r="DS1229" s="9"/>
      <c r="DT1229" s="9"/>
    </row>
    <row r="1230" spans="1:124" hidden="1">
      <c r="A1230" s="9"/>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554"/>
      <c r="AI1230" s="554"/>
      <c r="AJ1230" s="554"/>
      <c r="AK1230" s="554"/>
      <c r="AL1230" s="554"/>
      <c r="AM1230" s="554"/>
      <c r="AN1230" s="554"/>
      <c r="AO1230" s="554"/>
      <c r="AP1230" s="554"/>
      <c r="AQ1230" s="554"/>
      <c r="AR1230" s="554"/>
      <c r="AS1230" s="554"/>
      <c r="AT1230" s="554"/>
      <c r="AU1230" s="554"/>
      <c r="AV1230" s="554"/>
      <c r="AW1230" s="554"/>
      <c r="AX1230" s="554"/>
      <c r="AY1230" s="554"/>
      <c r="AZ1230" s="554"/>
      <c r="BA1230" s="554"/>
      <c r="BB1230" s="554"/>
      <c r="BC1230" s="554"/>
      <c r="BD1230" s="554"/>
      <c r="BE1230" s="554"/>
      <c r="BF1230" s="554"/>
      <c r="BG1230" s="9"/>
      <c r="BH1230" s="9"/>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c r="DR1230" s="9"/>
      <c r="DS1230" s="9"/>
      <c r="DT1230" s="9"/>
    </row>
    <row r="1231" spans="1:124" hidden="1">
      <c r="A1231" s="9"/>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554"/>
      <c r="AI1231" s="554"/>
      <c r="AJ1231" s="554"/>
      <c r="AK1231" s="554"/>
      <c r="AL1231" s="554"/>
      <c r="AM1231" s="554"/>
      <c r="AN1231" s="554"/>
      <c r="AO1231" s="554"/>
      <c r="AP1231" s="554"/>
      <c r="AQ1231" s="554"/>
      <c r="AR1231" s="554"/>
      <c r="AS1231" s="554"/>
      <c r="AT1231" s="554"/>
      <c r="AU1231" s="554"/>
      <c r="AV1231" s="554"/>
      <c r="AW1231" s="554"/>
      <c r="AX1231" s="554"/>
      <c r="AY1231" s="554"/>
      <c r="AZ1231" s="554"/>
      <c r="BA1231" s="554"/>
      <c r="BB1231" s="554"/>
      <c r="BC1231" s="554"/>
      <c r="BD1231" s="554"/>
      <c r="BE1231" s="554"/>
      <c r="BF1231" s="554"/>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c r="DR1231" s="9"/>
      <c r="DS1231" s="9"/>
      <c r="DT1231" s="9"/>
    </row>
    <row r="1232" spans="1:124" hidden="1">
      <c r="A1232" s="9"/>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554"/>
      <c r="AI1232" s="554"/>
      <c r="AJ1232" s="554"/>
      <c r="AK1232" s="554"/>
      <c r="AL1232" s="554"/>
      <c r="AM1232" s="554"/>
      <c r="AN1232" s="554"/>
      <c r="AO1232" s="554"/>
      <c r="AP1232" s="554"/>
      <c r="AQ1232" s="554"/>
      <c r="AR1232" s="554"/>
      <c r="AS1232" s="554"/>
      <c r="AT1232" s="554"/>
      <c r="AU1232" s="554"/>
      <c r="AV1232" s="554"/>
      <c r="AW1232" s="554"/>
      <c r="AX1232" s="554"/>
      <c r="AY1232" s="554"/>
      <c r="AZ1232" s="554"/>
      <c r="BA1232" s="554"/>
      <c r="BB1232" s="554"/>
      <c r="BC1232" s="554"/>
      <c r="BD1232" s="554"/>
      <c r="BE1232" s="554"/>
      <c r="BF1232" s="554"/>
      <c r="BG1232" s="9"/>
      <c r="BH1232" s="9"/>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c r="DR1232" s="9"/>
      <c r="DS1232" s="9"/>
      <c r="DT1232" s="9"/>
    </row>
    <row r="1233" spans="1:124" hidden="1">
      <c r="A1233" s="9"/>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554"/>
      <c r="AI1233" s="554"/>
      <c r="AJ1233" s="554"/>
      <c r="AK1233" s="554"/>
      <c r="AL1233" s="554"/>
      <c r="AM1233" s="554"/>
      <c r="AN1233" s="554"/>
      <c r="AO1233" s="554"/>
      <c r="AP1233" s="554"/>
      <c r="AQ1233" s="554"/>
      <c r="AR1233" s="554"/>
      <c r="AS1233" s="554"/>
      <c r="AT1233" s="554"/>
      <c r="AU1233" s="554"/>
      <c r="AV1233" s="554"/>
      <c r="AW1233" s="554"/>
      <c r="AX1233" s="554"/>
      <c r="AY1233" s="554"/>
      <c r="AZ1233" s="554"/>
      <c r="BA1233" s="554"/>
      <c r="BB1233" s="554"/>
      <c r="BC1233" s="554"/>
      <c r="BD1233" s="554"/>
      <c r="BE1233" s="554"/>
      <c r="BF1233" s="554"/>
      <c r="BG1233" s="9"/>
      <c r="BH1233" s="9"/>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c r="DR1233" s="9"/>
      <c r="DS1233" s="9"/>
      <c r="DT1233" s="9"/>
    </row>
    <row r="1234" spans="1:124" hidden="1">
      <c r="A1234" s="9"/>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554"/>
      <c r="AI1234" s="554"/>
      <c r="AJ1234" s="554"/>
      <c r="AK1234" s="554"/>
      <c r="AL1234" s="554"/>
      <c r="AM1234" s="554"/>
      <c r="AN1234" s="554"/>
      <c r="AO1234" s="554"/>
      <c r="AP1234" s="554"/>
      <c r="AQ1234" s="554"/>
      <c r="AR1234" s="554"/>
      <c r="AS1234" s="554"/>
      <c r="AT1234" s="554"/>
      <c r="AU1234" s="554"/>
      <c r="AV1234" s="554"/>
      <c r="AW1234" s="554"/>
      <c r="AX1234" s="554"/>
      <c r="AY1234" s="554"/>
      <c r="AZ1234" s="554"/>
      <c r="BA1234" s="554"/>
      <c r="BB1234" s="554"/>
      <c r="BC1234" s="554"/>
      <c r="BD1234" s="554"/>
      <c r="BE1234" s="554"/>
      <c r="BF1234" s="554"/>
      <c r="BG1234" s="9"/>
      <c r="BH1234" s="9"/>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c r="DR1234" s="9"/>
      <c r="DS1234" s="9"/>
      <c r="DT1234" s="9"/>
    </row>
    <row r="1235" spans="1:124" hidden="1">
      <c r="A1235" s="9"/>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554"/>
      <c r="AI1235" s="554"/>
      <c r="AJ1235" s="554"/>
      <c r="AK1235" s="554"/>
      <c r="AL1235" s="554"/>
      <c r="AM1235" s="554"/>
      <c r="AN1235" s="554"/>
      <c r="AO1235" s="554"/>
      <c r="AP1235" s="554"/>
      <c r="AQ1235" s="554"/>
      <c r="AR1235" s="554"/>
      <c r="AS1235" s="554"/>
      <c r="AT1235" s="554"/>
      <c r="AU1235" s="554"/>
      <c r="AV1235" s="554"/>
      <c r="AW1235" s="554"/>
      <c r="AX1235" s="554"/>
      <c r="AY1235" s="554"/>
      <c r="AZ1235" s="554"/>
      <c r="BA1235" s="554"/>
      <c r="BB1235" s="554"/>
      <c r="BC1235" s="554"/>
      <c r="BD1235" s="554"/>
      <c r="BE1235" s="554"/>
      <c r="BF1235" s="554"/>
      <c r="BG1235" s="9"/>
      <c r="BH1235" s="9"/>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c r="DR1235" s="9"/>
      <c r="DS1235" s="9"/>
      <c r="DT1235" s="9"/>
    </row>
    <row r="1236" spans="1:124" hidden="1">
      <c r="A1236" s="9"/>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554"/>
      <c r="AI1236" s="554"/>
      <c r="AJ1236" s="554"/>
      <c r="AK1236" s="554"/>
      <c r="AL1236" s="554"/>
      <c r="AM1236" s="554"/>
      <c r="AN1236" s="554"/>
      <c r="AO1236" s="554"/>
      <c r="AP1236" s="554"/>
      <c r="AQ1236" s="554"/>
      <c r="AR1236" s="554"/>
      <c r="AS1236" s="554"/>
      <c r="AT1236" s="554"/>
      <c r="AU1236" s="554"/>
      <c r="AV1236" s="554"/>
      <c r="AW1236" s="554"/>
      <c r="AX1236" s="554"/>
      <c r="AY1236" s="554"/>
      <c r="AZ1236" s="554"/>
      <c r="BA1236" s="554"/>
      <c r="BB1236" s="554"/>
      <c r="BC1236" s="554"/>
      <c r="BD1236" s="554"/>
      <c r="BE1236" s="554"/>
      <c r="BF1236" s="554"/>
      <c r="BG1236" s="9"/>
      <c r="BH1236" s="9"/>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c r="DR1236" s="9"/>
      <c r="DS1236" s="9"/>
      <c r="DT1236" s="9"/>
    </row>
    <row r="1237" spans="1:124" hidden="1">
      <c r="A1237" s="9"/>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554"/>
      <c r="AI1237" s="554"/>
      <c r="AJ1237" s="554"/>
      <c r="AK1237" s="554"/>
      <c r="AL1237" s="554"/>
      <c r="AM1237" s="554"/>
      <c r="AN1237" s="554"/>
      <c r="AO1237" s="554"/>
      <c r="AP1237" s="554"/>
      <c r="AQ1237" s="554"/>
      <c r="AR1237" s="554"/>
      <c r="AS1237" s="554"/>
      <c r="AT1237" s="554"/>
      <c r="AU1237" s="554"/>
      <c r="AV1237" s="554"/>
      <c r="AW1237" s="554"/>
      <c r="AX1237" s="554"/>
      <c r="AY1237" s="554"/>
      <c r="AZ1237" s="554"/>
      <c r="BA1237" s="554"/>
      <c r="BB1237" s="554"/>
      <c r="BC1237" s="554"/>
      <c r="BD1237" s="554"/>
      <c r="BE1237" s="554"/>
      <c r="BF1237" s="554"/>
      <c r="BG1237" s="9"/>
      <c r="BH1237" s="9"/>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c r="DR1237" s="9"/>
      <c r="DS1237" s="9"/>
      <c r="DT1237" s="9"/>
    </row>
    <row r="1238" spans="1:124" hidden="1">
      <c r="A1238" s="9"/>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554"/>
      <c r="AI1238" s="554"/>
      <c r="AJ1238" s="554"/>
      <c r="AK1238" s="554"/>
      <c r="AL1238" s="554"/>
      <c r="AM1238" s="554"/>
      <c r="AN1238" s="554"/>
      <c r="AO1238" s="554"/>
      <c r="AP1238" s="554"/>
      <c r="AQ1238" s="554"/>
      <c r="AR1238" s="554"/>
      <c r="AS1238" s="554"/>
      <c r="AT1238" s="554"/>
      <c r="AU1238" s="554"/>
      <c r="AV1238" s="554"/>
      <c r="AW1238" s="554"/>
      <c r="AX1238" s="554"/>
      <c r="AY1238" s="554"/>
      <c r="AZ1238" s="554"/>
      <c r="BA1238" s="554"/>
      <c r="BB1238" s="554"/>
      <c r="BC1238" s="554"/>
      <c r="BD1238" s="554"/>
      <c r="BE1238" s="554"/>
      <c r="BF1238" s="554"/>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row>
    <row r="1239" spans="1:124" hidden="1">
      <c r="A1239" s="9"/>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554"/>
      <c r="AI1239" s="554"/>
      <c r="AJ1239" s="554"/>
      <c r="AK1239" s="554"/>
      <c r="AL1239" s="554"/>
      <c r="AM1239" s="554"/>
      <c r="AN1239" s="554"/>
      <c r="AO1239" s="554"/>
      <c r="AP1239" s="554"/>
      <c r="AQ1239" s="554"/>
      <c r="AR1239" s="554"/>
      <c r="AS1239" s="554"/>
      <c r="AT1239" s="554"/>
      <c r="AU1239" s="554"/>
      <c r="AV1239" s="554"/>
      <c r="AW1239" s="554"/>
      <c r="AX1239" s="554"/>
      <c r="AY1239" s="554"/>
      <c r="AZ1239" s="554"/>
      <c r="BA1239" s="554"/>
      <c r="BB1239" s="554"/>
      <c r="BC1239" s="554"/>
      <c r="BD1239" s="554"/>
      <c r="BE1239" s="554"/>
      <c r="BF1239" s="554"/>
      <c r="BG1239" s="9"/>
      <c r="BH1239" s="9"/>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c r="DR1239" s="9"/>
      <c r="DS1239" s="9"/>
      <c r="DT1239" s="9"/>
    </row>
    <row r="1240" spans="1:124" hidden="1">
      <c r="A1240" s="9"/>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554"/>
      <c r="AI1240" s="554"/>
      <c r="AJ1240" s="554"/>
      <c r="AK1240" s="554"/>
      <c r="AL1240" s="554"/>
      <c r="AM1240" s="554"/>
      <c r="AN1240" s="554"/>
      <c r="AO1240" s="554"/>
      <c r="AP1240" s="554"/>
      <c r="AQ1240" s="554"/>
      <c r="AR1240" s="554"/>
      <c r="AS1240" s="554"/>
      <c r="AT1240" s="554"/>
      <c r="AU1240" s="554"/>
      <c r="AV1240" s="554"/>
      <c r="AW1240" s="554"/>
      <c r="AX1240" s="554"/>
      <c r="AY1240" s="554"/>
      <c r="AZ1240" s="554"/>
      <c r="BA1240" s="554"/>
      <c r="BB1240" s="554"/>
      <c r="BC1240" s="554"/>
      <c r="BD1240" s="554"/>
      <c r="BE1240" s="554"/>
      <c r="BF1240" s="554"/>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row>
    <row r="1241" spans="1:124" hidden="1">
      <c r="A1241" s="9"/>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554"/>
      <c r="AI1241" s="554"/>
      <c r="AJ1241" s="554"/>
      <c r="AK1241" s="554"/>
      <c r="AL1241" s="554"/>
      <c r="AM1241" s="554"/>
      <c r="AN1241" s="554"/>
      <c r="AO1241" s="554"/>
      <c r="AP1241" s="554"/>
      <c r="AQ1241" s="554"/>
      <c r="AR1241" s="554"/>
      <c r="AS1241" s="554"/>
      <c r="AT1241" s="554"/>
      <c r="AU1241" s="554"/>
      <c r="AV1241" s="554"/>
      <c r="AW1241" s="554"/>
      <c r="AX1241" s="554"/>
      <c r="AY1241" s="554"/>
      <c r="AZ1241" s="554"/>
      <c r="BA1241" s="554"/>
      <c r="BB1241" s="554"/>
      <c r="BC1241" s="554"/>
      <c r="BD1241" s="554"/>
      <c r="BE1241" s="554"/>
      <c r="BF1241" s="554"/>
      <c r="BG1241" s="9"/>
      <c r="BH1241" s="9"/>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c r="DR1241" s="9"/>
      <c r="DS1241" s="9"/>
      <c r="DT1241" s="9"/>
    </row>
    <row r="1242" spans="1:124" hidden="1">
      <c r="A1242" s="9"/>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554"/>
      <c r="AI1242" s="554"/>
      <c r="AJ1242" s="554"/>
      <c r="AK1242" s="554"/>
      <c r="AL1242" s="554"/>
      <c r="AM1242" s="554"/>
      <c r="AN1242" s="554"/>
      <c r="AO1242" s="554"/>
      <c r="AP1242" s="554"/>
      <c r="AQ1242" s="554"/>
      <c r="AR1242" s="554"/>
      <c r="AS1242" s="554"/>
      <c r="AT1242" s="554"/>
      <c r="AU1242" s="554"/>
      <c r="AV1242" s="554"/>
      <c r="AW1242" s="554"/>
      <c r="AX1242" s="554"/>
      <c r="AY1242" s="554"/>
      <c r="AZ1242" s="554"/>
      <c r="BA1242" s="554"/>
      <c r="BB1242" s="554"/>
      <c r="BC1242" s="554"/>
      <c r="BD1242" s="554"/>
      <c r="BE1242" s="554"/>
      <c r="BF1242" s="554"/>
      <c r="BG1242" s="9"/>
      <c r="BH1242" s="9"/>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c r="DR1242" s="9"/>
      <c r="DS1242" s="9"/>
      <c r="DT1242" s="9"/>
    </row>
    <row r="1243" spans="1:124" hidden="1">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554"/>
      <c r="AI1243" s="554"/>
      <c r="AJ1243" s="554"/>
      <c r="AK1243" s="554"/>
      <c r="AL1243" s="554"/>
      <c r="AM1243" s="554"/>
      <c r="AN1243" s="554"/>
      <c r="AO1243" s="554"/>
      <c r="AP1243" s="554"/>
      <c r="AQ1243" s="554"/>
      <c r="AR1243" s="554"/>
      <c r="AS1243" s="554"/>
      <c r="AT1243" s="554"/>
      <c r="AU1243" s="554"/>
      <c r="AV1243" s="554"/>
      <c r="AW1243" s="554"/>
      <c r="AX1243" s="554"/>
      <c r="AY1243" s="554"/>
      <c r="AZ1243" s="554"/>
      <c r="BA1243" s="554"/>
      <c r="BB1243" s="554"/>
      <c r="BC1243" s="554"/>
      <c r="BD1243" s="554"/>
      <c r="BE1243" s="554"/>
      <c r="BF1243" s="554"/>
      <c r="BG1243" s="9"/>
      <c r="BH1243" s="9"/>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c r="DR1243" s="9"/>
      <c r="DS1243" s="9"/>
      <c r="DT1243" s="9"/>
    </row>
    <row r="1244" spans="1:124" hidden="1">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554"/>
      <c r="AI1244" s="554"/>
      <c r="AJ1244" s="554"/>
      <c r="AK1244" s="554"/>
      <c r="AL1244" s="554"/>
      <c r="AM1244" s="554"/>
      <c r="AN1244" s="554"/>
      <c r="AO1244" s="554"/>
      <c r="AP1244" s="554"/>
      <c r="AQ1244" s="554"/>
      <c r="AR1244" s="554"/>
      <c r="AS1244" s="554"/>
      <c r="AT1244" s="554"/>
      <c r="AU1244" s="554"/>
      <c r="AV1244" s="554"/>
      <c r="AW1244" s="554"/>
      <c r="AX1244" s="554"/>
      <c r="AY1244" s="554"/>
      <c r="AZ1244" s="554"/>
      <c r="BA1244" s="554"/>
      <c r="BB1244" s="554"/>
      <c r="BC1244" s="554"/>
      <c r="BD1244" s="554"/>
      <c r="BE1244" s="554"/>
      <c r="BF1244" s="554"/>
      <c r="BG1244" s="9"/>
      <c r="BH1244" s="9"/>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c r="DR1244" s="9"/>
      <c r="DS1244" s="9"/>
      <c r="DT1244" s="9"/>
    </row>
    <row r="1245" spans="1:124" hidden="1">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554"/>
      <c r="AI1245" s="554"/>
      <c r="AJ1245" s="554"/>
      <c r="AK1245" s="554"/>
      <c r="AL1245" s="554"/>
      <c r="AM1245" s="554"/>
      <c r="AN1245" s="554"/>
      <c r="AO1245" s="554"/>
      <c r="AP1245" s="554"/>
      <c r="AQ1245" s="554"/>
      <c r="AR1245" s="554"/>
      <c r="AS1245" s="554"/>
      <c r="AT1245" s="554"/>
      <c r="AU1245" s="554"/>
      <c r="AV1245" s="554"/>
      <c r="AW1245" s="554"/>
      <c r="AX1245" s="554"/>
      <c r="AY1245" s="554"/>
      <c r="AZ1245" s="554"/>
      <c r="BA1245" s="554"/>
      <c r="BB1245" s="554"/>
      <c r="BC1245" s="554"/>
      <c r="BD1245" s="554"/>
      <c r="BE1245" s="554"/>
      <c r="BF1245" s="554"/>
      <c r="BG1245" s="9"/>
      <c r="BH1245" s="9"/>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c r="DR1245" s="9"/>
      <c r="DS1245" s="9"/>
      <c r="DT1245" s="9"/>
    </row>
    <row r="1246" spans="1:124" hidden="1">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554"/>
      <c r="AI1246" s="554"/>
      <c r="AJ1246" s="554"/>
      <c r="AK1246" s="554"/>
      <c r="AL1246" s="554"/>
      <c r="AM1246" s="554"/>
      <c r="AN1246" s="554"/>
      <c r="AO1246" s="554"/>
      <c r="AP1246" s="554"/>
      <c r="AQ1246" s="554"/>
      <c r="AR1246" s="554"/>
      <c r="AS1246" s="554"/>
      <c r="AT1246" s="554"/>
      <c r="AU1246" s="554"/>
      <c r="AV1246" s="554"/>
      <c r="AW1246" s="554"/>
      <c r="AX1246" s="554"/>
      <c r="AY1246" s="554"/>
      <c r="AZ1246" s="554"/>
      <c r="BA1246" s="554"/>
      <c r="BB1246" s="554"/>
      <c r="BC1246" s="554"/>
      <c r="BD1246" s="554"/>
      <c r="BE1246" s="554"/>
      <c r="BF1246" s="554"/>
      <c r="BG1246" s="9"/>
      <c r="BH1246" s="9"/>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c r="DR1246" s="9"/>
      <c r="DS1246" s="9"/>
      <c r="DT1246" s="9"/>
    </row>
    <row r="1247" spans="1:124" hidden="1">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554"/>
      <c r="AI1247" s="554"/>
      <c r="AJ1247" s="554"/>
      <c r="AK1247" s="554"/>
      <c r="AL1247" s="554"/>
      <c r="AM1247" s="554"/>
      <c r="AN1247" s="554"/>
      <c r="AO1247" s="554"/>
      <c r="AP1247" s="554"/>
      <c r="AQ1247" s="554"/>
      <c r="AR1247" s="554"/>
      <c r="AS1247" s="554"/>
      <c r="AT1247" s="554"/>
      <c r="AU1247" s="554"/>
      <c r="AV1247" s="554"/>
      <c r="AW1247" s="554"/>
      <c r="AX1247" s="554"/>
      <c r="AY1247" s="554"/>
      <c r="AZ1247" s="554"/>
      <c r="BA1247" s="554"/>
      <c r="BB1247" s="554"/>
      <c r="BC1247" s="554"/>
      <c r="BD1247" s="554"/>
      <c r="BE1247" s="554"/>
      <c r="BF1247" s="554"/>
      <c r="BG1247" s="9"/>
      <c r="BH1247" s="9"/>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c r="DR1247" s="9"/>
      <c r="DS1247" s="9"/>
      <c r="DT1247" s="9"/>
    </row>
    <row r="1248" spans="1:124" hidden="1">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554"/>
      <c r="AI1248" s="554"/>
      <c r="AJ1248" s="554"/>
      <c r="AK1248" s="554"/>
      <c r="AL1248" s="554"/>
      <c r="AM1248" s="554"/>
      <c r="AN1248" s="554"/>
      <c r="AO1248" s="554"/>
      <c r="AP1248" s="554"/>
      <c r="AQ1248" s="554"/>
      <c r="AR1248" s="554"/>
      <c r="AS1248" s="554"/>
      <c r="AT1248" s="554"/>
      <c r="AU1248" s="554"/>
      <c r="AV1248" s="554"/>
      <c r="AW1248" s="554"/>
      <c r="AX1248" s="554"/>
      <c r="AY1248" s="554"/>
      <c r="AZ1248" s="554"/>
      <c r="BA1248" s="554"/>
      <c r="BB1248" s="554"/>
      <c r="BC1248" s="554"/>
      <c r="BD1248" s="554"/>
      <c r="BE1248" s="554"/>
      <c r="BF1248" s="554"/>
      <c r="BG1248" s="9"/>
      <c r="BH1248" s="9"/>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c r="DR1248" s="9"/>
      <c r="DS1248" s="9"/>
      <c r="DT1248" s="9"/>
    </row>
    <row r="1249" spans="1:124" hidden="1">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554"/>
      <c r="AI1249" s="554"/>
      <c r="AJ1249" s="554"/>
      <c r="AK1249" s="554"/>
      <c r="AL1249" s="554"/>
      <c r="AM1249" s="554"/>
      <c r="AN1249" s="554"/>
      <c r="AO1249" s="554"/>
      <c r="AP1249" s="554"/>
      <c r="AQ1249" s="554"/>
      <c r="AR1249" s="554"/>
      <c r="AS1249" s="554"/>
      <c r="AT1249" s="554"/>
      <c r="AU1249" s="554"/>
      <c r="AV1249" s="554"/>
      <c r="AW1249" s="554"/>
      <c r="AX1249" s="554"/>
      <c r="AY1249" s="554"/>
      <c r="AZ1249" s="554"/>
      <c r="BA1249" s="554"/>
      <c r="BB1249" s="554"/>
      <c r="BC1249" s="554"/>
      <c r="BD1249" s="554"/>
      <c r="BE1249" s="554"/>
      <c r="BF1249" s="554"/>
      <c r="BG1249" s="9"/>
      <c r="BH1249" s="9"/>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c r="DR1249" s="9"/>
      <c r="DS1249" s="9"/>
      <c r="DT1249" s="9"/>
    </row>
    <row r="1250" spans="1:124" hidden="1">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554"/>
      <c r="AI1250" s="554"/>
      <c r="AJ1250" s="554"/>
      <c r="AK1250" s="554"/>
      <c r="AL1250" s="554"/>
      <c r="AM1250" s="554"/>
      <c r="AN1250" s="554"/>
      <c r="AO1250" s="554"/>
      <c r="AP1250" s="554"/>
      <c r="AQ1250" s="554"/>
      <c r="AR1250" s="554"/>
      <c r="AS1250" s="554"/>
      <c r="AT1250" s="554"/>
      <c r="AU1250" s="554"/>
      <c r="AV1250" s="554"/>
      <c r="AW1250" s="554"/>
      <c r="AX1250" s="554"/>
      <c r="AY1250" s="554"/>
      <c r="AZ1250" s="554"/>
      <c r="BA1250" s="554"/>
      <c r="BB1250" s="554"/>
      <c r="BC1250" s="554"/>
      <c r="BD1250" s="554"/>
      <c r="BE1250" s="554"/>
      <c r="BF1250" s="554"/>
      <c r="BG1250" s="9"/>
      <c r="BH1250" s="9"/>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c r="DR1250" s="9"/>
      <c r="DS1250" s="9"/>
      <c r="DT1250" s="9"/>
    </row>
    <row r="1251" spans="1:124" hidden="1">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554"/>
      <c r="AI1251" s="554"/>
      <c r="AJ1251" s="554"/>
      <c r="AK1251" s="554"/>
      <c r="AL1251" s="554"/>
      <c r="AM1251" s="554"/>
      <c r="AN1251" s="554"/>
      <c r="AO1251" s="554"/>
      <c r="AP1251" s="554"/>
      <c r="AQ1251" s="554"/>
      <c r="AR1251" s="554"/>
      <c r="AS1251" s="554"/>
      <c r="AT1251" s="554"/>
      <c r="AU1251" s="554"/>
      <c r="AV1251" s="554"/>
      <c r="AW1251" s="554"/>
      <c r="AX1251" s="554"/>
      <c r="AY1251" s="554"/>
      <c r="AZ1251" s="554"/>
      <c r="BA1251" s="554"/>
      <c r="BB1251" s="554"/>
      <c r="BC1251" s="554"/>
      <c r="BD1251" s="554"/>
      <c r="BE1251" s="554"/>
      <c r="BF1251" s="554"/>
      <c r="BG1251" s="9"/>
      <c r="BH1251" s="9"/>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c r="DR1251" s="9"/>
      <c r="DS1251" s="9"/>
      <c r="DT1251" s="9"/>
    </row>
    <row r="1252" spans="1:124" hidden="1">
      <c r="A1252" s="9"/>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554"/>
      <c r="AI1252" s="554"/>
      <c r="AJ1252" s="554"/>
      <c r="AK1252" s="554"/>
      <c r="AL1252" s="554"/>
      <c r="AM1252" s="554"/>
      <c r="AN1252" s="554"/>
      <c r="AO1252" s="554"/>
      <c r="AP1252" s="554"/>
      <c r="AQ1252" s="554"/>
      <c r="AR1252" s="554"/>
      <c r="AS1252" s="554"/>
      <c r="AT1252" s="554"/>
      <c r="AU1252" s="554"/>
      <c r="AV1252" s="554"/>
      <c r="AW1252" s="554"/>
      <c r="AX1252" s="554"/>
      <c r="AY1252" s="554"/>
      <c r="AZ1252" s="554"/>
      <c r="BA1252" s="554"/>
      <c r="BB1252" s="554"/>
      <c r="BC1252" s="554"/>
      <c r="BD1252" s="554"/>
      <c r="BE1252" s="554"/>
      <c r="BF1252" s="554"/>
      <c r="BG1252" s="9"/>
      <c r="BH1252" s="9"/>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c r="DR1252" s="9"/>
      <c r="DS1252" s="9"/>
      <c r="DT1252" s="9"/>
    </row>
    <row r="1253" spans="1:124" hidden="1">
      <c r="A1253" s="9"/>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554"/>
      <c r="AI1253" s="554"/>
      <c r="AJ1253" s="554"/>
      <c r="AK1253" s="554"/>
      <c r="AL1253" s="554"/>
      <c r="AM1253" s="554"/>
      <c r="AN1253" s="554"/>
      <c r="AO1253" s="554"/>
      <c r="AP1253" s="554"/>
      <c r="AQ1253" s="554"/>
      <c r="AR1253" s="554"/>
      <c r="AS1253" s="554"/>
      <c r="AT1253" s="554"/>
      <c r="AU1253" s="554"/>
      <c r="AV1253" s="554"/>
      <c r="AW1253" s="554"/>
      <c r="AX1253" s="554"/>
      <c r="AY1253" s="554"/>
      <c r="AZ1253" s="554"/>
      <c r="BA1253" s="554"/>
      <c r="BB1253" s="554"/>
      <c r="BC1253" s="554"/>
      <c r="BD1253" s="554"/>
      <c r="BE1253" s="554"/>
      <c r="BF1253" s="554"/>
      <c r="BG1253" s="9"/>
      <c r="BH1253" s="9"/>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c r="DR1253" s="9"/>
      <c r="DS1253" s="9"/>
      <c r="DT1253" s="9"/>
    </row>
    <row r="1254" spans="1:124" hidden="1">
      <c r="A1254" s="9"/>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554"/>
      <c r="AI1254" s="554"/>
      <c r="AJ1254" s="554"/>
      <c r="AK1254" s="554"/>
      <c r="AL1254" s="554"/>
      <c r="AM1254" s="554"/>
      <c r="AN1254" s="554"/>
      <c r="AO1254" s="554"/>
      <c r="AP1254" s="554"/>
      <c r="AQ1254" s="554"/>
      <c r="AR1254" s="554"/>
      <c r="AS1254" s="554"/>
      <c r="AT1254" s="554"/>
      <c r="AU1254" s="554"/>
      <c r="AV1254" s="554"/>
      <c r="AW1254" s="554"/>
      <c r="AX1254" s="554"/>
      <c r="AY1254" s="554"/>
      <c r="AZ1254" s="554"/>
      <c r="BA1254" s="554"/>
      <c r="BB1254" s="554"/>
      <c r="BC1254" s="554"/>
      <c r="BD1254" s="554"/>
      <c r="BE1254" s="554"/>
      <c r="BF1254" s="554"/>
      <c r="BG1254" s="9"/>
      <c r="BH1254" s="9"/>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c r="DR1254" s="9"/>
      <c r="DS1254" s="9"/>
      <c r="DT1254" s="9"/>
    </row>
    <row r="1255" spans="1:124" hidden="1">
      <c r="A1255" s="9"/>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554"/>
      <c r="AI1255" s="554"/>
      <c r="AJ1255" s="554"/>
      <c r="AK1255" s="554"/>
      <c r="AL1255" s="554"/>
      <c r="AM1255" s="554"/>
      <c r="AN1255" s="554"/>
      <c r="AO1255" s="554"/>
      <c r="AP1255" s="554"/>
      <c r="AQ1255" s="554"/>
      <c r="AR1255" s="554"/>
      <c r="AS1255" s="554"/>
      <c r="AT1255" s="554"/>
      <c r="AU1255" s="554"/>
      <c r="AV1255" s="554"/>
      <c r="AW1255" s="554"/>
      <c r="AX1255" s="554"/>
      <c r="AY1255" s="554"/>
      <c r="AZ1255" s="554"/>
      <c r="BA1255" s="554"/>
      <c r="BB1255" s="554"/>
      <c r="BC1255" s="554"/>
      <c r="BD1255" s="554"/>
      <c r="BE1255" s="554"/>
      <c r="BF1255" s="554"/>
      <c r="BG1255" s="9"/>
      <c r="BH1255" s="9"/>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c r="DR1255" s="9"/>
      <c r="DS1255" s="9"/>
      <c r="DT1255" s="9"/>
    </row>
    <row r="1256" spans="1:124" hidden="1">
      <c r="A1256" s="9"/>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554"/>
      <c r="AI1256" s="554"/>
      <c r="AJ1256" s="554"/>
      <c r="AK1256" s="554"/>
      <c r="AL1256" s="554"/>
      <c r="AM1256" s="554"/>
      <c r="AN1256" s="554"/>
      <c r="AO1256" s="554"/>
      <c r="AP1256" s="554"/>
      <c r="AQ1256" s="554"/>
      <c r="AR1256" s="554"/>
      <c r="AS1256" s="554"/>
      <c r="AT1256" s="554"/>
      <c r="AU1256" s="554"/>
      <c r="AV1256" s="554"/>
      <c r="AW1256" s="554"/>
      <c r="AX1256" s="554"/>
      <c r="AY1256" s="554"/>
      <c r="AZ1256" s="554"/>
      <c r="BA1256" s="554"/>
      <c r="BB1256" s="554"/>
      <c r="BC1256" s="554"/>
      <c r="BD1256" s="554"/>
      <c r="BE1256" s="554"/>
      <c r="BF1256" s="554"/>
      <c r="BG1256" s="9"/>
      <c r="BH1256" s="9"/>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c r="DR1256" s="9"/>
      <c r="DS1256" s="9"/>
      <c r="DT1256" s="9"/>
    </row>
    <row r="1257" spans="1:124" hidden="1">
      <c r="A1257" s="9"/>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554"/>
      <c r="AI1257" s="554"/>
      <c r="AJ1257" s="554"/>
      <c r="AK1257" s="554"/>
      <c r="AL1257" s="554"/>
      <c r="AM1257" s="554"/>
      <c r="AN1257" s="554"/>
      <c r="AO1257" s="554"/>
      <c r="AP1257" s="554"/>
      <c r="AQ1257" s="554"/>
      <c r="AR1257" s="554"/>
      <c r="AS1257" s="554"/>
      <c r="AT1257" s="554"/>
      <c r="AU1257" s="554"/>
      <c r="AV1257" s="554"/>
      <c r="AW1257" s="554"/>
      <c r="AX1257" s="554"/>
      <c r="AY1257" s="554"/>
      <c r="AZ1257" s="554"/>
      <c r="BA1257" s="554"/>
      <c r="BB1257" s="554"/>
      <c r="BC1257" s="554"/>
      <c r="BD1257" s="554"/>
      <c r="BE1257" s="554"/>
      <c r="BF1257" s="554"/>
      <c r="BG1257" s="9"/>
      <c r="BH1257" s="9"/>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c r="DR1257" s="9"/>
      <c r="DS1257" s="9"/>
      <c r="DT1257" s="9"/>
    </row>
    <row r="1258" spans="1:124" hidden="1">
      <c r="A1258" s="9"/>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554"/>
      <c r="AI1258" s="554"/>
      <c r="AJ1258" s="554"/>
      <c r="AK1258" s="554"/>
      <c r="AL1258" s="554"/>
      <c r="AM1258" s="554"/>
      <c r="AN1258" s="554"/>
      <c r="AO1258" s="554"/>
      <c r="AP1258" s="554"/>
      <c r="AQ1258" s="554"/>
      <c r="AR1258" s="554"/>
      <c r="AS1258" s="554"/>
      <c r="AT1258" s="554"/>
      <c r="AU1258" s="554"/>
      <c r="AV1258" s="554"/>
      <c r="AW1258" s="554"/>
      <c r="AX1258" s="554"/>
      <c r="AY1258" s="554"/>
      <c r="AZ1258" s="554"/>
      <c r="BA1258" s="554"/>
      <c r="BB1258" s="554"/>
      <c r="BC1258" s="554"/>
      <c r="BD1258" s="554"/>
      <c r="BE1258" s="554"/>
      <c r="BF1258" s="554"/>
      <c r="BG1258" s="9"/>
      <c r="BH1258" s="9"/>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c r="DR1258" s="9"/>
      <c r="DS1258" s="9"/>
      <c r="DT1258" s="9"/>
    </row>
    <row r="1259" spans="1:124" hidden="1">
      <c r="A1259" s="9"/>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554"/>
      <c r="AI1259" s="554"/>
      <c r="AJ1259" s="554"/>
      <c r="AK1259" s="554"/>
      <c r="AL1259" s="554"/>
      <c r="AM1259" s="554"/>
      <c r="AN1259" s="554"/>
      <c r="AO1259" s="554"/>
      <c r="AP1259" s="554"/>
      <c r="AQ1259" s="554"/>
      <c r="AR1259" s="554"/>
      <c r="AS1259" s="554"/>
      <c r="AT1259" s="554"/>
      <c r="AU1259" s="554"/>
      <c r="AV1259" s="554"/>
      <c r="AW1259" s="554"/>
      <c r="AX1259" s="554"/>
      <c r="AY1259" s="554"/>
      <c r="AZ1259" s="554"/>
      <c r="BA1259" s="554"/>
      <c r="BB1259" s="554"/>
      <c r="BC1259" s="554"/>
      <c r="BD1259" s="554"/>
      <c r="BE1259" s="554"/>
      <c r="BF1259" s="554"/>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c r="DR1259" s="9"/>
      <c r="DS1259" s="9"/>
      <c r="DT1259" s="9"/>
    </row>
    <row r="1260" spans="1:124" hidden="1">
      <c r="A1260" s="9"/>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554"/>
      <c r="AI1260" s="554"/>
      <c r="AJ1260" s="554"/>
      <c r="AK1260" s="554"/>
      <c r="AL1260" s="554"/>
      <c r="AM1260" s="554"/>
      <c r="AN1260" s="554"/>
      <c r="AO1260" s="554"/>
      <c r="AP1260" s="554"/>
      <c r="AQ1260" s="554"/>
      <c r="AR1260" s="554"/>
      <c r="AS1260" s="554"/>
      <c r="AT1260" s="554"/>
      <c r="AU1260" s="554"/>
      <c r="AV1260" s="554"/>
      <c r="AW1260" s="554"/>
      <c r="AX1260" s="554"/>
      <c r="AY1260" s="554"/>
      <c r="AZ1260" s="554"/>
      <c r="BA1260" s="554"/>
      <c r="BB1260" s="554"/>
      <c r="BC1260" s="554"/>
      <c r="BD1260" s="554"/>
      <c r="BE1260" s="554"/>
      <c r="BF1260" s="554"/>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c r="DR1260" s="9"/>
      <c r="DS1260" s="9"/>
      <c r="DT1260" s="9"/>
    </row>
    <row r="1261" spans="1:124" hidden="1">
      <c r="A1261" s="9"/>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554"/>
      <c r="AI1261" s="554"/>
      <c r="AJ1261" s="554"/>
      <c r="AK1261" s="554"/>
      <c r="AL1261" s="554"/>
      <c r="AM1261" s="554"/>
      <c r="AN1261" s="554"/>
      <c r="AO1261" s="554"/>
      <c r="AP1261" s="554"/>
      <c r="AQ1261" s="554"/>
      <c r="AR1261" s="554"/>
      <c r="AS1261" s="554"/>
      <c r="AT1261" s="554"/>
      <c r="AU1261" s="554"/>
      <c r="AV1261" s="554"/>
      <c r="AW1261" s="554"/>
      <c r="AX1261" s="554"/>
      <c r="AY1261" s="554"/>
      <c r="AZ1261" s="554"/>
      <c r="BA1261" s="554"/>
      <c r="BB1261" s="554"/>
      <c r="BC1261" s="554"/>
      <c r="BD1261" s="554"/>
      <c r="BE1261" s="554"/>
      <c r="BF1261" s="554"/>
      <c r="BG1261" s="9"/>
      <c r="BH1261" s="9"/>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c r="DR1261" s="9"/>
      <c r="DS1261" s="9"/>
      <c r="DT1261" s="9"/>
    </row>
    <row r="1262" spans="1:124" hidden="1">
      <c r="A1262" s="9"/>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554"/>
      <c r="AI1262" s="554"/>
      <c r="AJ1262" s="554"/>
      <c r="AK1262" s="554"/>
      <c r="AL1262" s="554"/>
      <c r="AM1262" s="554"/>
      <c r="AN1262" s="554"/>
      <c r="AO1262" s="554"/>
      <c r="AP1262" s="554"/>
      <c r="AQ1262" s="554"/>
      <c r="AR1262" s="554"/>
      <c r="AS1262" s="554"/>
      <c r="AT1262" s="554"/>
      <c r="AU1262" s="554"/>
      <c r="AV1262" s="554"/>
      <c r="AW1262" s="554"/>
      <c r="AX1262" s="554"/>
      <c r="AY1262" s="554"/>
      <c r="AZ1262" s="554"/>
      <c r="BA1262" s="554"/>
      <c r="BB1262" s="554"/>
      <c r="BC1262" s="554"/>
      <c r="BD1262" s="554"/>
      <c r="BE1262" s="554"/>
      <c r="BF1262" s="554"/>
      <c r="BG1262" s="9"/>
      <c r="BH1262" s="9"/>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c r="DR1262" s="9"/>
      <c r="DS1262" s="9"/>
      <c r="DT1262" s="9"/>
    </row>
    <row r="1263" spans="1:124" hidden="1">
      <c r="A1263" s="9"/>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554"/>
      <c r="AI1263" s="554"/>
      <c r="AJ1263" s="554"/>
      <c r="AK1263" s="554"/>
      <c r="AL1263" s="554"/>
      <c r="AM1263" s="554"/>
      <c r="AN1263" s="554"/>
      <c r="AO1263" s="554"/>
      <c r="AP1263" s="554"/>
      <c r="AQ1263" s="554"/>
      <c r="AR1263" s="554"/>
      <c r="AS1263" s="554"/>
      <c r="AT1263" s="554"/>
      <c r="AU1263" s="554"/>
      <c r="AV1263" s="554"/>
      <c r="AW1263" s="554"/>
      <c r="AX1263" s="554"/>
      <c r="AY1263" s="554"/>
      <c r="AZ1263" s="554"/>
      <c r="BA1263" s="554"/>
      <c r="BB1263" s="554"/>
      <c r="BC1263" s="554"/>
      <c r="BD1263" s="554"/>
      <c r="BE1263" s="554"/>
      <c r="BF1263" s="554"/>
      <c r="BG1263" s="9"/>
      <c r="BH1263" s="9"/>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c r="DR1263" s="9"/>
      <c r="DS1263" s="9"/>
      <c r="DT1263" s="9"/>
    </row>
    <row r="1264" spans="1:124" hidden="1">
      <c r="A1264" s="9"/>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554"/>
      <c r="AI1264" s="554"/>
      <c r="AJ1264" s="554"/>
      <c r="AK1264" s="554"/>
      <c r="AL1264" s="554"/>
      <c r="AM1264" s="554"/>
      <c r="AN1264" s="554"/>
      <c r="AO1264" s="554"/>
      <c r="AP1264" s="554"/>
      <c r="AQ1264" s="554"/>
      <c r="AR1264" s="554"/>
      <c r="AS1264" s="554"/>
      <c r="AT1264" s="554"/>
      <c r="AU1264" s="554"/>
      <c r="AV1264" s="554"/>
      <c r="AW1264" s="554"/>
      <c r="AX1264" s="554"/>
      <c r="AY1264" s="554"/>
      <c r="AZ1264" s="554"/>
      <c r="BA1264" s="554"/>
      <c r="BB1264" s="554"/>
      <c r="BC1264" s="554"/>
      <c r="BD1264" s="554"/>
      <c r="BE1264" s="554"/>
      <c r="BF1264" s="554"/>
      <c r="BG1264" s="9"/>
      <c r="BH1264" s="9"/>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c r="DR1264" s="9"/>
      <c r="DS1264" s="9"/>
      <c r="DT1264" s="9"/>
    </row>
    <row r="1265" spans="1:124" hidden="1">
      <c r="A1265" s="9"/>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554"/>
      <c r="AI1265" s="554"/>
      <c r="AJ1265" s="554"/>
      <c r="AK1265" s="554"/>
      <c r="AL1265" s="554"/>
      <c r="AM1265" s="554"/>
      <c r="AN1265" s="554"/>
      <c r="AO1265" s="554"/>
      <c r="AP1265" s="554"/>
      <c r="AQ1265" s="554"/>
      <c r="AR1265" s="554"/>
      <c r="AS1265" s="554"/>
      <c r="AT1265" s="554"/>
      <c r="AU1265" s="554"/>
      <c r="AV1265" s="554"/>
      <c r="AW1265" s="554"/>
      <c r="AX1265" s="554"/>
      <c r="AY1265" s="554"/>
      <c r="AZ1265" s="554"/>
      <c r="BA1265" s="554"/>
      <c r="BB1265" s="554"/>
      <c r="BC1265" s="554"/>
      <c r="BD1265" s="554"/>
      <c r="BE1265" s="554"/>
      <c r="BF1265" s="554"/>
      <c r="BG1265" s="9"/>
      <c r="BH1265" s="9"/>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c r="DR1265" s="9"/>
      <c r="DS1265" s="9"/>
      <c r="DT1265" s="9"/>
    </row>
    <row r="1266" spans="1:124" hidden="1">
      <c r="A1266" s="9"/>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554"/>
      <c r="AI1266" s="554"/>
      <c r="AJ1266" s="554"/>
      <c r="AK1266" s="554"/>
      <c r="AL1266" s="554"/>
      <c r="AM1266" s="554"/>
      <c r="AN1266" s="554"/>
      <c r="AO1266" s="554"/>
      <c r="AP1266" s="554"/>
      <c r="AQ1266" s="554"/>
      <c r="AR1266" s="554"/>
      <c r="AS1266" s="554"/>
      <c r="AT1266" s="554"/>
      <c r="AU1266" s="554"/>
      <c r="AV1266" s="554"/>
      <c r="AW1266" s="554"/>
      <c r="AX1266" s="554"/>
      <c r="AY1266" s="554"/>
      <c r="AZ1266" s="554"/>
      <c r="BA1266" s="554"/>
      <c r="BB1266" s="554"/>
      <c r="BC1266" s="554"/>
      <c r="BD1266" s="554"/>
      <c r="BE1266" s="554"/>
      <c r="BF1266" s="554"/>
      <c r="BG1266" s="9"/>
      <c r="BH1266" s="9"/>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c r="DR1266" s="9"/>
      <c r="DS1266" s="9"/>
      <c r="DT1266" s="9"/>
    </row>
    <row r="1267" spans="1:124" hidden="1">
      <c r="A1267" s="9"/>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554"/>
      <c r="AI1267" s="554"/>
      <c r="AJ1267" s="554"/>
      <c r="AK1267" s="554"/>
      <c r="AL1267" s="554"/>
      <c r="AM1267" s="554"/>
      <c r="AN1267" s="554"/>
      <c r="AO1267" s="554"/>
      <c r="AP1267" s="554"/>
      <c r="AQ1267" s="554"/>
      <c r="AR1267" s="554"/>
      <c r="AS1267" s="554"/>
      <c r="AT1267" s="554"/>
      <c r="AU1267" s="554"/>
      <c r="AV1267" s="554"/>
      <c r="AW1267" s="554"/>
      <c r="AX1267" s="554"/>
      <c r="AY1267" s="554"/>
      <c r="AZ1267" s="554"/>
      <c r="BA1267" s="554"/>
      <c r="BB1267" s="554"/>
      <c r="BC1267" s="554"/>
      <c r="BD1267" s="554"/>
      <c r="BE1267" s="554"/>
      <c r="BF1267" s="554"/>
      <c r="BG1267" s="9"/>
      <c r="BH1267" s="9"/>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c r="DR1267" s="9"/>
      <c r="DS1267" s="9"/>
      <c r="DT1267" s="9"/>
    </row>
    <row r="1268" spans="1:124" hidden="1">
      <c r="A1268" s="9"/>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554"/>
      <c r="AI1268" s="554"/>
      <c r="AJ1268" s="554"/>
      <c r="AK1268" s="554"/>
      <c r="AL1268" s="554"/>
      <c r="AM1268" s="554"/>
      <c r="AN1268" s="554"/>
      <c r="AO1268" s="554"/>
      <c r="AP1268" s="554"/>
      <c r="AQ1268" s="554"/>
      <c r="AR1268" s="554"/>
      <c r="AS1268" s="554"/>
      <c r="AT1268" s="554"/>
      <c r="AU1268" s="554"/>
      <c r="AV1268" s="554"/>
      <c r="AW1268" s="554"/>
      <c r="AX1268" s="554"/>
      <c r="AY1268" s="554"/>
      <c r="AZ1268" s="554"/>
      <c r="BA1268" s="554"/>
      <c r="BB1268" s="554"/>
      <c r="BC1268" s="554"/>
      <c r="BD1268" s="554"/>
      <c r="BE1268" s="554"/>
      <c r="BF1268" s="554"/>
      <c r="BG1268" s="9"/>
      <c r="BH1268" s="9"/>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c r="DR1268" s="9"/>
      <c r="DS1268" s="9"/>
      <c r="DT1268" s="9"/>
    </row>
    <row r="1269" spans="1:124" hidden="1">
      <c r="A1269" s="9"/>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554"/>
      <c r="AI1269" s="554"/>
      <c r="AJ1269" s="554"/>
      <c r="AK1269" s="554"/>
      <c r="AL1269" s="554"/>
      <c r="AM1269" s="554"/>
      <c r="AN1269" s="554"/>
      <c r="AO1269" s="554"/>
      <c r="AP1269" s="554"/>
      <c r="AQ1269" s="554"/>
      <c r="AR1269" s="554"/>
      <c r="AS1269" s="554"/>
      <c r="AT1269" s="554"/>
      <c r="AU1269" s="554"/>
      <c r="AV1269" s="554"/>
      <c r="AW1269" s="554"/>
      <c r="AX1269" s="554"/>
      <c r="AY1269" s="554"/>
      <c r="AZ1269" s="554"/>
      <c r="BA1269" s="554"/>
      <c r="BB1269" s="554"/>
      <c r="BC1269" s="554"/>
      <c r="BD1269" s="554"/>
      <c r="BE1269" s="554"/>
      <c r="BF1269" s="554"/>
      <c r="BG1269" s="9"/>
      <c r="BH1269" s="9"/>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c r="DR1269" s="9"/>
      <c r="DS1269" s="9"/>
      <c r="DT1269" s="9"/>
    </row>
    <row r="1270" spans="1:124" hidden="1">
      <c r="A1270" s="9"/>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554"/>
      <c r="AI1270" s="554"/>
      <c r="AJ1270" s="554"/>
      <c r="AK1270" s="554"/>
      <c r="AL1270" s="554"/>
      <c r="AM1270" s="554"/>
      <c r="AN1270" s="554"/>
      <c r="AO1270" s="554"/>
      <c r="AP1270" s="554"/>
      <c r="AQ1270" s="554"/>
      <c r="AR1270" s="554"/>
      <c r="AS1270" s="554"/>
      <c r="AT1270" s="554"/>
      <c r="AU1270" s="554"/>
      <c r="AV1270" s="554"/>
      <c r="AW1270" s="554"/>
      <c r="AX1270" s="554"/>
      <c r="AY1270" s="554"/>
      <c r="AZ1270" s="554"/>
      <c r="BA1270" s="554"/>
      <c r="BB1270" s="554"/>
      <c r="BC1270" s="554"/>
      <c r="BD1270" s="554"/>
      <c r="BE1270" s="554"/>
      <c r="BF1270" s="554"/>
      <c r="BG1270" s="9"/>
      <c r="BH1270" s="9"/>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c r="DR1270" s="9"/>
      <c r="DS1270" s="9"/>
      <c r="DT1270" s="9"/>
    </row>
    <row r="1271" spans="1:124" hidden="1">
      <c r="A1271" s="9"/>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554"/>
      <c r="AI1271" s="554"/>
      <c r="AJ1271" s="554"/>
      <c r="AK1271" s="554"/>
      <c r="AL1271" s="554"/>
      <c r="AM1271" s="554"/>
      <c r="AN1271" s="554"/>
      <c r="AO1271" s="554"/>
      <c r="AP1271" s="554"/>
      <c r="AQ1271" s="554"/>
      <c r="AR1271" s="554"/>
      <c r="AS1271" s="554"/>
      <c r="AT1271" s="554"/>
      <c r="AU1271" s="554"/>
      <c r="AV1271" s="554"/>
      <c r="AW1271" s="554"/>
      <c r="AX1271" s="554"/>
      <c r="AY1271" s="554"/>
      <c r="AZ1271" s="554"/>
      <c r="BA1271" s="554"/>
      <c r="BB1271" s="554"/>
      <c r="BC1271" s="554"/>
      <c r="BD1271" s="554"/>
      <c r="BE1271" s="554"/>
      <c r="BF1271" s="554"/>
      <c r="BG1271" s="9"/>
      <c r="BH1271" s="9"/>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c r="DR1271" s="9"/>
      <c r="DS1271" s="9"/>
      <c r="DT1271" s="9"/>
    </row>
    <row r="1272" spans="1:124" hidden="1">
      <c r="A1272" s="9"/>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554"/>
      <c r="AI1272" s="554"/>
      <c r="AJ1272" s="554"/>
      <c r="AK1272" s="554"/>
      <c r="AL1272" s="554"/>
      <c r="AM1272" s="554"/>
      <c r="AN1272" s="554"/>
      <c r="AO1272" s="554"/>
      <c r="AP1272" s="554"/>
      <c r="AQ1272" s="554"/>
      <c r="AR1272" s="554"/>
      <c r="AS1272" s="554"/>
      <c r="AT1272" s="554"/>
      <c r="AU1272" s="554"/>
      <c r="AV1272" s="554"/>
      <c r="AW1272" s="554"/>
      <c r="AX1272" s="554"/>
      <c r="AY1272" s="554"/>
      <c r="AZ1272" s="554"/>
      <c r="BA1272" s="554"/>
      <c r="BB1272" s="554"/>
      <c r="BC1272" s="554"/>
      <c r="BD1272" s="554"/>
      <c r="BE1272" s="554"/>
      <c r="BF1272" s="554"/>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c r="DR1272" s="9"/>
      <c r="DS1272" s="9"/>
      <c r="DT1272" s="9"/>
    </row>
    <row r="1273" spans="1:124" hidden="1">
      <c r="A1273" s="9"/>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554"/>
      <c r="AI1273" s="554"/>
      <c r="AJ1273" s="554"/>
      <c r="AK1273" s="554"/>
      <c r="AL1273" s="554"/>
      <c r="AM1273" s="554"/>
      <c r="AN1273" s="554"/>
      <c r="AO1273" s="554"/>
      <c r="AP1273" s="554"/>
      <c r="AQ1273" s="554"/>
      <c r="AR1273" s="554"/>
      <c r="AS1273" s="554"/>
      <c r="AT1273" s="554"/>
      <c r="AU1273" s="554"/>
      <c r="AV1273" s="554"/>
      <c r="AW1273" s="554"/>
      <c r="AX1273" s="554"/>
      <c r="AY1273" s="554"/>
      <c r="AZ1273" s="554"/>
      <c r="BA1273" s="554"/>
      <c r="BB1273" s="554"/>
      <c r="BC1273" s="554"/>
      <c r="BD1273" s="554"/>
      <c r="BE1273" s="554"/>
      <c r="BF1273" s="554"/>
      <c r="BG1273" s="9"/>
      <c r="BH1273" s="9"/>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c r="DR1273" s="9"/>
      <c r="DS1273" s="9"/>
      <c r="DT1273" s="9"/>
    </row>
    <row r="1274" spans="1:124" hidden="1">
      <c r="A1274" s="9"/>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554"/>
      <c r="AI1274" s="554"/>
      <c r="AJ1274" s="554"/>
      <c r="AK1274" s="554"/>
      <c r="AL1274" s="554"/>
      <c r="AM1274" s="554"/>
      <c r="AN1274" s="554"/>
      <c r="AO1274" s="554"/>
      <c r="AP1274" s="554"/>
      <c r="AQ1274" s="554"/>
      <c r="AR1274" s="554"/>
      <c r="AS1274" s="554"/>
      <c r="AT1274" s="554"/>
      <c r="AU1274" s="554"/>
      <c r="AV1274" s="554"/>
      <c r="AW1274" s="554"/>
      <c r="AX1274" s="554"/>
      <c r="AY1274" s="554"/>
      <c r="AZ1274" s="554"/>
      <c r="BA1274" s="554"/>
      <c r="BB1274" s="554"/>
      <c r="BC1274" s="554"/>
      <c r="BD1274" s="554"/>
      <c r="BE1274" s="554"/>
      <c r="BF1274" s="554"/>
      <c r="BG1274" s="9"/>
      <c r="BH1274" s="9"/>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c r="DR1274" s="9"/>
      <c r="DS1274" s="9"/>
      <c r="DT1274" s="9"/>
    </row>
    <row r="1275" spans="1:124" hidden="1">
      <c r="A1275" s="9"/>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554"/>
      <c r="AI1275" s="554"/>
      <c r="AJ1275" s="554"/>
      <c r="AK1275" s="554"/>
      <c r="AL1275" s="554"/>
      <c r="AM1275" s="554"/>
      <c r="AN1275" s="554"/>
      <c r="AO1275" s="554"/>
      <c r="AP1275" s="554"/>
      <c r="AQ1275" s="554"/>
      <c r="AR1275" s="554"/>
      <c r="AS1275" s="554"/>
      <c r="AT1275" s="554"/>
      <c r="AU1275" s="554"/>
      <c r="AV1275" s="554"/>
      <c r="AW1275" s="554"/>
      <c r="AX1275" s="554"/>
      <c r="AY1275" s="554"/>
      <c r="AZ1275" s="554"/>
      <c r="BA1275" s="554"/>
      <c r="BB1275" s="554"/>
      <c r="BC1275" s="554"/>
      <c r="BD1275" s="554"/>
      <c r="BE1275" s="554"/>
      <c r="BF1275" s="554"/>
      <c r="BG1275" s="9"/>
      <c r="BH1275" s="9"/>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c r="DR1275" s="9"/>
      <c r="DS1275" s="9"/>
      <c r="DT1275" s="9"/>
    </row>
    <row r="1276" spans="1:124" hidden="1">
      <c r="A1276" s="9"/>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554"/>
      <c r="AI1276" s="554"/>
      <c r="AJ1276" s="554"/>
      <c r="AK1276" s="554"/>
      <c r="AL1276" s="554"/>
      <c r="AM1276" s="554"/>
      <c r="AN1276" s="554"/>
      <c r="AO1276" s="554"/>
      <c r="AP1276" s="554"/>
      <c r="AQ1276" s="554"/>
      <c r="AR1276" s="554"/>
      <c r="AS1276" s="554"/>
      <c r="AT1276" s="554"/>
      <c r="AU1276" s="554"/>
      <c r="AV1276" s="554"/>
      <c r="AW1276" s="554"/>
      <c r="AX1276" s="554"/>
      <c r="AY1276" s="554"/>
      <c r="AZ1276" s="554"/>
      <c r="BA1276" s="554"/>
      <c r="BB1276" s="554"/>
      <c r="BC1276" s="554"/>
      <c r="BD1276" s="554"/>
      <c r="BE1276" s="554"/>
      <c r="BF1276" s="554"/>
      <c r="BG1276" s="9"/>
      <c r="BH1276" s="9"/>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c r="DR1276" s="9"/>
      <c r="DS1276" s="9"/>
      <c r="DT1276" s="9"/>
    </row>
    <row r="1277" spans="1:124" hidden="1">
      <c r="A1277" s="9"/>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554"/>
      <c r="AI1277" s="554"/>
      <c r="AJ1277" s="554"/>
      <c r="AK1277" s="554"/>
      <c r="AL1277" s="554"/>
      <c r="AM1277" s="554"/>
      <c r="AN1277" s="554"/>
      <c r="AO1277" s="554"/>
      <c r="AP1277" s="554"/>
      <c r="AQ1277" s="554"/>
      <c r="AR1277" s="554"/>
      <c r="AS1277" s="554"/>
      <c r="AT1277" s="554"/>
      <c r="AU1277" s="554"/>
      <c r="AV1277" s="554"/>
      <c r="AW1277" s="554"/>
      <c r="AX1277" s="554"/>
      <c r="AY1277" s="554"/>
      <c r="AZ1277" s="554"/>
      <c r="BA1277" s="554"/>
      <c r="BB1277" s="554"/>
      <c r="BC1277" s="554"/>
      <c r="BD1277" s="554"/>
      <c r="BE1277" s="554"/>
      <c r="BF1277" s="554"/>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c r="DR1277" s="9"/>
      <c r="DS1277" s="9"/>
      <c r="DT1277" s="9"/>
    </row>
    <row r="1278" spans="1:124" hidden="1">
      <c r="A1278" s="9"/>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554"/>
      <c r="AI1278" s="554"/>
      <c r="AJ1278" s="554"/>
      <c r="AK1278" s="554"/>
      <c r="AL1278" s="554"/>
      <c r="AM1278" s="554"/>
      <c r="AN1278" s="554"/>
      <c r="AO1278" s="554"/>
      <c r="AP1278" s="554"/>
      <c r="AQ1278" s="554"/>
      <c r="AR1278" s="554"/>
      <c r="AS1278" s="554"/>
      <c r="AT1278" s="554"/>
      <c r="AU1278" s="554"/>
      <c r="AV1278" s="554"/>
      <c r="AW1278" s="554"/>
      <c r="AX1278" s="554"/>
      <c r="AY1278" s="554"/>
      <c r="AZ1278" s="554"/>
      <c r="BA1278" s="554"/>
      <c r="BB1278" s="554"/>
      <c r="BC1278" s="554"/>
      <c r="BD1278" s="554"/>
      <c r="BE1278" s="554"/>
      <c r="BF1278" s="554"/>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c r="DR1278" s="9"/>
      <c r="DS1278" s="9"/>
      <c r="DT1278" s="9"/>
    </row>
    <row r="1279" spans="1:124" hidden="1">
      <c r="A1279" s="9"/>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554"/>
      <c r="AI1279" s="554"/>
      <c r="AJ1279" s="554"/>
      <c r="AK1279" s="554"/>
      <c r="AL1279" s="554"/>
      <c r="AM1279" s="554"/>
      <c r="AN1279" s="554"/>
      <c r="AO1279" s="554"/>
      <c r="AP1279" s="554"/>
      <c r="AQ1279" s="554"/>
      <c r="AR1279" s="554"/>
      <c r="AS1279" s="554"/>
      <c r="AT1279" s="554"/>
      <c r="AU1279" s="554"/>
      <c r="AV1279" s="554"/>
      <c r="AW1279" s="554"/>
      <c r="AX1279" s="554"/>
      <c r="AY1279" s="554"/>
      <c r="AZ1279" s="554"/>
      <c r="BA1279" s="554"/>
      <c r="BB1279" s="554"/>
      <c r="BC1279" s="554"/>
      <c r="BD1279" s="554"/>
      <c r="BE1279" s="554"/>
      <c r="BF1279" s="554"/>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c r="DR1279" s="9"/>
      <c r="DS1279" s="9"/>
      <c r="DT1279" s="9"/>
    </row>
    <row r="1280" spans="1:124" hidden="1">
      <c r="A1280" s="9"/>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554"/>
      <c r="AI1280" s="554"/>
      <c r="AJ1280" s="554"/>
      <c r="AK1280" s="554"/>
      <c r="AL1280" s="554"/>
      <c r="AM1280" s="554"/>
      <c r="AN1280" s="554"/>
      <c r="AO1280" s="554"/>
      <c r="AP1280" s="554"/>
      <c r="AQ1280" s="554"/>
      <c r="AR1280" s="554"/>
      <c r="AS1280" s="554"/>
      <c r="AT1280" s="554"/>
      <c r="AU1280" s="554"/>
      <c r="AV1280" s="554"/>
      <c r="AW1280" s="554"/>
      <c r="AX1280" s="554"/>
      <c r="AY1280" s="554"/>
      <c r="AZ1280" s="554"/>
      <c r="BA1280" s="554"/>
      <c r="BB1280" s="554"/>
      <c r="BC1280" s="554"/>
      <c r="BD1280" s="554"/>
      <c r="BE1280" s="554"/>
      <c r="BF1280" s="554"/>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c r="DR1280" s="9"/>
      <c r="DS1280" s="9"/>
      <c r="DT1280" s="9"/>
    </row>
    <row r="1281" spans="1:124" hidden="1">
      <c r="A1281" s="9"/>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554"/>
      <c r="AI1281" s="554"/>
      <c r="AJ1281" s="554"/>
      <c r="AK1281" s="554"/>
      <c r="AL1281" s="554"/>
      <c r="AM1281" s="554"/>
      <c r="AN1281" s="554"/>
      <c r="AO1281" s="554"/>
      <c r="AP1281" s="554"/>
      <c r="AQ1281" s="554"/>
      <c r="AR1281" s="554"/>
      <c r="AS1281" s="554"/>
      <c r="AT1281" s="554"/>
      <c r="AU1281" s="554"/>
      <c r="AV1281" s="554"/>
      <c r="AW1281" s="554"/>
      <c r="AX1281" s="554"/>
      <c r="AY1281" s="554"/>
      <c r="AZ1281" s="554"/>
      <c r="BA1281" s="554"/>
      <c r="BB1281" s="554"/>
      <c r="BC1281" s="554"/>
      <c r="BD1281" s="554"/>
      <c r="BE1281" s="554"/>
      <c r="BF1281" s="554"/>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c r="DR1281" s="9"/>
      <c r="DS1281" s="9"/>
      <c r="DT1281" s="9"/>
    </row>
    <row r="1282" spans="1:124" hidden="1">
      <c r="A1282" s="9"/>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554"/>
      <c r="AI1282" s="554"/>
      <c r="AJ1282" s="554"/>
      <c r="AK1282" s="554"/>
      <c r="AL1282" s="554"/>
      <c r="AM1282" s="554"/>
      <c r="AN1282" s="554"/>
      <c r="AO1282" s="554"/>
      <c r="AP1282" s="554"/>
      <c r="AQ1282" s="554"/>
      <c r="AR1282" s="554"/>
      <c r="AS1282" s="554"/>
      <c r="AT1282" s="554"/>
      <c r="AU1282" s="554"/>
      <c r="AV1282" s="554"/>
      <c r="AW1282" s="554"/>
      <c r="AX1282" s="554"/>
      <c r="AY1282" s="554"/>
      <c r="AZ1282" s="554"/>
      <c r="BA1282" s="554"/>
      <c r="BB1282" s="554"/>
      <c r="BC1282" s="554"/>
      <c r="BD1282" s="554"/>
      <c r="BE1282" s="554"/>
      <c r="BF1282" s="554"/>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c r="DR1282" s="9"/>
      <c r="DS1282" s="9"/>
      <c r="DT1282" s="9"/>
    </row>
    <row r="1283" spans="1:124" hidden="1">
      <c r="A1283" s="9"/>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554"/>
      <c r="AI1283" s="554"/>
      <c r="AJ1283" s="554"/>
      <c r="AK1283" s="554"/>
      <c r="AL1283" s="554"/>
      <c r="AM1283" s="554"/>
      <c r="AN1283" s="554"/>
      <c r="AO1283" s="554"/>
      <c r="AP1283" s="554"/>
      <c r="AQ1283" s="554"/>
      <c r="AR1283" s="554"/>
      <c r="AS1283" s="554"/>
      <c r="AT1283" s="554"/>
      <c r="AU1283" s="554"/>
      <c r="AV1283" s="554"/>
      <c r="AW1283" s="554"/>
      <c r="AX1283" s="554"/>
      <c r="AY1283" s="554"/>
      <c r="AZ1283" s="554"/>
      <c r="BA1283" s="554"/>
      <c r="BB1283" s="554"/>
      <c r="BC1283" s="554"/>
      <c r="BD1283" s="554"/>
      <c r="BE1283" s="554"/>
      <c r="BF1283" s="554"/>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c r="DR1283" s="9"/>
      <c r="DS1283" s="9"/>
      <c r="DT1283" s="9"/>
    </row>
    <row r="1284" spans="1:124" hidden="1">
      <c r="A1284" s="9"/>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554"/>
      <c r="AI1284" s="554"/>
      <c r="AJ1284" s="554"/>
      <c r="AK1284" s="554"/>
      <c r="AL1284" s="554"/>
      <c r="AM1284" s="554"/>
      <c r="AN1284" s="554"/>
      <c r="AO1284" s="554"/>
      <c r="AP1284" s="554"/>
      <c r="AQ1284" s="554"/>
      <c r="AR1284" s="554"/>
      <c r="AS1284" s="554"/>
      <c r="AT1284" s="554"/>
      <c r="AU1284" s="554"/>
      <c r="AV1284" s="554"/>
      <c r="AW1284" s="554"/>
      <c r="AX1284" s="554"/>
      <c r="AY1284" s="554"/>
      <c r="AZ1284" s="554"/>
      <c r="BA1284" s="554"/>
      <c r="BB1284" s="554"/>
      <c r="BC1284" s="554"/>
      <c r="BD1284" s="554"/>
      <c r="BE1284" s="554"/>
      <c r="BF1284" s="554"/>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c r="DR1284" s="9"/>
      <c r="DS1284" s="9"/>
      <c r="DT1284" s="9"/>
    </row>
    <row r="1285" spans="1:124" hidden="1">
      <c r="A1285" s="9"/>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554"/>
      <c r="AI1285" s="554"/>
      <c r="AJ1285" s="554"/>
      <c r="AK1285" s="554"/>
      <c r="AL1285" s="554"/>
      <c r="AM1285" s="554"/>
      <c r="AN1285" s="554"/>
      <c r="AO1285" s="554"/>
      <c r="AP1285" s="554"/>
      <c r="AQ1285" s="554"/>
      <c r="AR1285" s="554"/>
      <c r="AS1285" s="554"/>
      <c r="AT1285" s="554"/>
      <c r="AU1285" s="554"/>
      <c r="AV1285" s="554"/>
      <c r="AW1285" s="554"/>
      <c r="AX1285" s="554"/>
      <c r="AY1285" s="554"/>
      <c r="AZ1285" s="554"/>
      <c r="BA1285" s="554"/>
      <c r="BB1285" s="554"/>
      <c r="BC1285" s="554"/>
      <c r="BD1285" s="554"/>
      <c r="BE1285" s="554"/>
      <c r="BF1285" s="554"/>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c r="DR1285" s="9"/>
      <c r="DS1285" s="9"/>
      <c r="DT1285" s="9"/>
    </row>
    <row r="1286" spans="1:124" hidden="1">
      <c r="A1286" s="9"/>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554"/>
      <c r="AI1286" s="554"/>
      <c r="AJ1286" s="554"/>
      <c r="AK1286" s="554"/>
      <c r="AL1286" s="554"/>
      <c r="AM1286" s="554"/>
      <c r="AN1286" s="554"/>
      <c r="AO1286" s="554"/>
      <c r="AP1286" s="554"/>
      <c r="AQ1286" s="554"/>
      <c r="AR1286" s="554"/>
      <c r="AS1286" s="554"/>
      <c r="AT1286" s="554"/>
      <c r="AU1286" s="554"/>
      <c r="AV1286" s="554"/>
      <c r="AW1286" s="554"/>
      <c r="AX1286" s="554"/>
      <c r="AY1286" s="554"/>
      <c r="AZ1286" s="554"/>
      <c r="BA1286" s="554"/>
      <c r="BB1286" s="554"/>
      <c r="BC1286" s="554"/>
      <c r="BD1286" s="554"/>
      <c r="BE1286" s="554"/>
      <c r="BF1286" s="554"/>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c r="DR1286" s="9"/>
      <c r="DS1286" s="9"/>
      <c r="DT1286" s="9"/>
    </row>
    <row r="1287" spans="1:124" hidden="1">
      <c r="A1287" s="9"/>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554"/>
      <c r="AI1287" s="554"/>
      <c r="AJ1287" s="554"/>
      <c r="AK1287" s="554"/>
      <c r="AL1287" s="554"/>
      <c r="AM1287" s="554"/>
      <c r="AN1287" s="554"/>
      <c r="AO1287" s="554"/>
      <c r="AP1287" s="554"/>
      <c r="AQ1287" s="554"/>
      <c r="AR1287" s="554"/>
      <c r="AS1287" s="554"/>
      <c r="AT1287" s="554"/>
      <c r="AU1287" s="554"/>
      <c r="AV1287" s="554"/>
      <c r="AW1287" s="554"/>
      <c r="AX1287" s="554"/>
      <c r="AY1287" s="554"/>
      <c r="AZ1287" s="554"/>
      <c r="BA1287" s="554"/>
      <c r="BB1287" s="554"/>
      <c r="BC1287" s="554"/>
      <c r="BD1287" s="554"/>
      <c r="BE1287" s="554"/>
      <c r="BF1287" s="554"/>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c r="DR1287" s="9"/>
      <c r="DS1287" s="9"/>
      <c r="DT1287" s="9"/>
    </row>
    <row r="1288" spans="1:124" hidden="1">
      <c r="A1288" s="9"/>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554"/>
      <c r="AI1288" s="554"/>
      <c r="AJ1288" s="554"/>
      <c r="AK1288" s="554"/>
      <c r="AL1288" s="554"/>
      <c r="AM1288" s="554"/>
      <c r="AN1288" s="554"/>
      <c r="AO1288" s="554"/>
      <c r="AP1288" s="554"/>
      <c r="AQ1288" s="554"/>
      <c r="AR1288" s="554"/>
      <c r="AS1288" s="554"/>
      <c r="AT1288" s="554"/>
      <c r="AU1288" s="554"/>
      <c r="AV1288" s="554"/>
      <c r="AW1288" s="554"/>
      <c r="AX1288" s="554"/>
      <c r="AY1288" s="554"/>
      <c r="AZ1288" s="554"/>
      <c r="BA1288" s="554"/>
      <c r="BB1288" s="554"/>
      <c r="BC1288" s="554"/>
      <c r="BD1288" s="554"/>
      <c r="BE1288" s="554"/>
      <c r="BF1288" s="554"/>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c r="DR1288" s="9"/>
      <c r="DS1288" s="9"/>
      <c r="DT1288" s="9"/>
    </row>
    <row r="1289" spans="1:124" hidden="1">
      <c r="A1289" s="9"/>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554"/>
      <c r="AI1289" s="554"/>
      <c r="AJ1289" s="554"/>
      <c r="AK1289" s="554"/>
      <c r="AL1289" s="554"/>
      <c r="AM1289" s="554"/>
      <c r="AN1289" s="554"/>
      <c r="AO1289" s="554"/>
      <c r="AP1289" s="554"/>
      <c r="AQ1289" s="554"/>
      <c r="AR1289" s="554"/>
      <c r="AS1289" s="554"/>
      <c r="AT1289" s="554"/>
      <c r="AU1289" s="554"/>
      <c r="AV1289" s="554"/>
      <c r="AW1289" s="554"/>
      <c r="AX1289" s="554"/>
      <c r="AY1289" s="554"/>
      <c r="AZ1289" s="554"/>
      <c r="BA1289" s="554"/>
      <c r="BB1289" s="554"/>
      <c r="BC1289" s="554"/>
      <c r="BD1289" s="554"/>
      <c r="BE1289" s="554"/>
      <c r="BF1289" s="554"/>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c r="DR1289" s="9"/>
      <c r="DS1289" s="9"/>
      <c r="DT1289" s="9"/>
    </row>
    <row r="1290" spans="1:124" hidden="1">
      <c r="A1290" s="9"/>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554"/>
      <c r="AI1290" s="554"/>
      <c r="AJ1290" s="554"/>
      <c r="AK1290" s="554"/>
      <c r="AL1290" s="554"/>
      <c r="AM1290" s="554"/>
      <c r="AN1290" s="554"/>
      <c r="AO1290" s="554"/>
      <c r="AP1290" s="554"/>
      <c r="AQ1290" s="554"/>
      <c r="AR1290" s="554"/>
      <c r="AS1290" s="554"/>
      <c r="AT1290" s="554"/>
      <c r="AU1290" s="554"/>
      <c r="AV1290" s="554"/>
      <c r="AW1290" s="554"/>
      <c r="AX1290" s="554"/>
      <c r="AY1290" s="554"/>
      <c r="AZ1290" s="554"/>
      <c r="BA1290" s="554"/>
      <c r="BB1290" s="554"/>
      <c r="BC1290" s="554"/>
      <c r="BD1290" s="554"/>
      <c r="BE1290" s="554"/>
      <c r="BF1290" s="554"/>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c r="DR1290" s="9"/>
      <c r="DS1290" s="9"/>
      <c r="DT1290" s="9"/>
    </row>
    <row r="1291" spans="1:124" hidden="1">
      <c r="A1291" s="9"/>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554"/>
      <c r="AI1291" s="554"/>
      <c r="AJ1291" s="554"/>
      <c r="AK1291" s="554"/>
      <c r="AL1291" s="554"/>
      <c r="AM1291" s="554"/>
      <c r="AN1291" s="554"/>
      <c r="AO1291" s="554"/>
      <c r="AP1291" s="554"/>
      <c r="AQ1291" s="554"/>
      <c r="AR1291" s="554"/>
      <c r="AS1291" s="554"/>
      <c r="AT1291" s="554"/>
      <c r="AU1291" s="554"/>
      <c r="AV1291" s="554"/>
      <c r="AW1291" s="554"/>
      <c r="AX1291" s="554"/>
      <c r="AY1291" s="554"/>
      <c r="AZ1291" s="554"/>
      <c r="BA1291" s="554"/>
      <c r="BB1291" s="554"/>
      <c r="BC1291" s="554"/>
      <c r="BD1291" s="554"/>
      <c r="BE1291" s="554"/>
      <c r="BF1291" s="554"/>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c r="DR1291" s="9"/>
      <c r="DS1291" s="9"/>
      <c r="DT1291" s="9"/>
    </row>
    <row r="1292" spans="1:124" hidden="1">
      <c r="A1292" s="9"/>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554"/>
      <c r="AI1292" s="554"/>
      <c r="AJ1292" s="554"/>
      <c r="AK1292" s="554"/>
      <c r="AL1292" s="554"/>
      <c r="AM1292" s="554"/>
      <c r="AN1292" s="554"/>
      <c r="AO1292" s="554"/>
      <c r="AP1292" s="554"/>
      <c r="AQ1292" s="554"/>
      <c r="AR1292" s="554"/>
      <c r="AS1292" s="554"/>
      <c r="AT1292" s="554"/>
      <c r="AU1292" s="554"/>
      <c r="AV1292" s="554"/>
      <c r="AW1292" s="554"/>
      <c r="AX1292" s="554"/>
      <c r="AY1292" s="554"/>
      <c r="AZ1292" s="554"/>
      <c r="BA1292" s="554"/>
      <c r="BB1292" s="554"/>
      <c r="BC1292" s="554"/>
      <c r="BD1292" s="554"/>
      <c r="BE1292" s="554"/>
      <c r="BF1292" s="554"/>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c r="DR1292" s="9"/>
      <c r="DS1292" s="9"/>
      <c r="DT1292" s="9"/>
    </row>
    <row r="1293" spans="1:124" hidden="1">
      <c r="A1293" s="9"/>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554"/>
      <c r="AI1293" s="554"/>
      <c r="AJ1293" s="554"/>
      <c r="AK1293" s="554"/>
      <c r="AL1293" s="554"/>
      <c r="AM1293" s="554"/>
      <c r="AN1293" s="554"/>
      <c r="AO1293" s="554"/>
      <c r="AP1293" s="554"/>
      <c r="AQ1293" s="554"/>
      <c r="AR1293" s="554"/>
      <c r="AS1293" s="554"/>
      <c r="AT1293" s="554"/>
      <c r="AU1293" s="554"/>
      <c r="AV1293" s="554"/>
      <c r="AW1293" s="554"/>
      <c r="AX1293" s="554"/>
      <c r="AY1293" s="554"/>
      <c r="AZ1293" s="554"/>
      <c r="BA1293" s="554"/>
      <c r="BB1293" s="554"/>
      <c r="BC1293" s="554"/>
      <c r="BD1293" s="554"/>
      <c r="BE1293" s="554"/>
      <c r="BF1293" s="554"/>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c r="DR1293" s="9"/>
      <c r="DS1293" s="9"/>
      <c r="DT1293" s="9"/>
    </row>
    <row r="1294" spans="1:124" hidden="1">
      <c r="A1294" s="9"/>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554"/>
      <c r="AI1294" s="554"/>
      <c r="AJ1294" s="554"/>
      <c r="AK1294" s="554"/>
      <c r="AL1294" s="554"/>
      <c r="AM1294" s="554"/>
      <c r="AN1294" s="554"/>
      <c r="AO1294" s="554"/>
      <c r="AP1294" s="554"/>
      <c r="AQ1294" s="554"/>
      <c r="AR1294" s="554"/>
      <c r="AS1294" s="554"/>
      <c r="AT1294" s="554"/>
      <c r="AU1294" s="554"/>
      <c r="AV1294" s="554"/>
      <c r="AW1294" s="554"/>
      <c r="AX1294" s="554"/>
      <c r="AY1294" s="554"/>
      <c r="AZ1294" s="554"/>
      <c r="BA1294" s="554"/>
      <c r="BB1294" s="554"/>
      <c r="BC1294" s="554"/>
      <c r="BD1294" s="554"/>
      <c r="BE1294" s="554"/>
      <c r="BF1294" s="554"/>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c r="DR1294" s="9"/>
      <c r="DS1294" s="9"/>
      <c r="DT1294" s="9"/>
    </row>
    <row r="1295" spans="1:124" hidden="1">
      <c r="A1295" s="9"/>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554"/>
      <c r="AI1295" s="554"/>
      <c r="AJ1295" s="554"/>
      <c r="AK1295" s="554"/>
      <c r="AL1295" s="554"/>
      <c r="AM1295" s="554"/>
      <c r="AN1295" s="554"/>
      <c r="AO1295" s="554"/>
      <c r="AP1295" s="554"/>
      <c r="AQ1295" s="554"/>
      <c r="AR1295" s="554"/>
      <c r="AS1295" s="554"/>
      <c r="AT1295" s="554"/>
      <c r="AU1295" s="554"/>
      <c r="AV1295" s="554"/>
      <c r="AW1295" s="554"/>
      <c r="AX1295" s="554"/>
      <c r="AY1295" s="554"/>
      <c r="AZ1295" s="554"/>
      <c r="BA1295" s="554"/>
      <c r="BB1295" s="554"/>
      <c r="BC1295" s="554"/>
      <c r="BD1295" s="554"/>
      <c r="BE1295" s="554"/>
      <c r="BF1295" s="554"/>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c r="DR1295" s="9"/>
      <c r="DS1295" s="9"/>
      <c r="DT1295" s="9"/>
    </row>
    <row r="1296" spans="1:124" hidden="1">
      <c r="A1296" s="9"/>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554"/>
      <c r="AI1296" s="554"/>
      <c r="AJ1296" s="554"/>
      <c r="AK1296" s="554"/>
      <c r="AL1296" s="554"/>
      <c r="AM1296" s="554"/>
      <c r="AN1296" s="554"/>
      <c r="AO1296" s="554"/>
      <c r="AP1296" s="554"/>
      <c r="AQ1296" s="554"/>
      <c r="AR1296" s="554"/>
      <c r="AS1296" s="554"/>
      <c r="AT1296" s="554"/>
      <c r="AU1296" s="554"/>
      <c r="AV1296" s="554"/>
      <c r="AW1296" s="554"/>
      <c r="AX1296" s="554"/>
      <c r="AY1296" s="554"/>
      <c r="AZ1296" s="554"/>
      <c r="BA1296" s="554"/>
      <c r="BB1296" s="554"/>
      <c r="BC1296" s="554"/>
      <c r="BD1296" s="554"/>
      <c r="BE1296" s="554"/>
      <c r="BF1296" s="554"/>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c r="DR1296" s="9"/>
      <c r="DS1296" s="9"/>
      <c r="DT1296" s="9"/>
    </row>
    <row r="1297" spans="1:124" hidden="1">
      <c r="A1297" s="9"/>
      <c r="B1297" s="9"/>
      <c r="C1297" s="9"/>
      <c r="D1297" s="9"/>
      <c r="E1297" s="9"/>
      <c r="F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554"/>
      <c r="AI1297" s="554"/>
      <c r="AJ1297" s="554"/>
      <c r="AK1297" s="554"/>
      <c r="AL1297" s="554"/>
      <c r="AM1297" s="554"/>
      <c r="AN1297" s="554"/>
      <c r="AO1297" s="554"/>
      <c r="AP1297" s="554"/>
      <c r="AQ1297" s="554"/>
      <c r="AR1297" s="554"/>
      <c r="AS1297" s="554"/>
      <c r="AT1297" s="554"/>
      <c r="AU1297" s="554"/>
      <c r="AV1297" s="554"/>
      <c r="AW1297" s="554"/>
      <c r="AX1297" s="554"/>
      <c r="AY1297" s="554"/>
      <c r="AZ1297" s="554"/>
      <c r="BA1297" s="554"/>
      <c r="BB1297" s="554"/>
      <c r="BC1297" s="554"/>
      <c r="BD1297" s="554"/>
      <c r="BE1297" s="554"/>
      <c r="BF1297" s="554"/>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c r="DR1297" s="9"/>
      <c r="DS1297" s="9"/>
      <c r="DT1297" s="9"/>
    </row>
    <row r="1298" spans="1:124" hidden="1">
      <c r="A1298" s="9"/>
      <c r="B1298" s="9"/>
      <c r="C1298" s="9"/>
      <c r="D1298" s="9"/>
      <c r="E1298" s="9"/>
      <c r="F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554"/>
      <c r="AI1298" s="554"/>
      <c r="AJ1298" s="554"/>
      <c r="AK1298" s="554"/>
      <c r="AL1298" s="554"/>
      <c r="AM1298" s="554"/>
      <c r="AN1298" s="554"/>
      <c r="AO1298" s="554"/>
      <c r="AP1298" s="554"/>
      <c r="AQ1298" s="554"/>
      <c r="AR1298" s="554"/>
      <c r="AS1298" s="554"/>
      <c r="AT1298" s="554"/>
      <c r="AU1298" s="554"/>
      <c r="AV1298" s="554"/>
      <c r="AW1298" s="554"/>
      <c r="AX1298" s="554"/>
      <c r="AY1298" s="554"/>
      <c r="AZ1298" s="554"/>
      <c r="BA1298" s="554"/>
      <c r="BB1298" s="554"/>
      <c r="BC1298" s="554"/>
      <c r="BD1298" s="554"/>
      <c r="BE1298" s="554"/>
      <c r="BF1298" s="554"/>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c r="DR1298" s="9"/>
      <c r="DS1298" s="9"/>
      <c r="DT1298" s="9"/>
    </row>
    <row r="1299" spans="1:124" hidden="1">
      <c r="A1299" s="9"/>
      <c r="B1299" s="9"/>
      <c r="C1299" s="9"/>
      <c r="D1299" s="9"/>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554"/>
      <c r="AI1299" s="554"/>
      <c r="AJ1299" s="554"/>
      <c r="AK1299" s="554"/>
      <c r="AL1299" s="554"/>
      <c r="AM1299" s="554"/>
      <c r="AN1299" s="554"/>
      <c r="AO1299" s="554"/>
      <c r="AP1299" s="554"/>
      <c r="AQ1299" s="554"/>
      <c r="AR1299" s="554"/>
      <c r="AS1299" s="554"/>
      <c r="AT1299" s="554"/>
      <c r="AU1299" s="554"/>
      <c r="AV1299" s="554"/>
      <c r="AW1299" s="554"/>
      <c r="AX1299" s="554"/>
      <c r="AY1299" s="554"/>
      <c r="AZ1299" s="554"/>
      <c r="BA1299" s="554"/>
      <c r="BB1299" s="554"/>
      <c r="BC1299" s="554"/>
      <c r="BD1299" s="554"/>
      <c r="BE1299" s="554"/>
      <c r="BF1299" s="554"/>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c r="DR1299" s="9"/>
      <c r="DS1299" s="9"/>
      <c r="DT1299" s="9"/>
    </row>
    <row r="1300" spans="1:124" hidden="1">
      <c r="A1300" s="9"/>
      <c r="B1300" s="9"/>
      <c r="C1300" s="9"/>
      <c r="D1300" s="9"/>
      <c r="E1300" s="9"/>
      <c r="F1300" s="9"/>
      <c r="G1300" s="9"/>
      <c r="H1300" s="9"/>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554"/>
      <c r="AI1300" s="554"/>
      <c r="AJ1300" s="554"/>
      <c r="AK1300" s="554"/>
      <c r="AL1300" s="554"/>
      <c r="AM1300" s="554"/>
      <c r="AN1300" s="554"/>
      <c r="AO1300" s="554"/>
      <c r="AP1300" s="554"/>
      <c r="AQ1300" s="554"/>
      <c r="AR1300" s="554"/>
      <c r="AS1300" s="554"/>
      <c r="AT1300" s="554"/>
      <c r="AU1300" s="554"/>
      <c r="AV1300" s="554"/>
      <c r="AW1300" s="554"/>
      <c r="AX1300" s="554"/>
      <c r="AY1300" s="554"/>
      <c r="AZ1300" s="554"/>
      <c r="BA1300" s="554"/>
      <c r="BB1300" s="554"/>
      <c r="BC1300" s="554"/>
      <c r="BD1300" s="554"/>
      <c r="BE1300" s="554"/>
      <c r="BF1300" s="554"/>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c r="DR1300" s="9"/>
      <c r="DS1300" s="9"/>
      <c r="DT1300" s="9"/>
    </row>
    <row r="1301" spans="1:124" hidden="1">
      <c r="A1301" s="9"/>
      <c r="B1301" s="9"/>
      <c r="C1301" s="9"/>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554"/>
      <c r="AI1301" s="554"/>
      <c r="AJ1301" s="554"/>
      <c r="AK1301" s="554"/>
      <c r="AL1301" s="554"/>
      <c r="AM1301" s="554"/>
      <c r="AN1301" s="554"/>
      <c r="AO1301" s="554"/>
      <c r="AP1301" s="554"/>
      <c r="AQ1301" s="554"/>
      <c r="AR1301" s="554"/>
      <c r="AS1301" s="554"/>
      <c r="AT1301" s="554"/>
      <c r="AU1301" s="554"/>
      <c r="AV1301" s="554"/>
      <c r="AW1301" s="554"/>
      <c r="AX1301" s="554"/>
      <c r="AY1301" s="554"/>
      <c r="AZ1301" s="554"/>
      <c r="BA1301" s="554"/>
      <c r="BB1301" s="554"/>
      <c r="BC1301" s="554"/>
      <c r="BD1301" s="554"/>
      <c r="BE1301" s="554"/>
      <c r="BF1301" s="554"/>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c r="DR1301" s="9"/>
      <c r="DS1301" s="9"/>
      <c r="DT1301" s="9"/>
    </row>
    <row r="1302" spans="1:124" hidden="1">
      <c r="A1302" s="9"/>
      <c r="B1302" s="9"/>
      <c r="C1302" s="9"/>
      <c r="D1302" s="9"/>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554"/>
      <c r="AI1302" s="554"/>
      <c r="AJ1302" s="554"/>
      <c r="AK1302" s="554"/>
      <c r="AL1302" s="554"/>
      <c r="AM1302" s="554"/>
      <c r="AN1302" s="554"/>
      <c r="AO1302" s="554"/>
      <c r="AP1302" s="554"/>
      <c r="AQ1302" s="554"/>
      <c r="AR1302" s="554"/>
      <c r="AS1302" s="554"/>
      <c r="AT1302" s="554"/>
      <c r="AU1302" s="554"/>
      <c r="AV1302" s="554"/>
      <c r="AW1302" s="554"/>
      <c r="AX1302" s="554"/>
      <c r="AY1302" s="554"/>
      <c r="AZ1302" s="554"/>
      <c r="BA1302" s="554"/>
      <c r="BB1302" s="554"/>
      <c r="BC1302" s="554"/>
      <c r="BD1302" s="554"/>
      <c r="BE1302" s="554"/>
      <c r="BF1302" s="554"/>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c r="DR1302" s="9"/>
      <c r="DS1302" s="9"/>
      <c r="DT1302" s="9"/>
    </row>
    <row r="1303" spans="1:124" hidden="1">
      <c r="A1303" s="9"/>
      <c r="B1303" s="9"/>
      <c r="C1303" s="9"/>
      <c r="D1303" s="9"/>
      <c r="E1303" s="9"/>
      <c r="F1303" s="9"/>
      <c r="G1303" s="9"/>
      <c r="H1303" s="9"/>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554"/>
      <c r="AI1303" s="554"/>
      <c r="AJ1303" s="554"/>
      <c r="AK1303" s="554"/>
      <c r="AL1303" s="554"/>
      <c r="AM1303" s="554"/>
      <c r="AN1303" s="554"/>
      <c r="AO1303" s="554"/>
      <c r="AP1303" s="554"/>
      <c r="AQ1303" s="554"/>
      <c r="AR1303" s="554"/>
      <c r="AS1303" s="554"/>
      <c r="AT1303" s="554"/>
      <c r="AU1303" s="554"/>
      <c r="AV1303" s="554"/>
      <c r="AW1303" s="554"/>
      <c r="AX1303" s="554"/>
      <c r="AY1303" s="554"/>
      <c r="AZ1303" s="554"/>
      <c r="BA1303" s="554"/>
      <c r="BB1303" s="554"/>
      <c r="BC1303" s="554"/>
      <c r="BD1303" s="554"/>
      <c r="BE1303" s="554"/>
      <c r="BF1303" s="554"/>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c r="DR1303" s="9"/>
      <c r="DS1303" s="9"/>
      <c r="DT1303" s="9"/>
    </row>
    <row r="1304" spans="1:124" hidden="1">
      <c r="A1304" s="9"/>
      <c r="B1304" s="9"/>
      <c r="C1304" s="9"/>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554"/>
      <c r="AI1304" s="554"/>
      <c r="AJ1304" s="554"/>
      <c r="AK1304" s="554"/>
      <c r="AL1304" s="554"/>
      <c r="AM1304" s="554"/>
      <c r="AN1304" s="554"/>
      <c r="AO1304" s="554"/>
      <c r="AP1304" s="554"/>
      <c r="AQ1304" s="554"/>
      <c r="AR1304" s="554"/>
      <c r="AS1304" s="554"/>
      <c r="AT1304" s="554"/>
      <c r="AU1304" s="554"/>
      <c r="AV1304" s="554"/>
      <c r="AW1304" s="554"/>
      <c r="AX1304" s="554"/>
      <c r="AY1304" s="554"/>
      <c r="AZ1304" s="554"/>
      <c r="BA1304" s="554"/>
      <c r="BB1304" s="554"/>
      <c r="BC1304" s="554"/>
      <c r="BD1304" s="554"/>
      <c r="BE1304" s="554"/>
      <c r="BF1304" s="554"/>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c r="DR1304" s="9"/>
      <c r="DS1304" s="9"/>
      <c r="DT1304" s="9"/>
    </row>
    <row r="1305" spans="1:124" hidden="1">
      <c r="A1305" s="9"/>
      <c r="B1305" s="9"/>
      <c r="C1305" s="9"/>
      <c r="D1305" s="9"/>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554"/>
      <c r="AI1305" s="554"/>
      <c r="AJ1305" s="554"/>
      <c r="AK1305" s="554"/>
      <c r="AL1305" s="554"/>
      <c r="AM1305" s="554"/>
      <c r="AN1305" s="554"/>
      <c r="AO1305" s="554"/>
      <c r="AP1305" s="554"/>
      <c r="AQ1305" s="554"/>
      <c r="AR1305" s="554"/>
      <c r="AS1305" s="554"/>
      <c r="AT1305" s="554"/>
      <c r="AU1305" s="554"/>
      <c r="AV1305" s="554"/>
      <c r="AW1305" s="554"/>
      <c r="AX1305" s="554"/>
      <c r="AY1305" s="554"/>
      <c r="AZ1305" s="554"/>
      <c r="BA1305" s="554"/>
      <c r="BB1305" s="554"/>
      <c r="BC1305" s="554"/>
      <c r="BD1305" s="554"/>
      <c r="BE1305" s="554"/>
      <c r="BF1305" s="554"/>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c r="DR1305" s="9"/>
      <c r="DS1305" s="9"/>
      <c r="DT1305" s="9"/>
    </row>
    <row r="1306" spans="1:124" hidden="1">
      <c r="A1306" s="9"/>
      <c r="B1306" s="9"/>
      <c r="C1306" s="9"/>
      <c r="D1306" s="9"/>
      <c r="E1306" s="9"/>
      <c r="F1306" s="9"/>
      <c r="G1306" s="9"/>
      <c r="H1306" s="9"/>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c r="AH1306" s="554"/>
      <c r="AI1306" s="554"/>
      <c r="AJ1306" s="554"/>
      <c r="AK1306" s="554"/>
      <c r="AL1306" s="554"/>
      <c r="AM1306" s="554"/>
      <c r="AN1306" s="554"/>
      <c r="AO1306" s="554"/>
      <c r="AP1306" s="554"/>
      <c r="AQ1306" s="554"/>
      <c r="AR1306" s="554"/>
      <c r="AS1306" s="554"/>
      <c r="AT1306" s="554"/>
      <c r="AU1306" s="554"/>
      <c r="AV1306" s="554"/>
      <c r="AW1306" s="554"/>
      <c r="AX1306" s="554"/>
      <c r="AY1306" s="554"/>
      <c r="AZ1306" s="554"/>
      <c r="BA1306" s="554"/>
      <c r="BB1306" s="554"/>
      <c r="BC1306" s="554"/>
      <c r="BD1306" s="554"/>
      <c r="BE1306" s="554"/>
      <c r="BF1306" s="554"/>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c r="DR1306" s="9"/>
      <c r="DS1306" s="9"/>
      <c r="DT1306" s="9"/>
    </row>
    <row r="1307" spans="1:124" hidden="1">
      <c r="A1307" s="9"/>
      <c r="B1307" s="9"/>
      <c r="C1307" s="9"/>
      <c r="D1307" s="9"/>
      <c r="E1307" s="9"/>
      <c r="F1307" s="9"/>
      <c r="G1307" s="9"/>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554"/>
      <c r="AI1307" s="554"/>
      <c r="AJ1307" s="554"/>
      <c r="AK1307" s="554"/>
      <c r="AL1307" s="554"/>
      <c r="AM1307" s="554"/>
      <c r="AN1307" s="554"/>
      <c r="AO1307" s="554"/>
      <c r="AP1307" s="554"/>
      <c r="AQ1307" s="554"/>
      <c r="AR1307" s="554"/>
      <c r="AS1307" s="554"/>
      <c r="AT1307" s="554"/>
      <c r="AU1307" s="554"/>
      <c r="AV1307" s="554"/>
      <c r="AW1307" s="554"/>
      <c r="AX1307" s="554"/>
      <c r="AY1307" s="554"/>
      <c r="AZ1307" s="554"/>
      <c r="BA1307" s="554"/>
      <c r="BB1307" s="554"/>
      <c r="BC1307" s="554"/>
      <c r="BD1307" s="554"/>
      <c r="BE1307" s="554"/>
      <c r="BF1307" s="554"/>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c r="DR1307" s="9"/>
      <c r="DS1307" s="9"/>
      <c r="DT1307" s="9"/>
    </row>
    <row r="1308" spans="1:124" hidden="1">
      <c r="A1308" s="9"/>
      <c r="B1308" s="9"/>
      <c r="C1308" s="9"/>
      <c r="D1308" s="9"/>
      <c r="E1308" s="9"/>
      <c r="F1308" s="9"/>
      <c r="G1308" s="9"/>
      <c r="H1308" s="9"/>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c r="AH1308" s="554"/>
      <c r="AI1308" s="554"/>
      <c r="AJ1308" s="554"/>
      <c r="AK1308" s="554"/>
      <c r="AL1308" s="554"/>
      <c r="AM1308" s="554"/>
      <c r="AN1308" s="554"/>
      <c r="AO1308" s="554"/>
      <c r="AP1308" s="554"/>
      <c r="AQ1308" s="554"/>
      <c r="AR1308" s="554"/>
      <c r="AS1308" s="554"/>
      <c r="AT1308" s="554"/>
      <c r="AU1308" s="554"/>
      <c r="AV1308" s="554"/>
      <c r="AW1308" s="554"/>
      <c r="AX1308" s="554"/>
      <c r="AY1308" s="554"/>
      <c r="AZ1308" s="554"/>
      <c r="BA1308" s="554"/>
      <c r="BB1308" s="554"/>
      <c r="BC1308" s="554"/>
      <c r="BD1308" s="554"/>
      <c r="BE1308" s="554"/>
      <c r="BF1308" s="554"/>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c r="DR1308" s="9"/>
      <c r="DS1308" s="9"/>
      <c r="DT1308" s="9"/>
    </row>
    <row r="1309" spans="1:124" hidden="1">
      <c r="A1309" s="9"/>
      <c r="B1309" s="9"/>
      <c r="C1309" s="9"/>
      <c r="D1309" s="9"/>
      <c r="E1309" s="9"/>
      <c r="F1309" s="9"/>
      <c r="G1309" s="9"/>
      <c r="H1309" s="9"/>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c r="AH1309" s="554"/>
      <c r="AI1309" s="554"/>
      <c r="AJ1309" s="554"/>
      <c r="AK1309" s="554"/>
      <c r="AL1309" s="554"/>
      <c r="AM1309" s="554"/>
      <c r="AN1309" s="554"/>
      <c r="AO1309" s="554"/>
      <c r="AP1309" s="554"/>
      <c r="AQ1309" s="554"/>
      <c r="AR1309" s="554"/>
      <c r="AS1309" s="554"/>
      <c r="AT1309" s="554"/>
      <c r="AU1309" s="554"/>
      <c r="AV1309" s="554"/>
      <c r="AW1309" s="554"/>
      <c r="AX1309" s="554"/>
      <c r="AY1309" s="554"/>
      <c r="AZ1309" s="554"/>
      <c r="BA1309" s="554"/>
      <c r="BB1309" s="554"/>
      <c r="BC1309" s="554"/>
      <c r="BD1309" s="554"/>
      <c r="BE1309" s="554"/>
      <c r="BF1309" s="554"/>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c r="DR1309" s="9"/>
      <c r="DS1309" s="9"/>
      <c r="DT1309" s="9"/>
    </row>
    <row r="1310" spans="1:124" hidden="1">
      <c r="A1310" s="9"/>
      <c r="B1310" s="9"/>
      <c r="C1310" s="9"/>
      <c r="D1310" s="9"/>
      <c r="E1310" s="9"/>
      <c r="F1310" s="9"/>
      <c r="G1310" s="9"/>
      <c r="H1310" s="9"/>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c r="AH1310" s="554"/>
      <c r="AI1310" s="554"/>
      <c r="AJ1310" s="554"/>
      <c r="AK1310" s="554"/>
      <c r="AL1310" s="554"/>
      <c r="AM1310" s="554"/>
      <c r="AN1310" s="554"/>
      <c r="AO1310" s="554"/>
      <c r="AP1310" s="554"/>
      <c r="AQ1310" s="554"/>
      <c r="AR1310" s="554"/>
      <c r="AS1310" s="554"/>
      <c r="AT1310" s="554"/>
      <c r="AU1310" s="554"/>
      <c r="AV1310" s="554"/>
      <c r="AW1310" s="554"/>
      <c r="AX1310" s="554"/>
      <c r="AY1310" s="554"/>
      <c r="AZ1310" s="554"/>
      <c r="BA1310" s="554"/>
      <c r="BB1310" s="554"/>
      <c r="BC1310" s="554"/>
      <c r="BD1310" s="554"/>
      <c r="BE1310" s="554"/>
      <c r="BF1310" s="554"/>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c r="DR1310" s="9"/>
      <c r="DS1310" s="9"/>
      <c r="DT1310" s="9"/>
    </row>
    <row r="1311" spans="1:124" hidden="1">
      <c r="A1311" s="9"/>
      <c r="B1311" s="9"/>
      <c r="C1311" s="9"/>
      <c r="D1311" s="9"/>
      <c r="E1311" s="9"/>
      <c r="F1311" s="9"/>
      <c r="G1311" s="9"/>
      <c r="H1311" s="9"/>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c r="AH1311" s="554"/>
      <c r="AI1311" s="554"/>
      <c r="AJ1311" s="554"/>
      <c r="AK1311" s="554"/>
      <c r="AL1311" s="554"/>
      <c r="AM1311" s="554"/>
      <c r="AN1311" s="554"/>
      <c r="AO1311" s="554"/>
      <c r="AP1311" s="554"/>
      <c r="AQ1311" s="554"/>
      <c r="AR1311" s="554"/>
      <c r="AS1311" s="554"/>
      <c r="AT1311" s="554"/>
      <c r="AU1311" s="554"/>
      <c r="AV1311" s="554"/>
      <c r="AW1311" s="554"/>
      <c r="AX1311" s="554"/>
      <c r="AY1311" s="554"/>
      <c r="AZ1311" s="554"/>
      <c r="BA1311" s="554"/>
      <c r="BB1311" s="554"/>
      <c r="BC1311" s="554"/>
      <c r="BD1311" s="554"/>
      <c r="BE1311" s="554"/>
      <c r="BF1311" s="554"/>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c r="DR1311" s="9"/>
      <c r="DS1311" s="9"/>
      <c r="DT1311" s="9"/>
    </row>
    <row r="1312" spans="1:124" hidden="1">
      <c r="A1312" s="9"/>
      <c r="B1312" s="9"/>
      <c r="C1312" s="9"/>
      <c r="D1312" s="9"/>
      <c r="E1312" s="9"/>
      <c r="F1312" s="9"/>
      <c r="G1312" s="9"/>
      <c r="H1312" s="9"/>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c r="AH1312" s="554"/>
      <c r="AI1312" s="554"/>
      <c r="AJ1312" s="554"/>
      <c r="AK1312" s="554"/>
      <c r="AL1312" s="554"/>
      <c r="AM1312" s="554"/>
      <c r="AN1312" s="554"/>
      <c r="AO1312" s="554"/>
      <c r="AP1312" s="554"/>
      <c r="AQ1312" s="554"/>
      <c r="AR1312" s="554"/>
      <c r="AS1312" s="554"/>
      <c r="AT1312" s="554"/>
      <c r="AU1312" s="554"/>
      <c r="AV1312" s="554"/>
      <c r="AW1312" s="554"/>
      <c r="AX1312" s="554"/>
      <c r="AY1312" s="554"/>
      <c r="AZ1312" s="554"/>
      <c r="BA1312" s="554"/>
      <c r="BB1312" s="554"/>
      <c r="BC1312" s="554"/>
      <c r="BD1312" s="554"/>
      <c r="BE1312" s="554"/>
      <c r="BF1312" s="554"/>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c r="DR1312" s="9"/>
      <c r="DS1312" s="9"/>
      <c r="DT1312" s="9"/>
    </row>
    <row r="1313" spans="1:124" hidden="1">
      <c r="A1313" s="9"/>
      <c r="B1313" s="9"/>
      <c r="C1313" s="9"/>
      <c r="D1313" s="9"/>
      <c r="E1313" s="9"/>
      <c r="F1313" s="9"/>
      <c r="G1313" s="9"/>
      <c r="H1313" s="9"/>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c r="AH1313" s="554"/>
      <c r="AI1313" s="554"/>
      <c r="AJ1313" s="554"/>
      <c r="AK1313" s="554"/>
      <c r="AL1313" s="554"/>
      <c r="AM1313" s="554"/>
      <c r="AN1313" s="554"/>
      <c r="AO1313" s="554"/>
      <c r="AP1313" s="554"/>
      <c r="AQ1313" s="554"/>
      <c r="AR1313" s="554"/>
      <c r="AS1313" s="554"/>
      <c r="AT1313" s="554"/>
      <c r="AU1313" s="554"/>
      <c r="AV1313" s="554"/>
      <c r="AW1313" s="554"/>
      <c r="AX1313" s="554"/>
      <c r="AY1313" s="554"/>
      <c r="AZ1313" s="554"/>
      <c r="BA1313" s="554"/>
      <c r="BB1313" s="554"/>
      <c r="BC1313" s="554"/>
      <c r="BD1313" s="554"/>
      <c r="BE1313" s="554"/>
      <c r="BF1313" s="554"/>
      <c r="BG1313" s="9"/>
      <c r="BH1313" s="9"/>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c r="DR1313" s="9"/>
      <c r="DS1313" s="9"/>
      <c r="DT1313" s="9"/>
    </row>
    <row r="1314" spans="1:124" hidden="1">
      <c r="A1314" s="9"/>
      <c r="B1314" s="9"/>
      <c r="C1314" s="9"/>
      <c r="D1314" s="9"/>
      <c r="E1314" s="9"/>
      <c r="F1314" s="9"/>
      <c r="G1314" s="9"/>
      <c r="H1314" s="9"/>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c r="AH1314" s="554"/>
      <c r="AI1314" s="554"/>
      <c r="AJ1314" s="554"/>
      <c r="AK1314" s="554"/>
      <c r="AL1314" s="554"/>
      <c r="AM1314" s="554"/>
      <c r="AN1314" s="554"/>
      <c r="AO1314" s="554"/>
      <c r="AP1314" s="554"/>
      <c r="AQ1314" s="554"/>
      <c r="AR1314" s="554"/>
      <c r="AS1314" s="554"/>
      <c r="AT1314" s="554"/>
      <c r="AU1314" s="554"/>
      <c r="AV1314" s="554"/>
      <c r="AW1314" s="554"/>
      <c r="AX1314" s="554"/>
      <c r="AY1314" s="554"/>
      <c r="AZ1314" s="554"/>
      <c r="BA1314" s="554"/>
      <c r="BB1314" s="554"/>
      <c r="BC1314" s="554"/>
      <c r="BD1314" s="554"/>
      <c r="BE1314" s="554"/>
      <c r="BF1314" s="554"/>
      <c r="BG1314" s="9"/>
      <c r="BH1314" s="9"/>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c r="DR1314" s="9"/>
      <c r="DS1314" s="9"/>
      <c r="DT1314" s="9"/>
    </row>
    <row r="1315" spans="1:124" hidden="1">
      <c r="A1315" s="9"/>
      <c r="B1315" s="9"/>
      <c r="C1315" s="9"/>
      <c r="D1315" s="9"/>
      <c r="E1315" s="9"/>
      <c r="F1315" s="9"/>
      <c r="G1315" s="9"/>
      <c r="H1315" s="9"/>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c r="AH1315" s="554"/>
      <c r="AI1315" s="554"/>
      <c r="AJ1315" s="554"/>
      <c r="AK1315" s="554"/>
      <c r="AL1315" s="554"/>
      <c r="AM1315" s="554"/>
      <c r="AN1315" s="554"/>
      <c r="AO1315" s="554"/>
      <c r="AP1315" s="554"/>
      <c r="AQ1315" s="554"/>
      <c r="AR1315" s="554"/>
      <c r="AS1315" s="554"/>
      <c r="AT1315" s="554"/>
      <c r="AU1315" s="554"/>
      <c r="AV1315" s="554"/>
      <c r="AW1315" s="554"/>
      <c r="AX1315" s="554"/>
      <c r="AY1315" s="554"/>
      <c r="AZ1315" s="554"/>
      <c r="BA1315" s="554"/>
      <c r="BB1315" s="554"/>
      <c r="BC1315" s="554"/>
      <c r="BD1315" s="554"/>
      <c r="BE1315" s="554"/>
      <c r="BF1315" s="554"/>
      <c r="BG1315" s="9"/>
      <c r="BH1315" s="9"/>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c r="DR1315" s="9"/>
      <c r="DS1315" s="9"/>
      <c r="DT1315" s="9"/>
    </row>
    <row r="1316" spans="1:124" hidden="1">
      <c r="A1316" s="9"/>
      <c r="B1316" s="9"/>
      <c r="C1316" s="9"/>
      <c r="D1316" s="9"/>
      <c r="E1316" s="9"/>
      <c r="F1316" s="9"/>
      <c r="G1316" s="9"/>
      <c r="H1316" s="9"/>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c r="AH1316" s="554"/>
      <c r="AI1316" s="554"/>
      <c r="AJ1316" s="554"/>
      <c r="AK1316" s="554"/>
      <c r="AL1316" s="554"/>
      <c r="AM1316" s="554"/>
      <c r="AN1316" s="554"/>
      <c r="AO1316" s="554"/>
      <c r="AP1316" s="554"/>
      <c r="AQ1316" s="554"/>
      <c r="AR1316" s="554"/>
      <c r="AS1316" s="554"/>
      <c r="AT1316" s="554"/>
      <c r="AU1316" s="554"/>
      <c r="AV1316" s="554"/>
      <c r="AW1316" s="554"/>
      <c r="AX1316" s="554"/>
      <c r="AY1316" s="554"/>
      <c r="AZ1316" s="554"/>
      <c r="BA1316" s="554"/>
      <c r="BB1316" s="554"/>
      <c r="BC1316" s="554"/>
      <c r="BD1316" s="554"/>
      <c r="BE1316" s="554"/>
      <c r="BF1316" s="554"/>
      <c r="BG1316" s="9"/>
      <c r="BH1316" s="9"/>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c r="DR1316" s="9"/>
      <c r="DS1316" s="9"/>
      <c r="DT1316" s="9"/>
    </row>
    <row r="1317" spans="1:124" hidden="1">
      <c r="A1317" s="9"/>
      <c r="B1317" s="9"/>
      <c r="C1317" s="9"/>
      <c r="D1317" s="9"/>
      <c r="E1317" s="9"/>
      <c r="F1317" s="9"/>
      <c r="G1317" s="9"/>
      <c r="H1317" s="9"/>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c r="AH1317" s="554"/>
      <c r="AI1317" s="554"/>
      <c r="AJ1317" s="554"/>
      <c r="AK1317" s="554"/>
      <c r="AL1317" s="554"/>
      <c r="AM1317" s="554"/>
      <c r="AN1317" s="554"/>
      <c r="AO1317" s="554"/>
      <c r="AP1317" s="554"/>
      <c r="AQ1317" s="554"/>
      <c r="AR1317" s="554"/>
      <c r="AS1317" s="554"/>
      <c r="AT1317" s="554"/>
      <c r="AU1317" s="554"/>
      <c r="AV1317" s="554"/>
      <c r="AW1317" s="554"/>
      <c r="AX1317" s="554"/>
      <c r="AY1317" s="554"/>
      <c r="AZ1317" s="554"/>
      <c r="BA1317" s="554"/>
      <c r="BB1317" s="554"/>
      <c r="BC1317" s="554"/>
      <c r="BD1317" s="554"/>
      <c r="BE1317" s="554"/>
      <c r="BF1317" s="554"/>
      <c r="BG1317" s="9"/>
      <c r="BH1317" s="9"/>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c r="DR1317" s="9"/>
      <c r="DS1317" s="9"/>
      <c r="DT1317" s="9"/>
    </row>
    <row r="1318" spans="1:124" hidden="1">
      <c r="A1318" s="9"/>
      <c r="B1318" s="9"/>
      <c r="C1318" s="9"/>
      <c r="D1318" s="9"/>
      <c r="E1318" s="9"/>
      <c r="F1318" s="9"/>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554"/>
      <c r="AI1318" s="554"/>
      <c r="AJ1318" s="554"/>
      <c r="AK1318" s="554"/>
      <c r="AL1318" s="554"/>
      <c r="AM1318" s="554"/>
      <c r="AN1318" s="554"/>
      <c r="AO1318" s="554"/>
      <c r="AP1318" s="554"/>
      <c r="AQ1318" s="554"/>
      <c r="AR1318" s="554"/>
      <c r="AS1318" s="554"/>
      <c r="AT1318" s="554"/>
      <c r="AU1318" s="554"/>
      <c r="AV1318" s="554"/>
      <c r="AW1318" s="554"/>
      <c r="AX1318" s="554"/>
      <c r="AY1318" s="554"/>
      <c r="AZ1318" s="554"/>
      <c r="BA1318" s="554"/>
      <c r="BB1318" s="554"/>
      <c r="BC1318" s="554"/>
      <c r="BD1318" s="554"/>
      <c r="BE1318" s="554"/>
      <c r="BF1318" s="554"/>
      <c r="BG1318" s="9"/>
      <c r="BH1318" s="9"/>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c r="DR1318" s="9"/>
      <c r="DS1318" s="9"/>
      <c r="DT1318" s="9"/>
    </row>
    <row r="1319" spans="1:124" hidden="1">
      <c r="A1319" s="9"/>
      <c r="B1319" s="9"/>
      <c r="C1319" s="9"/>
      <c r="D1319" s="9"/>
      <c r="E1319" s="9"/>
      <c r="F1319" s="9"/>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554"/>
      <c r="AI1319" s="554"/>
      <c r="AJ1319" s="554"/>
      <c r="AK1319" s="554"/>
      <c r="AL1319" s="554"/>
      <c r="AM1319" s="554"/>
      <c r="AN1319" s="554"/>
      <c r="AO1319" s="554"/>
      <c r="AP1319" s="554"/>
      <c r="AQ1319" s="554"/>
      <c r="AR1319" s="554"/>
      <c r="AS1319" s="554"/>
      <c r="AT1319" s="554"/>
      <c r="AU1319" s="554"/>
      <c r="AV1319" s="554"/>
      <c r="AW1319" s="554"/>
      <c r="AX1319" s="554"/>
      <c r="AY1319" s="554"/>
      <c r="AZ1319" s="554"/>
      <c r="BA1319" s="554"/>
      <c r="BB1319" s="554"/>
      <c r="BC1319" s="554"/>
      <c r="BD1319" s="554"/>
      <c r="BE1319" s="554"/>
      <c r="BF1319" s="554"/>
      <c r="BG1319" s="9"/>
      <c r="BH1319" s="9"/>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c r="DR1319" s="9"/>
      <c r="DS1319" s="9"/>
      <c r="DT1319" s="9"/>
    </row>
    <row r="1320" spans="1:124" hidden="1">
      <c r="A1320" s="9"/>
      <c r="B1320" s="9"/>
      <c r="C1320" s="9"/>
      <c r="D1320" s="9"/>
      <c r="E1320" s="9"/>
      <c r="F1320" s="9"/>
      <c r="G1320" s="9"/>
      <c r="H1320" s="9"/>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c r="AH1320" s="554"/>
      <c r="AI1320" s="554"/>
      <c r="AJ1320" s="554"/>
      <c r="AK1320" s="554"/>
      <c r="AL1320" s="554"/>
      <c r="AM1320" s="554"/>
      <c r="AN1320" s="554"/>
      <c r="AO1320" s="554"/>
      <c r="AP1320" s="554"/>
      <c r="AQ1320" s="554"/>
      <c r="AR1320" s="554"/>
      <c r="AS1320" s="554"/>
      <c r="AT1320" s="554"/>
      <c r="AU1320" s="554"/>
      <c r="AV1320" s="554"/>
      <c r="AW1320" s="554"/>
      <c r="AX1320" s="554"/>
      <c r="AY1320" s="554"/>
      <c r="AZ1320" s="554"/>
      <c r="BA1320" s="554"/>
      <c r="BB1320" s="554"/>
      <c r="BC1320" s="554"/>
      <c r="BD1320" s="554"/>
      <c r="BE1320" s="554"/>
      <c r="BF1320" s="554"/>
      <c r="BG1320" s="9"/>
      <c r="BH1320" s="9"/>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c r="DR1320" s="9"/>
      <c r="DS1320" s="9"/>
      <c r="DT1320" s="9"/>
    </row>
    <row r="1321" spans="1:124" hidden="1">
      <c r="A1321" s="9"/>
      <c r="B1321" s="9"/>
      <c r="C1321" s="9"/>
      <c r="D1321" s="9"/>
      <c r="E1321" s="9"/>
      <c r="F1321" s="9"/>
      <c r="G1321" s="9"/>
      <c r="H1321" s="9"/>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c r="AH1321" s="554"/>
      <c r="AI1321" s="554"/>
      <c r="AJ1321" s="554"/>
      <c r="AK1321" s="554"/>
      <c r="AL1321" s="554"/>
      <c r="AM1321" s="554"/>
      <c r="AN1321" s="554"/>
      <c r="AO1321" s="554"/>
      <c r="AP1321" s="554"/>
      <c r="AQ1321" s="554"/>
      <c r="AR1321" s="554"/>
      <c r="AS1321" s="554"/>
      <c r="AT1321" s="554"/>
      <c r="AU1321" s="554"/>
      <c r="AV1321" s="554"/>
      <c r="AW1321" s="554"/>
      <c r="AX1321" s="554"/>
      <c r="AY1321" s="554"/>
      <c r="AZ1321" s="554"/>
      <c r="BA1321" s="554"/>
      <c r="BB1321" s="554"/>
      <c r="BC1321" s="554"/>
      <c r="BD1321" s="554"/>
      <c r="BE1321" s="554"/>
      <c r="BF1321" s="554"/>
      <c r="BG1321" s="9"/>
      <c r="BH1321" s="9"/>
      <c r="BI1321" s="9"/>
      <c r="BJ1321" s="9"/>
      <c r="BK1321" s="9"/>
      <c r="BL1321" s="9"/>
      <c r="BM1321" s="9"/>
      <c r="BN1321" s="9"/>
      <c r="BO1321" s="9"/>
      <c r="BP1321" s="9"/>
      <c r="BQ1321" s="9"/>
      <c r="BR1321" s="9"/>
      <c r="BS1321" s="9"/>
      <c r="BT1321" s="9"/>
      <c r="BU1321" s="9"/>
      <c r="BV1321" s="9"/>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c r="DR1321" s="9"/>
      <c r="DS1321" s="9"/>
      <c r="DT1321" s="9"/>
    </row>
    <row r="1322" spans="1:124" hidden="1">
      <c r="A1322" s="9"/>
      <c r="B1322" s="9"/>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554"/>
      <c r="AI1322" s="554"/>
      <c r="AJ1322" s="554"/>
      <c r="AK1322" s="554"/>
      <c r="AL1322" s="554"/>
      <c r="AM1322" s="554"/>
      <c r="AN1322" s="554"/>
      <c r="AO1322" s="554"/>
      <c r="AP1322" s="554"/>
      <c r="AQ1322" s="554"/>
      <c r="AR1322" s="554"/>
      <c r="AS1322" s="554"/>
      <c r="AT1322" s="554"/>
      <c r="AU1322" s="554"/>
      <c r="AV1322" s="554"/>
      <c r="AW1322" s="554"/>
      <c r="AX1322" s="554"/>
      <c r="AY1322" s="554"/>
      <c r="AZ1322" s="554"/>
      <c r="BA1322" s="554"/>
      <c r="BB1322" s="554"/>
      <c r="BC1322" s="554"/>
      <c r="BD1322" s="554"/>
      <c r="BE1322" s="554"/>
      <c r="BF1322" s="554"/>
      <c r="BG1322" s="9"/>
      <c r="BH1322" s="9"/>
      <c r="BI1322" s="9"/>
      <c r="BJ1322" s="9"/>
      <c r="BK1322" s="9"/>
      <c r="BL1322" s="9"/>
      <c r="BM1322" s="9"/>
      <c r="BN1322" s="9"/>
      <c r="BO1322" s="9"/>
      <c r="BP1322" s="9"/>
      <c r="BQ1322" s="9"/>
      <c r="BR1322" s="9"/>
      <c r="BS1322" s="9"/>
      <c r="BT1322" s="9"/>
      <c r="BU1322" s="9"/>
      <c r="BV1322" s="9"/>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c r="DR1322" s="9"/>
      <c r="DS1322" s="9"/>
      <c r="DT1322" s="9"/>
    </row>
    <row r="1323" spans="1:124" hidden="1">
      <c r="A1323" s="9"/>
      <c r="B1323" s="9"/>
      <c r="C1323" s="9"/>
      <c r="D1323" s="9"/>
      <c r="E1323" s="9"/>
      <c r="F1323" s="9"/>
      <c r="G1323" s="9"/>
      <c r="H1323" s="9"/>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c r="AH1323" s="554"/>
      <c r="AI1323" s="554"/>
      <c r="AJ1323" s="554"/>
      <c r="AK1323" s="554"/>
      <c r="AL1323" s="554"/>
      <c r="AM1323" s="554"/>
      <c r="AN1323" s="554"/>
      <c r="AO1323" s="554"/>
      <c r="AP1323" s="554"/>
      <c r="AQ1323" s="554"/>
      <c r="AR1323" s="554"/>
      <c r="AS1323" s="554"/>
      <c r="AT1323" s="554"/>
      <c r="AU1323" s="554"/>
      <c r="AV1323" s="554"/>
      <c r="AW1323" s="554"/>
      <c r="AX1323" s="554"/>
      <c r="AY1323" s="554"/>
      <c r="AZ1323" s="554"/>
      <c r="BA1323" s="554"/>
      <c r="BB1323" s="554"/>
      <c r="BC1323" s="554"/>
      <c r="BD1323" s="554"/>
      <c r="BE1323" s="554"/>
      <c r="BF1323" s="554"/>
      <c r="BG1323" s="9"/>
      <c r="BH1323" s="9"/>
      <c r="BI1323" s="9"/>
      <c r="BJ1323" s="9"/>
      <c r="BK1323" s="9"/>
      <c r="BL1323" s="9"/>
      <c r="BM1323" s="9"/>
      <c r="BN1323" s="9"/>
      <c r="BO1323" s="9"/>
      <c r="BP1323" s="9"/>
      <c r="BQ1323" s="9"/>
      <c r="BR1323" s="9"/>
      <c r="BS1323" s="9"/>
      <c r="BT1323" s="9"/>
      <c r="BU1323" s="9"/>
      <c r="BV1323" s="9"/>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c r="DR1323" s="9"/>
      <c r="DS1323" s="9"/>
      <c r="DT1323" s="9"/>
    </row>
    <row r="1324" spans="1:124" hidden="1">
      <c r="A1324" s="9"/>
      <c r="B1324" s="9"/>
      <c r="C1324" s="9"/>
      <c r="D1324" s="9"/>
      <c r="E1324" s="9"/>
      <c r="F1324" s="9"/>
      <c r="G1324" s="9"/>
      <c r="H1324" s="9"/>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c r="AH1324" s="554"/>
      <c r="AI1324" s="554"/>
      <c r="AJ1324" s="554"/>
      <c r="AK1324" s="554"/>
      <c r="AL1324" s="554"/>
      <c r="AM1324" s="554"/>
      <c r="AN1324" s="554"/>
      <c r="AO1324" s="554"/>
      <c r="AP1324" s="554"/>
      <c r="AQ1324" s="554"/>
      <c r="AR1324" s="554"/>
      <c r="AS1324" s="554"/>
      <c r="AT1324" s="554"/>
      <c r="AU1324" s="554"/>
      <c r="AV1324" s="554"/>
      <c r="AW1324" s="554"/>
      <c r="AX1324" s="554"/>
      <c r="AY1324" s="554"/>
      <c r="AZ1324" s="554"/>
      <c r="BA1324" s="554"/>
      <c r="BB1324" s="554"/>
      <c r="BC1324" s="554"/>
      <c r="BD1324" s="554"/>
      <c r="BE1324" s="554"/>
      <c r="BF1324" s="554"/>
      <c r="BG1324" s="9"/>
      <c r="BH1324" s="9"/>
      <c r="BI1324" s="9"/>
      <c r="BJ1324" s="9"/>
      <c r="BK1324" s="9"/>
      <c r="BL1324" s="9"/>
      <c r="BM1324" s="9"/>
      <c r="BN1324" s="9"/>
      <c r="BO1324" s="9"/>
      <c r="BP1324" s="9"/>
      <c r="BQ1324" s="9"/>
      <c r="BR1324" s="9"/>
      <c r="BS1324" s="9"/>
      <c r="BT1324" s="9"/>
      <c r="BU1324" s="9"/>
      <c r="BV1324" s="9"/>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c r="DR1324" s="9"/>
      <c r="DS1324" s="9"/>
      <c r="DT1324" s="9"/>
    </row>
    <row r="1325" spans="1:124" hidden="1">
      <c r="A1325" s="9"/>
      <c r="B1325" s="9"/>
      <c r="C1325" s="9"/>
      <c r="D1325" s="9"/>
      <c r="E1325" s="9"/>
      <c r="F1325" s="9"/>
      <c r="G1325" s="9"/>
      <c r="H1325" s="9"/>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c r="AH1325" s="554"/>
      <c r="AI1325" s="554"/>
      <c r="AJ1325" s="554"/>
      <c r="AK1325" s="554"/>
      <c r="AL1325" s="554"/>
      <c r="AM1325" s="554"/>
      <c r="AN1325" s="554"/>
      <c r="AO1325" s="554"/>
      <c r="AP1325" s="554"/>
      <c r="AQ1325" s="554"/>
      <c r="AR1325" s="554"/>
      <c r="AS1325" s="554"/>
      <c r="AT1325" s="554"/>
      <c r="AU1325" s="554"/>
      <c r="AV1325" s="554"/>
      <c r="AW1325" s="554"/>
      <c r="AX1325" s="554"/>
      <c r="AY1325" s="554"/>
      <c r="AZ1325" s="554"/>
      <c r="BA1325" s="554"/>
      <c r="BB1325" s="554"/>
      <c r="BC1325" s="554"/>
      <c r="BD1325" s="554"/>
      <c r="BE1325" s="554"/>
      <c r="BF1325" s="554"/>
      <c r="BG1325" s="9"/>
      <c r="BH1325" s="9"/>
      <c r="BI1325" s="9"/>
      <c r="BJ1325" s="9"/>
      <c r="BK1325" s="9"/>
      <c r="BL1325" s="9"/>
      <c r="BM1325" s="9"/>
      <c r="BN1325" s="9"/>
      <c r="BO1325" s="9"/>
      <c r="BP1325" s="9"/>
      <c r="BQ1325" s="9"/>
      <c r="BR1325" s="9"/>
      <c r="BS1325" s="9"/>
      <c r="BT1325" s="9"/>
      <c r="BU1325" s="9"/>
      <c r="BV1325" s="9"/>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c r="DR1325" s="9"/>
      <c r="DS1325" s="9"/>
      <c r="DT1325" s="9"/>
    </row>
    <row r="1326" spans="1:124" hidden="1">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554"/>
      <c r="AI1326" s="554"/>
      <c r="AJ1326" s="554"/>
      <c r="AK1326" s="554"/>
      <c r="AL1326" s="554"/>
      <c r="AM1326" s="554"/>
      <c r="AN1326" s="554"/>
      <c r="AO1326" s="554"/>
      <c r="AP1326" s="554"/>
      <c r="AQ1326" s="554"/>
      <c r="AR1326" s="554"/>
      <c r="AS1326" s="554"/>
      <c r="AT1326" s="554"/>
      <c r="AU1326" s="554"/>
      <c r="AV1326" s="554"/>
      <c r="AW1326" s="554"/>
      <c r="AX1326" s="554"/>
      <c r="AY1326" s="554"/>
      <c r="AZ1326" s="554"/>
      <c r="BA1326" s="554"/>
      <c r="BB1326" s="554"/>
      <c r="BC1326" s="554"/>
      <c r="BD1326" s="554"/>
      <c r="BE1326" s="554"/>
      <c r="BF1326" s="554"/>
      <c r="BG1326" s="9"/>
      <c r="BH1326" s="9"/>
      <c r="BI1326" s="9"/>
      <c r="BJ1326" s="9"/>
      <c r="BK1326" s="9"/>
      <c r="BL1326" s="9"/>
      <c r="BM1326" s="9"/>
      <c r="BN1326" s="9"/>
      <c r="BO1326" s="9"/>
      <c r="BP1326" s="9"/>
      <c r="BQ1326" s="9"/>
      <c r="BR1326" s="9"/>
      <c r="BS1326" s="9"/>
      <c r="BT1326" s="9"/>
      <c r="BU1326" s="9"/>
      <c r="BV1326" s="9"/>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c r="DR1326" s="9"/>
      <c r="DS1326" s="9"/>
      <c r="DT1326" s="9"/>
    </row>
    <row r="1327" spans="1:124" hidden="1">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554"/>
      <c r="AI1327" s="554"/>
      <c r="AJ1327" s="554"/>
      <c r="AK1327" s="554"/>
      <c r="AL1327" s="554"/>
      <c r="AM1327" s="554"/>
      <c r="AN1327" s="554"/>
      <c r="AO1327" s="554"/>
      <c r="AP1327" s="554"/>
      <c r="AQ1327" s="554"/>
      <c r="AR1327" s="554"/>
      <c r="AS1327" s="554"/>
      <c r="AT1327" s="554"/>
      <c r="AU1327" s="554"/>
      <c r="AV1327" s="554"/>
      <c r="AW1327" s="554"/>
      <c r="AX1327" s="554"/>
      <c r="AY1327" s="554"/>
      <c r="AZ1327" s="554"/>
      <c r="BA1327" s="554"/>
      <c r="BB1327" s="554"/>
      <c r="BC1327" s="554"/>
      <c r="BD1327" s="554"/>
      <c r="BE1327" s="554"/>
      <c r="BF1327" s="554"/>
      <c r="BG1327" s="9"/>
      <c r="BH1327" s="9"/>
      <c r="BI1327" s="9"/>
      <c r="BJ1327" s="9"/>
      <c r="BK1327" s="9"/>
      <c r="BL1327" s="9"/>
      <c r="BM1327" s="9"/>
      <c r="BN1327" s="9"/>
      <c r="BO1327" s="9"/>
      <c r="BP1327" s="9"/>
      <c r="BQ1327" s="9"/>
      <c r="BR1327" s="9"/>
      <c r="BS1327" s="9"/>
      <c r="BT1327" s="9"/>
      <c r="BU1327" s="9"/>
      <c r="BV1327" s="9"/>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c r="DR1327" s="9"/>
      <c r="DS1327" s="9"/>
      <c r="DT1327" s="9"/>
    </row>
    <row r="1328" spans="1:124" hidden="1">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554"/>
      <c r="AI1328" s="554"/>
      <c r="AJ1328" s="554"/>
      <c r="AK1328" s="554"/>
      <c r="AL1328" s="554"/>
      <c r="AM1328" s="554"/>
      <c r="AN1328" s="554"/>
      <c r="AO1328" s="554"/>
      <c r="AP1328" s="554"/>
      <c r="AQ1328" s="554"/>
      <c r="AR1328" s="554"/>
      <c r="AS1328" s="554"/>
      <c r="AT1328" s="554"/>
      <c r="AU1328" s="554"/>
      <c r="AV1328" s="554"/>
      <c r="AW1328" s="554"/>
      <c r="AX1328" s="554"/>
      <c r="AY1328" s="554"/>
      <c r="AZ1328" s="554"/>
      <c r="BA1328" s="554"/>
      <c r="BB1328" s="554"/>
      <c r="BC1328" s="554"/>
      <c r="BD1328" s="554"/>
      <c r="BE1328" s="554"/>
      <c r="BF1328" s="554"/>
      <c r="BG1328" s="9"/>
      <c r="BH1328" s="9"/>
      <c r="BI1328" s="9"/>
      <c r="BJ1328" s="9"/>
      <c r="BK1328" s="9"/>
      <c r="BL1328" s="9"/>
      <c r="BM1328" s="9"/>
      <c r="BN1328" s="9"/>
      <c r="BO1328" s="9"/>
      <c r="BP1328" s="9"/>
      <c r="BQ1328" s="9"/>
      <c r="BR1328" s="9"/>
      <c r="BS1328" s="9"/>
      <c r="BT1328" s="9"/>
      <c r="BU1328" s="9"/>
      <c r="BV1328" s="9"/>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c r="DR1328" s="9"/>
      <c r="DS1328" s="9"/>
      <c r="DT1328" s="9"/>
    </row>
    <row r="1329" spans="1:124" hidden="1">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554"/>
      <c r="AI1329" s="554"/>
      <c r="AJ1329" s="554"/>
      <c r="AK1329" s="554"/>
      <c r="AL1329" s="554"/>
      <c r="AM1329" s="554"/>
      <c r="AN1329" s="554"/>
      <c r="AO1329" s="554"/>
      <c r="AP1329" s="554"/>
      <c r="AQ1329" s="554"/>
      <c r="AR1329" s="554"/>
      <c r="AS1329" s="554"/>
      <c r="AT1329" s="554"/>
      <c r="AU1329" s="554"/>
      <c r="AV1329" s="554"/>
      <c r="AW1329" s="554"/>
      <c r="AX1329" s="554"/>
      <c r="AY1329" s="554"/>
      <c r="AZ1329" s="554"/>
      <c r="BA1329" s="554"/>
      <c r="BB1329" s="554"/>
      <c r="BC1329" s="554"/>
      <c r="BD1329" s="554"/>
      <c r="BE1329" s="554"/>
      <c r="BF1329" s="554"/>
      <c r="BG1329" s="9"/>
      <c r="BH1329" s="9"/>
      <c r="BI1329" s="9"/>
      <c r="BJ1329" s="9"/>
      <c r="BK1329" s="9"/>
      <c r="BL1329" s="9"/>
      <c r="BM1329" s="9"/>
      <c r="BN1329" s="9"/>
      <c r="BO1329" s="9"/>
      <c r="BP1329" s="9"/>
      <c r="BQ1329" s="9"/>
      <c r="BR1329" s="9"/>
      <c r="BS1329" s="9"/>
      <c r="BT1329" s="9"/>
      <c r="BU1329" s="9"/>
      <c r="BV1329" s="9"/>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c r="DR1329" s="9"/>
      <c r="DS1329" s="9"/>
      <c r="DT1329" s="9"/>
    </row>
    <row r="1330" spans="1:124" hidden="1">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554"/>
      <c r="AI1330" s="554"/>
      <c r="AJ1330" s="554"/>
      <c r="AK1330" s="554"/>
      <c r="AL1330" s="554"/>
      <c r="AM1330" s="554"/>
      <c r="AN1330" s="554"/>
      <c r="AO1330" s="554"/>
      <c r="AP1330" s="554"/>
      <c r="AQ1330" s="554"/>
      <c r="AR1330" s="554"/>
      <c r="AS1330" s="554"/>
      <c r="AT1330" s="554"/>
      <c r="AU1330" s="554"/>
      <c r="AV1330" s="554"/>
      <c r="AW1330" s="554"/>
      <c r="AX1330" s="554"/>
      <c r="AY1330" s="554"/>
      <c r="AZ1330" s="554"/>
      <c r="BA1330" s="554"/>
      <c r="BB1330" s="554"/>
      <c r="BC1330" s="554"/>
      <c r="BD1330" s="554"/>
      <c r="BE1330" s="554"/>
      <c r="BF1330" s="554"/>
      <c r="BG1330" s="9"/>
      <c r="BH1330" s="9"/>
      <c r="BI1330" s="9"/>
      <c r="BJ1330" s="9"/>
      <c r="BK1330" s="9"/>
      <c r="BL1330" s="9"/>
      <c r="BM1330" s="9"/>
      <c r="BN1330" s="9"/>
      <c r="BO1330" s="9"/>
      <c r="BP1330" s="9"/>
      <c r="BQ1330" s="9"/>
      <c r="BR1330" s="9"/>
      <c r="BS1330" s="9"/>
      <c r="BT1330" s="9"/>
      <c r="BU1330" s="9"/>
      <c r="BV1330" s="9"/>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c r="DR1330" s="9"/>
      <c r="DS1330" s="9"/>
      <c r="DT1330" s="9"/>
    </row>
    <row r="1331" spans="1:124" hidden="1">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554"/>
      <c r="AI1331" s="554"/>
      <c r="AJ1331" s="554"/>
      <c r="AK1331" s="554"/>
      <c r="AL1331" s="554"/>
      <c r="AM1331" s="554"/>
      <c r="AN1331" s="554"/>
      <c r="AO1331" s="554"/>
      <c r="AP1331" s="554"/>
      <c r="AQ1331" s="554"/>
      <c r="AR1331" s="554"/>
      <c r="AS1331" s="554"/>
      <c r="AT1331" s="554"/>
      <c r="AU1331" s="554"/>
      <c r="AV1331" s="554"/>
      <c r="AW1331" s="554"/>
      <c r="AX1331" s="554"/>
      <c r="AY1331" s="554"/>
      <c r="AZ1331" s="554"/>
      <c r="BA1331" s="554"/>
      <c r="BB1331" s="554"/>
      <c r="BC1331" s="554"/>
      <c r="BD1331" s="554"/>
      <c r="BE1331" s="554"/>
      <c r="BF1331" s="554"/>
      <c r="BG1331" s="9"/>
      <c r="BH1331" s="9"/>
      <c r="BI1331" s="9"/>
      <c r="BJ1331" s="9"/>
      <c r="BK1331" s="9"/>
      <c r="BL1331" s="9"/>
      <c r="BM1331" s="9"/>
      <c r="BN1331" s="9"/>
      <c r="BO1331" s="9"/>
      <c r="BP1331" s="9"/>
      <c r="BQ1331" s="9"/>
      <c r="BR1331" s="9"/>
      <c r="BS1331" s="9"/>
      <c r="BT1331" s="9"/>
      <c r="BU1331" s="9"/>
      <c r="BV1331" s="9"/>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c r="DR1331" s="9"/>
      <c r="DS1331" s="9"/>
      <c r="DT1331" s="9"/>
    </row>
    <row r="1332" spans="1:124" hidden="1">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554"/>
      <c r="AI1332" s="554"/>
      <c r="AJ1332" s="554"/>
      <c r="AK1332" s="554"/>
      <c r="AL1332" s="554"/>
      <c r="AM1332" s="554"/>
      <c r="AN1332" s="554"/>
      <c r="AO1332" s="554"/>
      <c r="AP1332" s="554"/>
      <c r="AQ1332" s="554"/>
      <c r="AR1332" s="554"/>
      <c r="AS1332" s="554"/>
      <c r="AT1332" s="554"/>
      <c r="AU1332" s="554"/>
      <c r="AV1332" s="554"/>
      <c r="AW1332" s="554"/>
      <c r="AX1332" s="554"/>
      <c r="AY1332" s="554"/>
      <c r="AZ1332" s="554"/>
      <c r="BA1332" s="554"/>
      <c r="BB1332" s="554"/>
      <c r="BC1332" s="554"/>
      <c r="BD1332" s="554"/>
      <c r="BE1332" s="554"/>
      <c r="BF1332" s="554"/>
      <c r="BG1332" s="9"/>
      <c r="BH1332" s="9"/>
      <c r="BI1332" s="9"/>
      <c r="BJ1332" s="9"/>
      <c r="BK1332" s="9"/>
      <c r="BL1332" s="9"/>
      <c r="BM1332" s="9"/>
      <c r="BN1332" s="9"/>
      <c r="BO1332" s="9"/>
      <c r="BP1332" s="9"/>
      <c r="BQ1332" s="9"/>
      <c r="BR1332" s="9"/>
      <c r="BS1332" s="9"/>
      <c r="BT1332" s="9"/>
      <c r="BU1332" s="9"/>
      <c r="BV1332" s="9"/>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c r="DR1332" s="9"/>
      <c r="DS1332" s="9"/>
      <c r="DT1332" s="9"/>
    </row>
    <row r="1333" spans="1:124" hidden="1">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554"/>
      <c r="AI1333" s="554"/>
      <c r="AJ1333" s="554"/>
      <c r="AK1333" s="554"/>
      <c r="AL1333" s="554"/>
      <c r="AM1333" s="554"/>
      <c r="AN1333" s="554"/>
      <c r="AO1333" s="554"/>
      <c r="AP1333" s="554"/>
      <c r="AQ1333" s="554"/>
      <c r="AR1333" s="554"/>
      <c r="AS1333" s="554"/>
      <c r="AT1333" s="554"/>
      <c r="AU1333" s="554"/>
      <c r="AV1333" s="554"/>
      <c r="AW1333" s="554"/>
      <c r="AX1333" s="554"/>
      <c r="AY1333" s="554"/>
      <c r="AZ1333" s="554"/>
      <c r="BA1333" s="554"/>
      <c r="BB1333" s="554"/>
      <c r="BC1333" s="554"/>
      <c r="BD1333" s="554"/>
      <c r="BE1333" s="554"/>
      <c r="BF1333" s="554"/>
      <c r="BG1333" s="9"/>
      <c r="BH1333" s="9"/>
      <c r="BI1333" s="9"/>
      <c r="BJ1333" s="9"/>
      <c r="BK1333" s="9"/>
      <c r="BL1333" s="9"/>
      <c r="BM1333" s="9"/>
      <c r="BN1333" s="9"/>
      <c r="BO1333" s="9"/>
      <c r="BP1333" s="9"/>
      <c r="BQ1333" s="9"/>
      <c r="BR1333" s="9"/>
      <c r="BS1333" s="9"/>
      <c r="BT1333" s="9"/>
      <c r="BU1333" s="9"/>
      <c r="BV1333" s="9"/>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c r="DR1333" s="9"/>
      <c r="DS1333" s="9"/>
      <c r="DT1333" s="9"/>
    </row>
    <row r="1334" spans="1:124" hidden="1">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554"/>
      <c r="AI1334" s="554"/>
      <c r="AJ1334" s="554"/>
      <c r="AK1334" s="554"/>
      <c r="AL1334" s="554"/>
      <c r="AM1334" s="554"/>
      <c r="AN1334" s="554"/>
      <c r="AO1334" s="554"/>
      <c r="AP1334" s="554"/>
      <c r="AQ1334" s="554"/>
      <c r="AR1334" s="554"/>
      <c r="AS1334" s="554"/>
      <c r="AT1334" s="554"/>
      <c r="AU1334" s="554"/>
      <c r="AV1334" s="554"/>
      <c r="AW1334" s="554"/>
      <c r="AX1334" s="554"/>
      <c r="AY1334" s="554"/>
      <c r="AZ1334" s="554"/>
      <c r="BA1334" s="554"/>
      <c r="BB1334" s="554"/>
      <c r="BC1334" s="554"/>
      <c r="BD1334" s="554"/>
      <c r="BE1334" s="554"/>
      <c r="BF1334" s="554"/>
      <c r="BG1334" s="9"/>
      <c r="BH1334" s="9"/>
      <c r="BI1334" s="9"/>
      <c r="BJ1334" s="9"/>
      <c r="BK1334" s="9"/>
      <c r="BL1334" s="9"/>
      <c r="BM1334" s="9"/>
      <c r="BN1334" s="9"/>
      <c r="BO1334" s="9"/>
      <c r="BP1334" s="9"/>
      <c r="BQ1334" s="9"/>
      <c r="BR1334" s="9"/>
      <c r="BS1334" s="9"/>
      <c r="BT1334" s="9"/>
      <c r="BU1334" s="9"/>
      <c r="BV1334" s="9"/>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c r="DR1334" s="9"/>
      <c r="DS1334" s="9"/>
      <c r="DT1334" s="9"/>
    </row>
    <row r="1335" spans="1:124" hidden="1">
      <c r="A1335" s="9"/>
      <c r="B1335" s="9"/>
      <c r="C1335" s="9"/>
      <c r="D1335" s="9"/>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554"/>
      <c r="AI1335" s="554"/>
      <c r="AJ1335" s="554"/>
      <c r="AK1335" s="554"/>
      <c r="AL1335" s="554"/>
      <c r="AM1335" s="554"/>
      <c r="AN1335" s="554"/>
      <c r="AO1335" s="554"/>
      <c r="AP1335" s="554"/>
      <c r="AQ1335" s="554"/>
      <c r="AR1335" s="554"/>
      <c r="AS1335" s="554"/>
      <c r="AT1335" s="554"/>
      <c r="AU1335" s="554"/>
      <c r="AV1335" s="554"/>
      <c r="AW1335" s="554"/>
      <c r="AX1335" s="554"/>
      <c r="AY1335" s="554"/>
      <c r="AZ1335" s="554"/>
      <c r="BA1335" s="554"/>
      <c r="BB1335" s="554"/>
      <c r="BC1335" s="554"/>
      <c r="BD1335" s="554"/>
      <c r="BE1335" s="554"/>
      <c r="BF1335" s="554"/>
      <c r="BG1335" s="9"/>
      <c r="BH1335" s="9"/>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c r="DR1335" s="9"/>
      <c r="DS1335" s="9"/>
      <c r="DT1335" s="9"/>
    </row>
    <row r="1336" spans="1:124" hidden="1">
      <c r="A1336" s="9"/>
      <c r="B1336" s="9"/>
      <c r="C1336" s="9"/>
      <c r="D1336" s="9"/>
      <c r="E1336" s="9"/>
      <c r="F1336" s="9"/>
      <c r="G1336" s="9"/>
      <c r="H1336" s="9"/>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554"/>
      <c r="AI1336" s="554"/>
      <c r="AJ1336" s="554"/>
      <c r="AK1336" s="554"/>
      <c r="AL1336" s="554"/>
      <c r="AM1336" s="554"/>
      <c r="AN1336" s="554"/>
      <c r="AO1336" s="554"/>
      <c r="AP1336" s="554"/>
      <c r="AQ1336" s="554"/>
      <c r="AR1336" s="554"/>
      <c r="AS1336" s="554"/>
      <c r="AT1336" s="554"/>
      <c r="AU1336" s="554"/>
      <c r="AV1336" s="554"/>
      <c r="AW1336" s="554"/>
      <c r="AX1336" s="554"/>
      <c r="AY1336" s="554"/>
      <c r="AZ1336" s="554"/>
      <c r="BA1336" s="554"/>
      <c r="BB1336" s="554"/>
      <c r="BC1336" s="554"/>
      <c r="BD1336" s="554"/>
      <c r="BE1336" s="554"/>
      <c r="BF1336" s="554"/>
      <c r="BG1336" s="9"/>
      <c r="BH1336" s="9"/>
      <c r="BI1336" s="9"/>
      <c r="BJ1336" s="9"/>
      <c r="BK1336" s="9"/>
      <c r="BL1336" s="9"/>
      <c r="BM1336" s="9"/>
      <c r="BN1336" s="9"/>
      <c r="BO1336" s="9"/>
      <c r="BP1336" s="9"/>
      <c r="BQ1336" s="9"/>
      <c r="BR1336" s="9"/>
      <c r="BS1336" s="9"/>
      <c r="BT1336" s="9"/>
      <c r="BU1336" s="9"/>
      <c r="BV1336" s="9"/>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c r="DR1336" s="9"/>
      <c r="DS1336" s="9"/>
      <c r="DT1336" s="9"/>
    </row>
    <row r="1337" spans="1:124" hidden="1">
      <c r="A1337" s="9"/>
      <c r="B1337" s="9"/>
      <c r="C1337" s="9"/>
      <c r="D1337" s="9"/>
      <c r="E1337" s="9"/>
      <c r="F1337" s="9"/>
      <c r="G1337" s="9"/>
      <c r="H1337" s="9"/>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554"/>
      <c r="AI1337" s="554"/>
      <c r="AJ1337" s="554"/>
      <c r="AK1337" s="554"/>
      <c r="AL1337" s="554"/>
      <c r="AM1337" s="554"/>
      <c r="AN1337" s="554"/>
      <c r="AO1337" s="554"/>
      <c r="AP1337" s="554"/>
      <c r="AQ1337" s="554"/>
      <c r="AR1337" s="554"/>
      <c r="AS1337" s="554"/>
      <c r="AT1337" s="554"/>
      <c r="AU1337" s="554"/>
      <c r="AV1337" s="554"/>
      <c r="AW1337" s="554"/>
      <c r="AX1337" s="554"/>
      <c r="AY1337" s="554"/>
      <c r="AZ1337" s="554"/>
      <c r="BA1337" s="554"/>
      <c r="BB1337" s="554"/>
      <c r="BC1337" s="554"/>
      <c r="BD1337" s="554"/>
      <c r="BE1337" s="554"/>
      <c r="BF1337" s="554"/>
      <c r="BG1337" s="9"/>
      <c r="BH1337" s="9"/>
      <c r="BI1337" s="9"/>
      <c r="BJ1337" s="9"/>
      <c r="BK1337" s="9"/>
      <c r="BL1337" s="9"/>
      <c r="BM1337" s="9"/>
      <c r="BN1337" s="9"/>
      <c r="BO1337" s="9"/>
      <c r="BP1337" s="9"/>
      <c r="BQ1337" s="9"/>
      <c r="BR1337" s="9"/>
      <c r="BS1337" s="9"/>
      <c r="BT1337" s="9"/>
      <c r="BU1337" s="9"/>
      <c r="BV1337" s="9"/>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c r="DR1337" s="9"/>
      <c r="DS1337" s="9"/>
      <c r="DT1337" s="9"/>
    </row>
    <row r="1338" spans="1:124" hidden="1">
      <c r="A1338" s="9"/>
      <c r="B1338" s="9"/>
      <c r="C1338" s="9"/>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554"/>
      <c r="AI1338" s="554"/>
      <c r="AJ1338" s="554"/>
      <c r="AK1338" s="554"/>
      <c r="AL1338" s="554"/>
      <c r="AM1338" s="554"/>
      <c r="AN1338" s="554"/>
      <c r="AO1338" s="554"/>
      <c r="AP1338" s="554"/>
      <c r="AQ1338" s="554"/>
      <c r="AR1338" s="554"/>
      <c r="AS1338" s="554"/>
      <c r="AT1338" s="554"/>
      <c r="AU1338" s="554"/>
      <c r="AV1338" s="554"/>
      <c r="AW1338" s="554"/>
      <c r="AX1338" s="554"/>
      <c r="AY1338" s="554"/>
      <c r="AZ1338" s="554"/>
      <c r="BA1338" s="554"/>
      <c r="BB1338" s="554"/>
      <c r="BC1338" s="554"/>
      <c r="BD1338" s="554"/>
      <c r="BE1338" s="554"/>
      <c r="BF1338" s="554"/>
      <c r="BG1338" s="9"/>
      <c r="BH1338" s="9"/>
      <c r="BI1338" s="9"/>
      <c r="BJ1338" s="9"/>
      <c r="BK1338" s="9"/>
      <c r="BL1338" s="9"/>
      <c r="BM1338" s="9"/>
      <c r="BN1338" s="9"/>
      <c r="BO1338" s="9"/>
      <c r="BP1338" s="9"/>
      <c r="BQ1338" s="9"/>
      <c r="BR1338" s="9"/>
      <c r="BS1338" s="9"/>
      <c r="BT1338" s="9"/>
      <c r="BU1338" s="9"/>
      <c r="BV1338" s="9"/>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c r="DR1338" s="9"/>
      <c r="DS1338" s="9"/>
      <c r="DT1338" s="9"/>
    </row>
    <row r="1339" spans="1:124" hidden="1">
      <c r="A1339" s="9"/>
      <c r="B1339" s="9"/>
      <c r="C1339" s="9"/>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554"/>
      <c r="AI1339" s="554"/>
      <c r="AJ1339" s="554"/>
      <c r="AK1339" s="554"/>
      <c r="AL1339" s="554"/>
      <c r="AM1339" s="554"/>
      <c r="AN1339" s="554"/>
      <c r="AO1339" s="554"/>
      <c r="AP1339" s="554"/>
      <c r="AQ1339" s="554"/>
      <c r="AR1339" s="554"/>
      <c r="AS1339" s="554"/>
      <c r="AT1339" s="554"/>
      <c r="AU1339" s="554"/>
      <c r="AV1339" s="554"/>
      <c r="AW1339" s="554"/>
      <c r="AX1339" s="554"/>
      <c r="AY1339" s="554"/>
      <c r="AZ1339" s="554"/>
      <c r="BA1339" s="554"/>
      <c r="BB1339" s="554"/>
      <c r="BC1339" s="554"/>
      <c r="BD1339" s="554"/>
      <c r="BE1339" s="554"/>
      <c r="BF1339" s="554"/>
      <c r="BG1339" s="9"/>
      <c r="BH1339" s="9"/>
      <c r="BI1339" s="9"/>
      <c r="BJ1339" s="9"/>
      <c r="BK1339" s="9"/>
      <c r="BL1339" s="9"/>
      <c r="BM1339" s="9"/>
      <c r="BN1339" s="9"/>
      <c r="BO1339" s="9"/>
      <c r="BP1339" s="9"/>
      <c r="BQ1339" s="9"/>
      <c r="BR1339" s="9"/>
      <c r="BS1339" s="9"/>
      <c r="BT1339" s="9"/>
      <c r="BU1339" s="9"/>
      <c r="BV1339" s="9"/>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c r="DR1339" s="9"/>
      <c r="DS1339" s="9"/>
      <c r="DT1339" s="9"/>
    </row>
    <row r="1340" spans="1:124" hidden="1">
      <c r="A1340" s="9"/>
      <c r="B1340" s="9"/>
      <c r="C1340" s="9"/>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554"/>
      <c r="AI1340" s="554"/>
      <c r="AJ1340" s="554"/>
      <c r="AK1340" s="554"/>
      <c r="AL1340" s="554"/>
      <c r="AM1340" s="554"/>
      <c r="AN1340" s="554"/>
      <c r="AO1340" s="554"/>
      <c r="AP1340" s="554"/>
      <c r="AQ1340" s="554"/>
      <c r="AR1340" s="554"/>
      <c r="AS1340" s="554"/>
      <c r="AT1340" s="554"/>
      <c r="AU1340" s="554"/>
      <c r="AV1340" s="554"/>
      <c r="AW1340" s="554"/>
      <c r="AX1340" s="554"/>
      <c r="AY1340" s="554"/>
      <c r="AZ1340" s="554"/>
      <c r="BA1340" s="554"/>
      <c r="BB1340" s="554"/>
      <c r="BC1340" s="554"/>
      <c r="BD1340" s="554"/>
      <c r="BE1340" s="554"/>
      <c r="BF1340" s="554"/>
      <c r="BG1340" s="9"/>
      <c r="BH1340" s="9"/>
      <c r="BI1340" s="9"/>
      <c r="BJ1340" s="9"/>
      <c r="BK1340" s="9"/>
      <c r="BL1340" s="9"/>
      <c r="BM1340" s="9"/>
      <c r="BN1340" s="9"/>
      <c r="BO1340" s="9"/>
      <c r="BP1340" s="9"/>
      <c r="BQ1340" s="9"/>
      <c r="BR1340" s="9"/>
      <c r="BS1340" s="9"/>
      <c r="BT1340" s="9"/>
      <c r="BU1340" s="9"/>
      <c r="BV1340" s="9"/>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c r="DR1340" s="9"/>
      <c r="DS1340" s="9"/>
      <c r="DT1340" s="9"/>
    </row>
    <row r="1341" spans="1:124" hidden="1">
      <c r="A1341" s="9"/>
      <c r="B1341" s="9"/>
      <c r="C1341" s="9"/>
      <c r="D1341" s="9"/>
      <c r="E1341" s="9"/>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554"/>
      <c r="AI1341" s="554"/>
      <c r="AJ1341" s="554"/>
      <c r="AK1341" s="554"/>
      <c r="AL1341" s="554"/>
      <c r="AM1341" s="554"/>
      <c r="AN1341" s="554"/>
      <c r="AO1341" s="554"/>
      <c r="AP1341" s="554"/>
      <c r="AQ1341" s="554"/>
      <c r="AR1341" s="554"/>
      <c r="AS1341" s="554"/>
      <c r="AT1341" s="554"/>
      <c r="AU1341" s="554"/>
      <c r="AV1341" s="554"/>
      <c r="AW1341" s="554"/>
      <c r="AX1341" s="554"/>
      <c r="AY1341" s="554"/>
      <c r="AZ1341" s="554"/>
      <c r="BA1341" s="554"/>
      <c r="BB1341" s="554"/>
      <c r="BC1341" s="554"/>
      <c r="BD1341" s="554"/>
      <c r="BE1341" s="554"/>
      <c r="BF1341" s="554"/>
      <c r="BG1341" s="9"/>
      <c r="BH1341" s="9"/>
      <c r="BI1341" s="9"/>
      <c r="BJ1341" s="9"/>
      <c r="BK1341" s="9"/>
      <c r="BL1341" s="9"/>
      <c r="BM1341" s="9"/>
      <c r="BN1341" s="9"/>
      <c r="BO1341" s="9"/>
      <c r="BP1341" s="9"/>
      <c r="BQ1341" s="9"/>
      <c r="BR1341" s="9"/>
      <c r="BS1341" s="9"/>
      <c r="BT1341" s="9"/>
      <c r="BU1341" s="9"/>
      <c r="BV1341" s="9"/>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c r="DR1341" s="9"/>
      <c r="DS1341" s="9"/>
      <c r="DT1341" s="9"/>
    </row>
    <row r="1342" spans="1:124" hidden="1">
      <c r="A1342" s="9"/>
      <c r="B1342" s="9"/>
      <c r="C1342" s="9"/>
      <c r="D1342" s="9"/>
      <c r="E1342" s="9"/>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554"/>
      <c r="AI1342" s="554"/>
      <c r="AJ1342" s="554"/>
      <c r="AK1342" s="554"/>
      <c r="AL1342" s="554"/>
      <c r="AM1342" s="554"/>
      <c r="AN1342" s="554"/>
      <c r="AO1342" s="554"/>
      <c r="AP1342" s="554"/>
      <c r="AQ1342" s="554"/>
      <c r="AR1342" s="554"/>
      <c r="AS1342" s="554"/>
      <c r="AT1342" s="554"/>
      <c r="AU1342" s="554"/>
      <c r="AV1342" s="554"/>
      <c r="AW1342" s="554"/>
      <c r="AX1342" s="554"/>
      <c r="AY1342" s="554"/>
      <c r="AZ1342" s="554"/>
      <c r="BA1342" s="554"/>
      <c r="BB1342" s="554"/>
      <c r="BC1342" s="554"/>
      <c r="BD1342" s="554"/>
      <c r="BE1342" s="554"/>
      <c r="BF1342" s="554"/>
      <c r="BG1342" s="9"/>
      <c r="BH1342" s="9"/>
      <c r="BI1342" s="9"/>
      <c r="BJ1342" s="9"/>
      <c r="BK1342" s="9"/>
      <c r="BL1342" s="9"/>
      <c r="BM1342" s="9"/>
      <c r="BN1342" s="9"/>
      <c r="BO1342" s="9"/>
      <c r="BP1342" s="9"/>
      <c r="BQ1342" s="9"/>
      <c r="BR1342" s="9"/>
      <c r="BS1342" s="9"/>
      <c r="BT1342" s="9"/>
      <c r="BU1342" s="9"/>
      <c r="BV1342" s="9"/>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c r="DR1342" s="9"/>
      <c r="DS1342" s="9"/>
      <c r="DT1342" s="9"/>
    </row>
    <row r="1343" spans="1:124" hidden="1">
      <c r="A1343" s="9"/>
      <c r="B1343" s="9"/>
      <c r="C1343" s="9"/>
      <c r="D1343" s="9"/>
      <c r="E1343" s="9"/>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554"/>
      <c r="AI1343" s="554"/>
      <c r="AJ1343" s="554"/>
      <c r="AK1343" s="554"/>
      <c r="AL1343" s="554"/>
      <c r="AM1343" s="554"/>
      <c r="AN1343" s="554"/>
      <c r="AO1343" s="554"/>
      <c r="AP1343" s="554"/>
      <c r="AQ1343" s="554"/>
      <c r="AR1343" s="554"/>
      <c r="AS1343" s="554"/>
      <c r="AT1343" s="554"/>
      <c r="AU1343" s="554"/>
      <c r="AV1343" s="554"/>
      <c r="AW1343" s="554"/>
      <c r="AX1343" s="554"/>
      <c r="AY1343" s="554"/>
      <c r="AZ1343" s="554"/>
      <c r="BA1343" s="554"/>
      <c r="BB1343" s="554"/>
      <c r="BC1343" s="554"/>
      <c r="BD1343" s="554"/>
      <c r="BE1343" s="554"/>
      <c r="BF1343" s="554"/>
      <c r="BG1343" s="9"/>
      <c r="BH1343" s="9"/>
      <c r="BI1343" s="9"/>
      <c r="BJ1343" s="9"/>
      <c r="BK1343" s="9"/>
      <c r="BL1343" s="9"/>
      <c r="BM1343" s="9"/>
      <c r="BN1343" s="9"/>
      <c r="BO1343" s="9"/>
      <c r="BP1343" s="9"/>
      <c r="BQ1343" s="9"/>
      <c r="BR1343" s="9"/>
      <c r="BS1343" s="9"/>
      <c r="BT1343" s="9"/>
      <c r="BU1343" s="9"/>
      <c r="BV1343" s="9"/>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c r="DR1343" s="9"/>
      <c r="DS1343" s="9"/>
      <c r="DT1343" s="9"/>
    </row>
    <row r="1344" spans="1:124" hidden="1">
      <c r="A1344" s="9"/>
      <c r="B1344" s="9"/>
      <c r="C1344" s="9"/>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554"/>
      <c r="AI1344" s="554"/>
      <c r="AJ1344" s="554"/>
      <c r="AK1344" s="554"/>
      <c r="AL1344" s="554"/>
      <c r="AM1344" s="554"/>
      <c r="AN1344" s="554"/>
      <c r="AO1344" s="554"/>
      <c r="AP1344" s="554"/>
      <c r="AQ1344" s="554"/>
      <c r="AR1344" s="554"/>
      <c r="AS1344" s="554"/>
      <c r="AT1344" s="554"/>
      <c r="AU1344" s="554"/>
      <c r="AV1344" s="554"/>
      <c r="AW1344" s="554"/>
      <c r="AX1344" s="554"/>
      <c r="AY1344" s="554"/>
      <c r="AZ1344" s="554"/>
      <c r="BA1344" s="554"/>
      <c r="BB1344" s="554"/>
      <c r="BC1344" s="554"/>
      <c r="BD1344" s="554"/>
      <c r="BE1344" s="554"/>
      <c r="BF1344" s="554"/>
      <c r="BG1344" s="9"/>
      <c r="BH1344" s="9"/>
      <c r="BI1344" s="9"/>
      <c r="BJ1344" s="9"/>
      <c r="BK1344" s="9"/>
      <c r="BL1344" s="9"/>
      <c r="BM1344" s="9"/>
      <c r="BN1344" s="9"/>
      <c r="BO1344" s="9"/>
      <c r="BP1344" s="9"/>
      <c r="BQ1344" s="9"/>
      <c r="BR1344" s="9"/>
      <c r="BS1344" s="9"/>
      <c r="BT1344" s="9"/>
      <c r="BU1344" s="9"/>
      <c r="BV1344" s="9"/>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c r="DR1344" s="9"/>
      <c r="DS1344" s="9"/>
      <c r="DT1344" s="9"/>
    </row>
    <row r="1345" spans="1:124" hidden="1">
      <c r="A1345" s="9"/>
      <c r="B1345" s="9"/>
      <c r="C1345" s="9"/>
      <c r="D1345" s="9"/>
      <c r="E1345" s="9"/>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554"/>
      <c r="AI1345" s="554"/>
      <c r="AJ1345" s="554"/>
      <c r="AK1345" s="554"/>
      <c r="AL1345" s="554"/>
      <c r="AM1345" s="554"/>
      <c r="AN1345" s="554"/>
      <c r="AO1345" s="554"/>
      <c r="AP1345" s="554"/>
      <c r="AQ1345" s="554"/>
      <c r="AR1345" s="554"/>
      <c r="AS1345" s="554"/>
      <c r="AT1345" s="554"/>
      <c r="AU1345" s="554"/>
      <c r="AV1345" s="554"/>
      <c r="AW1345" s="554"/>
      <c r="AX1345" s="554"/>
      <c r="AY1345" s="554"/>
      <c r="AZ1345" s="554"/>
      <c r="BA1345" s="554"/>
      <c r="BB1345" s="554"/>
      <c r="BC1345" s="554"/>
      <c r="BD1345" s="554"/>
      <c r="BE1345" s="554"/>
      <c r="BF1345" s="554"/>
      <c r="BG1345" s="9"/>
      <c r="BH1345" s="9"/>
      <c r="BI1345" s="9"/>
      <c r="BJ1345" s="9"/>
      <c r="BK1345" s="9"/>
      <c r="BL1345" s="9"/>
      <c r="BM1345" s="9"/>
      <c r="BN1345" s="9"/>
      <c r="BO1345" s="9"/>
      <c r="BP1345" s="9"/>
      <c r="BQ1345" s="9"/>
      <c r="BR1345" s="9"/>
      <c r="BS1345" s="9"/>
      <c r="BT1345" s="9"/>
      <c r="BU1345" s="9"/>
      <c r="BV1345" s="9"/>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c r="DR1345" s="9"/>
      <c r="DS1345" s="9"/>
      <c r="DT1345" s="9"/>
    </row>
    <row r="1346" spans="1:124" hidden="1">
      <c r="A1346" s="9"/>
      <c r="B1346" s="9"/>
      <c r="C1346" s="9"/>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554"/>
      <c r="AI1346" s="554"/>
      <c r="AJ1346" s="554"/>
      <c r="AK1346" s="554"/>
      <c r="AL1346" s="554"/>
      <c r="AM1346" s="554"/>
      <c r="AN1346" s="554"/>
      <c r="AO1346" s="554"/>
      <c r="AP1346" s="554"/>
      <c r="AQ1346" s="554"/>
      <c r="AR1346" s="554"/>
      <c r="AS1346" s="554"/>
      <c r="AT1346" s="554"/>
      <c r="AU1346" s="554"/>
      <c r="AV1346" s="554"/>
      <c r="AW1346" s="554"/>
      <c r="AX1346" s="554"/>
      <c r="AY1346" s="554"/>
      <c r="AZ1346" s="554"/>
      <c r="BA1346" s="554"/>
      <c r="BB1346" s="554"/>
      <c r="BC1346" s="554"/>
      <c r="BD1346" s="554"/>
      <c r="BE1346" s="554"/>
      <c r="BF1346" s="554"/>
      <c r="BG1346" s="9"/>
      <c r="BH1346" s="9"/>
      <c r="BI1346" s="9"/>
      <c r="BJ1346" s="9"/>
      <c r="BK1346" s="9"/>
      <c r="BL1346" s="9"/>
      <c r="BM1346" s="9"/>
      <c r="BN1346" s="9"/>
      <c r="BO1346" s="9"/>
      <c r="BP1346" s="9"/>
      <c r="BQ1346" s="9"/>
      <c r="BR1346" s="9"/>
      <c r="BS1346" s="9"/>
      <c r="BT1346" s="9"/>
      <c r="BU1346" s="9"/>
      <c r="BV1346" s="9"/>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c r="DR1346" s="9"/>
      <c r="DS1346" s="9"/>
      <c r="DT1346" s="9"/>
    </row>
    <row r="1347" spans="1:124" hidden="1">
      <c r="A1347" s="9"/>
      <c r="B1347" s="9"/>
      <c r="C1347" s="9"/>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554"/>
      <c r="AI1347" s="554"/>
      <c r="AJ1347" s="554"/>
      <c r="AK1347" s="554"/>
      <c r="AL1347" s="554"/>
      <c r="AM1347" s="554"/>
      <c r="AN1347" s="554"/>
      <c r="AO1347" s="554"/>
      <c r="AP1347" s="554"/>
      <c r="AQ1347" s="554"/>
      <c r="AR1347" s="554"/>
      <c r="AS1347" s="554"/>
      <c r="AT1347" s="554"/>
      <c r="AU1347" s="554"/>
      <c r="AV1347" s="554"/>
      <c r="AW1347" s="554"/>
      <c r="AX1347" s="554"/>
      <c r="AY1347" s="554"/>
      <c r="AZ1347" s="554"/>
      <c r="BA1347" s="554"/>
      <c r="BB1347" s="554"/>
      <c r="BC1347" s="554"/>
      <c r="BD1347" s="554"/>
      <c r="BE1347" s="554"/>
      <c r="BF1347" s="554"/>
      <c r="BG1347" s="9"/>
      <c r="BH1347" s="9"/>
      <c r="BI1347" s="9"/>
      <c r="BJ1347" s="9"/>
      <c r="BK1347" s="9"/>
      <c r="BL1347" s="9"/>
      <c r="BM1347" s="9"/>
      <c r="BN1347" s="9"/>
      <c r="BO1347" s="9"/>
      <c r="BP1347" s="9"/>
      <c r="BQ1347" s="9"/>
      <c r="BR1347" s="9"/>
      <c r="BS1347" s="9"/>
      <c r="BT1347" s="9"/>
      <c r="BU1347" s="9"/>
      <c r="BV1347" s="9"/>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c r="DR1347" s="9"/>
      <c r="DS1347" s="9"/>
      <c r="DT1347" s="9"/>
    </row>
    <row r="1348" spans="1:124" hidden="1">
      <c r="A1348" s="9"/>
      <c r="B1348" s="9"/>
      <c r="C1348" s="9"/>
      <c r="D1348" s="9"/>
      <c r="E1348" s="9"/>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554"/>
      <c r="AI1348" s="554"/>
      <c r="AJ1348" s="554"/>
      <c r="AK1348" s="554"/>
      <c r="AL1348" s="554"/>
      <c r="AM1348" s="554"/>
      <c r="AN1348" s="554"/>
      <c r="AO1348" s="554"/>
      <c r="AP1348" s="554"/>
      <c r="AQ1348" s="554"/>
      <c r="AR1348" s="554"/>
      <c r="AS1348" s="554"/>
      <c r="AT1348" s="554"/>
      <c r="AU1348" s="554"/>
      <c r="AV1348" s="554"/>
      <c r="AW1348" s="554"/>
      <c r="AX1348" s="554"/>
      <c r="AY1348" s="554"/>
      <c r="AZ1348" s="554"/>
      <c r="BA1348" s="554"/>
      <c r="BB1348" s="554"/>
      <c r="BC1348" s="554"/>
      <c r="BD1348" s="554"/>
      <c r="BE1348" s="554"/>
      <c r="BF1348" s="554"/>
      <c r="BG1348" s="9"/>
      <c r="BH1348" s="9"/>
      <c r="BI1348" s="9"/>
      <c r="BJ1348" s="9"/>
      <c r="BK1348" s="9"/>
      <c r="BL1348" s="9"/>
      <c r="BM1348" s="9"/>
      <c r="BN1348" s="9"/>
      <c r="BO1348" s="9"/>
      <c r="BP1348" s="9"/>
      <c r="BQ1348" s="9"/>
      <c r="BR1348" s="9"/>
      <c r="BS1348" s="9"/>
      <c r="BT1348" s="9"/>
      <c r="BU1348" s="9"/>
      <c r="BV1348" s="9"/>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c r="DR1348" s="9"/>
      <c r="DS1348" s="9"/>
      <c r="DT1348" s="9"/>
    </row>
    <row r="1349" spans="1:124" hidden="1">
      <c r="A1349" s="9"/>
      <c r="B1349" s="9"/>
      <c r="C1349" s="9"/>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554"/>
      <c r="AI1349" s="554"/>
      <c r="AJ1349" s="554"/>
      <c r="AK1349" s="554"/>
      <c r="AL1349" s="554"/>
      <c r="AM1349" s="554"/>
      <c r="AN1349" s="554"/>
      <c r="AO1349" s="554"/>
      <c r="AP1349" s="554"/>
      <c r="AQ1349" s="554"/>
      <c r="AR1349" s="554"/>
      <c r="AS1349" s="554"/>
      <c r="AT1349" s="554"/>
      <c r="AU1349" s="554"/>
      <c r="AV1349" s="554"/>
      <c r="AW1349" s="554"/>
      <c r="AX1349" s="554"/>
      <c r="AY1349" s="554"/>
      <c r="AZ1349" s="554"/>
      <c r="BA1349" s="554"/>
      <c r="BB1349" s="554"/>
      <c r="BC1349" s="554"/>
      <c r="BD1349" s="554"/>
      <c r="BE1349" s="554"/>
      <c r="BF1349" s="554"/>
      <c r="BG1349" s="9"/>
      <c r="BH1349" s="9"/>
      <c r="BI1349" s="9"/>
      <c r="BJ1349" s="9"/>
      <c r="BK1349" s="9"/>
      <c r="BL1349" s="9"/>
      <c r="BM1349" s="9"/>
      <c r="BN1349" s="9"/>
      <c r="BO1349" s="9"/>
      <c r="BP1349" s="9"/>
      <c r="BQ1349" s="9"/>
      <c r="BR1349" s="9"/>
      <c r="BS1349" s="9"/>
      <c r="BT1349" s="9"/>
      <c r="BU1349" s="9"/>
      <c r="BV1349" s="9"/>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c r="DR1349" s="9"/>
      <c r="DS1349" s="9"/>
      <c r="DT1349" s="9"/>
    </row>
    <row r="1350" spans="1:124" hidden="1">
      <c r="A1350" s="9"/>
      <c r="B1350" s="9"/>
      <c r="C1350" s="9"/>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554"/>
      <c r="AI1350" s="554"/>
      <c r="AJ1350" s="554"/>
      <c r="AK1350" s="554"/>
      <c r="AL1350" s="554"/>
      <c r="AM1350" s="554"/>
      <c r="AN1350" s="554"/>
      <c r="AO1350" s="554"/>
      <c r="AP1350" s="554"/>
      <c r="AQ1350" s="554"/>
      <c r="AR1350" s="554"/>
      <c r="AS1350" s="554"/>
      <c r="AT1350" s="554"/>
      <c r="AU1350" s="554"/>
      <c r="AV1350" s="554"/>
      <c r="AW1350" s="554"/>
      <c r="AX1350" s="554"/>
      <c r="AY1350" s="554"/>
      <c r="AZ1350" s="554"/>
      <c r="BA1350" s="554"/>
      <c r="BB1350" s="554"/>
      <c r="BC1350" s="554"/>
      <c r="BD1350" s="554"/>
      <c r="BE1350" s="554"/>
      <c r="BF1350" s="554"/>
      <c r="BG1350" s="9"/>
      <c r="BH1350" s="9"/>
      <c r="BI1350" s="9"/>
      <c r="BJ1350" s="9"/>
      <c r="BK1350" s="9"/>
      <c r="BL1350" s="9"/>
      <c r="BM1350" s="9"/>
      <c r="BN1350" s="9"/>
      <c r="BO1350" s="9"/>
      <c r="BP1350" s="9"/>
      <c r="BQ1350" s="9"/>
      <c r="BR1350" s="9"/>
      <c r="BS1350" s="9"/>
      <c r="BT1350" s="9"/>
      <c r="BU1350" s="9"/>
      <c r="BV1350" s="9"/>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c r="DR1350" s="9"/>
      <c r="DS1350" s="9"/>
      <c r="DT1350" s="9"/>
    </row>
    <row r="1351" spans="1:124" hidden="1">
      <c r="A1351" s="9"/>
      <c r="B1351" s="9"/>
      <c r="C1351" s="9"/>
      <c r="D1351" s="9"/>
      <c r="E1351" s="9"/>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554"/>
      <c r="AI1351" s="554"/>
      <c r="AJ1351" s="554"/>
      <c r="AK1351" s="554"/>
      <c r="AL1351" s="554"/>
      <c r="AM1351" s="554"/>
      <c r="AN1351" s="554"/>
      <c r="AO1351" s="554"/>
      <c r="AP1351" s="554"/>
      <c r="AQ1351" s="554"/>
      <c r="AR1351" s="554"/>
      <c r="AS1351" s="554"/>
      <c r="AT1351" s="554"/>
      <c r="AU1351" s="554"/>
      <c r="AV1351" s="554"/>
      <c r="AW1351" s="554"/>
      <c r="AX1351" s="554"/>
      <c r="AY1351" s="554"/>
      <c r="AZ1351" s="554"/>
      <c r="BA1351" s="554"/>
      <c r="BB1351" s="554"/>
      <c r="BC1351" s="554"/>
      <c r="BD1351" s="554"/>
      <c r="BE1351" s="554"/>
      <c r="BF1351" s="554"/>
      <c r="BG1351" s="9"/>
      <c r="BH1351" s="9"/>
      <c r="BI1351" s="9"/>
      <c r="BJ1351" s="9"/>
      <c r="BK1351" s="9"/>
      <c r="BL1351" s="9"/>
      <c r="BM1351" s="9"/>
      <c r="BN1351" s="9"/>
      <c r="BO1351" s="9"/>
      <c r="BP1351" s="9"/>
      <c r="BQ1351" s="9"/>
      <c r="BR1351" s="9"/>
      <c r="BS1351" s="9"/>
      <c r="BT1351" s="9"/>
      <c r="BU1351" s="9"/>
      <c r="BV1351" s="9"/>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c r="DR1351" s="9"/>
      <c r="DS1351" s="9"/>
      <c r="DT1351" s="9"/>
    </row>
    <row r="1352" spans="1:124" hidden="1">
      <c r="A1352" s="9"/>
      <c r="B1352" s="9"/>
      <c r="C1352" s="9"/>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554"/>
      <c r="AI1352" s="554"/>
      <c r="AJ1352" s="554"/>
      <c r="AK1352" s="554"/>
      <c r="AL1352" s="554"/>
      <c r="AM1352" s="554"/>
      <c r="AN1352" s="554"/>
      <c r="AO1352" s="554"/>
      <c r="AP1352" s="554"/>
      <c r="AQ1352" s="554"/>
      <c r="AR1352" s="554"/>
      <c r="AS1352" s="554"/>
      <c r="AT1352" s="554"/>
      <c r="AU1352" s="554"/>
      <c r="AV1352" s="554"/>
      <c r="AW1352" s="554"/>
      <c r="AX1352" s="554"/>
      <c r="AY1352" s="554"/>
      <c r="AZ1352" s="554"/>
      <c r="BA1352" s="554"/>
      <c r="BB1352" s="554"/>
      <c r="BC1352" s="554"/>
      <c r="BD1352" s="554"/>
      <c r="BE1352" s="554"/>
      <c r="BF1352" s="554"/>
      <c r="BG1352" s="9"/>
      <c r="BH1352" s="9"/>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c r="DR1352" s="9"/>
      <c r="DS1352" s="9"/>
      <c r="DT1352" s="9"/>
    </row>
    <row r="1353" spans="1:124" hidden="1">
      <c r="A1353" s="9"/>
      <c r="B1353" s="9"/>
      <c r="C1353" s="9"/>
      <c r="D1353" s="9"/>
      <c r="E1353" s="9"/>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554"/>
      <c r="AI1353" s="554"/>
      <c r="AJ1353" s="554"/>
      <c r="AK1353" s="554"/>
      <c r="AL1353" s="554"/>
      <c r="AM1353" s="554"/>
      <c r="AN1353" s="554"/>
      <c r="AO1353" s="554"/>
      <c r="AP1353" s="554"/>
      <c r="AQ1353" s="554"/>
      <c r="AR1353" s="554"/>
      <c r="AS1353" s="554"/>
      <c r="AT1353" s="554"/>
      <c r="AU1353" s="554"/>
      <c r="AV1353" s="554"/>
      <c r="AW1353" s="554"/>
      <c r="AX1353" s="554"/>
      <c r="AY1353" s="554"/>
      <c r="AZ1353" s="554"/>
      <c r="BA1353" s="554"/>
      <c r="BB1353" s="554"/>
      <c r="BC1353" s="554"/>
      <c r="BD1353" s="554"/>
      <c r="BE1353" s="554"/>
      <c r="BF1353" s="554"/>
      <c r="BG1353" s="9"/>
      <c r="BH1353" s="9"/>
      <c r="BI1353" s="9"/>
      <c r="BJ1353" s="9"/>
      <c r="BK1353" s="9"/>
      <c r="BL1353" s="9"/>
      <c r="BM1353" s="9"/>
      <c r="BN1353" s="9"/>
      <c r="BO1353" s="9"/>
      <c r="BP1353" s="9"/>
      <c r="BQ1353" s="9"/>
      <c r="BR1353" s="9"/>
      <c r="BS1353" s="9"/>
      <c r="BT1353" s="9"/>
      <c r="BU1353" s="9"/>
      <c r="BV1353" s="9"/>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c r="DR1353" s="9"/>
      <c r="DS1353" s="9"/>
      <c r="DT1353" s="9"/>
    </row>
    <row r="1354" spans="1:124" hidden="1">
      <c r="A1354" s="9"/>
      <c r="B1354" s="9"/>
      <c r="C1354" s="9"/>
      <c r="D1354" s="9"/>
      <c r="E1354" s="9"/>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554"/>
      <c r="AI1354" s="554"/>
      <c r="AJ1354" s="554"/>
      <c r="AK1354" s="554"/>
      <c r="AL1354" s="554"/>
      <c r="AM1354" s="554"/>
      <c r="AN1354" s="554"/>
      <c r="AO1354" s="554"/>
      <c r="AP1354" s="554"/>
      <c r="AQ1354" s="554"/>
      <c r="AR1354" s="554"/>
      <c r="AS1354" s="554"/>
      <c r="AT1354" s="554"/>
      <c r="AU1354" s="554"/>
      <c r="AV1354" s="554"/>
      <c r="AW1354" s="554"/>
      <c r="AX1354" s="554"/>
      <c r="AY1354" s="554"/>
      <c r="AZ1354" s="554"/>
      <c r="BA1354" s="554"/>
      <c r="BB1354" s="554"/>
      <c r="BC1354" s="554"/>
      <c r="BD1354" s="554"/>
      <c r="BE1354" s="554"/>
      <c r="BF1354" s="554"/>
      <c r="BG1354" s="9"/>
      <c r="BH1354" s="9"/>
      <c r="BI1354" s="9"/>
      <c r="BJ1354" s="9"/>
      <c r="BK1354" s="9"/>
      <c r="BL1354" s="9"/>
      <c r="BM1354" s="9"/>
      <c r="BN1354" s="9"/>
      <c r="BO1354" s="9"/>
      <c r="BP1354" s="9"/>
      <c r="BQ1354" s="9"/>
      <c r="BR1354" s="9"/>
      <c r="BS1354" s="9"/>
      <c r="BT1354" s="9"/>
      <c r="BU1354" s="9"/>
      <c r="BV1354" s="9"/>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c r="DR1354" s="9"/>
      <c r="DS1354" s="9"/>
      <c r="DT1354" s="9"/>
    </row>
    <row r="1355" spans="1:124" hidden="1">
      <c r="A1355" s="9"/>
      <c r="B1355" s="9"/>
      <c r="C1355" s="9"/>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554"/>
      <c r="AI1355" s="554"/>
      <c r="AJ1355" s="554"/>
      <c r="AK1355" s="554"/>
      <c r="AL1355" s="554"/>
      <c r="AM1355" s="554"/>
      <c r="AN1355" s="554"/>
      <c r="AO1355" s="554"/>
      <c r="AP1355" s="554"/>
      <c r="AQ1355" s="554"/>
      <c r="AR1355" s="554"/>
      <c r="AS1355" s="554"/>
      <c r="AT1355" s="554"/>
      <c r="AU1355" s="554"/>
      <c r="AV1355" s="554"/>
      <c r="AW1355" s="554"/>
      <c r="AX1355" s="554"/>
      <c r="AY1355" s="554"/>
      <c r="AZ1355" s="554"/>
      <c r="BA1355" s="554"/>
      <c r="BB1355" s="554"/>
      <c r="BC1355" s="554"/>
      <c r="BD1355" s="554"/>
      <c r="BE1355" s="554"/>
      <c r="BF1355" s="554"/>
      <c r="BG1355" s="9"/>
      <c r="BH1355" s="9"/>
      <c r="BI1355" s="9"/>
      <c r="BJ1355" s="9"/>
      <c r="BK1355" s="9"/>
      <c r="BL1355" s="9"/>
      <c r="BM1355" s="9"/>
      <c r="BN1355" s="9"/>
      <c r="BO1355" s="9"/>
      <c r="BP1355" s="9"/>
      <c r="BQ1355" s="9"/>
      <c r="BR1355" s="9"/>
      <c r="BS1355" s="9"/>
      <c r="BT1355" s="9"/>
      <c r="BU1355" s="9"/>
      <c r="BV1355" s="9"/>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c r="DR1355" s="9"/>
      <c r="DS1355" s="9"/>
      <c r="DT1355" s="9"/>
    </row>
    <row r="1356" spans="1:124" hidden="1">
      <c r="A1356" s="9"/>
      <c r="B1356" s="9"/>
      <c r="C1356" s="9"/>
      <c r="D1356" s="9"/>
      <c r="E1356" s="9"/>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554"/>
      <c r="AI1356" s="554"/>
      <c r="AJ1356" s="554"/>
      <c r="AK1356" s="554"/>
      <c r="AL1356" s="554"/>
      <c r="AM1356" s="554"/>
      <c r="AN1356" s="554"/>
      <c r="AO1356" s="554"/>
      <c r="AP1356" s="554"/>
      <c r="AQ1356" s="554"/>
      <c r="AR1356" s="554"/>
      <c r="AS1356" s="554"/>
      <c r="AT1356" s="554"/>
      <c r="AU1356" s="554"/>
      <c r="AV1356" s="554"/>
      <c r="AW1356" s="554"/>
      <c r="AX1356" s="554"/>
      <c r="AY1356" s="554"/>
      <c r="AZ1356" s="554"/>
      <c r="BA1356" s="554"/>
      <c r="BB1356" s="554"/>
      <c r="BC1356" s="554"/>
      <c r="BD1356" s="554"/>
      <c r="BE1356" s="554"/>
      <c r="BF1356" s="554"/>
      <c r="BG1356" s="9"/>
      <c r="BH1356" s="9"/>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c r="DR1356" s="9"/>
      <c r="DS1356" s="9"/>
      <c r="DT1356" s="9"/>
    </row>
    <row r="1357" spans="1:124" hidden="1">
      <c r="A1357" s="9"/>
      <c r="B1357" s="9"/>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554"/>
      <c r="AI1357" s="554"/>
      <c r="AJ1357" s="554"/>
      <c r="AK1357" s="554"/>
      <c r="AL1357" s="554"/>
      <c r="AM1357" s="554"/>
      <c r="AN1357" s="554"/>
      <c r="AO1357" s="554"/>
      <c r="AP1357" s="554"/>
      <c r="AQ1357" s="554"/>
      <c r="AR1357" s="554"/>
      <c r="AS1357" s="554"/>
      <c r="AT1357" s="554"/>
      <c r="AU1357" s="554"/>
      <c r="AV1357" s="554"/>
      <c r="AW1357" s="554"/>
      <c r="AX1357" s="554"/>
      <c r="AY1357" s="554"/>
      <c r="AZ1357" s="554"/>
      <c r="BA1357" s="554"/>
      <c r="BB1357" s="554"/>
      <c r="BC1357" s="554"/>
      <c r="BD1357" s="554"/>
      <c r="BE1357" s="554"/>
      <c r="BF1357" s="554"/>
      <c r="BG1357" s="9"/>
      <c r="BH1357" s="9"/>
      <c r="BI1357" s="9"/>
      <c r="BJ1357" s="9"/>
      <c r="BK1357" s="9"/>
      <c r="BL1357" s="9"/>
      <c r="BM1357" s="9"/>
      <c r="BN1357" s="9"/>
      <c r="BO1357" s="9"/>
      <c r="BP1357" s="9"/>
      <c r="BQ1357" s="9"/>
      <c r="BR1357" s="9"/>
      <c r="BS1357" s="9"/>
      <c r="BT1357" s="9"/>
      <c r="BU1357" s="9"/>
      <c r="BV1357" s="9"/>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c r="DR1357" s="9"/>
      <c r="DS1357" s="9"/>
      <c r="DT1357" s="9"/>
    </row>
    <row r="1358" spans="1:124" hidden="1">
      <c r="A1358" s="9"/>
      <c r="B1358" s="9"/>
      <c r="C1358" s="9"/>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554"/>
      <c r="AI1358" s="554"/>
      <c r="AJ1358" s="554"/>
      <c r="AK1358" s="554"/>
      <c r="AL1358" s="554"/>
      <c r="AM1358" s="554"/>
      <c r="AN1358" s="554"/>
      <c r="AO1358" s="554"/>
      <c r="AP1358" s="554"/>
      <c r="AQ1358" s="554"/>
      <c r="AR1358" s="554"/>
      <c r="AS1358" s="554"/>
      <c r="AT1358" s="554"/>
      <c r="AU1358" s="554"/>
      <c r="AV1358" s="554"/>
      <c r="AW1358" s="554"/>
      <c r="AX1358" s="554"/>
      <c r="AY1358" s="554"/>
      <c r="AZ1358" s="554"/>
      <c r="BA1358" s="554"/>
      <c r="BB1358" s="554"/>
      <c r="BC1358" s="554"/>
      <c r="BD1358" s="554"/>
      <c r="BE1358" s="554"/>
      <c r="BF1358" s="554"/>
      <c r="BG1358" s="9"/>
      <c r="BH1358" s="9"/>
      <c r="BI1358" s="9"/>
      <c r="BJ1358" s="9"/>
      <c r="BK1358" s="9"/>
      <c r="BL1358" s="9"/>
      <c r="BM1358" s="9"/>
      <c r="BN1358" s="9"/>
      <c r="BO1358" s="9"/>
      <c r="BP1358" s="9"/>
      <c r="BQ1358" s="9"/>
      <c r="BR1358" s="9"/>
      <c r="BS1358" s="9"/>
      <c r="BT1358" s="9"/>
      <c r="BU1358" s="9"/>
      <c r="BV1358" s="9"/>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c r="DR1358" s="9"/>
      <c r="DS1358" s="9"/>
      <c r="DT1358" s="9"/>
    </row>
    <row r="1359" spans="1:124" hidden="1">
      <c r="A1359" s="9"/>
      <c r="B1359" s="9"/>
      <c r="C1359" s="9"/>
      <c r="D1359" s="9"/>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554"/>
      <c r="AI1359" s="554"/>
      <c r="AJ1359" s="554"/>
      <c r="AK1359" s="554"/>
      <c r="AL1359" s="554"/>
      <c r="AM1359" s="554"/>
      <c r="AN1359" s="554"/>
      <c r="AO1359" s="554"/>
      <c r="AP1359" s="554"/>
      <c r="AQ1359" s="554"/>
      <c r="AR1359" s="554"/>
      <c r="AS1359" s="554"/>
      <c r="AT1359" s="554"/>
      <c r="AU1359" s="554"/>
      <c r="AV1359" s="554"/>
      <c r="AW1359" s="554"/>
      <c r="AX1359" s="554"/>
      <c r="AY1359" s="554"/>
      <c r="AZ1359" s="554"/>
      <c r="BA1359" s="554"/>
      <c r="BB1359" s="554"/>
      <c r="BC1359" s="554"/>
      <c r="BD1359" s="554"/>
      <c r="BE1359" s="554"/>
      <c r="BF1359" s="554"/>
      <c r="BG1359" s="9"/>
      <c r="BH1359" s="9"/>
      <c r="BI1359" s="9"/>
      <c r="BJ1359" s="9"/>
      <c r="BK1359" s="9"/>
      <c r="BL1359" s="9"/>
      <c r="BM1359" s="9"/>
      <c r="BN1359" s="9"/>
      <c r="BO1359" s="9"/>
      <c r="BP1359" s="9"/>
      <c r="BQ1359" s="9"/>
      <c r="BR1359" s="9"/>
      <c r="BS1359" s="9"/>
      <c r="BT1359" s="9"/>
      <c r="BU1359" s="9"/>
      <c r="BV1359" s="9"/>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c r="DR1359" s="9"/>
      <c r="DS1359" s="9"/>
      <c r="DT1359" s="9"/>
    </row>
    <row r="1360" spans="1:124" hidden="1">
      <c r="A1360" s="9"/>
      <c r="B1360" s="9"/>
      <c r="C1360" s="9"/>
      <c r="D1360" s="9"/>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554"/>
      <c r="AI1360" s="554"/>
      <c r="AJ1360" s="554"/>
      <c r="AK1360" s="554"/>
      <c r="AL1360" s="554"/>
      <c r="AM1360" s="554"/>
      <c r="AN1360" s="554"/>
      <c r="AO1360" s="554"/>
      <c r="AP1360" s="554"/>
      <c r="AQ1360" s="554"/>
      <c r="AR1360" s="554"/>
      <c r="AS1360" s="554"/>
      <c r="AT1360" s="554"/>
      <c r="AU1360" s="554"/>
      <c r="AV1360" s="554"/>
      <c r="AW1360" s="554"/>
      <c r="AX1360" s="554"/>
      <c r="AY1360" s="554"/>
      <c r="AZ1360" s="554"/>
      <c r="BA1360" s="554"/>
      <c r="BB1360" s="554"/>
      <c r="BC1360" s="554"/>
      <c r="BD1360" s="554"/>
      <c r="BE1360" s="554"/>
      <c r="BF1360" s="554"/>
      <c r="BG1360" s="9"/>
      <c r="BH1360" s="9"/>
      <c r="BI1360" s="9"/>
      <c r="BJ1360" s="9"/>
      <c r="BK1360" s="9"/>
      <c r="BL1360" s="9"/>
      <c r="BM1360" s="9"/>
      <c r="BN1360" s="9"/>
      <c r="BO1360" s="9"/>
      <c r="BP1360" s="9"/>
      <c r="BQ1360" s="9"/>
      <c r="BR1360" s="9"/>
      <c r="BS1360" s="9"/>
      <c r="BT1360" s="9"/>
      <c r="BU1360" s="9"/>
      <c r="BV1360" s="9"/>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c r="DR1360" s="9"/>
      <c r="DS1360" s="9"/>
      <c r="DT1360" s="9"/>
    </row>
    <row r="1361" spans="1:124" hidden="1">
      <c r="A1361" s="9"/>
      <c r="B1361" s="9"/>
      <c r="C1361" s="9"/>
      <c r="D1361" s="9"/>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554"/>
      <c r="AI1361" s="554"/>
      <c r="AJ1361" s="554"/>
      <c r="AK1361" s="554"/>
      <c r="AL1361" s="554"/>
      <c r="AM1361" s="554"/>
      <c r="AN1361" s="554"/>
      <c r="AO1361" s="554"/>
      <c r="AP1361" s="554"/>
      <c r="AQ1361" s="554"/>
      <c r="AR1361" s="554"/>
      <c r="AS1361" s="554"/>
      <c r="AT1361" s="554"/>
      <c r="AU1361" s="554"/>
      <c r="AV1361" s="554"/>
      <c r="AW1361" s="554"/>
      <c r="AX1361" s="554"/>
      <c r="AY1361" s="554"/>
      <c r="AZ1361" s="554"/>
      <c r="BA1361" s="554"/>
      <c r="BB1361" s="554"/>
      <c r="BC1361" s="554"/>
      <c r="BD1361" s="554"/>
      <c r="BE1361" s="554"/>
      <c r="BF1361" s="554"/>
      <c r="BG1361" s="9"/>
      <c r="BH1361" s="9"/>
      <c r="BI1361" s="9"/>
      <c r="BJ1361" s="9"/>
      <c r="BK1361" s="9"/>
      <c r="BL1361" s="9"/>
      <c r="BM1361" s="9"/>
      <c r="BN1361" s="9"/>
      <c r="BO1361" s="9"/>
      <c r="BP1361" s="9"/>
      <c r="BQ1361" s="9"/>
      <c r="BR1361" s="9"/>
      <c r="BS1361" s="9"/>
      <c r="BT1361" s="9"/>
      <c r="BU1361" s="9"/>
      <c r="BV1361" s="9"/>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c r="DR1361" s="9"/>
      <c r="DS1361" s="9"/>
      <c r="DT1361" s="9"/>
    </row>
    <row r="1362" spans="1:124" hidden="1">
      <c r="A1362" s="9"/>
      <c r="B1362" s="9"/>
      <c r="C1362" s="9"/>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554"/>
      <c r="AI1362" s="554"/>
      <c r="AJ1362" s="554"/>
      <c r="AK1362" s="554"/>
      <c r="AL1362" s="554"/>
      <c r="AM1362" s="554"/>
      <c r="AN1362" s="554"/>
      <c r="AO1362" s="554"/>
      <c r="AP1362" s="554"/>
      <c r="AQ1362" s="554"/>
      <c r="AR1362" s="554"/>
      <c r="AS1362" s="554"/>
      <c r="AT1362" s="554"/>
      <c r="AU1362" s="554"/>
      <c r="AV1362" s="554"/>
      <c r="AW1362" s="554"/>
      <c r="AX1362" s="554"/>
      <c r="AY1362" s="554"/>
      <c r="AZ1362" s="554"/>
      <c r="BA1362" s="554"/>
      <c r="BB1362" s="554"/>
      <c r="BC1362" s="554"/>
      <c r="BD1362" s="554"/>
      <c r="BE1362" s="554"/>
      <c r="BF1362" s="554"/>
      <c r="BG1362" s="9"/>
      <c r="BH1362" s="9"/>
      <c r="BI1362" s="9"/>
      <c r="BJ1362" s="9"/>
      <c r="BK1362" s="9"/>
      <c r="BL1362" s="9"/>
      <c r="BM1362" s="9"/>
      <c r="BN1362" s="9"/>
      <c r="BO1362" s="9"/>
      <c r="BP1362" s="9"/>
      <c r="BQ1362" s="9"/>
      <c r="BR1362" s="9"/>
      <c r="BS1362" s="9"/>
      <c r="BT1362" s="9"/>
      <c r="BU1362" s="9"/>
      <c r="BV1362" s="9"/>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c r="DR1362" s="9"/>
      <c r="DS1362" s="9"/>
      <c r="DT1362" s="9"/>
    </row>
    <row r="1363" spans="1:124" hidden="1">
      <c r="A1363" s="9"/>
      <c r="B1363" s="9"/>
      <c r="C1363" s="9"/>
      <c r="D1363" s="9"/>
      <c r="E1363" s="9"/>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554"/>
      <c r="AI1363" s="554"/>
      <c r="AJ1363" s="554"/>
      <c r="AK1363" s="554"/>
      <c r="AL1363" s="554"/>
      <c r="AM1363" s="554"/>
      <c r="AN1363" s="554"/>
      <c r="AO1363" s="554"/>
      <c r="AP1363" s="554"/>
      <c r="AQ1363" s="554"/>
      <c r="AR1363" s="554"/>
      <c r="AS1363" s="554"/>
      <c r="AT1363" s="554"/>
      <c r="AU1363" s="554"/>
      <c r="AV1363" s="554"/>
      <c r="AW1363" s="554"/>
      <c r="AX1363" s="554"/>
      <c r="AY1363" s="554"/>
      <c r="AZ1363" s="554"/>
      <c r="BA1363" s="554"/>
      <c r="BB1363" s="554"/>
      <c r="BC1363" s="554"/>
      <c r="BD1363" s="554"/>
      <c r="BE1363" s="554"/>
      <c r="BF1363" s="554"/>
      <c r="BG1363" s="9"/>
      <c r="BH1363" s="9"/>
      <c r="BI1363" s="9"/>
      <c r="BJ1363" s="9"/>
      <c r="BK1363" s="9"/>
      <c r="BL1363" s="9"/>
      <c r="BM1363" s="9"/>
      <c r="BN1363" s="9"/>
      <c r="BO1363" s="9"/>
      <c r="BP1363" s="9"/>
      <c r="BQ1363" s="9"/>
      <c r="BR1363" s="9"/>
      <c r="BS1363" s="9"/>
      <c r="BT1363" s="9"/>
      <c r="BU1363" s="9"/>
      <c r="BV1363" s="9"/>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c r="DR1363" s="9"/>
      <c r="DS1363" s="9"/>
      <c r="DT1363" s="9"/>
    </row>
    <row r="1364" spans="1:124" hidden="1">
      <c r="A1364" s="9"/>
      <c r="B1364" s="9"/>
      <c r="C1364" s="9"/>
      <c r="D1364" s="9"/>
      <c r="E1364" s="9"/>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554"/>
      <c r="AI1364" s="554"/>
      <c r="AJ1364" s="554"/>
      <c r="AK1364" s="554"/>
      <c r="AL1364" s="554"/>
      <c r="AM1364" s="554"/>
      <c r="AN1364" s="554"/>
      <c r="AO1364" s="554"/>
      <c r="AP1364" s="554"/>
      <c r="AQ1364" s="554"/>
      <c r="AR1364" s="554"/>
      <c r="AS1364" s="554"/>
      <c r="AT1364" s="554"/>
      <c r="AU1364" s="554"/>
      <c r="AV1364" s="554"/>
      <c r="AW1364" s="554"/>
      <c r="AX1364" s="554"/>
      <c r="AY1364" s="554"/>
      <c r="AZ1364" s="554"/>
      <c r="BA1364" s="554"/>
      <c r="BB1364" s="554"/>
      <c r="BC1364" s="554"/>
      <c r="BD1364" s="554"/>
      <c r="BE1364" s="554"/>
      <c r="BF1364" s="554"/>
      <c r="BG1364" s="9"/>
      <c r="BH1364" s="9"/>
      <c r="BI1364" s="9"/>
      <c r="BJ1364" s="9"/>
      <c r="BK1364" s="9"/>
      <c r="BL1364" s="9"/>
      <c r="BM1364" s="9"/>
      <c r="BN1364" s="9"/>
      <c r="BO1364" s="9"/>
      <c r="BP1364" s="9"/>
      <c r="BQ1364" s="9"/>
      <c r="BR1364" s="9"/>
      <c r="BS1364" s="9"/>
      <c r="BT1364" s="9"/>
      <c r="BU1364" s="9"/>
      <c r="BV1364" s="9"/>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c r="DR1364" s="9"/>
      <c r="DS1364" s="9"/>
      <c r="DT1364" s="9"/>
    </row>
    <row r="1365" spans="1:124" hidden="1">
      <c r="A1365" s="9"/>
      <c r="B1365" s="9"/>
      <c r="C1365" s="9"/>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554"/>
      <c r="AI1365" s="554"/>
      <c r="AJ1365" s="554"/>
      <c r="AK1365" s="554"/>
      <c r="AL1365" s="554"/>
      <c r="AM1365" s="554"/>
      <c r="AN1365" s="554"/>
      <c r="AO1365" s="554"/>
      <c r="AP1365" s="554"/>
      <c r="AQ1365" s="554"/>
      <c r="AR1365" s="554"/>
      <c r="AS1365" s="554"/>
      <c r="AT1365" s="554"/>
      <c r="AU1365" s="554"/>
      <c r="AV1365" s="554"/>
      <c r="AW1365" s="554"/>
      <c r="AX1365" s="554"/>
      <c r="AY1365" s="554"/>
      <c r="AZ1365" s="554"/>
      <c r="BA1365" s="554"/>
      <c r="BB1365" s="554"/>
      <c r="BC1365" s="554"/>
      <c r="BD1365" s="554"/>
      <c r="BE1365" s="554"/>
      <c r="BF1365" s="554"/>
      <c r="BG1365" s="9"/>
      <c r="BH1365" s="9"/>
      <c r="BI1365" s="9"/>
      <c r="BJ1365" s="9"/>
      <c r="BK1365" s="9"/>
      <c r="BL1365" s="9"/>
      <c r="BM1365" s="9"/>
      <c r="BN1365" s="9"/>
      <c r="BO1365" s="9"/>
      <c r="BP1365" s="9"/>
      <c r="BQ1365" s="9"/>
      <c r="BR1365" s="9"/>
      <c r="BS1365" s="9"/>
      <c r="BT1365" s="9"/>
      <c r="BU1365" s="9"/>
      <c r="BV1365" s="9"/>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c r="DR1365" s="9"/>
      <c r="DS1365" s="9"/>
      <c r="DT1365" s="9"/>
    </row>
    <row r="1366" spans="1:124" hidden="1">
      <c r="A1366" s="9"/>
      <c r="B1366" s="9"/>
      <c r="C1366" s="9"/>
      <c r="D1366" s="9"/>
      <c r="E1366" s="9"/>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554"/>
      <c r="AI1366" s="554"/>
      <c r="AJ1366" s="554"/>
      <c r="AK1366" s="554"/>
      <c r="AL1366" s="554"/>
      <c r="AM1366" s="554"/>
      <c r="AN1366" s="554"/>
      <c r="AO1366" s="554"/>
      <c r="AP1366" s="554"/>
      <c r="AQ1366" s="554"/>
      <c r="AR1366" s="554"/>
      <c r="AS1366" s="554"/>
      <c r="AT1366" s="554"/>
      <c r="AU1366" s="554"/>
      <c r="AV1366" s="554"/>
      <c r="AW1366" s="554"/>
      <c r="AX1366" s="554"/>
      <c r="AY1366" s="554"/>
      <c r="AZ1366" s="554"/>
      <c r="BA1366" s="554"/>
      <c r="BB1366" s="554"/>
      <c r="BC1366" s="554"/>
      <c r="BD1366" s="554"/>
      <c r="BE1366" s="554"/>
      <c r="BF1366" s="554"/>
      <c r="BG1366" s="9"/>
      <c r="BH1366" s="9"/>
      <c r="BI1366" s="9"/>
      <c r="BJ1366" s="9"/>
      <c r="BK1366" s="9"/>
      <c r="BL1366" s="9"/>
      <c r="BM1366" s="9"/>
      <c r="BN1366" s="9"/>
      <c r="BO1366" s="9"/>
      <c r="BP1366" s="9"/>
      <c r="BQ1366" s="9"/>
      <c r="BR1366" s="9"/>
      <c r="BS1366" s="9"/>
      <c r="BT1366" s="9"/>
      <c r="BU1366" s="9"/>
      <c r="BV1366" s="9"/>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c r="DR1366" s="9"/>
      <c r="DS1366" s="9"/>
      <c r="DT1366" s="9"/>
    </row>
    <row r="1367" spans="1:124" hidden="1">
      <c r="A1367" s="9"/>
      <c r="B1367" s="9"/>
      <c r="C1367" s="9"/>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554"/>
      <c r="AI1367" s="554"/>
      <c r="AJ1367" s="554"/>
      <c r="AK1367" s="554"/>
      <c r="AL1367" s="554"/>
      <c r="AM1367" s="554"/>
      <c r="AN1367" s="554"/>
      <c r="AO1367" s="554"/>
      <c r="AP1367" s="554"/>
      <c r="AQ1367" s="554"/>
      <c r="AR1367" s="554"/>
      <c r="AS1367" s="554"/>
      <c r="AT1367" s="554"/>
      <c r="AU1367" s="554"/>
      <c r="AV1367" s="554"/>
      <c r="AW1367" s="554"/>
      <c r="AX1367" s="554"/>
      <c r="AY1367" s="554"/>
      <c r="AZ1367" s="554"/>
      <c r="BA1367" s="554"/>
      <c r="BB1367" s="554"/>
      <c r="BC1367" s="554"/>
      <c r="BD1367" s="554"/>
      <c r="BE1367" s="554"/>
      <c r="BF1367" s="554"/>
      <c r="BG1367" s="9"/>
      <c r="BH1367" s="9"/>
      <c r="BI1367" s="9"/>
      <c r="BJ1367" s="9"/>
      <c r="BK1367" s="9"/>
      <c r="BL1367" s="9"/>
      <c r="BM1367" s="9"/>
      <c r="BN1367" s="9"/>
      <c r="BO1367" s="9"/>
      <c r="BP1367" s="9"/>
      <c r="BQ1367" s="9"/>
      <c r="BR1367" s="9"/>
      <c r="BS1367" s="9"/>
      <c r="BT1367" s="9"/>
      <c r="BU1367" s="9"/>
      <c r="BV1367" s="9"/>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c r="DR1367" s="9"/>
      <c r="DS1367" s="9"/>
      <c r="DT1367" s="9"/>
    </row>
    <row r="1368" spans="1:124" hidden="1">
      <c r="A1368" s="9"/>
      <c r="B1368" s="9"/>
      <c r="C1368" s="9"/>
      <c r="D1368" s="9"/>
      <c r="E1368" s="9"/>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554"/>
      <c r="AI1368" s="554"/>
      <c r="AJ1368" s="554"/>
      <c r="AK1368" s="554"/>
      <c r="AL1368" s="554"/>
      <c r="AM1368" s="554"/>
      <c r="AN1368" s="554"/>
      <c r="AO1368" s="554"/>
      <c r="AP1368" s="554"/>
      <c r="AQ1368" s="554"/>
      <c r="AR1368" s="554"/>
      <c r="AS1368" s="554"/>
      <c r="AT1368" s="554"/>
      <c r="AU1368" s="554"/>
      <c r="AV1368" s="554"/>
      <c r="AW1368" s="554"/>
      <c r="AX1368" s="554"/>
      <c r="AY1368" s="554"/>
      <c r="AZ1368" s="554"/>
      <c r="BA1368" s="554"/>
      <c r="BB1368" s="554"/>
      <c r="BC1368" s="554"/>
      <c r="BD1368" s="554"/>
      <c r="BE1368" s="554"/>
      <c r="BF1368" s="554"/>
      <c r="BG1368" s="9"/>
      <c r="BH1368" s="9"/>
      <c r="BI1368" s="9"/>
      <c r="BJ1368" s="9"/>
      <c r="BK1368" s="9"/>
      <c r="BL1368" s="9"/>
      <c r="BM1368" s="9"/>
      <c r="BN1368" s="9"/>
      <c r="BO1368" s="9"/>
      <c r="BP1368" s="9"/>
      <c r="BQ1368" s="9"/>
      <c r="BR1368" s="9"/>
      <c r="BS1368" s="9"/>
      <c r="BT1368" s="9"/>
      <c r="BU1368" s="9"/>
      <c r="BV1368" s="9"/>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c r="DR1368" s="9"/>
      <c r="DS1368" s="9"/>
      <c r="DT1368" s="9"/>
    </row>
    <row r="1369" spans="1:124" hidden="1">
      <c r="A1369" s="9"/>
      <c r="B1369" s="9"/>
      <c r="C1369" s="9"/>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554"/>
      <c r="AI1369" s="554"/>
      <c r="AJ1369" s="554"/>
      <c r="AK1369" s="554"/>
      <c r="AL1369" s="554"/>
      <c r="AM1369" s="554"/>
      <c r="AN1369" s="554"/>
      <c r="AO1369" s="554"/>
      <c r="AP1369" s="554"/>
      <c r="AQ1369" s="554"/>
      <c r="AR1369" s="554"/>
      <c r="AS1369" s="554"/>
      <c r="AT1369" s="554"/>
      <c r="AU1369" s="554"/>
      <c r="AV1369" s="554"/>
      <c r="AW1369" s="554"/>
      <c r="AX1369" s="554"/>
      <c r="AY1369" s="554"/>
      <c r="AZ1369" s="554"/>
      <c r="BA1369" s="554"/>
      <c r="BB1369" s="554"/>
      <c r="BC1369" s="554"/>
      <c r="BD1369" s="554"/>
      <c r="BE1369" s="554"/>
      <c r="BF1369" s="554"/>
      <c r="BG1369" s="9"/>
      <c r="BH1369" s="9"/>
      <c r="BI1369" s="9"/>
      <c r="BJ1369" s="9"/>
      <c r="BK1369" s="9"/>
      <c r="BL1369" s="9"/>
      <c r="BM1369" s="9"/>
      <c r="BN1369" s="9"/>
      <c r="BO1369" s="9"/>
      <c r="BP1369" s="9"/>
      <c r="BQ1369" s="9"/>
      <c r="BR1369" s="9"/>
      <c r="BS1369" s="9"/>
      <c r="BT1369" s="9"/>
      <c r="BU1369" s="9"/>
      <c r="BV1369" s="9"/>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c r="DR1369" s="9"/>
      <c r="DS1369" s="9"/>
      <c r="DT1369" s="9"/>
    </row>
    <row r="1370" spans="1:124" hidden="1">
      <c r="A1370" s="9"/>
      <c r="B1370" s="9"/>
      <c r="C1370" s="9"/>
      <c r="D1370" s="9"/>
      <c r="E1370" s="9"/>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554"/>
      <c r="AI1370" s="554"/>
      <c r="AJ1370" s="554"/>
      <c r="AK1370" s="554"/>
      <c r="AL1370" s="554"/>
      <c r="AM1370" s="554"/>
      <c r="AN1370" s="554"/>
      <c r="AO1370" s="554"/>
      <c r="AP1370" s="554"/>
      <c r="AQ1370" s="554"/>
      <c r="AR1370" s="554"/>
      <c r="AS1370" s="554"/>
      <c r="AT1370" s="554"/>
      <c r="AU1370" s="554"/>
      <c r="AV1370" s="554"/>
      <c r="AW1370" s="554"/>
      <c r="AX1370" s="554"/>
      <c r="AY1370" s="554"/>
      <c r="AZ1370" s="554"/>
      <c r="BA1370" s="554"/>
      <c r="BB1370" s="554"/>
      <c r="BC1370" s="554"/>
      <c r="BD1370" s="554"/>
      <c r="BE1370" s="554"/>
      <c r="BF1370" s="554"/>
      <c r="BG1370" s="9"/>
      <c r="BH1370" s="9"/>
      <c r="BI1370" s="9"/>
      <c r="BJ1370" s="9"/>
      <c r="BK1370" s="9"/>
      <c r="BL1370" s="9"/>
      <c r="BM1370" s="9"/>
      <c r="BN1370" s="9"/>
      <c r="BO1370" s="9"/>
      <c r="BP1370" s="9"/>
      <c r="BQ1370" s="9"/>
      <c r="BR1370" s="9"/>
      <c r="BS1370" s="9"/>
      <c r="BT1370" s="9"/>
      <c r="BU1370" s="9"/>
      <c r="BV1370" s="9"/>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c r="DR1370" s="9"/>
      <c r="DS1370" s="9"/>
      <c r="DT1370" s="9"/>
    </row>
    <row r="1371" spans="1:124" hidden="1">
      <c r="A1371" s="9"/>
      <c r="B1371" s="9"/>
      <c r="C1371" s="9"/>
      <c r="D1371" s="9"/>
      <c r="E1371" s="9"/>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554"/>
      <c r="AI1371" s="554"/>
      <c r="AJ1371" s="554"/>
      <c r="AK1371" s="554"/>
      <c r="AL1371" s="554"/>
      <c r="AM1371" s="554"/>
      <c r="AN1371" s="554"/>
      <c r="AO1371" s="554"/>
      <c r="AP1371" s="554"/>
      <c r="AQ1371" s="554"/>
      <c r="AR1371" s="554"/>
      <c r="AS1371" s="554"/>
      <c r="AT1371" s="554"/>
      <c r="AU1371" s="554"/>
      <c r="AV1371" s="554"/>
      <c r="AW1371" s="554"/>
      <c r="AX1371" s="554"/>
      <c r="AY1371" s="554"/>
      <c r="AZ1371" s="554"/>
      <c r="BA1371" s="554"/>
      <c r="BB1371" s="554"/>
      <c r="BC1371" s="554"/>
      <c r="BD1371" s="554"/>
      <c r="BE1371" s="554"/>
      <c r="BF1371" s="554"/>
      <c r="BG1371" s="9"/>
      <c r="BH1371" s="9"/>
      <c r="BI1371" s="9"/>
      <c r="BJ1371" s="9"/>
      <c r="BK1371" s="9"/>
      <c r="BL1371" s="9"/>
      <c r="BM1371" s="9"/>
      <c r="BN1371" s="9"/>
      <c r="BO1371" s="9"/>
      <c r="BP1371" s="9"/>
      <c r="BQ1371" s="9"/>
      <c r="BR1371" s="9"/>
      <c r="BS1371" s="9"/>
      <c r="BT1371" s="9"/>
      <c r="BU1371" s="9"/>
      <c r="BV1371" s="9"/>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c r="DR1371" s="9"/>
      <c r="DS1371" s="9"/>
      <c r="DT1371" s="9"/>
    </row>
    <row r="1372" spans="1:124" hidden="1">
      <c r="A1372" s="9"/>
      <c r="B1372" s="9"/>
      <c r="C1372" s="9"/>
      <c r="D1372" s="9"/>
      <c r="E1372" s="9"/>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554"/>
      <c r="AI1372" s="554"/>
      <c r="AJ1372" s="554"/>
      <c r="AK1372" s="554"/>
      <c r="AL1372" s="554"/>
      <c r="AM1372" s="554"/>
      <c r="AN1372" s="554"/>
      <c r="AO1372" s="554"/>
      <c r="AP1372" s="554"/>
      <c r="AQ1372" s="554"/>
      <c r="AR1372" s="554"/>
      <c r="AS1372" s="554"/>
      <c r="AT1372" s="554"/>
      <c r="AU1372" s="554"/>
      <c r="AV1372" s="554"/>
      <c r="AW1372" s="554"/>
      <c r="AX1372" s="554"/>
      <c r="AY1372" s="554"/>
      <c r="AZ1372" s="554"/>
      <c r="BA1372" s="554"/>
      <c r="BB1372" s="554"/>
      <c r="BC1372" s="554"/>
      <c r="BD1372" s="554"/>
      <c r="BE1372" s="554"/>
      <c r="BF1372" s="554"/>
      <c r="BG1372" s="9"/>
      <c r="BH1372" s="9"/>
      <c r="BI1372" s="9"/>
      <c r="BJ1372" s="9"/>
      <c r="BK1372" s="9"/>
      <c r="BL1372" s="9"/>
      <c r="BM1372" s="9"/>
      <c r="BN1372" s="9"/>
      <c r="BO1372" s="9"/>
      <c r="BP1372" s="9"/>
      <c r="BQ1372" s="9"/>
      <c r="BR1372" s="9"/>
      <c r="BS1372" s="9"/>
      <c r="BT1372" s="9"/>
      <c r="BU1372" s="9"/>
      <c r="BV1372" s="9"/>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c r="DR1372" s="9"/>
      <c r="DS1372" s="9"/>
      <c r="DT1372" s="9"/>
    </row>
    <row r="1373" spans="1:124" hidden="1">
      <c r="A1373" s="9"/>
      <c r="B1373" s="9"/>
      <c r="C1373" s="9"/>
      <c r="D1373" s="9"/>
      <c r="E1373" s="9"/>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554"/>
      <c r="AI1373" s="554"/>
      <c r="AJ1373" s="554"/>
      <c r="AK1373" s="554"/>
      <c r="AL1373" s="554"/>
      <c r="AM1373" s="554"/>
      <c r="AN1373" s="554"/>
      <c r="AO1373" s="554"/>
      <c r="AP1373" s="554"/>
      <c r="AQ1373" s="554"/>
      <c r="AR1373" s="554"/>
      <c r="AS1373" s="554"/>
      <c r="AT1373" s="554"/>
      <c r="AU1373" s="554"/>
      <c r="AV1373" s="554"/>
      <c r="AW1373" s="554"/>
      <c r="AX1373" s="554"/>
      <c r="AY1373" s="554"/>
      <c r="AZ1373" s="554"/>
      <c r="BA1373" s="554"/>
      <c r="BB1373" s="554"/>
      <c r="BC1373" s="554"/>
      <c r="BD1373" s="554"/>
      <c r="BE1373" s="554"/>
      <c r="BF1373" s="554"/>
      <c r="BG1373" s="9"/>
      <c r="BH1373" s="9"/>
      <c r="BI1373" s="9"/>
      <c r="BJ1373" s="9"/>
      <c r="BK1373" s="9"/>
      <c r="BL1373" s="9"/>
      <c r="BM1373" s="9"/>
      <c r="BN1373" s="9"/>
      <c r="BO1373" s="9"/>
      <c r="BP1373" s="9"/>
      <c r="BQ1373" s="9"/>
      <c r="BR1373" s="9"/>
      <c r="BS1373" s="9"/>
      <c r="BT1373" s="9"/>
      <c r="BU1373" s="9"/>
      <c r="BV1373" s="9"/>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c r="DR1373" s="9"/>
      <c r="DS1373" s="9"/>
      <c r="DT1373" s="9"/>
    </row>
    <row r="1374" spans="1:124" hidden="1">
      <c r="A1374" s="9"/>
      <c r="B1374" s="9"/>
      <c r="C1374" s="9"/>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554"/>
      <c r="AI1374" s="554"/>
      <c r="AJ1374" s="554"/>
      <c r="AK1374" s="554"/>
      <c r="AL1374" s="554"/>
      <c r="AM1374" s="554"/>
      <c r="AN1374" s="554"/>
      <c r="AO1374" s="554"/>
      <c r="AP1374" s="554"/>
      <c r="AQ1374" s="554"/>
      <c r="AR1374" s="554"/>
      <c r="AS1374" s="554"/>
      <c r="AT1374" s="554"/>
      <c r="AU1374" s="554"/>
      <c r="AV1374" s="554"/>
      <c r="AW1374" s="554"/>
      <c r="AX1374" s="554"/>
      <c r="AY1374" s="554"/>
      <c r="AZ1374" s="554"/>
      <c r="BA1374" s="554"/>
      <c r="BB1374" s="554"/>
      <c r="BC1374" s="554"/>
      <c r="BD1374" s="554"/>
      <c r="BE1374" s="554"/>
      <c r="BF1374" s="554"/>
      <c r="BG1374" s="9"/>
      <c r="BH1374" s="9"/>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c r="DR1374" s="9"/>
      <c r="DS1374" s="9"/>
      <c r="DT1374" s="9"/>
    </row>
    <row r="1375" spans="1:124" hidden="1">
      <c r="A1375" s="9"/>
      <c r="B1375" s="9"/>
      <c r="C1375" s="9"/>
      <c r="D1375" s="9"/>
      <c r="E1375" s="9"/>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554"/>
      <c r="AI1375" s="554"/>
      <c r="AJ1375" s="554"/>
      <c r="AK1375" s="554"/>
      <c r="AL1375" s="554"/>
      <c r="AM1375" s="554"/>
      <c r="AN1375" s="554"/>
      <c r="AO1375" s="554"/>
      <c r="AP1375" s="554"/>
      <c r="AQ1375" s="554"/>
      <c r="AR1375" s="554"/>
      <c r="AS1375" s="554"/>
      <c r="AT1375" s="554"/>
      <c r="AU1375" s="554"/>
      <c r="AV1375" s="554"/>
      <c r="AW1375" s="554"/>
      <c r="AX1375" s="554"/>
      <c r="AY1375" s="554"/>
      <c r="AZ1375" s="554"/>
      <c r="BA1375" s="554"/>
      <c r="BB1375" s="554"/>
      <c r="BC1375" s="554"/>
      <c r="BD1375" s="554"/>
      <c r="BE1375" s="554"/>
      <c r="BF1375" s="554"/>
      <c r="BG1375" s="9"/>
      <c r="BH1375" s="9"/>
      <c r="BI1375" s="9"/>
      <c r="BJ1375" s="9"/>
      <c r="BK1375" s="9"/>
      <c r="BL1375" s="9"/>
      <c r="BM1375" s="9"/>
      <c r="BN1375" s="9"/>
      <c r="BO1375" s="9"/>
      <c r="BP1375" s="9"/>
      <c r="BQ1375" s="9"/>
      <c r="BR1375" s="9"/>
      <c r="BS1375" s="9"/>
      <c r="BT1375" s="9"/>
      <c r="BU1375" s="9"/>
      <c r="BV1375" s="9"/>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c r="DR1375" s="9"/>
      <c r="DS1375" s="9"/>
      <c r="DT1375" s="9"/>
    </row>
    <row r="1376" spans="1:124" hidden="1">
      <c r="A1376" s="9"/>
      <c r="B1376" s="9"/>
      <c r="C1376" s="9"/>
      <c r="D1376" s="9"/>
      <c r="E1376" s="9"/>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554"/>
      <c r="AI1376" s="554"/>
      <c r="AJ1376" s="554"/>
      <c r="AK1376" s="554"/>
      <c r="AL1376" s="554"/>
      <c r="AM1376" s="554"/>
      <c r="AN1376" s="554"/>
      <c r="AO1376" s="554"/>
      <c r="AP1376" s="554"/>
      <c r="AQ1376" s="554"/>
      <c r="AR1376" s="554"/>
      <c r="AS1376" s="554"/>
      <c r="AT1376" s="554"/>
      <c r="AU1376" s="554"/>
      <c r="AV1376" s="554"/>
      <c r="AW1376" s="554"/>
      <c r="AX1376" s="554"/>
      <c r="AY1376" s="554"/>
      <c r="AZ1376" s="554"/>
      <c r="BA1376" s="554"/>
      <c r="BB1376" s="554"/>
      <c r="BC1376" s="554"/>
      <c r="BD1376" s="554"/>
      <c r="BE1376" s="554"/>
      <c r="BF1376" s="554"/>
      <c r="BG1376" s="9"/>
      <c r="BH1376" s="9"/>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c r="DR1376" s="9"/>
      <c r="DS1376" s="9"/>
      <c r="DT1376" s="9"/>
    </row>
    <row r="1377" spans="1:124" hidden="1">
      <c r="A1377" s="9"/>
      <c r="B1377" s="9"/>
      <c r="C1377" s="9"/>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554"/>
      <c r="AI1377" s="554"/>
      <c r="AJ1377" s="554"/>
      <c r="AK1377" s="554"/>
      <c r="AL1377" s="554"/>
      <c r="AM1377" s="554"/>
      <c r="AN1377" s="554"/>
      <c r="AO1377" s="554"/>
      <c r="AP1377" s="554"/>
      <c r="AQ1377" s="554"/>
      <c r="AR1377" s="554"/>
      <c r="AS1377" s="554"/>
      <c r="AT1377" s="554"/>
      <c r="AU1377" s="554"/>
      <c r="AV1377" s="554"/>
      <c r="AW1377" s="554"/>
      <c r="AX1377" s="554"/>
      <c r="AY1377" s="554"/>
      <c r="AZ1377" s="554"/>
      <c r="BA1377" s="554"/>
      <c r="BB1377" s="554"/>
      <c r="BC1377" s="554"/>
      <c r="BD1377" s="554"/>
      <c r="BE1377" s="554"/>
      <c r="BF1377" s="554"/>
      <c r="BG1377" s="9"/>
      <c r="BH1377" s="9"/>
      <c r="BI1377" s="9"/>
      <c r="BJ1377" s="9"/>
      <c r="BK1377" s="9"/>
      <c r="BL1377" s="9"/>
      <c r="BM1377" s="9"/>
      <c r="BN1377" s="9"/>
      <c r="BO1377" s="9"/>
      <c r="BP1377" s="9"/>
      <c r="BQ1377" s="9"/>
      <c r="BR1377" s="9"/>
      <c r="BS1377" s="9"/>
      <c r="BT1377" s="9"/>
      <c r="BU1377" s="9"/>
      <c r="BV1377" s="9"/>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c r="DR1377" s="9"/>
      <c r="DS1377" s="9"/>
      <c r="DT1377" s="9"/>
    </row>
    <row r="1378" spans="1:124" hidden="1">
      <c r="A1378" s="9"/>
      <c r="B1378" s="9"/>
      <c r="C1378" s="9"/>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554"/>
      <c r="AI1378" s="554"/>
      <c r="AJ1378" s="554"/>
      <c r="AK1378" s="554"/>
      <c r="AL1378" s="554"/>
      <c r="AM1378" s="554"/>
      <c r="AN1378" s="554"/>
      <c r="AO1378" s="554"/>
      <c r="AP1378" s="554"/>
      <c r="AQ1378" s="554"/>
      <c r="AR1378" s="554"/>
      <c r="AS1378" s="554"/>
      <c r="AT1378" s="554"/>
      <c r="AU1378" s="554"/>
      <c r="AV1378" s="554"/>
      <c r="AW1378" s="554"/>
      <c r="AX1378" s="554"/>
      <c r="AY1378" s="554"/>
      <c r="AZ1378" s="554"/>
      <c r="BA1378" s="554"/>
      <c r="BB1378" s="554"/>
      <c r="BC1378" s="554"/>
      <c r="BD1378" s="554"/>
      <c r="BE1378" s="554"/>
      <c r="BF1378" s="554"/>
      <c r="BG1378" s="9"/>
      <c r="BH1378" s="9"/>
      <c r="BI1378" s="9"/>
      <c r="BJ1378" s="9"/>
      <c r="BK1378" s="9"/>
      <c r="BL1378" s="9"/>
      <c r="BM1378" s="9"/>
      <c r="BN1378" s="9"/>
      <c r="BO1378" s="9"/>
      <c r="BP1378" s="9"/>
      <c r="BQ1378" s="9"/>
      <c r="BR1378" s="9"/>
      <c r="BS1378" s="9"/>
      <c r="BT1378" s="9"/>
      <c r="BU1378" s="9"/>
      <c r="BV1378" s="9"/>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c r="DR1378" s="9"/>
      <c r="DS1378" s="9"/>
      <c r="DT1378" s="9"/>
    </row>
    <row r="1379" spans="1:124" hidden="1">
      <c r="A1379" s="9"/>
      <c r="B1379" s="9"/>
      <c r="C1379" s="9"/>
      <c r="D1379" s="9"/>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554"/>
      <c r="AI1379" s="554"/>
      <c r="AJ1379" s="554"/>
      <c r="AK1379" s="554"/>
      <c r="AL1379" s="554"/>
      <c r="AM1379" s="554"/>
      <c r="AN1379" s="554"/>
      <c r="AO1379" s="554"/>
      <c r="AP1379" s="554"/>
      <c r="AQ1379" s="554"/>
      <c r="AR1379" s="554"/>
      <c r="AS1379" s="554"/>
      <c r="AT1379" s="554"/>
      <c r="AU1379" s="554"/>
      <c r="AV1379" s="554"/>
      <c r="AW1379" s="554"/>
      <c r="AX1379" s="554"/>
      <c r="AY1379" s="554"/>
      <c r="AZ1379" s="554"/>
      <c r="BA1379" s="554"/>
      <c r="BB1379" s="554"/>
      <c r="BC1379" s="554"/>
      <c r="BD1379" s="554"/>
      <c r="BE1379" s="554"/>
      <c r="BF1379" s="554"/>
      <c r="BG1379" s="9"/>
      <c r="BH1379" s="9"/>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c r="DR1379" s="9"/>
      <c r="DS1379" s="9"/>
      <c r="DT1379" s="9"/>
    </row>
    <row r="1380" spans="1:124" hidden="1">
      <c r="A1380" s="9"/>
      <c r="B1380" s="9"/>
      <c r="C1380" s="9"/>
      <c r="D1380" s="9"/>
      <c r="E1380" s="9"/>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554"/>
      <c r="AI1380" s="554"/>
      <c r="AJ1380" s="554"/>
      <c r="AK1380" s="554"/>
      <c r="AL1380" s="554"/>
      <c r="AM1380" s="554"/>
      <c r="AN1380" s="554"/>
      <c r="AO1380" s="554"/>
      <c r="AP1380" s="554"/>
      <c r="AQ1380" s="554"/>
      <c r="AR1380" s="554"/>
      <c r="AS1380" s="554"/>
      <c r="AT1380" s="554"/>
      <c r="AU1380" s="554"/>
      <c r="AV1380" s="554"/>
      <c r="AW1380" s="554"/>
      <c r="AX1380" s="554"/>
      <c r="AY1380" s="554"/>
      <c r="AZ1380" s="554"/>
      <c r="BA1380" s="554"/>
      <c r="BB1380" s="554"/>
      <c r="BC1380" s="554"/>
      <c r="BD1380" s="554"/>
      <c r="BE1380" s="554"/>
      <c r="BF1380" s="554"/>
      <c r="BG1380" s="9"/>
      <c r="BH1380" s="9"/>
      <c r="BI1380" s="9"/>
      <c r="BJ1380" s="9"/>
      <c r="BK1380" s="9"/>
      <c r="BL1380" s="9"/>
      <c r="BM1380" s="9"/>
      <c r="BN1380" s="9"/>
      <c r="BO1380" s="9"/>
      <c r="BP1380" s="9"/>
      <c r="BQ1380" s="9"/>
      <c r="BR1380" s="9"/>
      <c r="BS1380" s="9"/>
      <c r="BT1380" s="9"/>
      <c r="BU1380" s="9"/>
      <c r="BV1380" s="9"/>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c r="DR1380" s="9"/>
      <c r="DS1380" s="9"/>
      <c r="DT1380" s="9"/>
    </row>
    <row r="1381" spans="1:124" hidden="1">
      <c r="A1381" s="9"/>
      <c r="B1381" s="9"/>
      <c r="C1381" s="9"/>
      <c r="D1381" s="9"/>
      <c r="E1381" s="9"/>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554"/>
      <c r="AI1381" s="554"/>
      <c r="AJ1381" s="554"/>
      <c r="AK1381" s="554"/>
      <c r="AL1381" s="554"/>
      <c r="AM1381" s="554"/>
      <c r="AN1381" s="554"/>
      <c r="AO1381" s="554"/>
      <c r="AP1381" s="554"/>
      <c r="AQ1381" s="554"/>
      <c r="AR1381" s="554"/>
      <c r="AS1381" s="554"/>
      <c r="AT1381" s="554"/>
      <c r="AU1381" s="554"/>
      <c r="AV1381" s="554"/>
      <c r="AW1381" s="554"/>
      <c r="AX1381" s="554"/>
      <c r="AY1381" s="554"/>
      <c r="AZ1381" s="554"/>
      <c r="BA1381" s="554"/>
      <c r="BB1381" s="554"/>
      <c r="BC1381" s="554"/>
      <c r="BD1381" s="554"/>
      <c r="BE1381" s="554"/>
      <c r="BF1381" s="554"/>
      <c r="BG1381" s="9"/>
      <c r="BH1381" s="9"/>
      <c r="BI1381" s="9"/>
      <c r="BJ1381" s="9"/>
      <c r="BK1381" s="9"/>
      <c r="BL1381" s="9"/>
      <c r="BM1381" s="9"/>
      <c r="BN1381" s="9"/>
      <c r="BO1381" s="9"/>
      <c r="BP1381" s="9"/>
      <c r="BQ1381" s="9"/>
      <c r="BR1381" s="9"/>
      <c r="BS1381" s="9"/>
      <c r="BT1381" s="9"/>
      <c r="BU1381" s="9"/>
      <c r="BV1381" s="9"/>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c r="DR1381" s="9"/>
      <c r="DS1381" s="9"/>
      <c r="DT1381" s="9"/>
    </row>
    <row r="1382" spans="1:124" hidden="1">
      <c r="A1382" s="9"/>
      <c r="B1382" s="9"/>
      <c r="C1382" s="9"/>
      <c r="D1382" s="9"/>
      <c r="E1382" s="9"/>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554"/>
      <c r="AI1382" s="554"/>
      <c r="AJ1382" s="554"/>
      <c r="AK1382" s="554"/>
      <c r="AL1382" s="554"/>
      <c r="AM1382" s="554"/>
      <c r="AN1382" s="554"/>
      <c r="AO1382" s="554"/>
      <c r="AP1382" s="554"/>
      <c r="AQ1382" s="554"/>
      <c r="AR1382" s="554"/>
      <c r="AS1382" s="554"/>
      <c r="AT1382" s="554"/>
      <c r="AU1382" s="554"/>
      <c r="AV1382" s="554"/>
      <c r="AW1382" s="554"/>
      <c r="AX1382" s="554"/>
      <c r="AY1382" s="554"/>
      <c r="AZ1382" s="554"/>
      <c r="BA1382" s="554"/>
      <c r="BB1382" s="554"/>
      <c r="BC1382" s="554"/>
      <c r="BD1382" s="554"/>
      <c r="BE1382" s="554"/>
      <c r="BF1382" s="554"/>
      <c r="BG1382" s="9"/>
      <c r="BH1382" s="9"/>
      <c r="BI1382" s="9"/>
      <c r="BJ1382" s="9"/>
      <c r="BK1382" s="9"/>
      <c r="BL1382" s="9"/>
      <c r="BM1382" s="9"/>
      <c r="BN1382" s="9"/>
      <c r="BO1382" s="9"/>
      <c r="BP1382" s="9"/>
      <c r="BQ1382" s="9"/>
      <c r="BR1382" s="9"/>
      <c r="BS1382" s="9"/>
      <c r="BT1382" s="9"/>
      <c r="BU1382" s="9"/>
      <c r="BV1382" s="9"/>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c r="DR1382" s="9"/>
      <c r="DS1382" s="9"/>
      <c r="DT1382" s="9"/>
    </row>
    <row r="1383" spans="1:124" hidden="1">
      <c r="A1383" s="9"/>
      <c r="B1383" s="9"/>
      <c r="C1383" s="9"/>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554"/>
      <c r="AI1383" s="554"/>
      <c r="AJ1383" s="554"/>
      <c r="AK1383" s="554"/>
      <c r="AL1383" s="554"/>
      <c r="AM1383" s="554"/>
      <c r="AN1383" s="554"/>
      <c r="AO1383" s="554"/>
      <c r="AP1383" s="554"/>
      <c r="AQ1383" s="554"/>
      <c r="AR1383" s="554"/>
      <c r="AS1383" s="554"/>
      <c r="AT1383" s="554"/>
      <c r="AU1383" s="554"/>
      <c r="AV1383" s="554"/>
      <c r="AW1383" s="554"/>
      <c r="AX1383" s="554"/>
      <c r="AY1383" s="554"/>
      <c r="AZ1383" s="554"/>
      <c r="BA1383" s="554"/>
      <c r="BB1383" s="554"/>
      <c r="BC1383" s="554"/>
      <c r="BD1383" s="554"/>
      <c r="BE1383" s="554"/>
      <c r="BF1383" s="554"/>
      <c r="BG1383" s="9"/>
      <c r="BH1383" s="9"/>
      <c r="BI1383" s="9"/>
      <c r="BJ1383" s="9"/>
      <c r="BK1383" s="9"/>
      <c r="BL1383" s="9"/>
      <c r="BM1383" s="9"/>
      <c r="BN1383" s="9"/>
      <c r="BO1383" s="9"/>
      <c r="BP1383" s="9"/>
      <c r="BQ1383" s="9"/>
      <c r="BR1383" s="9"/>
      <c r="BS1383" s="9"/>
      <c r="BT1383" s="9"/>
      <c r="BU1383" s="9"/>
      <c r="BV1383" s="9"/>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c r="DR1383" s="9"/>
      <c r="DS1383" s="9"/>
      <c r="DT1383" s="9"/>
    </row>
    <row r="1384" spans="1:124" hidden="1">
      <c r="A1384" s="9"/>
      <c r="B1384" s="9"/>
      <c r="C1384" s="9"/>
      <c r="D1384" s="9"/>
      <c r="E1384" s="9"/>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554"/>
      <c r="AI1384" s="554"/>
      <c r="AJ1384" s="554"/>
      <c r="AK1384" s="554"/>
      <c r="AL1384" s="554"/>
      <c r="AM1384" s="554"/>
      <c r="AN1384" s="554"/>
      <c r="AO1384" s="554"/>
      <c r="AP1384" s="554"/>
      <c r="AQ1384" s="554"/>
      <c r="AR1384" s="554"/>
      <c r="AS1384" s="554"/>
      <c r="AT1384" s="554"/>
      <c r="AU1384" s="554"/>
      <c r="AV1384" s="554"/>
      <c r="AW1384" s="554"/>
      <c r="AX1384" s="554"/>
      <c r="AY1384" s="554"/>
      <c r="AZ1384" s="554"/>
      <c r="BA1384" s="554"/>
      <c r="BB1384" s="554"/>
      <c r="BC1384" s="554"/>
      <c r="BD1384" s="554"/>
      <c r="BE1384" s="554"/>
      <c r="BF1384" s="554"/>
      <c r="BG1384" s="9"/>
      <c r="BH1384" s="9"/>
      <c r="BI1384" s="9"/>
      <c r="BJ1384" s="9"/>
      <c r="BK1384" s="9"/>
      <c r="BL1384" s="9"/>
      <c r="BM1384" s="9"/>
      <c r="BN1384" s="9"/>
      <c r="BO1384" s="9"/>
      <c r="BP1384" s="9"/>
      <c r="BQ1384" s="9"/>
      <c r="BR1384" s="9"/>
      <c r="BS1384" s="9"/>
      <c r="BT1384" s="9"/>
      <c r="BU1384" s="9"/>
      <c r="BV1384" s="9"/>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c r="DR1384" s="9"/>
      <c r="DS1384" s="9"/>
      <c r="DT1384" s="9"/>
    </row>
    <row r="1385" spans="1:124" hidden="1">
      <c r="A1385" s="9"/>
      <c r="B1385" s="9"/>
      <c r="C1385" s="9"/>
      <c r="D1385" s="9"/>
      <c r="E1385" s="9"/>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554"/>
      <c r="AI1385" s="554"/>
      <c r="AJ1385" s="554"/>
      <c r="AK1385" s="554"/>
      <c r="AL1385" s="554"/>
      <c r="AM1385" s="554"/>
      <c r="AN1385" s="554"/>
      <c r="AO1385" s="554"/>
      <c r="AP1385" s="554"/>
      <c r="AQ1385" s="554"/>
      <c r="AR1385" s="554"/>
      <c r="AS1385" s="554"/>
      <c r="AT1385" s="554"/>
      <c r="AU1385" s="554"/>
      <c r="AV1385" s="554"/>
      <c r="AW1385" s="554"/>
      <c r="AX1385" s="554"/>
      <c r="AY1385" s="554"/>
      <c r="AZ1385" s="554"/>
      <c r="BA1385" s="554"/>
      <c r="BB1385" s="554"/>
      <c r="BC1385" s="554"/>
      <c r="BD1385" s="554"/>
      <c r="BE1385" s="554"/>
      <c r="BF1385" s="554"/>
      <c r="BG1385" s="9"/>
      <c r="BH1385" s="9"/>
      <c r="BI1385" s="9"/>
      <c r="BJ1385" s="9"/>
      <c r="BK1385" s="9"/>
      <c r="BL1385" s="9"/>
      <c r="BM1385" s="9"/>
      <c r="BN1385" s="9"/>
      <c r="BO1385" s="9"/>
      <c r="BP1385" s="9"/>
      <c r="BQ1385" s="9"/>
      <c r="BR1385" s="9"/>
      <c r="BS1385" s="9"/>
      <c r="BT1385" s="9"/>
      <c r="BU1385" s="9"/>
      <c r="BV1385" s="9"/>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c r="DR1385" s="9"/>
      <c r="DS1385" s="9"/>
      <c r="DT1385" s="9"/>
    </row>
    <row r="1386" spans="1:124" hidden="1">
      <c r="A1386" s="9"/>
      <c r="B1386" s="9"/>
      <c r="C1386" s="9"/>
      <c r="D1386" s="9"/>
      <c r="E1386" s="9"/>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554"/>
      <c r="AI1386" s="554"/>
      <c r="AJ1386" s="554"/>
      <c r="AK1386" s="554"/>
      <c r="AL1386" s="554"/>
      <c r="AM1386" s="554"/>
      <c r="AN1386" s="554"/>
      <c r="AO1386" s="554"/>
      <c r="AP1386" s="554"/>
      <c r="AQ1386" s="554"/>
      <c r="AR1386" s="554"/>
      <c r="AS1386" s="554"/>
      <c r="AT1386" s="554"/>
      <c r="AU1386" s="554"/>
      <c r="AV1386" s="554"/>
      <c r="AW1386" s="554"/>
      <c r="AX1386" s="554"/>
      <c r="AY1386" s="554"/>
      <c r="AZ1386" s="554"/>
      <c r="BA1386" s="554"/>
      <c r="BB1386" s="554"/>
      <c r="BC1386" s="554"/>
      <c r="BD1386" s="554"/>
      <c r="BE1386" s="554"/>
      <c r="BF1386" s="554"/>
      <c r="BG1386" s="9"/>
      <c r="BH1386" s="9"/>
      <c r="BI1386" s="9"/>
      <c r="BJ1386" s="9"/>
      <c r="BK1386" s="9"/>
      <c r="BL1386" s="9"/>
      <c r="BM1386" s="9"/>
      <c r="BN1386" s="9"/>
      <c r="BO1386" s="9"/>
      <c r="BP1386" s="9"/>
      <c r="BQ1386" s="9"/>
      <c r="BR1386" s="9"/>
      <c r="BS1386" s="9"/>
      <c r="BT1386" s="9"/>
      <c r="BU1386" s="9"/>
      <c r="BV1386" s="9"/>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c r="DR1386" s="9"/>
      <c r="DS1386" s="9"/>
      <c r="DT1386" s="9"/>
    </row>
    <row r="1387" spans="1:124" hidden="1">
      <c r="A1387" s="9"/>
      <c r="B1387" s="9"/>
      <c r="C1387" s="9"/>
      <c r="D1387" s="9"/>
      <c r="E1387" s="9"/>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554"/>
      <c r="AI1387" s="554"/>
      <c r="AJ1387" s="554"/>
      <c r="AK1387" s="554"/>
      <c r="AL1387" s="554"/>
      <c r="AM1387" s="554"/>
      <c r="AN1387" s="554"/>
      <c r="AO1387" s="554"/>
      <c r="AP1387" s="554"/>
      <c r="AQ1387" s="554"/>
      <c r="AR1387" s="554"/>
      <c r="AS1387" s="554"/>
      <c r="AT1387" s="554"/>
      <c r="AU1387" s="554"/>
      <c r="AV1387" s="554"/>
      <c r="AW1387" s="554"/>
      <c r="AX1387" s="554"/>
      <c r="AY1387" s="554"/>
      <c r="AZ1387" s="554"/>
      <c r="BA1387" s="554"/>
      <c r="BB1387" s="554"/>
      <c r="BC1387" s="554"/>
      <c r="BD1387" s="554"/>
      <c r="BE1387" s="554"/>
      <c r="BF1387" s="554"/>
      <c r="BG1387" s="9"/>
      <c r="BH1387" s="9"/>
      <c r="BI1387" s="9"/>
      <c r="BJ1387" s="9"/>
      <c r="BK1387" s="9"/>
      <c r="BL1387" s="9"/>
      <c r="BM1387" s="9"/>
      <c r="BN1387" s="9"/>
      <c r="BO1387" s="9"/>
      <c r="BP1387" s="9"/>
      <c r="BQ1387" s="9"/>
      <c r="BR1387" s="9"/>
      <c r="BS1387" s="9"/>
      <c r="BT1387" s="9"/>
      <c r="BU1387" s="9"/>
      <c r="BV1387" s="9"/>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c r="DR1387" s="9"/>
      <c r="DS1387" s="9"/>
      <c r="DT1387" s="9"/>
    </row>
    <row r="1388" spans="1:124" hidden="1">
      <c r="A1388" s="9"/>
      <c r="B1388" s="9"/>
      <c r="C1388" s="9"/>
      <c r="D1388" s="9"/>
      <c r="E1388" s="9"/>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554"/>
      <c r="AI1388" s="554"/>
      <c r="AJ1388" s="554"/>
      <c r="AK1388" s="554"/>
      <c r="AL1388" s="554"/>
      <c r="AM1388" s="554"/>
      <c r="AN1388" s="554"/>
      <c r="AO1388" s="554"/>
      <c r="AP1388" s="554"/>
      <c r="AQ1388" s="554"/>
      <c r="AR1388" s="554"/>
      <c r="AS1388" s="554"/>
      <c r="AT1388" s="554"/>
      <c r="AU1388" s="554"/>
      <c r="AV1388" s="554"/>
      <c r="AW1388" s="554"/>
      <c r="AX1388" s="554"/>
      <c r="AY1388" s="554"/>
      <c r="AZ1388" s="554"/>
      <c r="BA1388" s="554"/>
      <c r="BB1388" s="554"/>
      <c r="BC1388" s="554"/>
      <c r="BD1388" s="554"/>
      <c r="BE1388" s="554"/>
      <c r="BF1388" s="554"/>
      <c r="BG1388" s="9"/>
      <c r="BH1388" s="9"/>
      <c r="BI1388" s="9"/>
      <c r="BJ1388" s="9"/>
      <c r="BK1388" s="9"/>
      <c r="BL1388" s="9"/>
      <c r="BM1388" s="9"/>
      <c r="BN1388" s="9"/>
      <c r="BO1388" s="9"/>
      <c r="BP1388" s="9"/>
      <c r="BQ1388" s="9"/>
      <c r="BR1388" s="9"/>
      <c r="BS1388" s="9"/>
      <c r="BT1388" s="9"/>
      <c r="BU1388" s="9"/>
      <c r="BV1388" s="9"/>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c r="DR1388" s="9"/>
      <c r="DS1388" s="9"/>
      <c r="DT1388" s="9"/>
    </row>
    <row r="1389" spans="1:124" hidden="1">
      <c r="A1389" s="9"/>
      <c r="B1389" s="9"/>
      <c r="C1389" s="9"/>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554"/>
      <c r="AI1389" s="554"/>
      <c r="AJ1389" s="554"/>
      <c r="AK1389" s="554"/>
      <c r="AL1389" s="554"/>
      <c r="AM1389" s="554"/>
      <c r="AN1389" s="554"/>
      <c r="AO1389" s="554"/>
      <c r="AP1389" s="554"/>
      <c r="AQ1389" s="554"/>
      <c r="AR1389" s="554"/>
      <c r="AS1389" s="554"/>
      <c r="AT1389" s="554"/>
      <c r="AU1389" s="554"/>
      <c r="AV1389" s="554"/>
      <c r="AW1389" s="554"/>
      <c r="AX1389" s="554"/>
      <c r="AY1389" s="554"/>
      <c r="AZ1389" s="554"/>
      <c r="BA1389" s="554"/>
      <c r="BB1389" s="554"/>
      <c r="BC1389" s="554"/>
      <c r="BD1389" s="554"/>
      <c r="BE1389" s="554"/>
      <c r="BF1389" s="554"/>
      <c r="BG1389" s="9"/>
      <c r="BH1389" s="9"/>
      <c r="BI1389" s="9"/>
      <c r="BJ1389" s="9"/>
      <c r="BK1389" s="9"/>
      <c r="BL1389" s="9"/>
      <c r="BM1389" s="9"/>
      <c r="BN1389" s="9"/>
      <c r="BO1389" s="9"/>
      <c r="BP1389" s="9"/>
      <c r="BQ1389" s="9"/>
      <c r="BR1389" s="9"/>
      <c r="BS1389" s="9"/>
      <c r="BT1389" s="9"/>
      <c r="BU1389" s="9"/>
      <c r="BV1389" s="9"/>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c r="DR1389" s="9"/>
      <c r="DS1389" s="9"/>
      <c r="DT1389" s="9"/>
    </row>
    <row r="1390" spans="1:124" hidden="1">
      <c r="A1390" s="9"/>
      <c r="B1390" s="9"/>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554"/>
      <c r="AI1390" s="554"/>
      <c r="AJ1390" s="554"/>
      <c r="AK1390" s="554"/>
      <c r="AL1390" s="554"/>
      <c r="AM1390" s="554"/>
      <c r="AN1390" s="554"/>
      <c r="AO1390" s="554"/>
      <c r="AP1390" s="554"/>
      <c r="AQ1390" s="554"/>
      <c r="AR1390" s="554"/>
      <c r="AS1390" s="554"/>
      <c r="AT1390" s="554"/>
      <c r="AU1390" s="554"/>
      <c r="AV1390" s="554"/>
      <c r="AW1390" s="554"/>
      <c r="AX1390" s="554"/>
      <c r="AY1390" s="554"/>
      <c r="AZ1390" s="554"/>
      <c r="BA1390" s="554"/>
      <c r="BB1390" s="554"/>
      <c r="BC1390" s="554"/>
      <c r="BD1390" s="554"/>
      <c r="BE1390" s="554"/>
      <c r="BF1390" s="554"/>
      <c r="BG1390" s="9"/>
      <c r="BH1390" s="9"/>
      <c r="BI1390" s="9"/>
      <c r="BJ1390" s="9"/>
      <c r="BK1390" s="9"/>
      <c r="BL1390" s="9"/>
      <c r="BM1390" s="9"/>
      <c r="BN1390" s="9"/>
      <c r="BO1390" s="9"/>
      <c r="BP1390" s="9"/>
      <c r="BQ1390" s="9"/>
      <c r="BR1390" s="9"/>
      <c r="BS1390" s="9"/>
      <c r="BT1390" s="9"/>
      <c r="BU1390" s="9"/>
      <c r="BV1390" s="9"/>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c r="DR1390" s="9"/>
      <c r="DS1390" s="9"/>
      <c r="DT1390" s="9"/>
    </row>
    <row r="1391" spans="1:124" hidden="1">
      <c r="A1391" s="9"/>
      <c r="B1391" s="9"/>
      <c r="C1391" s="9"/>
      <c r="D1391" s="9"/>
      <c r="E1391" s="9"/>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554"/>
      <c r="AI1391" s="554"/>
      <c r="AJ1391" s="554"/>
      <c r="AK1391" s="554"/>
      <c r="AL1391" s="554"/>
      <c r="AM1391" s="554"/>
      <c r="AN1391" s="554"/>
      <c r="AO1391" s="554"/>
      <c r="AP1391" s="554"/>
      <c r="AQ1391" s="554"/>
      <c r="AR1391" s="554"/>
      <c r="AS1391" s="554"/>
      <c r="AT1391" s="554"/>
      <c r="AU1391" s="554"/>
      <c r="AV1391" s="554"/>
      <c r="AW1391" s="554"/>
      <c r="AX1391" s="554"/>
      <c r="AY1391" s="554"/>
      <c r="AZ1391" s="554"/>
      <c r="BA1391" s="554"/>
      <c r="BB1391" s="554"/>
      <c r="BC1391" s="554"/>
      <c r="BD1391" s="554"/>
      <c r="BE1391" s="554"/>
      <c r="BF1391" s="554"/>
      <c r="BG1391" s="9"/>
      <c r="BH1391" s="9"/>
      <c r="BI1391" s="9"/>
      <c r="BJ1391" s="9"/>
      <c r="BK1391" s="9"/>
      <c r="BL1391" s="9"/>
      <c r="BM1391" s="9"/>
      <c r="BN1391" s="9"/>
      <c r="BO1391" s="9"/>
      <c r="BP1391" s="9"/>
      <c r="BQ1391" s="9"/>
      <c r="BR1391" s="9"/>
      <c r="BS1391" s="9"/>
      <c r="BT1391" s="9"/>
      <c r="BU1391" s="9"/>
      <c r="BV1391" s="9"/>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c r="DR1391" s="9"/>
      <c r="DS1391" s="9"/>
      <c r="DT1391" s="9"/>
    </row>
    <row r="1392" spans="1:124" hidden="1">
      <c r="A1392" s="9"/>
      <c r="B1392" s="9"/>
      <c r="C1392" s="9"/>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554"/>
      <c r="AI1392" s="554"/>
      <c r="AJ1392" s="554"/>
      <c r="AK1392" s="554"/>
      <c r="AL1392" s="554"/>
      <c r="AM1392" s="554"/>
      <c r="AN1392" s="554"/>
      <c r="AO1392" s="554"/>
      <c r="AP1392" s="554"/>
      <c r="AQ1392" s="554"/>
      <c r="AR1392" s="554"/>
      <c r="AS1392" s="554"/>
      <c r="AT1392" s="554"/>
      <c r="AU1392" s="554"/>
      <c r="AV1392" s="554"/>
      <c r="AW1392" s="554"/>
      <c r="AX1392" s="554"/>
      <c r="AY1392" s="554"/>
      <c r="AZ1392" s="554"/>
      <c r="BA1392" s="554"/>
      <c r="BB1392" s="554"/>
      <c r="BC1392" s="554"/>
      <c r="BD1392" s="554"/>
      <c r="BE1392" s="554"/>
      <c r="BF1392" s="554"/>
      <c r="BG1392" s="9"/>
      <c r="BH1392" s="9"/>
      <c r="BI1392" s="9"/>
      <c r="BJ1392" s="9"/>
      <c r="BK1392" s="9"/>
      <c r="BL1392" s="9"/>
      <c r="BM1392" s="9"/>
      <c r="BN1392" s="9"/>
      <c r="BO1392" s="9"/>
      <c r="BP1392" s="9"/>
      <c r="BQ1392" s="9"/>
      <c r="BR1392" s="9"/>
      <c r="BS1392" s="9"/>
      <c r="BT1392" s="9"/>
      <c r="BU1392" s="9"/>
      <c r="BV1392" s="9"/>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c r="DR1392" s="9"/>
      <c r="DS1392" s="9"/>
      <c r="DT1392" s="9"/>
    </row>
    <row r="1393" spans="1:124" hidden="1">
      <c r="A1393" s="9"/>
      <c r="B1393" s="9"/>
      <c r="C1393" s="9"/>
      <c r="D1393" s="9"/>
      <c r="E1393" s="9"/>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554"/>
      <c r="AI1393" s="554"/>
      <c r="AJ1393" s="554"/>
      <c r="AK1393" s="554"/>
      <c r="AL1393" s="554"/>
      <c r="AM1393" s="554"/>
      <c r="AN1393" s="554"/>
      <c r="AO1393" s="554"/>
      <c r="AP1393" s="554"/>
      <c r="AQ1393" s="554"/>
      <c r="AR1393" s="554"/>
      <c r="AS1393" s="554"/>
      <c r="AT1393" s="554"/>
      <c r="AU1393" s="554"/>
      <c r="AV1393" s="554"/>
      <c r="AW1393" s="554"/>
      <c r="AX1393" s="554"/>
      <c r="AY1393" s="554"/>
      <c r="AZ1393" s="554"/>
      <c r="BA1393" s="554"/>
      <c r="BB1393" s="554"/>
      <c r="BC1393" s="554"/>
      <c r="BD1393" s="554"/>
      <c r="BE1393" s="554"/>
      <c r="BF1393" s="554"/>
      <c r="BG1393" s="9"/>
      <c r="BH1393" s="9"/>
      <c r="BI1393" s="9"/>
      <c r="BJ1393" s="9"/>
      <c r="BK1393" s="9"/>
      <c r="BL1393" s="9"/>
      <c r="BM1393" s="9"/>
      <c r="BN1393" s="9"/>
      <c r="BO1393" s="9"/>
      <c r="BP1393" s="9"/>
      <c r="BQ1393" s="9"/>
      <c r="BR1393" s="9"/>
      <c r="BS1393" s="9"/>
      <c r="BT1393" s="9"/>
      <c r="BU1393" s="9"/>
      <c r="BV1393" s="9"/>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c r="DR1393" s="9"/>
      <c r="DS1393" s="9"/>
      <c r="DT1393" s="9"/>
    </row>
    <row r="1394" spans="1:124" hidden="1">
      <c r="A1394" s="9"/>
      <c r="B1394" s="9"/>
      <c r="C1394" s="9"/>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554"/>
      <c r="AI1394" s="554"/>
      <c r="AJ1394" s="554"/>
      <c r="AK1394" s="554"/>
      <c r="AL1394" s="554"/>
      <c r="AM1394" s="554"/>
      <c r="AN1394" s="554"/>
      <c r="AO1394" s="554"/>
      <c r="AP1394" s="554"/>
      <c r="AQ1394" s="554"/>
      <c r="AR1394" s="554"/>
      <c r="AS1394" s="554"/>
      <c r="AT1394" s="554"/>
      <c r="AU1394" s="554"/>
      <c r="AV1394" s="554"/>
      <c r="AW1394" s="554"/>
      <c r="AX1394" s="554"/>
      <c r="AY1394" s="554"/>
      <c r="AZ1394" s="554"/>
      <c r="BA1394" s="554"/>
      <c r="BB1394" s="554"/>
      <c r="BC1394" s="554"/>
      <c r="BD1394" s="554"/>
      <c r="BE1394" s="554"/>
      <c r="BF1394" s="554"/>
      <c r="BG1394" s="9"/>
      <c r="BH1394" s="9"/>
      <c r="BI1394" s="9"/>
      <c r="BJ1394" s="9"/>
      <c r="BK1394" s="9"/>
      <c r="BL1394" s="9"/>
      <c r="BM1394" s="9"/>
      <c r="BN1394" s="9"/>
      <c r="BO1394" s="9"/>
      <c r="BP1394" s="9"/>
      <c r="BQ1394" s="9"/>
      <c r="BR1394" s="9"/>
      <c r="BS1394" s="9"/>
      <c r="BT1394" s="9"/>
      <c r="BU1394" s="9"/>
      <c r="BV1394" s="9"/>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c r="DR1394" s="9"/>
      <c r="DS1394" s="9"/>
      <c r="DT1394" s="9"/>
    </row>
    <row r="1395" spans="1:124" hidden="1">
      <c r="A1395" s="9"/>
      <c r="B1395" s="9"/>
      <c r="C1395" s="9"/>
      <c r="D1395" s="9"/>
      <c r="E1395" s="9"/>
      <c r="F1395" s="9"/>
      <c r="G1395" s="9"/>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554"/>
      <c r="AI1395" s="554"/>
      <c r="AJ1395" s="554"/>
      <c r="AK1395" s="554"/>
      <c r="AL1395" s="554"/>
      <c r="AM1395" s="554"/>
      <c r="AN1395" s="554"/>
      <c r="AO1395" s="554"/>
      <c r="AP1395" s="554"/>
      <c r="AQ1395" s="554"/>
      <c r="AR1395" s="554"/>
      <c r="AS1395" s="554"/>
      <c r="AT1395" s="554"/>
      <c r="AU1395" s="554"/>
      <c r="AV1395" s="554"/>
      <c r="AW1395" s="554"/>
      <c r="AX1395" s="554"/>
      <c r="AY1395" s="554"/>
      <c r="AZ1395" s="554"/>
      <c r="BA1395" s="554"/>
      <c r="BB1395" s="554"/>
      <c r="BC1395" s="554"/>
      <c r="BD1395" s="554"/>
      <c r="BE1395" s="554"/>
      <c r="BF1395" s="554"/>
      <c r="BG1395" s="9"/>
      <c r="BH1395" s="9"/>
      <c r="BI1395" s="9"/>
      <c r="BJ1395" s="9"/>
      <c r="BK1395" s="9"/>
      <c r="BL1395" s="9"/>
      <c r="BM1395" s="9"/>
      <c r="BN1395" s="9"/>
      <c r="BO1395" s="9"/>
      <c r="BP1395" s="9"/>
      <c r="BQ1395" s="9"/>
      <c r="BR1395" s="9"/>
      <c r="BS1395" s="9"/>
      <c r="BT1395" s="9"/>
      <c r="BU1395" s="9"/>
      <c r="BV1395" s="9"/>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c r="DR1395" s="9"/>
      <c r="DS1395" s="9"/>
      <c r="DT1395" s="9"/>
    </row>
    <row r="1396" spans="1:124" hidden="1">
      <c r="A1396" s="9"/>
      <c r="B1396" s="9"/>
      <c r="C1396" s="9"/>
      <c r="D1396" s="9"/>
      <c r="E1396" s="9"/>
      <c r="F1396" s="9"/>
      <c r="G1396" s="9"/>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554"/>
      <c r="AI1396" s="554"/>
      <c r="AJ1396" s="554"/>
      <c r="AK1396" s="554"/>
      <c r="AL1396" s="554"/>
      <c r="AM1396" s="554"/>
      <c r="AN1396" s="554"/>
      <c r="AO1396" s="554"/>
      <c r="AP1396" s="554"/>
      <c r="AQ1396" s="554"/>
      <c r="AR1396" s="554"/>
      <c r="AS1396" s="554"/>
      <c r="AT1396" s="554"/>
      <c r="AU1396" s="554"/>
      <c r="AV1396" s="554"/>
      <c r="AW1396" s="554"/>
      <c r="AX1396" s="554"/>
      <c r="AY1396" s="554"/>
      <c r="AZ1396" s="554"/>
      <c r="BA1396" s="554"/>
      <c r="BB1396" s="554"/>
      <c r="BC1396" s="554"/>
      <c r="BD1396" s="554"/>
      <c r="BE1396" s="554"/>
      <c r="BF1396" s="554"/>
      <c r="BG1396" s="9"/>
      <c r="BH1396" s="9"/>
      <c r="BI1396" s="9"/>
      <c r="BJ1396" s="9"/>
      <c r="BK1396" s="9"/>
      <c r="BL1396" s="9"/>
      <c r="BM1396" s="9"/>
      <c r="BN1396" s="9"/>
      <c r="BO1396" s="9"/>
      <c r="BP1396" s="9"/>
      <c r="BQ1396" s="9"/>
      <c r="BR1396" s="9"/>
      <c r="BS1396" s="9"/>
      <c r="BT1396" s="9"/>
      <c r="BU1396" s="9"/>
      <c r="BV1396" s="9"/>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c r="DR1396" s="9"/>
      <c r="DS1396" s="9"/>
      <c r="DT1396" s="9"/>
    </row>
    <row r="1397" spans="1:124" hidden="1">
      <c r="A1397" s="9"/>
      <c r="B1397" s="9"/>
      <c r="C1397" s="9"/>
      <c r="D1397" s="9"/>
      <c r="E1397" s="9"/>
      <c r="F1397" s="9"/>
      <c r="G1397" s="9"/>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554"/>
      <c r="AI1397" s="554"/>
      <c r="AJ1397" s="554"/>
      <c r="AK1397" s="554"/>
      <c r="AL1397" s="554"/>
      <c r="AM1397" s="554"/>
      <c r="AN1397" s="554"/>
      <c r="AO1397" s="554"/>
      <c r="AP1397" s="554"/>
      <c r="AQ1397" s="554"/>
      <c r="AR1397" s="554"/>
      <c r="AS1397" s="554"/>
      <c r="AT1397" s="554"/>
      <c r="AU1397" s="554"/>
      <c r="AV1397" s="554"/>
      <c r="AW1397" s="554"/>
      <c r="AX1397" s="554"/>
      <c r="AY1397" s="554"/>
      <c r="AZ1397" s="554"/>
      <c r="BA1397" s="554"/>
      <c r="BB1397" s="554"/>
      <c r="BC1397" s="554"/>
      <c r="BD1397" s="554"/>
      <c r="BE1397" s="554"/>
      <c r="BF1397" s="554"/>
      <c r="BG1397" s="9"/>
      <c r="BH1397" s="9"/>
      <c r="BI1397" s="9"/>
      <c r="BJ1397" s="9"/>
      <c r="BK1397" s="9"/>
      <c r="BL1397" s="9"/>
      <c r="BM1397" s="9"/>
      <c r="BN1397" s="9"/>
      <c r="BO1397" s="9"/>
      <c r="BP1397" s="9"/>
      <c r="BQ1397" s="9"/>
      <c r="BR1397" s="9"/>
      <c r="BS1397" s="9"/>
      <c r="BT1397" s="9"/>
      <c r="BU1397" s="9"/>
      <c r="BV1397" s="9"/>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c r="DR1397" s="9"/>
      <c r="DS1397" s="9"/>
      <c r="DT1397" s="9"/>
    </row>
    <row r="1398" spans="1:124" hidden="1">
      <c r="A1398" s="9"/>
      <c r="B1398" s="9"/>
      <c r="C1398" s="9"/>
      <c r="D1398" s="9"/>
      <c r="E1398" s="9"/>
      <c r="F1398" s="9"/>
      <c r="G1398" s="9"/>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554"/>
      <c r="AI1398" s="554"/>
      <c r="AJ1398" s="554"/>
      <c r="AK1398" s="554"/>
      <c r="AL1398" s="554"/>
      <c r="AM1398" s="554"/>
      <c r="AN1398" s="554"/>
      <c r="AO1398" s="554"/>
      <c r="AP1398" s="554"/>
      <c r="AQ1398" s="554"/>
      <c r="AR1398" s="554"/>
      <c r="AS1398" s="554"/>
      <c r="AT1398" s="554"/>
      <c r="AU1398" s="554"/>
      <c r="AV1398" s="554"/>
      <c r="AW1398" s="554"/>
      <c r="AX1398" s="554"/>
      <c r="AY1398" s="554"/>
      <c r="AZ1398" s="554"/>
      <c r="BA1398" s="554"/>
      <c r="BB1398" s="554"/>
      <c r="BC1398" s="554"/>
      <c r="BD1398" s="554"/>
      <c r="BE1398" s="554"/>
      <c r="BF1398" s="554"/>
      <c r="BG1398" s="9"/>
      <c r="BH1398" s="9"/>
      <c r="BI1398" s="9"/>
      <c r="BJ1398" s="9"/>
      <c r="BK1398" s="9"/>
      <c r="BL1398" s="9"/>
      <c r="BM1398" s="9"/>
      <c r="BN1398" s="9"/>
      <c r="BO1398" s="9"/>
      <c r="BP1398" s="9"/>
      <c r="BQ1398" s="9"/>
      <c r="BR1398" s="9"/>
      <c r="BS1398" s="9"/>
      <c r="BT1398" s="9"/>
      <c r="BU1398" s="9"/>
      <c r="BV1398" s="9"/>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c r="DR1398" s="9"/>
      <c r="DS1398" s="9"/>
      <c r="DT1398" s="9"/>
    </row>
    <row r="1399" spans="1:124" hidden="1">
      <c r="A1399" s="9"/>
      <c r="B1399" s="9"/>
      <c r="C1399" s="9"/>
      <c r="D1399" s="9"/>
      <c r="E1399" s="9"/>
      <c r="F1399" s="9"/>
      <c r="G1399" s="9"/>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554"/>
      <c r="AI1399" s="554"/>
      <c r="AJ1399" s="554"/>
      <c r="AK1399" s="554"/>
      <c r="AL1399" s="554"/>
      <c r="AM1399" s="554"/>
      <c r="AN1399" s="554"/>
      <c r="AO1399" s="554"/>
      <c r="AP1399" s="554"/>
      <c r="AQ1399" s="554"/>
      <c r="AR1399" s="554"/>
      <c r="AS1399" s="554"/>
      <c r="AT1399" s="554"/>
      <c r="AU1399" s="554"/>
      <c r="AV1399" s="554"/>
      <c r="AW1399" s="554"/>
      <c r="AX1399" s="554"/>
      <c r="AY1399" s="554"/>
      <c r="AZ1399" s="554"/>
      <c r="BA1399" s="554"/>
      <c r="BB1399" s="554"/>
      <c r="BC1399" s="554"/>
      <c r="BD1399" s="554"/>
      <c r="BE1399" s="554"/>
      <c r="BF1399" s="554"/>
      <c r="BG1399" s="9"/>
      <c r="BH1399" s="9"/>
      <c r="BI1399" s="9"/>
      <c r="BJ1399" s="9"/>
      <c r="BK1399" s="9"/>
      <c r="BL1399" s="9"/>
      <c r="BM1399" s="9"/>
      <c r="BN1399" s="9"/>
      <c r="BO1399" s="9"/>
      <c r="BP1399" s="9"/>
      <c r="BQ1399" s="9"/>
      <c r="BR1399" s="9"/>
      <c r="BS1399" s="9"/>
      <c r="BT1399" s="9"/>
      <c r="BU1399" s="9"/>
      <c r="BV1399" s="9"/>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c r="DR1399" s="9"/>
      <c r="DS1399" s="9"/>
      <c r="DT1399" s="9"/>
    </row>
    <row r="1400" spans="1:124" hidden="1">
      <c r="A1400" s="9"/>
      <c r="B1400" s="9"/>
      <c r="C1400" s="9"/>
      <c r="D1400" s="9"/>
      <c r="E1400" s="9"/>
      <c r="F1400" s="9"/>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554"/>
      <c r="AI1400" s="554"/>
      <c r="AJ1400" s="554"/>
      <c r="AK1400" s="554"/>
      <c r="AL1400" s="554"/>
      <c r="AM1400" s="554"/>
      <c r="AN1400" s="554"/>
      <c r="AO1400" s="554"/>
      <c r="AP1400" s="554"/>
      <c r="AQ1400" s="554"/>
      <c r="AR1400" s="554"/>
      <c r="AS1400" s="554"/>
      <c r="AT1400" s="554"/>
      <c r="AU1400" s="554"/>
      <c r="AV1400" s="554"/>
      <c r="AW1400" s="554"/>
      <c r="AX1400" s="554"/>
      <c r="AY1400" s="554"/>
      <c r="AZ1400" s="554"/>
      <c r="BA1400" s="554"/>
      <c r="BB1400" s="554"/>
      <c r="BC1400" s="554"/>
      <c r="BD1400" s="554"/>
      <c r="BE1400" s="554"/>
      <c r="BF1400" s="554"/>
      <c r="BG1400" s="9"/>
      <c r="BH1400" s="9"/>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row>
    <row r="1401" spans="1:124" hidden="1">
      <c r="A1401" s="9"/>
      <c r="B1401" s="9"/>
      <c r="C1401" s="9"/>
      <c r="D1401" s="9"/>
      <c r="E1401" s="9"/>
      <c r="F1401" s="9"/>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554"/>
      <c r="AI1401" s="554"/>
      <c r="AJ1401" s="554"/>
      <c r="AK1401" s="554"/>
      <c r="AL1401" s="554"/>
      <c r="AM1401" s="554"/>
      <c r="AN1401" s="554"/>
      <c r="AO1401" s="554"/>
      <c r="AP1401" s="554"/>
      <c r="AQ1401" s="554"/>
      <c r="AR1401" s="554"/>
      <c r="AS1401" s="554"/>
      <c r="AT1401" s="554"/>
      <c r="AU1401" s="554"/>
      <c r="AV1401" s="554"/>
      <c r="AW1401" s="554"/>
      <c r="AX1401" s="554"/>
      <c r="AY1401" s="554"/>
      <c r="AZ1401" s="554"/>
      <c r="BA1401" s="554"/>
      <c r="BB1401" s="554"/>
      <c r="BC1401" s="554"/>
      <c r="BD1401" s="554"/>
      <c r="BE1401" s="554"/>
      <c r="BF1401" s="554"/>
      <c r="BG1401" s="9"/>
      <c r="BH1401" s="9"/>
      <c r="BI1401" s="9"/>
      <c r="BJ1401" s="9"/>
      <c r="BK1401" s="9"/>
      <c r="BL1401" s="9"/>
      <c r="BM1401" s="9"/>
      <c r="BN1401" s="9"/>
      <c r="BO1401" s="9"/>
      <c r="BP1401" s="9"/>
      <c r="BQ1401" s="9"/>
      <c r="BR1401" s="9"/>
      <c r="BS1401" s="9"/>
      <c r="BT1401" s="9"/>
      <c r="BU1401" s="9"/>
      <c r="BV1401" s="9"/>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c r="DR1401" s="9"/>
      <c r="DS1401" s="9"/>
      <c r="DT1401" s="9"/>
    </row>
    <row r="1402" spans="1:124" hidden="1">
      <c r="A1402" s="9"/>
      <c r="B1402" s="9"/>
      <c r="C1402" s="9"/>
      <c r="D1402" s="9"/>
      <c r="E1402" s="9"/>
      <c r="F1402" s="9"/>
      <c r="G1402" s="9"/>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554"/>
      <c r="AI1402" s="554"/>
      <c r="AJ1402" s="554"/>
      <c r="AK1402" s="554"/>
      <c r="AL1402" s="554"/>
      <c r="AM1402" s="554"/>
      <c r="AN1402" s="554"/>
      <c r="AO1402" s="554"/>
      <c r="AP1402" s="554"/>
      <c r="AQ1402" s="554"/>
      <c r="AR1402" s="554"/>
      <c r="AS1402" s="554"/>
      <c r="AT1402" s="554"/>
      <c r="AU1402" s="554"/>
      <c r="AV1402" s="554"/>
      <c r="AW1402" s="554"/>
      <c r="AX1402" s="554"/>
      <c r="AY1402" s="554"/>
      <c r="AZ1402" s="554"/>
      <c r="BA1402" s="554"/>
      <c r="BB1402" s="554"/>
      <c r="BC1402" s="554"/>
      <c r="BD1402" s="554"/>
      <c r="BE1402" s="554"/>
      <c r="BF1402" s="554"/>
      <c r="BG1402" s="9"/>
      <c r="BH1402" s="9"/>
      <c r="BI1402" s="9"/>
      <c r="BJ1402" s="9"/>
      <c r="BK1402" s="9"/>
      <c r="BL1402" s="9"/>
      <c r="BM1402" s="9"/>
      <c r="BN1402" s="9"/>
      <c r="BO1402" s="9"/>
      <c r="BP1402" s="9"/>
      <c r="BQ1402" s="9"/>
      <c r="BR1402" s="9"/>
      <c r="BS1402" s="9"/>
      <c r="BT1402" s="9"/>
      <c r="BU1402" s="9"/>
      <c r="BV1402" s="9"/>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c r="DR1402" s="9"/>
      <c r="DS1402" s="9"/>
      <c r="DT1402" s="9"/>
    </row>
    <row r="1403" spans="1:124" hidden="1">
      <c r="A1403" s="9"/>
      <c r="B1403" s="9"/>
      <c r="C1403" s="9"/>
      <c r="D1403" s="9"/>
      <c r="E1403" s="9"/>
      <c r="F1403" s="9"/>
      <c r="G1403" s="9"/>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554"/>
      <c r="AI1403" s="554"/>
      <c r="AJ1403" s="554"/>
      <c r="AK1403" s="554"/>
      <c r="AL1403" s="554"/>
      <c r="AM1403" s="554"/>
      <c r="AN1403" s="554"/>
      <c r="AO1403" s="554"/>
      <c r="AP1403" s="554"/>
      <c r="AQ1403" s="554"/>
      <c r="AR1403" s="554"/>
      <c r="AS1403" s="554"/>
      <c r="AT1403" s="554"/>
      <c r="AU1403" s="554"/>
      <c r="AV1403" s="554"/>
      <c r="AW1403" s="554"/>
      <c r="AX1403" s="554"/>
      <c r="AY1403" s="554"/>
      <c r="AZ1403" s="554"/>
      <c r="BA1403" s="554"/>
      <c r="BB1403" s="554"/>
      <c r="BC1403" s="554"/>
      <c r="BD1403" s="554"/>
      <c r="BE1403" s="554"/>
      <c r="BF1403" s="554"/>
      <c r="BG1403" s="9"/>
      <c r="BH1403" s="9"/>
      <c r="BI1403" s="9"/>
      <c r="BJ1403" s="9"/>
      <c r="BK1403" s="9"/>
      <c r="BL1403" s="9"/>
      <c r="BM1403" s="9"/>
      <c r="BN1403" s="9"/>
      <c r="BO1403" s="9"/>
      <c r="BP1403" s="9"/>
      <c r="BQ1403" s="9"/>
      <c r="BR1403" s="9"/>
      <c r="BS1403" s="9"/>
      <c r="BT1403" s="9"/>
      <c r="BU1403" s="9"/>
      <c r="BV1403" s="9"/>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c r="DR1403" s="9"/>
      <c r="DS1403" s="9"/>
      <c r="DT1403" s="9"/>
    </row>
    <row r="1404" spans="1:124" hidden="1">
      <c r="A1404" s="9"/>
      <c r="B1404" s="9"/>
      <c r="C1404" s="9"/>
      <c r="D1404" s="9"/>
      <c r="E1404" s="9"/>
      <c r="F1404" s="9"/>
      <c r="G1404" s="9"/>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554"/>
      <c r="AI1404" s="554"/>
      <c r="AJ1404" s="554"/>
      <c r="AK1404" s="554"/>
      <c r="AL1404" s="554"/>
      <c r="AM1404" s="554"/>
      <c r="AN1404" s="554"/>
      <c r="AO1404" s="554"/>
      <c r="AP1404" s="554"/>
      <c r="AQ1404" s="554"/>
      <c r="AR1404" s="554"/>
      <c r="AS1404" s="554"/>
      <c r="AT1404" s="554"/>
      <c r="AU1404" s="554"/>
      <c r="AV1404" s="554"/>
      <c r="AW1404" s="554"/>
      <c r="AX1404" s="554"/>
      <c r="AY1404" s="554"/>
      <c r="AZ1404" s="554"/>
      <c r="BA1404" s="554"/>
      <c r="BB1404" s="554"/>
      <c r="BC1404" s="554"/>
      <c r="BD1404" s="554"/>
      <c r="BE1404" s="554"/>
      <c r="BF1404" s="554"/>
      <c r="BG1404" s="9"/>
      <c r="BH1404" s="9"/>
      <c r="BI1404" s="9"/>
      <c r="BJ1404" s="9"/>
      <c r="BK1404" s="9"/>
      <c r="BL1404" s="9"/>
      <c r="BM1404" s="9"/>
      <c r="BN1404" s="9"/>
      <c r="BO1404" s="9"/>
      <c r="BP1404" s="9"/>
      <c r="BQ1404" s="9"/>
      <c r="BR1404" s="9"/>
      <c r="BS1404" s="9"/>
      <c r="BT1404" s="9"/>
      <c r="BU1404" s="9"/>
      <c r="BV1404" s="9"/>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c r="DR1404" s="9"/>
      <c r="DS1404" s="9"/>
      <c r="DT1404" s="9"/>
    </row>
    <row r="1405" spans="1:124" hidden="1">
      <c r="A1405" s="9"/>
      <c r="B1405" s="9"/>
      <c r="C1405" s="9"/>
      <c r="D1405" s="9"/>
      <c r="E1405" s="9"/>
      <c r="F1405" s="9"/>
      <c r="G1405" s="9"/>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554"/>
      <c r="AI1405" s="554"/>
      <c r="AJ1405" s="554"/>
      <c r="AK1405" s="554"/>
      <c r="AL1405" s="554"/>
      <c r="AM1405" s="554"/>
      <c r="AN1405" s="554"/>
      <c r="AO1405" s="554"/>
      <c r="AP1405" s="554"/>
      <c r="AQ1405" s="554"/>
      <c r="AR1405" s="554"/>
      <c r="AS1405" s="554"/>
      <c r="AT1405" s="554"/>
      <c r="AU1405" s="554"/>
      <c r="AV1405" s="554"/>
      <c r="AW1405" s="554"/>
      <c r="AX1405" s="554"/>
      <c r="AY1405" s="554"/>
      <c r="AZ1405" s="554"/>
      <c r="BA1405" s="554"/>
      <c r="BB1405" s="554"/>
      <c r="BC1405" s="554"/>
      <c r="BD1405" s="554"/>
      <c r="BE1405" s="554"/>
      <c r="BF1405" s="554"/>
      <c r="BG1405" s="9"/>
      <c r="BH1405" s="9"/>
      <c r="BI1405" s="9"/>
      <c r="BJ1405" s="9"/>
      <c r="BK1405" s="9"/>
      <c r="BL1405" s="9"/>
      <c r="BM1405" s="9"/>
      <c r="BN1405" s="9"/>
      <c r="BO1405" s="9"/>
      <c r="BP1405" s="9"/>
      <c r="BQ1405" s="9"/>
      <c r="BR1405" s="9"/>
      <c r="BS1405" s="9"/>
      <c r="BT1405" s="9"/>
      <c r="BU1405" s="9"/>
      <c r="BV1405" s="9"/>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c r="DR1405" s="9"/>
      <c r="DS1405" s="9"/>
      <c r="DT1405" s="9"/>
    </row>
    <row r="1406" spans="1:124" hidden="1">
      <c r="A1406" s="9"/>
      <c r="B1406" s="9"/>
      <c r="C1406" s="9"/>
      <c r="D1406" s="9"/>
      <c r="E1406" s="9"/>
      <c r="F1406" s="9"/>
      <c r="G1406" s="9"/>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554"/>
      <c r="AI1406" s="554"/>
      <c r="AJ1406" s="554"/>
      <c r="AK1406" s="554"/>
      <c r="AL1406" s="554"/>
      <c r="AM1406" s="554"/>
      <c r="AN1406" s="554"/>
      <c r="AO1406" s="554"/>
      <c r="AP1406" s="554"/>
      <c r="AQ1406" s="554"/>
      <c r="AR1406" s="554"/>
      <c r="AS1406" s="554"/>
      <c r="AT1406" s="554"/>
      <c r="AU1406" s="554"/>
      <c r="AV1406" s="554"/>
      <c r="AW1406" s="554"/>
      <c r="AX1406" s="554"/>
      <c r="AY1406" s="554"/>
      <c r="AZ1406" s="554"/>
      <c r="BA1406" s="554"/>
      <c r="BB1406" s="554"/>
      <c r="BC1406" s="554"/>
      <c r="BD1406" s="554"/>
      <c r="BE1406" s="554"/>
      <c r="BF1406" s="554"/>
      <c r="BG1406" s="9"/>
      <c r="BH1406" s="9"/>
      <c r="BI1406" s="9"/>
      <c r="BJ1406" s="9"/>
      <c r="BK1406" s="9"/>
      <c r="BL1406" s="9"/>
      <c r="BM1406" s="9"/>
      <c r="BN1406" s="9"/>
      <c r="BO1406" s="9"/>
      <c r="BP1406" s="9"/>
      <c r="BQ1406" s="9"/>
      <c r="BR1406" s="9"/>
      <c r="BS1406" s="9"/>
      <c r="BT1406" s="9"/>
      <c r="BU1406" s="9"/>
      <c r="BV1406" s="9"/>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c r="DR1406" s="9"/>
      <c r="DS1406" s="9"/>
      <c r="DT1406" s="9"/>
    </row>
    <row r="1407" spans="1:124" hidden="1">
      <c r="A1407" s="9"/>
      <c r="B1407" s="9"/>
      <c r="C1407" s="9"/>
      <c r="D1407" s="9"/>
      <c r="E1407" s="9"/>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554"/>
      <c r="AI1407" s="554"/>
      <c r="AJ1407" s="554"/>
      <c r="AK1407" s="554"/>
      <c r="AL1407" s="554"/>
      <c r="AM1407" s="554"/>
      <c r="AN1407" s="554"/>
      <c r="AO1407" s="554"/>
      <c r="AP1407" s="554"/>
      <c r="AQ1407" s="554"/>
      <c r="AR1407" s="554"/>
      <c r="AS1407" s="554"/>
      <c r="AT1407" s="554"/>
      <c r="AU1407" s="554"/>
      <c r="AV1407" s="554"/>
      <c r="AW1407" s="554"/>
      <c r="AX1407" s="554"/>
      <c r="AY1407" s="554"/>
      <c r="AZ1407" s="554"/>
      <c r="BA1407" s="554"/>
      <c r="BB1407" s="554"/>
      <c r="BC1407" s="554"/>
      <c r="BD1407" s="554"/>
      <c r="BE1407" s="554"/>
      <c r="BF1407" s="554"/>
      <c r="BG1407" s="9"/>
      <c r="BH1407" s="9"/>
      <c r="BI1407" s="9"/>
      <c r="BJ1407" s="9"/>
      <c r="BK1407" s="9"/>
      <c r="BL1407" s="9"/>
      <c r="BM1407" s="9"/>
      <c r="BN1407" s="9"/>
      <c r="BO1407" s="9"/>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c r="DR1407" s="9"/>
      <c r="DS1407" s="9"/>
      <c r="DT1407" s="9"/>
    </row>
    <row r="1408" spans="1:124" hidden="1">
      <c r="A1408" s="9"/>
      <c r="B1408" s="9"/>
      <c r="C1408" s="9"/>
      <c r="D1408" s="9"/>
      <c r="E1408" s="9"/>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554"/>
      <c r="AI1408" s="554"/>
      <c r="AJ1408" s="554"/>
      <c r="AK1408" s="554"/>
      <c r="AL1408" s="554"/>
      <c r="AM1408" s="554"/>
      <c r="AN1408" s="554"/>
      <c r="AO1408" s="554"/>
      <c r="AP1408" s="554"/>
      <c r="AQ1408" s="554"/>
      <c r="AR1408" s="554"/>
      <c r="AS1408" s="554"/>
      <c r="AT1408" s="554"/>
      <c r="AU1408" s="554"/>
      <c r="AV1408" s="554"/>
      <c r="AW1408" s="554"/>
      <c r="AX1408" s="554"/>
      <c r="AY1408" s="554"/>
      <c r="AZ1408" s="554"/>
      <c r="BA1408" s="554"/>
      <c r="BB1408" s="554"/>
      <c r="BC1408" s="554"/>
      <c r="BD1408" s="554"/>
      <c r="BE1408" s="554"/>
      <c r="BF1408" s="554"/>
      <c r="BG1408" s="9"/>
      <c r="BH1408" s="9"/>
      <c r="BI1408" s="9"/>
      <c r="BJ1408" s="9"/>
      <c r="BK1408" s="9"/>
      <c r="BL1408" s="9"/>
      <c r="BM1408" s="9"/>
      <c r="BN1408" s="9"/>
      <c r="BO1408" s="9"/>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c r="DR1408" s="9"/>
      <c r="DS1408" s="9"/>
      <c r="DT1408" s="9"/>
    </row>
    <row r="1409" spans="1:124" hidden="1">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554"/>
      <c r="AI1409" s="554"/>
      <c r="AJ1409" s="554"/>
      <c r="AK1409" s="554"/>
      <c r="AL1409" s="554"/>
      <c r="AM1409" s="554"/>
      <c r="AN1409" s="554"/>
      <c r="AO1409" s="554"/>
      <c r="AP1409" s="554"/>
      <c r="AQ1409" s="554"/>
      <c r="AR1409" s="554"/>
      <c r="AS1409" s="554"/>
      <c r="AT1409" s="554"/>
      <c r="AU1409" s="554"/>
      <c r="AV1409" s="554"/>
      <c r="AW1409" s="554"/>
      <c r="AX1409" s="554"/>
      <c r="AY1409" s="554"/>
      <c r="AZ1409" s="554"/>
      <c r="BA1409" s="554"/>
      <c r="BB1409" s="554"/>
      <c r="BC1409" s="554"/>
      <c r="BD1409" s="554"/>
      <c r="BE1409" s="554"/>
      <c r="BF1409" s="554"/>
      <c r="BG1409" s="9"/>
      <c r="BH1409" s="9"/>
      <c r="BI1409" s="9"/>
      <c r="BJ1409" s="9"/>
      <c r="BK1409" s="9"/>
      <c r="BL1409" s="9"/>
      <c r="BM1409" s="9"/>
      <c r="BN1409" s="9"/>
      <c r="BO1409" s="9"/>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c r="DR1409" s="9"/>
      <c r="DS1409" s="9"/>
      <c r="DT1409" s="9"/>
    </row>
    <row r="1410" spans="1:124" hidden="1">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554"/>
      <c r="AI1410" s="554"/>
      <c r="AJ1410" s="554"/>
      <c r="AK1410" s="554"/>
      <c r="AL1410" s="554"/>
      <c r="AM1410" s="554"/>
      <c r="AN1410" s="554"/>
      <c r="AO1410" s="554"/>
      <c r="AP1410" s="554"/>
      <c r="AQ1410" s="554"/>
      <c r="AR1410" s="554"/>
      <c r="AS1410" s="554"/>
      <c r="AT1410" s="554"/>
      <c r="AU1410" s="554"/>
      <c r="AV1410" s="554"/>
      <c r="AW1410" s="554"/>
      <c r="AX1410" s="554"/>
      <c r="AY1410" s="554"/>
      <c r="AZ1410" s="554"/>
      <c r="BA1410" s="554"/>
      <c r="BB1410" s="554"/>
      <c r="BC1410" s="554"/>
      <c r="BD1410" s="554"/>
      <c r="BE1410" s="554"/>
      <c r="BF1410" s="554"/>
      <c r="BG1410" s="9"/>
      <c r="BH1410" s="9"/>
      <c r="BI1410" s="9"/>
      <c r="BJ1410" s="9"/>
      <c r="BK1410" s="9"/>
      <c r="BL1410" s="9"/>
      <c r="BM1410" s="9"/>
      <c r="BN1410" s="9"/>
      <c r="BO1410" s="9"/>
      <c r="BP1410" s="9"/>
      <c r="BQ1410" s="9"/>
      <c r="BR1410" s="9"/>
      <c r="BS1410" s="9"/>
      <c r="BT1410" s="9"/>
      <c r="BU1410" s="9"/>
      <c r="BV1410" s="9"/>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c r="DR1410" s="9"/>
      <c r="DS1410" s="9"/>
      <c r="DT1410" s="9"/>
    </row>
    <row r="1411" spans="1:124" hidden="1">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554"/>
      <c r="AI1411" s="554"/>
      <c r="AJ1411" s="554"/>
      <c r="AK1411" s="554"/>
      <c r="AL1411" s="554"/>
      <c r="AM1411" s="554"/>
      <c r="AN1411" s="554"/>
      <c r="AO1411" s="554"/>
      <c r="AP1411" s="554"/>
      <c r="AQ1411" s="554"/>
      <c r="AR1411" s="554"/>
      <c r="AS1411" s="554"/>
      <c r="AT1411" s="554"/>
      <c r="AU1411" s="554"/>
      <c r="AV1411" s="554"/>
      <c r="AW1411" s="554"/>
      <c r="AX1411" s="554"/>
      <c r="AY1411" s="554"/>
      <c r="AZ1411" s="554"/>
      <c r="BA1411" s="554"/>
      <c r="BB1411" s="554"/>
      <c r="BC1411" s="554"/>
      <c r="BD1411" s="554"/>
      <c r="BE1411" s="554"/>
      <c r="BF1411" s="554"/>
      <c r="BG1411" s="9"/>
      <c r="BH1411" s="9"/>
      <c r="BI1411" s="9"/>
      <c r="BJ1411" s="9"/>
      <c r="BK1411" s="9"/>
      <c r="BL1411" s="9"/>
      <c r="BM1411" s="9"/>
      <c r="BN1411" s="9"/>
      <c r="BO1411" s="9"/>
      <c r="BP1411" s="9"/>
      <c r="BQ1411" s="9"/>
      <c r="BR1411" s="9"/>
      <c r="BS1411" s="9"/>
      <c r="BT1411" s="9"/>
      <c r="BU1411" s="9"/>
      <c r="BV1411" s="9"/>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c r="DR1411" s="9"/>
      <c r="DS1411" s="9"/>
      <c r="DT1411" s="9"/>
    </row>
    <row r="1412" spans="1:124" hidden="1">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554"/>
      <c r="AI1412" s="554"/>
      <c r="AJ1412" s="554"/>
      <c r="AK1412" s="554"/>
      <c r="AL1412" s="554"/>
      <c r="AM1412" s="554"/>
      <c r="AN1412" s="554"/>
      <c r="AO1412" s="554"/>
      <c r="AP1412" s="554"/>
      <c r="AQ1412" s="554"/>
      <c r="AR1412" s="554"/>
      <c r="AS1412" s="554"/>
      <c r="AT1412" s="554"/>
      <c r="AU1412" s="554"/>
      <c r="AV1412" s="554"/>
      <c r="AW1412" s="554"/>
      <c r="AX1412" s="554"/>
      <c r="AY1412" s="554"/>
      <c r="AZ1412" s="554"/>
      <c r="BA1412" s="554"/>
      <c r="BB1412" s="554"/>
      <c r="BC1412" s="554"/>
      <c r="BD1412" s="554"/>
      <c r="BE1412" s="554"/>
      <c r="BF1412" s="554"/>
      <c r="BG1412" s="9"/>
      <c r="BH1412" s="9"/>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c r="DR1412" s="9"/>
      <c r="DS1412" s="9"/>
      <c r="DT1412" s="9"/>
    </row>
    <row r="1413" spans="1:124" hidden="1">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554"/>
      <c r="AI1413" s="554"/>
      <c r="AJ1413" s="554"/>
      <c r="AK1413" s="554"/>
      <c r="AL1413" s="554"/>
      <c r="AM1413" s="554"/>
      <c r="AN1413" s="554"/>
      <c r="AO1413" s="554"/>
      <c r="AP1413" s="554"/>
      <c r="AQ1413" s="554"/>
      <c r="AR1413" s="554"/>
      <c r="AS1413" s="554"/>
      <c r="AT1413" s="554"/>
      <c r="AU1413" s="554"/>
      <c r="AV1413" s="554"/>
      <c r="AW1413" s="554"/>
      <c r="AX1413" s="554"/>
      <c r="AY1413" s="554"/>
      <c r="AZ1413" s="554"/>
      <c r="BA1413" s="554"/>
      <c r="BB1413" s="554"/>
      <c r="BC1413" s="554"/>
      <c r="BD1413" s="554"/>
      <c r="BE1413" s="554"/>
      <c r="BF1413" s="554"/>
      <c r="BG1413" s="9"/>
      <c r="BH1413" s="9"/>
      <c r="BI1413" s="9"/>
      <c r="BJ1413" s="9"/>
      <c r="BK1413" s="9"/>
      <c r="BL1413" s="9"/>
      <c r="BM1413" s="9"/>
      <c r="BN1413" s="9"/>
      <c r="BO1413" s="9"/>
      <c r="BP1413" s="9"/>
      <c r="BQ1413" s="9"/>
      <c r="BR1413" s="9"/>
      <c r="BS1413" s="9"/>
      <c r="BT1413" s="9"/>
      <c r="BU1413" s="9"/>
      <c r="BV1413" s="9"/>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c r="DR1413" s="9"/>
      <c r="DS1413" s="9"/>
      <c r="DT1413" s="9"/>
    </row>
    <row r="1414" spans="1:124" hidden="1">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554"/>
      <c r="AI1414" s="554"/>
      <c r="AJ1414" s="554"/>
      <c r="AK1414" s="554"/>
      <c r="AL1414" s="554"/>
      <c r="AM1414" s="554"/>
      <c r="AN1414" s="554"/>
      <c r="AO1414" s="554"/>
      <c r="AP1414" s="554"/>
      <c r="AQ1414" s="554"/>
      <c r="AR1414" s="554"/>
      <c r="AS1414" s="554"/>
      <c r="AT1414" s="554"/>
      <c r="AU1414" s="554"/>
      <c r="AV1414" s="554"/>
      <c r="AW1414" s="554"/>
      <c r="AX1414" s="554"/>
      <c r="AY1414" s="554"/>
      <c r="AZ1414" s="554"/>
      <c r="BA1414" s="554"/>
      <c r="BB1414" s="554"/>
      <c r="BC1414" s="554"/>
      <c r="BD1414" s="554"/>
      <c r="BE1414" s="554"/>
      <c r="BF1414" s="554"/>
      <c r="BG1414" s="9"/>
      <c r="BH1414" s="9"/>
      <c r="BI1414" s="9"/>
      <c r="BJ1414" s="9"/>
      <c r="BK1414" s="9"/>
      <c r="BL1414" s="9"/>
      <c r="BM1414" s="9"/>
      <c r="BN1414" s="9"/>
      <c r="BO1414" s="9"/>
      <c r="BP1414" s="9"/>
      <c r="BQ1414" s="9"/>
      <c r="BR1414" s="9"/>
      <c r="BS1414" s="9"/>
      <c r="BT1414" s="9"/>
      <c r="BU1414" s="9"/>
      <c r="BV1414" s="9"/>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c r="DR1414" s="9"/>
      <c r="DS1414" s="9"/>
      <c r="DT1414" s="9"/>
    </row>
    <row r="1415" spans="1:124" hidden="1">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554"/>
      <c r="AI1415" s="554"/>
      <c r="AJ1415" s="554"/>
      <c r="AK1415" s="554"/>
      <c r="AL1415" s="554"/>
      <c r="AM1415" s="554"/>
      <c r="AN1415" s="554"/>
      <c r="AO1415" s="554"/>
      <c r="AP1415" s="554"/>
      <c r="AQ1415" s="554"/>
      <c r="AR1415" s="554"/>
      <c r="AS1415" s="554"/>
      <c r="AT1415" s="554"/>
      <c r="AU1415" s="554"/>
      <c r="AV1415" s="554"/>
      <c r="AW1415" s="554"/>
      <c r="AX1415" s="554"/>
      <c r="AY1415" s="554"/>
      <c r="AZ1415" s="554"/>
      <c r="BA1415" s="554"/>
      <c r="BB1415" s="554"/>
      <c r="BC1415" s="554"/>
      <c r="BD1415" s="554"/>
      <c r="BE1415" s="554"/>
      <c r="BF1415" s="554"/>
      <c r="BG1415" s="9"/>
      <c r="BH1415" s="9"/>
      <c r="BI1415" s="9"/>
      <c r="BJ1415" s="9"/>
      <c r="BK1415" s="9"/>
      <c r="BL1415" s="9"/>
      <c r="BM1415" s="9"/>
      <c r="BN1415" s="9"/>
      <c r="BO1415" s="9"/>
      <c r="BP1415" s="9"/>
      <c r="BQ1415" s="9"/>
      <c r="BR1415" s="9"/>
      <c r="BS1415" s="9"/>
      <c r="BT1415" s="9"/>
      <c r="BU1415" s="9"/>
      <c r="BV1415" s="9"/>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c r="DR1415" s="9"/>
      <c r="DS1415" s="9"/>
      <c r="DT1415" s="9"/>
    </row>
    <row r="1416" spans="1:124" hidden="1">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554"/>
      <c r="AI1416" s="554"/>
      <c r="AJ1416" s="554"/>
      <c r="AK1416" s="554"/>
      <c r="AL1416" s="554"/>
      <c r="AM1416" s="554"/>
      <c r="AN1416" s="554"/>
      <c r="AO1416" s="554"/>
      <c r="AP1416" s="554"/>
      <c r="AQ1416" s="554"/>
      <c r="AR1416" s="554"/>
      <c r="AS1416" s="554"/>
      <c r="AT1416" s="554"/>
      <c r="AU1416" s="554"/>
      <c r="AV1416" s="554"/>
      <c r="AW1416" s="554"/>
      <c r="AX1416" s="554"/>
      <c r="AY1416" s="554"/>
      <c r="AZ1416" s="554"/>
      <c r="BA1416" s="554"/>
      <c r="BB1416" s="554"/>
      <c r="BC1416" s="554"/>
      <c r="BD1416" s="554"/>
      <c r="BE1416" s="554"/>
      <c r="BF1416" s="554"/>
      <c r="BG1416" s="9"/>
      <c r="BH1416" s="9"/>
      <c r="BI1416" s="9"/>
      <c r="BJ1416" s="9"/>
      <c r="BK1416" s="9"/>
      <c r="BL1416" s="9"/>
      <c r="BM1416" s="9"/>
      <c r="BN1416" s="9"/>
      <c r="BO1416" s="9"/>
      <c r="BP1416" s="9"/>
      <c r="BQ1416" s="9"/>
      <c r="BR1416" s="9"/>
      <c r="BS1416" s="9"/>
      <c r="BT1416" s="9"/>
      <c r="BU1416" s="9"/>
      <c r="BV1416" s="9"/>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c r="DR1416" s="9"/>
      <c r="DS1416" s="9"/>
      <c r="DT1416" s="9"/>
    </row>
    <row r="1417" spans="1:124" hidden="1">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554"/>
      <c r="AI1417" s="554"/>
      <c r="AJ1417" s="554"/>
      <c r="AK1417" s="554"/>
      <c r="AL1417" s="554"/>
      <c r="AM1417" s="554"/>
      <c r="AN1417" s="554"/>
      <c r="AO1417" s="554"/>
      <c r="AP1417" s="554"/>
      <c r="AQ1417" s="554"/>
      <c r="AR1417" s="554"/>
      <c r="AS1417" s="554"/>
      <c r="AT1417" s="554"/>
      <c r="AU1417" s="554"/>
      <c r="AV1417" s="554"/>
      <c r="AW1417" s="554"/>
      <c r="AX1417" s="554"/>
      <c r="AY1417" s="554"/>
      <c r="AZ1417" s="554"/>
      <c r="BA1417" s="554"/>
      <c r="BB1417" s="554"/>
      <c r="BC1417" s="554"/>
      <c r="BD1417" s="554"/>
      <c r="BE1417" s="554"/>
      <c r="BF1417" s="554"/>
      <c r="BG1417" s="9"/>
      <c r="BH1417" s="9"/>
      <c r="BI1417" s="9"/>
      <c r="BJ1417" s="9"/>
      <c r="BK1417" s="9"/>
      <c r="BL1417" s="9"/>
      <c r="BM1417" s="9"/>
      <c r="BN1417" s="9"/>
      <c r="BO1417" s="9"/>
      <c r="BP1417" s="9"/>
      <c r="BQ1417" s="9"/>
      <c r="BR1417" s="9"/>
      <c r="BS1417" s="9"/>
      <c r="BT1417" s="9"/>
      <c r="BU1417" s="9"/>
      <c r="BV1417" s="9"/>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c r="DR1417" s="9"/>
      <c r="DS1417" s="9"/>
      <c r="DT1417" s="9"/>
    </row>
    <row r="1418" spans="1:124" hidden="1">
      <c r="A1418" s="9"/>
      <c r="B1418" s="9"/>
      <c r="C1418" s="9"/>
      <c r="D1418" s="9"/>
      <c r="E1418" s="9"/>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554"/>
      <c r="AI1418" s="554"/>
      <c r="AJ1418" s="554"/>
      <c r="AK1418" s="554"/>
      <c r="AL1418" s="554"/>
      <c r="AM1418" s="554"/>
      <c r="AN1418" s="554"/>
      <c r="AO1418" s="554"/>
      <c r="AP1418" s="554"/>
      <c r="AQ1418" s="554"/>
      <c r="AR1418" s="554"/>
      <c r="AS1418" s="554"/>
      <c r="AT1418" s="554"/>
      <c r="AU1418" s="554"/>
      <c r="AV1418" s="554"/>
      <c r="AW1418" s="554"/>
      <c r="AX1418" s="554"/>
      <c r="AY1418" s="554"/>
      <c r="AZ1418" s="554"/>
      <c r="BA1418" s="554"/>
      <c r="BB1418" s="554"/>
      <c r="BC1418" s="554"/>
      <c r="BD1418" s="554"/>
      <c r="BE1418" s="554"/>
      <c r="BF1418" s="554"/>
      <c r="BG1418" s="9"/>
      <c r="BH1418" s="9"/>
      <c r="BI1418" s="9"/>
      <c r="BJ1418" s="9"/>
      <c r="BK1418" s="9"/>
      <c r="BL1418" s="9"/>
      <c r="BM1418" s="9"/>
      <c r="BN1418" s="9"/>
      <c r="BO1418" s="9"/>
      <c r="BP1418" s="9"/>
      <c r="BQ1418" s="9"/>
      <c r="BR1418" s="9"/>
      <c r="BS1418" s="9"/>
      <c r="BT1418" s="9"/>
      <c r="BU1418" s="9"/>
      <c r="BV1418" s="9"/>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c r="DR1418" s="9"/>
      <c r="DS1418" s="9"/>
      <c r="DT1418" s="9"/>
    </row>
    <row r="1419" spans="1:124" hidden="1">
      <c r="A1419" s="9"/>
      <c r="B1419" s="9"/>
      <c r="C1419" s="9"/>
      <c r="D1419" s="9"/>
      <c r="E1419" s="9"/>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554"/>
      <c r="AI1419" s="554"/>
      <c r="AJ1419" s="554"/>
      <c r="AK1419" s="554"/>
      <c r="AL1419" s="554"/>
      <c r="AM1419" s="554"/>
      <c r="AN1419" s="554"/>
      <c r="AO1419" s="554"/>
      <c r="AP1419" s="554"/>
      <c r="AQ1419" s="554"/>
      <c r="AR1419" s="554"/>
      <c r="AS1419" s="554"/>
      <c r="AT1419" s="554"/>
      <c r="AU1419" s="554"/>
      <c r="AV1419" s="554"/>
      <c r="AW1419" s="554"/>
      <c r="AX1419" s="554"/>
      <c r="AY1419" s="554"/>
      <c r="AZ1419" s="554"/>
      <c r="BA1419" s="554"/>
      <c r="BB1419" s="554"/>
      <c r="BC1419" s="554"/>
      <c r="BD1419" s="554"/>
      <c r="BE1419" s="554"/>
      <c r="BF1419" s="554"/>
      <c r="BG1419" s="9"/>
      <c r="BH1419" s="9"/>
      <c r="BI1419" s="9"/>
      <c r="BJ1419" s="9"/>
      <c r="BK1419" s="9"/>
      <c r="BL1419" s="9"/>
      <c r="BM1419" s="9"/>
      <c r="BN1419" s="9"/>
      <c r="BO1419" s="9"/>
      <c r="BP1419" s="9"/>
      <c r="BQ1419" s="9"/>
      <c r="BR1419" s="9"/>
      <c r="BS1419" s="9"/>
      <c r="BT1419" s="9"/>
      <c r="BU1419" s="9"/>
      <c r="BV1419" s="9"/>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c r="DR1419" s="9"/>
      <c r="DS1419" s="9"/>
      <c r="DT1419" s="9"/>
    </row>
    <row r="1420" spans="1:124" hidden="1">
      <c r="A1420" s="9"/>
      <c r="B1420" s="9"/>
      <c r="C1420" s="9"/>
      <c r="D1420" s="9"/>
      <c r="E1420" s="9"/>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554"/>
      <c r="AI1420" s="554"/>
      <c r="AJ1420" s="554"/>
      <c r="AK1420" s="554"/>
      <c r="AL1420" s="554"/>
      <c r="AM1420" s="554"/>
      <c r="AN1420" s="554"/>
      <c r="AO1420" s="554"/>
      <c r="AP1420" s="554"/>
      <c r="AQ1420" s="554"/>
      <c r="AR1420" s="554"/>
      <c r="AS1420" s="554"/>
      <c r="AT1420" s="554"/>
      <c r="AU1420" s="554"/>
      <c r="AV1420" s="554"/>
      <c r="AW1420" s="554"/>
      <c r="AX1420" s="554"/>
      <c r="AY1420" s="554"/>
      <c r="AZ1420" s="554"/>
      <c r="BA1420" s="554"/>
      <c r="BB1420" s="554"/>
      <c r="BC1420" s="554"/>
      <c r="BD1420" s="554"/>
      <c r="BE1420" s="554"/>
      <c r="BF1420" s="554"/>
      <c r="BG1420" s="9"/>
      <c r="BH1420" s="9"/>
      <c r="BI1420" s="9"/>
      <c r="BJ1420" s="9"/>
      <c r="BK1420" s="9"/>
      <c r="BL1420" s="9"/>
      <c r="BM1420" s="9"/>
      <c r="BN1420" s="9"/>
      <c r="BO1420" s="9"/>
      <c r="BP1420" s="9"/>
      <c r="BQ1420" s="9"/>
      <c r="BR1420" s="9"/>
      <c r="BS1420" s="9"/>
      <c r="BT1420" s="9"/>
      <c r="BU1420" s="9"/>
      <c r="BV1420" s="9"/>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c r="DR1420" s="9"/>
      <c r="DS1420" s="9"/>
      <c r="DT1420" s="9"/>
    </row>
    <row r="1421" spans="1:124" hidden="1">
      <c r="A1421" s="9"/>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554"/>
      <c r="AI1421" s="554"/>
      <c r="AJ1421" s="554"/>
      <c r="AK1421" s="554"/>
      <c r="AL1421" s="554"/>
      <c r="AM1421" s="554"/>
      <c r="AN1421" s="554"/>
      <c r="AO1421" s="554"/>
      <c r="AP1421" s="554"/>
      <c r="AQ1421" s="554"/>
      <c r="AR1421" s="554"/>
      <c r="AS1421" s="554"/>
      <c r="AT1421" s="554"/>
      <c r="AU1421" s="554"/>
      <c r="AV1421" s="554"/>
      <c r="AW1421" s="554"/>
      <c r="AX1421" s="554"/>
      <c r="AY1421" s="554"/>
      <c r="AZ1421" s="554"/>
      <c r="BA1421" s="554"/>
      <c r="BB1421" s="554"/>
      <c r="BC1421" s="554"/>
      <c r="BD1421" s="554"/>
      <c r="BE1421" s="554"/>
      <c r="BF1421" s="554"/>
      <c r="BG1421" s="9"/>
      <c r="BH1421" s="9"/>
      <c r="BI1421" s="9"/>
      <c r="BJ1421" s="9"/>
      <c r="BK1421" s="9"/>
      <c r="BL1421" s="9"/>
      <c r="BM1421" s="9"/>
      <c r="BN1421" s="9"/>
      <c r="BO1421" s="9"/>
      <c r="BP1421" s="9"/>
      <c r="BQ1421" s="9"/>
      <c r="BR1421" s="9"/>
      <c r="BS1421" s="9"/>
      <c r="BT1421" s="9"/>
      <c r="BU1421" s="9"/>
      <c r="BV1421" s="9"/>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c r="DR1421" s="9"/>
      <c r="DS1421" s="9"/>
      <c r="DT1421" s="9"/>
    </row>
    <row r="1422" spans="1:124" hidden="1">
      <c r="A1422" s="9"/>
      <c r="B1422" s="9"/>
      <c r="C1422" s="9"/>
      <c r="D1422" s="9"/>
      <c r="E1422" s="9"/>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554"/>
      <c r="AI1422" s="554"/>
      <c r="AJ1422" s="554"/>
      <c r="AK1422" s="554"/>
      <c r="AL1422" s="554"/>
      <c r="AM1422" s="554"/>
      <c r="AN1422" s="554"/>
      <c r="AO1422" s="554"/>
      <c r="AP1422" s="554"/>
      <c r="AQ1422" s="554"/>
      <c r="AR1422" s="554"/>
      <c r="AS1422" s="554"/>
      <c r="AT1422" s="554"/>
      <c r="AU1422" s="554"/>
      <c r="AV1422" s="554"/>
      <c r="AW1422" s="554"/>
      <c r="AX1422" s="554"/>
      <c r="AY1422" s="554"/>
      <c r="AZ1422" s="554"/>
      <c r="BA1422" s="554"/>
      <c r="BB1422" s="554"/>
      <c r="BC1422" s="554"/>
      <c r="BD1422" s="554"/>
      <c r="BE1422" s="554"/>
      <c r="BF1422" s="554"/>
      <c r="BG1422" s="9"/>
      <c r="BH1422" s="9"/>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c r="DR1422" s="9"/>
      <c r="DS1422" s="9"/>
      <c r="DT1422" s="9"/>
    </row>
    <row r="1423" spans="1:124" hidden="1">
      <c r="A1423" s="9"/>
      <c r="B1423" s="9"/>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554"/>
      <c r="AI1423" s="554"/>
      <c r="AJ1423" s="554"/>
      <c r="AK1423" s="554"/>
      <c r="AL1423" s="554"/>
      <c r="AM1423" s="554"/>
      <c r="AN1423" s="554"/>
      <c r="AO1423" s="554"/>
      <c r="AP1423" s="554"/>
      <c r="AQ1423" s="554"/>
      <c r="AR1423" s="554"/>
      <c r="AS1423" s="554"/>
      <c r="AT1423" s="554"/>
      <c r="AU1423" s="554"/>
      <c r="AV1423" s="554"/>
      <c r="AW1423" s="554"/>
      <c r="AX1423" s="554"/>
      <c r="AY1423" s="554"/>
      <c r="AZ1423" s="554"/>
      <c r="BA1423" s="554"/>
      <c r="BB1423" s="554"/>
      <c r="BC1423" s="554"/>
      <c r="BD1423" s="554"/>
      <c r="BE1423" s="554"/>
      <c r="BF1423" s="554"/>
      <c r="BG1423" s="9"/>
      <c r="BH1423" s="9"/>
      <c r="BI1423" s="9"/>
      <c r="BJ1423" s="9"/>
      <c r="BK1423" s="9"/>
      <c r="BL1423" s="9"/>
      <c r="BM1423" s="9"/>
      <c r="BN1423" s="9"/>
      <c r="BO1423" s="9"/>
      <c r="BP1423" s="9"/>
      <c r="BQ1423" s="9"/>
      <c r="BR1423" s="9"/>
      <c r="BS1423" s="9"/>
      <c r="BT1423" s="9"/>
      <c r="BU1423" s="9"/>
      <c r="BV1423" s="9"/>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c r="DR1423" s="9"/>
      <c r="DS1423" s="9"/>
      <c r="DT1423" s="9"/>
    </row>
    <row r="1424" spans="1:124" hidden="1">
      <c r="A1424" s="9"/>
      <c r="B1424" s="9"/>
      <c r="C1424" s="9"/>
      <c r="D1424" s="9"/>
      <c r="E1424" s="9"/>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554"/>
      <c r="AI1424" s="554"/>
      <c r="AJ1424" s="554"/>
      <c r="AK1424" s="554"/>
      <c r="AL1424" s="554"/>
      <c r="AM1424" s="554"/>
      <c r="AN1424" s="554"/>
      <c r="AO1424" s="554"/>
      <c r="AP1424" s="554"/>
      <c r="AQ1424" s="554"/>
      <c r="AR1424" s="554"/>
      <c r="AS1424" s="554"/>
      <c r="AT1424" s="554"/>
      <c r="AU1424" s="554"/>
      <c r="AV1424" s="554"/>
      <c r="AW1424" s="554"/>
      <c r="AX1424" s="554"/>
      <c r="AY1424" s="554"/>
      <c r="AZ1424" s="554"/>
      <c r="BA1424" s="554"/>
      <c r="BB1424" s="554"/>
      <c r="BC1424" s="554"/>
      <c r="BD1424" s="554"/>
      <c r="BE1424" s="554"/>
      <c r="BF1424" s="554"/>
      <c r="BG1424" s="9"/>
      <c r="BH1424" s="9"/>
      <c r="BI1424" s="9"/>
      <c r="BJ1424" s="9"/>
      <c r="BK1424" s="9"/>
      <c r="BL1424" s="9"/>
      <c r="BM1424" s="9"/>
      <c r="BN1424" s="9"/>
      <c r="BO1424" s="9"/>
      <c r="BP1424" s="9"/>
      <c r="BQ1424" s="9"/>
      <c r="BR1424" s="9"/>
      <c r="BS1424" s="9"/>
      <c r="BT1424" s="9"/>
      <c r="BU1424" s="9"/>
      <c r="BV1424" s="9"/>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c r="DR1424" s="9"/>
      <c r="DS1424" s="9"/>
      <c r="DT1424" s="9"/>
    </row>
    <row r="1425" spans="1:124" hidden="1">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554"/>
      <c r="AI1425" s="554"/>
      <c r="AJ1425" s="554"/>
      <c r="AK1425" s="554"/>
      <c r="AL1425" s="554"/>
      <c r="AM1425" s="554"/>
      <c r="AN1425" s="554"/>
      <c r="AO1425" s="554"/>
      <c r="AP1425" s="554"/>
      <c r="AQ1425" s="554"/>
      <c r="AR1425" s="554"/>
      <c r="AS1425" s="554"/>
      <c r="AT1425" s="554"/>
      <c r="AU1425" s="554"/>
      <c r="AV1425" s="554"/>
      <c r="AW1425" s="554"/>
      <c r="AX1425" s="554"/>
      <c r="AY1425" s="554"/>
      <c r="AZ1425" s="554"/>
      <c r="BA1425" s="554"/>
      <c r="BB1425" s="554"/>
      <c r="BC1425" s="554"/>
      <c r="BD1425" s="554"/>
      <c r="BE1425" s="554"/>
      <c r="BF1425" s="554"/>
      <c r="BG1425" s="9"/>
      <c r="BH1425" s="9"/>
      <c r="BI1425" s="9"/>
      <c r="BJ1425" s="9"/>
      <c r="BK1425" s="9"/>
      <c r="BL1425" s="9"/>
      <c r="BM1425" s="9"/>
      <c r="BN1425" s="9"/>
      <c r="BO1425" s="9"/>
      <c r="BP1425" s="9"/>
      <c r="BQ1425" s="9"/>
      <c r="BR1425" s="9"/>
      <c r="BS1425" s="9"/>
      <c r="BT1425" s="9"/>
      <c r="BU1425" s="9"/>
      <c r="BV1425" s="9"/>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c r="DR1425" s="9"/>
      <c r="DS1425" s="9"/>
      <c r="DT1425" s="9"/>
    </row>
    <row r="1426" spans="1:124" hidden="1">
      <c r="A1426" s="9"/>
      <c r="B1426" s="9"/>
      <c r="C1426" s="9"/>
      <c r="D1426" s="9"/>
      <c r="E1426" s="9"/>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554"/>
      <c r="AI1426" s="554"/>
      <c r="AJ1426" s="554"/>
      <c r="AK1426" s="554"/>
      <c r="AL1426" s="554"/>
      <c r="AM1426" s="554"/>
      <c r="AN1426" s="554"/>
      <c r="AO1426" s="554"/>
      <c r="AP1426" s="554"/>
      <c r="AQ1426" s="554"/>
      <c r="AR1426" s="554"/>
      <c r="AS1426" s="554"/>
      <c r="AT1426" s="554"/>
      <c r="AU1426" s="554"/>
      <c r="AV1426" s="554"/>
      <c r="AW1426" s="554"/>
      <c r="AX1426" s="554"/>
      <c r="AY1426" s="554"/>
      <c r="AZ1426" s="554"/>
      <c r="BA1426" s="554"/>
      <c r="BB1426" s="554"/>
      <c r="BC1426" s="554"/>
      <c r="BD1426" s="554"/>
      <c r="BE1426" s="554"/>
      <c r="BF1426" s="554"/>
      <c r="BG1426" s="9"/>
      <c r="BH1426" s="9"/>
      <c r="BI1426" s="9"/>
      <c r="BJ1426" s="9"/>
      <c r="BK1426" s="9"/>
      <c r="BL1426" s="9"/>
      <c r="BM1426" s="9"/>
      <c r="BN1426" s="9"/>
      <c r="BO1426" s="9"/>
      <c r="BP1426" s="9"/>
      <c r="BQ1426" s="9"/>
      <c r="BR1426" s="9"/>
      <c r="BS1426" s="9"/>
      <c r="BT1426" s="9"/>
      <c r="BU1426" s="9"/>
      <c r="BV1426" s="9"/>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c r="DR1426" s="9"/>
      <c r="DS1426" s="9"/>
      <c r="DT1426" s="9"/>
    </row>
    <row r="1427" spans="1:124" hidden="1">
      <c r="A1427" s="9"/>
      <c r="B1427" s="9"/>
      <c r="C1427" s="9"/>
      <c r="D1427" s="9"/>
      <c r="E1427" s="9"/>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554"/>
      <c r="AI1427" s="554"/>
      <c r="AJ1427" s="554"/>
      <c r="AK1427" s="554"/>
      <c r="AL1427" s="554"/>
      <c r="AM1427" s="554"/>
      <c r="AN1427" s="554"/>
      <c r="AO1427" s="554"/>
      <c r="AP1427" s="554"/>
      <c r="AQ1427" s="554"/>
      <c r="AR1427" s="554"/>
      <c r="AS1427" s="554"/>
      <c r="AT1427" s="554"/>
      <c r="AU1427" s="554"/>
      <c r="AV1427" s="554"/>
      <c r="AW1427" s="554"/>
      <c r="AX1427" s="554"/>
      <c r="AY1427" s="554"/>
      <c r="AZ1427" s="554"/>
      <c r="BA1427" s="554"/>
      <c r="BB1427" s="554"/>
      <c r="BC1427" s="554"/>
      <c r="BD1427" s="554"/>
      <c r="BE1427" s="554"/>
      <c r="BF1427" s="554"/>
      <c r="BG1427" s="9"/>
      <c r="BH1427" s="9"/>
      <c r="BI1427" s="9"/>
      <c r="BJ1427" s="9"/>
      <c r="BK1427" s="9"/>
      <c r="BL1427" s="9"/>
      <c r="BM1427" s="9"/>
      <c r="BN1427" s="9"/>
      <c r="BO1427" s="9"/>
      <c r="BP1427" s="9"/>
      <c r="BQ1427" s="9"/>
      <c r="BR1427" s="9"/>
      <c r="BS1427" s="9"/>
      <c r="BT1427" s="9"/>
      <c r="BU1427" s="9"/>
      <c r="BV1427" s="9"/>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c r="DR1427" s="9"/>
      <c r="DS1427" s="9"/>
      <c r="DT1427" s="9"/>
    </row>
    <row r="1428" spans="1:124" hidden="1">
      <c r="A1428" s="9"/>
      <c r="B1428" s="9"/>
      <c r="C1428" s="9"/>
      <c r="D1428" s="9"/>
      <c r="E1428" s="9"/>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554"/>
      <c r="AI1428" s="554"/>
      <c r="AJ1428" s="554"/>
      <c r="AK1428" s="554"/>
      <c r="AL1428" s="554"/>
      <c r="AM1428" s="554"/>
      <c r="AN1428" s="554"/>
      <c r="AO1428" s="554"/>
      <c r="AP1428" s="554"/>
      <c r="AQ1428" s="554"/>
      <c r="AR1428" s="554"/>
      <c r="AS1428" s="554"/>
      <c r="AT1428" s="554"/>
      <c r="AU1428" s="554"/>
      <c r="AV1428" s="554"/>
      <c r="AW1428" s="554"/>
      <c r="AX1428" s="554"/>
      <c r="AY1428" s="554"/>
      <c r="AZ1428" s="554"/>
      <c r="BA1428" s="554"/>
      <c r="BB1428" s="554"/>
      <c r="BC1428" s="554"/>
      <c r="BD1428" s="554"/>
      <c r="BE1428" s="554"/>
      <c r="BF1428" s="554"/>
      <c r="BG1428" s="9"/>
      <c r="BH1428" s="9"/>
      <c r="BI1428" s="9"/>
      <c r="BJ1428" s="9"/>
      <c r="BK1428" s="9"/>
      <c r="BL1428" s="9"/>
      <c r="BM1428" s="9"/>
      <c r="BN1428" s="9"/>
      <c r="BO1428" s="9"/>
      <c r="BP1428" s="9"/>
      <c r="BQ1428" s="9"/>
      <c r="BR1428" s="9"/>
      <c r="BS1428" s="9"/>
      <c r="BT1428" s="9"/>
      <c r="BU1428" s="9"/>
      <c r="BV1428" s="9"/>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c r="DR1428" s="9"/>
      <c r="DS1428" s="9"/>
      <c r="DT1428" s="9"/>
    </row>
    <row r="1429" spans="1:124" hidden="1">
      <c r="A1429" s="9"/>
      <c r="B1429" s="9"/>
      <c r="C1429" s="9"/>
      <c r="D1429" s="9"/>
      <c r="E1429" s="9"/>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554"/>
      <c r="AI1429" s="554"/>
      <c r="AJ1429" s="554"/>
      <c r="AK1429" s="554"/>
      <c r="AL1429" s="554"/>
      <c r="AM1429" s="554"/>
      <c r="AN1429" s="554"/>
      <c r="AO1429" s="554"/>
      <c r="AP1429" s="554"/>
      <c r="AQ1429" s="554"/>
      <c r="AR1429" s="554"/>
      <c r="AS1429" s="554"/>
      <c r="AT1429" s="554"/>
      <c r="AU1429" s="554"/>
      <c r="AV1429" s="554"/>
      <c r="AW1429" s="554"/>
      <c r="AX1429" s="554"/>
      <c r="AY1429" s="554"/>
      <c r="AZ1429" s="554"/>
      <c r="BA1429" s="554"/>
      <c r="BB1429" s="554"/>
      <c r="BC1429" s="554"/>
      <c r="BD1429" s="554"/>
      <c r="BE1429" s="554"/>
      <c r="BF1429" s="554"/>
      <c r="BG1429" s="9"/>
      <c r="BH1429" s="9"/>
      <c r="BI1429" s="9"/>
      <c r="BJ1429" s="9"/>
      <c r="BK1429" s="9"/>
      <c r="BL1429" s="9"/>
      <c r="BM1429" s="9"/>
      <c r="BN1429" s="9"/>
      <c r="BO1429" s="9"/>
      <c r="BP1429" s="9"/>
      <c r="BQ1429" s="9"/>
      <c r="BR1429" s="9"/>
      <c r="BS1429" s="9"/>
      <c r="BT1429" s="9"/>
      <c r="BU1429" s="9"/>
      <c r="BV1429" s="9"/>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c r="DR1429" s="9"/>
      <c r="DS1429" s="9"/>
      <c r="DT1429" s="9"/>
    </row>
    <row r="1430" spans="1:124" hidden="1">
      <c r="A1430" s="9"/>
      <c r="B1430" s="9"/>
      <c r="C1430" s="9"/>
      <c r="D1430" s="9"/>
      <c r="E1430" s="9"/>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554"/>
      <c r="AI1430" s="554"/>
      <c r="AJ1430" s="554"/>
      <c r="AK1430" s="554"/>
      <c r="AL1430" s="554"/>
      <c r="AM1430" s="554"/>
      <c r="AN1430" s="554"/>
      <c r="AO1430" s="554"/>
      <c r="AP1430" s="554"/>
      <c r="AQ1430" s="554"/>
      <c r="AR1430" s="554"/>
      <c r="AS1430" s="554"/>
      <c r="AT1430" s="554"/>
      <c r="AU1430" s="554"/>
      <c r="AV1430" s="554"/>
      <c r="AW1430" s="554"/>
      <c r="AX1430" s="554"/>
      <c r="AY1430" s="554"/>
      <c r="AZ1430" s="554"/>
      <c r="BA1430" s="554"/>
      <c r="BB1430" s="554"/>
      <c r="BC1430" s="554"/>
      <c r="BD1430" s="554"/>
      <c r="BE1430" s="554"/>
      <c r="BF1430" s="554"/>
      <c r="BG1430" s="9"/>
      <c r="BH1430" s="9"/>
      <c r="BI1430" s="9"/>
      <c r="BJ1430" s="9"/>
      <c r="BK1430" s="9"/>
      <c r="BL1430" s="9"/>
      <c r="BM1430" s="9"/>
      <c r="BN1430" s="9"/>
      <c r="BO1430" s="9"/>
      <c r="BP1430" s="9"/>
      <c r="BQ1430" s="9"/>
      <c r="BR1430" s="9"/>
      <c r="BS1430" s="9"/>
      <c r="BT1430" s="9"/>
      <c r="BU1430" s="9"/>
      <c r="BV1430" s="9"/>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c r="DR1430" s="9"/>
      <c r="DS1430" s="9"/>
      <c r="DT1430" s="9"/>
    </row>
    <row r="1431" spans="1:124" hidden="1">
      <c r="A1431" s="9"/>
      <c r="B1431" s="9"/>
      <c r="C1431" s="9"/>
      <c r="D1431" s="9"/>
      <c r="E1431" s="9"/>
      <c r="F1431" s="9"/>
      <c r="G1431" s="9"/>
      <c r="H1431" s="9"/>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554"/>
      <c r="AI1431" s="554"/>
      <c r="AJ1431" s="554"/>
      <c r="AK1431" s="554"/>
      <c r="AL1431" s="554"/>
      <c r="AM1431" s="554"/>
      <c r="AN1431" s="554"/>
      <c r="AO1431" s="554"/>
      <c r="AP1431" s="554"/>
      <c r="AQ1431" s="554"/>
      <c r="AR1431" s="554"/>
      <c r="AS1431" s="554"/>
      <c r="AT1431" s="554"/>
      <c r="AU1431" s="554"/>
      <c r="AV1431" s="554"/>
      <c r="AW1431" s="554"/>
      <c r="AX1431" s="554"/>
      <c r="AY1431" s="554"/>
      <c r="AZ1431" s="554"/>
      <c r="BA1431" s="554"/>
      <c r="BB1431" s="554"/>
      <c r="BC1431" s="554"/>
      <c r="BD1431" s="554"/>
      <c r="BE1431" s="554"/>
      <c r="BF1431" s="554"/>
      <c r="BG1431" s="9"/>
      <c r="BH1431" s="9"/>
      <c r="BI1431" s="9"/>
      <c r="BJ1431" s="9"/>
      <c r="BK1431" s="9"/>
      <c r="BL1431" s="9"/>
      <c r="BM1431" s="9"/>
      <c r="BN1431" s="9"/>
      <c r="BO1431" s="9"/>
      <c r="BP1431" s="9"/>
      <c r="BQ1431" s="9"/>
      <c r="BR1431" s="9"/>
      <c r="BS1431" s="9"/>
      <c r="BT1431" s="9"/>
      <c r="BU1431" s="9"/>
      <c r="BV1431" s="9"/>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c r="DR1431" s="9"/>
      <c r="DS1431" s="9"/>
      <c r="DT1431" s="9"/>
    </row>
    <row r="1432" spans="1:124" hidden="1">
      <c r="A1432" s="9"/>
      <c r="B1432" s="9"/>
      <c r="C1432" s="9"/>
      <c r="D1432" s="9"/>
      <c r="E1432" s="9"/>
      <c r="F1432" s="9"/>
      <c r="G1432" s="9"/>
      <c r="H1432" s="9"/>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554"/>
      <c r="AI1432" s="554"/>
      <c r="AJ1432" s="554"/>
      <c r="AK1432" s="554"/>
      <c r="AL1432" s="554"/>
      <c r="AM1432" s="554"/>
      <c r="AN1432" s="554"/>
      <c r="AO1432" s="554"/>
      <c r="AP1432" s="554"/>
      <c r="AQ1432" s="554"/>
      <c r="AR1432" s="554"/>
      <c r="AS1432" s="554"/>
      <c r="AT1432" s="554"/>
      <c r="AU1432" s="554"/>
      <c r="AV1432" s="554"/>
      <c r="AW1432" s="554"/>
      <c r="AX1432" s="554"/>
      <c r="AY1432" s="554"/>
      <c r="AZ1432" s="554"/>
      <c r="BA1432" s="554"/>
      <c r="BB1432" s="554"/>
      <c r="BC1432" s="554"/>
      <c r="BD1432" s="554"/>
      <c r="BE1432" s="554"/>
      <c r="BF1432" s="554"/>
      <c r="BG1432" s="9"/>
      <c r="BH1432" s="9"/>
      <c r="BI1432" s="9"/>
      <c r="BJ1432" s="9"/>
      <c r="BK1432" s="9"/>
      <c r="BL1432" s="9"/>
      <c r="BM1432" s="9"/>
      <c r="BN1432" s="9"/>
      <c r="BO1432" s="9"/>
      <c r="BP1432" s="9"/>
      <c r="BQ1432" s="9"/>
      <c r="BR1432" s="9"/>
      <c r="BS1432" s="9"/>
      <c r="BT1432" s="9"/>
      <c r="BU1432" s="9"/>
      <c r="BV1432" s="9"/>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c r="DR1432" s="9"/>
      <c r="DS1432" s="9"/>
      <c r="DT1432" s="9"/>
    </row>
    <row r="1433" spans="1:124" hidden="1">
      <c r="A1433" s="9"/>
      <c r="B1433" s="9"/>
      <c r="C1433" s="9"/>
      <c r="D1433" s="9"/>
      <c r="E1433" s="9"/>
      <c r="F1433" s="9"/>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554"/>
      <c r="AI1433" s="554"/>
      <c r="AJ1433" s="554"/>
      <c r="AK1433" s="554"/>
      <c r="AL1433" s="554"/>
      <c r="AM1433" s="554"/>
      <c r="AN1433" s="554"/>
      <c r="AO1433" s="554"/>
      <c r="AP1433" s="554"/>
      <c r="AQ1433" s="554"/>
      <c r="AR1433" s="554"/>
      <c r="AS1433" s="554"/>
      <c r="AT1433" s="554"/>
      <c r="AU1433" s="554"/>
      <c r="AV1433" s="554"/>
      <c r="AW1433" s="554"/>
      <c r="AX1433" s="554"/>
      <c r="AY1433" s="554"/>
      <c r="AZ1433" s="554"/>
      <c r="BA1433" s="554"/>
      <c r="BB1433" s="554"/>
      <c r="BC1433" s="554"/>
      <c r="BD1433" s="554"/>
      <c r="BE1433" s="554"/>
      <c r="BF1433" s="554"/>
      <c r="BG1433" s="9"/>
      <c r="BH1433" s="9"/>
      <c r="BI1433" s="9"/>
      <c r="BJ1433" s="9"/>
      <c r="BK1433" s="9"/>
      <c r="BL1433" s="9"/>
      <c r="BM1433" s="9"/>
      <c r="BN1433" s="9"/>
      <c r="BO1433" s="9"/>
      <c r="BP1433" s="9"/>
      <c r="BQ1433" s="9"/>
      <c r="BR1433" s="9"/>
      <c r="BS1433" s="9"/>
      <c r="BT1433" s="9"/>
      <c r="BU1433" s="9"/>
      <c r="BV1433" s="9"/>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c r="DR1433" s="9"/>
      <c r="DS1433" s="9"/>
      <c r="DT1433" s="9"/>
    </row>
    <row r="1434" spans="1:124" hidden="1">
      <c r="A1434" s="9"/>
      <c r="B1434" s="9"/>
      <c r="C1434" s="9"/>
      <c r="D1434" s="9"/>
      <c r="E1434" s="9"/>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554"/>
      <c r="AI1434" s="554"/>
      <c r="AJ1434" s="554"/>
      <c r="AK1434" s="554"/>
      <c r="AL1434" s="554"/>
      <c r="AM1434" s="554"/>
      <c r="AN1434" s="554"/>
      <c r="AO1434" s="554"/>
      <c r="AP1434" s="554"/>
      <c r="AQ1434" s="554"/>
      <c r="AR1434" s="554"/>
      <c r="AS1434" s="554"/>
      <c r="AT1434" s="554"/>
      <c r="AU1434" s="554"/>
      <c r="AV1434" s="554"/>
      <c r="AW1434" s="554"/>
      <c r="AX1434" s="554"/>
      <c r="AY1434" s="554"/>
      <c r="AZ1434" s="554"/>
      <c r="BA1434" s="554"/>
      <c r="BB1434" s="554"/>
      <c r="BC1434" s="554"/>
      <c r="BD1434" s="554"/>
      <c r="BE1434" s="554"/>
      <c r="BF1434" s="554"/>
      <c r="BG1434" s="9"/>
      <c r="BH1434" s="9"/>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c r="DR1434" s="9"/>
      <c r="DS1434" s="9"/>
      <c r="DT1434" s="9"/>
    </row>
    <row r="1435" spans="1:124" hidden="1">
      <c r="A1435" s="9"/>
      <c r="B1435" s="9"/>
      <c r="C1435" s="9"/>
      <c r="D1435" s="9"/>
      <c r="E1435" s="9"/>
      <c r="F1435" s="9"/>
      <c r="G1435" s="9"/>
      <c r="H1435" s="9"/>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554"/>
      <c r="AI1435" s="554"/>
      <c r="AJ1435" s="554"/>
      <c r="AK1435" s="554"/>
      <c r="AL1435" s="554"/>
      <c r="AM1435" s="554"/>
      <c r="AN1435" s="554"/>
      <c r="AO1435" s="554"/>
      <c r="AP1435" s="554"/>
      <c r="AQ1435" s="554"/>
      <c r="AR1435" s="554"/>
      <c r="AS1435" s="554"/>
      <c r="AT1435" s="554"/>
      <c r="AU1435" s="554"/>
      <c r="AV1435" s="554"/>
      <c r="AW1435" s="554"/>
      <c r="AX1435" s="554"/>
      <c r="AY1435" s="554"/>
      <c r="AZ1435" s="554"/>
      <c r="BA1435" s="554"/>
      <c r="BB1435" s="554"/>
      <c r="BC1435" s="554"/>
      <c r="BD1435" s="554"/>
      <c r="BE1435" s="554"/>
      <c r="BF1435" s="554"/>
      <c r="BG1435" s="9"/>
      <c r="BH1435" s="9"/>
      <c r="BI1435" s="9"/>
      <c r="BJ1435" s="9"/>
      <c r="BK1435" s="9"/>
      <c r="BL1435" s="9"/>
      <c r="BM1435" s="9"/>
      <c r="BN1435" s="9"/>
      <c r="BO1435" s="9"/>
      <c r="BP1435" s="9"/>
      <c r="BQ1435" s="9"/>
      <c r="BR1435" s="9"/>
      <c r="BS1435" s="9"/>
      <c r="BT1435" s="9"/>
      <c r="BU1435" s="9"/>
      <c r="BV1435" s="9"/>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c r="DR1435" s="9"/>
      <c r="DS1435" s="9"/>
      <c r="DT1435" s="9"/>
    </row>
    <row r="1436" spans="1:124" hidden="1">
      <c r="A1436" s="9"/>
      <c r="B1436" s="9"/>
      <c r="C1436" s="9"/>
      <c r="D1436" s="9"/>
      <c r="E1436" s="9"/>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554"/>
      <c r="AI1436" s="554"/>
      <c r="AJ1436" s="554"/>
      <c r="AK1436" s="554"/>
      <c r="AL1436" s="554"/>
      <c r="AM1436" s="554"/>
      <c r="AN1436" s="554"/>
      <c r="AO1436" s="554"/>
      <c r="AP1436" s="554"/>
      <c r="AQ1436" s="554"/>
      <c r="AR1436" s="554"/>
      <c r="AS1436" s="554"/>
      <c r="AT1436" s="554"/>
      <c r="AU1436" s="554"/>
      <c r="AV1436" s="554"/>
      <c r="AW1436" s="554"/>
      <c r="AX1436" s="554"/>
      <c r="AY1436" s="554"/>
      <c r="AZ1436" s="554"/>
      <c r="BA1436" s="554"/>
      <c r="BB1436" s="554"/>
      <c r="BC1436" s="554"/>
      <c r="BD1436" s="554"/>
      <c r="BE1436" s="554"/>
      <c r="BF1436" s="554"/>
      <c r="BG1436" s="9"/>
      <c r="BH1436" s="9"/>
      <c r="BI1436" s="9"/>
      <c r="BJ1436" s="9"/>
      <c r="BK1436" s="9"/>
      <c r="BL1436" s="9"/>
      <c r="BM1436" s="9"/>
      <c r="BN1436" s="9"/>
      <c r="BO1436" s="9"/>
      <c r="BP1436" s="9"/>
      <c r="BQ1436" s="9"/>
      <c r="BR1436" s="9"/>
      <c r="BS1436" s="9"/>
      <c r="BT1436" s="9"/>
      <c r="BU1436" s="9"/>
      <c r="BV1436" s="9"/>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c r="DR1436" s="9"/>
      <c r="DS1436" s="9"/>
      <c r="DT1436" s="9"/>
    </row>
    <row r="1437" spans="1:124" hidden="1">
      <c r="A1437" s="9"/>
      <c r="B1437" s="9"/>
      <c r="C1437" s="9"/>
      <c r="D1437" s="9"/>
      <c r="E1437" s="9"/>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554"/>
      <c r="AI1437" s="554"/>
      <c r="AJ1437" s="554"/>
      <c r="AK1437" s="554"/>
      <c r="AL1437" s="554"/>
      <c r="AM1437" s="554"/>
      <c r="AN1437" s="554"/>
      <c r="AO1437" s="554"/>
      <c r="AP1437" s="554"/>
      <c r="AQ1437" s="554"/>
      <c r="AR1437" s="554"/>
      <c r="AS1437" s="554"/>
      <c r="AT1437" s="554"/>
      <c r="AU1437" s="554"/>
      <c r="AV1437" s="554"/>
      <c r="AW1437" s="554"/>
      <c r="AX1437" s="554"/>
      <c r="AY1437" s="554"/>
      <c r="AZ1437" s="554"/>
      <c r="BA1437" s="554"/>
      <c r="BB1437" s="554"/>
      <c r="BC1437" s="554"/>
      <c r="BD1437" s="554"/>
      <c r="BE1437" s="554"/>
      <c r="BF1437" s="554"/>
      <c r="BG1437" s="9"/>
      <c r="BH1437" s="9"/>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c r="DR1437" s="9"/>
      <c r="DS1437" s="9"/>
      <c r="DT1437" s="9"/>
    </row>
    <row r="1438" spans="1:124" hidden="1">
      <c r="A1438" s="9"/>
      <c r="B1438" s="9"/>
      <c r="C1438" s="9"/>
      <c r="D1438" s="9"/>
      <c r="E1438" s="9"/>
      <c r="F1438" s="9"/>
      <c r="G1438" s="9"/>
      <c r="H1438" s="9"/>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554"/>
      <c r="AI1438" s="554"/>
      <c r="AJ1438" s="554"/>
      <c r="AK1438" s="554"/>
      <c r="AL1438" s="554"/>
      <c r="AM1438" s="554"/>
      <c r="AN1438" s="554"/>
      <c r="AO1438" s="554"/>
      <c r="AP1438" s="554"/>
      <c r="AQ1438" s="554"/>
      <c r="AR1438" s="554"/>
      <c r="AS1438" s="554"/>
      <c r="AT1438" s="554"/>
      <c r="AU1438" s="554"/>
      <c r="AV1438" s="554"/>
      <c r="AW1438" s="554"/>
      <c r="AX1438" s="554"/>
      <c r="AY1438" s="554"/>
      <c r="AZ1438" s="554"/>
      <c r="BA1438" s="554"/>
      <c r="BB1438" s="554"/>
      <c r="BC1438" s="554"/>
      <c r="BD1438" s="554"/>
      <c r="BE1438" s="554"/>
      <c r="BF1438" s="554"/>
      <c r="BG1438" s="9"/>
      <c r="BH1438" s="9"/>
      <c r="BI1438" s="9"/>
      <c r="BJ1438" s="9"/>
      <c r="BK1438" s="9"/>
      <c r="BL1438" s="9"/>
      <c r="BM1438" s="9"/>
      <c r="BN1438" s="9"/>
      <c r="BO1438" s="9"/>
      <c r="BP1438" s="9"/>
      <c r="BQ1438" s="9"/>
      <c r="BR1438" s="9"/>
      <c r="BS1438" s="9"/>
      <c r="BT1438" s="9"/>
      <c r="BU1438" s="9"/>
      <c r="BV1438" s="9"/>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c r="DR1438" s="9"/>
      <c r="DS1438" s="9"/>
      <c r="DT1438" s="9"/>
    </row>
    <row r="1439" spans="1:124" hidden="1">
      <c r="A1439" s="9"/>
      <c r="B1439" s="9"/>
      <c r="C1439" s="9"/>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554"/>
      <c r="AI1439" s="554"/>
      <c r="AJ1439" s="554"/>
      <c r="AK1439" s="554"/>
      <c r="AL1439" s="554"/>
      <c r="AM1439" s="554"/>
      <c r="AN1439" s="554"/>
      <c r="AO1439" s="554"/>
      <c r="AP1439" s="554"/>
      <c r="AQ1439" s="554"/>
      <c r="AR1439" s="554"/>
      <c r="AS1439" s="554"/>
      <c r="AT1439" s="554"/>
      <c r="AU1439" s="554"/>
      <c r="AV1439" s="554"/>
      <c r="AW1439" s="554"/>
      <c r="AX1439" s="554"/>
      <c r="AY1439" s="554"/>
      <c r="AZ1439" s="554"/>
      <c r="BA1439" s="554"/>
      <c r="BB1439" s="554"/>
      <c r="BC1439" s="554"/>
      <c r="BD1439" s="554"/>
      <c r="BE1439" s="554"/>
      <c r="BF1439" s="554"/>
      <c r="BG1439" s="9"/>
      <c r="BH1439" s="9"/>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c r="DR1439" s="9"/>
      <c r="DS1439" s="9"/>
      <c r="DT1439" s="9"/>
    </row>
    <row r="1440" spans="1:124" hidden="1">
      <c r="A1440" s="9"/>
      <c r="B1440" s="9"/>
      <c r="C1440" s="9"/>
      <c r="D1440" s="9"/>
      <c r="E1440" s="9"/>
      <c r="F1440" s="9"/>
      <c r="G1440" s="9"/>
      <c r="H1440" s="9"/>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554"/>
      <c r="AI1440" s="554"/>
      <c r="AJ1440" s="554"/>
      <c r="AK1440" s="554"/>
      <c r="AL1440" s="554"/>
      <c r="AM1440" s="554"/>
      <c r="AN1440" s="554"/>
      <c r="AO1440" s="554"/>
      <c r="AP1440" s="554"/>
      <c r="AQ1440" s="554"/>
      <c r="AR1440" s="554"/>
      <c r="AS1440" s="554"/>
      <c r="AT1440" s="554"/>
      <c r="AU1440" s="554"/>
      <c r="AV1440" s="554"/>
      <c r="AW1440" s="554"/>
      <c r="AX1440" s="554"/>
      <c r="AY1440" s="554"/>
      <c r="AZ1440" s="554"/>
      <c r="BA1440" s="554"/>
      <c r="BB1440" s="554"/>
      <c r="BC1440" s="554"/>
      <c r="BD1440" s="554"/>
      <c r="BE1440" s="554"/>
      <c r="BF1440" s="554"/>
      <c r="BG1440" s="9"/>
      <c r="BH1440" s="9"/>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c r="DR1440" s="9"/>
      <c r="DS1440" s="9"/>
      <c r="DT1440" s="9"/>
    </row>
    <row r="1441" spans="1:124" hidden="1">
      <c r="A1441" s="9"/>
      <c r="B1441" s="9"/>
      <c r="C1441" s="9"/>
      <c r="D1441" s="9"/>
      <c r="E1441" s="9"/>
      <c r="F1441" s="9"/>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554"/>
      <c r="AI1441" s="554"/>
      <c r="AJ1441" s="554"/>
      <c r="AK1441" s="554"/>
      <c r="AL1441" s="554"/>
      <c r="AM1441" s="554"/>
      <c r="AN1441" s="554"/>
      <c r="AO1441" s="554"/>
      <c r="AP1441" s="554"/>
      <c r="AQ1441" s="554"/>
      <c r="AR1441" s="554"/>
      <c r="AS1441" s="554"/>
      <c r="AT1441" s="554"/>
      <c r="AU1441" s="554"/>
      <c r="AV1441" s="554"/>
      <c r="AW1441" s="554"/>
      <c r="AX1441" s="554"/>
      <c r="AY1441" s="554"/>
      <c r="AZ1441" s="554"/>
      <c r="BA1441" s="554"/>
      <c r="BB1441" s="554"/>
      <c r="BC1441" s="554"/>
      <c r="BD1441" s="554"/>
      <c r="BE1441" s="554"/>
      <c r="BF1441" s="554"/>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c r="DR1441" s="9"/>
      <c r="DS1441" s="9"/>
      <c r="DT1441" s="9"/>
    </row>
    <row r="1442" spans="1:124" hidden="1">
      <c r="A1442" s="9"/>
      <c r="B1442" s="9"/>
      <c r="C1442" s="9"/>
      <c r="D1442" s="9"/>
      <c r="E1442" s="9"/>
      <c r="F1442" s="9"/>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554"/>
      <c r="AI1442" s="554"/>
      <c r="AJ1442" s="554"/>
      <c r="AK1442" s="554"/>
      <c r="AL1442" s="554"/>
      <c r="AM1442" s="554"/>
      <c r="AN1442" s="554"/>
      <c r="AO1442" s="554"/>
      <c r="AP1442" s="554"/>
      <c r="AQ1442" s="554"/>
      <c r="AR1442" s="554"/>
      <c r="AS1442" s="554"/>
      <c r="AT1442" s="554"/>
      <c r="AU1442" s="554"/>
      <c r="AV1442" s="554"/>
      <c r="AW1442" s="554"/>
      <c r="AX1442" s="554"/>
      <c r="AY1442" s="554"/>
      <c r="AZ1442" s="554"/>
      <c r="BA1442" s="554"/>
      <c r="BB1442" s="554"/>
      <c r="BC1442" s="554"/>
      <c r="BD1442" s="554"/>
      <c r="BE1442" s="554"/>
      <c r="BF1442" s="554"/>
      <c r="BG1442" s="9"/>
      <c r="BH1442" s="9"/>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c r="DR1442" s="9"/>
      <c r="DS1442" s="9"/>
      <c r="DT1442" s="9"/>
    </row>
    <row r="1443" spans="1:124" hidden="1">
      <c r="A1443" s="9"/>
      <c r="B1443" s="9"/>
      <c r="C1443" s="9"/>
      <c r="D1443" s="9"/>
      <c r="E1443" s="9"/>
      <c r="F1443" s="9"/>
      <c r="G1443" s="9"/>
      <c r="H1443" s="9"/>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554"/>
      <c r="AI1443" s="554"/>
      <c r="AJ1443" s="554"/>
      <c r="AK1443" s="554"/>
      <c r="AL1443" s="554"/>
      <c r="AM1443" s="554"/>
      <c r="AN1443" s="554"/>
      <c r="AO1443" s="554"/>
      <c r="AP1443" s="554"/>
      <c r="AQ1443" s="554"/>
      <c r="AR1443" s="554"/>
      <c r="AS1443" s="554"/>
      <c r="AT1443" s="554"/>
      <c r="AU1443" s="554"/>
      <c r="AV1443" s="554"/>
      <c r="AW1443" s="554"/>
      <c r="AX1443" s="554"/>
      <c r="AY1443" s="554"/>
      <c r="AZ1443" s="554"/>
      <c r="BA1443" s="554"/>
      <c r="BB1443" s="554"/>
      <c r="BC1443" s="554"/>
      <c r="BD1443" s="554"/>
      <c r="BE1443" s="554"/>
      <c r="BF1443" s="554"/>
      <c r="BG1443" s="9"/>
      <c r="BH1443" s="9"/>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c r="DR1443" s="9"/>
      <c r="DS1443" s="9"/>
      <c r="DT1443" s="9"/>
    </row>
    <row r="1444" spans="1:124" hidden="1">
      <c r="A1444" s="9"/>
      <c r="B1444" s="9"/>
      <c r="C1444" s="9"/>
      <c r="D1444" s="9"/>
      <c r="E1444" s="9"/>
      <c r="F1444" s="9"/>
      <c r="G1444" s="9"/>
      <c r="H1444" s="9"/>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554"/>
      <c r="AI1444" s="554"/>
      <c r="AJ1444" s="554"/>
      <c r="AK1444" s="554"/>
      <c r="AL1444" s="554"/>
      <c r="AM1444" s="554"/>
      <c r="AN1444" s="554"/>
      <c r="AO1444" s="554"/>
      <c r="AP1444" s="554"/>
      <c r="AQ1444" s="554"/>
      <c r="AR1444" s="554"/>
      <c r="AS1444" s="554"/>
      <c r="AT1444" s="554"/>
      <c r="AU1444" s="554"/>
      <c r="AV1444" s="554"/>
      <c r="AW1444" s="554"/>
      <c r="AX1444" s="554"/>
      <c r="AY1444" s="554"/>
      <c r="AZ1444" s="554"/>
      <c r="BA1444" s="554"/>
      <c r="BB1444" s="554"/>
      <c r="BC1444" s="554"/>
      <c r="BD1444" s="554"/>
      <c r="BE1444" s="554"/>
      <c r="BF1444" s="554"/>
      <c r="BG1444" s="9"/>
      <c r="BH1444" s="9"/>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c r="DR1444" s="9"/>
      <c r="DS1444" s="9"/>
      <c r="DT1444" s="9"/>
    </row>
    <row r="1445" spans="1:124" hidden="1">
      <c r="A1445" s="9"/>
      <c r="B1445" s="9"/>
      <c r="C1445" s="9"/>
      <c r="D1445" s="9"/>
      <c r="E1445" s="9"/>
      <c r="F1445" s="9"/>
      <c r="G1445" s="9"/>
      <c r="H1445" s="9"/>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554"/>
      <c r="AI1445" s="554"/>
      <c r="AJ1445" s="554"/>
      <c r="AK1445" s="554"/>
      <c r="AL1445" s="554"/>
      <c r="AM1445" s="554"/>
      <c r="AN1445" s="554"/>
      <c r="AO1445" s="554"/>
      <c r="AP1445" s="554"/>
      <c r="AQ1445" s="554"/>
      <c r="AR1445" s="554"/>
      <c r="AS1445" s="554"/>
      <c r="AT1445" s="554"/>
      <c r="AU1445" s="554"/>
      <c r="AV1445" s="554"/>
      <c r="AW1445" s="554"/>
      <c r="AX1445" s="554"/>
      <c r="AY1445" s="554"/>
      <c r="AZ1445" s="554"/>
      <c r="BA1445" s="554"/>
      <c r="BB1445" s="554"/>
      <c r="BC1445" s="554"/>
      <c r="BD1445" s="554"/>
      <c r="BE1445" s="554"/>
      <c r="BF1445" s="554"/>
      <c r="BG1445" s="9"/>
      <c r="BH1445" s="9"/>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c r="DR1445" s="9"/>
      <c r="DS1445" s="9"/>
      <c r="DT1445" s="9"/>
    </row>
    <row r="1446" spans="1:124" hidden="1">
      <c r="A1446" s="9"/>
      <c r="B1446" s="9"/>
      <c r="C1446" s="9"/>
      <c r="D1446" s="9"/>
      <c r="E1446" s="9"/>
      <c r="F1446" s="9"/>
      <c r="G1446" s="9"/>
      <c r="H1446" s="9"/>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554"/>
      <c r="AI1446" s="554"/>
      <c r="AJ1446" s="554"/>
      <c r="AK1446" s="554"/>
      <c r="AL1446" s="554"/>
      <c r="AM1446" s="554"/>
      <c r="AN1446" s="554"/>
      <c r="AO1446" s="554"/>
      <c r="AP1446" s="554"/>
      <c r="AQ1446" s="554"/>
      <c r="AR1446" s="554"/>
      <c r="AS1446" s="554"/>
      <c r="AT1446" s="554"/>
      <c r="AU1446" s="554"/>
      <c r="AV1446" s="554"/>
      <c r="AW1446" s="554"/>
      <c r="AX1446" s="554"/>
      <c r="AY1446" s="554"/>
      <c r="AZ1446" s="554"/>
      <c r="BA1446" s="554"/>
      <c r="BB1446" s="554"/>
      <c r="BC1446" s="554"/>
      <c r="BD1446" s="554"/>
      <c r="BE1446" s="554"/>
      <c r="BF1446" s="554"/>
      <c r="BG1446" s="9"/>
      <c r="BH1446" s="9"/>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c r="DR1446" s="9"/>
      <c r="DS1446" s="9"/>
      <c r="DT1446" s="9"/>
    </row>
    <row r="1447" spans="1:124" hidden="1">
      <c r="A1447" s="9"/>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554"/>
      <c r="AI1447" s="554"/>
      <c r="AJ1447" s="554"/>
      <c r="AK1447" s="554"/>
      <c r="AL1447" s="554"/>
      <c r="AM1447" s="554"/>
      <c r="AN1447" s="554"/>
      <c r="AO1447" s="554"/>
      <c r="AP1447" s="554"/>
      <c r="AQ1447" s="554"/>
      <c r="AR1447" s="554"/>
      <c r="AS1447" s="554"/>
      <c r="AT1447" s="554"/>
      <c r="AU1447" s="554"/>
      <c r="AV1447" s="554"/>
      <c r="AW1447" s="554"/>
      <c r="AX1447" s="554"/>
      <c r="AY1447" s="554"/>
      <c r="AZ1447" s="554"/>
      <c r="BA1447" s="554"/>
      <c r="BB1447" s="554"/>
      <c r="BC1447" s="554"/>
      <c r="BD1447" s="554"/>
      <c r="BE1447" s="554"/>
      <c r="BF1447" s="554"/>
      <c r="BG1447" s="9"/>
      <c r="BH1447" s="9"/>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c r="DR1447" s="9"/>
      <c r="DS1447" s="9"/>
      <c r="DT1447" s="9"/>
    </row>
    <row r="1448" spans="1:124" hidden="1">
      <c r="A1448" s="9"/>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554"/>
      <c r="AI1448" s="554"/>
      <c r="AJ1448" s="554"/>
      <c r="AK1448" s="554"/>
      <c r="AL1448" s="554"/>
      <c r="AM1448" s="554"/>
      <c r="AN1448" s="554"/>
      <c r="AO1448" s="554"/>
      <c r="AP1448" s="554"/>
      <c r="AQ1448" s="554"/>
      <c r="AR1448" s="554"/>
      <c r="AS1448" s="554"/>
      <c r="AT1448" s="554"/>
      <c r="AU1448" s="554"/>
      <c r="AV1448" s="554"/>
      <c r="AW1448" s="554"/>
      <c r="AX1448" s="554"/>
      <c r="AY1448" s="554"/>
      <c r="AZ1448" s="554"/>
      <c r="BA1448" s="554"/>
      <c r="BB1448" s="554"/>
      <c r="BC1448" s="554"/>
      <c r="BD1448" s="554"/>
      <c r="BE1448" s="554"/>
      <c r="BF1448" s="554"/>
      <c r="BG1448" s="9"/>
      <c r="BH1448" s="9"/>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c r="DR1448" s="9"/>
      <c r="DS1448" s="9"/>
      <c r="DT1448" s="9"/>
    </row>
    <row r="1449" spans="1:124" hidden="1">
      <c r="A1449" s="9"/>
      <c r="B1449" s="9"/>
      <c r="C1449" s="9"/>
      <c r="D1449" s="9"/>
      <c r="E1449" s="9"/>
      <c r="F1449" s="9"/>
      <c r="G1449" s="9"/>
      <c r="H1449" s="9"/>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554"/>
      <c r="AI1449" s="554"/>
      <c r="AJ1449" s="554"/>
      <c r="AK1449" s="554"/>
      <c r="AL1449" s="554"/>
      <c r="AM1449" s="554"/>
      <c r="AN1449" s="554"/>
      <c r="AO1449" s="554"/>
      <c r="AP1449" s="554"/>
      <c r="AQ1449" s="554"/>
      <c r="AR1449" s="554"/>
      <c r="AS1449" s="554"/>
      <c r="AT1449" s="554"/>
      <c r="AU1449" s="554"/>
      <c r="AV1449" s="554"/>
      <c r="AW1449" s="554"/>
      <c r="AX1449" s="554"/>
      <c r="AY1449" s="554"/>
      <c r="AZ1449" s="554"/>
      <c r="BA1449" s="554"/>
      <c r="BB1449" s="554"/>
      <c r="BC1449" s="554"/>
      <c r="BD1449" s="554"/>
      <c r="BE1449" s="554"/>
      <c r="BF1449" s="554"/>
      <c r="BG1449" s="9"/>
      <c r="BH1449" s="9"/>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c r="DR1449" s="9"/>
      <c r="DS1449" s="9"/>
      <c r="DT1449" s="9"/>
    </row>
    <row r="1450" spans="1:124" hidden="1">
      <c r="A1450" s="9"/>
      <c r="B1450" s="9"/>
      <c r="C1450" s="9"/>
      <c r="D1450" s="9"/>
      <c r="E1450" s="9"/>
      <c r="F1450" s="9"/>
      <c r="G1450" s="9"/>
      <c r="H1450" s="9"/>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554"/>
      <c r="AI1450" s="554"/>
      <c r="AJ1450" s="554"/>
      <c r="AK1450" s="554"/>
      <c r="AL1450" s="554"/>
      <c r="AM1450" s="554"/>
      <c r="AN1450" s="554"/>
      <c r="AO1450" s="554"/>
      <c r="AP1450" s="554"/>
      <c r="AQ1450" s="554"/>
      <c r="AR1450" s="554"/>
      <c r="AS1450" s="554"/>
      <c r="AT1450" s="554"/>
      <c r="AU1450" s="554"/>
      <c r="AV1450" s="554"/>
      <c r="AW1450" s="554"/>
      <c r="AX1450" s="554"/>
      <c r="AY1450" s="554"/>
      <c r="AZ1450" s="554"/>
      <c r="BA1450" s="554"/>
      <c r="BB1450" s="554"/>
      <c r="BC1450" s="554"/>
      <c r="BD1450" s="554"/>
      <c r="BE1450" s="554"/>
      <c r="BF1450" s="554"/>
      <c r="BG1450" s="9"/>
      <c r="BH1450" s="9"/>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c r="DR1450" s="9"/>
      <c r="DS1450" s="9"/>
      <c r="DT1450" s="9"/>
    </row>
    <row r="1451" spans="1:124" hidden="1">
      <c r="A1451" s="9"/>
      <c r="B1451" s="9"/>
      <c r="C1451" s="9"/>
      <c r="D1451" s="9"/>
      <c r="E1451" s="9"/>
      <c r="F1451" s="9"/>
      <c r="G1451" s="9"/>
      <c r="H1451" s="9"/>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554"/>
      <c r="AI1451" s="554"/>
      <c r="AJ1451" s="554"/>
      <c r="AK1451" s="554"/>
      <c r="AL1451" s="554"/>
      <c r="AM1451" s="554"/>
      <c r="AN1451" s="554"/>
      <c r="AO1451" s="554"/>
      <c r="AP1451" s="554"/>
      <c r="AQ1451" s="554"/>
      <c r="AR1451" s="554"/>
      <c r="AS1451" s="554"/>
      <c r="AT1451" s="554"/>
      <c r="AU1451" s="554"/>
      <c r="AV1451" s="554"/>
      <c r="AW1451" s="554"/>
      <c r="AX1451" s="554"/>
      <c r="AY1451" s="554"/>
      <c r="AZ1451" s="554"/>
      <c r="BA1451" s="554"/>
      <c r="BB1451" s="554"/>
      <c r="BC1451" s="554"/>
      <c r="BD1451" s="554"/>
      <c r="BE1451" s="554"/>
      <c r="BF1451" s="554"/>
      <c r="BG1451" s="9"/>
      <c r="BH1451" s="9"/>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c r="DR1451" s="9"/>
      <c r="DS1451" s="9"/>
      <c r="DT1451" s="9"/>
    </row>
    <row r="1452" spans="1:124" hidden="1">
      <c r="A1452" s="9"/>
      <c r="B1452" s="9"/>
      <c r="C1452" s="9"/>
      <c r="D1452" s="9"/>
      <c r="E1452" s="9"/>
      <c r="F1452" s="9"/>
      <c r="G1452" s="9"/>
      <c r="H1452" s="9"/>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554"/>
      <c r="AI1452" s="554"/>
      <c r="AJ1452" s="554"/>
      <c r="AK1452" s="554"/>
      <c r="AL1452" s="554"/>
      <c r="AM1452" s="554"/>
      <c r="AN1452" s="554"/>
      <c r="AO1452" s="554"/>
      <c r="AP1452" s="554"/>
      <c r="AQ1452" s="554"/>
      <c r="AR1452" s="554"/>
      <c r="AS1452" s="554"/>
      <c r="AT1452" s="554"/>
      <c r="AU1452" s="554"/>
      <c r="AV1452" s="554"/>
      <c r="AW1452" s="554"/>
      <c r="AX1452" s="554"/>
      <c r="AY1452" s="554"/>
      <c r="AZ1452" s="554"/>
      <c r="BA1452" s="554"/>
      <c r="BB1452" s="554"/>
      <c r="BC1452" s="554"/>
      <c r="BD1452" s="554"/>
      <c r="BE1452" s="554"/>
      <c r="BF1452" s="554"/>
      <c r="BG1452" s="9"/>
      <c r="BH1452" s="9"/>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c r="DR1452" s="9"/>
      <c r="DS1452" s="9"/>
      <c r="DT1452" s="9"/>
    </row>
    <row r="1453" spans="1:124" hidden="1">
      <c r="A1453" s="9"/>
      <c r="B1453" s="9"/>
      <c r="C1453" s="9"/>
      <c r="D1453" s="9"/>
      <c r="E1453" s="9"/>
      <c r="F1453" s="9"/>
      <c r="G1453" s="9"/>
      <c r="H1453" s="9"/>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554"/>
      <c r="AI1453" s="554"/>
      <c r="AJ1453" s="554"/>
      <c r="AK1453" s="554"/>
      <c r="AL1453" s="554"/>
      <c r="AM1453" s="554"/>
      <c r="AN1453" s="554"/>
      <c r="AO1453" s="554"/>
      <c r="AP1453" s="554"/>
      <c r="AQ1453" s="554"/>
      <c r="AR1453" s="554"/>
      <c r="AS1453" s="554"/>
      <c r="AT1453" s="554"/>
      <c r="AU1453" s="554"/>
      <c r="AV1453" s="554"/>
      <c r="AW1453" s="554"/>
      <c r="AX1453" s="554"/>
      <c r="AY1453" s="554"/>
      <c r="AZ1453" s="554"/>
      <c r="BA1453" s="554"/>
      <c r="BB1453" s="554"/>
      <c r="BC1453" s="554"/>
      <c r="BD1453" s="554"/>
      <c r="BE1453" s="554"/>
      <c r="BF1453" s="554"/>
      <c r="BG1453" s="9"/>
      <c r="BH1453" s="9"/>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c r="DR1453" s="9"/>
      <c r="DS1453" s="9"/>
      <c r="DT1453" s="9"/>
    </row>
    <row r="1454" spans="1:124" hidden="1">
      <c r="A1454" s="9"/>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554"/>
      <c r="AI1454" s="554"/>
      <c r="AJ1454" s="554"/>
      <c r="AK1454" s="554"/>
      <c r="AL1454" s="554"/>
      <c r="AM1454" s="554"/>
      <c r="AN1454" s="554"/>
      <c r="AO1454" s="554"/>
      <c r="AP1454" s="554"/>
      <c r="AQ1454" s="554"/>
      <c r="AR1454" s="554"/>
      <c r="AS1454" s="554"/>
      <c r="AT1454" s="554"/>
      <c r="AU1454" s="554"/>
      <c r="AV1454" s="554"/>
      <c r="AW1454" s="554"/>
      <c r="AX1454" s="554"/>
      <c r="AY1454" s="554"/>
      <c r="AZ1454" s="554"/>
      <c r="BA1454" s="554"/>
      <c r="BB1454" s="554"/>
      <c r="BC1454" s="554"/>
      <c r="BD1454" s="554"/>
      <c r="BE1454" s="554"/>
      <c r="BF1454" s="554"/>
      <c r="BG1454" s="9"/>
      <c r="BH1454" s="9"/>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c r="DR1454" s="9"/>
      <c r="DS1454" s="9"/>
      <c r="DT1454" s="9"/>
    </row>
    <row r="1455" spans="1:124" hidden="1">
      <c r="A1455" s="9"/>
      <c r="B1455" s="9"/>
      <c r="C1455" s="9"/>
      <c r="D1455" s="9"/>
      <c r="E1455" s="9"/>
      <c r="F1455" s="9"/>
      <c r="G1455" s="9"/>
      <c r="H1455" s="9"/>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554"/>
      <c r="AI1455" s="554"/>
      <c r="AJ1455" s="554"/>
      <c r="AK1455" s="554"/>
      <c r="AL1455" s="554"/>
      <c r="AM1455" s="554"/>
      <c r="AN1455" s="554"/>
      <c r="AO1455" s="554"/>
      <c r="AP1455" s="554"/>
      <c r="AQ1455" s="554"/>
      <c r="AR1455" s="554"/>
      <c r="AS1455" s="554"/>
      <c r="AT1455" s="554"/>
      <c r="AU1455" s="554"/>
      <c r="AV1455" s="554"/>
      <c r="AW1455" s="554"/>
      <c r="AX1455" s="554"/>
      <c r="AY1455" s="554"/>
      <c r="AZ1455" s="554"/>
      <c r="BA1455" s="554"/>
      <c r="BB1455" s="554"/>
      <c r="BC1455" s="554"/>
      <c r="BD1455" s="554"/>
      <c r="BE1455" s="554"/>
      <c r="BF1455" s="554"/>
      <c r="BG1455" s="9"/>
      <c r="BH1455" s="9"/>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c r="DR1455" s="9"/>
      <c r="DS1455" s="9"/>
      <c r="DT1455" s="9"/>
    </row>
    <row r="1456" spans="1:124" hidden="1">
      <c r="A1456" s="9"/>
      <c r="B1456" s="9"/>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554"/>
      <c r="AI1456" s="554"/>
      <c r="AJ1456" s="554"/>
      <c r="AK1456" s="554"/>
      <c r="AL1456" s="554"/>
      <c r="AM1456" s="554"/>
      <c r="AN1456" s="554"/>
      <c r="AO1456" s="554"/>
      <c r="AP1456" s="554"/>
      <c r="AQ1456" s="554"/>
      <c r="AR1456" s="554"/>
      <c r="AS1456" s="554"/>
      <c r="AT1456" s="554"/>
      <c r="AU1456" s="554"/>
      <c r="AV1456" s="554"/>
      <c r="AW1456" s="554"/>
      <c r="AX1456" s="554"/>
      <c r="AY1456" s="554"/>
      <c r="AZ1456" s="554"/>
      <c r="BA1456" s="554"/>
      <c r="BB1456" s="554"/>
      <c r="BC1456" s="554"/>
      <c r="BD1456" s="554"/>
      <c r="BE1456" s="554"/>
      <c r="BF1456" s="554"/>
      <c r="BG1456" s="9"/>
      <c r="BH1456" s="9"/>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c r="DR1456" s="9"/>
      <c r="DS1456" s="9"/>
      <c r="DT1456" s="9"/>
    </row>
    <row r="1457" spans="1:124" hidden="1">
      <c r="A1457" s="9"/>
      <c r="B1457" s="9"/>
      <c r="C1457" s="9"/>
      <c r="D1457" s="9"/>
      <c r="E1457" s="9"/>
      <c r="F1457" s="9"/>
      <c r="G1457" s="9"/>
      <c r="H1457" s="9"/>
      <c r="I1457" s="9"/>
      <c r="J1457" s="9"/>
      <c r="K1457" s="9"/>
      <c r="L1457" s="9"/>
      <c r="M1457" s="9"/>
      <c r="N1457" s="9"/>
      <c r="O1457" s="9"/>
      <c r="P1457" s="9"/>
      <c r="Q1457" s="9"/>
      <c r="R1457" s="9"/>
      <c r="S1457" s="9"/>
      <c r="T1457" s="9"/>
      <c r="U1457" s="9"/>
      <c r="V1457" s="9"/>
      <c r="W1457" s="9"/>
      <c r="X1457" s="9"/>
      <c r="Y1457" s="9"/>
      <c r="Z1457" s="9"/>
      <c r="AA1457" s="9"/>
      <c r="AB1457" s="9"/>
      <c r="AC1457" s="9"/>
      <c r="AD1457" s="9"/>
      <c r="AE1457" s="9"/>
      <c r="AF1457" s="9"/>
      <c r="AG1457" s="9"/>
      <c r="AH1457" s="554"/>
      <c r="AI1457" s="554"/>
      <c r="AJ1457" s="554"/>
      <c r="AK1457" s="554"/>
      <c r="AL1457" s="554"/>
      <c r="AM1457" s="554"/>
      <c r="AN1457" s="554"/>
      <c r="AO1457" s="554"/>
      <c r="AP1457" s="554"/>
      <c r="AQ1457" s="554"/>
      <c r="AR1457" s="554"/>
      <c r="AS1457" s="554"/>
      <c r="AT1457" s="554"/>
      <c r="AU1457" s="554"/>
      <c r="AV1457" s="554"/>
      <c r="AW1457" s="554"/>
      <c r="AX1457" s="554"/>
      <c r="AY1457" s="554"/>
      <c r="AZ1457" s="554"/>
      <c r="BA1457" s="554"/>
      <c r="BB1457" s="554"/>
      <c r="BC1457" s="554"/>
      <c r="BD1457" s="554"/>
      <c r="BE1457" s="554"/>
      <c r="BF1457" s="554"/>
      <c r="BG1457" s="9"/>
      <c r="BH1457" s="9"/>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c r="DR1457" s="9"/>
      <c r="DS1457" s="9"/>
      <c r="DT1457" s="9"/>
    </row>
    <row r="1458" spans="1:124" hidden="1">
      <c r="A1458" s="9"/>
      <c r="B1458" s="9"/>
      <c r="C1458" s="9"/>
      <c r="D1458" s="9"/>
      <c r="E1458" s="9"/>
      <c r="F1458" s="9"/>
      <c r="G1458" s="9"/>
      <c r="H1458" s="9"/>
      <c r="I1458" s="9"/>
      <c r="J1458" s="9"/>
      <c r="K1458" s="9"/>
      <c r="L1458" s="9"/>
      <c r="M1458" s="9"/>
      <c r="N1458" s="9"/>
      <c r="O1458" s="9"/>
      <c r="P1458" s="9"/>
      <c r="Q1458" s="9"/>
      <c r="R1458" s="9"/>
      <c r="S1458" s="9"/>
      <c r="T1458" s="9"/>
      <c r="U1458" s="9"/>
      <c r="V1458" s="9"/>
      <c r="W1458" s="9"/>
      <c r="X1458" s="9"/>
      <c r="Y1458" s="9"/>
      <c r="Z1458" s="9"/>
      <c r="AA1458" s="9"/>
      <c r="AB1458" s="9"/>
      <c r="AC1458" s="9"/>
      <c r="AD1458" s="9"/>
      <c r="AE1458" s="9"/>
      <c r="AF1458" s="9"/>
      <c r="AG1458" s="9"/>
      <c r="AH1458" s="554"/>
      <c r="AI1458" s="554"/>
      <c r="AJ1458" s="554"/>
      <c r="AK1458" s="554"/>
      <c r="AL1458" s="554"/>
      <c r="AM1458" s="554"/>
      <c r="AN1458" s="554"/>
      <c r="AO1458" s="554"/>
      <c r="AP1458" s="554"/>
      <c r="AQ1458" s="554"/>
      <c r="AR1458" s="554"/>
      <c r="AS1458" s="554"/>
      <c r="AT1458" s="554"/>
      <c r="AU1458" s="554"/>
      <c r="AV1458" s="554"/>
      <c r="AW1458" s="554"/>
      <c r="AX1458" s="554"/>
      <c r="AY1458" s="554"/>
      <c r="AZ1458" s="554"/>
      <c r="BA1458" s="554"/>
      <c r="BB1458" s="554"/>
      <c r="BC1458" s="554"/>
      <c r="BD1458" s="554"/>
      <c r="BE1458" s="554"/>
      <c r="BF1458" s="554"/>
      <c r="BG1458" s="9"/>
      <c r="BH1458" s="9"/>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c r="DR1458" s="9"/>
      <c r="DS1458" s="9"/>
      <c r="DT1458" s="9"/>
    </row>
    <row r="1459" spans="1:124" hidden="1">
      <c r="A1459" s="9"/>
      <c r="B1459" s="9"/>
      <c r="C1459" s="9"/>
      <c r="D1459" s="9"/>
      <c r="E1459" s="9"/>
      <c r="F1459" s="9"/>
      <c r="G1459" s="9"/>
      <c r="H1459" s="9"/>
      <c r="I1459" s="9"/>
      <c r="J1459" s="9"/>
      <c r="K1459" s="9"/>
      <c r="L1459" s="9"/>
      <c r="M1459" s="9"/>
      <c r="N1459" s="9"/>
      <c r="O1459" s="9"/>
      <c r="P1459" s="9"/>
      <c r="Q1459" s="9"/>
      <c r="R1459" s="9"/>
      <c r="S1459" s="9"/>
      <c r="T1459" s="9"/>
      <c r="U1459" s="9"/>
      <c r="V1459" s="9"/>
      <c r="W1459" s="9"/>
      <c r="X1459" s="9"/>
      <c r="Y1459" s="9"/>
      <c r="Z1459" s="9"/>
      <c r="AA1459" s="9"/>
      <c r="AB1459" s="9"/>
      <c r="AC1459" s="9"/>
      <c r="AD1459" s="9"/>
      <c r="AE1459" s="9"/>
      <c r="AF1459" s="9"/>
      <c r="AG1459" s="9"/>
      <c r="AH1459" s="554"/>
      <c r="AI1459" s="554"/>
      <c r="AJ1459" s="554"/>
      <c r="AK1459" s="554"/>
      <c r="AL1459" s="554"/>
      <c r="AM1459" s="554"/>
      <c r="AN1459" s="554"/>
      <c r="AO1459" s="554"/>
      <c r="AP1459" s="554"/>
      <c r="AQ1459" s="554"/>
      <c r="AR1459" s="554"/>
      <c r="AS1459" s="554"/>
      <c r="AT1459" s="554"/>
      <c r="AU1459" s="554"/>
      <c r="AV1459" s="554"/>
      <c r="AW1459" s="554"/>
      <c r="AX1459" s="554"/>
      <c r="AY1459" s="554"/>
      <c r="AZ1459" s="554"/>
      <c r="BA1459" s="554"/>
      <c r="BB1459" s="554"/>
      <c r="BC1459" s="554"/>
      <c r="BD1459" s="554"/>
      <c r="BE1459" s="554"/>
      <c r="BF1459" s="554"/>
      <c r="BG1459" s="9"/>
      <c r="BH1459" s="9"/>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c r="DR1459" s="9"/>
      <c r="DS1459" s="9"/>
      <c r="DT1459" s="9"/>
    </row>
    <row r="1460" spans="1:124" hidden="1">
      <c r="A1460" s="9"/>
      <c r="B1460" s="9"/>
      <c r="C1460" s="9"/>
      <c r="D1460" s="9"/>
      <c r="E1460" s="9"/>
      <c r="F1460" s="9"/>
      <c r="G1460" s="9"/>
      <c r="H1460" s="9"/>
      <c r="I1460" s="9"/>
      <c r="J1460" s="9"/>
      <c r="K1460" s="9"/>
      <c r="L1460" s="9"/>
      <c r="M1460" s="9"/>
      <c r="N1460" s="9"/>
      <c r="O1460" s="9"/>
      <c r="P1460" s="9"/>
      <c r="Q1460" s="9"/>
      <c r="R1460" s="9"/>
      <c r="S1460" s="9"/>
      <c r="T1460" s="9"/>
      <c r="U1460" s="9"/>
      <c r="V1460" s="9"/>
      <c r="W1460" s="9"/>
      <c r="X1460" s="9"/>
      <c r="Y1460" s="9"/>
      <c r="Z1460" s="9"/>
      <c r="AA1460" s="9"/>
      <c r="AB1460" s="9"/>
      <c r="AC1460" s="9"/>
      <c r="AD1460" s="9"/>
      <c r="AE1460" s="9"/>
      <c r="AF1460" s="9"/>
      <c r="AG1460" s="9"/>
      <c r="AH1460" s="554"/>
      <c r="AI1460" s="554"/>
      <c r="AJ1460" s="554"/>
      <c r="AK1460" s="554"/>
      <c r="AL1460" s="554"/>
      <c r="AM1460" s="554"/>
      <c r="AN1460" s="554"/>
      <c r="AO1460" s="554"/>
      <c r="AP1460" s="554"/>
      <c r="AQ1460" s="554"/>
      <c r="AR1460" s="554"/>
      <c r="AS1460" s="554"/>
      <c r="AT1460" s="554"/>
      <c r="AU1460" s="554"/>
      <c r="AV1460" s="554"/>
      <c r="AW1460" s="554"/>
      <c r="AX1460" s="554"/>
      <c r="AY1460" s="554"/>
      <c r="AZ1460" s="554"/>
      <c r="BA1460" s="554"/>
      <c r="BB1460" s="554"/>
      <c r="BC1460" s="554"/>
      <c r="BD1460" s="554"/>
      <c r="BE1460" s="554"/>
      <c r="BF1460" s="554"/>
      <c r="BG1460" s="9"/>
      <c r="BH1460" s="9"/>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c r="DR1460" s="9"/>
      <c r="DS1460" s="9"/>
      <c r="DT1460" s="9"/>
    </row>
    <row r="1461" spans="1:124" hidden="1">
      <c r="A1461" s="9"/>
      <c r="B1461" s="9"/>
      <c r="C1461" s="9"/>
      <c r="D1461" s="9"/>
      <c r="E1461" s="9"/>
      <c r="F1461" s="9"/>
      <c r="G1461" s="9"/>
      <c r="H1461" s="9"/>
      <c r="I1461" s="9"/>
      <c r="J1461" s="9"/>
      <c r="K1461" s="9"/>
      <c r="L1461" s="9"/>
      <c r="M1461" s="9"/>
      <c r="N1461" s="9"/>
      <c r="O1461" s="9"/>
      <c r="P1461" s="9"/>
      <c r="Q1461" s="9"/>
      <c r="R1461" s="9"/>
      <c r="S1461" s="9"/>
      <c r="T1461" s="9"/>
      <c r="U1461" s="9"/>
      <c r="V1461" s="9"/>
      <c r="W1461" s="9"/>
      <c r="X1461" s="9"/>
      <c r="Y1461" s="9"/>
      <c r="Z1461" s="9"/>
      <c r="AA1461" s="9"/>
      <c r="AB1461" s="9"/>
      <c r="AC1461" s="9"/>
      <c r="AD1461" s="9"/>
      <c r="AE1461" s="9"/>
      <c r="AF1461" s="9"/>
      <c r="AG1461" s="9"/>
      <c r="AH1461" s="554"/>
      <c r="AI1461" s="554"/>
      <c r="AJ1461" s="554"/>
      <c r="AK1461" s="554"/>
      <c r="AL1461" s="554"/>
      <c r="AM1461" s="554"/>
      <c r="AN1461" s="554"/>
      <c r="AO1461" s="554"/>
      <c r="AP1461" s="554"/>
      <c r="AQ1461" s="554"/>
      <c r="AR1461" s="554"/>
      <c r="AS1461" s="554"/>
      <c r="AT1461" s="554"/>
      <c r="AU1461" s="554"/>
      <c r="AV1461" s="554"/>
      <c r="AW1461" s="554"/>
      <c r="AX1461" s="554"/>
      <c r="AY1461" s="554"/>
      <c r="AZ1461" s="554"/>
      <c r="BA1461" s="554"/>
      <c r="BB1461" s="554"/>
      <c r="BC1461" s="554"/>
      <c r="BD1461" s="554"/>
      <c r="BE1461" s="554"/>
      <c r="BF1461" s="554"/>
      <c r="BG1461" s="9"/>
      <c r="BH1461" s="9"/>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c r="DR1461" s="9"/>
      <c r="DS1461" s="9"/>
      <c r="DT1461" s="9"/>
    </row>
    <row r="1462" spans="1:124" hidden="1">
      <c r="A1462" s="9"/>
      <c r="B1462" s="9"/>
      <c r="C1462" s="9"/>
      <c r="D1462" s="9"/>
      <c r="E1462" s="9"/>
      <c r="F1462" s="9"/>
      <c r="G1462" s="9"/>
      <c r="H1462" s="9"/>
      <c r="I1462" s="9"/>
      <c r="J1462" s="9"/>
      <c r="K1462" s="9"/>
      <c r="L1462" s="9"/>
      <c r="M1462" s="9"/>
      <c r="N1462" s="9"/>
      <c r="O1462" s="9"/>
      <c r="P1462" s="9"/>
      <c r="Q1462" s="9"/>
      <c r="R1462" s="9"/>
      <c r="S1462" s="9"/>
      <c r="T1462" s="9"/>
      <c r="U1462" s="9"/>
      <c r="V1462" s="9"/>
      <c r="W1462" s="9"/>
      <c r="X1462" s="9"/>
      <c r="Y1462" s="9"/>
      <c r="Z1462" s="9"/>
      <c r="AA1462" s="9"/>
      <c r="AB1462" s="9"/>
      <c r="AC1462" s="9"/>
      <c r="AD1462" s="9"/>
      <c r="AE1462" s="9"/>
      <c r="AF1462" s="9"/>
      <c r="AG1462" s="9"/>
      <c r="AH1462" s="554"/>
      <c r="AI1462" s="554"/>
      <c r="AJ1462" s="554"/>
      <c r="AK1462" s="554"/>
      <c r="AL1462" s="554"/>
      <c r="AM1462" s="554"/>
      <c r="AN1462" s="554"/>
      <c r="AO1462" s="554"/>
      <c r="AP1462" s="554"/>
      <c r="AQ1462" s="554"/>
      <c r="AR1462" s="554"/>
      <c r="AS1462" s="554"/>
      <c r="AT1462" s="554"/>
      <c r="AU1462" s="554"/>
      <c r="AV1462" s="554"/>
      <c r="AW1462" s="554"/>
      <c r="AX1462" s="554"/>
      <c r="AY1462" s="554"/>
      <c r="AZ1462" s="554"/>
      <c r="BA1462" s="554"/>
      <c r="BB1462" s="554"/>
      <c r="BC1462" s="554"/>
      <c r="BD1462" s="554"/>
      <c r="BE1462" s="554"/>
      <c r="BF1462" s="554"/>
      <c r="BG1462" s="9"/>
      <c r="BH1462" s="9"/>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c r="DR1462" s="9"/>
      <c r="DS1462" s="9"/>
      <c r="DT1462" s="9"/>
    </row>
    <row r="1463" spans="1:124" hidden="1">
      <c r="A1463" s="9"/>
      <c r="B1463" s="9"/>
      <c r="C1463" s="9"/>
      <c r="D1463" s="9"/>
      <c r="E1463" s="9"/>
      <c r="F1463" s="9"/>
      <c r="G1463" s="9"/>
      <c r="H1463" s="9"/>
      <c r="I1463" s="9"/>
      <c r="J1463" s="9"/>
      <c r="K1463" s="9"/>
      <c r="L1463" s="9"/>
      <c r="M1463" s="9"/>
      <c r="N1463" s="9"/>
      <c r="O1463" s="9"/>
      <c r="P1463" s="9"/>
      <c r="Q1463" s="9"/>
      <c r="R1463" s="9"/>
      <c r="S1463" s="9"/>
      <c r="T1463" s="9"/>
      <c r="U1463" s="9"/>
      <c r="V1463" s="9"/>
      <c r="W1463" s="9"/>
      <c r="X1463" s="9"/>
      <c r="Y1463" s="9"/>
      <c r="Z1463" s="9"/>
      <c r="AA1463" s="9"/>
      <c r="AB1463" s="9"/>
      <c r="AC1463" s="9"/>
      <c r="AD1463" s="9"/>
      <c r="AE1463" s="9"/>
      <c r="AF1463" s="9"/>
      <c r="AG1463" s="9"/>
      <c r="AH1463" s="554"/>
      <c r="AI1463" s="554"/>
      <c r="AJ1463" s="554"/>
      <c r="AK1463" s="554"/>
      <c r="AL1463" s="554"/>
      <c r="AM1463" s="554"/>
      <c r="AN1463" s="554"/>
      <c r="AO1463" s="554"/>
      <c r="AP1463" s="554"/>
      <c r="AQ1463" s="554"/>
      <c r="AR1463" s="554"/>
      <c r="AS1463" s="554"/>
      <c r="AT1463" s="554"/>
      <c r="AU1463" s="554"/>
      <c r="AV1463" s="554"/>
      <c r="AW1463" s="554"/>
      <c r="AX1463" s="554"/>
      <c r="AY1463" s="554"/>
      <c r="AZ1463" s="554"/>
      <c r="BA1463" s="554"/>
      <c r="BB1463" s="554"/>
      <c r="BC1463" s="554"/>
      <c r="BD1463" s="554"/>
      <c r="BE1463" s="554"/>
      <c r="BF1463" s="554"/>
      <c r="BG1463" s="9"/>
      <c r="BH1463" s="9"/>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c r="DR1463" s="9"/>
      <c r="DS1463" s="9"/>
      <c r="DT1463" s="9"/>
    </row>
    <row r="1464" spans="1:124" hidden="1">
      <c r="A1464" s="9"/>
      <c r="B1464" s="9"/>
      <c r="C1464" s="9"/>
      <c r="D1464" s="9"/>
      <c r="E1464" s="9"/>
      <c r="F1464" s="9"/>
      <c r="G1464" s="9"/>
      <c r="H1464" s="9"/>
      <c r="I1464" s="9"/>
      <c r="J1464" s="9"/>
      <c r="K1464" s="9"/>
      <c r="L1464" s="9"/>
      <c r="M1464" s="9"/>
      <c r="N1464" s="9"/>
      <c r="O1464" s="9"/>
      <c r="P1464" s="9"/>
      <c r="Q1464" s="9"/>
      <c r="R1464" s="9"/>
      <c r="S1464" s="9"/>
      <c r="T1464" s="9"/>
      <c r="U1464" s="9"/>
      <c r="V1464" s="9"/>
      <c r="W1464" s="9"/>
      <c r="X1464" s="9"/>
      <c r="Y1464" s="9"/>
      <c r="Z1464" s="9"/>
      <c r="AA1464" s="9"/>
      <c r="AB1464" s="9"/>
      <c r="AC1464" s="9"/>
      <c r="AD1464" s="9"/>
      <c r="AE1464" s="9"/>
      <c r="AF1464" s="9"/>
      <c r="AG1464" s="9"/>
      <c r="AH1464" s="554"/>
      <c r="AI1464" s="554"/>
      <c r="AJ1464" s="554"/>
      <c r="AK1464" s="554"/>
      <c r="AL1464" s="554"/>
      <c r="AM1464" s="554"/>
      <c r="AN1464" s="554"/>
      <c r="AO1464" s="554"/>
      <c r="AP1464" s="554"/>
      <c r="AQ1464" s="554"/>
      <c r="AR1464" s="554"/>
      <c r="AS1464" s="554"/>
      <c r="AT1464" s="554"/>
      <c r="AU1464" s="554"/>
      <c r="AV1464" s="554"/>
      <c r="AW1464" s="554"/>
      <c r="AX1464" s="554"/>
      <c r="AY1464" s="554"/>
      <c r="AZ1464" s="554"/>
      <c r="BA1464" s="554"/>
      <c r="BB1464" s="554"/>
      <c r="BC1464" s="554"/>
      <c r="BD1464" s="554"/>
      <c r="BE1464" s="554"/>
      <c r="BF1464" s="554"/>
      <c r="BG1464" s="9"/>
      <c r="BH1464" s="9"/>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c r="DR1464" s="9"/>
      <c r="DS1464" s="9"/>
      <c r="DT1464" s="9"/>
    </row>
    <row r="1465" spans="1:124" hidden="1">
      <c r="A1465" s="9"/>
      <c r="B1465" s="9"/>
      <c r="C1465" s="9"/>
      <c r="D1465" s="9"/>
      <c r="E1465" s="9"/>
      <c r="F1465" s="9"/>
      <c r="G1465" s="9"/>
      <c r="H1465" s="9"/>
      <c r="I1465" s="9"/>
      <c r="J1465" s="9"/>
      <c r="K1465" s="9"/>
      <c r="L1465" s="9"/>
      <c r="M1465" s="9"/>
      <c r="N1465" s="9"/>
      <c r="O1465" s="9"/>
      <c r="P1465" s="9"/>
      <c r="Q1465" s="9"/>
      <c r="R1465" s="9"/>
      <c r="S1465" s="9"/>
      <c r="T1465" s="9"/>
      <c r="U1465" s="9"/>
      <c r="V1465" s="9"/>
      <c r="W1465" s="9"/>
      <c r="X1465" s="9"/>
      <c r="Y1465" s="9"/>
      <c r="Z1465" s="9"/>
      <c r="AA1465" s="9"/>
      <c r="AB1465" s="9"/>
      <c r="AC1465" s="9"/>
      <c r="AD1465" s="9"/>
      <c r="AE1465" s="9"/>
      <c r="AF1465" s="9"/>
      <c r="AG1465" s="9"/>
      <c r="AH1465" s="554"/>
      <c r="AI1465" s="554"/>
      <c r="AJ1465" s="554"/>
      <c r="AK1465" s="554"/>
      <c r="AL1465" s="554"/>
      <c r="AM1465" s="554"/>
      <c r="AN1465" s="554"/>
      <c r="AO1465" s="554"/>
      <c r="AP1465" s="554"/>
      <c r="AQ1465" s="554"/>
      <c r="AR1465" s="554"/>
      <c r="AS1465" s="554"/>
      <c r="AT1465" s="554"/>
      <c r="AU1465" s="554"/>
      <c r="AV1465" s="554"/>
      <c r="AW1465" s="554"/>
      <c r="AX1465" s="554"/>
      <c r="AY1465" s="554"/>
      <c r="AZ1465" s="554"/>
      <c r="BA1465" s="554"/>
      <c r="BB1465" s="554"/>
      <c r="BC1465" s="554"/>
      <c r="BD1465" s="554"/>
      <c r="BE1465" s="554"/>
      <c r="BF1465" s="554"/>
      <c r="BG1465" s="9"/>
      <c r="BH1465" s="9"/>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c r="DR1465" s="9"/>
      <c r="DS1465" s="9"/>
      <c r="DT1465" s="9"/>
    </row>
    <row r="1466" spans="1:124" hidden="1">
      <c r="A1466" s="9"/>
      <c r="B1466" s="9"/>
      <c r="C1466" s="9"/>
      <c r="D1466" s="9"/>
      <c r="E1466" s="9"/>
      <c r="F1466" s="9"/>
      <c r="G1466" s="9"/>
      <c r="H1466" s="9"/>
      <c r="I1466" s="9"/>
      <c r="J1466" s="9"/>
      <c r="K1466" s="9"/>
      <c r="L1466" s="9"/>
      <c r="M1466" s="9"/>
      <c r="N1466" s="9"/>
      <c r="O1466" s="9"/>
      <c r="P1466" s="9"/>
      <c r="Q1466" s="9"/>
      <c r="R1466" s="9"/>
      <c r="S1466" s="9"/>
      <c r="T1466" s="9"/>
      <c r="U1466" s="9"/>
      <c r="V1466" s="9"/>
      <c r="W1466" s="9"/>
      <c r="X1466" s="9"/>
      <c r="Y1466" s="9"/>
      <c r="Z1466" s="9"/>
      <c r="AA1466" s="9"/>
      <c r="AB1466" s="9"/>
      <c r="AC1466" s="9"/>
      <c r="AD1466" s="9"/>
      <c r="AE1466" s="9"/>
      <c r="AF1466" s="9"/>
      <c r="AG1466" s="9"/>
      <c r="AH1466" s="554"/>
      <c r="AI1466" s="554"/>
      <c r="AJ1466" s="554"/>
      <c r="AK1466" s="554"/>
      <c r="AL1466" s="554"/>
      <c r="AM1466" s="554"/>
      <c r="AN1466" s="554"/>
      <c r="AO1466" s="554"/>
      <c r="AP1466" s="554"/>
      <c r="AQ1466" s="554"/>
      <c r="AR1466" s="554"/>
      <c r="AS1466" s="554"/>
      <c r="AT1466" s="554"/>
      <c r="AU1466" s="554"/>
      <c r="AV1466" s="554"/>
      <c r="AW1466" s="554"/>
      <c r="AX1466" s="554"/>
      <c r="AY1466" s="554"/>
      <c r="AZ1466" s="554"/>
      <c r="BA1466" s="554"/>
      <c r="BB1466" s="554"/>
      <c r="BC1466" s="554"/>
      <c r="BD1466" s="554"/>
      <c r="BE1466" s="554"/>
      <c r="BF1466" s="554"/>
      <c r="BG1466" s="9"/>
      <c r="BH1466" s="9"/>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c r="DR1466" s="9"/>
      <c r="DS1466" s="9"/>
      <c r="DT1466" s="9"/>
    </row>
    <row r="1467" spans="1:124" hidden="1">
      <c r="A1467" s="9"/>
      <c r="B1467" s="9"/>
      <c r="C1467" s="9"/>
      <c r="D1467" s="9"/>
      <c r="E1467" s="9"/>
      <c r="F1467" s="9"/>
      <c r="G1467" s="9"/>
      <c r="H1467" s="9"/>
      <c r="I1467" s="9"/>
      <c r="J1467" s="9"/>
      <c r="K1467" s="9"/>
      <c r="L1467" s="9"/>
      <c r="M1467" s="9"/>
      <c r="N1467" s="9"/>
      <c r="O1467" s="9"/>
      <c r="P1467" s="9"/>
      <c r="Q1467" s="9"/>
      <c r="R1467" s="9"/>
      <c r="S1467" s="9"/>
      <c r="T1467" s="9"/>
      <c r="U1467" s="9"/>
      <c r="V1467" s="9"/>
      <c r="W1467" s="9"/>
      <c r="X1467" s="9"/>
      <c r="Y1467" s="9"/>
      <c r="Z1467" s="9"/>
      <c r="AA1467" s="9"/>
      <c r="AB1467" s="9"/>
      <c r="AC1467" s="9"/>
      <c r="AD1467" s="9"/>
      <c r="AE1467" s="9"/>
      <c r="AF1467" s="9"/>
      <c r="AG1467" s="9"/>
      <c r="AH1467" s="554"/>
      <c r="AI1467" s="554"/>
      <c r="AJ1467" s="554"/>
      <c r="AK1467" s="554"/>
      <c r="AL1467" s="554"/>
      <c r="AM1467" s="554"/>
      <c r="AN1467" s="554"/>
      <c r="AO1467" s="554"/>
      <c r="AP1467" s="554"/>
      <c r="AQ1467" s="554"/>
      <c r="AR1467" s="554"/>
      <c r="AS1467" s="554"/>
      <c r="AT1467" s="554"/>
      <c r="AU1467" s="554"/>
      <c r="AV1467" s="554"/>
      <c r="AW1467" s="554"/>
      <c r="AX1467" s="554"/>
      <c r="AY1467" s="554"/>
      <c r="AZ1467" s="554"/>
      <c r="BA1467" s="554"/>
      <c r="BB1467" s="554"/>
      <c r="BC1467" s="554"/>
      <c r="BD1467" s="554"/>
      <c r="BE1467" s="554"/>
      <c r="BF1467" s="554"/>
      <c r="BG1467" s="9"/>
      <c r="BH1467" s="9"/>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c r="DR1467" s="9"/>
      <c r="DS1467" s="9"/>
      <c r="DT1467" s="9"/>
    </row>
    <row r="1468" spans="1:124" hidden="1">
      <c r="A1468" s="9"/>
      <c r="B1468" s="9"/>
      <c r="C1468" s="9"/>
      <c r="D1468" s="9"/>
      <c r="E1468" s="9"/>
      <c r="F1468" s="9"/>
      <c r="G1468" s="9"/>
      <c r="H1468" s="9"/>
      <c r="I1468" s="9"/>
      <c r="J1468" s="9"/>
      <c r="K1468" s="9"/>
      <c r="L1468" s="9"/>
      <c r="M1468" s="9"/>
      <c r="N1468" s="9"/>
      <c r="O1468" s="9"/>
      <c r="P1468" s="9"/>
      <c r="Q1468" s="9"/>
      <c r="R1468" s="9"/>
      <c r="S1468" s="9"/>
      <c r="T1468" s="9"/>
      <c r="U1468" s="9"/>
      <c r="V1468" s="9"/>
      <c r="W1468" s="9"/>
      <c r="X1468" s="9"/>
      <c r="Y1468" s="9"/>
      <c r="Z1468" s="9"/>
      <c r="AA1468" s="9"/>
      <c r="AB1468" s="9"/>
      <c r="AC1468" s="9"/>
      <c r="AD1468" s="9"/>
      <c r="AE1468" s="9"/>
      <c r="AF1468" s="9"/>
      <c r="AG1468" s="9"/>
      <c r="AH1468" s="554"/>
      <c r="AI1468" s="554"/>
      <c r="AJ1468" s="554"/>
      <c r="AK1468" s="554"/>
      <c r="AL1468" s="554"/>
      <c r="AM1468" s="554"/>
      <c r="AN1468" s="554"/>
      <c r="AO1468" s="554"/>
      <c r="AP1468" s="554"/>
      <c r="AQ1468" s="554"/>
      <c r="AR1468" s="554"/>
      <c r="AS1468" s="554"/>
      <c r="AT1468" s="554"/>
      <c r="AU1468" s="554"/>
      <c r="AV1468" s="554"/>
      <c r="AW1468" s="554"/>
      <c r="AX1468" s="554"/>
      <c r="AY1468" s="554"/>
      <c r="AZ1468" s="554"/>
      <c r="BA1468" s="554"/>
      <c r="BB1468" s="554"/>
      <c r="BC1468" s="554"/>
      <c r="BD1468" s="554"/>
      <c r="BE1468" s="554"/>
      <c r="BF1468" s="554"/>
      <c r="BG1468" s="9"/>
      <c r="BH1468" s="9"/>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c r="DR1468" s="9"/>
      <c r="DS1468" s="9"/>
      <c r="DT1468" s="9"/>
    </row>
    <row r="1469" spans="1:124" hidden="1">
      <c r="A1469" s="9"/>
      <c r="B1469" s="9"/>
      <c r="C1469" s="9"/>
      <c r="D1469" s="9"/>
      <c r="E1469" s="9"/>
      <c r="F1469" s="9"/>
      <c r="G1469" s="9"/>
      <c r="H1469" s="9"/>
      <c r="I1469" s="9"/>
      <c r="J1469" s="9"/>
      <c r="K1469" s="9"/>
      <c r="L1469" s="9"/>
      <c r="M1469" s="9"/>
      <c r="N1469" s="9"/>
      <c r="O1469" s="9"/>
      <c r="P1469" s="9"/>
      <c r="Q1469" s="9"/>
      <c r="R1469" s="9"/>
      <c r="S1469" s="9"/>
      <c r="T1469" s="9"/>
      <c r="U1469" s="9"/>
      <c r="V1469" s="9"/>
      <c r="W1469" s="9"/>
      <c r="X1469" s="9"/>
      <c r="Y1469" s="9"/>
      <c r="Z1469" s="9"/>
      <c r="AA1469" s="9"/>
      <c r="AB1469" s="9"/>
      <c r="AC1469" s="9"/>
      <c r="AD1469" s="9"/>
      <c r="AE1469" s="9"/>
      <c r="AF1469" s="9"/>
      <c r="AG1469" s="9"/>
      <c r="AH1469" s="554"/>
      <c r="AI1469" s="554"/>
      <c r="AJ1469" s="554"/>
      <c r="AK1469" s="554"/>
      <c r="AL1469" s="554"/>
      <c r="AM1469" s="554"/>
      <c r="AN1469" s="554"/>
      <c r="AO1469" s="554"/>
      <c r="AP1469" s="554"/>
      <c r="AQ1469" s="554"/>
      <c r="AR1469" s="554"/>
      <c r="AS1469" s="554"/>
      <c r="AT1469" s="554"/>
      <c r="AU1469" s="554"/>
      <c r="AV1469" s="554"/>
      <c r="AW1469" s="554"/>
      <c r="AX1469" s="554"/>
      <c r="AY1469" s="554"/>
      <c r="AZ1469" s="554"/>
      <c r="BA1469" s="554"/>
      <c r="BB1469" s="554"/>
      <c r="BC1469" s="554"/>
      <c r="BD1469" s="554"/>
      <c r="BE1469" s="554"/>
      <c r="BF1469" s="554"/>
      <c r="BG1469" s="9"/>
      <c r="BH1469" s="9"/>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c r="DR1469" s="9"/>
      <c r="DS1469" s="9"/>
      <c r="DT1469" s="9"/>
    </row>
    <row r="1470" spans="1:124" hidden="1">
      <c r="A1470" s="9"/>
      <c r="B1470" s="9"/>
      <c r="C1470" s="9"/>
      <c r="D1470" s="9"/>
      <c r="E1470" s="9"/>
      <c r="F1470" s="9"/>
      <c r="G1470" s="9"/>
      <c r="H1470" s="9"/>
      <c r="I1470" s="9"/>
      <c r="J1470" s="9"/>
      <c r="K1470" s="9"/>
      <c r="L1470" s="9"/>
      <c r="M1470" s="9"/>
      <c r="N1470" s="9"/>
      <c r="O1470" s="9"/>
      <c r="P1470" s="9"/>
      <c r="Q1470" s="9"/>
      <c r="R1470" s="9"/>
      <c r="S1470" s="9"/>
      <c r="T1470" s="9"/>
      <c r="U1470" s="9"/>
      <c r="V1470" s="9"/>
      <c r="W1470" s="9"/>
      <c r="X1470" s="9"/>
      <c r="Y1470" s="9"/>
      <c r="Z1470" s="9"/>
      <c r="AA1470" s="9"/>
      <c r="AB1470" s="9"/>
      <c r="AC1470" s="9"/>
      <c r="AD1470" s="9"/>
      <c r="AE1470" s="9"/>
      <c r="AF1470" s="9"/>
      <c r="AG1470" s="9"/>
      <c r="AH1470" s="554"/>
      <c r="AI1470" s="554"/>
      <c r="AJ1470" s="554"/>
      <c r="AK1470" s="554"/>
      <c r="AL1470" s="554"/>
      <c r="AM1470" s="554"/>
      <c r="AN1470" s="554"/>
      <c r="AO1470" s="554"/>
      <c r="AP1470" s="554"/>
      <c r="AQ1470" s="554"/>
      <c r="AR1470" s="554"/>
      <c r="AS1470" s="554"/>
      <c r="AT1470" s="554"/>
      <c r="AU1470" s="554"/>
      <c r="AV1470" s="554"/>
      <c r="AW1470" s="554"/>
      <c r="AX1470" s="554"/>
      <c r="AY1470" s="554"/>
      <c r="AZ1470" s="554"/>
      <c r="BA1470" s="554"/>
      <c r="BB1470" s="554"/>
      <c r="BC1470" s="554"/>
      <c r="BD1470" s="554"/>
      <c r="BE1470" s="554"/>
      <c r="BF1470" s="554"/>
      <c r="BG1470" s="9"/>
      <c r="BH1470" s="9"/>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c r="DR1470" s="9"/>
      <c r="DS1470" s="9"/>
      <c r="DT1470" s="9"/>
    </row>
    <row r="1471" spans="1:124" hidden="1">
      <c r="A1471" s="9"/>
      <c r="B1471" s="9"/>
      <c r="C1471" s="9"/>
      <c r="D1471" s="9"/>
      <c r="E1471" s="9"/>
      <c r="F1471" s="9"/>
      <c r="G1471" s="9"/>
      <c r="H1471" s="9"/>
      <c r="I1471" s="9"/>
      <c r="J1471" s="9"/>
      <c r="K1471" s="9"/>
      <c r="L1471" s="9"/>
      <c r="M1471" s="9"/>
      <c r="N1471" s="9"/>
      <c r="O1471" s="9"/>
      <c r="P1471" s="9"/>
      <c r="Q1471" s="9"/>
      <c r="R1471" s="9"/>
      <c r="S1471" s="9"/>
      <c r="T1471" s="9"/>
      <c r="U1471" s="9"/>
      <c r="V1471" s="9"/>
      <c r="W1471" s="9"/>
      <c r="X1471" s="9"/>
      <c r="Y1471" s="9"/>
      <c r="Z1471" s="9"/>
      <c r="AA1471" s="9"/>
      <c r="AB1471" s="9"/>
      <c r="AC1471" s="9"/>
      <c r="AD1471" s="9"/>
      <c r="AE1471" s="9"/>
      <c r="AF1471" s="9"/>
      <c r="AG1471" s="9"/>
      <c r="AH1471" s="554"/>
      <c r="AI1471" s="554"/>
      <c r="AJ1471" s="554"/>
      <c r="AK1471" s="554"/>
      <c r="AL1471" s="554"/>
      <c r="AM1471" s="554"/>
      <c r="AN1471" s="554"/>
      <c r="AO1471" s="554"/>
      <c r="AP1471" s="554"/>
      <c r="AQ1471" s="554"/>
      <c r="AR1471" s="554"/>
      <c r="AS1471" s="554"/>
      <c r="AT1471" s="554"/>
      <c r="AU1471" s="554"/>
      <c r="AV1471" s="554"/>
      <c r="AW1471" s="554"/>
      <c r="AX1471" s="554"/>
      <c r="AY1471" s="554"/>
      <c r="AZ1471" s="554"/>
      <c r="BA1471" s="554"/>
      <c r="BB1471" s="554"/>
      <c r="BC1471" s="554"/>
      <c r="BD1471" s="554"/>
      <c r="BE1471" s="554"/>
      <c r="BF1471" s="554"/>
      <c r="BG1471" s="9"/>
      <c r="BH1471" s="9"/>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c r="DR1471" s="9"/>
      <c r="DS1471" s="9"/>
      <c r="DT1471" s="9"/>
    </row>
    <row r="1472" spans="1:124" hidden="1">
      <c r="A1472" s="9"/>
      <c r="B1472" s="9"/>
      <c r="C1472" s="9"/>
      <c r="D1472" s="9"/>
      <c r="E1472" s="9"/>
      <c r="F1472" s="9"/>
      <c r="G1472" s="9"/>
      <c r="H1472" s="9"/>
      <c r="I1472" s="9"/>
      <c r="J1472" s="9"/>
      <c r="K1472" s="9"/>
      <c r="L1472" s="9"/>
      <c r="M1472" s="9"/>
      <c r="N1472" s="9"/>
      <c r="O1472" s="9"/>
      <c r="P1472" s="9"/>
      <c r="Q1472" s="9"/>
      <c r="R1472" s="9"/>
      <c r="S1472" s="9"/>
      <c r="T1472" s="9"/>
      <c r="U1472" s="9"/>
      <c r="V1472" s="9"/>
      <c r="W1472" s="9"/>
      <c r="X1472" s="9"/>
      <c r="Y1472" s="9"/>
      <c r="Z1472" s="9"/>
      <c r="AA1472" s="9"/>
      <c r="AB1472" s="9"/>
      <c r="AC1472" s="9"/>
      <c r="AD1472" s="9"/>
      <c r="AE1472" s="9"/>
      <c r="AF1472" s="9"/>
      <c r="AG1472" s="9"/>
      <c r="AH1472" s="554"/>
      <c r="AI1472" s="554"/>
      <c r="AJ1472" s="554"/>
      <c r="AK1472" s="554"/>
      <c r="AL1472" s="554"/>
      <c r="AM1472" s="554"/>
      <c r="AN1472" s="554"/>
      <c r="AO1472" s="554"/>
      <c r="AP1472" s="554"/>
      <c r="AQ1472" s="554"/>
      <c r="AR1472" s="554"/>
      <c r="AS1472" s="554"/>
      <c r="AT1472" s="554"/>
      <c r="AU1472" s="554"/>
      <c r="AV1472" s="554"/>
      <c r="AW1472" s="554"/>
      <c r="AX1472" s="554"/>
      <c r="AY1472" s="554"/>
      <c r="AZ1472" s="554"/>
      <c r="BA1472" s="554"/>
      <c r="BB1472" s="554"/>
      <c r="BC1472" s="554"/>
      <c r="BD1472" s="554"/>
      <c r="BE1472" s="554"/>
      <c r="BF1472" s="554"/>
      <c r="BG1472" s="9"/>
      <c r="BH1472" s="9"/>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c r="DR1472" s="9"/>
      <c r="DS1472" s="9"/>
      <c r="DT1472" s="9"/>
    </row>
    <row r="1473" spans="1:124" hidden="1">
      <c r="A1473" s="9"/>
      <c r="B1473" s="9"/>
      <c r="C1473" s="9"/>
      <c r="D1473" s="9"/>
      <c r="E1473" s="9"/>
      <c r="F1473" s="9"/>
      <c r="G1473" s="9"/>
      <c r="H1473" s="9"/>
      <c r="I1473" s="9"/>
      <c r="J1473" s="9"/>
      <c r="K1473" s="9"/>
      <c r="L1473" s="9"/>
      <c r="M1473" s="9"/>
      <c r="N1473" s="9"/>
      <c r="O1473" s="9"/>
      <c r="P1473" s="9"/>
      <c r="Q1473" s="9"/>
      <c r="R1473" s="9"/>
      <c r="S1473" s="9"/>
      <c r="T1473" s="9"/>
      <c r="U1473" s="9"/>
      <c r="V1473" s="9"/>
      <c r="W1473" s="9"/>
      <c r="X1473" s="9"/>
      <c r="Y1473" s="9"/>
      <c r="Z1473" s="9"/>
      <c r="AA1473" s="9"/>
      <c r="AB1473" s="9"/>
      <c r="AC1473" s="9"/>
      <c r="AD1473" s="9"/>
      <c r="AE1473" s="9"/>
      <c r="AF1473" s="9"/>
      <c r="AG1473" s="9"/>
      <c r="AH1473" s="554"/>
      <c r="AI1473" s="554"/>
      <c r="AJ1473" s="554"/>
      <c r="AK1473" s="554"/>
      <c r="AL1473" s="554"/>
      <c r="AM1473" s="554"/>
      <c r="AN1473" s="554"/>
      <c r="AO1473" s="554"/>
      <c r="AP1473" s="554"/>
      <c r="AQ1473" s="554"/>
      <c r="AR1473" s="554"/>
      <c r="AS1473" s="554"/>
      <c r="AT1473" s="554"/>
      <c r="AU1473" s="554"/>
      <c r="AV1473" s="554"/>
      <c r="AW1473" s="554"/>
      <c r="AX1473" s="554"/>
      <c r="AY1473" s="554"/>
      <c r="AZ1473" s="554"/>
      <c r="BA1473" s="554"/>
      <c r="BB1473" s="554"/>
      <c r="BC1473" s="554"/>
      <c r="BD1473" s="554"/>
      <c r="BE1473" s="554"/>
      <c r="BF1473" s="554"/>
      <c r="BG1473" s="9"/>
      <c r="BH1473" s="9"/>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c r="DR1473" s="9"/>
      <c r="DS1473" s="9"/>
      <c r="DT1473" s="9"/>
    </row>
    <row r="1474" spans="1:124" hidden="1">
      <c r="A1474" s="9"/>
      <c r="B1474" s="9"/>
      <c r="C1474" s="9"/>
      <c r="D1474" s="9"/>
      <c r="E1474" s="9"/>
      <c r="F1474" s="9"/>
      <c r="G1474" s="9"/>
      <c r="H1474" s="9"/>
      <c r="I1474" s="9"/>
      <c r="J1474" s="9"/>
      <c r="K1474" s="9"/>
      <c r="L1474" s="9"/>
      <c r="M1474" s="9"/>
      <c r="N1474" s="9"/>
      <c r="O1474" s="9"/>
      <c r="P1474" s="9"/>
      <c r="Q1474" s="9"/>
      <c r="R1474" s="9"/>
      <c r="S1474" s="9"/>
      <c r="T1474" s="9"/>
      <c r="U1474" s="9"/>
      <c r="V1474" s="9"/>
      <c r="W1474" s="9"/>
      <c r="X1474" s="9"/>
      <c r="Y1474" s="9"/>
      <c r="Z1474" s="9"/>
      <c r="AA1474" s="9"/>
      <c r="AB1474" s="9"/>
      <c r="AC1474" s="9"/>
      <c r="AD1474" s="9"/>
      <c r="AE1474" s="9"/>
      <c r="AF1474" s="9"/>
      <c r="AG1474" s="9"/>
      <c r="AH1474" s="554"/>
      <c r="AI1474" s="554"/>
      <c r="AJ1474" s="554"/>
      <c r="AK1474" s="554"/>
      <c r="AL1474" s="554"/>
      <c r="AM1474" s="554"/>
      <c r="AN1474" s="554"/>
      <c r="AO1474" s="554"/>
      <c r="AP1474" s="554"/>
      <c r="AQ1474" s="554"/>
      <c r="AR1474" s="554"/>
      <c r="AS1474" s="554"/>
      <c r="AT1474" s="554"/>
      <c r="AU1474" s="554"/>
      <c r="AV1474" s="554"/>
      <c r="AW1474" s="554"/>
      <c r="AX1474" s="554"/>
      <c r="AY1474" s="554"/>
      <c r="AZ1474" s="554"/>
      <c r="BA1474" s="554"/>
      <c r="BB1474" s="554"/>
      <c r="BC1474" s="554"/>
      <c r="BD1474" s="554"/>
      <c r="BE1474" s="554"/>
      <c r="BF1474" s="554"/>
      <c r="BG1474" s="9"/>
      <c r="BH1474" s="9"/>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c r="DR1474" s="9"/>
      <c r="DS1474" s="9"/>
      <c r="DT1474" s="9"/>
    </row>
    <row r="1475" spans="1:124" hidden="1">
      <c r="A1475" s="9"/>
      <c r="B1475" s="9"/>
      <c r="C1475" s="9"/>
      <c r="D1475" s="9"/>
      <c r="E1475" s="9"/>
      <c r="F1475" s="9"/>
      <c r="G1475" s="9"/>
      <c r="H1475" s="9"/>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554"/>
      <c r="AI1475" s="554"/>
      <c r="AJ1475" s="554"/>
      <c r="AK1475" s="554"/>
      <c r="AL1475" s="554"/>
      <c r="AM1475" s="554"/>
      <c r="AN1475" s="554"/>
      <c r="AO1475" s="554"/>
      <c r="AP1475" s="554"/>
      <c r="AQ1475" s="554"/>
      <c r="AR1475" s="554"/>
      <c r="AS1475" s="554"/>
      <c r="AT1475" s="554"/>
      <c r="AU1475" s="554"/>
      <c r="AV1475" s="554"/>
      <c r="AW1475" s="554"/>
      <c r="AX1475" s="554"/>
      <c r="AY1475" s="554"/>
      <c r="AZ1475" s="554"/>
      <c r="BA1475" s="554"/>
      <c r="BB1475" s="554"/>
      <c r="BC1475" s="554"/>
      <c r="BD1475" s="554"/>
      <c r="BE1475" s="554"/>
      <c r="BF1475" s="554"/>
      <c r="BG1475" s="9"/>
      <c r="BH1475" s="9"/>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c r="DR1475" s="9"/>
      <c r="DS1475" s="9"/>
      <c r="DT1475" s="9"/>
    </row>
    <row r="1476" spans="1:124" hidden="1">
      <c r="A1476" s="9"/>
      <c r="B1476" s="9"/>
      <c r="C1476" s="9"/>
      <c r="D1476" s="9"/>
      <c r="E1476" s="9"/>
      <c r="F1476" s="9"/>
      <c r="G1476" s="9"/>
      <c r="H1476" s="9"/>
      <c r="I1476" s="9"/>
      <c r="J1476" s="9"/>
      <c r="K1476" s="9"/>
      <c r="L1476" s="9"/>
      <c r="M1476" s="9"/>
      <c r="N1476" s="9"/>
      <c r="O1476" s="9"/>
      <c r="P1476" s="9"/>
      <c r="Q1476" s="9"/>
      <c r="R1476" s="9"/>
      <c r="S1476" s="9"/>
      <c r="T1476" s="9"/>
      <c r="U1476" s="9"/>
      <c r="V1476" s="9"/>
      <c r="W1476" s="9"/>
      <c r="X1476" s="9"/>
      <c r="Y1476" s="9"/>
      <c r="Z1476" s="9"/>
      <c r="AA1476" s="9"/>
      <c r="AB1476" s="9"/>
      <c r="AC1476" s="9"/>
      <c r="AD1476" s="9"/>
      <c r="AE1476" s="9"/>
      <c r="AF1476" s="9"/>
      <c r="AG1476" s="9"/>
      <c r="AH1476" s="554"/>
      <c r="AI1476" s="554"/>
      <c r="AJ1476" s="554"/>
      <c r="AK1476" s="554"/>
      <c r="AL1476" s="554"/>
      <c r="AM1476" s="554"/>
      <c r="AN1476" s="554"/>
      <c r="AO1476" s="554"/>
      <c r="AP1476" s="554"/>
      <c r="AQ1476" s="554"/>
      <c r="AR1476" s="554"/>
      <c r="AS1476" s="554"/>
      <c r="AT1476" s="554"/>
      <c r="AU1476" s="554"/>
      <c r="AV1476" s="554"/>
      <c r="AW1476" s="554"/>
      <c r="AX1476" s="554"/>
      <c r="AY1476" s="554"/>
      <c r="AZ1476" s="554"/>
      <c r="BA1476" s="554"/>
      <c r="BB1476" s="554"/>
      <c r="BC1476" s="554"/>
      <c r="BD1476" s="554"/>
      <c r="BE1476" s="554"/>
      <c r="BF1476" s="554"/>
      <c r="BG1476" s="9"/>
      <c r="BH1476" s="9"/>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c r="DR1476" s="9"/>
      <c r="DS1476" s="9"/>
      <c r="DT1476" s="9"/>
    </row>
    <row r="1477" spans="1:124" hidden="1">
      <c r="A1477" s="9"/>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554"/>
      <c r="AI1477" s="554"/>
      <c r="AJ1477" s="554"/>
      <c r="AK1477" s="554"/>
      <c r="AL1477" s="554"/>
      <c r="AM1477" s="554"/>
      <c r="AN1477" s="554"/>
      <c r="AO1477" s="554"/>
      <c r="AP1477" s="554"/>
      <c r="AQ1477" s="554"/>
      <c r="AR1477" s="554"/>
      <c r="AS1477" s="554"/>
      <c r="AT1477" s="554"/>
      <c r="AU1477" s="554"/>
      <c r="AV1477" s="554"/>
      <c r="AW1477" s="554"/>
      <c r="AX1477" s="554"/>
      <c r="AY1477" s="554"/>
      <c r="AZ1477" s="554"/>
      <c r="BA1477" s="554"/>
      <c r="BB1477" s="554"/>
      <c r="BC1477" s="554"/>
      <c r="BD1477" s="554"/>
      <c r="BE1477" s="554"/>
      <c r="BF1477" s="554"/>
      <c r="BG1477" s="9"/>
      <c r="BH1477" s="9"/>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c r="DR1477" s="9"/>
      <c r="DS1477" s="9"/>
      <c r="DT1477" s="9"/>
    </row>
    <row r="1478" spans="1:124" hidden="1">
      <c r="A1478" s="9"/>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554"/>
      <c r="AI1478" s="554"/>
      <c r="AJ1478" s="554"/>
      <c r="AK1478" s="554"/>
      <c r="AL1478" s="554"/>
      <c r="AM1478" s="554"/>
      <c r="AN1478" s="554"/>
      <c r="AO1478" s="554"/>
      <c r="AP1478" s="554"/>
      <c r="AQ1478" s="554"/>
      <c r="AR1478" s="554"/>
      <c r="AS1478" s="554"/>
      <c r="AT1478" s="554"/>
      <c r="AU1478" s="554"/>
      <c r="AV1478" s="554"/>
      <c r="AW1478" s="554"/>
      <c r="AX1478" s="554"/>
      <c r="AY1478" s="554"/>
      <c r="AZ1478" s="554"/>
      <c r="BA1478" s="554"/>
      <c r="BB1478" s="554"/>
      <c r="BC1478" s="554"/>
      <c r="BD1478" s="554"/>
      <c r="BE1478" s="554"/>
      <c r="BF1478" s="554"/>
      <c r="BG1478" s="9"/>
      <c r="BH1478" s="9"/>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c r="DR1478" s="9"/>
      <c r="DS1478" s="9"/>
      <c r="DT1478" s="9"/>
    </row>
    <row r="1479" spans="1:124" hidden="1">
      <c r="A1479" s="9"/>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554"/>
      <c r="AI1479" s="554"/>
      <c r="AJ1479" s="554"/>
      <c r="AK1479" s="554"/>
      <c r="AL1479" s="554"/>
      <c r="AM1479" s="554"/>
      <c r="AN1479" s="554"/>
      <c r="AO1479" s="554"/>
      <c r="AP1479" s="554"/>
      <c r="AQ1479" s="554"/>
      <c r="AR1479" s="554"/>
      <c r="AS1479" s="554"/>
      <c r="AT1479" s="554"/>
      <c r="AU1479" s="554"/>
      <c r="AV1479" s="554"/>
      <c r="AW1479" s="554"/>
      <c r="AX1479" s="554"/>
      <c r="AY1479" s="554"/>
      <c r="AZ1479" s="554"/>
      <c r="BA1479" s="554"/>
      <c r="BB1479" s="554"/>
      <c r="BC1479" s="554"/>
      <c r="BD1479" s="554"/>
      <c r="BE1479" s="554"/>
      <c r="BF1479" s="554"/>
      <c r="BG1479" s="9"/>
      <c r="BH1479" s="9"/>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c r="DR1479" s="9"/>
      <c r="DS1479" s="9"/>
      <c r="DT1479" s="9"/>
    </row>
    <row r="1480" spans="1:124" hidden="1">
      <c r="A1480" s="9"/>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554"/>
      <c r="AI1480" s="554"/>
      <c r="AJ1480" s="554"/>
      <c r="AK1480" s="554"/>
      <c r="AL1480" s="554"/>
      <c r="AM1480" s="554"/>
      <c r="AN1480" s="554"/>
      <c r="AO1480" s="554"/>
      <c r="AP1480" s="554"/>
      <c r="AQ1480" s="554"/>
      <c r="AR1480" s="554"/>
      <c r="AS1480" s="554"/>
      <c r="AT1480" s="554"/>
      <c r="AU1480" s="554"/>
      <c r="AV1480" s="554"/>
      <c r="AW1480" s="554"/>
      <c r="AX1480" s="554"/>
      <c r="AY1480" s="554"/>
      <c r="AZ1480" s="554"/>
      <c r="BA1480" s="554"/>
      <c r="BB1480" s="554"/>
      <c r="BC1480" s="554"/>
      <c r="BD1480" s="554"/>
      <c r="BE1480" s="554"/>
      <c r="BF1480" s="554"/>
      <c r="BG1480" s="9"/>
      <c r="BH1480" s="9"/>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c r="DR1480" s="9"/>
      <c r="DS1480" s="9"/>
      <c r="DT1480" s="9"/>
    </row>
    <row r="1481" spans="1:124" hidden="1">
      <c r="A1481" s="9"/>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554"/>
      <c r="AI1481" s="554"/>
      <c r="AJ1481" s="554"/>
      <c r="AK1481" s="554"/>
      <c r="AL1481" s="554"/>
      <c r="AM1481" s="554"/>
      <c r="AN1481" s="554"/>
      <c r="AO1481" s="554"/>
      <c r="AP1481" s="554"/>
      <c r="AQ1481" s="554"/>
      <c r="AR1481" s="554"/>
      <c r="AS1481" s="554"/>
      <c r="AT1481" s="554"/>
      <c r="AU1481" s="554"/>
      <c r="AV1481" s="554"/>
      <c r="AW1481" s="554"/>
      <c r="AX1481" s="554"/>
      <c r="AY1481" s="554"/>
      <c r="AZ1481" s="554"/>
      <c r="BA1481" s="554"/>
      <c r="BB1481" s="554"/>
      <c r="BC1481" s="554"/>
      <c r="BD1481" s="554"/>
      <c r="BE1481" s="554"/>
      <c r="BF1481" s="554"/>
      <c r="BG1481" s="9"/>
      <c r="BH1481" s="9"/>
      <c r="BI1481" s="9"/>
      <c r="BJ1481" s="9"/>
      <c r="BK1481" s="9"/>
      <c r="BL1481" s="9"/>
      <c r="BM1481" s="9"/>
      <c r="BN1481" s="9"/>
      <c r="BO1481" s="9"/>
      <c r="BP1481" s="9"/>
      <c r="BQ1481" s="9"/>
      <c r="BR1481" s="9"/>
      <c r="BS1481" s="9"/>
      <c r="BT1481" s="9"/>
      <c r="BU1481" s="9"/>
      <c r="BV1481" s="9"/>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c r="DR1481" s="9"/>
      <c r="DS1481" s="9"/>
      <c r="DT1481" s="9"/>
    </row>
    <row r="1482" spans="1:124" hidden="1">
      <c r="A1482" s="9"/>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554"/>
      <c r="AI1482" s="554"/>
      <c r="AJ1482" s="554"/>
      <c r="AK1482" s="554"/>
      <c r="AL1482" s="554"/>
      <c r="AM1482" s="554"/>
      <c r="AN1482" s="554"/>
      <c r="AO1482" s="554"/>
      <c r="AP1482" s="554"/>
      <c r="AQ1482" s="554"/>
      <c r="AR1482" s="554"/>
      <c r="AS1482" s="554"/>
      <c r="AT1482" s="554"/>
      <c r="AU1482" s="554"/>
      <c r="AV1482" s="554"/>
      <c r="AW1482" s="554"/>
      <c r="AX1482" s="554"/>
      <c r="AY1482" s="554"/>
      <c r="AZ1482" s="554"/>
      <c r="BA1482" s="554"/>
      <c r="BB1482" s="554"/>
      <c r="BC1482" s="554"/>
      <c r="BD1482" s="554"/>
      <c r="BE1482" s="554"/>
      <c r="BF1482" s="554"/>
      <c r="BG1482" s="9"/>
      <c r="BH1482" s="9"/>
      <c r="BI1482" s="9"/>
      <c r="BJ1482" s="9"/>
      <c r="BK1482" s="9"/>
      <c r="BL1482" s="9"/>
      <c r="BM1482" s="9"/>
      <c r="BN1482" s="9"/>
      <c r="BO1482" s="9"/>
      <c r="BP1482" s="9"/>
      <c r="BQ1482" s="9"/>
      <c r="BR1482" s="9"/>
      <c r="BS1482" s="9"/>
      <c r="BT1482" s="9"/>
      <c r="BU1482" s="9"/>
      <c r="BV1482" s="9"/>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c r="DR1482" s="9"/>
      <c r="DS1482" s="9"/>
      <c r="DT1482" s="9"/>
    </row>
    <row r="1483" spans="1:124" hidden="1">
      <c r="A1483" s="9"/>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554"/>
      <c r="AI1483" s="554"/>
      <c r="AJ1483" s="554"/>
      <c r="AK1483" s="554"/>
      <c r="AL1483" s="554"/>
      <c r="AM1483" s="554"/>
      <c r="AN1483" s="554"/>
      <c r="AO1483" s="554"/>
      <c r="AP1483" s="554"/>
      <c r="AQ1483" s="554"/>
      <c r="AR1483" s="554"/>
      <c r="AS1483" s="554"/>
      <c r="AT1483" s="554"/>
      <c r="AU1483" s="554"/>
      <c r="AV1483" s="554"/>
      <c r="AW1483" s="554"/>
      <c r="AX1483" s="554"/>
      <c r="AY1483" s="554"/>
      <c r="AZ1483" s="554"/>
      <c r="BA1483" s="554"/>
      <c r="BB1483" s="554"/>
      <c r="BC1483" s="554"/>
      <c r="BD1483" s="554"/>
      <c r="BE1483" s="554"/>
      <c r="BF1483" s="554"/>
      <c r="BG1483" s="9"/>
      <c r="BH1483" s="9"/>
      <c r="BI1483" s="9"/>
      <c r="BJ1483" s="9"/>
      <c r="BK1483" s="9"/>
      <c r="BL1483" s="9"/>
      <c r="BM1483" s="9"/>
      <c r="BN1483" s="9"/>
      <c r="BO1483" s="9"/>
      <c r="BP1483" s="9"/>
      <c r="BQ1483" s="9"/>
      <c r="BR1483" s="9"/>
      <c r="BS1483" s="9"/>
      <c r="BT1483" s="9"/>
      <c r="BU1483" s="9"/>
      <c r="BV1483" s="9"/>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c r="DR1483" s="9"/>
      <c r="DS1483" s="9"/>
      <c r="DT1483" s="9"/>
    </row>
    <row r="1484" spans="1:124" hidden="1">
      <c r="A1484" s="9"/>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554"/>
      <c r="AI1484" s="554"/>
      <c r="AJ1484" s="554"/>
      <c r="AK1484" s="554"/>
      <c r="AL1484" s="554"/>
      <c r="AM1484" s="554"/>
      <c r="AN1484" s="554"/>
      <c r="AO1484" s="554"/>
      <c r="AP1484" s="554"/>
      <c r="AQ1484" s="554"/>
      <c r="AR1484" s="554"/>
      <c r="AS1484" s="554"/>
      <c r="AT1484" s="554"/>
      <c r="AU1484" s="554"/>
      <c r="AV1484" s="554"/>
      <c r="AW1484" s="554"/>
      <c r="AX1484" s="554"/>
      <c r="AY1484" s="554"/>
      <c r="AZ1484" s="554"/>
      <c r="BA1484" s="554"/>
      <c r="BB1484" s="554"/>
      <c r="BC1484" s="554"/>
      <c r="BD1484" s="554"/>
      <c r="BE1484" s="554"/>
      <c r="BF1484" s="554"/>
      <c r="BG1484" s="9"/>
      <c r="BH1484" s="9"/>
      <c r="BI1484" s="9"/>
      <c r="BJ1484" s="9"/>
      <c r="BK1484" s="9"/>
      <c r="BL1484" s="9"/>
      <c r="BM1484" s="9"/>
      <c r="BN1484" s="9"/>
      <c r="BO1484" s="9"/>
      <c r="BP1484" s="9"/>
      <c r="BQ1484" s="9"/>
      <c r="BR1484" s="9"/>
      <c r="BS1484" s="9"/>
      <c r="BT1484" s="9"/>
      <c r="BU1484" s="9"/>
      <c r="BV1484" s="9"/>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c r="DR1484" s="9"/>
      <c r="DS1484" s="9"/>
      <c r="DT1484" s="9"/>
    </row>
    <row r="1485" spans="1:124" hidden="1">
      <c r="A1485" s="9"/>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554"/>
      <c r="AI1485" s="554"/>
      <c r="AJ1485" s="554"/>
      <c r="AK1485" s="554"/>
      <c r="AL1485" s="554"/>
      <c r="AM1485" s="554"/>
      <c r="AN1485" s="554"/>
      <c r="AO1485" s="554"/>
      <c r="AP1485" s="554"/>
      <c r="AQ1485" s="554"/>
      <c r="AR1485" s="554"/>
      <c r="AS1485" s="554"/>
      <c r="AT1485" s="554"/>
      <c r="AU1485" s="554"/>
      <c r="AV1485" s="554"/>
      <c r="AW1485" s="554"/>
      <c r="AX1485" s="554"/>
      <c r="AY1485" s="554"/>
      <c r="AZ1485" s="554"/>
      <c r="BA1485" s="554"/>
      <c r="BB1485" s="554"/>
      <c r="BC1485" s="554"/>
      <c r="BD1485" s="554"/>
      <c r="BE1485" s="554"/>
      <c r="BF1485" s="554"/>
      <c r="BG1485" s="9"/>
      <c r="BH1485" s="9"/>
      <c r="BI1485" s="9"/>
      <c r="BJ1485" s="9"/>
      <c r="BK1485" s="9"/>
      <c r="BL1485" s="9"/>
      <c r="BM1485" s="9"/>
      <c r="BN1485" s="9"/>
      <c r="BO1485" s="9"/>
      <c r="BP1485" s="9"/>
      <c r="BQ1485" s="9"/>
      <c r="BR1485" s="9"/>
      <c r="BS1485" s="9"/>
      <c r="BT1485" s="9"/>
      <c r="BU1485" s="9"/>
      <c r="BV1485" s="9"/>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c r="DR1485" s="9"/>
      <c r="DS1485" s="9"/>
      <c r="DT1485" s="9"/>
    </row>
    <row r="1486" spans="1:124" hidden="1">
      <c r="A1486" s="9"/>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554"/>
      <c r="AI1486" s="554"/>
      <c r="AJ1486" s="554"/>
      <c r="AK1486" s="554"/>
      <c r="AL1486" s="554"/>
      <c r="AM1486" s="554"/>
      <c r="AN1486" s="554"/>
      <c r="AO1486" s="554"/>
      <c r="AP1486" s="554"/>
      <c r="AQ1486" s="554"/>
      <c r="AR1486" s="554"/>
      <c r="AS1486" s="554"/>
      <c r="AT1486" s="554"/>
      <c r="AU1486" s="554"/>
      <c r="AV1486" s="554"/>
      <c r="AW1486" s="554"/>
      <c r="AX1486" s="554"/>
      <c r="AY1486" s="554"/>
      <c r="AZ1486" s="554"/>
      <c r="BA1486" s="554"/>
      <c r="BB1486" s="554"/>
      <c r="BC1486" s="554"/>
      <c r="BD1486" s="554"/>
      <c r="BE1486" s="554"/>
      <c r="BF1486" s="554"/>
      <c r="BG1486" s="9"/>
      <c r="BH1486" s="9"/>
      <c r="BI1486" s="9"/>
      <c r="BJ1486" s="9"/>
      <c r="BK1486" s="9"/>
      <c r="BL1486" s="9"/>
      <c r="BM1486" s="9"/>
      <c r="BN1486" s="9"/>
      <c r="BO1486" s="9"/>
      <c r="BP1486" s="9"/>
      <c r="BQ1486" s="9"/>
      <c r="BR1486" s="9"/>
      <c r="BS1486" s="9"/>
      <c r="BT1486" s="9"/>
      <c r="BU1486" s="9"/>
      <c r="BV1486" s="9"/>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c r="DR1486" s="9"/>
      <c r="DS1486" s="9"/>
      <c r="DT1486" s="9"/>
    </row>
    <row r="1487" spans="1:124" hidden="1">
      <c r="A1487" s="9"/>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554"/>
      <c r="AI1487" s="554"/>
      <c r="AJ1487" s="554"/>
      <c r="AK1487" s="554"/>
      <c r="AL1487" s="554"/>
      <c r="AM1487" s="554"/>
      <c r="AN1487" s="554"/>
      <c r="AO1487" s="554"/>
      <c r="AP1487" s="554"/>
      <c r="AQ1487" s="554"/>
      <c r="AR1487" s="554"/>
      <c r="AS1487" s="554"/>
      <c r="AT1487" s="554"/>
      <c r="AU1487" s="554"/>
      <c r="AV1487" s="554"/>
      <c r="AW1487" s="554"/>
      <c r="AX1487" s="554"/>
      <c r="AY1487" s="554"/>
      <c r="AZ1487" s="554"/>
      <c r="BA1487" s="554"/>
      <c r="BB1487" s="554"/>
      <c r="BC1487" s="554"/>
      <c r="BD1487" s="554"/>
      <c r="BE1487" s="554"/>
      <c r="BF1487" s="554"/>
      <c r="BG1487" s="9"/>
      <c r="BH1487" s="9"/>
      <c r="BI1487" s="9"/>
      <c r="BJ1487" s="9"/>
      <c r="BK1487" s="9"/>
      <c r="BL1487" s="9"/>
      <c r="BM1487" s="9"/>
      <c r="BN1487" s="9"/>
      <c r="BO1487" s="9"/>
      <c r="BP1487" s="9"/>
      <c r="BQ1487" s="9"/>
      <c r="BR1487" s="9"/>
      <c r="BS1487" s="9"/>
      <c r="BT1487" s="9"/>
      <c r="BU1487" s="9"/>
      <c r="BV1487" s="9"/>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c r="DR1487" s="9"/>
      <c r="DS1487" s="9"/>
      <c r="DT1487" s="9"/>
    </row>
    <row r="1488" spans="1:124" hidden="1">
      <c r="A1488" s="9"/>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554"/>
      <c r="AI1488" s="554"/>
      <c r="AJ1488" s="554"/>
      <c r="AK1488" s="554"/>
      <c r="AL1488" s="554"/>
      <c r="AM1488" s="554"/>
      <c r="AN1488" s="554"/>
      <c r="AO1488" s="554"/>
      <c r="AP1488" s="554"/>
      <c r="AQ1488" s="554"/>
      <c r="AR1488" s="554"/>
      <c r="AS1488" s="554"/>
      <c r="AT1488" s="554"/>
      <c r="AU1488" s="554"/>
      <c r="AV1488" s="554"/>
      <c r="AW1488" s="554"/>
      <c r="AX1488" s="554"/>
      <c r="AY1488" s="554"/>
      <c r="AZ1488" s="554"/>
      <c r="BA1488" s="554"/>
      <c r="BB1488" s="554"/>
      <c r="BC1488" s="554"/>
      <c r="BD1488" s="554"/>
      <c r="BE1488" s="554"/>
      <c r="BF1488" s="554"/>
      <c r="BG1488" s="9"/>
      <c r="BH1488" s="9"/>
      <c r="BI1488" s="9"/>
      <c r="BJ1488" s="9"/>
      <c r="BK1488" s="9"/>
      <c r="BL1488" s="9"/>
      <c r="BM1488" s="9"/>
      <c r="BN1488" s="9"/>
      <c r="BO1488" s="9"/>
      <c r="BP1488" s="9"/>
      <c r="BQ1488" s="9"/>
      <c r="BR1488" s="9"/>
      <c r="BS1488" s="9"/>
      <c r="BT1488" s="9"/>
      <c r="BU1488" s="9"/>
      <c r="BV1488" s="9"/>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c r="DR1488" s="9"/>
      <c r="DS1488" s="9"/>
      <c r="DT1488" s="9"/>
    </row>
    <row r="1489" spans="1:124" hidden="1">
      <c r="A1489" s="9"/>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554"/>
      <c r="AI1489" s="554"/>
      <c r="AJ1489" s="554"/>
      <c r="AK1489" s="554"/>
      <c r="AL1489" s="554"/>
      <c r="AM1489" s="554"/>
      <c r="AN1489" s="554"/>
      <c r="AO1489" s="554"/>
      <c r="AP1489" s="554"/>
      <c r="AQ1489" s="554"/>
      <c r="AR1489" s="554"/>
      <c r="AS1489" s="554"/>
      <c r="AT1489" s="554"/>
      <c r="AU1489" s="554"/>
      <c r="AV1489" s="554"/>
      <c r="AW1489" s="554"/>
      <c r="AX1489" s="554"/>
      <c r="AY1489" s="554"/>
      <c r="AZ1489" s="554"/>
      <c r="BA1489" s="554"/>
      <c r="BB1489" s="554"/>
      <c r="BC1489" s="554"/>
      <c r="BD1489" s="554"/>
      <c r="BE1489" s="554"/>
      <c r="BF1489" s="554"/>
      <c r="BG1489" s="9"/>
      <c r="BH1489" s="9"/>
      <c r="BI1489" s="9"/>
      <c r="BJ1489" s="9"/>
      <c r="BK1489" s="9"/>
      <c r="BL1489" s="9"/>
      <c r="BM1489" s="9"/>
      <c r="BN1489" s="9"/>
      <c r="BO1489" s="9"/>
      <c r="BP1489" s="9"/>
      <c r="BQ1489" s="9"/>
      <c r="BR1489" s="9"/>
      <c r="BS1489" s="9"/>
      <c r="BT1489" s="9"/>
      <c r="BU1489" s="9"/>
      <c r="BV1489" s="9"/>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c r="DR1489" s="9"/>
      <c r="DS1489" s="9"/>
      <c r="DT1489" s="9"/>
    </row>
    <row r="1490" spans="1:124" hidden="1">
      <c r="A1490" s="9"/>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554"/>
      <c r="AI1490" s="554"/>
      <c r="AJ1490" s="554"/>
      <c r="AK1490" s="554"/>
      <c r="AL1490" s="554"/>
      <c r="AM1490" s="554"/>
      <c r="AN1490" s="554"/>
      <c r="AO1490" s="554"/>
      <c r="AP1490" s="554"/>
      <c r="AQ1490" s="554"/>
      <c r="AR1490" s="554"/>
      <c r="AS1490" s="554"/>
      <c r="AT1490" s="554"/>
      <c r="AU1490" s="554"/>
      <c r="AV1490" s="554"/>
      <c r="AW1490" s="554"/>
      <c r="AX1490" s="554"/>
      <c r="AY1490" s="554"/>
      <c r="AZ1490" s="554"/>
      <c r="BA1490" s="554"/>
      <c r="BB1490" s="554"/>
      <c r="BC1490" s="554"/>
      <c r="BD1490" s="554"/>
      <c r="BE1490" s="554"/>
      <c r="BF1490" s="554"/>
      <c r="BG1490" s="9"/>
      <c r="BH1490" s="9"/>
      <c r="BI1490" s="9"/>
      <c r="BJ1490" s="9"/>
      <c r="BK1490" s="9"/>
      <c r="BL1490" s="9"/>
      <c r="BM1490" s="9"/>
      <c r="BN1490" s="9"/>
      <c r="BO1490" s="9"/>
      <c r="BP1490" s="9"/>
      <c r="BQ1490" s="9"/>
      <c r="BR1490" s="9"/>
      <c r="BS1490" s="9"/>
      <c r="BT1490" s="9"/>
      <c r="BU1490" s="9"/>
      <c r="BV1490" s="9"/>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c r="DR1490" s="9"/>
      <c r="DS1490" s="9"/>
      <c r="DT1490" s="9"/>
    </row>
    <row r="1491" spans="1:124" hidden="1">
      <c r="A1491" s="9"/>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554"/>
      <c r="AI1491" s="554"/>
      <c r="AJ1491" s="554"/>
      <c r="AK1491" s="554"/>
      <c r="AL1491" s="554"/>
      <c r="AM1491" s="554"/>
      <c r="AN1491" s="554"/>
      <c r="AO1491" s="554"/>
      <c r="AP1491" s="554"/>
      <c r="AQ1491" s="554"/>
      <c r="AR1491" s="554"/>
      <c r="AS1491" s="554"/>
      <c r="AT1491" s="554"/>
      <c r="AU1491" s="554"/>
      <c r="AV1491" s="554"/>
      <c r="AW1491" s="554"/>
      <c r="AX1491" s="554"/>
      <c r="AY1491" s="554"/>
      <c r="AZ1491" s="554"/>
      <c r="BA1491" s="554"/>
      <c r="BB1491" s="554"/>
      <c r="BC1491" s="554"/>
      <c r="BD1491" s="554"/>
      <c r="BE1491" s="554"/>
      <c r="BF1491" s="554"/>
      <c r="BG1491" s="9"/>
      <c r="BH1491" s="9"/>
      <c r="BI1491" s="9"/>
      <c r="BJ1491" s="9"/>
      <c r="BK1491" s="9"/>
      <c r="BL1491" s="9"/>
      <c r="BM1491" s="9"/>
      <c r="BN1491" s="9"/>
      <c r="BO1491" s="9"/>
      <c r="BP1491" s="9"/>
      <c r="BQ1491" s="9"/>
      <c r="BR1491" s="9"/>
      <c r="BS1491" s="9"/>
      <c r="BT1491" s="9"/>
      <c r="BU1491" s="9"/>
      <c r="BV1491" s="9"/>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c r="DR1491" s="9"/>
      <c r="DS1491" s="9"/>
      <c r="DT1491" s="9"/>
    </row>
    <row r="1492" spans="1:124" hidden="1">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554"/>
      <c r="AI1492" s="554"/>
      <c r="AJ1492" s="554"/>
      <c r="AK1492" s="554"/>
      <c r="AL1492" s="554"/>
      <c r="AM1492" s="554"/>
      <c r="AN1492" s="554"/>
      <c r="AO1492" s="554"/>
      <c r="AP1492" s="554"/>
      <c r="AQ1492" s="554"/>
      <c r="AR1492" s="554"/>
      <c r="AS1492" s="554"/>
      <c r="AT1492" s="554"/>
      <c r="AU1492" s="554"/>
      <c r="AV1492" s="554"/>
      <c r="AW1492" s="554"/>
      <c r="AX1492" s="554"/>
      <c r="AY1492" s="554"/>
      <c r="AZ1492" s="554"/>
      <c r="BA1492" s="554"/>
      <c r="BB1492" s="554"/>
      <c r="BC1492" s="554"/>
      <c r="BD1492" s="554"/>
      <c r="BE1492" s="554"/>
      <c r="BF1492" s="554"/>
      <c r="BG1492" s="9"/>
      <c r="BH1492" s="9"/>
      <c r="BI1492" s="9"/>
      <c r="BJ1492" s="9"/>
      <c r="BK1492" s="9"/>
      <c r="BL1492" s="9"/>
      <c r="BM1492" s="9"/>
      <c r="BN1492" s="9"/>
      <c r="BO1492" s="9"/>
      <c r="BP1492" s="9"/>
      <c r="BQ1492" s="9"/>
      <c r="BR1492" s="9"/>
      <c r="BS1492" s="9"/>
      <c r="BT1492" s="9"/>
      <c r="BU1492" s="9"/>
      <c r="BV1492" s="9"/>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c r="DR1492" s="9"/>
      <c r="DS1492" s="9"/>
      <c r="DT1492" s="9"/>
    </row>
    <row r="1493" spans="1:124" hidden="1">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554"/>
      <c r="AI1493" s="554"/>
      <c r="AJ1493" s="554"/>
      <c r="AK1493" s="554"/>
      <c r="AL1493" s="554"/>
      <c r="AM1493" s="554"/>
      <c r="AN1493" s="554"/>
      <c r="AO1493" s="554"/>
      <c r="AP1493" s="554"/>
      <c r="AQ1493" s="554"/>
      <c r="AR1493" s="554"/>
      <c r="AS1493" s="554"/>
      <c r="AT1493" s="554"/>
      <c r="AU1493" s="554"/>
      <c r="AV1493" s="554"/>
      <c r="AW1493" s="554"/>
      <c r="AX1493" s="554"/>
      <c r="AY1493" s="554"/>
      <c r="AZ1493" s="554"/>
      <c r="BA1493" s="554"/>
      <c r="BB1493" s="554"/>
      <c r="BC1493" s="554"/>
      <c r="BD1493" s="554"/>
      <c r="BE1493" s="554"/>
      <c r="BF1493" s="554"/>
      <c r="BG1493" s="9"/>
      <c r="BH1493" s="9"/>
      <c r="BI1493" s="9"/>
      <c r="BJ1493" s="9"/>
      <c r="BK1493" s="9"/>
      <c r="BL1493" s="9"/>
      <c r="BM1493" s="9"/>
      <c r="BN1493" s="9"/>
      <c r="BO1493" s="9"/>
      <c r="BP1493" s="9"/>
      <c r="BQ1493" s="9"/>
      <c r="BR1493" s="9"/>
      <c r="BS1493" s="9"/>
      <c r="BT1493" s="9"/>
      <c r="BU1493" s="9"/>
      <c r="BV1493" s="9"/>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c r="DR1493" s="9"/>
      <c r="DS1493" s="9"/>
      <c r="DT1493" s="9"/>
    </row>
    <row r="1494" spans="1:124" hidden="1">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554"/>
      <c r="AI1494" s="554"/>
      <c r="AJ1494" s="554"/>
      <c r="AK1494" s="554"/>
      <c r="AL1494" s="554"/>
      <c r="AM1494" s="554"/>
      <c r="AN1494" s="554"/>
      <c r="AO1494" s="554"/>
      <c r="AP1494" s="554"/>
      <c r="AQ1494" s="554"/>
      <c r="AR1494" s="554"/>
      <c r="AS1494" s="554"/>
      <c r="AT1494" s="554"/>
      <c r="AU1494" s="554"/>
      <c r="AV1494" s="554"/>
      <c r="AW1494" s="554"/>
      <c r="AX1494" s="554"/>
      <c r="AY1494" s="554"/>
      <c r="AZ1494" s="554"/>
      <c r="BA1494" s="554"/>
      <c r="BB1494" s="554"/>
      <c r="BC1494" s="554"/>
      <c r="BD1494" s="554"/>
      <c r="BE1494" s="554"/>
      <c r="BF1494" s="554"/>
      <c r="BG1494" s="9"/>
      <c r="BH1494" s="9"/>
      <c r="BI1494" s="9"/>
      <c r="BJ1494" s="9"/>
      <c r="BK1494" s="9"/>
      <c r="BL1494" s="9"/>
      <c r="BM1494" s="9"/>
      <c r="BN1494" s="9"/>
      <c r="BO1494" s="9"/>
      <c r="BP1494" s="9"/>
      <c r="BQ1494" s="9"/>
      <c r="BR1494" s="9"/>
      <c r="BS1494" s="9"/>
      <c r="BT1494" s="9"/>
      <c r="BU1494" s="9"/>
      <c r="BV1494" s="9"/>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c r="DR1494" s="9"/>
      <c r="DS1494" s="9"/>
      <c r="DT1494" s="9"/>
    </row>
    <row r="1495" spans="1:124" hidden="1">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554"/>
      <c r="AI1495" s="554"/>
      <c r="AJ1495" s="554"/>
      <c r="AK1495" s="554"/>
      <c r="AL1495" s="554"/>
      <c r="AM1495" s="554"/>
      <c r="AN1495" s="554"/>
      <c r="AO1495" s="554"/>
      <c r="AP1495" s="554"/>
      <c r="AQ1495" s="554"/>
      <c r="AR1495" s="554"/>
      <c r="AS1495" s="554"/>
      <c r="AT1495" s="554"/>
      <c r="AU1495" s="554"/>
      <c r="AV1495" s="554"/>
      <c r="AW1495" s="554"/>
      <c r="AX1495" s="554"/>
      <c r="AY1495" s="554"/>
      <c r="AZ1495" s="554"/>
      <c r="BA1495" s="554"/>
      <c r="BB1495" s="554"/>
      <c r="BC1495" s="554"/>
      <c r="BD1495" s="554"/>
      <c r="BE1495" s="554"/>
      <c r="BF1495" s="554"/>
      <c r="BG1495" s="9"/>
      <c r="BH1495" s="9"/>
      <c r="BI1495" s="9"/>
      <c r="BJ1495" s="9"/>
      <c r="BK1495" s="9"/>
      <c r="BL1495" s="9"/>
      <c r="BM1495" s="9"/>
      <c r="BN1495" s="9"/>
      <c r="BO1495" s="9"/>
      <c r="BP1495" s="9"/>
      <c r="BQ1495" s="9"/>
      <c r="BR1495" s="9"/>
      <c r="BS1495" s="9"/>
      <c r="BT1495" s="9"/>
      <c r="BU1495" s="9"/>
      <c r="BV1495" s="9"/>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c r="DR1495" s="9"/>
      <c r="DS1495" s="9"/>
      <c r="DT1495" s="9"/>
    </row>
    <row r="1496" spans="1:124" hidden="1">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554"/>
      <c r="AI1496" s="554"/>
      <c r="AJ1496" s="554"/>
      <c r="AK1496" s="554"/>
      <c r="AL1496" s="554"/>
      <c r="AM1496" s="554"/>
      <c r="AN1496" s="554"/>
      <c r="AO1496" s="554"/>
      <c r="AP1496" s="554"/>
      <c r="AQ1496" s="554"/>
      <c r="AR1496" s="554"/>
      <c r="AS1496" s="554"/>
      <c r="AT1496" s="554"/>
      <c r="AU1496" s="554"/>
      <c r="AV1496" s="554"/>
      <c r="AW1496" s="554"/>
      <c r="AX1496" s="554"/>
      <c r="AY1496" s="554"/>
      <c r="AZ1496" s="554"/>
      <c r="BA1496" s="554"/>
      <c r="BB1496" s="554"/>
      <c r="BC1496" s="554"/>
      <c r="BD1496" s="554"/>
      <c r="BE1496" s="554"/>
      <c r="BF1496" s="554"/>
      <c r="BG1496" s="9"/>
      <c r="BH1496" s="9"/>
      <c r="BI1496" s="9"/>
      <c r="BJ1496" s="9"/>
      <c r="BK1496" s="9"/>
      <c r="BL1496" s="9"/>
      <c r="BM1496" s="9"/>
      <c r="BN1496" s="9"/>
      <c r="BO1496" s="9"/>
      <c r="BP1496" s="9"/>
      <c r="BQ1496" s="9"/>
      <c r="BR1496" s="9"/>
      <c r="BS1496" s="9"/>
      <c r="BT1496" s="9"/>
      <c r="BU1496" s="9"/>
      <c r="BV1496" s="9"/>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c r="DR1496" s="9"/>
      <c r="DS1496" s="9"/>
      <c r="DT1496" s="9"/>
    </row>
    <row r="1497" spans="1:124" hidden="1">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554"/>
      <c r="AI1497" s="554"/>
      <c r="AJ1497" s="554"/>
      <c r="AK1497" s="554"/>
      <c r="AL1497" s="554"/>
      <c r="AM1497" s="554"/>
      <c r="AN1497" s="554"/>
      <c r="AO1497" s="554"/>
      <c r="AP1497" s="554"/>
      <c r="AQ1497" s="554"/>
      <c r="AR1497" s="554"/>
      <c r="AS1497" s="554"/>
      <c r="AT1497" s="554"/>
      <c r="AU1497" s="554"/>
      <c r="AV1497" s="554"/>
      <c r="AW1497" s="554"/>
      <c r="AX1497" s="554"/>
      <c r="AY1497" s="554"/>
      <c r="AZ1497" s="554"/>
      <c r="BA1497" s="554"/>
      <c r="BB1497" s="554"/>
      <c r="BC1497" s="554"/>
      <c r="BD1497" s="554"/>
      <c r="BE1497" s="554"/>
      <c r="BF1497" s="554"/>
      <c r="BG1497" s="9"/>
      <c r="BH1497" s="9"/>
      <c r="BI1497" s="9"/>
      <c r="BJ1497" s="9"/>
      <c r="BK1497" s="9"/>
      <c r="BL1497" s="9"/>
      <c r="BM1497" s="9"/>
      <c r="BN1497" s="9"/>
      <c r="BO1497" s="9"/>
      <c r="BP1497" s="9"/>
      <c r="BQ1497" s="9"/>
      <c r="BR1497" s="9"/>
      <c r="BS1497" s="9"/>
      <c r="BT1497" s="9"/>
      <c r="BU1497" s="9"/>
      <c r="BV1497" s="9"/>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c r="DR1497" s="9"/>
      <c r="DS1497" s="9"/>
      <c r="DT1497" s="9"/>
    </row>
    <row r="1498" spans="1:124" hidden="1">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554"/>
      <c r="AI1498" s="554"/>
      <c r="AJ1498" s="554"/>
      <c r="AK1498" s="554"/>
      <c r="AL1498" s="554"/>
      <c r="AM1498" s="554"/>
      <c r="AN1498" s="554"/>
      <c r="AO1498" s="554"/>
      <c r="AP1498" s="554"/>
      <c r="AQ1498" s="554"/>
      <c r="AR1498" s="554"/>
      <c r="AS1498" s="554"/>
      <c r="AT1498" s="554"/>
      <c r="AU1498" s="554"/>
      <c r="AV1498" s="554"/>
      <c r="AW1498" s="554"/>
      <c r="AX1498" s="554"/>
      <c r="AY1498" s="554"/>
      <c r="AZ1498" s="554"/>
      <c r="BA1498" s="554"/>
      <c r="BB1498" s="554"/>
      <c r="BC1498" s="554"/>
      <c r="BD1498" s="554"/>
      <c r="BE1498" s="554"/>
      <c r="BF1498" s="554"/>
      <c r="BG1498" s="9"/>
      <c r="BH1498" s="9"/>
      <c r="BI1498" s="9"/>
      <c r="BJ1498" s="9"/>
      <c r="BK1498" s="9"/>
      <c r="BL1498" s="9"/>
      <c r="BM1498" s="9"/>
      <c r="BN1498" s="9"/>
      <c r="BO1498" s="9"/>
      <c r="BP1498" s="9"/>
      <c r="BQ1498" s="9"/>
      <c r="BR1498" s="9"/>
      <c r="BS1498" s="9"/>
      <c r="BT1498" s="9"/>
      <c r="BU1498" s="9"/>
      <c r="BV1498" s="9"/>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c r="DR1498" s="9"/>
      <c r="DS1498" s="9"/>
      <c r="DT1498" s="9"/>
    </row>
    <row r="1499" spans="1:124" hidden="1">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554"/>
      <c r="AI1499" s="554"/>
      <c r="AJ1499" s="554"/>
      <c r="AK1499" s="554"/>
      <c r="AL1499" s="554"/>
      <c r="AM1499" s="554"/>
      <c r="AN1499" s="554"/>
      <c r="AO1499" s="554"/>
      <c r="AP1499" s="554"/>
      <c r="AQ1499" s="554"/>
      <c r="AR1499" s="554"/>
      <c r="AS1499" s="554"/>
      <c r="AT1499" s="554"/>
      <c r="AU1499" s="554"/>
      <c r="AV1499" s="554"/>
      <c r="AW1499" s="554"/>
      <c r="AX1499" s="554"/>
      <c r="AY1499" s="554"/>
      <c r="AZ1499" s="554"/>
      <c r="BA1499" s="554"/>
      <c r="BB1499" s="554"/>
      <c r="BC1499" s="554"/>
      <c r="BD1499" s="554"/>
      <c r="BE1499" s="554"/>
      <c r="BF1499" s="554"/>
      <c r="BG1499" s="9"/>
      <c r="BH1499" s="9"/>
      <c r="BI1499" s="9"/>
      <c r="BJ1499" s="9"/>
      <c r="BK1499" s="9"/>
      <c r="BL1499" s="9"/>
      <c r="BM1499" s="9"/>
      <c r="BN1499" s="9"/>
      <c r="BO1499" s="9"/>
      <c r="BP1499" s="9"/>
      <c r="BQ1499" s="9"/>
      <c r="BR1499" s="9"/>
      <c r="BS1499" s="9"/>
      <c r="BT1499" s="9"/>
      <c r="BU1499" s="9"/>
      <c r="BV1499" s="9"/>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c r="DR1499" s="9"/>
      <c r="DS1499" s="9"/>
      <c r="DT1499" s="9"/>
    </row>
    <row r="1500" spans="1:124" hidden="1">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554"/>
      <c r="AI1500" s="554"/>
      <c r="AJ1500" s="554"/>
      <c r="AK1500" s="554"/>
      <c r="AL1500" s="554"/>
      <c r="AM1500" s="554"/>
      <c r="AN1500" s="554"/>
      <c r="AO1500" s="554"/>
      <c r="AP1500" s="554"/>
      <c r="AQ1500" s="554"/>
      <c r="AR1500" s="554"/>
      <c r="AS1500" s="554"/>
      <c r="AT1500" s="554"/>
      <c r="AU1500" s="554"/>
      <c r="AV1500" s="554"/>
      <c r="AW1500" s="554"/>
      <c r="AX1500" s="554"/>
      <c r="AY1500" s="554"/>
      <c r="AZ1500" s="554"/>
      <c r="BA1500" s="554"/>
      <c r="BB1500" s="554"/>
      <c r="BC1500" s="554"/>
      <c r="BD1500" s="554"/>
      <c r="BE1500" s="554"/>
      <c r="BF1500" s="554"/>
      <c r="BG1500" s="9"/>
      <c r="BH1500" s="9"/>
      <c r="BI1500" s="9"/>
      <c r="BJ1500" s="9"/>
      <c r="BK1500" s="9"/>
      <c r="BL1500" s="9"/>
      <c r="BM1500" s="9"/>
      <c r="BN1500" s="9"/>
      <c r="BO1500" s="9"/>
      <c r="BP1500" s="9"/>
      <c r="BQ1500" s="9"/>
      <c r="BR1500" s="9"/>
      <c r="BS1500" s="9"/>
      <c r="BT1500" s="9"/>
      <c r="BU1500" s="9"/>
      <c r="BV1500" s="9"/>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c r="DR1500" s="9"/>
      <c r="DS1500" s="9"/>
      <c r="DT1500" s="9"/>
    </row>
    <row r="1501" spans="1:124" hidden="1">
      <c r="A1501" s="9"/>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554"/>
      <c r="AI1501" s="554"/>
      <c r="AJ1501" s="554"/>
      <c r="AK1501" s="554"/>
      <c r="AL1501" s="554"/>
      <c r="AM1501" s="554"/>
      <c r="AN1501" s="554"/>
      <c r="AO1501" s="554"/>
      <c r="AP1501" s="554"/>
      <c r="AQ1501" s="554"/>
      <c r="AR1501" s="554"/>
      <c r="AS1501" s="554"/>
      <c r="AT1501" s="554"/>
      <c r="AU1501" s="554"/>
      <c r="AV1501" s="554"/>
      <c r="AW1501" s="554"/>
      <c r="AX1501" s="554"/>
      <c r="AY1501" s="554"/>
      <c r="AZ1501" s="554"/>
      <c r="BA1501" s="554"/>
      <c r="BB1501" s="554"/>
      <c r="BC1501" s="554"/>
      <c r="BD1501" s="554"/>
      <c r="BE1501" s="554"/>
      <c r="BF1501" s="554"/>
      <c r="BG1501" s="9"/>
      <c r="BH1501" s="9"/>
      <c r="BI1501" s="9"/>
      <c r="BJ1501" s="9"/>
      <c r="BK1501" s="9"/>
      <c r="BL1501" s="9"/>
      <c r="BM1501" s="9"/>
      <c r="BN1501" s="9"/>
      <c r="BO1501" s="9"/>
      <c r="BP1501" s="9"/>
      <c r="BQ1501" s="9"/>
      <c r="BR1501" s="9"/>
      <c r="BS1501" s="9"/>
      <c r="BT1501" s="9"/>
      <c r="BU1501" s="9"/>
      <c r="BV1501" s="9"/>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c r="DR1501" s="9"/>
      <c r="DS1501" s="9"/>
      <c r="DT1501" s="9"/>
    </row>
    <row r="1502" spans="1:124" hidden="1">
      <c r="A1502" s="9"/>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554"/>
      <c r="AI1502" s="554"/>
      <c r="AJ1502" s="554"/>
      <c r="AK1502" s="554"/>
      <c r="AL1502" s="554"/>
      <c r="AM1502" s="554"/>
      <c r="AN1502" s="554"/>
      <c r="AO1502" s="554"/>
      <c r="AP1502" s="554"/>
      <c r="AQ1502" s="554"/>
      <c r="AR1502" s="554"/>
      <c r="AS1502" s="554"/>
      <c r="AT1502" s="554"/>
      <c r="AU1502" s="554"/>
      <c r="AV1502" s="554"/>
      <c r="AW1502" s="554"/>
      <c r="AX1502" s="554"/>
      <c r="AY1502" s="554"/>
      <c r="AZ1502" s="554"/>
      <c r="BA1502" s="554"/>
      <c r="BB1502" s="554"/>
      <c r="BC1502" s="554"/>
      <c r="BD1502" s="554"/>
      <c r="BE1502" s="554"/>
      <c r="BF1502" s="554"/>
      <c r="BG1502" s="9"/>
      <c r="BH1502" s="9"/>
      <c r="BI1502" s="9"/>
      <c r="BJ1502" s="9"/>
      <c r="BK1502" s="9"/>
      <c r="BL1502" s="9"/>
      <c r="BM1502" s="9"/>
      <c r="BN1502" s="9"/>
      <c r="BO1502" s="9"/>
      <c r="BP1502" s="9"/>
      <c r="BQ1502" s="9"/>
      <c r="BR1502" s="9"/>
      <c r="BS1502" s="9"/>
      <c r="BT1502" s="9"/>
      <c r="BU1502" s="9"/>
      <c r="BV1502" s="9"/>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c r="DR1502" s="9"/>
      <c r="DS1502" s="9"/>
      <c r="DT1502" s="9"/>
    </row>
    <row r="1503" spans="1:124" hidden="1">
      <c r="A1503" s="9"/>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554"/>
      <c r="AI1503" s="554"/>
      <c r="AJ1503" s="554"/>
      <c r="AK1503" s="554"/>
      <c r="AL1503" s="554"/>
      <c r="AM1503" s="554"/>
      <c r="AN1503" s="554"/>
      <c r="AO1503" s="554"/>
      <c r="AP1503" s="554"/>
      <c r="AQ1503" s="554"/>
      <c r="AR1503" s="554"/>
      <c r="AS1503" s="554"/>
      <c r="AT1503" s="554"/>
      <c r="AU1503" s="554"/>
      <c r="AV1503" s="554"/>
      <c r="AW1503" s="554"/>
      <c r="AX1503" s="554"/>
      <c r="AY1503" s="554"/>
      <c r="AZ1503" s="554"/>
      <c r="BA1503" s="554"/>
      <c r="BB1503" s="554"/>
      <c r="BC1503" s="554"/>
      <c r="BD1503" s="554"/>
      <c r="BE1503" s="554"/>
      <c r="BF1503" s="554"/>
      <c r="BG1503" s="9"/>
      <c r="BH1503" s="9"/>
      <c r="BI1503" s="9"/>
      <c r="BJ1503" s="9"/>
      <c r="BK1503" s="9"/>
      <c r="BL1503" s="9"/>
      <c r="BM1503" s="9"/>
      <c r="BN1503" s="9"/>
      <c r="BO1503" s="9"/>
      <c r="BP1503" s="9"/>
      <c r="BQ1503" s="9"/>
      <c r="BR1503" s="9"/>
      <c r="BS1503" s="9"/>
      <c r="BT1503" s="9"/>
      <c r="BU1503" s="9"/>
      <c r="BV1503" s="9"/>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c r="DR1503" s="9"/>
      <c r="DS1503" s="9"/>
      <c r="DT1503" s="9"/>
    </row>
    <row r="1504" spans="1:124" hidden="1">
      <c r="A1504" s="9"/>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554"/>
      <c r="AI1504" s="554"/>
      <c r="AJ1504" s="554"/>
      <c r="AK1504" s="554"/>
      <c r="AL1504" s="554"/>
      <c r="AM1504" s="554"/>
      <c r="AN1504" s="554"/>
      <c r="AO1504" s="554"/>
      <c r="AP1504" s="554"/>
      <c r="AQ1504" s="554"/>
      <c r="AR1504" s="554"/>
      <c r="AS1504" s="554"/>
      <c r="AT1504" s="554"/>
      <c r="AU1504" s="554"/>
      <c r="AV1504" s="554"/>
      <c r="AW1504" s="554"/>
      <c r="AX1504" s="554"/>
      <c r="AY1504" s="554"/>
      <c r="AZ1504" s="554"/>
      <c r="BA1504" s="554"/>
      <c r="BB1504" s="554"/>
      <c r="BC1504" s="554"/>
      <c r="BD1504" s="554"/>
      <c r="BE1504" s="554"/>
      <c r="BF1504" s="554"/>
      <c r="BG1504" s="9"/>
      <c r="BH1504" s="9"/>
      <c r="BI1504" s="9"/>
      <c r="BJ1504" s="9"/>
      <c r="BK1504" s="9"/>
      <c r="BL1504" s="9"/>
      <c r="BM1504" s="9"/>
      <c r="BN1504" s="9"/>
      <c r="BO1504" s="9"/>
      <c r="BP1504" s="9"/>
      <c r="BQ1504" s="9"/>
      <c r="BR1504" s="9"/>
      <c r="BS1504" s="9"/>
      <c r="BT1504" s="9"/>
      <c r="BU1504" s="9"/>
      <c r="BV1504" s="9"/>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c r="DR1504" s="9"/>
      <c r="DS1504" s="9"/>
      <c r="DT1504" s="9"/>
    </row>
    <row r="1505" spans="1:124" hidden="1">
      <c r="A1505" s="9"/>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554"/>
      <c r="AI1505" s="554"/>
      <c r="AJ1505" s="554"/>
      <c r="AK1505" s="554"/>
      <c r="AL1505" s="554"/>
      <c r="AM1505" s="554"/>
      <c r="AN1505" s="554"/>
      <c r="AO1505" s="554"/>
      <c r="AP1505" s="554"/>
      <c r="AQ1505" s="554"/>
      <c r="AR1505" s="554"/>
      <c r="AS1505" s="554"/>
      <c r="AT1505" s="554"/>
      <c r="AU1505" s="554"/>
      <c r="AV1505" s="554"/>
      <c r="AW1505" s="554"/>
      <c r="AX1505" s="554"/>
      <c r="AY1505" s="554"/>
      <c r="AZ1505" s="554"/>
      <c r="BA1505" s="554"/>
      <c r="BB1505" s="554"/>
      <c r="BC1505" s="554"/>
      <c r="BD1505" s="554"/>
      <c r="BE1505" s="554"/>
      <c r="BF1505" s="554"/>
      <c r="BG1505" s="9"/>
      <c r="BH1505" s="9"/>
      <c r="BI1505" s="9"/>
      <c r="BJ1505" s="9"/>
      <c r="BK1505" s="9"/>
      <c r="BL1505" s="9"/>
      <c r="BM1505" s="9"/>
      <c r="BN1505" s="9"/>
      <c r="BO1505" s="9"/>
      <c r="BP1505" s="9"/>
      <c r="BQ1505" s="9"/>
      <c r="BR1505" s="9"/>
      <c r="BS1505" s="9"/>
      <c r="BT1505" s="9"/>
      <c r="BU1505" s="9"/>
      <c r="BV1505" s="9"/>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c r="DR1505" s="9"/>
      <c r="DS1505" s="9"/>
      <c r="DT1505" s="9"/>
    </row>
    <row r="1506" spans="1:124" hidden="1">
      <c r="A1506" s="9"/>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554"/>
      <c r="AI1506" s="554"/>
      <c r="AJ1506" s="554"/>
      <c r="AK1506" s="554"/>
      <c r="AL1506" s="554"/>
      <c r="AM1506" s="554"/>
      <c r="AN1506" s="554"/>
      <c r="AO1506" s="554"/>
      <c r="AP1506" s="554"/>
      <c r="AQ1506" s="554"/>
      <c r="AR1506" s="554"/>
      <c r="AS1506" s="554"/>
      <c r="AT1506" s="554"/>
      <c r="AU1506" s="554"/>
      <c r="AV1506" s="554"/>
      <c r="AW1506" s="554"/>
      <c r="AX1506" s="554"/>
      <c r="AY1506" s="554"/>
      <c r="AZ1506" s="554"/>
      <c r="BA1506" s="554"/>
      <c r="BB1506" s="554"/>
      <c r="BC1506" s="554"/>
      <c r="BD1506" s="554"/>
      <c r="BE1506" s="554"/>
      <c r="BF1506" s="554"/>
      <c r="BG1506" s="9"/>
      <c r="BH1506" s="9"/>
      <c r="BI1506" s="9"/>
      <c r="BJ1506" s="9"/>
      <c r="BK1506" s="9"/>
      <c r="BL1506" s="9"/>
      <c r="BM1506" s="9"/>
      <c r="BN1506" s="9"/>
      <c r="BO1506" s="9"/>
      <c r="BP1506" s="9"/>
      <c r="BQ1506" s="9"/>
      <c r="BR1506" s="9"/>
      <c r="BS1506" s="9"/>
      <c r="BT1506" s="9"/>
      <c r="BU1506" s="9"/>
      <c r="BV1506" s="9"/>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c r="DR1506" s="9"/>
      <c r="DS1506" s="9"/>
      <c r="DT1506" s="9"/>
    </row>
    <row r="1507" spans="1:124" hidden="1">
      <c r="A1507" s="9"/>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554"/>
      <c r="AI1507" s="554"/>
      <c r="AJ1507" s="554"/>
      <c r="AK1507" s="554"/>
      <c r="AL1507" s="554"/>
      <c r="AM1507" s="554"/>
      <c r="AN1507" s="554"/>
      <c r="AO1507" s="554"/>
      <c r="AP1507" s="554"/>
      <c r="AQ1507" s="554"/>
      <c r="AR1507" s="554"/>
      <c r="AS1507" s="554"/>
      <c r="AT1507" s="554"/>
      <c r="AU1507" s="554"/>
      <c r="AV1507" s="554"/>
      <c r="AW1507" s="554"/>
      <c r="AX1507" s="554"/>
      <c r="AY1507" s="554"/>
      <c r="AZ1507" s="554"/>
      <c r="BA1507" s="554"/>
      <c r="BB1507" s="554"/>
      <c r="BC1507" s="554"/>
      <c r="BD1507" s="554"/>
      <c r="BE1507" s="554"/>
      <c r="BF1507" s="554"/>
      <c r="BG1507" s="9"/>
      <c r="BH1507" s="9"/>
      <c r="BI1507" s="9"/>
      <c r="BJ1507" s="9"/>
      <c r="BK1507" s="9"/>
      <c r="BL1507" s="9"/>
      <c r="BM1507" s="9"/>
      <c r="BN1507" s="9"/>
      <c r="BO1507" s="9"/>
      <c r="BP1507" s="9"/>
      <c r="BQ1507" s="9"/>
      <c r="BR1507" s="9"/>
      <c r="BS1507" s="9"/>
      <c r="BT1507" s="9"/>
      <c r="BU1507" s="9"/>
      <c r="BV1507" s="9"/>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c r="DR1507" s="9"/>
      <c r="DS1507" s="9"/>
      <c r="DT1507" s="9"/>
    </row>
    <row r="1508" spans="1:124" hidden="1">
      <c r="A1508" s="9"/>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554"/>
      <c r="AI1508" s="554"/>
      <c r="AJ1508" s="554"/>
      <c r="AK1508" s="554"/>
      <c r="AL1508" s="554"/>
      <c r="AM1508" s="554"/>
      <c r="AN1508" s="554"/>
      <c r="AO1508" s="554"/>
      <c r="AP1508" s="554"/>
      <c r="AQ1508" s="554"/>
      <c r="AR1508" s="554"/>
      <c r="AS1508" s="554"/>
      <c r="AT1508" s="554"/>
      <c r="AU1508" s="554"/>
      <c r="AV1508" s="554"/>
      <c r="AW1508" s="554"/>
      <c r="AX1508" s="554"/>
      <c r="AY1508" s="554"/>
      <c r="AZ1508" s="554"/>
      <c r="BA1508" s="554"/>
      <c r="BB1508" s="554"/>
      <c r="BC1508" s="554"/>
      <c r="BD1508" s="554"/>
      <c r="BE1508" s="554"/>
      <c r="BF1508" s="554"/>
      <c r="BG1508" s="9"/>
      <c r="BH1508" s="9"/>
      <c r="BI1508" s="9"/>
      <c r="BJ1508" s="9"/>
      <c r="BK1508" s="9"/>
      <c r="BL1508" s="9"/>
      <c r="BM1508" s="9"/>
      <c r="BN1508" s="9"/>
      <c r="BO1508" s="9"/>
      <c r="BP1508" s="9"/>
      <c r="BQ1508" s="9"/>
      <c r="BR1508" s="9"/>
      <c r="BS1508" s="9"/>
      <c r="BT1508" s="9"/>
      <c r="BU1508" s="9"/>
      <c r="BV1508" s="9"/>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c r="DR1508" s="9"/>
      <c r="DS1508" s="9"/>
      <c r="DT1508" s="9"/>
    </row>
    <row r="1509" spans="1:124" hidden="1">
      <c r="A1509" s="9"/>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554"/>
      <c r="AI1509" s="554"/>
      <c r="AJ1509" s="554"/>
      <c r="AK1509" s="554"/>
      <c r="AL1509" s="554"/>
      <c r="AM1509" s="554"/>
      <c r="AN1509" s="554"/>
      <c r="AO1509" s="554"/>
      <c r="AP1509" s="554"/>
      <c r="AQ1509" s="554"/>
      <c r="AR1509" s="554"/>
      <c r="AS1509" s="554"/>
      <c r="AT1509" s="554"/>
      <c r="AU1509" s="554"/>
      <c r="AV1509" s="554"/>
      <c r="AW1509" s="554"/>
      <c r="AX1509" s="554"/>
      <c r="AY1509" s="554"/>
      <c r="AZ1509" s="554"/>
      <c r="BA1509" s="554"/>
      <c r="BB1509" s="554"/>
      <c r="BC1509" s="554"/>
      <c r="BD1509" s="554"/>
      <c r="BE1509" s="554"/>
      <c r="BF1509" s="554"/>
      <c r="BG1509" s="9"/>
      <c r="BH1509" s="9"/>
      <c r="BI1509" s="9"/>
      <c r="BJ1509" s="9"/>
      <c r="BK1509" s="9"/>
      <c r="BL1509" s="9"/>
      <c r="BM1509" s="9"/>
      <c r="BN1509" s="9"/>
      <c r="BO1509" s="9"/>
      <c r="BP1509" s="9"/>
      <c r="BQ1509" s="9"/>
      <c r="BR1509" s="9"/>
      <c r="BS1509" s="9"/>
      <c r="BT1509" s="9"/>
      <c r="BU1509" s="9"/>
      <c r="BV1509" s="9"/>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c r="DR1509" s="9"/>
      <c r="DS1509" s="9"/>
      <c r="DT1509" s="9"/>
    </row>
    <row r="1510" spans="1:124" hidden="1">
      <c r="A1510" s="9"/>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554"/>
      <c r="AI1510" s="554"/>
      <c r="AJ1510" s="554"/>
      <c r="AK1510" s="554"/>
      <c r="AL1510" s="554"/>
      <c r="AM1510" s="554"/>
      <c r="AN1510" s="554"/>
      <c r="AO1510" s="554"/>
      <c r="AP1510" s="554"/>
      <c r="AQ1510" s="554"/>
      <c r="AR1510" s="554"/>
      <c r="AS1510" s="554"/>
      <c r="AT1510" s="554"/>
      <c r="AU1510" s="554"/>
      <c r="AV1510" s="554"/>
      <c r="AW1510" s="554"/>
      <c r="AX1510" s="554"/>
      <c r="AY1510" s="554"/>
      <c r="AZ1510" s="554"/>
      <c r="BA1510" s="554"/>
      <c r="BB1510" s="554"/>
      <c r="BC1510" s="554"/>
      <c r="BD1510" s="554"/>
      <c r="BE1510" s="554"/>
      <c r="BF1510" s="554"/>
      <c r="BG1510" s="9"/>
      <c r="BH1510" s="9"/>
      <c r="BI1510" s="9"/>
      <c r="BJ1510" s="9"/>
      <c r="BK1510" s="9"/>
      <c r="BL1510" s="9"/>
      <c r="BM1510" s="9"/>
      <c r="BN1510" s="9"/>
      <c r="BO1510" s="9"/>
      <c r="BP1510" s="9"/>
      <c r="BQ1510" s="9"/>
      <c r="BR1510" s="9"/>
      <c r="BS1510" s="9"/>
      <c r="BT1510" s="9"/>
      <c r="BU1510" s="9"/>
      <c r="BV1510" s="9"/>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c r="DR1510" s="9"/>
      <c r="DS1510" s="9"/>
      <c r="DT1510" s="9"/>
    </row>
    <row r="1511" spans="1:124" hidden="1">
      <c r="A1511" s="9"/>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554"/>
      <c r="AI1511" s="554"/>
      <c r="AJ1511" s="554"/>
      <c r="AK1511" s="554"/>
      <c r="AL1511" s="554"/>
      <c r="AM1511" s="554"/>
      <c r="AN1511" s="554"/>
      <c r="AO1511" s="554"/>
      <c r="AP1511" s="554"/>
      <c r="AQ1511" s="554"/>
      <c r="AR1511" s="554"/>
      <c r="AS1511" s="554"/>
      <c r="AT1511" s="554"/>
      <c r="AU1511" s="554"/>
      <c r="AV1511" s="554"/>
      <c r="AW1511" s="554"/>
      <c r="AX1511" s="554"/>
      <c r="AY1511" s="554"/>
      <c r="AZ1511" s="554"/>
      <c r="BA1511" s="554"/>
      <c r="BB1511" s="554"/>
      <c r="BC1511" s="554"/>
      <c r="BD1511" s="554"/>
      <c r="BE1511" s="554"/>
      <c r="BF1511" s="554"/>
      <c r="BG1511" s="9"/>
      <c r="BH1511" s="9"/>
      <c r="BI1511" s="9"/>
      <c r="BJ1511" s="9"/>
      <c r="BK1511" s="9"/>
      <c r="BL1511" s="9"/>
      <c r="BM1511" s="9"/>
      <c r="BN1511" s="9"/>
      <c r="BO1511" s="9"/>
      <c r="BP1511" s="9"/>
      <c r="BQ1511" s="9"/>
      <c r="BR1511" s="9"/>
      <c r="BS1511" s="9"/>
      <c r="BT1511" s="9"/>
      <c r="BU1511" s="9"/>
      <c r="BV1511" s="9"/>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c r="DR1511" s="9"/>
      <c r="DS1511" s="9"/>
      <c r="DT1511" s="9"/>
    </row>
    <row r="1512" spans="1:124" hidden="1">
      <c r="A1512" s="9"/>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554"/>
      <c r="AI1512" s="554"/>
      <c r="AJ1512" s="554"/>
      <c r="AK1512" s="554"/>
      <c r="AL1512" s="554"/>
      <c r="AM1512" s="554"/>
      <c r="AN1512" s="554"/>
      <c r="AO1512" s="554"/>
      <c r="AP1512" s="554"/>
      <c r="AQ1512" s="554"/>
      <c r="AR1512" s="554"/>
      <c r="AS1512" s="554"/>
      <c r="AT1512" s="554"/>
      <c r="AU1512" s="554"/>
      <c r="AV1512" s="554"/>
      <c r="AW1512" s="554"/>
      <c r="AX1512" s="554"/>
      <c r="AY1512" s="554"/>
      <c r="AZ1512" s="554"/>
      <c r="BA1512" s="554"/>
      <c r="BB1512" s="554"/>
      <c r="BC1512" s="554"/>
      <c r="BD1512" s="554"/>
      <c r="BE1512" s="554"/>
      <c r="BF1512" s="554"/>
      <c r="BG1512" s="9"/>
      <c r="BH1512" s="9"/>
      <c r="BI1512" s="9"/>
      <c r="BJ1512" s="9"/>
      <c r="BK1512" s="9"/>
      <c r="BL1512" s="9"/>
      <c r="BM1512" s="9"/>
      <c r="BN1512" s="9"/>
      <c r="BO1512" s="9"/>
      <c r="BP1512" s="9"/>
      <c r="BQ1512" s="9"/>
      <c r="BR1512" s="9"/>
      <c r="BS1512" s="9"/>
      <c r="BT1512" s="9"/>
      <c r="BU1512" s="9"/>
      <c r="BV1512" s="9"/>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c r="DR1512" s="9"/>
      <c r="DS1512" s="9"/>
      <c r="DT1512" s="9"/>
    </row>
    <row r="1513" spans="1:124" hidden="1">
      <c r="A1513" s="9"/>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554"/>
      <c r="AI1513" s="554"/>
      <c r="AJ1513" s="554"/>
      <c r="AK1513" s="554"/>
      <c r="AL1513" s="554"/>
      <c r="AM1513" s="554"/>
      <c r="AN1513" s="554"/>
      <c r="AO1513" s="554"/>
      <c r="AP1513" s="554"/>
      <c r="AQ1513" s="554"/>
      <c r="AR1513" s="554"/>
      <c r="AS1513" s="554"/>
      <c r="AT1513" s="554"/>
      <c r="AU1513" s="554"/>
      <c r="AV1513" s="554"/>
      <c r="AW1513" s="554"/>
      <c r="AX1513" s="554"/>
      <c r="AY1513" s="554"/>
      <c r="AZ1513" s="554"/>
      <c r="BA1513" s="554"/>
      <c r="BB1513" s="554"/>
      <c r="BC1513" s="554"/>
      <c r="BD1513" s="554"/>
      <c r="BE1513" s="554"/>
      <c r="BF1513" s="554"/>
      <c r="BG1513" s="9"/>
      <c r="BH1513" s="9"/>
      <c r="BI1513" s="9"/>
      <c r="BJ1513" s="9"/>
      <c r="BK1513" s="9"/>
      <c r="BL1513" s="9"/>
      <c r="BM1513" s="9"/>
      <c r="BN1513" s="9"/>
      <c r="BO1513" s="9"/>
      <c r="BP1513" s="9"/>
      <c r="BQ1513" s="9"/>
      <c r="BR1513" s="9"/>
      <c r="BS1513" s="9"/>
      <c r="BT1513" s="9"/>
      <c r="BU1513" s="9"/>
      <c r="BV1513" s="9"/>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c r="DR1513" s="9"/>
      <c r="DS1513" s="9"/>
      <c r="DT1513" s="9"/>
    </row>
    <row r="1514" spans="1:124" hidden="1">
      <c r="A1514" s="9"/>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554"/>
      <c r="AI1514" s="554"/>
      <c r="AJ1514" s="554"/>
      <c r="AK1514" s="554"/>
      <c r="AL1514" s="554"/>
      <c r="AM1514" s="554"/>
      <c r="AN1514" s="554"/>
      <c r="AO1514" s="554"/>
      <c r="AP1514" s="554"/>
      <c r="AQ1514" s="554"/>
      <c r="AR1514" s="554"/>
      <c r="AS1514" s="554"/>
      <c r="AT1514" s="554"/>
      <c r="AU1514" s="554"/>
      <c r="AV1514" s="554"/>
      <c r="AW1514" s="554"/>
      <c r="AX1514" s="554"/>
      <c r="AY1514" s="554"/>
      <c r="AZ1514" s="554"/>
      <c r="BA1514" s="554"/>
      <c r="BB1514" s="554"/>
      <c r="BC1514" s="554"/>
      <c r="BD1514" s="554"/>
      <c r="BE1514" s="554"/>
      <c r="BF1514" s="554"/>
      <c r="BG1514" s="9"/>
      <c r="BH1514" s="9"/>
      <c r="BI1514" s="9"/>
      <c r="BJ1514" s="9"/>
      <c r="BK1514" s="9"/>
      <c r="BL1514" s="9"/>
      <c r="BM1514" s="9"/>
      <c r="BN1514" s="9"/>
      <c r="BO1514" s="9"/>
      <c r="BP1514" s="9"/>
      <c r="BQ1514" s="9"/>
      <c r="BR1514" s="9"/>
      <c r="BS1514" s="9"/>
      <c r="BT1514" s="9"/>
      <c r="BU1514" s="9"/>
      <c r="BV1514" s="9"/>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c r="DR1514" s="9"/>
      <c r="DS1514" s="9"/>
      <c r="DT1514" s="9"/>
    </row>
    <row r="1515" spans="1:124" hidden="1">
      <c r="A1515" s="9"/>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554"/>
      <c r="AI1515" s="554"/>
      <c r="AJ1515" s="554"/>
      <c r="AK1515" s="554"/>
      <c r="AL1515" s="554"/>
      <c r="AM1515" s="554"/>
      <c r="AN1515" s="554"/>
      <c r="AO1515" s="554"/>
      <c r="AP1515" s="554"/>
      <c r="AQ1515" s="554"/>
      <c r="AR1515" s="554"/>
      <c r="AS1515" s="554"/>
      <c r="AT1515" s="554"/>
      <c r="AU1515" s="554"/>
      <c r="AV1515" s="554"/>
      <c r="AW1515" s="554"/>
      <c r="AX1515" s="554"/>
      <c r="AY1515" s="554"/>
      <c r="AZ1515" s="554"/>
      <c r="BA1515" s="554"/>
      <c r="BB1515" s="554"/>
      <c r="BC1515" s="554"/>
      <c r="BD1515" s="554"/>
      <c r="BE1515" s="554"/>
      <c r="BF1515" s="554"/>
      <c r="BG1515" s="9"/>
      <c r="BH1515" s="9"/>
      <c r="BI1515" s="9"/>
      <c r="BJ1515" s="9"/>
      <c r="BK1515" s="9"/>
      <c r="BL1515" s="9"/>
      <c r="BM1515" s="9"/>
      <c r="BN1515" s="9"/>
      <c r="BO1515" s="9"/>
      <c r="BP1515" s="9"/>
      <c r="BQ1515" s="9"/>
      <c r="BR1515" s="9"/>
      <c r="BS1515" s="9"/>
      <c r="BT1515" s="9"/>
      <c r="BU1515" s="9"/>
      <c r="BV1515" s="9"/>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c r="DR1515" s="9"/>
      <c r="DS1515" s="9"/>
      <c r="DT1515" s="9"/>
    </row>
    <row r="1516" spans="1:124" hidden="1">
      <c r="A1516" s="9"/>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554"/>
      <c r="AI1516" s="554"/>
      <c r="AJ1516" s="554"/>
      <c r="AK1516" s="554"/>
      <c r="AL1516" s="554"/>
      <c r="AM1516" s="554"/>
      <c r="AN1516" s="554"/>
      <c r="AO1516" s="554"/>
      <c r="AP1516" s="554"/>
      <c r="AQ1516" s="554"/>
      <c r="AR1516" s="554"/>
      <c r="AS1516" s="554"/>
      <c r="AT1516" s="554"/>
      <c r="AU1516" s="554"/>
      <c r="AV1516" s="554"/>
      <c r="AW1516" s="554"/>
      <c r="AX1516" s="554"/>
      <c r="AY1516" s="554"/>
      <c r="AZ1516" s="554"/>
      <c r="BA1516" s="554"/>
      <c r="BB1516" s="554"/>
      <c r="BC1516" s="554"/>
      <c r="BD1516" s="554"/>
      <c r="BE1516" s="554"/>
      <c r="BF1516" s="554"/>
      <c r="BG1516" s="9"/>
      <c r="BH1516" s="9"/>
      <c r="BI1516" s="9"/>
      <c r="BJ1516" s="9"/>
      <c r="BK1516" s="9"/>
      <c r="BL1516" s="9"/>
      <c r="BM1516" s="9"/>
      <c r="BN1516" s="9"/>
      <c r="BO1516" s="9"/>
      <c r="BP1516" s="9"/>
      <c r="BQ1516" s="9"/>
      <c r="BR1516" s="9"/>
      <c r="BS1516" s="9"/>
      <c r="BT1516" s="9"/>
      <c r="BU1516" s="9"/>
      <c r="BV1516" s="9"/>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c r="DR1516" s="9"/>
      <c r="DS1516" s="9"/>
      <c r="DT1516" s="9"/>
    </row>
    <row r="1517" spans="1:124" hidden="1">
      <c r="A1517" s="9"/>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554"/>
      <c r="AI1517" s="554"/>
      <c r="AJ1517" s="554"/>
      <c r="AK1517" s="554"/>
      <c r="AL1517" s="554"/>
      <c r="AM1517" s="554"/>
      <c r="AN1517" s="554"/>
      <c r="AO1517" s="554"/>
      <c r="AP1517" s="554"/>
      <c r="AQ1517" s="554"/>
      <c r="AR1517" s="554"/>
      <c r="AS1517" s="554"/>
      <c r="AT1517" s="554"/>
      <c r="AU1517" s="554"/>
      <c r="AV1517" s="554"/>
      <c r="AW1517" s="554"/>
      <c r="AX1517" s="554"/>
      <c r="AY1517" s="554"/>
      <c r="AZ1517" s="554"/>
      <c r="BA1517" s="554"/>
      <c r="BB1517" s="554"/>
      <c r="BC1517" s="554"/>
      <c r="BD1517" s="554"/>
      <c r="BE1517" s="554"/>
      <c r="BF1517" s="554"/>
      <c r="BG1517" s="9"/>
      <c r="BH1517" s="9"/>
      <c r="BI1517" s="9"/>
      <c r="BJ1517" s="9"/>
      <c r="BK1517" s="9"/>
      <c r="BL1517" s="9"/>
      <c r="BM1517" s="9"/>
      <c r="BN1517" s="9"/>
      <c r="BO1517" s="9"/>
      <c r="BP1517" s="9"/>
      <c r="BQ1517" s="9"/>
      <c r="BR1517" s="9"/>
      <c r="BS1517" s="9"/>
      <c r="BT1517" s="9"/>
      <c r="BU1517" s="9"/>
      <c r="BV1517" s="9"/>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c r="DR1517" s="9"/>
      <c r="DS1517" s="9"/>
      <c r="DT1517" s="9"/>
    </row>
    <row r="1518" spans="1:124" hidden="1">
      <c r="A1518" s="9"/>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554"/>
      <c r="AI1518" s="554"/>
      <c r="AJ1518" s="554"/>
      <c r="AK1518" s="554"/>
      <c r="AL1518" s="554"/>
      <c r="AM1518" s="554"/>
      <c r="AN1518" s="554"/>
      <c r="AO1518" s="554"/>
      <c r="AP1518" s="554"/>
      <c r="AQ1518" s="554"/>
      <c r="AR1518" s="554"/>
      <c r="AS1518" s="554"/>
      <c r="AT1518" s="554"/>
      <c r="AU1518" s="554"/>
      <c r="AV1518" s="554"/>
      <c r="AW1518" s="554"/>
      <c r="AX1518" s="554"/>
      <c r="AY1518" s="554"/>
      <c r="AZ1518" s="554"/>
      <c r="BA1518" s="554"/>
      <c r="BB1518" s="554"/>
      <c r="BC1518" s="554"/>
      <c r="BD1518" s="554"/>
      <c r="BE1518" s="554"/>
      <c r="BF1518" s="554"/>
      <c r="BG1518" s="9"/>
      <c r="BH1518" s="9"/>
      <c r="BI1518" s="9"/>
      <c r="BJ1518" s="9"/>
      <c r="BK1518" s="9"/>
      <c r="BL1518" s="9"/>
      <c r="BM1518" s="9"/>
      <c r="BN1518" s="9"/>
      <c r="BO1518" s="9"/>
      <c r="BP1518" s="9"/>
      <c r="BQ1518" s="9"/>
      <c r="BR1518" s="9"/>
      <c r="BS1518" s="9"/>
      <c r="BT1518" s="9"/>
      <c r="BU1518" s="9"/>
      <c r="BV1518" s="9"/>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c r="DR1518" s="9"/>
      <c r="DS1518" s="9"/>
      <c r="DT1518" s="9"/>
    </row>
    <row r="1519" spans="1:124" hidden="1">
      <c r="A1519" s="9"/>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554"/>
      <c r="AI1519" s="554"/>
      <c r="AJ1519" s="554"/>
      <c r="AK1519" s="554"/>
      <c r="AL1519" s="554"/>
      <c r="AM1519" s="554"/>
      <c r="AN1519" s="554"/>
      <c r="AO1519" s="554"/>
      <c r="AP1519" s="554"/>
      <c r="AQ1519" s="554"/>
      <c r="AR1519" s="554"/>
      <c r="AS1519" s="554"/>
      <c r="AT1519" s="554"/>
      <c r="AU1519" s="554"/>
      <c r="AV1519" s="554"/>
      <c r="AW1519" s="554"/>
      <c r="AX1519" s="554"/>
      <c r="AY1519" s="554"/>
      <c r="AZ1519" s="554"/>
      <c r="BA1519" s="554"/>
      <c r="BB1519" s="554"/>
      <c r="BC1519" s="554"/>
      <c r="BD1519" s="554"/>
      <c r="BE1519" s="554"/>
      <c r="BF1519" s="554"/>
      <c r="BG1519" s="9"/>
      <c r="BH1519" s="9"/>
      <c r="BI1519" s="9"/>
      <c r="BJ1519" s="9"/>
      <c r="BK1519" s="9"/>
      <c r="BL1519" s="9"/>
      <c r="BM1519" s="9"/>
      <c r="BN1519" s="9"/>
      <c r="BO1519" s="9"/>
      <c r="BP1519" s="9"/>
      <c r="BQ1519" s="9"/>
      <c r="BR1519" s="9"/>
      <c r="BS1519" s="9"/>
      <c r="BT1519" s="9"/>
      <c r="BU1519" s="9"/>
      <c r="BV1519" s="9"/>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c r="DR1519" s="9"/>
      <c r="DS1519" s="9"/>
      <c r="DT1519" s="9"/>
    </row>
    <row r="1520" spans="1:124" hidden="1">
      <c r="A1520" s="9"/>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554"/>
      <c r="AI1520" s="554"/>
      <c r="AJ1520" s="554"/>
      <c r="AK1520" s="554"/>
      <c r="AL1520" s="554"/>
      <c r="AM1520" s="554"/>
      <c r="AN1520" s="554"/>
      <c r="AO1520" s="554"/>
      <c r="AP1520" s="554"/>
      <c r="AQ1520" s="554"/>
      <c r="AR1520" s="554"/>
      <c r="AS1520" s="554"/>
      <c r="AT1520" s="554"/>
      <c r="AU1520" s="554"/>
      <c r="AV1520" s="554"/>
      <c r="AW1520" s="554"/>
      <c r="AX1520" s="554"/>
      <c r="AY1520" s="554"/>
      <c r="AZ1520" s="554"/>
      <c r="BA1520" s="554"/>
      <c r="BB1520" s="554"/>
      <c r="BC1520" s="554"/>
      <c r="BD1520" s="554"/>
      <c r="BE1520" s="554"/>
      <c r="BF1520" s="554"/>
      <c r="BG1520" s="9"/>
      <c r="BH1520" s="9"/>
      <c r="BI1520" s="9"/>
      <c r="BJ1520" s="9"/>
      <c r="BK1520" s="9"/>
      <c r="BL1520" s="9"/>
      <c r="BM1520" s="9"/>
      <c r="BN1520" s="9"/>
      <c r="BO1520" s="9"/>
      <c r="BP1520" s="9"/>
      <c r="BQ1520" s="9"/>
      <c r="BR1520" s="9"/>
      <c r="BS1520" s="9"/>
      <c r="BT1520" s="9"/>
      <c r="BU1520" s="9"/>
      <c r="BV1520" s="9"/>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c r="DR1520" s="9"/>
      <c r="DS1520" s="9"/>
      <c r="DT1520" s="9"/>
    </row>
    <row r="1521" spans="1:124" hidden="1">
      <c r="A1521" s="9"/>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554"/>
      <c r="AI1521" s="554"/>
      <c r="AJ1521" s="554"/>
      <c r="AK1521" s="554"/>
      <c r="AL1521" s="554"/>
      <c r="AM1521" s="554"/>
      <c r="AN1521" s="554"/>
      <c r="AO1521" s="554"/>
      <c r="AP1521" s="554"/>
      <c r="AQ1521" s="554"/>
      <c r="AR1521" s="554"/>
      <c r="AS1521" s="554"/>
      <c r="AT1521" s="554"/>
      <c r="AU1521" s="554"/>
      <c r="AV1521" s="554"/>
      <c r="AW1521" s="554"/>
      <c r="AX1521" s="554"/>
      <c r="AY1521" s="554"/>
      <c r="AZ1521" s="554"/>
      <c r="BA1521" s="554"/>
      <c r="BB1521" s="554"/>
      <c r="BC1521" s="554"/>
      <c r="BD1521" s="554"/>
      <c r="BE1521" s="554"/>
      <c r="BF1521" s="554"/>
      <c r="BG1521" s="9"/>
      <c r="BH1521" s="9"/>
      <c r="BI1521" s="9"/>
      <c r="BJ1521" s="9"/>
      <c r="BK1521" s="9"/>
      <c r="BL1521" s="9"/>
      <c r="BM1521" s="9"/>
      <c r="BN1521" s="9"/>
      <c r="BO1521" s="9"/>
      <c r="BP1521" s="9"/>
      <c r="BQ1521" s="9"/>
      <c r="BR1521" s="9"/>
      <c r="BS1521" s="9"/>
      <c r="BT1521" s="9"/>
      <c r="BU1521" s="9"/>
      <c r="BV1521" s="9"/>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c r="DR1521" s="9"/>
      <c r="DS1521" s="9"/>
      <c r="DT1521" s="9"/>
    </row>
    <row r="1522" spans="1:124" hidden="1">
      <c r="A1522" s="9"/>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554"/>
      <c r="AI1522" s="554"/>
      <c r="AJ1522" s="554"/>
      <c r="AK1522" s="554"/>
      <c r="AL1522" s="554"/>
      <c r="AM1522" s="554"/>
      <c r="AN1522" s="554"/>
      <c r="AO1522" s="554"/>
      <c r="AP1522" s="554"/>
      <c r="AQ1522" s="554"/>
      <c r="AR1522" s="554"/>
      <c r="AS1522" s="554"/>
      <c r="AT1522" s="554"/>
      <c r="AU1522" s="554"/>
      <c r="AV1522" s="554"/>
      <c r="AW1522" s="554"/>
      <c r="AX1522" s="554"/>
      <c r="AY1522" s="554"/>
      <c r="AZ1522" s="554"/>
      <c r="BA1522" s="554"/>
      <c r="BB1522" s="554"/>
      <c r="BC1522" s="554"/>
      <c r="BD1522" s="554"/>
      <c r="BE1522" s="554"/>
      <c r="BF1522" s="554"/>
      <c r="BG1522" s="9"/>
      <c r="BH1522" s="9"/>
      <c r="BI1522" s="9"/>
      <c r="BJ1522" s="9"/>
      <c r="BK1522" s="9"/>
      <c r="BL1522" s="9"/>
      <c r="BM1522" s="9"/>
      <c r="BN1522" s="9"/>
      <c r="BO1522" s="9"/>
      <c r="BP1522" s="9"/>
      <c r="BQ1522" s="9"/>
      <c r="BR1522" s="9"/>
      <c r="BS1522" s="9"/>
      <c r="BT1522" s="9"/>
      <c r="BU1522" s="9"/>
      <c r="BV1522" s="9"/>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c r="DR1522" s="9"/>
      <c r="DS1522" s="9"/>
      <c r="DT1522" s="9"/>
    </row>
    <row r="1523" spans="1:124" hidden="1">
      <c r="A1523" s="9"/>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554"/>
      <c r="AI1523" s="554"/>
      <c r="AJ1523" s="554"/>
      <c r="AK1523" s="554"/>
      <c r="AL1523" s="554"/>
      <c r="AM1523" s="554"/>
      <c r="AN1523" s="554"/>
      <c r="AO1523" s="554"/>
      <c r="AP1523" s="554"/>
      <c r="AQ1523" s="554"/>
      <c r="AR1523" s="554"/>
      <c r="AS1523" s="554"/>
      <c r="AT1523" s="554"/>
      <c r="AU1523" s="554"/>
      <c r="AV1523" s="554"/>
      <c r="AW1523" s="554"/>
      <c r="AX1523" s="554"/>
      <c r="AY1523" s="554"/>
      <c r="AZ1523" s="554"/>
      <c r="BA1523" s="554"/>
      <c r="BB1523" s="554"/>
      <c r="BC1523" s="554"/>
      <c r="BD1523" s="554"/>
      <c r="BE1523" s="554"/>
      <c r="BF1523" s="554"/>
      <c r="BG1523" s="9"/>
      <c r="BH1523" s="9"/>
      <c r="BI1523" s="9"/>
      <c r="BJ1523" s="9"/>
      <c r="BK1523" s="9"/>
      <c r="BL1523" s="9"/>
      <c r="BM1523" s="9"/>
      <c r="BN1523" s="9"/>
      <c r="BO1523" s="9"/>
      <c r="BP1523" s="9"/>
      <c r="BQ1523" s="9"/>
      <c r="BR1523" s="9"/>
      <c r="BS1523" s="9"/>
      <c r="BT1523" s="9"/>
      <c r="BU1523" s="9"/>
      <c r="BV1523" s="9"/>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c r="DR1523" s="9"/>
      <c r="DS1523" s="9"/>
      <c r="DT1523" s="9"/>
    </row>
    <row r="1524" spans="1:124" hidden="1">
      <c r="A1524" s="9"/>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554"/>
      <c r="AI1524" s="554"/>
      <c r="AJ1524" s="554"/>
      <c r="AK1524" s="554"/>
      <c r="AL1524" s="554"/>
      <c r="AM1524" s="554"/>
      <c r="AN1524" s="554"/>
      <c r="AO1524" s="554"/>
      <c r="AP1524" s="554"/>
      <c r="AQ1524" s="554"/>
      <c r="AR1524" s="554"/>
      <c r="AS1524" s="554"/>
      <c r="AT1524" s="554"/>
      <c r="AU1524" s="554"/>
      <c r="AV1524" s="554"/>
      <c r="AW1524" s="554"/>
      <c r="AX1524" s="554"/>
      <c r="AY1524" s="554"/>
      <c r="AZ1524" s="554"/>
      <c r="BA1524" s="554"/>
      <c r="BB1524" s="554"/>
      <c r="BC1524" s="554"/>
      <c r="BD1524" s="554"/>
      <c r="BE1524" s="554"/>
      <c r="BF1524" s="554"/>
      <c r="BG1524" s="9"/>
      <c r="BH1524" s="9"/>
      <c r="BI1524" s="9"/>
      <c r="BJ1524" s="9"/>
      <c r="BK1524" s="9"/>
      <c r="BL1524" s="9"/>
      <c r="BM1524" s="9"/>
      <c r="BN1524" s="9"/>
      <c r="BO1524" s="9"/>
      <c r="BP1524" s="9"/>
      <c r="BQ1524" s="9"/>
      <c r="BR1524" s="9"/>
      <c r="BS1524" s="9"/>
      <c r="BT1524" s="9"/>
      <c r="BU1524" s="9"/>
      <c r="BV1524" s="9"/>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c r="DR1524" s="9"/>
      <c r="DS1524" s="9"/>
      <c r="DT1524" s="9"/>
    </row>
    <row r="1525" spans="1:124" hidden="1">
      <c r="A1525" s="9"/>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554"/>
      <c r="AI1525" s="554"/>
      <c r="AJ1525" s="554"/>
      <c r="AK1525" s="554"/>
      <c r="AL1525" s="554"/>
      <c r="AM1525" s="554"/>
      <c r="AN1525" s="554"/>
      <c r="AO1525" s="554"/>
      <c r="AP1525" s="554"/>
      <c r="AQ1525" s="554"/>
      <c r="AR1525" s="554"/>
      <c r="AS1525" s="554"/>
      <c r="AT1525" s="554"/>
      <c r="AU1525" s="554"/>
      <c r="AV1525" s="554"/>
      <c r="AW1525" s="554"/>
      <c r="AX1525" s="554"/>
      <c r="AY1525" s="554"/>
      <c r="AZ1525" s="554"/>
      <c r="BA1525" s="554"/>
      <c r="BB1525" s="554"/>
      <c r="BC1525" s="554"/>
      <c r="BD1525" s="554"/>
      <c r="BE1525" s="554"/>
      <c r="BF1525" s="554"/>
      <c r="BG1525" s="9"/>
      <c r="BH1525" s="9"/>
      <c r="BI1525" s="9"/>
      <c r="BJ1525" s="9"/>
      <c r="BK1525" s="9"/>
      <c r="BL1525" s="9"/>
      <c r="BM1525" s="9"/>
      <c r="BN1525" s="9"/>
      <c r="BO1525" s="9"/>
      <c r="BP1525" s="9"/>
      <c r="BQ1525" s="9"/>
      <c r="BR1525" s="9"/>
      <c r="BS1525" s="9"/>
      <c r="BT1525" s="9"/>
      <c r="BU1525" s="9"/>
      <c r="BV1525" s="9"/>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c r="DR1525" s="9"/>
      <c r="DS1525" s="9"/>
      <c r="DT1525" s="9"/>
    </row>
    <row r="1526" spans="1:124" hidden="1">
      <c r="A1526" s="9"/>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554"/>
      <c r="AI1526" s="554"/>
      <c r="AJ1526" s="554"/>
      <c r="AK1526" s="554"/>
      <c r="AL1526" s="554"/>
      <c r="AM1526" s="554"/>
      <c r="AN1526" s="554"/>
      <c r="AO1526" s="554"/>
      <c r="AP1526" s="554"/>
      <c r="AQ1526" s="554"/>
      <c r="AR1526" s="554"/>
      <c r="AS1526" s="554"/>
      <c r="AT1526" s="554"/>
      <c r="AU1526" s="554"/>
      <c r="AV1526" s="554"/>
      <c r="AW1526" s="554"/>
      <c r="AX1526" s="554"/>
      <c r="AY1526" s="554"/>
      <c r="AZ1526" s="554"/>
      <c r="BA1526" s="554"/>
      <c r="BB1526" s="554"/>
      <c r="BC1526" s="554"/>
      <c r="BD1526" s="554"/>
      <c r="BE1526" s="554"/>
      <c r="BF1526" s="554"/>
      <c r="BG1526" s="9"/>
      <c r="BH1526" s="9"/>
      <c r="BI1526" s="9"/>
      <c r="BJ1526" s="9"/>
      <c r="BK1526" s="9"/>
      <c r="BL1526" s="9"/>
      <c r="BM1526" s="9"/>
      <c r="BN1526" s="9"/>
      <c r="BO1526" s="9"/>
      <c r="BP1526" s="9"/>
      <c r="BQ1526" s="9"/>
      <c r="BR1526" s="9"/>
      <c r="BS1526" s="9"/>
      <c r="BT1526" s="9"/>
      <c r="BU1526" s="9"/>
      <c r="BV1526" s="9"/>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c r="DR1526" s="9"/>
      <c r="DS1526" s="9"/>
      <c r="DT1526" s="9"/>
    </row>
    <row r="1527" spans="1:124" hidden="1">
      <c r="A1527" s="9"/>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554"/>
      <c r="AI1527" s="554"/>
      <c r="AJ1527" s="554"/>
      <c r="AK1527" s="554"/>
      <c r="AL1527" s="554"/>
      <c r="AM1527" s="554"/>
      <c r="AN1527" s="554"/>
      <c r="AO1527" s="554"/>
      <c r="AP1527" s="554"/>
      <c r="AQ1527" s="554"/>
      <c r="AR1527" s="554"/>
      <c r="AS1527" s="554"/>
      <c r="AT1527" s="554"/>
      <c r="AU1527" s="554"/>
      <c r="AV1527" s="554"/>
      <c r="AW1527" s="554"/>
      <c r="AX1527" s="554"/>
      <c r="AY1527" s="554"/>
      <c r="AZ1527" s="554"/>
      <c r="BA1527" s="554"/>
      <c r="BB1527" s="554"/>
      <c r="BC1527" s="554"/>
      <c r="BD1527" s="554"/>
      <c r="BE1527" s="554"/>
      <c r="BF1527" s="554"/>
      <c r="BG1527" s="9"/>
      <c r="BH1527" s="9"/>
      <c r="BI1527" s="9"/>
      <c r="BJ1527" s="9"/>
      <c r="BK1527" s="9"/>
      <c r="BL1527" s="9"/>
      <c r="BM1527" s="9"/>
      <c r="BN1527" s="9"/>
      <c r="BO1527" s="9"/>
      <c r="BP1527" s="9"/>
      <c r="BQ1527" s="9"/>
      <c r="BR1527" s="9"/>
      <c r="BS1527" s="9"/>
      <c r="BT1527" s="9"/>
      <c r="BU1527" s="9"/>
      <c r="BV1527" s="9"/>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c r="DR1527" s="9"/>
      <c r="DS1527" s="9"/>
      <c r="DT1527" s="9"/>
    </row>
    <row r="1528" spans="1:124" hidden="1">
      <c r="A1528" s="9"/>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554"/>
      <c r="AI1528" s="554"/>
      <c r="AJ1528" s="554"/>
      <c r="AK1528" s="554"/>
      <c r="AL1528" s="554"/>
      <c r="AM1528" s="554"/>
      <c r="AN1528" s="554"/>
      <c r="AO1528" s="554"/>
      <c r="AP1528" s="554"/>
      <c r="AQ1528" s="554"/>
      <c r="AR1528" s="554"/>
      <c r="AS1528" s="554"/>
      <c r="AT1528" s="554"/>
      <c r="AU1528" s="554"/>
      <c r="AV1528" s="554"/>
      <c r="AW1528" s="554"/>
      <c r="AX1528" s="554"/>
      <c r="AY1528" s="554"/>
      <c r="AZ1528" s="554"/>
      <c r="BA1528" s="554"/>
      <c r="BB1528" s="554"/>
      <c r="BC1528" s="554"/>
      <c r="BD1528" s="554"/>
      <c r="BE1528" s="554"/>
      <c r="BF1528" s="554"/>
      <c r="BG1528" s="9"/>
      <c r="BH1528" s="9"/>
      <c r="BI1528" s="9"/>
      <c r="BJ1528" s="9"/>
      <c r="BK1528" s="9"/>
      <c r="BL1528" s="9"/>
      <c r="BM1528" s="9"/>
      <c r="BN1528" s="9"/>
      <c r="BO1528" s="9"/>
      <c r="BP1528" s="9"/>
      <c r="BQ1528" s="9"/>
      <c r="BR1528" s="9"/>
      <c r="BS1528" s="9"/>
      <c r="BT1528" s="9"/>
      <c r="BU1528" s="9"/>
      <c r="BV1528" s="9"/>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c r="DR1528" s="9"/>
      <c r="DS1528" s="9"/>
      <c r="DT1528" s="9"/>
    </row>
    <row r="1529" spans="1:124" hidden="1">
      <c r="A1529" s="9"/>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554"/>
      <c r="AI1529" s="554"/>
      <c r="AJ1529" s="554"/>
      <c r="AK1529" s="554"/>
      <c r="AL1529" s="554"/>
      <c r="AM1529" s="554"/>
      <c r="AN1529" s="554"/>
      <c r="AO1529" s="554"/>
      <c r="AP1529" s="554"/>
      <c r="AQ1529" s="554"/>
      <c r="AR1529" s="554"/>
      <c r="AS1529" s="554"/>
      <c r="AT1529" s="554"/>
      <c r="AU1529" s="554"/>
      <c r="AV1529" s="554"/>
      <c r="AW1529" s="554"/>
      <c r="AX1529" s="554"/>
      <c r="AY1529" s="554"/>
      <c r="AZ1529" s="554"/>
      <c r="BA1529" s="554"/>
      <c r="BB1529" s="554"/>
      <c r="BC1529" s="554"/>
      <c r="BD1529" s="554"/>
      <c r="BE1529" s="554"/>
      <c r="BF1529" s="554"/>
      <c r="BG1529" s="9"/>
      <c r="BH1529" s="9"/>
      <c r="BI1529" s="9"/>
      <c r="BJ1529" s="9"/>
      <c r="BK1529" s="9"/>
      <c r="BL1529" s="9"/>
      <c r="BM1529" s="9"/>
      <c r="BN1529" s="9"/>
      <c r="BO1529" s="9"/>
      <c r="BP1529" s="9"/>
      <c r="BQ1529" s="9"/>
      <c r="BR1529" s="9"/>
      <c r="BS1529" s="9"/>
      <c r="BT1529" s="9"/>
      <c r="BU1529" s="9"/>
      <c r="BV1529" s="9"/>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c r="DR1529" s="9"/>
      <c r="DS1529" s="9"/>
      <c r="DT1529" s="9"/>
    </row>
    <row r="1530" spans="1:124" hidden="1">
      <c r="A1530" s="9"/>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554"/>
      <c r="AI1530" s="554"/>
      <c r="AJ1530" s="554"/>
      <c r="AK1530" s="554"/>
      <c r="AL1530" s="554"/>
      <c r="AM1530" s="554"/>
      <c r="AN1530" s="554"/>
      <c r="AO1530" s="554"/>
      <c r="AP1530" s="554"/>
      <c r="AQ1530" s="554"/>
      <c r="AR1530" s="554"/>
      <c r="AS1530" s="554"/>
      <c r="AT1530" s="554"/>
      <c r="AU1530" s="554"/>
      <c r="AV1530" s="554"/>
      <c r="AW1530" s="554"/>
      <c r="AX1530" s="554"/>
      <c r="AY1530" s="554"/>
      <c r="AZ1530" s="554"/>
      <c r="BA1530" s="554"/>
      <c r="BB1530" s="554"/>
      <c r="BC1530" s="554"/>
      <c r="BD1530" s="554"/>
      <c r="BE1530" s="554"/>
      <c r="BF1530" s="554"/>
      <c r="BG1530" s="9"/>
      <c r="BH1530" s="9"/>
      <c r="BI1530" s="9"/>
      <c r="BJ1530" s="9"/>
      <c r="BK1530" s="9"/>
      <c r="BL1530" s="9"/>
      <c r="BM1530" s="9"/>
      <c r="BN1530" s="9"/>
      <c r="BO1530" s="9"/>
      <c r="BP1530" s="9"/>
      <c r="BQ1530" s="9"/>
      <c r="BR1530" s="9"/>
      <c r="BS1530" s="9"/>
      <c r="BT1530" s="9"/>
      <c r="BU1530" s="9"/>
      <c r="BV1530" s="9"/>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c r="DR1530" s="9"/>
      <c r="DS1530" s="9"/>
      <c r="DT1530" s="9"/>
    </row>
    <row r="1531" spans="1:124" hidden="1">
      <c r="A1531" s="9"/>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554"/>
      <c r="AI1531" s="554"/>
      <c r="AJ1531" s="554"/>
      <c r="AK1531" s="554"/>
      <c r="AL1531" s="554"/>
      <c r="AM1531" s="554"/>
      <c r="AN1531" s="554"/>
      <c r="AO1531" s="554"/>
      <c r="AP1531" s="554"/>
      <c r="AQ1531" s="554"/>
      <c r="AR1531" s="554"/>
      <c r="AS1531" s="554"/>
      <c r="AT1531" s="554"/>
      <c r="AU1531" s="554"/>
      <c r="AV1531" s="554"/>
      <c r="AW1531" s="554"/>
      <c r="AX1531" s="554"/>
      <c r="AY1531" s="554"/>
      <c r="AZ1531" s="554"/>
      <c r="BA1531" s="554"/>
      <c r="BB1531" s="554"/>
      <c r="BC1531" s="554"/>
      <c r="BD1531" s="554"/>
      <c r="BE1531" s="554"/>
      <c r="BF1531" s="554"/>
      <c r="BG1531" s="9"/>
      <c r="BH1531" s="9"/>
      <c r="BI1531" s="9"/>
      <c r="BJ1531" s="9"/>
      <c r="BK1531" s="9"/>
      <c r="BL1531" s="9"/>
      <c r="BM1531" s="9"/>
      <c r="BN1531" s="9"/>
      <c r="BO1531" s="9"/>
      <c r="BP1531" s="9"/>
      <c r="BQ1531" s="9"/>
      <c r="BR1531" s="9"/>
      <c r="BS1531" s="9"/>
      <c r="BT1531" s="9"/>
      <c r="BU1531" s="9"/>
      <c r="BV1531" s="9"/>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c r="DR1531" s="9"/>
      <c r="DS1531" s="9"/>
      <c r="DT1531" s="9"/>
    </row>
    <row r="1532" spans="1:124" hidden="1">
      <c r="A1532" s="9"/>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554"/>
      <c r="AI1532" s="554"/>
      <c r="AJ1532" s="554"/>
      <c r="AK1532" s="554"/>
      <c r="AL1532" s="554"/>
      <c r="AM1532" s="554"/>
      <c r="AN1532" s="554"/>
      <c r="AO1532" s="554"/>
      <c r="AP1532" s="554"/>
      <c r="AQ1532" s="554"/>
      <c r="AR1532" s="554"/>
      <c r="AS1532" s="554"/>
      <c r="AT1532" s="554"/>
      <c r="AU1532" s="554"/>
      <c r="AV1532" s="554"/>
      <c r="AW1532" s="554"/>
      <c r="AX1532" s="554"/>
      <c r="AY1532" s="554"/>
      <c r="AZ1532" s="554"/>
      <c r="BA1532" s="554"/>
      <c r="BB1532" s="554"/>
      <c r="BC1532" s="554"/>
      <c r="BD1532" s="554"/>
      <c r="BE1532" s="554"/>
      <c r="BF1532" s="554"/>
      <c r="BG1532" s="9"/>
      <c r="BH1532" s="9"/>
      <c r="BI1532" s="9"/>
      <c r="BJ1532" s="9"/>
      <c r="BK1532" s="9"/>
      <c r="BL1532" s="9"/>
      <c r="BM1532" s="9"/>
      <c r="BN1532" s="9"/>
      <c r="BO1532" s="9"/>
      <c r="BP1532" s="9"/>
      <c r="BQ1532" s="9"/>
      <c r="BR1532" s="9"/>
      <c r="BS1532" s="9"/>
      <c r="BT1532" s="9"/>
      <c r="BU1532" s="9"/>
      <c r="BV1532" s="9"/>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c r="DR1532" s="9"/>
      <c r="DS1532" s="9"/>
      <c r="DT1532" s="9"/>
    </row>
    <row r="1533" spans="1:124" hidden="1">
      <c r="A1533" s="9"/>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554"/>
      <c r="AI1533" s="554"/>
      <c r="AJ1533" s="554"/>
      <c r="AK1533" s="554"/>
      <c r="AL1533" s="554"/>
      <c r="AM1533" s="554"/>
      <c r="AN1533" s="554"/>
      <c r="AO1533" s="554"/>
      <c r="AP1533" s="554"/>
      <c r="AQ1533" s="554"/>
      <c r="AR1533" s="554"/>
      <c r="AS1533" s="554"/>
      <c r="AT1533" s="554"/>
      <c r="AU1533" s="554"/>
      <c r="AV1533" s="554"/>
      <c r="AW1533" s="554"/>
      <c r="AX1533" s="554"/>
      <c r="AY1533" s="554"/>
      <c r="AZ1533" s="554"/>
      <c r="BA1533" s="554"/>
      <c r="BB1533" s="554"/>
      <c r="BC1533" s="554"/>
      <c r="BD1533" s="554"/>
      <c r="BE1533" s="554"/>
      <c r="BF1533" s="554"/>
      <c r="BG1533" s="9"/>
      <c r="BH1533" s="9"/>
      <c r="BI1533" s="9"/>
      <c r="BJ1533" s="9"/>
      <c r="BK1533" s="9"/>
      <c r="BL1533" s="9"/>
      <c r="BM1533" s="9"/>
      <c r="BN1533" s="9"/>
      <c r="BO1533" s="9"/>
      <c r="BP1533" s="9"/>
      <c r="BQ1533" s="9"/>
      <c r="BR1533" s="9"/>
      <c r="BS1533" s="9"/>
      <c r="BT1533" s="9"/>
      <c r="BU1533" s="9"/>
      <c r="BV1533" s="9"/>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c r="DR1533" s="9"/>
      <c r="DS1533" s="9"/>
      <c r="DT1533" s="9"/>
    </row>
    <row r="1534" spans="1:124" hidden="1">
      <c r="A1534" s="9"/>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554"/>
      <c r="AI1534" s="554"/>
      <c r="AJ1534" s="554"/>
      <c r="AK1534" s="554"/>
      <c r="AL1534" s="554"/>
      <c r="AM1534" s="554"/>
      <c r="AN1534" s="554"/>
      <c r="AO1534" s="554"/>
      <c r="AP1534" s="554"/>
      <c r="AQ1534" s="554"/>
      <c r="AR1534" s="554"/>
      <c r="AS1534" s="554"/>
      <c r="AT1534" s="554"/>
      <c r="AU1534" s="554"/>
      <c r="AV1534" s="554"/>
      <c r="AW1534" s="554"/>
      <c r="AX1534" s="554"/>
      <c r="AY1534" s="554"/>
      <c r="AZ1534" s="554"/>
      <c r="BA1534" s="554"/>
      <c r="BB1534" s="554"/>
      <c r="BC1534" s="554"/>
      <c r="BD1534" s="554"/>
      <c r="BE1534" s="554"/>
      <c r="BF1534" s="554"/>
      <c r="BG1534" s="9"/>
      <c r="BH1534" s="9"/>
      <c r="BI1534" s="9"/>
      <c r="BJ1534" s="9"/>
      <c r="BK1534" s="9"/>
      <c r="BL1534" s="9"/>
      <c r="BM1534" s="9"/>
      <c r="BN1534" s="9"/>
      <c r="BO1534" s="9"/>
      <c r="BP1534" s="9"/>
      <c r="BQ1534" s="9"/>
      <c r="BR1534" s="9"/>
      <c r="BS1534" s="9"/>
      <c r="BT1534" s="9"/>
      <c r="BU1534" s="9"/>
      <c r="BV1534" s="9"/>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c r="DR1534" s="9"/>
      <c r="DS1534" s="9"/>
      <c r="DT1534" s="9"/>
    </row>
    <row r="1535" spans="1:124" hidden="1">
      <c r="A1535" s="9"/>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554"/>
      <c r="AI1535" s="554"/>
      <c r="AJ1535" s="554"/>
      <c r="AK1535" s="554"/>
      <c r="AL1535" s="554"/>
      <c r="AM1535" s="554"/>
      <c r="AN1535" s="554"/>
      <c r="AO1535" s="554"/>
      <c r="AP1535" s="554"/>
      <c r="AQ1535" s="554"/>
      <c r="AR1535" s="554"/>
      <c r="AS1535" s="554"/>
      <c r="AT1535" s="554"/>
      <c r="AU1535" s="554"/>
      <c r="AV1535" s="554"/>
      <c r="AW1535" s="554"/>
      <c r="AX1535" s="554"/>
      <c r="AY1535" s="554"/>
      <c r="AZ1535" s="554"/>
      <c r="BA1535" s="554"/>
      <c r="BB1535" s="554"/>
      <c r="BC1535" s="554"/>
      <c r="BD1535" s="554"/>
      <c r="BE1535" s="554"/>
      <c r="BF1535" s="554"/>
      <c r="BG1535" s="9"/>
      <c r="BH1535" s="9"/>
      <c r="BI1535" s="9"/>
      <c r="BJ1535" s="9"/>
      <c r="BK1535" s="9"/>
      <c r="BL1535" s="9"/>
      <c r="BM1535" s="9"/>
      <c r="BN1535" s="9"/>
      <c r="BO1535" s="9"/>
      <c r="BP1535" s="9"/>
      <c r="BQ1535" s="9"/>
      <c r="BR1535" s="9"/>
      <c r="BS1535" s="9"/>
      <c r="BT1535" s="9"/>
      <c r="BU1535" s="9"/>
      <c r="BV1535" s="9"/>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c r="DR1535" s="9"/>
      <c r="DS1535" s="9"/>
      <c r="DT1535" s="9"/>
    </row>
    <row r="1536" spans="1:124" hidden="1">
      <c r="A1536" s="9"/>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554"/>
      <c r="AI1536" s="554"/>
      <c r="AJ1536" s="554"/>
      <c r="AK1536" s="554"/>
      <c r="AL1536" s="554"/>
      <c r="AM1536" s="554"/>
      <c r="AN1536" s="554"/>
      <c r="AO1536" s="554"/>
      <c r="AP1536" s="554"/>
      <c r="AQ1536" s="554"/>
      <c r="AR1536" s="554"/>
      <c r="AS1536" s="554"/>
      <c r="AT1536" s="554"/>
      <c r="AU1536" s="554"/>
      <c r="AV1536" s="554"/>
      <c r="AW1536" s="554"/>
      <c r="AX1536" s="554"/>
      <c r="AY1536" s="554"/>
      <c r="AZ1536" s="554"/>
      <c r="BA1536" s="554"/>
      <c r="BB1536" s="554"/>
      <c r="BC1536" s="554"/>
      <c r="BD1536" s="554"/>
      <c r="BE1536" s="554"/>
      <c r="BF1536" s="554"/>
      <c r="BG1536" s="9"/>
      <c r="BH1536" s="9"/>
      <c r="BI1536" s="9"/>
      <c r="BJ1536" s="9"/>
      <c r="BK1536" s="9"/>
      <c r="BL1536" s="9"/>
      <c r="BM1536" s="9"/>
      <c r="BN1536" s="9"/>
      <c r="BO1536" s="9"/>
      <c r="BP1536" s="9"/>
      <c r="BQ1536" s="9"/>
      <c r="BR1536" s="9"/>
      <c r="BS1536" s="9"/>
      <c r="BT1536" s="9"/>
      <c r="BU1536" s="9"/>
      <c r="BV1536" s="9"/>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c r="DR1536" s="9"/>
      <c r="DS1536" s="9"/>
      <c r="DT1536" s="9"/>
    </row>
    <row r="1537" spans="1:124" hidden="1">
      <c r="A1537" s="9"/>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554"/>
      <c r="AI1537" s="554"/>
      <c r="AJ1537" s="554"/>
      <c r="AK1537" s="554"/>
      <c r="AL1537" s="554"/>
      <c r="AM1537" s="554"/>
      <c r="AN1537" s="554"/>
      <c r="AO1537" s="554"/>
      <c r="AP1537" s="554"/>
      <c r="AQ1537" s="554"/>
      <c r="AR1537" s="554"/>
      <c r="AS1537" s="554"/>
      <c r="AT1537" s="554"/>
      <c r="AU1537" s="554"/>
      <c r="AV1537" s="554"/>
      <c r="AW1537" s="554"/>
      <c r="AX1537" s="554"/>
      <c r="AY1537" s="554"/>
      <c r="AZ1537" s="554"/>
      <c r="BA1537" s="554"/>
      <c r="BB1537" s="554"/>
      <c r="BC1537" s="554"/>
      <c r="BD1537" s="554"/>
      <c r="BE1537" s="554"/>
      <c r="BF1537" s="554"/>
      <c r="BG1537" s="9"/>
      <c r="BH1537" s="9"/>
      <c r="BI1537" s="9"/>
      <c r="BJ1537" s="9"/>
      <c r="BK1537" s="9"/>
      <c r="BL1537" s="9"/>
      <c r="BM1537" s="9"/>
      <c r="BN1537" s="9"/>
      <c r="BO1537" s="9"/>
      <c r="BP1537" s="9"/>
      <c r="BQ1537" s="9"/>
      <c r="BR1537" s="9"/>
      <c r="BS1537" s="9"/>
      <c r="BT1537" s="9"/>
      <c r="BU1537" s="9"/>
      <c r="BV1537" s="9"/>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c r="DR1537" s="9"/>
      <c r="DS1537" s="9"/>
      <c r="DT1537" s="9"/>
    </row>
    <row r="1538" spans="1:124" hidden="1">
      <c r="A1538" s="9"/>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554"/>
      <c r="AI1538" s="554"/>
      <c r="AJ1538" s="554"/>
      <c r="AK1538" s="554"/>
      <c r="AL1538" s="554"/>
      <c r="AM1538" s="554"/>
      <c r="AN1538" s="554"/>
      <c r="AO1538" s="554"/>
      <c r="AP1538" s="554"/>
      <c r="AQ1538" s="554"/>
      <c r="AR1538" s="554"/>
      <c r="AS1538" s="554"/>
      <c r="AT1538" s="554"/>
      <c r="AU1538" s="554"/>
      <c r="AV1538" s="554"/>
      <c r="AW1538" s="554"/>
      <c r="AX1538" s="554"/>
      <c r="AY1538" s="554"/>
      <c r="AZ1538" s="554"/>
      <c r="BA1538" s="554"/>
      <c r="BB1538" s="554"/>
      <c r="BC1538" s="554"/>
      <c r="BD1538" s="554"/>
      <c r="BE1538" s="554"/>
      <c r="BF1538" s="554"/>
      <c r="BG1538" s="9"/>
      <c r="BH1538" s="9"/>
      <c r="BI1538" s="9"/>
      <c r="BJ1538" s="9"/>
      <c r="BK1538" s="9"/>
      <c r="BL1538" s="9"/>
      <c r="BM1538" s="9"/>
      <c r="BN1538" s="9"/>
      <c r="BO1538" s="9"/>
      <c r="BP1538" s="9"/>
      <c r="BQ1538" s="9"/>
      <c r="BR1538" s="9"/>
      <c r="BS1538" s="9"/>
      <c r="BT1538" s="9"/>
      <c r="BU1538" s="9"/>
      <c r="BV1538" s="9"/>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c r="DR1538" s="9"/>
      <c r="DS1538" s="9"/>
      <c r="DT1538" s="9"/>
    </row>
    <row r="1539" spans="1:124" hidden="1">
      <c r="A1539" s="9"/>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554"/>
      <c r="AI1539" s="554"/>
      <c r="AJ1539" s="554"/>
      <c r="AK1539" s="554"/>
      <c r="AL1539" s="554"/>
      <c r="AM1539" s="554"/>
      <c r="AN1539" s="554"/>
      <c r="AO1539" s="554"/>
      <c r="AP1539" s="554"/>
      <c r="AQ1539" s="554"/>
      <c r="AR1539" s="554"/>
      <c r="AS1539" s="554"/>
      <c r="AT1539" s="554"/>
      <c r="AU1539" s="554"/>
      <c r="AV1539" s="554"/>
      <c r="AW1539" s="554"/>
      <c r="AX1539" s="554"/>
      <c r="AY1539" s="554"/>
      <c r="AZ1539" s="554"/>
      <c r="BA1539" s="554"/>
      <c r="BB1539" s="554"/>
      <c r="BC1539" s="554"/>
      <c r="BD1539" s="554"/>
      <c r="BE1539" s="554"/>
      <c r="BF1539" s="554"/>
      <c r="BG1539" s="9"/>
      <c r="BH1539" s="9"/>
      <c r="BI1539" s="9"/>
      <c r="BJ1539" s="9"/>
      <c r="BK1539" s="9"/>
      <c r="BL1539" s="9"/>
      <c r="BM1539" s="9"/>
      <c r="BN1539" s="9"/>
      <c r="BO1539" s="9"/>
      <c r="BP1539" s="9"/>
      <c r="BQ1539" s="9"/>
      <c r="BR1539" s="9"/>
      <c r="BS1539" s="9"/>
      <c r="BT1539" s="9"/>
      <c r="BU1539" s="9"/>
      <c r="BV1539" s="9"/>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c r="DR1539" s="9"/>
      <c r="DS1539" s="9"/>
      <c r="DT1539" s="9"/>
    </row>
    <row r="1540" spans="1:124" hidden="1">
      <c r="A1540" s="9"/>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554"/>
      <c r="AI1540" s="554"/>
      <c r="AJ1540" s="554"/>
      <c r="AK1540" s="554"/>
      <c r="AL1540" s="554"/>
      <c r="AM1540" s="554"/>
      <c r="AN1540" s="554"/>
      <c r="AO1540" s="554"/>
      <c r="AP1540" s="554"/>
      <c r="AQ1540" s="554"/>
      <c r="AR1540" s="554"/>
      <c r="AS1540" s="554"/>
      <c r="AT1540" s="554"/>
      <c r="AU1540" s="554"/>
      <c r="AV1540" s="554"/>
      <c r="AW1540" s="554"/>
      <c r="AX1540" s="554"/>
      <c r="AY1540" s="554"/>
      <c r="AZ1540" s="554"/>
      <c r="BA1540" s="554"/>
      <c r="BB1540" s="554"/>
      <c r="BC1540" s="554"/>
      <c r="BD1540" s="554"/>
      <c r="BE1540" s="554"/>
      <c r="BF1540" s="554"/>
      <c r="BG1540" s="9"/>
      <c r="BH1540" s="9"/>
      <c r="BI1540" s="9"/>
      <c r="BJ1540" s="9"/>
      <c r="BK1540" s="9"/>
      <c r="BL1540" s="9"/>
      <c r="BM1540" s="9"/>
      <c r="BN1540" s="9"/>
      <c r="BO1540" s="9"/>
      <c r="BP1540" s="9"/>
      <c r="BQ1540" s="9"/>
      <c r="BR1540" s="9"/>
      <c r="BS1540" s="9"/>
      <c r="BT1540" s="9"/>
      <c r="BU1540" s="9"/>
      <c r="BV1540" s="9"/>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c r="DR1540" s="9"/>
      <c r="DS1540" s="9"/>
      <c r="DT1540" s="9"/>
    </row>
    <row r="1541" spans="1:124" hidden="1">
      <c r="A1541" s="9"/>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554"/>
      <c r="AI1541" s="554"/>
      <c r="AJ1541" s="554"/>
      <c r="AK1541" s="554"/>
      <c r="AL1541" s="554"/>
      <c r="AM1541" s="554"/>
      <c r="AN1541" s="554"/>
      <c r="AO1541" s="554"/>
      <c r="AP1541" s="554"/>
      <c r="AQ1541" s="554"/>
      <c r="AR1541" s="554"/>
      <c r="AS1541" s="554"/>
      <c r="AT1541" s="554"/>
      <c r="AU1541" s="554"/>
      <c r="AV1541" s="554"/>
      <c r="AW1541" s="554"/>
      <c r="AX1541" s="554"/>
      <c r="AY1541" s="554"/>
      <c r="AZ1541" s="554"/>
      <c r="BA1541" s="554"/>
      <c r="BB1541" s="554"/>
      <c r="BC1541" s="554"/>
      <c r="BD1541" s="554"/>
      <c r="BE1541" s="554"/>
      <c r="BF1541" s="554"/>
      <c r="BG1541" s="9"/>
      <c r="BH1541" s="9"/>
      <c r="BI1541" s="9"/>
      <c r="BJ1541" s="9"/>
      <c r="BK1541" s="9"/>
      <c r="BL1541" s="9"/>
      <c r="BM1541" s="9"/>
      <c r="BN1541" s="9"/>
      <c r="BO1541" s="9"/>
      <c r="BP1541" s="9"/>
      <c r="BQ1541" s="9"/>
      <c r="BR1541" s="9"/>
      <c r="BS1541" s="9"/>
      <c r="BT1541" s="9"/>
      <c r="BU1541" s="9"/>
      <c r="BV1541" s="9"/>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c r="DR1541" s="9"/>
      <c r="DS1541" s="9"/>
      <c r="DT1541" s="9"/>
    </row>
    <row r="1542" spans="1:124" hidden="1">
      <c r="A1542" s="9"/>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554"/>
      <c r="AI1542" s="554"/>
      <c r="AJ1542" s="554"/>
      <c r="AK1542" s="554"/>
      <c r="AL1542" s="554"/>
      <c r="AM1542" s="554"/>
      <c r="AN1542" s="554"/>
      <c r="AO1542" s="554"/>
      <c r="AP1542" s="554"/>
      <c r="AQ1542" s="554"/>
      <c r="AR1542" s="554"/>
      <c r="AS1542" s="554"/>
      <c r="AT1542" s="554"/>
      <c r="AU1542" s="554"/>
      <c r="AV1542" s="554"/>
      <c r="AW1542" s="554"/>
      <c r="AX1542" s="554"/>
      <c r="AY1542" s="554"/>
      <c r="AZ1542" s="554"/>
      <c r="BA1542" s="554"/>
      <c r="BB1542" s="554"/>
      <c r="BC1542" s="554"/>
      <c r="BD1542" s="554"/>
      <c r="BE1542" s="554"/>
      <c r="BF1542" s="554"/>
      <c r="BG1542" s="9"/>
      <c r="BH1542" s="9"/>
      <c r="BI1542" s="9"/>
      <c r="BJ1542" s="9"/>
      <c r="BK1542" s="9"/>
      <c r="BL1542" s="9"/>
      <c r="BM1542" s="9"/>
      <c r="BN1542" s="9"/>
      <c r="BO1542" s="9"/>
      <c r="BP1542" s="9"/>
      <c r="BQ1542" s="9"/>
      <c r="BR1542" s="9"/>
      <c r="BS1542" s="9"/>
      <c r="BT1542" s="9"/>
      <c r="BU1542" s="9"/>
      <c r="BV1542" s="9"/>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c r="DR1542" s="9"/>
      <c r="DS1542" s="9"/>
      <c r="DT1542" s="9"/>
    </row>
    <row r="1543" spans="1:124" hidden="1">
      <c r="A1543" s="9"/>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554"/>
      <c r="AI1543" s="554"/>
      <c r="AJ1543" s="554"/>
      <c r="AK1543" s="554"/>
      <c r="AL1543" s="554"/>
      <c r="AM1543" s="554"/>
      <c r="AN1543" s="554"/>
      <c r="AO1543" s="554"/>
      <c r="AP1543" s="554"/>
      <c r="AQ1543" s="554"/>
      <c r="AR1543" s="554"/>
      <c r="AS1543" s="554"/>
      <c r="AT1543" s="554"/>
      <c r="AU1543" s="554"/>
      <c r="AV1543" s="554"/>
      <c r="AW1543" s="554"/>
      <c r="AX1543" s="554"/>
      <c r="AY1543" s="554"/>
      <c r="AZ1543" s="554"/>
      <c r="BA1543" s="554"/>
      <c r="BB1543" s="554"/>
      <c r="BC1543" s="554"/>
      <c r="BD1543" s="554"/>
      <c r="BE1543" s="554"/>
      <c r="BF1543" s="554"/>
      <c r="BG1543" s="9"/>
      <c r="BH1543" s="9"/>
      <c r="BI1543" s="9"/>
      <c r="BJ1543" s="9"/>
      <c r="BK1543" s="9"/>
      <c r="BL1543" s="9"/>
      <c r="BM1543" s="9"/>
      <c r="BN1543" s="9"/>
      <c r="BO1543" s="9"/>
      <c r="BP1543" s="9"/>
      <c r="BQ1543" s="9"/>
      <c r="BR1543" s="9"/>
      <c r="BS1543" s="9"/>
      <c r="BT1543" s="9"/>
      <c r="BU1543" s="9"/>
      <c r="BV1543" s="9"/>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c r="DR1543" s="9"/>
      <c r="DS1543" s="9"/>
      <c r="DT1543" s="9"/>
    </row>
    <row r="1544" spans="1:124" hidden="1">
      <c r="A1544" s="9"/>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554"/>
      <c r="AI1544" s="554"/>
      <c r="AJ1544" s="554"/>
      <c r="AK1544" s="554"/>
      <c r="AL1544" s="554"/>
      <c r="AM1544" s="554"/>
      <c r="AN1544" s="554"/>
      <c r="AO1544" s="554"/>
      <c r="AP1544" s="554"/>
      <c r="AQ1544" s="554"/>
      <c r="AR1544" s="554"/>
      <c r="AS1544" s="554"/>
      <c r="AT1544" s="554"/>
      <c r="AU1544" s="554"/>
      <c r="AV1544" s="554"/>
      <c r="AW1544" s="554"/>
      <c r="AX1544" s="554"/>
      <c r="AY1544" s="554"/>
      <c r="AZ1544" s="554"/>
      <c r="BA1544" s="554"/>
      <c r="BB1544" s="554"/>
      <c r="BC1544" s="554"/>
      <c r="BD1544" s="554"/>
      <c r="BE1544" s="554"/>
      <c r="BF1544" s="554"/>
      <c r="BG1544" s="9"/>
      <c r="BH1544" s="9"/>
      <c r="BI1544" s="9"/>
      <c r="BJ1544" s="9"/>
      <c r="BK1544" s="9"/>
      <c r="BL1544" s="9"/>
      <c r="BM1544" s="9"/>
      <c r="BN1544" s="9"/>
      <c r="BO1544" s="9"/>
      <c r="BP1544" s="9"/>
      <c r="BQ1544" s="9"/>
      <c r="BR1544" s="9"/>
      <c r="BS1544" s="9"/>
      <c r="BT1544" s="9"/>
      <c r="BU1544" s="9"/>
      <c r="BV1544" s="9"/>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c r="DR1544" s="9"/>
      <c r="DS1544" s="9"/>
      <c r="DT1544" s="9"/>
    </row>
    <row r="1545" spans="1:124" hidden="1">
      <c r="A1545" s="9"/>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554"/>
      <c r="AI1545" s="554"/>
      <c r="AJ1545" s="554"/>
      <c r="AK1545" s="554"/>
      <c r="AL1545" s="554"/>
      <c r="AM1545" s="554"/>
      <c r="AN1545" s="554"/>
      <c r="AO1545" s="554"/>
      <c r="AP1545" s="554"/>
      <c r="AQ1545" s="554"/>
      <c r="AR1545" s="554"/>
      <c r="AS1545" s="554"/>
      <c r="AT1545" s="554"/>
      <c r="AU1545" s="554"/>
      <c r="AV1545" s="554"/>
      <c r="AW1545" s="554"/>
      <c r="AX1545" s="554"/>
      <c r="AY1545" s="554"/>
      <c r="AZ1545" s="554"/>
      <c r="BA1545" s="554"/>
      <c r="BB1545" s="554"/>
      <c r="BC1545" s="554"/>
      <c r="BD1545" s="554"/>
      <c r="BE1545" s="554"/>
      <c r="BF1545" s="554"/>
      <c r="BG1545" s="9"/>
      <c r="BH1545" s="9"/>
      <c r="BI1545" s="9"/>
      <c r="BJ1545" s="9"/>
      <c r="BK1545" s="9"/>
      <c r="BL1545" s="9"/>
      <c r="BM1545" s="9"/>
      <c r="BN1545" s="9"/>
      <c r="BO1545" s="9"/>
      <c r="BP1545" s="9"/>
      <c r="BQ1545" s="9"/>
      <c r="BR1545" s="9"/>
      <c r="BS1545" s="9"/>
      <c r="BT1545" s="9"/>
      <c r="BU1545" s="9"/>
      <c r="BV1545" s="9"/>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c r="DR1545" s="9"/>
      <c r="DS1545" s="9"/>
      <c r="DT1545" s="9"/>
    </row>
    <row r="1546" spans="1:124" hidden="1">
      <c r="A1546" s="9"/>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554"/>
      <c r="AI1546" s="554"/>
      <c r="AJ1546" s="554"/>
      <c r="AK1546" s="554"/>
      <c r="AL1546" s="554"/>
      <c r="AM1546" s="554"/>
      <c r="AN1546" s="554"/>
      <c r="AO1546" s="554"/>
      <c r="AP1546" s="554"/>
      <c r="AQ1546" s="554"/>
      <c r="AR1546" s="554"/>
      <c r="AS1546" s="554"/>
      <c r="AT1546" s="554"/>
      <c r="AU1546" s="554"/>
      <c r="AV1546" s="554"/>
      <c r="AW1546" s="554"/>
      <c r="AX1546" s="554"/>
      <c r="AY1546" s="554"/>
      <c r="AZ1546" s="554"/>
      <c r="BA1546" s="554"/>
      <c r="BB1546" s="554"/>
      <c r="BC1546" s="554"/>
      <c r="BD1546" s="554"/>
      <c r="BE1546" s="554"/>
      <c r="BF1546" s="554"/>
      <c r="BG1546" s="9"/>
      <c r="BH1546" s="9"/>
      <c r="BI1546" s="9"/>
      <c r="BJ1546" s="9"/>
      <c r="BK1546" s="9"/>
      <c r="BL1546" s="9"/>
      <c r="BM1546" s="9"/>
      <c r="BN1546" s="9"/>
      <c r="BO1546" s="9"/>
      <c r="BP1546" s="9"/>
      <c r="BQ1546" s="9"/>
      <c r="BR1546" s="9"/>
      <c r="BS1546" s="9"/>
      <c r="BT1546" s="9"/>
      <c r="BU1546" s="9"/>
      <c r="BV1546" s="9"/>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c r="DR1546" s="9"/>
      <c r="DS1546" s="9"/>
      <c r="DT1546" s="9"/>
    </row>
    <row r="1547" spans="1:124" hidden="1">
      <c r="A1547" s="9"/>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554"/>
      <c r="AI1547" s="554"/>
      <c r="AJ1547" s="554"/>
      <c r="AK1547" s="554"/>
      <c r="AL1547" s="554"/>
      <c r="AM1547" s="554"/>
      <c r="AN1547" s="554"/>
      <c r="AO1547" s="554"/>
      <c r="AP1547" s="554"/>
      <c r="AQ1547" s="554"/>
      <c r="AR1547" s="554"/>
      <c r="AS1547" s="554"/>
      <c r="AT1547" s="554"/>
      <c r="AU1547" s="554"/>
      <c r="AV1547" s="554"/>
      <c r="AW1547" s="554"/>
      <c r="AX1547" s="554"/>
      <c r="AY1547" s="554"/>
      <c r="AZ1547" s="554"/>
      <c r="BA1547" s="554"/>
      <c r="BB1547" s="554"/>
      <c r="BC1547" s="554"/>
      <c r="BD1547" s="554"/>
      <c r="BE1547" s="554"/>
      <c r="BF1547" s="554"/>
      <c r="BG1547" s="9"/>
      <c r="BH1547" s="9"/>
      <c r="BI1547" s="9"/>
      <c r="BJ1547" s="9"/>
      <c r="BK1547" s="9"/>
      <c r="BL1547" s="9"/>
      <c r="BM1547" s="9"/>
      <c r="BN1547" s="9"/>
      <c r="BO1547" s="9"/>
      <c r="BP1547" s="9"/>
      <c r="BQ1547" s="9"/>
      <c r="BR1547" s="9"/>
      <c r="BS1547" s="9"/>
      <c r="BT1547" s="9"/>
      <c r="BU1547" s="9"/>
      <c r="BV1547" s="9"/>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c r="DR1547" s="9"/>
      <c r="DS1547" s="9"/>
      <c r="DT1547" s="9"/>
    </row>
    <row r="1548" spans="1:124" hidden="1">
      <c r="A1548" s="9"/>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554"/>
      <c r="AI1548" s="554"/>
      <c r="AJ1548" s="554"/>
      <c r="AK1548" s="554"/>
      <c r="AL1548" s="554"/>
      <c r="AM1548" s="554"/>
      <c r="AN1548" s="554"/>
      <c r="AO1548" s="554"/>
      <c r="AP1548" s="554"/>
      <c r="AQ1548" s="554"/>
      <c r="AR1548" s="554"/>
      <c r="AS1548" s="554"/>
      <c r="AT1548" s="554"/>
      <c r="AU1548" s="554"/>
      <c r="AV1548" s="554"/>
      <c r="AW1548" s="554"/>
      <c r="AX1548" s="554"/>
      <c r="AY1548" s="554"/>
      <c r="AZ1548" s="554"/>
      <c r="BA1548" s="554"/>
      <c r="BB1548" s="554"/>
      <c r="BC1548" s="554"/>
      <c r="BD1548" s="554"/>
      <c r="BE1548" s="554"/>
      <c r="BF1548" s="554"/>
      <c r="BG1548" s="9"/>
      <c r="BH1548" s="9"/>
      <c r="BI1548" s="9"/>
      <c r="BJ1548" s="9"/>
      <c r="BK1548" s="9"/>
      <c r="BL1548" s="9"/>
      <c r="BM1548" s="9"/>
      <c r="BN1548" s="9"/>
      <c r="BO1548" s="9"/>
      <c r="BP1548" s="9"/>
      <c r="BQ1548" s="9"/>
      <c r="BR1548" s="9"/>
      <c r="BS1548" s="9"/>
      <c r="BT1548" s="9"/>
      <c r="BU1548" s="9"/>
      <c r="BV1548" s="9"/>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c r="DR1548" s="9"/>
      <c r="DS1548" s="9"/>
      <c r="DT1548" s="9"/>
    </row>
    <row r="1549" spans="1:124" hidden="1">
      <c r="A1549" s="9"/>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554"/>
      <c r="AI1549" s="554"/>
      <c r="AJ1549" s="554"/>
      <c r="AK1549" s="554"/>
      <c r="AL1549" s="554"/>
      <c r="AM1549" s="554"/>
      <c r="AN1549" s="554"/>
      <c r="AO1549" s="554"/>
      <c r="AP1549" s="554"/>
      <c r="AQ1549" s="554"/>
      <c r="AR1549" s="554"/>
      <c r="AS1549" s="554"/>
      <c r="AT1549" s="554"/>
      <c r="AU1549" s="554"/>
      <c r="AV1549" s="554"/>
      <c r="AW1549" s="554"/>
      <c r="AX1549" s="554"/>
      <c r="AY1549" s="554"/>
      <c r="AZ1549" s="554"/>
      <c r="BA1549" s="554"/>
      <c r="BB1549" s="554"/>
      <c r="BC1549" s="554"/>
      <c r="BD1549" s="554"/>
      <c r="BE1549" s="554"/>
      <c r="BF1549" s="554"/>
      <c r="BG1549" s="9"/>
      <c r="BH1549" s="9"/>
      <c r="BI1549" s="9"/>
      <c r="BJ1549" s="9"/>
      <c r="BK1549" s="9"/>
      <c r="BL1549" s="9"/>
      <c r="BM1549" s="9"/>
      <c r="BN1549" s="9"/>
      <c r="BO1549" s="9"/>
      <c r="BP1549" s="9"/>
      <c r="BQ1549" s="9"/>
      <c r="BR1549" s="9"/>
      <c r="BS1549" s="9"/>
      <c r="BT1549" s="9"/>
      <c r="BU1549" s="9"/>
      <c r="BV1549" s="9"/>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c r="DR1549" s="9"/>
      <c r="DS1549" s="9"/>
      <c r="DT1549" s="9"/>
    </row>
    <row r="1550" spans="1:124" hidden="1">
      <c r="A1550" s="9"/>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554"/>
      <c r="AI1550" s="554"/>
      <c r="AJ1550" s="554"/>
      <c r="AK1550" s="554"/>
      <c r="AL1550" s="554"/>
      <c r="AM1550" s="554"/>
      <c r="AN1550" s="554"/>
      <c r="AO1550" s="554"/>
      <c r="AP1550" s="554"/>
      <c r="AQ1550" s="554"/>
      <c r="AR1550" s="554"/>
      <c r="AS1550" s="554"/>
      <c r="AT1550" s="554"/>
      <c r="AU1550" s="554"/>
      <c r="AV1550" s="554"/>
      <c r="AW1550" s="554"/>
      <c r="AX1550" s="554"/>
      <c r="AY1550" s="554"/>
      <c r="AZ1550" s="554"/>
      <c r="BA1550" s="554"/>
      <c r="BB1550" s="554"/>
      <c r="BC1550" s="554"/>
      <c r="BD1550" s="554"/>
      <c r="BE1550" s="554"/>
      <c r="BF1550" s="554"/>
      <c r="BG1550" s="9"/>
      <c r="BH1550" s="9"/>
      <c r="BI1550" s="9"/>
      <c r="BJ1550" s="9"/>
      <c r="BK1550" s="9"/>
      <c r="BL1550" s="9"/>
      <c r="BM1550" s="9"/>
      <c r="BN1550" s="9"/>
      <c r="BO1550" s="9"/>
      <c r="BP1550" s="9"/>
      <c r="BQ1550" s="9"/>
      <c r="BR1550" s="9"/>
      <c r="BS1550" s="9"/>
      <c r="BT1550" s="9"/>
      <c r="BU1550" s="9"/>
      <c r="BV1550" s="9"/>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c r="DR1550" s="9"/>
      <c r="DS1550" s="9"/>
      <c r="DT1550" s="9"/>
    </row>
    <row r="1551" spans="1:124" hidden="1">
      <c r="A1551" s="9"/>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554"/>
      <c r="AI1551" s="554"/>
      <c r="AJ1551" s="554"/>
      <c r="AK1551" s="554"/>
      <c r="AL1551" s="554"/>
      <c r="AM1551" s="554"/>
      <c r="AN1551" s="554"/>
      <c r="AO1551" s="554"/>
      <c r="AP1551" s="554"/>
      <c r="AQ1551" s="554"/>
      <c r="AR1551" s="554"/>
      <c r="AS1551" s="554"/>
      <c r="AT1551" s="554"/>
      <c r="AU1551" s="554"/>
      <c r="AV1551" s="554"/>
      <c r="AW1551" s="554"/>
      <c r="AX1551" s="554"/>
      <c r="AY1551" s="554"/>
      <c r="AZ1551" s="554"/>
      <c r="BA1551" s="554"/>
      <c r="BB1551" s="554"/>
      <c r="BC1551" s="554"/>
      <c r="BD1551" s="554"/>
      <c r="BE1551" s="554"/>
      <c r="BF1551" s="554"/>
      <c r="BG1551" s="9"/>
      <c r="BH1551" s="9"/>
      <c r="BI1551" s="9"/>
      <c r="BJ1551" s="9"/>
      <c r="BK1551" s="9"/>
      <c r="BL1551" s="9"/>
      <c r="BM1551" s="9"/>
      <c r="BN1551" s="9"/>
      <c r="BO1551" s="9"/>
      <c r="BP1551" s="9"/>
      <c r="BQ1551" s="9"/>
      <c r="BR1551" s="9"/>
      <c r="BS1551" s="9"/>
      <c r="BT1551" s="9"/>
      <c r="BU1551" s="9"/>
      <c r="BV1551" s="9"/>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c r="DR1551" s="9"/>
      <c r="DS1551" s="9"/>
      <c r="DT1551" s="9"/>
    </row>
    <row r="1552" spans="1:124" hidden="1">
      <c r="A1552" s="9"/>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554"/>
      <c r="AI1552" s="554"/>
      <c r="AJ1552" s="554"/>
      <c r="AK1552" s="554"/>
      <c r="AL1552" s="554"/>
      <c r="AM1552" s="554"/>
      <c r="AN1552" s="554"/>
      <c r="AO1552" s="554"/>
      <c r="AP1552" s="554"/>
      <c r="AQ1552" s="554"/>
      <c r="AR1552" s="554"/>
      <c r="AS1552" s="554"/>
      <c r="AT1552" s="554"/>
      <c r="AU1552" s="554"/>
      <c r="AV1552" s="554"/>
      <c r="AW1552" s="554"/>
      <c r="AX1552" s="554"/>
      <c r="AY1552" s="554"/>
      <c r="AZ1552" s="554"/>
      <c r="BA1552" s="554"/>
      <c r="BB1552" s="554"/>
      <c r="BC1552" s="554"/>
      <c r="BD1552" s="554"/>
      <c r="BE1552" s="554"/>
      <c r="BF1552" s="554"/>
      <c r="BG1552" s="9"/>
      <c r="BH1552" s="9"/>
      <c r="BI1552" s="9"/>
      <c r="BJ1552" s="9"/>
      <c r="BK1552" s="9"/>
      <c r="BL1552" s="9"/>
      <c r="BM1552" s="9"/>
      <c r="BN1552" s="9"/>
      <c r="BO1552" s="9"/>
      <c r="BP1552" s="9"/>
      <c r="BQ1552" s="9"/>
      <c r="BR1552" s="9"/>
      <c r="BS1552" s="9"/>
      <c r="BT1552" s="9"/>
      <c r="BU1552" s="9"/>
      <c r="BV1552" s="9"/>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c r="DR1552" s="9"/>
      <c r="DS1552" s="9"/>
      <c r="DT1552" s="9"/>
    </row>
    <row r="1553" spans="1:124" hidden="1">
      <c r="A1553" s="9"/>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554"/>
      <c r="AI1553" s="554"/>
      <c r="AJ1553" s="554"/>
      <c r="AK1553" s="554"/>
      <c r="AL1553" s="554"/>
      <c r="AM1553" s="554"/>
      <c r="AN1553" s="554"/>
      <c r="AO1553" s="554"/>
      <c r="AP1553" s="554"/>
      <c r="AQ1553" s="554"/>
      <c r="AR1553" s="554"/>
      <c r="AS1553" s="554"/>
      <c r="AT1553" s="554"/>
      <c r="AU1553" s="554"/>
      <c r="AV1553" s="554"/>
      <c r="AW1553" s="554"/>
      <c r="AX1553" s="554"/>
      <c r="AY1553" s="554"/>
      <c r="AZ1553" s="554"/>
      <c r="BA1553" s="554"/>
      <c r="BB1553" s="554"/>
      <c r="BC1553" s="554"/>
      <c r="BD1553" s="554"/>
      <c r="BE1553" s="554"/>
      <c r="BF1553" s="554"/>
      <c r="BG1553" s="9"/>
      <c r="BH1553" s="9"/>
      <c r="BI1553" s="9"/>
      <c r="BJ1553" s="9"/>
      <c r="BK1553" s="9"/>
      <c r="BL1553" s="9"/>
      <c r="BM1553" s="9"/>
      <c r="BN1553" s="9"/>
      <c r="BO1553" s="9"/>
      <c r="BP1553" s="9"/>
      <c r="BQ1553" s="9"/>
      <c r="BR1553" s="9"/>
      <c r="BS1553" s="9"/>
      <c r="BT1553" s="9"/>
      <c r="BU1553" s="9"/>
      <c r="BV1553" s="9"/>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c r="DR1553" s="9"/>
      <c r="DS1553" s="9"/>
      <c r="DT1553" s="9"/>
    </row>
    <row r="1554" spans="1:124" hidden="1">
      <c r="A1554" s="9"/>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554"/>
      <c r="AI1554" s="554"/>
      <c r="AJ1554" s="554"/>
      <c r="AK1554" s="554"/>
      <c r="AL1554" s="554"/>
      <c r="AM1554" s="554"/>
      <c r="AN1554" s="554"/>
      <c r="AO1554" s="554"/>
      <c r="AP1554" s="554"/>
      <c r="AQ1554" s="554"/>
      <c r="AR1554" s="554"/>
      <c r="AS1554" s="554"/>
      <c r="AT1554" s="554"/>
      <c r="AU1554" s="554"/>
      <c r="AV1554" s="554"/>
      <c r="AW1554" s="554"/>
      <c r="AX1554" s="554"/>
      <c r="AY1554" s="554"/>
      <c r="AZ1554" s="554"/>
      <c r="BA1554" s="554"/>
      <c r="BB1554" s="554"/>
      <c r="BC1554" s="554"/>
      <c r="BD1554" s="554"/>
      <c r="BE1554" s="554"/>
      <c r="BF1554" s="554"/>
      <c r="BG1554" s="9"/>
      <c r="BH1554" s="9"/>
      <c r="BI1554" s="9"/>
      <c r="BJ1554" s="9"/>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c r="DR1554" s="9"/>
      <c r="DS1554" s="9"/>
      <c r="DT1554" s="9"/>
    </row>
    <row r="1555" spans="1:124" hidden="1">
      <c r="A1555" s="9"/>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554"/>
      <c r="AI1555" s="554"/>
      <c r="AJ1555" s="554"/>
      <c r="AK1555" s="554"/>
      <c r="AL1555" s="554"/>
      <c r="AM1555" s="554"/>
      <c r="AN1555" s="554"/>
      <c r="AO1555" s="554"/>
      <c r="AP1555" s="554"/>
      <c r="AQ1555" s="554"/>
      <c r="AR1555" s="554"/>
      <c r="AS1555" s="554"/>
      <c r="AT1555" s="554"/>
      <c r="AU1555" s="554"/>
      <c r="AV1555" s="554"/>
      <c r="AW1555" s="554"/>
      <c r="AX1555" s="554"/>
      <c r="AY1555" s="554"/>
      <c r="AZ1555" s="554"/>
      <c r="BA1555" s="554"/>
      <c r="BB1555" s="554"/>
      <c r="BC1555" s="554"/>
      <c r="BD1555" s="554"/>
      <c r="BE1555" s="554"/>
      <c r="BF1555" s="554"/>
      <c r="BG1555" s="9"/>
      <c r="BH1555" s="9"/>
      <c r="BI1555" s="9"/>
      <c r="BJ1555" s="9"/>
      <c r="BK1555" s="9"/>
      <c r="BL1555" s="9"/>
      <c r="BM1555" s="9"/>
      <c r="BN1555" s="9"/>
      <c r="BO1555" s="9"/>
      <c r="BP1555" s="9"/>
      <c r="BQ1555" s="9"/>
      <c r="BR1555" s="9"/>
      <c r="BS1555" s="9"/>
      <c r="BT1555" s="9"/>
      <c r="BU1555" s="9"/>
      <c r="BV1555" s="9"/>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c r="DR1555" s="9"/>
      <c r="DS1555" s="9"/>
      <c r="DT1555" s="9"/>
    </row>
    <row r="1556" spans="1:124" hidden="1">
      <c r="A1556" s="9"/>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554"/>
      <c r="AI1556" s="554"/>
      <c r="AJ1556" s="554"/>
      <c r="AK1556" s="554"/>
      <c r="AL1556" s="554"/>
      <c r="AM1556" s="554"/>
      <c r="AN1556" s="554"/>
      <c r="AO1556" s="554"/>
      <c r="AP1556" s="554"/>
      <c r="AQ1556" s="554"/>
      <c r="AR1556" s="554"/>
      <c r="AS1556" s="554"/>
      <c r="AT1556" s="554"/>
      <c r="AU1556" s="554"/>
      <c r="AV1556" s="554"/>
      <c r="AW1556" s="554"/>
      <c r="AX1556" s="554"/>
      <c r="AY1556" s="554"/>
      <c r="AZ1556" s="554"/>
      <c r="BA1556" s="554"/>
      <c r="BB1556" s="554"/>
      <c r="BC1556" s="554"/>
      <c r="BD1556" s="554"/>
      <c r="BE1556" s="554"/>
      <c r="BF1556" s="554"/>
      <c r="BG1556" s="9"/>
      <c r="BH1556" s="9"/>
      <c r="BI1556" s="9"/>
      <c r="BJ1556" s="9"/>
      <c r="BK1556" s="9"/>
      <c r="BL1556" s="9"/>
      <c r="BM1556" s="9"/>
      <c r="BN1556" s="9"/>
      <c r="BO1556" s="9"/>
      <c r="BP1556" s="9"/>
      <c r="BQ1556" s="9"/>
      <c r="BR1556" s="9"/>
      <c r="BS1556" s="9"/>
      <c r="BT1556" s="9"/>
      <c r="BU1556" s="9"/>
      <c r="BV1556" s="9"/>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c r="DR1556" s="9"/>
      <c r="DS1556" s="9"/>
      <c r="DT1556" s="9"/>
    </row>
    <row r="1557" spans="1:124" hidden="1">
      <c r="A1557" s="9"/>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554"/>
      <c r="AI1557" s="554"/>
      <c r="AJ1557" s="554"/>
      <c r="AK1557" s="554"/>
      <c r="AL1557" s="554"/>
      <c r="AM1557" s="554"/>
      <c r="AN1557" s="554"/>
      <c r="AO1557" s="554"/>
      <c r="AP1557" s="554"/>
      <c r="AQ1557" s="554"/>
      <c r="AR1557" s="554"/>
      <c r="AS1557" s="554"/>
      <c r="AT1557" s="554"/>
      <c r="AU1557" s="554"/>
      <c r="AV1557" s="554"/>
      <c r="AW1557" s="554"/>
      <c r="AX1557" s="554"/>
      <c r="AY1557" s="554"/>
      <c r="AZ1557" s="554"/>
      <c r="BA1557" s="554"/>
      <c r="BB1557" s="554"/>
      <c r="BC1557" s="554"/>
      <c r="BD1557" s="554"/>
      <c r="BE1557" s="554"/>
      <c r="BF1557" s="554"/>
      <c r="BG1557" s="9"/>
      <c r="BH1557" s="9"/>
      <c r="BI1557" s="9"/>
      <c r="BJ1557" s="9"/>
      <c r="BK1557" s="9"/>
      <c r="BL1557" s="9"/>
      <c r="BM1557" s="9"/>
      <c r="BN1557" s="9"/>
      <c r="BO1557" s="9"/>
      <c r="BP1557" s="9"/>
      <c r="BQ1557" s="9"/>
      <c r="BR1557" s="9"/>
      <c r="BS1557" s="9"/>
      <c r="BT1557" s="9"/>
      <c r="BU1557" s="9"/>
      <c r="BV1557" s="9"/>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c r="DR1557" s="9"/>
      <c r="DS1557" s="9"/>
      <c r="DT1557" s="9"/>
    </row>
    <row r="1558" spans="1:124" hidden="1">
      <c r="A1558" s="9"/>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554"/>
      <c r="AI1558" s="554"/>
      <c r="AJ1558" s="554"/>
      <c r="AK1558" s="554"/>
      <c r="AL1558" s="554"/>
      <c r="AM1558" s="554"/>
      <c r="AN1558" s="554"/>
      <c r="AO1558" s="554"/>
      <c r="AP1558" s="554"/>
      <c r="AQ1558" s="554"/>
      <c r="AR1558" s="554"/>
      <c r="AS1558" s="554"/>
      <c r="AT1558" s="554"/>
      <c r="AU1558" s="554"/>
      <c r="AV1558" s="554"/>
      <c r="AW1558" s="554"/>
      <c r="AX1558" s="554"/>
      <c r="AY1558" s="554"/>
      <c r="AZ1558" s="554"/>
      <c r="BA1558" s="554"/>
      <c r="BB1558" s="554"/>
      <c r="BC1558" s="554"/>
      <c r="BD1558" s="554"/>
      <c r="BE1558" s="554"/>
      <c r="BF1558" s="554"/>
      <c r="BG1558" s="9"/>
      <c r="BH1558" s="9"/>
      <c r="BI1558" s="9"/>
      <c r="BJ1558" s="9"/>
      <c r="BK1558" s="9"/>
      <c r="BL1558" s="9"/>
      <c r="BM1558" s="9"/>
      <c r="BN1558" s="9"/>
      <c r="BO1558" s="9"/>
      <c r="BP1558" s="9"/>
      <c r="BQ1558" s="9"/>
      <c r="BR1558" s="9"/>
      <c r="BS1558" s="9"/>
      <c r="BT1558" s="9"/>
      <c r="BU1558" s="9"/>
      <c r="BV1558" s="9"/>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c r="DR1558" s="9"/>
      <c r="DS1558" s="9"/>
      <c r="DT1558" s="9"/>
    </row>
    <row r="1559" spans="1:124" hidden="1">
      <c r="A1559" s="9"/>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554"/>
      <c r="AI1559" s="554"/>
      <c r="AJ1559" s="554"/>
      <c r="AK1559" s="554"/>
      <c r="AL1559" s="554"/>
      <c r="AM1559" s="554"/>
      <c r="AN1559" s="554"/>
      <c r="AO1559" s="554"/>
      <c r="AP1559" s="554"/>
      <c r="AQ1559" s="554"/>
      <c r="AR1559" s="554"/>
      <c r="AS1559" s="554"/>
      <c r="AT1559" s="554"/>
      <c r="AU1559" s="554"/>
      <c r="AV1559" s="554"/>
      <c r="AW1559" s="554"/>
      <c r="AX1559" s="554"/>
      <c r="AY1559" s="554"/>
      <c r="AZ1559" s="554"/>
      <c r="BA1559" s="554"/>
      <c r="BB1559" s="554"/>
      <c r="BC1559" s="554"/>
      <c r="BD1559" s="554"/>
      <c r="BE1559" s="554"/>
      <c r="BF1559" s="554"/>
      <c r="BG1559" s="9"/>
      <c r="BH1559" s="9"/>
      <c r="BI1559" s="9"/>
      <c r="BJ1559" s="9"/>
      <c r="BK1559" s="9"/>
      <c r="BL1559" s="9"/>
      <c r="BM1559" s="9"/>
      <c r="BN1559" s="9"/>
      <c r="BO1559" s="9"/>
      <c r="BP1559" s="9"/>
      <c r="BQ1559" s="9"/>
      <c r="BR1559" s="9"/>
      <c r="BS1559" s="9"/>
      <c r="BT1559" s="9"/>
      <c r="BU1559" s="9"/>
      <c r="BV1559" s="9"/>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c r="DR1559" s="9"/>
      <c r="DS1559" s="9"/>
      <c r="DT1559" s="9"/>
    </row>
    <row r="1560" spans="1:124" hidden="1">
      <c r="A1560" s="9"/>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554"/>
      <c r="AI1560" s="554"/>
      <c r="AJ1560" s="554"/>
      <c r="AK1560" s="554"/>
      <c r="AL1560" s="554"/>
      <c r="AM1560" s="554"/>
      <c r="AN1560" s="554"/>
      <c r="AO1560" s="554"/>
      <c r="AP1560" s="554"/>
      <c r="AQ1560" s="554"/>
      <c r="AR1560" s="554"/>
      <c r="AS1560" s="554"/>
      <c r="AT1560" s="554"/>
      <c r="AU1560" s="554"/>
      <c r="AV1560" s="554"/>
      <c r="AW1560" s="554"/>
      <c r="AX1560" s="554"/>
      <c r="AY1560" s="554"/>
      <c r="AZ1560" s="554"/>
      <c r="BA1560" s="554"/>
      <c r="BB1560" s="554"/>
      <c r="BC1560" s="554"/>
      <c r="BD1560" s="554"/>
      <c r="BE1560" s="554"/>
      <c r="BF1560" s="554"/>
      <c r="BG1560" s="9"/>
      <c r="BH1560" s="9"/>
      <c r="BI1560" s="9"/>
      <c r="BJ1560" s="9"/>
      <c r="BK1560" s="9"/>
      <c r="BL1560" s="9"/>
      <c r="BM1560" s="9"/>
      <c r="BN1560" s="9"/>
      <c r="BO1560" s="9"/>
      <c r="BP1560" s="9"/>
      <c r="BQ1560" s="9"/>
      <c r="BR1560" s="9"/>
      <c r="BS1560" s="9"/>
      <c r="BT1560" s="9"/>
      <c r="BU1560" s="9"/>
      <c r="BV1560" s="9"/>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c r="DR1560" s="9"/>
      <c r="DS1560" s="9"/>
      <c r="DT1560" s="9"/>
    </row>
    <row r="1561" spans="1:124" hidden="1">
      <c r="A1561" s="9"/>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554"/>
      <c r="AI1561" s="554"/>
      <c r="AJ1561" s="554"/>
      <c r="AK1561" s="554"/>
      <c r="AL1561" s="554"/>
      <c r="AM1561" s="554"/>
      <c r="AN1561" s="554"/>
      <c r="AO1561" s="554"/>
      <c r="AP1561" s="554"/>
      <c r="AQ1561" s="554"/>
      <c r="AR1561" s="554"/>
      <c r="AS1561" s="554"/>
      <c r="AT1561" s="554"/>
      <c r="AU1561" s="554"/>
      <c r="AV1561" s="554"/>
      <c r="AW1561" s="554"/>
      <c r="AX1561" s="554"/>
      <c r="AY1561" s="554"/>
      <c r="AZ1561" s="554"/>
      <c r="BA1561" s="554"/>
      <c r="BB1561" s="554"/>
      <c r="BC1561" s="554"/>
      <c r="BD1561" s="554"/>
      <c r="BE1561" s="554"/>
      <c r="BF1561" s="554"/>
      <c r="BG1561" s="9"/>
      <c r="BH1561" s="9"/>
      <c r="BI1561" s="9"/>
      <c r="BJ1561" s="9"/>
      <c r="BK1561" s="9"/>
      <c r="BL1561" s="9"/>
      <c r="BM1561" s="9"/>
      <c r="BN1561" s="9"/>
      <c r="BO1561" s="9"/>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c r="DR1561" s="9"/>
      <c r="DS1561" s="9"/>
      <c r="DT1561" s="9"/>
    </row>
    <row r="1562" spans="1:124" hidden="1">
      <c r="A1562" s="9"/>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554"/>
      <c r="AI1562" s="554"/>
      <c r="AJ1562" s="554"/>
      <c r="AK1562" s="554"/>
      <c r="AL1562" s="554"/>
      <c r="AM1562" s="554"/>
      <c r="AN1562" s="554"/>
      <c r="AO1562" s="554"/>
      <c r="AP1562" s="554"/>
      <c r="AQ1562" s="554"/>
      <c r="AR1562" s="554"/>
      <c r="AS1562" s="554"/>
      <c r="AT1562" s="554"/>
      <c r="AU1562" s="554"/>
      <c r="AV1562" s="554"/>
      <c r="AW1562" s="554"/>
      <c r="AX1562" s="554"/>
      <c r="AY1562" s="554"/>
      <c r="AZ1562" s="554"/>
      <c r="BA1562" s="554"/>
      <c r="BB1562" s="554"/>
      <c r="BC1562" s="554"/>
      <c r="BD1562" s="554"/>
      <c r="BE1562" s="554"/>
      <c r="BF1562" s="554"/>
      <c r="BG1562" s="9"/>
      <c r="BH1562" s="9"/>
      <c r="BI1562" s="9"/>
      <c r="BJ1562" s="9"/>
      <c r="BK1562" s="9"/>
      <c r="BL1562" s="9"/>
      <c r="BM1562" s="9"/>
      <c r="BN1562" s="9"/>
      <c r="BO1562" s="9"/>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c r="DR1562" s="9"/>
      <c r="DS1562" s="9"/>
      <c r="DT1562" s="9"/>
    </row>
    <row r="1563" spans="1:124" hidden="1">
      <c r="A1563" s="9"/>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554"/>
      <c r="AI1563" s="554"/>
      <c r="AJ1563" s="554"/>
      <c r="AK1563" s="554"/>
      <c r="AL1563" s="554"/>
      <c r="AM1563" s="554"/>
      <c r="AN1563" s="554"/>
      <c r="AO1563" s="554"/>
      <c r="AP1563" s="554"/>
      <c r="AQ1563" s="554"/>
      <c r="AR1563" s="554"/>
      <c r="AS1563" s="554"/>
      <c r="AT1563" s="554"/>
      <c r="AU1563" s="554"/>
      <c r="AV1563" s="554"/>
      <c r="AW1563" s="554"/>
      <c r="AX1563" s="554"/>
      <c r="AY1563" s="554"/>
      <c r="AZ1563" s="554"/>
      <c r="BA1563" s="554"/>
      <c r="BB1563" s="554"/>
      <c r="BC1563" s="554"/>
      <c r="BD1563" s="554"/>
      <c r="BE1563" s="554"/>
      <c r="BF1563" s="554"/>
      <c r="BG1563" s="9"/>
      <c r="BH1563" s="9"/>
      <c r="BI1563" s="9"/>
      <c r="BJ1563" s="9"/>
      <c r="BK1563" s="9"/>
      <c r="BL1563" s="9"/>
      <c r="BM1563" s="9"/>
      <c r="BN1563" s="9"/>
      <c r="BO1563" s="9"/>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c r="DR1563" s="9"/>
      <c r="DS1563" s="9"/>
      <c r="DT1563" s="9"/>
    </row>
    <row r="1564" spans="1:124" hidden="1">
      <c r="A1564" s="9"/>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554"/>
      <c r="AI1564" s="554"/>
      <c r="AJ1564" s="554"/>
      <c r="AK1564" s="554"/>
      <c r="AL1564" s="554"/>
      <c r="AM1564" s="554"/>
      <c r="AN1564" s="554"/>
      <c r="AO1564" s="554"/>
      <c r="AP1564" s="554"/>
      <c r="AQ1564" s="554"/>
      <c r="AR1564" s="554"/>
      <c r="AS1564" s="554"/>
      <c r="AT1564" s="554"/>
      <c r="AU1564" s="554"/>
      <c r="AV1564" s="554"/>
      <c r="AW1564" s="554"/>
      <c r="AX1564" s="554"/>
      <c r="AY1564" s="554"/>
      <c r="AZ1564" s="554"/>
      <c r="BA1564" s="554"/>
      <c r="BB1564" s="554"/>
      <c r="BC1564" s="554"/>
      <c r="BD1564" s="554"/>
      <c r="BE1564" s="554"/>
      <c r="BF1564" s="554"/>
      <c r="BG1564" s="9"/>
      <c r="BH1564" s="9"/>
      <c r="BI1564" s="9"/>
      <c r="BJ1564" s="9"/>
      <c r="BK1564" s="9"/>
      <c r="BL1564" s="9"/>
      <c r="BM1564" s="9"/>
      <c r="BN1564" s="9"/>
      <c r="BO1564" s="9"/>
      <c r="BP1564" s="9"/>
      <c r="BQ1564" s="9"/>
      <c r="BR1564" s="9"/>
      <c r="BS1564" s="9"/>
      <c r="BT1564" s="9"/>
      <c r="BU1564" s="9"/>
      <c r="BV1564" s="9"/>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c r="DR1564" s="9"/>
      <c r="DS1564" s="9"/>
      <c r="DT1564" s="9"/>
    </row>
    <row r="1565" spans="1:124" hidden="1">
      <c r="A1565" s="9"/>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554"/>
      <c r="AI1565" s="554"/>
      <c r="AJ1565" s="554"/>
      <c r="AK1565" s="554"/>
      <c r="AL1565" s="554"/>
      <c r="AM1565" s="554"/>
      <c r="AN1565" s="554"/>
      <c r="AO1565" s="554"/>
      <c r="AP1565" s="554"/>
      <c r="AQ1565" s="554"/>
      <c r="AR1565" s="554"/>
      <c r="AS1565" s="554"/>
      <c r="AT1565" s="554"/>
      <c r="AU1565" s="554"/>
      <c r="AV1565" s="554"/>
      <c r="AW1565" s="554"/>
      <c r="AX1565" s="554"/>
      <c r="AY1565" s="554"/>
      <c r="AZ1565" s="554"/>
      <c r="BA1565" s="554"/>
      <c r="BB1565" s="554"/>
      <c r="BC1565" s="554"/>
      <c r="BD1565" s="554"/>
      <c r="BE1565" s="554"/>
      <c r="BF1565" s="554"/>
      <c r="BG1565" s="9"/>
      <c r="BH1565" s="9"/>
      <c r="BI1565" s="9"/>
      <c r="BJ1565" s="9"/>
      <c r="BK1565" s="9"/>
      <c r="BL1565" s="9"/>
      <c r="BM1565" s="9"/>
      <c r="BN1565" s="9"/>
      <c r="BO1565" s="9"/>
      <c r="BP1565" s="9"/>
      <c r="BQ1565" s="9"/>
      <c r="BR1565" s="9"/>
      <c r="BS1565" s="9"/>
      <c r="BT1565" s="9"/>
      <c r="BU1565" s="9"/>
      <c r="BV1565" s="9"/>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c r="DR1565" s="9"/>
      <c r="DS1565" s="9"/>
      <c r="DT1565" s="9"/>
    </row>
    <row r="1566" spans="1:124" hidden="1">
      <c r="A1566" s="9"/>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554"/>
      <c r="AI1566" s="554"/>
      <c r="AJ1566" s="554"/>
      <c r="AK1566" s="554"/>
      <c r="AL1566" s="554"/>
      <c r="AM1566" s="554"/>
      <c r="AN1566" s="554"/>
      <c r="AO1566" s="554"/>
      <c r="AP1566" s="554"/>
      <c r="AQ1566" s="554"/>
      <c r="AR1566" s="554"/>
      <c r="AS1566" s="554"/>
      <c r="AT1566" s="554"/>
      <c r="AU1566" s="554"/>
      <c r="AV1566" s="554"/>
      <c r="AW1566" s="554"/>
      <c r="AX1566" s="554"/>
      <c r="AY1566" s="554"/>
      <c r="AZ1566" s="554"/>
      <c r="BA1566" s="554"/>
      <c r="BB1566" s="554"/>
      <c r="BC1566" s="554"/>
      <c r="BD1566" s="554"/>
      <c r="BE1566" s="554"/>
      <c r="BF1566" s="554"/>
      <c r="BG1566" s="9"/>
      <c r="BH1566" s="9"/>
      <c r="BI1566" s="9"/>
      <c r="BJ1566" s="9"/>
      <c r="BK1566" s="9"/>
      <c r="BL1566" s="9"/>
      <c r="BM1566" s="9"/>
      <c r="BN1566" s="9"/>
      <c r="BO1566" s="9"/>
      <c r="BP1566" s="9"/>
      <c r="BQ1566" s="9"/>
      <c r="BR1566" s="9"/>
      <c r="BS1566" s="9"/>
      <c r="BT1566" s="9"/>
      <c r="BU1566" s="9"/>
      <c r="BV1566" s="9"/>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c r="DR1566" s="9"/>
      <c r="DS1566" s="9"/>
      <c r="DT1566" s="9"/>
    </row>
    <row r="1567" spans="1:124" hidden="1">
      <c r="A1567" s="9"/>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554"/>
      <c r="AI1567" s="554"/>
      <c r="AJ1567" s="554"/>
      <c r="AK1567" s="554"/>
      <c r="AL1567" s="554"/>
      <c r="AM1567" s="554"/>
      <c r="AN1567" s="554"/>
      <c r="AO1567" s="554"/>
      <c r="AP1567" s="554"/>
      <c r="AQ1567" s="554"/>
      <c r="AR1567" s="554"/>
      <c r="AS1567" s="554"/>
      <c r="AT1567" s="554"/>
      <c r="AU1567" s="554"/>
      <c r="AV1567" s="554"/>
      <c r="AW1567" s="554"/>
      <c r="AX1567" s="554"/>
      <c r="AY1567" s="554"/>
      <c r="AZ1567" s="554"/>
      <c r="BA1567" s="554"/>
      <c r="BB1567" s="554"/>
      <c r="BC1567" s="554"/>
      <c r="BD1567" s="554"/>
      <c r="BE1567" s="554"/>
      <c r="BF1567" s="554"/>
      <c r="BG1567" s="9"/>
      <c r="BH1567" s="9"/>
      <c r="BI1567" s="9"/>
      <c r="BJ1567" s="9"/>
      <c r="BK1567" s="9"/>
      <c r="BL1567" s="9"/>
      <c r="BM1567" s="9"/>
      <c r="BN1567" s="9"/>
      <c r="BO1567" s="9"/>
      <c r="BP1567" s="9"/>
      <c r="BQ1567" s="9"/>
      <c r="BR1567" s="9"/>
      <c r="BS1567" s="9"/>
      <c r="BT1567" s="9"/>
      <c r="BU1567" s="9"/>
      <c r="BV1567" s="9"/>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c r="DR1567" s="9"/>
      <c r="DS1567" s="9"/>
      <c r="DT1567" s="9"/>
    </row>
    <row r="1568" spans="1:124" hidden="1">
      <c r="A1568" s="9"/>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554"/>
      <c r="AI1568" s="554"/>
      <c r="AJ1568" s="554"/>
      <c r="AK1568" s="554"/>
      <c r="AL1568" s="554"/>
      <c r="AM1568" s="554"/>
      <c r="AN1568" s="554"/>
      <c r="AO1568" s="554"/>
      <c r="AP1568" s="554"/>
      <c r="AQ1568" s="554"/>
      <c r="AR1568" s="554"/>
      <c r="AS1568" s="554"/>
      <c r="AT1568" s="554"/>
      <c r="AU1568" s="554"/>
      <c r="AV1568" s="554"/>
      <c r="AW1568" s="554"/>
      <c r="AX1568" s="554"/>
      <c r="AY1568" s="554"/>
      <c r="AZ1568" s="554"/>
      <c r="BA1568" s="554"/>
      <c r="BB1568" s="554"/>
      <c r="BC1568" s="554"/>
      <c r="BD1568" s="554"/>
      <c r="BE1568" s="554"/>
      <c r="BF1568" s="554"/>
      <c r="BG1568" s="9"/>
      <c r="BH1568" s="9"/>
      <c r="BI1568" s="9"/>
      <c r="BJ1568" s="9"/>
      <c r="BK1568" s="9"/>
      <c r="BL1568" s="9"/>
      <c r="BM1568" s="9"/>
      <c r="BN1568" s="9"/>
      <c r="BO1568" s="9"/>
      <c r="BP1568" s="9"/>
      <c r="BQ1568" s="9"/>
      <c r="BR1568" s="9"/>
      <c r="BS1568" s="9"/>
      <c r="BT1568" s="9"/>
      <c r="BU1568" s="9"/>
      <c r="BV1568" s="9"/>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c r="DR1568" s="9"/>
      <c r="DS1568" s="9"/>
      <c r="DT1568" s="9"/>
    </row>
    <row r="1569" spans="1:124" hidden="1">
      <c r="A1569" s="9"/>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554"/>
      <c r="AI1569" s="554"/>
      <c r="AJ1569" s="554"/>
      <c r="AK1569" s="554"/>
      <c r="AL1569" s="554"/>
      <c r="AM1569" s="554"/>
      <c r="AN1569" s="554"/>
      <c r="AO1569" s="554"/>
      <c r="AP1569" s="554"/>
      <c r="AQ1569" s="554"/>
      <c r="AR1569" s="554"/>
      <c r="AS1569" s="554"/>
      <c r="AT1569" s="554"/>
      <c r="AU1569" s="554"/>
      <c r="AV1569" s="554"/>
      <c r="AW1569" s="554"/>
      <c r="AX1569" s="554"/>
      <c r="AY1569" s="554"/>
      <c r="AZ1569" s="554"/>
      <c r="BA1569" s="554"/>
      <c r="BB1569" s="554"/>
      <c r="BC1569" s="554"/>
      <c r="BD1569" s="554"/>
      <c r="BE1569" s="554"/>
      <c r="BF1569" s="554"/>
      <c r="BG1569" s="9"/>
      <c r="BH1569" s="9"/>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c r="DR1569" s="9"/>
      <c r="DS1569" s="9"/>
      <c r="DT1569" s="9"/>
    </row>
    <row r="1570" spans="1:124" hidden="1">
      <c r="A1570" s="9"/>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554"/>
      <c r="AI1570" s="554"/>
      <c r="AJ1570" s="554"/>
      <c r="AK1570" s="554"/>
      <c r="AL1570" s="554"/>
      <c r="AM1570" s="554"/>
      <c r="AN1570" s="554"/>
      <c r="AO1570" s="554"/>
      <c r="AP1570" s="554"/>
      <c r="AQ1570" s="554"/>
      <c r="AR1570" s="554"/>
      <c r="AS1570" s="554"/>
      <c r="AT1570" s="554"/>
      <c r="AU1570" s="554"/>
      <c r="AV1570" s="554"/>
      <c r="AW1570" s="554"/>
      <c r="AX1570" s="554"/>
      <c r="AY1570" s="554"/>
      <c r="AZ1570" s="554"/>
      <c r="BA1570" s="554"/>
      <c r="BB1570" s="554"/>
      <c r="BC1570" s="554"/>
      <c r="BD1570" s="554"/>
      <c r="BE1570" s="554"/>
      <c r="BF1570" s="554"/>
      <c r="BG1570" s="9"/>
      <c r="BH1570" s="9"/>
      <c r="BI1570" s="9"/>
      <c r="BJ1570" s="9"/>
      <c r="BK1570" s="9"/>
      <c r="BL1570" s="9"/>
      <c r="BM1570" s="9"/>
      <c r="BN1570" s="9"/>
      <c r="BO1570" s="9"/>
      <c r="BP1570" s="9"/>
      <c r="BQ1570" s="9"/>
      <c r="BR1570" s="9"/>
      <c r="BS1570" s="9"/>
      <c r="BT1570" s="9"/>
      <c r="BU1570" s="9"/>
      <c r="BV1570" s="9"/>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c r="DR1570" s="9"/>
      <c r="DS1570" s="9"/>
      <c r="DT1570" s="9"/>
    </row>
    <row r="1571" spans="1:124" hidden="1">
      <c r="A1571" s="9"/>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554"/>
      <c r="AI1571" s="554"/>
      <c r="AJ1571" s="554"/>
      <c r="AK1571" s="554"/>
      <c r="AL1571" s="554"/>
      <c r="AM1571" s="554"/>
      <c r="AN1571" s="554"/>
      <c r="AO1571" s="554"/>
      <c r="AP1571" s="554"/>
      <c r="AQ1571" s="554"/>
      <c r="AR1571" s="554"/>
      <c r="AS1571" s="554"/>
      <c r="AT1571" s="554"/>
      <c r="AU1571" s="554"/>
      <c r="AV1571" s="554"/>
      <c r="AW1571" s="554"/>
      <c r="AX1571" s="554"/>
      <c r="AY1571" s="554"/>
      <c r="AZ1571" s="554"/>
      <c r="BA1571" s="554"/>
      <c r="BB1571" s="554"/>
      <c r="BC1571" s="554"/>
      <c r="BD1571" s="554"/>
      <c r="BE1571" s="554"/>
      <c r="BF1571" s="554"/>
      <c r="BG1571" s="9"/>
      <c r="BH1571" s="9"/>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c r="DR1571" s="9"/>
      <c r="DS1571" s="9"/>
      <c r="DT1571" s="9"/>
    </row>
    <row r="1572" spans="1:124" hidden="1">
      <c r="A1572" s="9"/>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554"/>
      <c r="AI1572" s="554"/>
      <c r="AJ1572" s="554"/>
      <c r="AK1572" s="554"/>
      <c r="AL1572" s="554"/>
      <c r="AM1572" s="554"/>
      <c r="AN1572" s="554"/>
      <c r="AO1572" s="554"/>
      <c r="AP1572" s="554"/>
      <c r="AQ1572" s="554"/>
      <c r="AR1572" s="554"/>
      <c r="AS1572" s="554"/>
      <c r="AT1572" s="554"/>
      <c r="AU1572" s="554"/>
      <c r="AV1572" s="554"/>
      <c r="AW1572" s="554"/>
      <c r="AX1572" s="554"/>
      <c r="AY1572" s="554"/>
      <c r="AZ1572" s="554"/>
      <c r="BA1572" s="554"/>
      <c r="BB1572" s="554"/>
      <c r="BC1572" s="554"/>
      <c r="BD1572" s="554"/>
      <c r="BE1572" s="554"/>
      <c r="BF1572" s="554"/>
      <c r="BG1572" s="9"/>
      <c r="BH1572" s="9"/>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c r="DR1572" s="9"/>
      <c r="DS1572" s="9"/>
      <c r="DT1572" s="9"/>
    </row>
    <row r="1573" spans="1:124" hidden="1">
      <c r="A1573" s="9"/>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554"/>
      <c r="AI1573" s="554"/>
      <c r="AJ1573" s="554"/>
      <c r="AK1573" s="554"/>
      <c r="AL1573" s="554"/>
      <c r="AM1573" s="554"/>
      <c r="AN1573" s="554"/>
      <c r="AO1573" s="554"/>
      <c r="AP1573" s="554"/>
      <c r="AQ1573" s="554"/>
      <c r="AR1573" s="554"/>
      <c r="AS1573" s="554"/>
      <c r="AT1573" s="554"/>
      <c r="AU1573" s="554"/>
      <c r="AV1573" s="554"/>
      <c r="AW1573" s="554"/>
      <c r="AX1573" s="554"/>
      <c r="AY1573" s="554"/>
      <c r="AZ1573" s="554"/>
      <c r="BA1573" s="554"/>
      <c r="BB1573" s="554"/>
      <c r="BC1573" s="554"/>
      <c r="BD1573" s="554"/>
      <c r="BE1573" s="554"/>
      <c r="BF1573" s="554"/>
      <c r="BG1573" s="9"/>
      <c r="BH1573" s="9"/>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c r="DR1573" s="9"/>
      <c r="DS1573" s="9"/>
      <c r="DT1573" s="9"/>
    </row>
    <row r="1574" spans="1:124" hidden="1">
      <c r="A1574" s="9"/>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554"/>
      <c r="AI1574" s="554"/>
      <c r="AJ1574" s="554"/>
      <c r="AK1574" s="554"/>
      <c r="AL1574" s="554"/>
      <c r="AM1574" s="554"/>
      <c r="AN1574" s="554"/>
      <c r="AO1574" s="554"/>
      <c r="AP1574" s="554"/>
      <c r="AQ1574" s="554"/>
      <c r="AR1574" s="554"/>
      <c r="AS1574" s="554"/>
      <c r="AT1574" s="554"/>
      <c r="AU1574" s="554"/>
      <c r="AV1574" s="554"/>
      <c r="AW1574" s="554"/>
      <c r="AX1574" s="554"/>
      <c r="AY1574" s="554"/>
      <c r="AZ1574" s="554"/>
      <c r="BA1574" s="554"/>
      <c r="BB1574" s="554"/>
      <c r="BC1574" s="554"/>
      <c r="BD1574" s="554"/>
      <c r="BE1574" s="554"/>
      <c r="BF1574" s="554"/>
      <c r="BG1574" s="9"/>
      <c r="BH1574" s="9"/>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c r="DR1574" s="9"/>
      <c r="DS1574" s="9"/>
      <c r="DT1574" s="9"/>
    </row>
    <row r="1575" spans="1:124" hidden="1">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554"/>
      <c r="AI1575" s="554"/>
      <c r="AJ1575" s="554"/>
      <c r="AK1575" s="554"/>
      <c r="AL1575" s="554"/>
      <c r="AM1575" s="554"/>
      <c r="AN1575" s="554"/>
      <c r="AO1575" s="554"/>
      <c r="AP1575" s="554"/>
      <c r="AQ1575" s="554"/>
      <c r="AR1575" s="554"/>
      <c r="AS1575" s="554"/>
      <c r="AT1575" s="554"/>
      <c r="AU1575" s="554"/>
      <c r="AV1575" s="554"/>
      <c r="AW1575" s="554"/>
      <c r="AX1575" s="554"/>
      <c r="AY1575" s="554"/>
      <c r="AZ1575" s="554"/>
      <c r="BA1575" s="554"/>
      <c r="BB1575" s="554"/>
      <c r="BC1575" s="554"/>
      <c r="BD1575" s="554"/>
      <c r="BE1575" s="554"/>
      <c r="BF1575" s="554"/>
      <c r="BG1575" s="9"/>
      <c r="BH1575" s="9"/>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c r="DR1575" s="9"/>
      <c r="DS1575" s="9"/>
      <c r="DT1575" s="9"/>
    </row>
    <row r="1576" spans="1:124" hidden="1">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554"/>
      <c r="AI1576" s="554"/>
      <c r="AJ1576" s="554"/>
      <c r="AK1576" s="554"/>
      <c r="AL1576" s="554"/>
      <c r="AM1576" s="554"/>
      <c r="AN1576" s="554"/>
      <c r="AO1576" s="554"/>
      <c r="AP1576" s="554"/>
      <c r="AQ1576" s="554"/>
      <c r="AR1576" s="554"/>
      <c r="AS1576" s="554"/>
      <c r="AT1576" s="554"/>
      <c r="AU1576" s="554"/>
      <c r="AV1576" s="554"/>
      <c r="AW1576" s="554"/>
      <c r="AX1576" s="554"/>
      <c r="AY1576" s="554"/>
      <c r="AZ1576" s="554"/>
      <c r="BA1576" s="554"/>
      <c r="BB1576" s="554"/>
      <c r="BC1576" s="554"/>
      <c r="BD1576" s="554"/>
      <c r="BE1576" s="554"/>
      <c r="BF1576" s="554"/>
      <c r="BG1576" s="9"/>
      <c r="BH1576" s="9"/>
      <c r="BI1576" s="9"/>
      <c r="BJ1576" s="9"/>
      <c r="BK1576" s="9"/>
      <c r="BL1576" s="9"/>
      <c r="BM1576" s="9"/>
      <c r="BN1576" s="9"/>
      <c r="BO1576" s="9"/>
      <c r="BP1576" s="9"/>
      <c r="BQ1576" s="9"/>
      <c r="BR1576" s="9"/>
      <c r="BS1576" s="9"/>
      <c r="BT1576" s="9"/>
      <c r="BU1576" s="9"/>
      <c r="BV1576" s="9"/>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c r="DR1576" s="9"/>
      <c r="DS1576" s="9"/>
      <c r="DT1576" s="9"/>
    </row>
    <row r="1577" spans="1:124" hidden="1">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554"/>
      <c r="AI1577" s="554"/>
      <c r="AJ1577" s="554"/>
      <c r="AK1577" s="554"/>
      <c r="AL1577" s="554"/>
      <c r="AM1577" s="554"/>
      <c r="AN1577" s="554"/>
      <c r="AO1577" s="554"/>
      <c r="AP1577" s="554"/>
      <c r="AQ1577" s="554"/>
      <c r="AR1577" s="554"/>
      <c r="AS1577" s="554"/>
      <c r="AT1577" s="554"/>
      <c r="AU1577" s="554"/>
      <c r="AV1577" s="554"/>
      <c r="AW1577" s="554"/>
      <c r="AX1577" s="554"/>
      <c r="AY1577" s="554"/>
      <c r="AZ1577" s="554"/>
      <c r="BA1577" s="554"/>
      <c r="BB1577" s="554"/>
      <c r="BC1577" s="554"/>
      <c r="BD1577" s="554"/>
      <c r="BE1577" s="554"/>
      <c r="BF1577" s="554"/>
      <c r="BG1577" s="9"/>
      <c r="BH1577" s="9"/>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c r="DR1577" s="9"/>
      <c r="DS1577" s="9"/>
      <c r="DT1577" s="9"/>
    </row>
    <row r="1578" spans="1:124" hidden="1">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554"/>
      <c r="AI1578" s="554"/>
      <c r="AJ1578" s="554"/>
      <c r="AK1578" s="554"/>
      <c r="AL1578" s="554"/>
      <c r="AM1578" s="554"/>
      <c r="AN1578" s="554"/>
      <c r="AO1578" s="554"/>
      <c r="AP1578" s="554"/>
      <c r="AQ1578" s="554"/>
      <c r="AR1578" s="554"/>
      <c r="AS1578" s="554"/>
      <c r="AT1578" s="554"/>
      <c r="AU1578" s="554"/>
      <c r="AV1578" s="554"/>
      <c r="AW1578" s="554"/>
      <c r="AX1578" s="554"/>
      <c r="AY1578" s="554"/>
      <c r="AZ1578" s="554"/>
      <c r="BA1578" s="554"/>
      <c r="BB1578" s="554"/>
      <c r="BC1578" s="554"/>
      <c r="BD1578" s="554"/>
      <c r="BE1578" s="554"/>
      <c r="BF1578" s="554"/>
      <c r="BG1578" s="9"/>
      <c r="BH1578" s="9"/>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row>
    <row r="1579" spans="1:124" hidden="1">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554"/>
      <c r="AI1579" s="554"/>
      <c r="AJ1579" s="554"/>
      <c r="AK1579" s="554"/>
      <c r="AL1579" s="554"/>
      <c r="AM1579" s="554"/>
      <c r="AN1579" s="554"/>
      <c r="AO1579" s="554"/>
      <c r="AP1579" s="554"/>
      <c r="AQ1579" s="554"/>
      <c r="AR1579" s="554"/>
      <c r="AS1579" s="554"/>
      <c r="AT1579" s="554"/>
      <c r="AU1579" s="554"/>
      <c r="AV1579" s="554"/>
      <c r="AW1579" s="554"/>
      <c r="AX1579" s="554"/>
      <c r="AY1579" s="554"/>
      <c r="AZ1579" s="554"/>
      <c r="BA1579" s="554"/>
      <c r="BB1579" s="554"/>
      <c r="BC1579" s="554"/>
      <c r="BD1579" s="554"/>
      <c r="BE1579" s="554"/>
      <c r="BF1579" s="554"/>
      <c r="BG1579" s="9"/>
      <c r="BH1579" s="9"/>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c r="DR1579" s="9"/>
      <c r="DS1579" s="9"/>
      <c r="DT1579" s="9"/>
    </row>
    <row r="1580" spans="1:124" hidden="1">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554"/>
      <c r="AI1580" s="554"/>
      <c r="AJ1580" s="554"/>
      <c r="AK1580" s="554"/>
      <c r="AL1580" s="554"/>
      <c r="AM1580" s="554"/>
      <c r="AN1580" s="554"/>
      <c r="AO1580" s="554"/>
      <c r="AP1580" s="554"/>
      <c r="AQ1580" s="554"/>
      <c r="AR1580" s="554"/>
      <c r="AS1580" s="554"/>
      <c r="AT1580" s="554"/>
      <c r="AU1580" s="554"/>
      <c r="AV1580" s="554"/>
      <c r="AW1580" s="554"/>
      <c r="AX1580" s="554"/>
      <c r="AY1580" s="554"/>
      <c r="AZ1580" s="554"/>
      <c r="BA1580" s="554"/>
      <c r="BB1580" s="554"/>
      <c r="BC1580" s="554"/>
      <c r="BD1580" s="554"/>
      <c r="BE1580" s="554"/>
      <c r="BF1580" s="554"/>
      <c r="BG1580" s="9"/>
      <c r="BH1580" s="9"/>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c r="DR1580" s="9"/>
      <c r="DS1580" s="9"/>
      <c r="DT1580" s="9"/>
    </row>
    <row r="1581" spans="1:124" hidden="1">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554"/>
      <c r="AI1581" s="554"/>
      <c r="AJ1581" s="554"/>
      <c r="AK1581" s="554"/>
      <c r="AL1581" s="554"/>
      <c r="AM1581" s="554"/>
      <c r="AN1581" s="554"/>
      <c r="AO1581" s="554"/>
      <c r="AP1581" s="554"/>
      <c r="AQ1581" s="554"/>
      <c r="AR1581" s="554"/>
      <c r="AS1581" s="554"/>
      <c r="AT1581" s="554"/>
      <c r="AU1581" s="554"/>
      <c r="AV1581" s="554"/>
      <c r="AW1581" s="554"/>
      <c r="AX1581" s="554"/>
      <c r="AY1581" s="554"/>
      <c r="AZ1581" s="554"/>
      <c r="BA1581" s="554"/>
      <c r="BB1581" s="554"/>
      <c r="BC1581" s="554"/>
      <c r="BD1581" s="554"/>
      <c r="BE1581" s="554"/>
      <c r="BF1581" s="554"/>
      <c r="BG1581" s="9"/>
      <c r="BH1581" s="9"/>
      <c r="BI1581" s="9"/>
      <c r="BJ1581" s="9"/>
      <c r="BK1581" s="9"/>
      <c r="BL1581" s="9"/>
      <c r="BM1581" s="9"/>
      <c r="BN1581" s="9"/>
      <c r="BO1581" s="9"/>
      <c r="BP1581" s="9"/>
      <c r="BQ1581" s="9"/>
      <c r="BR1581" s="9"/>
      <c r="BS1581" s="9"/>
      <c r="BT1581" s="9"/>
      <c r="BU1581" s="9"/>
      <c r="BV1581" s="9"/>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c r="DR1581" s="9"/>
      <c r="DS1581" s="9"/>
      <c r="DT1581" s="9"/>
    </row>
    <row r="1582" spans="1:124" hidden="1">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554"/>
      <c r="AI1582" s="554"/>
      <c r="AJ1582" s="554"/>
      <c r="AK1582" s="554"/>
      <c r="AL1582" s="554"/>
      <c r="AM1582" s="554"/>
      <c r="AN1582" s="554"/>
      <c r="AO1582" s="554"/>
      <c r="AP1582" s="554"/>
      <c r="AQ1582" s="554"/>
      <c r="AR1582" s="554"/>
      <c r="AS1582" s="554"/>
      <c r="AT1582" s="554"/>
      <c r="AU1582" s="554"/>
      <c r="AV1582" s="554"/>
      <c r="AW1582" s="554"/>
      <c r="AX1582" s="554"/>
      <c r="AY1582" s="554"/>
      <c r="AZ1582" s="554"/>
      <c r="BA1582" s="554"/>
      <c r="BB1582" s="554"/>
      <c r="BC1582" s="554"/>
      <c r="BD1582" s="554"/>
      <c r="BE1582" s="554"/>
      <c r="BF1582" s="554"/>
      <c r="BG1582" s="9"/>
      <c r="BH1582" s="9"/>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c r="DR1582" s="9"/>
      <c r="DS1582" s="9"/>
      <c r="DT1582" s="9"/>
    </row>
    <row r="1583" spans="1:124" hidden="1">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554"/>
      <c r="AI1583" s="554"/>
      <c r="AJ1583" s="554"/>
      <c r="AK1583" s="554"/>
      <c r="AL1583" s="554"/>
      <c r="AM1583" s="554"/>
      <c r="AN1583" s="554"/>
      <c r="AO1583" s="554"/>
      <c r="AP1583" s="554"/>
      <c r="AQ1583" s="554"/>
      <c r="AR1583" s="554"/>
      <c r="AS1583" s="554"/>
      <c r="AT1583" s="554"/>
      <c r="AU1583" s="554"/>
      <c r="AV1583" s="554"/>
      <c r="AW1583" s="554"/>
      <c r="AX1583" s="554"/>
      <c r="AY1583" s="554"/>
      <c r="AZ1583" s="554"/>
      <c r="BA1583" s="554"/>
      <c r="BB1583" s="554"/>
      <c r="BC1583" s="554"/>
      <c r="BD1583" s="554"/>
      <c r="BE1583" s="554"/>
      <c r="BF1583" s="554"/>
      <c r="BG1583" s="9"/>
      <c r="BH1583" s="9"/>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c r="DR1583" s="9"/>
      <c r="DS1583" s="9"/>
      <c r="DT1583" s="9"/>
    </row>
    <row r="1584" spans="1:124" hidden="1">
      <c r="A1584" s="9"/>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554"/>
      <c r="AI1584" s="554"/>
      <c r="AJ1584" s="554"/>
      <c r="AK1584" s="554"/>
      <c r="AL1584" s="554"/>
      <c r="AM1584" s="554"/>
      <c r="AN1584" s="554"/>
      <c r="AO1584" s="554"/>
      <c r="AP1584" s="554"/>
      <c r="AQ1584" s="554"/>
      <c r="AR1584" s="554"/>
      <c r="AS1584" s="554"/>
      <c r="AT1584" s="554"/>
      <c r="AU1584" s="554"/>
      <c r="AV1584" s="554"/>
      <c r="AW1584" s="554"/>
      <c r="AX1584" s="554"/>
      <c r="AY1584" s="554"/>
      <c r="AZ1584" s="554"/>
      <c r="BA1584" s="554"/>
      <c r="BB1584" s="554"/>
      <c r="BC1584" s="554"/>
      <c r="BD1584" s="554"/>
      <c r="BE1584" s="554"/>
      <c r="BF1584" s="554"/>
      <c r="BG1584" s="9"/>
      <c r="BH1584" s="9"/>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c r="DR1584" s="9"/>
      <c r="DS1584" s="9"/>
      <c r="DT1584" s="9"/>
    </row>
    <row r="1585" spans="1:124" hidden="1">
      <c r="A1585" s="9"/>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554"/>
      <c r="AI1585" s="554"/>
      <c r="AJ1585" s="554"/>
      <c r="AK1585" s="554"/>
      <c r="AL1585" s="554"/>
      <c r="AM1585" s="554"/>
      <c r="AN1585" s="554"/>
      <c r="AO1585" s="554"/>
      <c r="AP1585" s="554"/>
      <c r="AQ1585" s="554"/>
      <c r="AR1585" s="554"/>
      <c r="AS1585" s="554"/>
      <c r="AT1585" s="554"/>
      <c r="AU1585" s="554"/>
      <c r="AV1585" s="554"/>
      <c r="AW1585" s="554"/>
      <c r="AX1585" s="554"/>
      <c r="AY1585" s="554"/>
      <c r="AZ1585" s="554"/>
      <c r="BA1585" s="554"/>
      <c r="BB1585" s="554"/>
      <c r="BC1585" s="554"/>
      <c r="BD1585" s="554"/>
      <c r="BE1585" s="554"/>
      <c r="BF1585" s="554"/>
      <c r="BG1585" s="9"/>
      <c r="BH1585" s="9"/>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c r="DR1585" s="9"/>
      <c r="DS1585" s="9"/>
      <c r="DT1585" s="9"/>
    </row>
    <row r="1586" spans="1:124" hidden="1">
      <c r="A1586" s="9"/>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554"/>
      <c r="AI1586" s="554"/>
      <c r="AJ1586" s="554"/>
      <c r="AK1586" s="554"/>
      <c r="AL1586" s="554"/>
      <c r="AM1586" s="554"/>
      <c r="AN1586" s="554"/>
      <c r="AO1586" s="554"/>
      <c r="AP1586" s="554"/>
      <c r="AQ1586" s="554"/>
      <c r="AR1586" s="554"/>
      <c r="AS1586" s="554"/>
      <c r="AT1586" s="554"/>
      <c r="AU1586" s="554"/>
      <c r="AV1586" s="554"/>
      <c r="AW1586" s="554"/>
      <c r="AX1586" s="554"/>
      <c r="AY1586" s="554"/>
      <c r="AZ1586" s="554"/>
      <c r="BA1586" s="554"/>
      <c r="BB1586" s="554"/>
      <c r="BC1586" s="554"/>
      <c r="BD1586" s="554"/>
      <c r="BE1586" s="554"/>
      <c r="BF1586" s="554"/>
      <c r="BG1586" s="9"/>
      <c r="BH1586" s="9"/>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c r="DR1586" s="9"/>
      <c r="DS1586" s="9"/>
      <c r="DT1586" s="9"/>
    </row>
    <row r="1587" spans="1:124" hidden="1">
      <c r="A1587" s="9"/>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554"/>
      <c r="AI1587" s="554"/>
      <c r="AJ1587" s="554"/>
      <c r="AK1587" s="554"/>
      <c r="AL1587" s="554"/>
      <c r="AM1587" s="554"/>
      <c r="AN1587" s="554"/>
      <c r="AO1587" s="554"/>
      <c r="AP1587" s="554"/>
      <c r="AQ1587" s="554"/>
      <c r="AR1587" s="554"/>
      <c r="AS1587" s="554"/>
      <c r="AT1587" s="554"/>
      <c r="AU1587" s="554"/>
      <c r="AV1587" s="554"/>
      <c r="AW1587" s="554"/>
      <c r="AX1587" s="554"/>
      <c r="AY1587" s="554"/>
      <c r="AZ1587" s="554"/>
      <c r="BA1587" s="554"/>
      <c r="BB1587" s="554"/>
      <c r="BC1587" s="554"/>
      <c r="BD1587" s="554"/>
      <c r="BE1587" s="554"/>
      <c r="BF1587" s="554"/>
      <c r="BG1587" s="9"/>
      <c r="BH1587" s="9"/>
      <c r="BI1587" s="9"/>
      <c r="BJ1587" s="9"/>
      <c r="BK1587" s="9"/>
      <c r="BL1587" s="9"/>
      <c r="BM1587" s="9"/>
      <c r="BN1587" s="9"/>
      <c r="BO1587" s="9"/>
      <c r="BP1587" s="9"/>
      <c r="BQ1587" s="9"/>
      <c r="BR1587" s="9"/>
      <c r="BS1587" s="9"/>
      <c r="BT1587" s="9"/>
      <c r="BU1587" s="9"/>
      <c r="BV1587" s="9"/>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c r="DR1587" s="9"/>
      <c r="DS1587" s="9"/>
      <c r="DT1587" s="9"/>
    </row>
    <row r="1588" spans="1:124" hidden="1">
      <c r="A1588" s="9"/>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554"/>
      <c r="AI1588" s="554"/>
      <c r="AJ1588" s="554"/>
      <c r="AK1588" s="554"/>
      <c r="AL1588" s="554"/>
      <c r="AM1588" s="554"/>
      <c r="AN1588" s="554"/>
      <c r="AO1588" s="554"/>
      <c r="AP1588" s="554"/>
      <c r="AQ1588" s="554"/>
      <c r="AR1588" s="554"/>
      <c r="AS1588" s="554"/>
      <c r="AT1588" s="554"/>
      <c r="AU1588" s="554"/>
      <c r="AV1588" s="554"/>
      <c r="AW1588" s="554"/>
      <c r="AX1588" s="554"/>
      <c r="AY1588" s="554"/>
      <c r="AZ1588" s="554"/>
      <c r="BA1588" s="554"/>
      <c r="BB1588" s="554"/>
      <c r="BC1588" s="554"/>
      <c r="BD1588" s="554"/>
      <c r="BE1588" s="554"/>
      <c r="BF1588" s="554"/>
      <c r="BG1588" s="9"/>
      <c r="BH1588" s="9"/>
      <c r="BI1588" s="9"/>
      <c r="BJ1588" s="9"/>
      <c r="BK1588" s="9"/>
      <c r="BL1588" s="9"/>
      <c r="BM1588" s="9"/>
      <c r="BN1588" s="9"/>
      <c r="BO1588" s="9"/>
      <c r="BP1588" s="9"/>
      <c r="BQ1588" s="9"/>
      <c r="BR1588" s="9"/>
      <c r="BS1588" s="9"/>
      <c r="BT1588" s="9"/>
      <c r="BU1588" s="9"/>
      <c r="BV1588" s="9"/>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c r="DR1588" s="9"/>
      <c r="DS1588" s="9"/>
      <c r="DT1588" s="9"/>
    </row>
    <row r="1589" spans="1:124" hidden="1">
      <c r="A1589" s="9"/>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554"/>
      <c r="AI1589" s="554"/>
      <c r="AJ1589" s="554"/>
      <c r="AK1589" s="554"/>
      <c r="AL1589" s="554"/>
      <c r="AM1589" s="554"/>
      <c r="AN1589" s="554"/>
      <c r="AO1589" s="554"/>
      <c r="AP1589" s="554"/>
      <c r="AQ1589" s="554"/>
      <c r="AR1589" s="554"/>
      <c r="AS1589" s="554"/>
      <c r="AT1589" s="554"/>
      <c r="AU1589" s="554"/>
      <c r="AV1589" s="554"/>
      <c r="AW1589" s="554"/>
      <c r="AX1589" s="554"/>
      <c r="AY1589" s="554"/>
      <c r="AZ1589" s="554"/>
      <c r="BA1589" s="554"/>
      <c r="BB1589" s="554"/>
      <c r="BC1589" s="554"/>
      <c r="BD1589" s="554"/>
      <c r="BE1589" s="554"/>
      <c r="BF1589" s="554"/>
      <c r="BG1589" s="9"/>
      <c r="BH1589" s="9"/>
      <c r="BI1589" s="9"/>
      <c r="BJ1589" s="9"/>
      <c r="BK1589" s="9"/>
      <c r="BL1589" s="9"/>
      <c r="BM1589" s="9"/>
      <c r="BN1589" s="9"/>
      <c r="BO1589" s="9"/>
      <c r="BP1589" s="9"/>
      <c r="BQ1589" s="9"/>
      <c r="BR1589" s="9"/>
      <c r="BS1589" s="9"/>
      <c r="BT1589" s="9"/>
      <c r="BU1589" s="9"/>
      <c r="BV1589" s="9"/>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c r="DR1589" s="9"/>
      <c r="DS1589" s="9"/>
      <c r="DT1589" s="9"/>
    </row>
    <row r="1590" spans="1:124" hidden="1">
      <c r="A1590" s="9"/>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554"/>
      <c r="AI1590" s="554"/>
      <c r="AJ1590" s="554"/>
      <c r="AK1590" s="554"/>
      <c r="AL1590" s="554"/>
      <c r="AM1590" s="554"/>
      <c r="AN1590" s="554"/>
      <c r="AO1590" s="554"/>
      <c r="AP1590" s="554"/>
      <c r="AQ1590" s="554"/>
      <c r="AR1590" s="554"/>
      <c r="AS1590" s="554"/>
      <c r="AT1590" s="554"/>
      <c r="AU1590" s="554"/>
      <c r="AV1590" s="554"/>
      <c r="AW1590" s="554"/>
      <c r="AX1590" s="554"/>
      <c r="AY1590" s="554"/>
      <c r="AZ1590" s="554"/>
      <c r="BA1590" s="554"/>
      <c r="BB1590" s="554"/>
      <c r="BC1590" s="554"/>
      <c r="BD1590" s="554"/>
      <c r="BE1590" s="554"/>
      <c r="BF1590" s="554"/>
      <c r="BG1590" s="9"/>
      <c r="BH1590" s="9"/>
      <c r="BI1590" s="9"/>
      <c r="BJ1590" s="9"/>
      <c r="BK1590" s="9"/>
      <c r="BL1590" s="9"/>
      <c r="BM1590" s="9"/>
      <c r="BN1590" s="9"/>
      <c r="BO1590" s="9"/>
      <c r="BP1590" s="9"/>
      <c r="BQ1590" s="9"/>
      <c r="BR1590" s="9"/>
      <c r="BS1590" s="9"/>
      <c r="BT1590" s="9"/>
      <c r="BU1590" s="9"/>
      <c r="BV1590" s="9"/>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c r="DR1590" s="9"/>
      <c r="DS1590" s="9"/>
      <c r="DT1590" s="9"/>
    </row>
    <row r="1591" spans="1:124" hidden="1">
      <c r="A1591" s="9"/>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554"/>
      <c r="AI1591" s="554"/>
      <c r="AJ1591" s="554"/>
      <c r="AK1591" s="554"/>
      <c r="AL1591" s="554"/>
      <c r="AM1591" s="554"/>
      <c r="AN1591" s="554"/>
      <c r="AO1591" s="554"/>
      <c r="AP1591" s="554"/>
      <c r="AQ1591" s="554"/>
      <c r="AR1591" s="554"/>
      <c r="AS1591" s="554"/>
      <c r="AT1591" s="554"/>
      <c r="AU1591" s="554"/>
      <c r="AV1591" s="554"/>
      <c r="AW1591" s="554"/>
      <c r="AX1591" s="554"/>
      <c r="AY1591" s="554"/>
      <c r="AZ1591" s="554"/>
      <c r="BA1591" s="554"/>
      <c r="BB1591" s="554"/>
      <c r="BC1591" s="554"/>
      <c r="BD1591" s="554"/>
      <c r="BE1591" s="554"/>
      <c r="BF1591" s="554"/>
      <c r="BG1591" s="9"/>
      <c r="BH1591" s="9"/>
      <c r="BI1591" s="9"/>
      <c r="BJ1591" s="9"/>
      <c r="BK1591" s="9"/>
      <c r="BL1591" s="9"/>
      <c r="BM1591" s="9"/>
      <c r="BN1591" s="9"/>
      <c r="BO1591" s="9"/>
      <c r="BP1591" s="9"/>
      <c r="BQ1591" s="9"/>
      <c r="BR1591" s="9"/>
      <c r="BS1591" s="9"/>
      <c r="BT1591" s="9"/>
      <c r="BU1591" s="9"/>
      <c r="BV1591" s="9"/>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c r="DR1591" s="9"/>
      <c r="DS1591" s="9"/>
      <c r="DT1591" s="9"/>
    </row>
    <row r="1592" spans="1:124" hidden="1">
      <c r="A1592" s="9"/>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554"/>
      <c r="AI1592" s="554"/>
      <c r="AJ1592" s="554"/>
      <c r="AK1592" s="554"/>
      <c r="AL1592" s="554"/>
      <c r="AM1592" s="554"/>
      <c r="AN1592" s="554"/>
      <c r="AO1592" s="554"/>
      <c r="AP1592" s="554"/>
      <c r="AQ1592" s="554"/>
      <c r="AR1592" s="554"/>
      <c r="AS1592" s="554"/>
      <c r="AT1592" s="554"/>
      <c r="AU1592" s="554"/>
      <c r="AV1592" s="554"/>
      <c r="AW1592" s="554"/>
      <c r="AX1592" s="554"/>
      <c r="AY1592" s="554"/>
      <c r="AZ1592" s="554"/>
      <c r="BA1592" s="554"/>
      <c r="BB1592" s="554"/>
      <c r="BC1592" s="554"/>
      <c r="BD1592" s="554"/>
      <c r="BE1592" s="554"/>
      <c r="BF1592" s="554"/>
      <c r="BG1592" s="9"/>
      <c r="BH1592" s="9"/>
      <c r="BI1592" s="9"/>
      <c r="BJ1592" s="9"/>
      <c r="BK1592" s="9"/>
      <c r="BL1592" s="9"/>
      <c r="BM1592" s="9"/>
      <c r="BN1592" s="9"/>
      <c r="BO1592" s="9"/>
      <c r="BP1592" s="9"/>
      <c r="BQ1592" s="9"/>
      <c r="BR1592" s="9"/>
      <c r="BS1592" s="9"/>
      <c r="BT1592" s="9"/>
      <c r="BU1592" s="9"/>
      <c r="BV1592" s="9"/>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c r="DR1592" s="9"/>
      <c r="DS1592" s="9"/>
      <c r="DT1592" s="9"/>
    </row>
    <row r="1593" spans="1:124" hidden="1">
      <c r="A1593" s="9"/>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554"/>
      <c r="AI1593" s="554"/>
      <c r="AJ1593" s="554"/>
      <c r="AK1593" s="554"/>
      <c r="AL1593" s="554"/>
      <c r="AM1593" s="554"/>
      <c r="AN1593" s="554"/>
      <c r="AO1593" s="554"/>
      <c r="AP1593" s="554"/>
      <c r="AQ1593" s="554"/>
      <c r="AR1593" s="554"/>
      <c r="AS1593" s="554"/>
      <c r="AT1593" s="554"/>
      <c r="AU1593" s="554"/>
      <c r="AV1593" s="554"/>
      <c r="AW1593" s="554"/>
      <c r="AX1593" s="554"/>
      <c r="AY1593" s="554"/>
      <c r="AZ1593" s="554"/>
      <c r="BA1593" s="554"/>
      <c r="BB1593" s="554"/>
      <c r="BC1593" s="554"/>
      <c r="BD1593" s="554"/>
      <c r="BE1593" s="554"/>
      <c r="BF1593" s="554"/>
      <c r="BG1593" s="9"/>
      <c r="BH1593" s="9"/>
      <c r="BI1593" s="9"/>
      <c r="BJ1593" s="9"/>
      <c r="BK1593" s="9"/>
      <c r="BL1593" s="9"/>
      <c r="BM1593" s="9"/>
      <c r="BN1593" s="9"/>
      <c r="BO1593" s="9"/>
      <c r="BP1593" s="9"/>
      <c r="BQ1593" s="9"/>
      <c r="BR1593" s="9"/>
      <c r="BS1593" s="9"/>
      <c r="BT1593" s="9"/>
      <c r="BU1593" s="9"/>
      <c r="BV1593" s="9"/>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c r="DR1593" s="9"/>
      <c r="DS1593" s="9"/>
      <c r="DT1593" s="9"/>
    </row>
    <row r="1594" spans="1:124" hidden="1">
      <c r="A1594" s="9"/>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554"/>
      <c r="AI1594" s="554"/>
      <c r="AJ1594" s="554"/>
      <c r="AK1594" s="554"/>
      <c r="AL1594" s="554"/>
      <c r="AM1594" s="554"/>
      <c r="AN1594" s="554"/>
      <c r="AO1594" s="554"/>
      <c r="AP1594" s="554"/>
      <c r="AQ1594" s="554"/>
      <c r="AR1594" s="554"/>
      <c r="AS1594" s="554"/>
      <c r="AT1594" s="554"/>
      <c r="AU1594" s="554"/>
      <c r="AV1594" s="554"/>
      <c r="AW1594" s="554"/>
      <c r="AX1594" s="554"/>
      <c r="AY1594" s="554"/>
      <c r="AZ1594" s="554"/>
      <c r="BA1594" s="554"/>
      <c r="BB1594" s="554"/>
      <c r="BC1594" s="554"/>
      <c r="BD1594" s="554"/>
      <c r="BE1594" s="554"/>
      <c r="BF1594" s="554"/>
      <c r="BG1594" s="9"/>
      <c r="BH1594" s="9"/>
      <c r="BI1594" s="9"/>
      <c r="BJ1594" s="9"/>
      <c r="BK1594" s="9"/>
      <c r="BL1594" s="9"/>
      <c r="BM1594" s="9"/>
      <c r="BN1594" s="9"/>
      <c r="BO1594" s="9"/>
      <c r="BP1594" s="9"/>
      <c r="BQ1594" s="9"/>
      <c r="BR1594" s="9"/>
      <c r="BS1594" s="9"/>
      <c r="BT1594" s="9"/>
      <c r="BU1594" s="9"/>
      <c r="BV1594" s="9"/>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c r="DR1594" s="9"/>
      <c r="DS1594" s="9"/>
      <c r="DT1594" s="9"/>
    </row>
    <row r="1595" spans="1:124" hidden="1">
      <c r="A1595" s="9"/>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554"/>
      <c r="AI1595" s="554"/>
      <c r="AJ1595" s="554"/>
      <c r="AK1595" s="554"/>
      <c r="AL1595" s="554"/>
      <c r="AM1595" s="554"/>
      <c r="AN1595" s="554"/>
      <c r="AO1595" s="554"/>
      <c r="AP1595" s="554"/>
      <c r="AQ1595" s="554"/>
      <c r="AR1595" s="554"/>
      <c r="AS1595" s="554"/>
      <c r="AT1595" s="554"/>
      <c r="AU1595" s="554"/>
      <c r="AV1595" s="554"/>
      <c r="AW1595" s="554"/>
      <c r="AX1595" s="554"/>
      <c r="AY1595" s="554"/>
      <c r="AZ1595" s="554"/>
      <c r="BA1595" s="554"/>
      <c r="BB1595" s="554"/>
      <c r="BC1595" s="554"/>
      <c r="BD1595" s="554"/>
      <c r="BE1595" s="554"/>
      <c r="BF1595" s="554"/>
      <c r="BG1595" s="9"/>
      <c r="BH1595" s="9"/>
      <c r="BI1595" s="9"/>
      <c r="BJ1595" s="9"/>
      <c r="BK1595" s="9"/>
      <c r="BL1595" s="9"/>
      <c r="BM1595" s="9"/>
      <c r="BN1595" s="9"/>
      <c r="BO1595" s="9"/>
      <c r="BP1595" s="9"/>
      <c r="BQ1595" s="9"/>
      <c r="BR1595" s="9"/>
      <c r="BS1595" s="9"/>
      <c r="BT1595" s="9"/>
      <c r="BU1595" s="9"/>
      <c r="BV1595" s="9"/>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c r="DR1595" s="9"/>
      <c r="DS1595" s="9"/>
      <c r="DT1595" s="9"/>
    </row>
    <row r="1596" spans="1:124" hidden="1">
      <c r="A1596" s="9"/>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554"/>
      <c r="AI1596" s="554"/>
      <c r="AJ1596" s="554"/>
      <c r="AK1596" s="554"/>
      <c r="AL1596" s="554"/>
      <c r="AM1596" s="554"/>
      <c r="AN1596" s="554"/>
      <c r="AO1596" s="554"/>
      <c r="AP1596" s="554"/>
      <c r="AQ1596" s="554"/>
      <c r="AR1596" s="554"/>
      <c r="AS1596" s="554"/>
      <c r="AT1596" s="554"/>
      <c r="AU1596" s="554"/>
      <c r="AV1596" s="554"/>
      <c r="AW1596" s="554"/>
      <c r="AX1596" s="554"/>
      <c r="AY1596" s="554"/>
      <c r="AZ1596" s="554"/>
      <c r="BA1596" s="554"/>
      <c r="BB1596" s="554"/>
      <c r="BC1596" s="554"/>
      <c r="BD1596" s="554"/>
      <c r="BE1596" s="554"/>
      <c r="BF1596" s="554"/>
      <c r="BG1596" s="9"/>
      <c r="BH1596" s="9"/>
      <c r="BI1596" s="9"/>
      <c r="BJ1596" s="9"/>
      <c r="BK1596" s="9"/>
      <c r="BL1596" s="9"/>
      <c r="BM1596" s="9"/>
      <c r="BN1596" s="9"/>
      <c r="BO1596" s="9"/>
      <c r="BP1596" s="9"/>
      <c r="BQ1596" s="9"/>
      <c r="BR1596" s="9"/>
      <c r="BS1596" s="9"/>
      <c r="BT1596" s="9"/>
      <c r="BU1596" s="9"/>
      <c r="BV1596" s="9"/>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c r="DR1596" s="9"/>
      <c r="DS1596" s="9"/>
      <c r="DT1596" s="9"/>
    </row>
    <row r="1597" spans="1:124" hidden="1">
      <c r="A1597" s="9"/>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554"/>
      <c r="AI1597" s="554"/>
      <c r="AJ1597" s="554"/>
      <c r="AK1597" s="554"/>
      <c r="AL1597" s="554"/>
      <c r="AM1597" s="554"/>
      <c r="AN1597" s="554"/>
      <c r="AO1597" s="554"/>
      <c r="AP1597" s="554"/>
      <c r="AQ1597" s="554"/>
      <c r="AR1597" s="554"/>
      <c r="AS1597" s="554"/>
      <c r="AT1597" s="554"/>
      <c r="AU1597" s="554"/>
      <c r="AV1597" s="554"/>
      <c r="AW1597" s="554"/>
      <c r="AX1597" s="554"/>
      <c r="AY1597" s="554"/>
      <c r="AZ1597" s="554"/>
      <c r="BA1597" s="554"/>
      <c r="BB1597" s="554"/>
      <c r="BC1597" s="554"/>
      <c r="BD1597" s="554"/>
      <c r="BE1597" s="554"/>
      <c r="BF1597" s="554"/>
      <c r="BG1597" s="9"/>
      <c r="BH1597" s="9"/>
      <c r="BI1597" s="9"/>
      <c r="BJ1597" s="9"/>
      <c r="BK1597" s="9"/>
      <c r="BL1597" s="9"/>
      <c r="BM1597" s="9"/>
      <c r="BN1597" s="9"/>
      <c r="BO1597" s="9"/>
      <c r="BP1597" s="9"/>
      <c r="BQ1597" s="9"/>
      <c r="BR1597" s="9"/>
      <c r="BS1597" s="9"/>
      <c r="BT1597" s="9"/>
      <c r="BU1597" s="9"/>
      <c r="BV1597" s="9"/>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c r="DR1597" s="9"/>
      <c r="DS1597" s="9"/>
      <c r="DT1597" s="9"/>
    </row>
    <row r="1598" spans="1:124" hidden="1">
      <c r="A1598" s="9"/>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554"/>
      <c r="AI1598" s="554"/>
      <c r="AJ1598" s="554"/>
      <c r="AK1598" s="554"/>
      <c r="AL1598" s="554"/>
      <c r="AM1598" s="554"/>
      <c r="AN1598" s="554"/>
      <c r="AO1598" s="554"/>
      <c r="AP1598" s="554"/>
      <c r="AQ1598" s="554"/>
      <c r="AR1598" s="554"/>
      <c r="AS1598" s="554"/>
      <c r="AT1598" s="554"/>
      <c r="AU1598" s="554"/>
      <c r="AV1598" s="554"/>
      <c r="AW1598" s="554"/>
      <c r="AX1598" s="554"/>
      <c r="AY1598" s="554"/>
      <c r="AZ1598" s="554"/>
      <c r="BA1598" s="554"/>
      <c r="BB1598" s="554"/>
      <c r="BC1598" s="554"/>
      <c r="BD1598" s="554"/>
      <c r="BE1598" s="554"/>
      <c r="BF1598" s="554"/>
      <c r="BG1598" s="9"/>
      <c r="BH1598" s="9"/>
      <c r="BI1598" s="9"/>
      <c r="BJ1598" s="9"/>
      <c r="BK1598" s="9"/>
      <c r="BL1598" s="9"/>
      <c r="BM1598" s="9"/>
      <c r="BN1598" s="9"/>
      <c r="BO1598" s="9"/>
      <c r="BP1598" s="9"/>
      <c r="BQ1598" s="9"/>
      <c r="BR1598" s="9"/>
      <c r="BS1598" s="9"/>
      <c r="BT1598" s="9"/>
      <c r="BU1598" s="9"/>
      <c r="BV1598" s="9"/>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c r="DR1598" s="9"/>
      <c r="DS1598" s="9"/>
      <c r="DT1598" s="9"/>
    </row>
    <row r="1599" spans="1:124" hidden="1">
      <c r="A1599" s="9"/>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554"/>
      <c r="AI1599" s="554"/>
      <c r="AJ1599" s="554"/>
      <c r="AK1599" s="554"/>
      <c r="AL1599" s="554"/>
      <c r="AM1599" s="554"/>
      <c r="AN1599" s="554"/>
      <c r="AO1599" s="554"/>
      <c r="AP1599" s="554"/>
      <c r="AQ1599" s="554"/>
      <c r="AR1599" s="554"/>
      <c r="AS1599" s="554"/>
      <c r="AT1599" s="554"/>
      <c r="AU1599" s="554"/>
      <c r="AV1599" s="554"/>
      <c r="AW1599" s="554"/>
      <c r="AX1599" s="554"/>
      <c r="AY1599" s="554"/>
      <c r="AZ1599" s="554"/>
      <c r="BA1599" s="554"/>
      <c r="BB1599" s="554"/>
      <c r="BC1599" s="554"/>
      <c r="BD1599" s="554"/>
      <c r="BE1599" s="554"/>
      <c r="BF1599" s="554"/>
      <c r="BG1599" s="9"/>
      <c r="BH1599" s="9"/>
      <c r="BI1599" s="9"/>
      <c r="BJ1599" s="9"/>
      <c r="BK1599" s="9"/>
      <c r="BL1599" s="9"/>
      <c r="BM1599" s="9"/>
      <c r="BN1599" s="9"/>
      <c r="BO1599" s="9"/>
      <c r="BP1599" s="9"/>
      <c r="BQ1599" s="9"/>
      <c r="BR1599" s="9"/>
      <c r="BS1599" s="9"/>
      <c r="BT1599" s="9"/>
      <c r="BU1599" s="9"/>
      <c r="BV1599" s="9"/>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c r="DR1599" s="9"/>
      <c r="DS1599" s="9"/>
      <c r="DT1599" s="9"/>
    </row>
    <row r="1600" spans="1:124" hidden="1">
      <c r="A1600" s="9"/>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554"/>
      <c r="AI1600" s="554"/>
      <c r="AJ1600" s="554"/>
      <c r="AK1600" s="554"/>
      <c r="AL1600" s="554"/>
      <c r="AM1600" s="554"/>
      <c r="AN1600" s="554"/>
      <c r="AO1600" s="554"/>
      <c r="AP1600" s="554"/>
      <c r="AQ1600" s="554"/>
      <c r="AR1600" s="554"/>
      <c r="AS1600" s="554"/>
      <c r="AT1600" s="554"/>
      <c r="AU1600" s="554"/>
      <c r="AV1600" s="554"/>
      <c r="AW1600" s="554"/>
      <c r="AX1600" s="554"/>
      <c r="AY1600" s="554"/>
      <c r="AZ1600" s="554"/>
      <c r="BA1600" s="554"/>
      <c r="BB1600" s="554"/>
      <c r="BC1600" s="554"/>
      <c r="BD1600" s="554"/>
      <c r="BE1600" s="554"/>
      <c r="BF1600" s="554"/>
      <c r="BG1600" s="9"/>
      <c r="BH1600" s="9"/>
      <c r="BI1600" s="9"/>
      <c r="BJ1600" s="9"/>
      <c r="BK1600" s="9"/>
      <c r="BL1600" s="9"/>
      <c r="BM1600" s="9"/>
      <c r="BN1600" s="9"/>
      <c r="BO1600" s="9"/>
      <c r="BP1600" s="9"/>
      <c r="BQ1600" s="9"/>
      <c r="BR1600" s="9"/>
      <c r="BS1600" s="9"/>
      <c r="BT1600" s="9"/>
      <c r="BU1600" s="9"/>
      <c r="BV1600" s="9"/>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c r="DR1600" s="9"/>
      <c r="DS1600" s="9"/>
      <c r="DT1600" s="9"/>
    </row>
    <row r="1601" spans="1:124" hidden="1">
      <c r="A1601" s="9"/>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554"/>
      <c r="AI1601" s="554"/>
      <c r="AJ1601" s="554"/>
      <c r="AK1601" s="554"/>
      <c r="AL1601" s="554"/>
      <c r="AM1601" s="554"/>
      <c r="AN1601" s="554"/>
      <c r="AO1601" s="554"/>
      <c r="AP1601" s="554"/>
      <c r="AQ1601" s="554"/>
      <c r="AR1601" s="554"/>
      <c r="AS1601" s="554"/>
      <c r="AT1601" s="554"/>
      <c r="AU1601" s="554"/>
      <c r="AV1601" s="554"/>
      <c r="AW1601" s="554"/>
      <c r="AX1601" s="554"/>
      <c r="AY1601" s="554"/>
      <c r="AZ1601" s="554"/>
      <c r="BA1601" s="554"/>
      <c r="BB1601" s="554"/>
      <c r="BC1601" s="554"/>
      <c r="BD1601" s="554"/>
      <c r="BE1601" s="554"/>
      <c r="BF1601" s="554"/>
      <c r="BG1601" s="9"/>
      <c r="BH1601" s="9"/>
      <c r="BI1601" s="9"/>
      <c r="BJ1601" s="9"/>
      <c r="BK1601" s="9"/>
      <c r="BL1601" s="9"/>
      <c r="BM1601" s="9"/>
      <c r="BN1601" s="9"/>
      <c r="BO1601" s="9"/>
      <c r="BP1601" s="9"/>
      <c r="BQ1601" s="9"/>
      <c r="BR1601" s="9"/>
      <c r="BS1601" s="9"/>
      <c r="BT1601" s="9"/>
      <c r="BU1601" s="9"/>
      <c r="BV1601" s="9"/>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c r="DR1601" s="9"/>
      <c r="DS1601" s="9"/>
      <c r="DT1601" s="9"/>
    </row>
    <row r="1602" spans="1:124" hidden="1">
      <c r="A1602" s="9"/>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554"/>
      <c r="AI1602" s="554"/>
      <c r="AJ1602" s="554"/>
      <c r="AK1602" s="554"/>
      <c r="AL1602" s="554"/>
      <c r="AM1602" s="554"/>
      <c r="AN1602" s="554"/>
      <c r="AO1602" s="554"/>
      <c r="AP1602" s="554"/>
      <c r="AQ1602" s="554"/>
      <c r="AR1602" s="554"/>
      <c r="AS1602" s="554"/>
      <c r="AT1602" s="554"/>
      <c r="AU1602" s="554"/>
      <c r="AV1602" s="554"/>
      <c r="AW1602" s="554"/>
      <c r="AX1602" s="554"/>
      <c r="AY1602" s="554"/>
      <c r="AZ1602" s="554"/>
      <c r="BA1602" s="554"/>
      <c r="BB1602" s="554"/>
      <c r="BC1602" s="554"/>
      <c r="BD1602" s="554"/>
      <c r="BE1602" s="554"/>
      <c r="BF1602" s="554"/>
      <c r="BG1602" s="9"/>
      <c r="BH1602" s="9"/>
      <c r="BI1602" s="9"/>
      <c r="BJ1602" s="9"/>
      <c r="BK1602" s="9"/>
      <c r="BL1602" s="9"/>
      <c r="BM1602" s="9"/>
      <c r="BN1602" s="9"/>
      <c r="BO1602" s="9"/>
      <c r="BP1602" s="9"/>
      <c r="BQ1602" s="9"/>
      <c r="BR1602" s="9"/>
      <c r="BS1602" s="9"/>
      <c r="BT1602" s="9"/>
      <c r="BU1602" s="9"/>
      <c r="BV1602" s="9"/>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c r="DR1602" s="9"/>
      <c r="DS1602" s="9"/>
      <c r="DT1602" s="9"/>
    </row>
    <row r="1603" spans="1:124" hidden="1">
      <c r="A1603" s="9"/>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554"/>
      <c r="AI1603" s="554"/>
      <c r="AJ1603" s="554"/>
      <c r="AK1603" s="554"/>
      <c r="AL1603" s="554"/>
      <c r="AM1603" s="554"/>
      <c r="AN1603" s="554"/>
      <c r="AO1603" s="554"/>
      <c r="AP1603" s="554"/>
      <c r="AQ1603" s="554"/>
      <c r="AR1603" s="554"/>
      <c r="AS1603" s="554"/>
      <c r="AT1603" s="554"/>
      <c r="AU1603" s="554"/>
      <c r="AV1603" s="554"/>
      <c r="AW1603" s="554"/>
      <c r="AX1603" s="554"/>
      <c r="AY1603" s="554"/>
      <c r="AZ1603" s="554"/>
      <c r="BA1603" s="554"/>
      <c r="BB1603" s="554"/>
      <c r="BC1603" s="554"/>
      <c r="BD1603" s="554"/>
      <c r="BE1603" s="554"/>
      <c r="BF1603" s="554"/>
      <c r="BG1603" s="9"/>
      <c r="BH1603" s="9"/>
      <c r="BI1603" s="9"/>
      <c r="BJ1603" s="9"/>
      <c r="BK1603" s="9"/>
      <c r="BL1603" s="9"/>
      <c r="BM1603" s="9"/>
      <c r="BN1603" s="9"/>
      <c r="BO1603" s="9"/>
      <c r="BP1603" s="9"/>
      <c r="BQ1603" s="9"/>
      <c r="BR1603" s="9"/>
      <c r="BS1603" s="9"/>
      <c r="BT1603" s="9"/>
      <c r="BU1603" s="9"/>
      <c r="BV1603" s="9"/>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c r="DR1603" s="9"/>
      <c r="DS1603" s="9"/>
      <c r="DT1603" s="9"/>
    </row>
    <row r="1604" spans="1:124" hidden="1">
      <c r="A1604" s="9"/>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554"/>
      <c r="AI1604" s="554"/>
      <c r="AJ1604" s="554"/>
      <c r="AK1604" s="554"/>
      <c r="AL1604" s="554"/>
      <c r="AM1604" s="554"/>
      <c r="AN1604" s="554"/>
      <c r="AO1604" s="554"/>
      <c r="AP1604" s="554"/>
      <c r="AQ1604" s="554"/>
      <c r="AR1604" s="554"/>
      <c r="AS1604" s="554"/>
      <c r="AT1604" s="554"/>
      <c r="AU1604" s="554"/>
      <c r="AV1604" s="554"/>
      <c r="AW1604" s="554"/>
      <c r="AX1604" s="554"/>
      <c r="AY1604" s="554"/>
      <c r="AZ1604" s="554"/>
      <c r="BA1604" s="554"/>
      <c r="BB1604" s="554"/>
      <c r="BC1604" s="554"/>
      <c r="BD1604" s="554"/>
      <c r="BE1604" s="554"/>
      <c r="BF1604" s="554"/>
      <c r="BG1604" s="9"/>
      <c r="BH1604" s="9"/>
      <c r="BI1604" s="9"/>
      <c r="BJ1604" s="9"/>
      <c r="BK1604" s="9"/>
      <c r="BL1604" s="9"/>
      <c r="BM1604" s="9"/>
      <c r="BN1604" s="9"/>
      <c r="BO1604" s="9"/>
      <c r="BP1604" s="9"/>
      <c r="BQ1604" s="9"/>
      <c r="BR1604" s="9"/>
      <c r="BS1604" s="9"/>
      <c r="BT1604" s="9"/>
      <c r="BU1604" s="9"/>
      <c r="BV1604" s="9"/>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c r="DR1604" s="9"/>
      <c r="DS1604" s="9"/>
      <c r="DT1604" s="9"/>
    </row>
    <row r="1605" spans="1:124" hidden="1">
      <c r="A1605" s="9"/>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554"/>
      <c r="AI1605" s="554"/>
      <c r="AJ1605" s="554"/>
      <c r="AK1605" s="554"/>
      <c r="AL1605" s="554"/>
      <c r="AM1605" s="554"/>
      <c r="AN1605" s="554"/>
      <c r="AO1605" s="554"/>
      <c r="AP1605" s="554"/>
      <c r="AQ1605" s="554"/>
      <c r="AR1605" s="554"/>
      <c r="AS1605" s="554"/>
      <c r="AT1605" s="554"/>
      <c r="AU1605" s="554"/>
      <c r="AV1605" s="554"/>
      <c r="AW1605" s="554"/>
      <c r="AX1605" s="554"/>
      <c r="AY1605" s="554"/>
      <c r="AZ1605" s="554"/>
      <c r="BA1605" s="554"/>
      <c r="BB1605" s="554"/>
      <c r="BC1605" s="554"/>
      <c r="BD1605" s="554"/>
      <c r="BE1605" s="554"/>
      <c r="BF1605" s="554"/>
      <c r="BG1605" s="9"/>
      <c r="BH1605" s="9"/>
      <c r="BI1605" s="9"/>
      <c r="BJ1605" s="9"/>
      <c r="BK1605" s="9"/>
      <c r="BL1605" s="9"/>
      <c r="BM1605" s="9"/>
      <c r="BN1605" s="9"/>
      <c r="BO1605" s="9"/>
      <c r="BP1605" s="9"/>
      <c r="BQ1605" s="9"/>
      <c r="BR1605" s="9"/>
      <c r="BS1605" s="9"/>
      <c r="BT1605" s="9"/>
      <c r="BU1605" s="9"/>
      <c r="BV1605" s="9"/>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c r="DR1605" s="9"/>
      <c r="DS1605" s="9"/>
      <c r="DT1605" s="9"/>
    </row>
    <row r="1606" spans="1:124" hidden="1">
      <c r="A1606" s="9"/>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554"/>
      <c r="AI1606" s="554"/>
      <c r="AJ1606" s="554"/>
      <c r="AK1606" s="554"/>
      <c r="AL1606" s="554"/>
      <c r="AM1606" s="554"/>
      <c r="AN1606" s="554"/>
      <c r="AO1606" s="554"/>
      <c r="AP1606" s="554"/>
      <c r="AQ1606" s="554"/>
      <c r="AR1606" s="554"/>
      <c r="AS1606" s="554"/>
      <c r="AT1606" s="554"/>
      <c r="AU1606" s="554"/>
      <c r="AV1606" s="554"/>
      <c r="AW1606" s="554"/>
      <c r="AX1606" s="554"/>
      <c r="AY1606" s="554"/>
      <c r="AZ1606" s="554"/>
      <c r="BA1606" s="554"/>
      <c r="BB1606" s="554"/>
      <c r="BC1606" s="554"/>
      <c r="BD1606" s="554"/>
      <c r="BE1606" s="554"/>
      <c r="BF1606" s="554"/>
      <c r="BG1606" s="9"/>
      <c r="BH1606" s="9"/>
      <c r="BI1606" s="9"/>
      <c r="BJ1606" s="9"/>
      <c r="BK1606" s="9"/>
      <c r="BL1606" s="9"/>
      <c r="BM1606" s="9"/>
      <c r="BN1606" s="9"/>
      <c r="BO1606" s="9"/>
      <c r="BP1606" s="9"/>
      <c r="BQ1606" s="9"/>
      <c r="BR1606" s="9"/>
      <c r="BS1606" s="9"/>
      <c r="BT1606" s="9"/>
      <c r="BU1606" s="9"/>
      <c r="BV1606" s="9"/>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c r="DR1606" s="9"/>
      <c r="DS1606" s="9"/>
      <c r="DT1606" s="9"/>
    </row>
    <row r="1607" spans="1:124" hidden="1">
      <c r="A1607" s="9"/>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554"/>
      <c r="AI1607" s="554"/>
      <c r="AJ1607" s="554"/>
      <c r="AK1607" s="554"/>
      <c r="AL1607" s="554"/>
      <c r="AM1607" s="554"/>
      <c r="AN1607" s="554"/>
      <c r="AO1607" s="554"/>
      <c r="AP1607" s="554"/>
      <c r="AQ1607" s="554"/>
      <c r="AR1607" s="554"/>
      <c r="AS1607" s="554"/>
      <c r="AT1607" s="554"/>
      <c r="AU1607" s="554"/>
      <c r="AV1607" s="554"/>
      <c r="AW1607" s="554"/>
      <c r="AX1607" s="554"/>
      <c r="AY1607" s="554"/>
      <c r="AZ1607" s="554"/>
      <c r="BA1607" s="554"/>
      <c r="BB1607" s="554"/>
      <c r="BC1607" s="554"/>
      <c r="BD1607" s="554"/>
      <c r="BE1607" s="554"/>
      <c r="BF1607" s="554"/>
      <c r="BG1607" s="9"/>
      <c r="BH1607" s="9"/>
      <c r="BI1607" s="9"/>
      <c r="BJ1607" s="9"/>
      <c r="BK1607" s="9"/>
      <c r="BL1607" s="9"/>
      <c r="BM1607" s="9"/>
      <c r="BN1607" s="9"/>
      <c r="BO1607" s="9"/>
      <c r="BP1607" s="9"/>
      <c r="BQ1607" s="9"/>
      <c r="BR1607" s="9"/>
      <c r="BS1607" s="9"/>
      <c r="BT1607" s="9"/>
      <c r="BU1607" s="9"/>
      <c r="BV1607" s="9"/>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c r="DR1607" s="9"/>
      <c r="DS1607" s="9"/>
      <c r="DT1607" s="9"/>
    </row>
    <row r="1608" spans="1:124" hidden="1">
      <c r="A1608" s="9"/>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554"/>
      <c r="AI1608" s="554"/>
      <c r="AJ1608" s="554"/>
      <c r="AK1608" s="554"/>
      <c r="AL1608" s="554"/>
      <c r="AM1608" s="554"/>
      <c r="AN1608" s="554"/>
      <c r="AO1608" s="554"/>
      <c r="AP1608" s="554"/>
      <c r="AQ1608" s="554"/>
      <c r="AR1608" s="554"/>
      <c r="AS1608" s="554"/>
      <c r="AT1608" s="554"/>
      <c r="AU1608" s="554"/>
      <c r="AV1608" s="554"/>
      <c r="AW1608" s="554"/>
      <c r="AX1608" s="554"/>
      <c r="AY1608" s="554"/>
      <c r="AZ1608" s="554"/>
      <c r="BA1608" s="554"/>
      <c r="BB1608" s="554"/>
      <c r="BC1608" s="554"/>
      <c r="BD1608" s="554"/>
      <c r="BE1608" s="554"/>
      <c r="BF1608" s="554"/>
      <c r="BG1608" s="9"/>
      <c r="BH1608" s="9"/>
      <c r="BI1608" s="9"/>
      <c r="BJ1608" s="9"/>
      <c r="BK1608" s="9"/>
      <c r="BL1608" s="9"/>
      <c r="BM1608" s="9"/>
      <c r="BN1608" s="9"/>
      <c r="BO1608" s="9"/>
      <c r="BP1608" s="9"/>
      <c r="BQ1608" s="9"/>
      <c r="BR1608" s="9"/>
      <c r="BS1608" s="9"/>
      <c r="BT1608" s="9"/>
      <c r="BU1608" s="9"/>
      <c r="BV1608" s="9"/>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c r="DR1608" s="9"/>
      <c r="DS1608" s="9"/>
      <c r="DT1608" s="9"/>
    </row>
    <row r="1609" spans="1:124" hidden="1">
      <c r="A1609" s="9"/>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9"/>
      <c r="AF1609" s="9"/>
      <c r="AG1609" s="9"/>
      <c r="AH1609" s="554"/>
      <c r="AI1609" s="554"/>
      <c r="AJ1609" s="554"/>
      <c r="AK1609" s="554"/>
      <c r="AL1609" s="554"/>
      <c r="AM1609" s="554"/>
      <c r="AN1609" s="554"/>
      <c r="AO1609" s="554"/>
      <c r="AP1609" s="554"/>
      <c r="AQ1609" s="554"/>
      <c r="AR1609" s="554"/>
      <c r="AS1609" s="554"/>
      <c r="AT1609" s="554"/>
      <c r="AU1609" s="554"/>
      <c r="AV1609" s="554"/>
      <c r="AW1609" s="554"/>
      <c r="AX1609" s="554"/>
      <c r="AY1609" s="554"/>
      <c r="AZ1609" s="554"/>
      <c r="BA1609" s="554"/>
      <c r="BB1609" s="554"/>
      <c r="BC1609" s="554"/>
      <c r="BD1609" s="554"/>
      <c r="BE1609" s="554"/>
      <c r="BF1609" s="554"/>
      <c r="BG1609" s="9"/>
      <c r="BH1609" s="9"/>
      <c r="BI1609" s="9"/>
      <c r="BJ1609" s="9"/>
      <c r="BK1609" s="9"/>
      <c r="BL1609" s="9"/>
      <c r="BM1609" s="9"/>
      <c r="BN1609" s="9"/>
      <c r="BO1609" s="9"/>
      <c r="BP1609" s="9"/>
      <c r="BQ1609" s="9"/>
      <c r="BR1609" s="9"/>
      <c r="BS1609" s="9"/>
      <c r="BT1609" s="9"/>
      <c r="BU1609" s="9"/>
      <c r="BV1609" s="9"/>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c r="DR1609" s="9"/>
      <c r="DS1609" s="9"/>
      <c r="DT1609" s="9"/>
    </row>
    <row r="1610" spans="1:124" hidden="1">
      <c r="A1610" s="9"/>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554"/>
      <c r="AI1610" s="554"/>
      <c r="AJ1610" s="554"/>
      <c r="AK1610" s="554"/>
      <c r="AL1610" s="554"/>
      <c r="AM1610" s="554"/>
      <c r="AN1610" s="554"/>
      <c r="AO1610" s="554"/>
      <c r="AP1610" s="554"/>
      <c r="AQ1610" s="554"/>
      <c r="AR1610" s="554"/>
      <c r="AS1610" s="554"/>
      <c r="AT1610" s="554"/>
      <c r="AU1610" s="554"/>
      <c r="AV1610" s="554"/>
      <c r="AW1610" s="554"/>
      <c r="AX1610" s="554"/>
      <c r="AY1610" s="554"/>
      <c r="AZ1610" s="554"/>
      <c r="BA1610" s="554"/>
      <c r="BB1610" s="554"/>
      <c r="BC1610" s="554"/>
      <c r="BD1610" s="554"/>
      <c r="BE1610" s="554"/>
      <c r="BF1610" s="554"/>
      <c r="BG1610" s="9"/>
      <c r="BH1610" s="9"/>
      <c r="BI1610" s="9"/>
      <c r="BJ1610" s="9"/>
      <c r="BK1610" s="9"/>
      <c r="BL1610" s="9"/>
      <c r="BM1610" s="9"/>
      <c r="BN1610" s="9"/>
      <c r="BO1610" s="9"/>
      <c r="BP1610" s="9"/>
      <c r="BQ1610" s="9"/>
      <c r="BR1610" s="9"/>
      <c r="BS1610" s="9"/>
      <c r="BT1610" s="9"/>
      <c r="BU1610" s="9"/>
      <c r="BV1610" s="9"/>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c r="DR1610" s="9"/>
      <c r="DS1610" s="9"/>
      <c r="DT1610" s="9"/>
    </row>
    <row r="1611" spans="1:124" hidden="1">
      <c r="A1611" s="9"/>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9"/>
      <c r="AF1611" s="9"/>
      <c r="AG1611" s="9"/>
      <c r="AH1611" s="554"/>
      <c r="AI1611" s="554"/>
      <c r="AJ1611" s="554"/>
      <c r="AK1611" s="554"/>
      <c r="AL1611" s="554"/>
      <c r="AM1611" s="554"/>
      <c r="AN1611" s="554"/>
      <c r="AO1611" s="554"/>
      <c r="AP1611" s="554"/>
      <c r="AQ1611" s="554"/>
      <c r="AR1611" s="554"/>
      <c r="AS1611" s="554"/>
      <c r="AT1611" s="554"/>
      <c r="AU1611" s="554"/>
      <c r="AV1611" s="554"/>
      <c r="AW1611" s="554"/>
      <c r="AX1611" s="554"/>
      <c r="AY1611" s="554"/>
      <c r="AZ1611" s="554"/>
      <c r="BA1611" s="554"/>
      <c r="BB1611" s="554"/>
      <c r="BC1611" s="554"/>
      <c r="BD1611" s="554"/>
      <c r="BE1611" s="554"/>
      <c r="BF1611" s="554"/>
      <c r="BG1611" s="9"/>
      <c r="BH1611" s="9"/>
      <c r="BI1611" s="9"/>
      <c r="BJ1611" s="9"/>
      <c r="BK1611" s="9"/>
      <c r="BL1611" s="9"/>
      <c r="BM1611" s="9"/>
      <c r="BN1611" s="9"/>
      <c r="BO1611" s="9"/>
      <c r="BP1611" s="9"/>
      <c r="BQ1611" s="9"/>
      <c r="BR1611" s="9"/>
      <c r="BS1611" s="9"/>
      <c r="BT1611" s="9"/>
      <c r="BU1611" s="9"/>
      <c r="BV1611" s="9"/>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c r="DR1611" s="9"/>
      <c r="DS1611" s="9"/>
      <c r="DT1611" s="9"/>
    </row>
    <row r="1612" spans="1:124" hidden="1">
      <c r="A1612" s="9"/>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9"/>
      <c r="AF1612" s="9"/>
      <c r="AG1612" s="9"/>
      <c r="AH1612" s="554"/>
      <c r="AI1612" s="554"/>
      <c r="AJ1612" s="554"/>
      <c r="AK1612" s="554"/>
      <c r="AL1612" s="554"/>
      <c r="AM1612" s="554"/>
      <c r="AN1612" s="554"/>
      <c r="AO1612" s="554"/>
      <c r="AP1612" s="554"/>
      <c r="AQ1612" s="554"/>
      <c r="AR1612" s="554"/>
      <c r="AS1612" s="554"/>
      <c r="AT1612" s="554"/>
      <c r="AU1612" s="554"/>
      <c r="AV1612" s="554"/>
      <c r="AW1612" s="554"/>
      <c r="AX1612" s="554"/>
      <c r="AY1612" s="554"/>
      <c r="AZ1612" s="554"/>
      <c r="BA1612" s="554"/>
      <c r="BB1612" s="554"/>
      <c r="BC1612" s="554"/>
      <c r="BD1612" s="554"/>
      <c r="BE1612" s="554"/>
      <c r="BF1612" s="554"/>
      <c r="BG1612" s="9"/>
      <c r="BH1612" s="9"/>
      <c r="BI1612" s="9"/>
      <c r="BJ1612" s="9"/>
      <c r="BK1612" s="9"/>
      <c r="BL1612" s="9"/>
      <c r="BM1612" s="9"/>
      <c r="BN1612" s="9"/>
      <c r="BO1612" s="9"/>
      <c r="BP1612" s="9"/>
      <c r="BQ1612" s="9"/>
      <c r="BR1612" s="9"/>
      <c r="BS1612" s="9"/>
      <c r="BT1612" s="9"/>
      <c r="BU1612" s="9"/>
      <c r="BV1612" s="9"/>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c r="DR1612" s="9"/>
      <c r="DS1612" s="9"/>
      <c r="DT1612" s="9"/>
    </row>
    <row r="1613" spans="1:124" hidden="1">
      <c r="A1613" s="9"/>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9"/>
      <c r="AF1613" s="9"/>
      <c r="AG1613" s="9"/>
      <c r="AH1613" s="554"/>
      <c r="AI1613" s="554"/>
      <c r="AJ1613" s="554"/>
      <c r="AK1613" s="554"/>
      <c r="AL1613" s="554"/>
      <c r="AM1613" s="554"/>
      <c r="AN1613" s="554"/>
      <c r="AO1613" s="554"/>
      <c r="AP1613" s="554"/>
      <c r="AQ1613" s="554"/>
      <c r="AR1613" s="554"/>
      <c r="AS1613" s="554"/>
      <c r="AT1613" s="554"/>
      <c r="AU1613" s="554"/>
      <c r="AV1613" s="554"/>
      <c r="AW1613" s="554"/>
      <c r="AX1613" s="554"/>
      <c r="AY1613" s="554"/>
      <c r="AZ1613" s="554"/>
      <c r="BA1613" s="554"/>
      <c r="BB1613" s="554"/>
      <c r="BC1613" s="554"/>
      <c r="BD1613" s="554"/>
      <c r="BE1613" s="554"/>
      <c r="BF1613" s="554"/>
      <c r="BG1613" s="9"/>
      <c r="BH1613" s="9"/>
      <c r="BI1613" s="9"/>
      <c r="BJ1613" s="9"/>
      <c r="BK1613" s="9"/>
      <c r="BL1613" s="9"/>
      <c r="BM1613" s="9"/>
      <c r="BN1613" s="9"/>
      <c r="BO1613" s="9"/>
      <c r="BP1613" s="9"/>
      <c r="BQ1613" s="9"/>
      <c r="BR1613" s="9"/>
      <c r="BS1613" s="9"/>
      <c r="BT1613" s="9"/>
      <c r="BU1613" s="9"/>
      <c r="BV1613" s="9"/>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c r="DR1613" s="9"/>
      <c r="DS1613" s="9"/>
      <c r="DT1613" s="9"/>
    </row>
    <row r="1614" spans="1:124" hidden="1">
      <c r="A1614" s="9"/>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554"/>
      <c r="AI1614" s="554"/>
      <c r="AJ1614" s="554"/>
      <c r="AK1614" s="554"/>
      <c r="AL1614" s="554"/>
      <c r="AM1614" s="554"/>
      <c r="AN1614" s="554"/>
      <c r="AO1614" s="554"/>
      <c r="AP1614" s="554"/>
      <c r="AQ1614" s="554"/>
      <c r="AR1614" s="554"/>
      <c r="AS1614" s="554"/>
      <c r="AT1614" s="554"/>
      <c r="AU1614" s="554"/>
      <c r="AV1614" s="554"/>
      <c r="AW1614" s="554"/>
      <c r="AX1614" s="554"/>
      <c r="AY1614" s="554"/>
      <c r="AZ1614" s="554"/>
      <c r="BA1614" s="554"/>
      <c r="BB1614" s="554"/>
      <c r="BC1614" s="554"/>
      <c r="BD1614" s="554"/>
      <c r="BE1614" s="554"/>
      <c r="BF1614" s="554"/>
      <c r="BG1614" s="9"/>
      <c r="BH1614" s="9"/>
      <c r="BI1614" s="9"/>
      <c r="BJ1614" s="9"/>
      <c r="BK1614" s="9"/>
      <c r="BL1614" s="9"/>
      <c r="BM1614" s="9"/>
      <c r="BN1614" s="9"/>
      <c r="BO1614" s="9"/>
      <c r="BP1614" s="9"/>
      <c r="BQ1614" s="9"/>
      <c r="BR1614" s="9"/>
      <c r="BS1614" s="9"/>
      <c r="BT1614" s="9"/>
      <c r="BU1614" s="9"/>
      <c r="BV1614" s="9"/>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c r="DR1614" s="9"/>
      <c r="DS1614" s="9"/>
      <c r="DT1614" s="9"/>
    </row>
    <row r="1615" spans="1:124" hidden="1">
      <c r="A1615" s="9"/>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9"/>
      <c r="AF1615" s="9"/>
      <c r="AG1615" s="9"/>
      <c r="AH1615" s="554"/>
      <c r="AI1615" s="554"/>
      <c r="AJ1615" s="554"/>
      <c r="AK1615" s="554"/>
      <c r="AL1615" s="554"/>
      <c r="AM1615" s="554"/>
      <c r="AN1615" s="554"/>
      <c r="AO1615" s="554"/>
      <c r="AP1615" s="554"/>
      <c r="AQ1615" s="554"/>
      <c r="AR1615" s="554"/>
      <c r="AS1615" s="554"/>
      <c r="AT1615" s="554"/>
      <c r="AU1615" s="554"/>
      <c r="AV1615" s="554"/>
      <c r="AW1615" s="554"/>
      <c r="AX1615" s="554"/>
      <c r="AY1615" s="554"/>
      <c r="AZ1615" s="554"/>
      <c r="BA1615" s="554"/>
      <c r="BB1615" s="554"/>
      <c r="BC1615" s="554"/>
      <c r="BD1615" s="554"/>
      <c r="BE1615" s="554"/>
      <c r="BF1615" s="554"/>
      <c r="BG1615" s="9"/>
      <c r="BH1615" s="9"/>
      <c r="BI1615" s="9"/>
      <c r="BJ1615" s="9"/>
      <c r="BK1615" s="9"/>
      <c r="BL1615" s="9"/>
      <c r="BM1615" s="9"/>
      <c r="BN1615" s="9"/>
      <c r="BO1615" s="9"/>
      <c r="BP1615" s="9"/>
      <c r="BQ1615" s="9"/>
      <c r="BR1615" s="9"/>
      <c r="BS1615" s="9"/>
      <c r="BT1615" s="9"/>
      <c r="BU1615" s="9"/>
      <c r="BV1615" s="9"/>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c r="DR1615" s="9"/>
      <c r="DS1615" s="9"/>
      <c r="DT1615" s="9"/>
    </row>
    <row r="1616" spans="1:124" hidden="1">
      <c r="A1616" s="9"/>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9"/>
      <c r="AF1616" s="9"/>
      <c r="AG1616" s="9"/>
      <c r="AH1616" s="554"/>
      <c r="AI1616" s="554"/>
      <c r="AJ1616" s="554"/>
      <c r="AK1616" s="554"/>
      <c r="AL1616" s="554"/>
      <c r="AM1616" s="554"/>
      <c r="AN1616" s="554"/>
      <c r="AO1616" s="554"/>
      <c r="AP1616" s="554"/>
      <c r="AQ1616" s="554"/>
      <c r="AR1616" s="554"/>
      <c r="AS1616" s="554"/>
      <c r="AT1616" s="554"/>
      <c r="AU1616" s="554"/>
      <c r="AV1616" s="554"/>
      <c r="AW1616" s="554"/>
      <c r="AX1616" s="554"/>
      <c r="AY1616" s="554"/>
      <c r="AZ1616" s="554"/>
      <c r="BA1616" s="554"/>
      <c r="BB1616" s="554"/>
      <c r="BC1616" s="554"/>
      <c r="BD1616" s="554"/>
      <c r="BE1616" s="554"/>
      <c r="BF1616" s="554"/>
      <c r="BG1616" s="9"/>
      <c r="BH1616" s="9"/>
      <c r="BI1616" s="9"/>
      <c r="BJ1616" s="9"/>
      <c r="BK1616" s="9"/>
      <c r="BL1616" s="9"/>
      <c r="BM1616" s="9"/>
      <c r="BN1616" s="9"/>
      <c r="BO1616" s="9"/>
      <c r="BP1616" s="9"/>
      <c r="BQ1616" s="9"/>
      <c r="BR1616" s="9"/>
      <c r="BS1616" s="9"/>
      <c r="BT1616" s="9"/>
      <c r="BU1616" s="9"/>
      <c r="BV1616" s="9"/>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c r="DR1616" s="9"/>
      <c r="DS1616" s="9"/>
      <c r="DT1616" s="9"/>
    </row>
    <row r="1617" spans="1:124" hidden="1">
      <c r="A1617" s="9"/>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554"/>
      <c r="AI1617" s="554"/>
      <c r="AJ1617" s="554"/>
      <c r="AK1617" s="554"/>
      <c r="AL1617" s="554"/>
      <c r="AM1617" s="554"/>
      <c r="AN1617" s="554"/>
      <c r="AO1617" s="554"/>
      <c r="AP1617" s="554"/>
      <c r="AQ1617" s="554"/>
      <c r="AR1617" s="554"/>
      <c r="AS1617" s="554"/>
      <c r="AT1617" s="554"/>
      <c r="AU1617" s="554"/>
      <c r="AV1617" s="554"/>
      <c r="AW1617" s="554"/>
      <c r="AX1617" s="554"/>
      <c r="AY1617" s="554"/>
      <c r="AZ1617" s="554"/>
      <c r="BA1617" s="554"/>
      <c r="BB1617" s="554"/>
      <c r="BC1617" s="554"/>
      <c r="BD1617" s="554"/>
      <c r="BE1617" s="554"/>
      <c r="BF1617" s="554"/>
      <c r="BG1617" s="9"/>
      <c r="BH1617" s="9"/>
      <c r="BI1617" s="9"/>
      <c r="BJ1617" s="9"/>
      <c r="BK1617" s="9"/>
      <c r="BL1617" s="9"/>
      <c r="BM1617" s="9"/>
      <c r="BN1617" s="9"/>
      <c r="BO1617" s="9"/>
      <c r="BP1617" s="9"/>
      <c r="BQ1617" s="9"/>
      <c r="BR1617" s="9"/>
      <c r="BS1617" s="9"/>
      <c r="BT1617" s="9"/>
      <c r="BU1617" s="9"/>
      <c r="BV1617" s="9"/>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c r="DR1617" s="9"/>
      <c r="DS1617" s="9"/>
      <c r="DT1617" s="9"/>
    </row>
    <row r="1618" spans="1:124" hidden="1">
      <c r="A1618" s="9"/>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9"/>
      <c r="AF1618" s="9"/>
      <c r="AG1618" s="9"/>
      <c r="AH1618" s="554"/>
      <c r="AI1618" s="554"/>
      <c r="AJ1618" s="554"/>
      <c r="AK1618" s="554"/>
      <c r="AL1618" s="554"/>
      <c r="AM1618" s="554"/>
      <c r="AN1618" s="554"/>
      <c r="AO1618" s="554"/>
      <c r="AP1618" s="554"/>
      <c r="AQ1618" s="554"/>
      <c r="AR1618" s="554"/>
      <c r="AS1618" s="554"/>
      <c r="AT1618" s="554"/>
      <c r="AU1618" s="554"/>
      <c r="AV1618" s="554"/>
      <c r="AW1618" s="554"/>
      <c r="AX1618" s="554"/>
      <c r="AY1618" s="554"/>
      <c r="AZ1618" s="554"/>
      <c r="BA1618" s="554"/>
      <c r="BB1618" s="554"/>
      <c r="BC1618" s="554"/>
      <c r="BD1618" s="554"/>
      <c r="BE1618" s="554"/>
      <c r="BF1618" s="554"/>
      <c r="BG1618" s="9"/>
      <c r="BH1618" s="9"/>
      <c r="BI1618" s="9"/>
      <c r="BJ1618" s="9"/>
      <c r="BK1618" s="9"/>
      <c r="BL1618" s="9"/>
      <c r="BM1618" s="9"/>
      <c r="BN1618" s="9"/>
      <c r="BO1618" s="9"/>
      <c r="BP1618" s="9"/>
      <c r="BQ1618" s="9"/>
      <c r="BR1618" s="9"/>
      <c r="BS1618" s="9"/>
      <c r="BT1618" s="9"/>
      <c r="BU1618" s="9"/>
      <c r="BV1618" s="9"/>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c r="DR1618" s="9"/>
      <c r="DS1618" s="9"/>
      <c r="DT1618" s="9"/>
    </row>
    <row r="1619" spans="1:124" hidden="1">
      <c r="A1619" s="9"/>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554"/>
      <c r="AI1619" s="554"/>
      <c r="AJ1619" s="554"/>
      <c r="AK1619" s="554"/>
      <c r="AL1619" s="554"/>
      <c r="AM1619" s="554"/>
      <c r="AN1619" s="554"/>
      <c r="AO1619" s="554"/>
      <c r="AP1619" s="554"/>
      <c r="AQ1619" s="554"/>
      <c r="AR1619" s="554"/>
      <c r="AS1619" s="554"/>
      <c r="AT1619" s="554"/>
      <c r="AU1619" s="554"/>
      <c r="AV1619" s="554"/>
      <c r="AW1619" s="554"/>
      <c r="AX1619" s="554"/>
      <c r="AY1619" s="554"/>
      <c r="AZ1619" s="554"/>
      <c r="BA1619" s="554"/>
      <c r="BB1619" s="554"/>
      <c r="BC1619" s="554"/>
      <c r="BD1619" s="554"/>
      <c r="BE1619" s="554"/>
      <c r="BF1619" s="554"/>
      <c r="BG1619" s="9"/>
      <c r="BH1619" s="9"/>
      <c r="BI1619" s="9"/>
      <c r="BJ1619" s="9"/>
      <c r="BK1619" s="9"/>
      <c r="BL1619" s="9"/>
      <c r="BM1619" s="9"/>
      <c r="BN1619" s="9"/>
      <c r="BO1619" s="9"/>
      <c r="BP1619" s="9"/>
      <c r="BQ1619" s="9"/>
      <c r="BR1619" s="9"/>
      <c r="BS1619" s="9"/>
      <c r="BT1619" s="9"/>
      <c r="BU1619" s="9"/>
      <c r="BV1619" s="9"/>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c r="DR1619" s="9"/>
      <c r="DS1619" s="9"/>
      <c r="DT1619" s="9"/>
    </row>
    <row r="1620" spans="1:124" hidden="1">
      <c r="A1620" s="9"/>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9"/>
      <c r="AF1620" s="9"/>
      <c r="AG1620" s="9"/>
      <c r="AH1620" s="554"/>
      <c r="AI1620" s="554"/>
      <c r="AJ1620" s="554"/>
      <c r="AK1620" s="554"/>
      <c r="AL1620" s="554"/>
      <c r="AM1620" s="554"/>
      <c r="AN1620" s="554"/>
      <c r="AO1620" s="554"/>
      <c r="AP1620" s="554"/>
      <c r="AQ1620" s="554"/>
      <c r="AR1620" s="554"/>
      <c r="AS1620" s="554"/>
      <c r="AT1620" s="554"/>
      <c r="AU1620" s="554"/>
      <c r="AV1620" s="554"/>
      <c r="AW1620" s="554"/>
      <c r="AX1620" s="554"/>
      <c r="AY1620" s="554"/>
      <c r="AZ1620" s="554"/>
      <c r="BA1620" s="554"/>
      <c r="BB1620" s="554"/>
      <c r="BC1620" s="554"/>
      <c r="BD1620" s="554"/>
      <c r="BE1620" s="554"/>
      <c r="BF1620" s="554"/>
      <c r="BG1620" s="9"/>
      <c r="BH1620" s="9"/>
      <c r="BI1620" s="9"/>
      <c r="BJ1620" s="9"/>
      <c r="BK1620" s="9"/>
      <c r="BL1620" s="9"/>
      <c r="BM1620" s="9"/>
      <c r="BN1620" s="9"/>
      <c r="BO1620" s="9"/>
      <c r="BP1620" s="9"/>
      <c r="BQ1620" s="9"/>
      <c r="BR1620" s="9"/>
      <c r="BS1620" s="9"/>
      <c r="BT1620" s="9"/>
      <c r="BU1620" s="9"/>
      <c r="BV1620" s="9"/>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c r="DR1620" s="9"/>
      <c r="DS1620" s="9"/>
      <c r="DT1620" s="9"/>
    </row>
    <row r="1621" spans="1:124" hidden="1">
      <c r="A1621" s="9"/>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554"/>
      <c r="AI1621" s="554"/>
      <c r="AJ1621" s="554"/>
      <c r="AK1621" s="554"/>
      <c r="AL1621" s="554"/>
      <c r="AM1621" s="554"/>
      <c r="AN1621" s="554"/>
      <c r="AO1621" s="554"/>
      <c r="AP1621" s="554"/>
      <c r="AQ1621" s="554"/>
      <c r="AR1621" s="554"/>
      <c r="AS1621" s="554"/>
      <c r="AT1621" s="554"/>
      <c r="AU1621" s="554"/>
      <c r="AV1621" s="554"/>
      <c r="AW1621" s="554"/>
      <c r="AX1621" s="554"/>
      <c r="AY1621" s="554"/>
      <c r="AZ1621" s="554"/>
      <c r="BA1621" s="554"/>
      <c r="BB1621" s="554"/>
      <c r="BC1621" s="554"/>
      <c r="BD1621" s="554"/>
      <c r="BE1621" s="554"/>
      <c r="BF1621" s="554"/>
      <c r="BG1621" s="9"/>
      <c r="BH1621" s="9"/>
      <c r="BI1621" s="9"/>
      <c r="BJ1621" s="9"/>
      <c r="BK1621" s="9"/>
      <c r="BL1621" s="9"/>
      <c r="BM1621" s="9"/>
      <c r="BN1621" s="9"/>
      <c r="BO1621" s="9"/>
      <c r="BP1621" s="9"/>
      <c r="BQ1621" s="9"/>
      <c r="BR1621" s="9"/>
      <c r="BS1621" s="9"/>
      <c r="BT1621" s="9"/>
      <c r="BU1621" s="9"/>
      <c r="BV1621" s="9"/>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c r="DR1621" s="9"/>
      <c r="DS1621" s="9"/>
      <c r="DT1621" s="9"/>
    </row>
    <row r="1622" spans="1:124" hidden="1">
      <c r="A1622" s="9"/>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9"/>
      <c r="AF1622" s="9"/>
      <c r="AG1622" s="9"/>
      <c r="AH1622" s="554"/>
      <c r="AI1622" s="554"/>
      <c r="AJ1622" s="554"/>
      <c r="AK1622" s="554"/>
      <c r="AL1622" s="554"/>
      <c r="AM1622" s="554"/>
      <c r="AN1622" s="554"/>
      <c r="AO1622" s="554"/>
      <c r="AP1622" s="554"/>
      <c r="AQ1622" s="554"/>
      <c r="AR1622" s="554"/>
      <c r="AS1622" s="554"/>
      <c r="AT1622" s="554"/>
      <c r="AU1622" s="554"/>
      <c r="AV1622" s="554"/>
      <c r="AW1622" s="554"/>
      <c r="AX1622" s="554"/>
      <c r="AY1622" s="554"/>
      <c r="AZ1622" s="554"/>
      <c r="BA1622" s="554"/>
      <c r="BB1622" s="554"/>
      <c r="BC1622" s="554"/>
      <c r="BD1622" s="554"/>
      <c r="BE1622" s="554"/>
      <c r="BF1622" s="554"/>
      <c r="BG1622" s="9"/>
      <c r="BH1622" s="9"/>
      <c r="BI1622" s="9"/>
      <c r="BJ1622" s="9"/>
      <c r="BK1622" s="9"/>
      <c r="BL1622" s="9"/>
      <c r="BM1622" s="9"/>
      <c r="BN1622" s="9"/>
      <c r="BO1622" s="9"/>
      <c r="BP1622" s="9"/>
      <c r="BQ1622" s="9"/>
      <c r="BR1622" s="9"/>
      <c r="BS1622" s="9"/>
      <c r="BT1622" s="9"/>
      <c r="BU1622" s="9"/>
      <c r="BV1622" s="9"/>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c r="DR1622" s="9"/>
      <c r="DS1622" s="9"/>
      <c r="DT1622" s="9"/>
    </row>
    <row r="1623" spans="1:124" hidden="1">
      <c r="A1623" s="9"/>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9"/>
      <c r="AF1623" s="9"/>
      <c r="AG1623" s="9"/>
      <c r="AH1623" s="554"/>
      <c r="AI1623" s="554"/>
      <c r="AJ1623" s="554"/>
      <c r="AK1623" s="554"/>
      <c r="AL1623" s="554"/>
      <c r="AM1623" s="554"/>
      <c r="AN1623" s="554"/>
      <c r="AO1623" s="554"/>
      <c r="AP1623" s="554"/>
      <c r="AQ1623" s="554"/>
      <c r="AR1623" s="554"/>
      <c r="AS1623" s="554"/>
      <c r="AT1623" s="554"/>
      <c r="AU1623" s="554"/>
      <c r="AV1623" s="554"/>
      <c r="AW1623" s="554"/>
      <c r="AX1623" s="554"/>
      <c r="AY1623" s="554"/>
      <c r="AZ1623" s="554"/>
      <c r="BA1623" s="554"/>
      <c r="BB1623" s="554"/>
      <c r="BC1623" s="554"/>
      <c r="BD1623" s="554"/>
      <c r="BE1623" s="554"/>
      <c r="BF1623" s="554"/>
      <c r="BG1623" s="9"/>
      <c r="BH1623" s="9"/>
      <c r="BI1623" s="9"/>
      <c r="BJ1623" s="9"/>
      <c r="BK1623" s="9"/>
      <c r="BL1623" s="9"/>
      <c r="BM1623" s="9"/>
      <c r="BN1623" s="9"/>
      <c r="BO1623" s="9"/>
      <c r="BP1623" s="9"/>
      <c r="BQ1623" s="9"/>
      <c r="BR1623" s="9"/>
      <c r="BS1623" s="9"/>
      <c r="BT1623" s="9"/>
      <c r="BU1623" s="9"/>
      <c r="BV1623" s="9"/>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c r="DR1623" s="9"/>
      <c r="DS1623" s="9"/>
      <c r="DT1623" s="9"/>
    </row>
    <row r="1624" spans="1:124" hidden="1">
      <c r="A1624" s="9"/>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9"/>
      <c r="AF1624" s="9"/>
      <c r="AG1624" s="9"/>
      <c r="AH1624" s="554"/>
      <c r="AI1624" s="554"/>
      <c r="AJ1624" s="554"/>
      <c r="AK1624" s="554"/>
      <c r="AL1624" s="554"/>
      <c r="AM1624" s="554"/>
      <c r="AN1624" s="554"/>
      <c r="AO1624" s="554"/>
      <c r="AP1624" s="554"/>
      <c r="AQ1624" s="554"/>
      <c r="AR1624" s="554"/>
      <c r="AS1624" s="554"/>
      <c r="AT1624" s="554"/>
      <c r="AU1624" s="554"/>
      <c r="AV1624" s="554"/>
      <c r="AW1624" s="554"/>
      <c r="AX1624" s="554"/>
      <c r="AY1624" s="554"/>
      <c r="AZ1624" s="554"/>
      <c r="BA1624" s="554"/>
      <c r="BB1624" s="554"/>
      <c r="BC1624" s="554"/>
      <c r="BD1624" s="554"/>
      <c r="BE1624" s="554"/>
      <c r="BF1624" s="554"/>
      <c r="BG1624" s="9"/>
      <c r="BH1624" s="9"/>
      <c r="BI1624" s="9"/>
      <c r="BJ1624" s="9"/>
      <c r="BK1624" s="9"/>
      <c r="BL1624" s="9"/>
      <c r="BM1624" s="9"/>
      <c r="BN1624" s="9"/>
      <c r="BO1624" s="9"/>
      <c r="BP1624" s="9"/>
      <c r="BQ1624" s="9"/>
      <c r="BR1624" s="9"/>
      <c r="BS1624" s="9"/>
      <c r="BT1624" s="9"/>
      <c r="BU1624" s="9"/>
      <c r="BV1624" s="9"/>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c r="DR1624" s="9"/>
      <c r="DS1624" s="9"/>
      <c r="DT1624" s="9"/>
    </row>
    <row r="1625" spans="1:124" hidden="1">
      <c r="A1625" s="9"/>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554"/>
      <c r="AI1625" s="554"/>
      <c r="AJ1625" s="554"/>
      <c r="AK1625" s="554"/>
      <c r="AL1625" s="554"/>
      <c r="AM1625" s="554"/>
      <c r="AN1625" s="554"/>
      <c r="AO1625" s="554"/>
      <c r="AP1625" s="554"/>
      <c r="AQ1625" s="554"/>
      <c r="AR1625" s="554"/>
      <c r="AS1625" s="554"/>
      <c r="AT1625" s="554"/>
      <c r="AU1625" s="554"/>
      <c r="AV1625" s="554"/>
      <c r="AW1625" s="554"/>
      <c r="AX1625" s="554"/>
      <c r="AY1625" s="554"/>
      <c r="AZ1625" s="554"/>
      <c r="BA1625" s="554"/>
      <c r="BB1625" s="554"/>
      <c r="BC1625" s="554"/>
      <c r="BD1625" s="554"/>
      <c r="BE1625" s="554"/>
      <c r="BF1625" s="554"/>
      <c r="BG1625" s="9"/>
      <c r="BH1625" s="9"/>
      <c r="BI1625" s="9"/>
      <c r="BJ1625" s="9"/>
      <c r="BK1625" s="9"/>
      <c r="BL1625" s="9"/>
      <c r="BM1625" s="9"/>
      <c r="BN1625" s="9"/>
      <c r="BO1625" s="9"/>
      <c r="BP1625" s="9"/>
      <c r="BQ1625" s="9"/>
      <c r="BR1625" s="9"/>
      <c r="BS1625" s="9"/>
      <c r="BT1625" s="9"/>
      <c r="BU1625" s="9"/>
      <c r="BV1625" s="9"/>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c r="DR1625" s="9"/>
      <c r="DS1625" s="9"/>
      <c r="DT1625" s="9"/>
    </row>
    <row r="1626" spans="1:124" hidden="1">
      <c r="A1626" s="9"/>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9"/>
      <c r="AF1626" s="9"/>
      <c r="AG1626" s="9"/>
      <c r="AH1626" s="554"/>
      <c r="AI1626" s="554"/>
      <c r="AJ1626" s="554"/>
      <c r="AK1626" s="554"/>
      <c r="AL1626" s="554"/>
      <c r="AM1626" s="554"/>
      <c r="AN1626" s="554"/>
      <c r="AO1626" s="554"/>
      <c r="AP1626" s="554"/>
      <c r="AQ1626" s="554"/>
      <c r="AR1626" s="554"/>
      <c r="AS1626" s="554"/>
      <c r="AT1626" s="554"/>
      <c r="AU1626" s="554"/>
      <c r="AV1626" s="554"/>
      <c r="AW1626" s="554"/>
      <c r="AX1626" s="554"/>
      <c r="AY1626" s="554"/>
      <c r="AZ1626" s="554"/>
      <c r="BA1626" s="554"/>
      <c r="BB1626" s="554"/>
      <c r="BC1626" s="554"/>
      <c r="BD1626" s="554"/>
      <c r="BE1626" s="554"/>
      <c r="BF1626" s="554"/>
      <c r="BG1626" s="9"/>
      <c r="BH1626" s="9"/>
      <c r="BI1626" s="9"/>
      <c r="BJ1626" s="9"/>
      <c r="BK1626" s="9"/>
      <c r="BL1626" s="9"/>
      <c r="BM1626" s="9"/>
      <c r="BN1626" s="9"/>
      <c r="BO1626" s="9"/>
      <c r="BP1626" s="9"/>
      <c r="BQ1626" s="9"/>
      <c r="BR1626" s="9"/>
      <c r="BS1626" s="9"/>
      <c r="BT1626" s="9"/>
      <c r="BU1626" s="9"/>
      <c r="BV1626" s="9"/>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c r="DR1626" s="9"/>
      <c r="DS1626" s="9"/>
      <c r="DT1626" s="9"/>
    </row>
    <row r="1627" spans="1:124" hidden="1">
      <c r="A1627" s="9"/>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9"/>
      <c r="AF1627" s="9"/>
      <c r="AG1627" s="9"/>
      <c r="AH1627" s="554"/>
      <c r="AI1627" s="554"/>
      <c r="AJ1627" s="554"/>
      <c r="AK1627" s="554"/>
      <c r="AL1627" s="554"/>
      <c r="AM1627" s="554"/>
      <c r="AN1627" s="554"/>
      <c r="AO1627" s="554"/>
      <c r="AP1627" s="554"/>
      <c r="AQ1627" s="554"/>
      <c r="AR1627" s="554"/>
      <c r="AS1627" s="554"/>
      <c r="AT1627" s="554"/>
      <c r="AU1627" s="554"/>
      <c r="AV1627" s="554"/>
      <c r="AW1627" s="554"/>
      <c r="AX1627" s="554"/>
      <c r="AY1627" s="554"/>
      <c r="AZ1627" s="554"/>
      <c r="BA1627" s="554"/>
      <c r="BB1627" s="554"/>
      <c r="BC1627" s="554"/>
      <c r="BD1627" s="554"/>
      <c r="BE1627" s="554"/>
      <c r="BF1627" s="554"/>
      <c r="BG1627" s="9"/>
      <c r="BH1627" s="9"/>
      <c r="BI1627" s="9"/>
      <c r="BJ1627" s="9"/>
      <c r="BK1627" s="9"/>
      <c r="BL1627" s="9"/>
      <c r="BM1627" s="9"/>
      <c r="BN1627" s="9"/>
      <c r="BO1627" s="9"/>
      <c r="BP1627" s="9"/>
      <c r="BQ1627" s="9"/>
      <c r="BR1627" s="9"/>
      <c r="BS1627" s="9"/>
      <c r="BT1627" s="9"/>
      <c r="BU1627" s="9"/>
      <c r="BV1627" s="9"/>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c r="DR1627" s="9"/>
      <c r="DS1627" s="9"/>
      <c r="DT1627" s="9"/>
    </row>
    <row r="1628" spans="1:124" hidden="1">
      <c r="A1628" s="9"/>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9"/>
      <c r="AF1628" s="9"/>
      <c r="AG1628" s="9"/>
      <c r="AH1628" s="554"/>
      <c r="AI1628" s="554"/>
      <c r="AJ1628" s="554"/>
      <c r="AK1628" s="554"/>
      <c r="AL1628" s="554"/>
      <c r="AM1628" s="554"/>
      <c r="AN1628" s="554"/>
      <c r="AO1628" s="554"/>
      <c r="AP1628" s="554"/>
      <c r="AQ1628" s="554"/>
      <c r="AR1628" s="554"/>
      <c r="AS1628" s="554"/>
      <c r="AT1628" s="554"/>
      <c r="AU1628" s="554"/>
      <c r="AV1628" s="554"/>
      <c r="AW1628" s="554"/>
      <c r="AX1628" s="554"/>
      <c r="AY1628" s="554"/>
      <c r="AZ1628" s="554"/>
      <c r="BA1628" s="554"/>
      <c r="BB1628" s="554"/>
      <c r="BC1628" s="554"/>
      <c r="BD1628" s="554"/>
      <c r="BE1628" s="554"/>
      <c r="BF1628" s="554"/>
      <c r="BG1628" s="9"/>
      <c r="BH1628" s="9"/>
      <c r="BI1628" s="9"/>
      <c r="BJ1628" s="9"/>
      <c r="BK1628" s="9"/>
      <c r="BL1628" s="9"/>
      <c r="BM1628" s="9"/>
      <c r="BN1628" s="9"/>
      <c r="BO1628" s="9"/>
      <c r="BP1628" s="9"/>
      <c r="BQ1628" s="9"/>
      <c r="BR1628" s="9"/>
      <c r="BS1628" s="9"/>
      <c r="BT1628" s="9"/>
      <c r="BU1628" s="9"/>
      <c r="BV1628" s="9"/>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c r="DR1628" s="9"/>
      <c r="DS1628" s="9"/>
      <c r="DT1628" s="9"/>
    </row>
    <row r="1629" spans="1:124" hidden="1">
      <c r="A1629" s="9"/>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9"/>
      <c r="AF1629" s="9"/>
      <c r="AG1629" s="9"/>
      <c r="AH1629" s="554"/>
      <c r="AI1629" s="554"/>
      <c r="AJ1629" s="554"/>
      <c r="AK1629" s="554"/>
      <c r="AL1629" s="554"/>
      <c r="AM1629" s="554"/>
      <c r="AN1629" s="554"/>
      <c r="AO1629" s="554"/>
      <c r="AP1629" s="554"/>
      <c r="AQ1629" s="554"/>
      <c r="AR1629" s="554"/>
      <c r="AS1629" s="554"/>
      <c r="AT1629" s="554"/>
      <c r="AU1629" s="554"/>
      <c r="AV1629" s="554"/>
      <c r="AW1629" s="554"/>
      <c r="AX1629" s="554"/>
      <c r="AY1629" s="554"/>
      <c r="AZ1629" s="554"/>
      <c r="BA1629" s="554"/>
      <c r="BB1629" s="554"/>
      <c r="BC1629" s="554"/>
      <c r="BD1629" s="554"/>
      <c r="BE1629" s="554"/>
      <c r="BF1629" s="554"/>
      <c r="BG1629" s="9"/>
      <c r="BH1629" s="9"/>
      <c r="BI1629" s="9"/>
      <c r="BJ1629" s="9"/>
      <c r="BK1629" s="9"/>
      <c r="BL1629" s="9"/>
      <c r="BM1629" s="9"/>
      <c r="BN1629" s="9"/>
      <c r="BO1629" s="9"/>
      <c r="BP1629" s="9"/>
      <c r="BQ1629" s="9"/>
      <c r="BR1629" s="9"/>
      <c r="BS1629" s="9"/>
      <c r="BT1629" s="9"/>
      <c r="BU1629" s="9"/>
      <c r="BV1629" s="9"/>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c r="DR1629" s="9"/>
      <c r="DS1629" s="9"/>
      <c r="DT1629" s="9"/>
    </row>
    <row r="1630" spans="1:124" hidden="1">
      <c r="A1630" s="9"/>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9"/>
      <c r="AF1630" s="9"/>
      <c r="AG1630" s="9"/>
      <c r="AH1630" s="554"/>
      <c r="AI1630" s="554"/>
      <c r="AJ1630" s="554"/>
      <c r="AK1630" s="554"/>
      <c r="AL1630" s="554"/>
      <c r="AM1630" s="554"/>
      <c r="AN1630" s="554"/>
      <c r="AO1630" s="554"/>
      <c r="AP1630" s="554"/>
      <c r="AQ1630" s="554"/>
      <c r="AR1630" s="554"/>
      <c r="AS1630" s="554"/>
      <c r="AT1630" s="554"/>
      <c r="AU1630" s="554"/>
      <c r="AV1630" s="554"/>
      <c r="AW1630" s="554"/>
      <c r="AX1630" s="554"/>
      <c r="AY1630" s="554"/>
      <c r="AZ1630" s="554"/>
      <c r="BA1630" s="554"/>
      <c r="BB1630" s="554"/>
      <c r="BC1630" s="554"/>
      <c r="BD1630" s="554"/>
      <c r="BE1630" s="554"/>
      <c r="BF1630" s="554"/>
      <c r="BG1630" s="9"/>
      <c r="BH1630" s="9"/>
      <c r="BI1630" s="9"/>
      <c r="BJ1630" s="9"/>
      <c r="BK1630" s="9"/>
      <c r="BL1630" s="9"/>
      <c r="BM1630" s="9"/>
      <c r="BN1630" s="9"/>
      <c r="BO1630" s="9"/>
      <c r="BP1630" s="9"/>
      <c r="BQ1630" s="9"/>
      <c r="BR1630" s="9"/>
      <c r="BS1630" s="9"/>
      <c r="BT1630" s="9"/>
      <c r="BU1630" s="9"/>
      <c r="BV1630" s="9"/>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c r="DR1630" s="9"/>
      <c r="DS1630" s="9"/>
      <c r="DT1630" s="9"/>
    </row>
    <row r="1631" spans="1:124" hidden="1">
      <c r="A1631" s="9"/>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9"/>
      <c r="AF1631" s="9"/>
      <c r="AG1631" s="9"/>
      <c r="AH1631" s="554"/>
      <c r="AI1631" s="554"/>
      <c r="AJ1631" s="554"/>
      <c r="AK1631" s="554"/>
      <c r="AL1631" s="554"/>
      <c r="AM1631" s="554"/>
      <c r="AN1631" s="554"/>
      <c r="AO1631" s="554"/>
      <c r="AP1631" s="554"/>
      <c r="AQ1631" s="554"/>
      <c r="AR1631" s="554"/>
      <c r="AS1631" s="554"/>
      <c r="AT1631" s="554"/>
      <c r="AU1631" s="554"/>
      <c r="AV1631" s="554"/>
      <c r="AW1631" s="554"/>
      <c r="AX1631" s="554"/>
      <c r="AY1631" s="554"/>
      <c r="AZ1631" s="554"/>
      <c r="BA1631" s="554"/>
      <c r="BB1631" s="554"/>
      <c r="BC1631" s="554"/>
      <c r="BD1631" s="554"/>
      <c r="BE1631" s="554"/>
      <c r="BF1631" s="554"/>
      <c r="BG1631" s="9"/>
      <c r="BH1631" s="9"/>
      <c r="BI1631" s="9"/>
      <c r="BJ1631" s="9"/>
      <c r="BK1631" s="9"/>
      <c r="BL1631" s="9"/>
      <c r="BM1631" s="9"/>
      <c r="BN1631" s="9"/>
      <c r="BO1631" s="9"/>
      <c r="BP1631" s="9"/>
      <c r="BQ1631" s="9"/>
      <c r="BR1631" s="9"/>
      <c r="BS1631" s="9"/>
      <c r="BT1631" s="9"/>
      <c r="BU1631" s="9"/>
      <c r="BV1631" s="9"/>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c r="DR1631" s="9"/>
      <c r="DS1631" s="9"/>
      <c r="DT1631" s="9"/>
    </row>
    <row r="1632" spans="1:124" hidden="1">
      <c r="A1632" s="9"/>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9"/>
      <c r="AF1632" s="9"/>
      <c r="AG1632" s="9"/>
      <c r="AH1632" s="554"/>
      <c r="AI1632" s="554"/>
      <c r="AJ1632" s="554"/>
      <c r="AK1632" s="554"/>
      <c r="AL1632" s="554"/>
      <c r="AM1632" s="554"/>
      <c r="AN1632" s="554"/>
      <c r="AO1632" s="554"/>
      <c r="AP1632" s="554"/>
      <c r="AQ1632" s="554"/>
      <c r="AR1632" s="554"/>
      <c r="AS1632" s="554"/>
      <c r="AT1632" s="554"/>
      <c r="AU1632" s="554"/>
      <c r="AV1632" s="554"/>
      <c r="AW1632" s="554"/>
      <c r="AX1632" s="554"/>
      <c r="AY1632" s="554"/>
      <c r="AZ1632" s="554"/>
      <c r="BA1632" s="554"/>
      <c r="BB1632" s="554"/>
      <c r="BC1632" s="554"/>
      <c r="BD1632" s="554"/>
      <c r="BE1632" s="554"/>
      <c r="BF1632" s="554"/>
      <c r="BG1632" s="9"/>
      <c r="BH1632" s="9"/>
      <c r="BI1632" s="9"/>
      <c r="BJ1632" s="9"/>
      <c r="BK1632" s="9"/>
      <c r="BL1632" s="9"/>
      <c r="BM1632" s="9"/>
      <c r="BN1632" s="9"/>
      <c r="BO1632" s="9"/>
      <c r="BP1632" s="9"/>
      <c r="BQ1632" s="9"/>
      <c r="BR1632" s="9"/>
      <c r="BS1632" s="9"/>
      <c r="BT1632" s="9"/>
      <c r="BU1632" s="9"/>
      <c r="BV1632" s="9"/>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c r="DR1632" s="9"/>
      <c r="DS1632" s="9"/>
      <c r="DT1632" s="9"/>
    </row>
    <row r="1633" spans="1:124" hidden="1">
      <c r="A1633" s="9"/>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9"/>
      <c r="AF1633" s="9"/>
      <c r="AG1633" s="9"/>
      <c r="AH1633" s="554"/>
      <c r="AI1633" s="554"/>
      <c r="AJ1633" s="554"/>
      <c r="AK1633" s="554"/>
      <c r="AL1633" s="554"/>
      <c r="AM1633" s="554"/>
      <c r="AN1633" s="554"/>
      <c r="AO1633" s="554"/>
      <c r="AP1633" s="554"/>
      <c r="AQ1633" s="554"/>
      <c r="AR1633" s="554"/>
      <c r="AS1633" s="554"/>
      <c r="AT1633" s="554"/>
      <c r="AU1633" s="554"/>
      <c r="AV1633" s="554"/>
      <c r="AW1633" s="554"/>
      <c r="AX1633" s="554"/>
      <c r="AY1633" s="554"/>
      <c r="AZ1633" s="554"/>
      <c r="BA1633" s="554"/>
      <c r="BB1633" s="554"/>
      <c r="BC1633" s="554"/>
      <c r="BD1633" s="554"/>
      <c r="BE1633" s="554"/>
      <c r="BF1633" s="554"/>
      <c r="BG1633" s="9"/>
      <c r="BH1633" s="9"/>
      <c r="BI1633" s="9"/>
      <c r="BJ1633" s="9"/>
      <c r="BK1633" s="9"/>
      <c r="BL1633" s="9"/>
      <c r="BM1633" s="9"/>
      <c r="BN1633" s="9"/>
      <c r="BO1633" s="9"/>
      <c r="BP1633" s="9"/>
      <c r="BQ1633" s="9"/>
      <c r="BR1633" s="9"/>
      <c r="BS1633" s="9"/>
      <c r="BT1633" s="9"/>
      <c r="BU1633" s="9"/>
      <c r="BV1633" s="9"/>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c r="DR1633" s="9"/>
      <c r="DS1633" s="9"/>
      <c r="DT1633" s="9"/>
    </row>
    <row r="1634" spans="1:124" hidden="1">
      <c r="A1634" s="9"/>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9"/>
      <c r="AF1634" s="9"/>
      <c r="AG1634" s="9"/>
      <c r="AH1634" s="554"/>
      <c r="AI1634" s="554"/>
      <c r="AJ1634" s="554"/>
      <c r="AK1634" s="554"/>
      <c r="AL1634" s="554"/>
      <c r="AM1634" s="554"/>
      <c r="AN1634" s="554"/>
      <c r="AO1634" s="554"/>
      <c r="AP1634" s="554"/>
      <c r="AQ1634" s="554"/>
      <c r="AR1634" s="554"/>
      <c r="AS1634" s="554"/>
      <c r="AT1634" s="554"/>
      <c r="AU1634" s="554"/>
      <c r="AV1634" s="554"/>
      <c r="AW1634" s="554"/>
      <c r="AX1634" s="554"/>
      <c r="AY1634" s="554"/>
      <c r="AZ1634" s="554"/>
      <c r="BA1634" s="554"/>
      <c r="BB1634" s="554"/>
      <c r="BC1634" s="554"/>
      <c r="BD1634" s="554"/>
      <c r="BE1634" s="554"/>
      <c r="BF1634" s="554"/>
      <c r="BG1634" s="9"/>
      <c r="BH1634" s="9"/>
      <c r="BI1634" s="9"/>
      <c r="BJ1634" s="9"/>
      <c r="BK1634" s="9"/>
      <c r="BL1634" s="9"/>
      <c r="BM1634" s="9"/>
      <c r="BN1634" s="9"/>
      <c r="BO1634" s="9"/>
      <c r="BP1634" s="9"/>
      <c r="BQ1634" s="9"/>
      <c r="BR1634" s="9"/>
      <c r="BS1634" s="9"/>
      <c r="BT1634" s="9"/>
      <c r="BU1634" s="9"/>
      <c r="BV1634" s="9"/>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c r="DR1634" s="9"/>
      <c r="DS1634" s="9"/>
      <c r="DT1634" s="9"/>
    </row>
    <row r="1635" spans="1:124" hidden="1">
      <c r="A1635" s="9"/>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9"/>
      <c r="AF1635" s="9"/>
      <c r="AG1635" s="9"/>
      <c r="AH1635" s="554"/>
      <c r="AI1635" s="554"/>
      <c r="AJ1635" s="554"/>
      <c r="AK1635" s="554"/>
      <c r="AL1635" s="554"/>
      <c r="AM1635" s="554"/>
      <c r="AN1635" s="554"/>
      <c r="AO1635" s="554"/>
      <c r="AP1635" s="554"/>
      <c r="AQ1635" s="554"/>
      <c r="AR1635" s="554"/>
      <c r="AS1635" s="554"/>
      <c r="AT1635" s="554"/>
      <c r="AU1635" s="554"/>
      <c r="AV1635" s="554"/>
      <c r="AW1635" s="554"/>
      <c r="AX1635" s="554"/>
      <c r="AY1635" s="554"/>
      <c r="AZ1635" s="554"/>
      <c r="BA1635" s="554"/>
      <c r="BB1635" s="554"/>
      <c r="BC1635" s="554"/>
      <c r="BD1635" s="554"/>
      <c r="BE1635" s="554"/>
      <c r="BF1635" s="554"/>
      <c r="BG1635" s="9"/>
      <c r="BH1635" s="9"/>
      <c r="BI1635" s="9"/>
      <c r="BJ1635" s="9"/>
      <c r="BK1635" s="9"/>
      <c r="BL1635" s="9"/>
      <c r="BM1635" s="9"/>
      <c r="BN1635" s="9"/>
      <c r="BO1635" s="9"/>
      <c r="BP1635" s="9"/>
      <c r="BQ1635" s="9"/>
      <c r="BR1635" s="9"/>
      <c r="BS1635" s="9"/>
      <c r="BT1635" s="9"/>
      <c r="BU1635" s="9"/>
      <c r="BV1635" s="9"/>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c r="DR1635" s="9"/>
      <c r="DS1635" s="9"/>
      <c r="DT1635" s="9"/>
    </row>
    <row r="1636" spans="1:124" hidden="1">
      <c r="A1636" s="9"/>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9"/>
      <c r="AF1636" s="9"/>
      <c r="AG1636" s="9"/>
      <c r="AH1636" s="554"/>
      <c r="AI1636" s="554"/>
      <c r="AJ1636" s="554"/>
      <c r="AK1636" s="554"/>
      <c r="AL1636" s="554"/>
      <c r="AM1636" s="554"/>
      <c r="AN1636" s="554"/>
      <c r="AO1636" s="554"/>
      <c r="AP1636" s="554"/>
      <c r="AQ1636" s="554"/>
      <c r="AR1636" s="554"/>
      <c r="AS1636" s="554"/>
      <c r="AT1636" s="554"/>
      <c r="AU1636" s="554"/>
      <c r="AV1636" s="554"/>
      <c r="AW1636" s="554"/>
      <c r="AX1636" s="554"/>
      <c r="AY1636" s="554"/>
      <c r="AZ1636" s="554"/>
      <c r="BA1636" s="554"/>
      <c r="BB1636" s="554"/>
      <c r="BC1636" s="554"/>
      <c r="BD1636" s="554"/>
      <c r="BE1636" s="554"/>
      <c r="BF1636" s="554"/>
      <c r="BG1636" s="9"/>
      <c r="BH1636" s="9"/>
      <c r="BI1636" s="9"/>
      <c r="BJ1636" s="9"/>
      <c r="BK1636" s="9"/>
      <c r="BL1636" s="9"/>
      <c r="BM1636" s="9"/>
      <c r="BN1636" s="9"/>
      <c r="BO1636" s="9"/>
      <c r="BP1636" s="9"/>
      <c r="BQ1636" s="9"/>
      <c r="BR1636" s="9"/>
      <c r="BS1636" s="9"/>
      <c r="BT1636" s="9"/>
      <c r="BU1636" s="9"/>
      <c r="BV1636" s="9"/>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c r="DR1636" s="9"/>
      <c r="DS1636" s="9"/>
      <c r="DT1636" s="9"/>
    </row>
    <row r="1637" spans="1:124" hidden="1">
      <c r="A1637" s="9"/>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9"/>
      <c r="AF1637" s="9"/>
      <c r="AG1637" s="9"/>
      <c r="AH1637" s="554"/>
      <c r="AI1637" s="554"/>
      <c r="AJ1637" s="554"/>
      <c r="AK1637" s="554"/>
      <c r="AL1637" s="554"/>
      <c r="AM1637" s="554"/>
      <c r="AN1637" s="554"/>
      <c r="AO1637" s="554"/>
      <c r="AP1637" s="554"/>
      <c r="AQ1637" s="554"/>
      <c r="AR1637" s="554"/>
      <c r="AS1637" s="554"/>
      <c r="AT1637" s="554"/>
      <c r="AU1637" s="554"/>
      <c r="AV1637" s="554"/>
      <c r="AW1637" s="554"/>
      <c r="AX1637" s="554"/>
      <c r="AY1637" s="554"/>
      <c r="AZ1637" s="554"/>
      <c r="BA1637" s="554"/>
      <c r="BB1637" s="554"/>
      <c r="BC1637" s="554"/>
      <c r="BD1637" s="554"/>
      <c r="BE1637" s="554"/>
      <c r="BF1637" s="554"/>
      <c r="BG1637" s="9"/>
      <c r="BH1637" s="9"/>
      <c r="BI1637" s="9"/>
      <c r="BJ1637" s="9"/>
      <c r="BK1637" s="9"/>
      <c r="BL1637" s="9"/>
      <c r="BM1637" s="9"/>
      <c r="BN1637" s="9"/>
      <c r="BO1637" s="9"/>
      <c r="BP1637" s="9"/>
      <c r="BQ1637" s="9"/>
      <c r="BR1637" s="9"/>
      <c r="BS1637" s="9"/>
      <c r="BT1637" s="9"/>
      <c r="BU1637" s="9"/>
      <c r="BV1637" s="9"/>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c r="DR1637" s="9"/>
      <c r="DS1637" s="9"/>
      <c r="DT1637" s="9"/>
    </row>
    <row r="1638" spans="1:124" hidden="1">
      <c r="A1638" s="9"/>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9"/>
      <c r="AF1638" s="9"/>
      <c r="AG1638" s="9"/>
      <c r="AH1638" s="554"/>
      <c r="AI1638" s="554"/>
      <c r="AJ1638" s="554"/>
      <c r="AK1638" s="554"/>
      <c r="AL1638" s="554"/>
      <c r="AM1638" s="554"/>
      <c r="AN1638" s="554"/>
      <c r="AO1638" s="554"/>
      <c r="AP1638" s="554"/>
      <c r="AQ1638" s="554"/>
      <c r="AR1638" s="554"/>
      <c r="AS1638" s="554"/>
      <c r="AT1638" s="554"/>
      <c r="AU1638" s="554"/>
      <c r="AV1638" s="554"/>
      <c r="AW1638" s="554"/>
      <c r="AX1638" s="554"/>
      <c r="AY1638" s="554"/>
      <c r="AZ1638" s="554"/>
      <c r="BA1638" s="554"/>
      <c r="BB1638" s="554"/>
      <c r="BC1638" s="554"/>
      <c r="BD1638" s="554"/>
      <c r="BE1638" s="554"/>
      <c r="BF1638" s="554"/>
      <c r="BG1638" s="9"/>
      <c r="BH1638" s="9"/>
      <c r="BI1638" s="9"/>
      <c r="BJ1638" s="9"/>
      <c r="BK1638" s="9"/>
      <c r="BL1638" s="9"/>
      <c r="BM1638" s="9"/>
      <c r="BN1638" s="9"/>
      <c r="BO1638" s="9"/>
      <c r="BP1638" s="9"/>
      <c r="BQ1638" s="9"/>
      <c r="BR1638" s="9"/>
      <c r="BS1638" s="9"/>
      <c r="BT1638" s="9"/>
      <c r="BU1638" s="9"/>
      <c r="BV1638" s="9"/>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c r="DR1638" s="9"/>
      <c r="DS1638" s="9"/>
      <c r="DT1638" s="9"/>
    </row>
    <row r="1639" spans="1:124" hidden="1">
      <c r="A1639" s="9"/>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554"/>
      <c r="AI1639" s="554"/>
      <c r="AJ1639" s="554"/>
      <c r="AK1639" s="554"/>
      <c r="AL1639" s="554"/>
      <c r="AM1639" s="554"/>
      <c r="AN1639" s="554"/>
      <c r="AO1639" s="554"/>
      <c r="AP1639" s="554"/>
      <c r="AQ1639" s="554"/>
      <c r="AR1639" s="554"/>
      <c r="AS1639" s="554"/>
      <c r="AT1639" s="554"/>
      <c r="AU1639" s="554"/>
      <c r="AV1639" s="554"/>
      <c r="AW1639" s="554"/>
      <c r="AX1639" s="554"/>
      <c r="AY1639" s="554"/>
      <c r="AZ1639" s="554"/>
      <c r="BA1639" s="554"/>
      <c r="BB1639" s="554"/>
      <c r="BC1639" s="554"/>
      <c r="BD1639" s="554"/>
      <c r="BE1639" s="554"/>
      <c r="BF1639" s="554"/>
      <c r="BG1639" s="9"/>
      <c r="BH1639" s="9"/>
      <c r="BI1639" s="9"/>
      <c r="BJ1639" s="9"/>
      <c r="BK1639" s="9"/>
      <c r="BL1639" s="9"/>
      <c r="BM1639" s="9"/>
      <c r="BN1639" s="9"/>
      <c r="BO1639" s="9"/>
      <c r="BP1639" s="9"/>
      <c r="BQ1639" s="9"/>
      <c r="BR1639" s="9"/>
      <c r="BS1639" s="9"/>
      <c r="BT1639" s="9"/>
      <c r="BU1639" s="9"/>
      <c r="BV1639" s="9"/>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c r="DR1639" s="9"/>
      <c r="DS1639" s="9"/>
      <c r="DT1639" s="9"/>
    </row>
    <row r="1640" spans="1:124" hidden="1">
      <c r="A1640" s="9"/>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554"/>
      <c r="AI1640" s="554"/>
      <c r="AJ1640" s="554"/>
      <c r="AK1640" s="554"/>
      <c r="AL1640" s="554"/>
      <c r="AM1640" s="554"/>
      <c r="AN1640" s="554"/>
      <c r="AO1640" s="554"/>
      <c r="AP1640" s="554"/>
      <c r="AQ1640" s="554"/>
      <c r="AR1640" s="554"/>
      <c r="AS1640" s="554"/>
      <c r="AT1640" s="554"/>
      <c r="AU1640" s="554"/>
      <c r="AV1640" s="554"/>
      <c r="AW1640" s="554"/>
      <c r="AX1640" s="554"/>
      <c r="AY1640" s="554"/>
      <c r="AZ1640" s="554"/>
      <c r="BA1640" s="554"/>
      <c r="BB1640" s="554"/>
      <c r="BC1640" s="554"/>
      <c r="BD1640" s="554"/>
      <c r="BE1640" s="554"/>
      <c r="BF1640" s="554"/>
      <c r="BG1640" s="9"/>
      <c r="BH1640" s="9"/>
      <c r="BI1640" s="9"/>
      <c r="BJ1640" s="9"/>
      <c r="BK1640" s="9"/>
      <c r="BL1640" s="9"/>
      <c r="BM1640" s="9"/>
      <c r="BN1640" s="9"/>
      <c r="BO1640" s="9"/>
      <c r="BP1640" s="9"/>
      <c r="BQ1640" s="9"/>
      <c r="BR1640" s="9"/>
      <c r="BS1640" s="9"/>
      <c r="BT1640" s="9"/>
      <c r="BU1640" s="9"/>
      <c r="BV1640" s="9"/>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c r="DR1640" s="9"/>
      <c r="DS1640" s="9"/>
      <c r="DT1640" s="9"/>
    </row>
    <row r="1641" spans="1:124" hidden="1">
      <c r="A1641" s="9"/>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554"/>
      <c r="AI1641" s="554"/>
      <c r="AJ1641" s="554"/>
      <c r="AK1641" s="554"/>
      <c r="AL1641" s="554"/>
      <c r="AM1641" s="554"/>
      <c r="AN1641" s="554"/>
      <c r="AO1641" s="554"/>
      <c r="AP1641" s="554"/>
      <c r="AQ1641" s="554"/>
      <c r="AR1641" s="554"/>
      <c r="AS1641" s="554"/>
      <c r="AT1641" s="554"/>
      <c r="AU1641" s="554"/>
      <c r="AV1641" s="554"/>
      <c r="AW1641" s="554"/>
      <c r="AX1641" s="554"/>
      <c r="AY1641" s="554"/>
      <c r="AZ1641" s="554"/>
      <c r="BA1641" s="554"/>
      <c r="BB1641" s="554"/>
      <c r="BC1641" s="554"/>
      <c r="BD1641" s="554"/>
      <c r="BE1641" s="554"/>
      <c r="BF1641" s="554"/>
      <c r="BG1641" s="9"/>
      <c r="BH1641" s="9"/>
      <c r="BI1641" s="9"/>
      <c r="BJ1641" s="9"/>
      <c r="BK1641" s="9"/>
      <c r="BL1641" s="9"/>
      <c r="BM1641" s="9"/>
      <c r="BN1641" s="9"/>
      <c r="BO1641" s="9"/>
      <c r="BP1641" s="9"/>
      <c r="BQ1641" s="9"/>
      <c r="BR1641" s="9"/>
      <c r="BS1641" s="9"/>
      <c r="BT1641" s="9"/>
      <c r="BU1641" s="9"/>
      <c r="BV1641" s="9"/>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c r="DR1641" s="9"/>
      <c r="DS1641" s="9"/>
      <c r="DT1641" s="9"/>
    </row>
    <row r="1642" spans="1:124" hidden="1">
      <c r="A1642" s="9"/>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9"/>
      <c r="AF1642" s="9"/>
      <c r="AG1642" s="9"/>
      <c r="AH1642" s="554"/>
      <c r="AI1642" s="554"/>
      <c r="AJ1642" s="554"/>
      <c r="AK1642" s="554"/>
      <c r="AL1642" s="554"/>
      <c r="AM1642" s="554"/>
      <c r="AN1642" s="554"/>
      <c r="AO1642" s="554"/>
      <c r="AP1642" s="554"/>
      <c r="AQ1642" s="554"/>
      <c r="AR1642" s="554"/>
      <c r="AS1642" s="554"/>
      <c r="AT1642" s="554"/>
      <c r="AU1642" s="554"/>
      <c r="AV1642" s="554"/>
      <c r="AW1642" s="554"/>
      <c r="AX1642" s="554"/>
      <c r="AY1642" s="554"/>
      <c r="AZ1642" s="554"/>
      <c r="BA1642" s="554"/>
      <c r="BB1642" s="554"/>
      <c r="BC1642" s="554"/>
      <c r="BD1642" s="554"/>
      <c r="BE1642" s="554"/>
      <c r="BF1642" s="554"/>
      <c r="BG1642" s="9"/>
      <c r="BH1642" s="9"/>
      <c r="BI1642" s="9"/>
      <c r="BJ1642" s="9"/>
      <c r="BK1642" s="9"/>
      <c r="BL1642" s="9"/>
      <c r="BM1642" s="9"/>
      <c r="BN1642" s="9"/>
      <c r="BO1642" s="9"/>
      <c r="BP1642" s="9"/>
      <c r="BQ1642" s="9"/>
      <c r="BR1642" s="9"/>
      <c r="BS1642" s="9"/>
      <c r="BT1642" s="9"/>
      <c r="BU1642" s="9"/>
      <c r="BV1642" s="9"/>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c r="DR1642" s="9"/>
      <c r="DS1642" s="9"/>
      <c r="DT1642" s="9"/>
    </row>
    <row r="1643" spans="1:124" hidden="1">
      <c r="A1643" s="9"/>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9"/>
      <c r="AF1643" s="9"/>
      <c r="AG1643" s="9"/>
      <c r="AH1643" s="554"/>
      <c r="AI1643" s="554"/>
      <c r="AJ1643" s="554"/>
      <c r="AK1643" s="554"/>
      <c r="AL1643" s="554"/>
      <c r="AM1643" s="554"/>
      <c r="AN1643" s="554"/>
      <c r="AO1643" s="554"/>
      <c r="AP1643" s="554"/>
      <c r="AQ1643" s="554"/>
      <c r="AR1643" s="554"/>
      <c r="AS1643" s="554"/>
      <c r="AT1643" s="554"/>
      <c r="AU1643" s="554"/>
      <c r="AV1643" s="554"/>
      <c r="AW1643" s="554"/>
      <c r="AX1643" s="554"/>
      <c r="AY1643" s="554"/>
      <c r="AZ1643" s="554"/>
      <c r="BA1643" s="554"/>
      <c r="BB1643" s="554"/>
      <c r="BC1643" s="554"/>
      <c r="BD1643" s="554"/>
      <c r="BE1643" s="554"/>
      <c r="BF1643" s="554"/>
      <c r="BG1643" s="9"/>
      <c r="BH1643" s="9"/>
      <c r="BI1643" s="9"/>
      <c r="BJ1643" s="9"/>
      <c r="BK1643" s="9"/>
      <c r="BL1643" s="9"/>
      <c r="BM1643" s="9"/>
      <c r="BN1643" s="9"/>
      <c r="BO1643" s="9"/>
      <c r="BP1643" s="9"/>
      <c r="BQ1643" s="9"/>
      <c r="BR1643" s="9"/>
      <c r="BS1643" s="9"/>
      <c r="BT1643" s="9"/>
      <c r="BU1643" s="9"/>
      <c r="BV1643" s="9"/>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c r="DR1643" s="9"/>
      <c r="DS1643" s="9"/>
      <c r="DT1643" s="9"/>
    </row>
    <row r="1644" spans="1:124" hidden="1">
      <c r="A1644" s="9"/>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9"/>
      <c r="AF1644" s="9"/>
      <c r="AG1644" s="9"/>
      <c r="AH1644" s="554"/>
      <c r="AI1644" s="554"/>
      <c r="AJ1644" s="554"/>
      <c r="AK1644" s="554"/>
      <c r="AL1644" s="554"/>
      <c r="AM1644" s="554"/>
      <c r="AN1644" s="554"/>
      <c r="AO1644" s="554"/>
      <c r="AP1644" s="554"/>
      <c r="AQ1644" s="554"/>
      <c r="AR1644" s="554"/>
      <c r="AS1644" s="554"/>
      <c r="AT1644" s="554"/>
      <c r="AU1644" s="554"/>
      <c r="AV1644" s="554"/>
      <c r="AW1644" s="554"/>
      <c r="AX1644" s="554"/>
      <c r="AY1644" s="554"/>
      <c r="AZ1644" s="554"/>
      <c r="BA1644" s="554"/>
      <c r="BB1644" s="554"/>
      <c r="BC1644" s="554"/>
      <c r="BD1644" s="554"/>
      <c r="BE1644" s="554"/>
      <c r="BF1644" s="554"/>
      <c r="BG1644" s="9"/>
      <c r="BH1644" s="9"/>
      <c r="BI1644" s="9"/>
      <c r="BJ1644" s="9"/>
      <c r="BK1644" s="9"/>
      <c r="BL1644" s="9"/>
      <c r="BM1644" s="9"/>
      <c r="BN1644" s="9"/>
      <c r="BO1644" s="9"/>
      <c r="BP1644" s="9"/>
      <c r="BQ1644" s="9"/>
      <c r="BR1644" s="9"/>
      <c r="BS1644" s="9"/>
      <c r="BT1644" s="9"/>
      <c r="BU1644" s="9"/>
      <c r="BV1644" s="9"/>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c r="DR1644" s="9"/>
      <c r="DS1644" s="9"/>
      <c r="DT1644" s="9"/>
    </row>
    <row r="1645" spans="1:124" hidden="1">
      <c r="A1645" s="9"/>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9"/>
      <c r="AF1645" s="9"/>
      <c r="AG1645" s="9"/>
      <c r="AH1645" s="554"/>
      <c r="AI1645" s="554"/>
      <c r="AJ1645" s="554"/>
      <c r="AK1645" s="554"/>
      <c r="AL1645" s="554"/>
      <c r="AM1645" s="554"/>
      <c r="AN1645" s="554"/>
      <c r="AO1645" s="554"/>
      <c r="AP1645" s="554"/>
      <c r="AQ1645" s="554"/>
      <c r="AR1645" s="554"/>
      <c r="AS1645" s="554"/>
      <c r="AT1645" s="554"/>
      <c r="AU1645" s="554"/>
      <c r="AV1645" s="554"/>
      <c r="AW1645" s="554"/>
      <c r="AX1645" s="554"/>
      <c r="AY1645" s="554"/>
      <c r="AZ1645" s="554"/>
      <c r="BA1645" s="554"/>
      <c r="BB1645" s="554"/>
      <c r="BC1645" s="554"/>
      <c r="BD1645" s="554"/>
      <c r="BE1645" s="554"/>
      <c r="BF1645" s="554"/>
      <c r="BG1645" s="9"/>
      <c r="BH1645" s="9"/>
      <c r="BI1645" s="9"/>
      <c r="BJ1645" s="9"/>
      <c r="BK1645" s="9"/>
      <c r="BL1645" s="9"/>
      <c r="BM1645" s="9"/>
      <c r="BN1645" s="9"/>
      <c r="BO1645" s="9"/>
      <c r="BP1645" s="9"/>
      <c r="BQ1645" s="9"/>
      <c r="BR1645" s="9"/>
      <c r="BS1645" s="9"/>
      <c r="BT1645" s="9"/>
      <c r="BU1645" s="9"/>
      <c r="BV1645" s="9"/>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c r="DR1645" s="9"/>
      <c r="DS1645" s="9"/>
      <c r="DT1645" s="9"/>
    </row>
    <row r="1646" spans="1:124" hidden="1">
      <c r="A1646" s="9"/>
      <c r="B1646" s="9"/>
      <c r="C1646" s="9"/>
      <c r="D1646" s="9"/>
      <c r="E1646" s="9"/>
      <c r="F1646" s="9"/>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554"/>
      <c r="AI1646" s="554"/>
      <c r="AJ1646" s="554"/>
      <c r="AK1646" s="554"/>
      <c r="AL1646" s="554"/>
      <c r="AM1646" s="554"/>
      <c r="AN1646" s="554"/>
      <c r="AO1646" s="554"/>
      <c r="AP1646" s="554"/>
      <c r="AQ1646" s="554"/>
      <c r="AR1646" s="554"/>
      <c r="AS1646" s="554"/>
      <c r="AT1646" s="554"/>
      <c r="AU1646" s="554"/>
      <c r="AV1646" s="554"/>
      <c r="AW1646" s="554"/>
      <c r="AX1646" s="554"/>
      <c r="AY1646" s="554"/>
      <c r="AZ1646" s="554"/>
      <c r="BA1646" s="554"/>
      <c r="BB1646" s="554"/>
      <c r="BC1646" s="554"/>
      <c r="BD1646" s="554"/>
      <c r="BE1646" s="554"/>
      <c r="BF1646" s="554"/>
      <c r="BG1646" s="9"/>
      <c r="BH1646" s="9"/>
      <c r="BI1646" s="9"/>
      <c r="BJ1646" s="9"/>
      <c r="BK1646" s="9"/>
      <c r="BL1646" s="9"/>
      <c r="BM1646" s="9"/>
      <c r="BN1646" s="9"/>
      <c r="BO1646" s="9"/>
      <c r="BP1646" s="9"/>
      <c r="BQ1646" s="9"/>
      <c r="BR1646" s="9"/>
      <c r="BS1646" s="9"/>
      <c r="BT1646" s="9"/>
      <c r="BU1646" s="9"/>
      <c r="BV1646" s="9"/>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c r="DR1646" s="9"/>
      <c r="DS1646" s="9"/>
      <c r="DT1646" s="9"/>
    </row>
    <row r="1647" spans="1:124" hidden="1">
      <c r="A1647" s="9"/>
      <c r="B1647" s="9"/>
      <c r="C1647" s="9"/>
      <c r="D1647" s="9"/>
      <c r="E1647" s="9"/>
      <c r="F1647" s="9"/>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554"/>
      <c r="AI1647" s="554"/>
      <c r="AJ1647" s="554"/>
      <c r="AK1647" s="554"/>
      <c r="AL1647" s="554"/>
      <c r="AM1647" s="554"/>
      <c r="AN1647" s="554"/>
      <c r="AO1647" s="554"/>
      <c r="AP1647" s="554"/>
      <c r="AQ1647" s="554"/>
      <c r="AR1647" s="554"/>
      <c r="AS1647" s="554"/>
      <c r="AT1647" s="554"/>
      <c r="AU1647" s="554"/>
      <c r="AV1647" s="554"/>
      <c r="AW1647" s="554"/>
      <c r="AX1647" s="554"/>
      <c r="AY1647" s="554"/>
      <c r="AZ1647" s="554"/>
      <c r="BA1647" s="554"/>
      <c r="BB1647" s="554"/>
      <c r="BC1647" s="554"/>
      <c r="BD1647" s="554"/>
      <c r="BE1647" s="554"/>
      <c r="BF1647" s="554"/>
      <c r="BG1647" s="9"/>
      <c r="BH1647" s="9"/>
      <c r="BI1647" s="9"/>
      <c r="BJ1647" s="9"/>
      <c r="BK1647" s="9"/>
      <c r="BL1647" s="9"/>
      <c r="BM1647" s="9"/>
      <c r="BN1647" s="9"/>
      <c r="BO1647" s="9"/>
      <c r="BP1647" s="9"/>
      <c r="BQ1647" s="9"/>
      <c r="BR1647" s="9"/>
      <c r="BS1647" s="9"/>
      <c r="BT1647" s="9"/>
      <c r="BU1647" s="9"/>
      <c r="BV1647" s="9"/>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c r="DR1647" s="9"/>
      <c r="DS1647" s="9"/>
      <c r="DT1647" s="9"/>
    </row>
    <row r="1648" spans="1:124" hidden="1">
      <c r="A1648" s="9"/>
      <c r="B1648" s="9"/>
      <c r="C1648" s="9"/>
      <c r="D1648" s="9"/>
      <c r="E1648" s="9"/>
      <c r="F1648" s="9"/>
      <c r="G1648" s="9"/>
      <c r="H1648" s="9"/>
      <c r="I1648" s="9"/>
      <c r="J1648" s="9"/>
      <c r="K1648" s="9"/>
      <c r="L1648" s="9"/>
      <c r="M1648" s="9"/>
      <c r="N1648" s="9"/>
      <c r="O1648" s="9"/>
      <c r="P1648" s="9"/>
      <c r="Q1648" s="9"/>
      <c r="R1648" s="9"/>
      <c r="S1648" s="9"/>
      <c r="T1648" s="9"/>
      <c r="U1648" s="9"/>
      <c r="V1648" s="9"/>
      <c r="W1648" s="9"/>
      <c r="X1648" s="9"/>
      <c r="Y1648" s="9"/>
      <c r="Z1648" s="9"/>
      <c r="AA1648" s="9"/>
      <c r="AB1648" s="9"/>
      <c r="AC1648" s="9"/>
      <c r="AD1648" s="9"/>
      <c r="AE1648" s="9"/>
      <c r="AF1648" s="9"/>
      <c r="AG1648" s="9"/>
      <c r="AH1648" s="554"/>
      <c r="AI1648" s="554"/>
      <c r="AJ1648" s="554"/>
      <c r="AK1648" s="554"/>
      <c r="AL1648" s="554"/>
      <c r="AM1648" s="554"/>
      <c r="AN1648" s="554"/>
      <c r="AO1648" s="554"/>
      <c r="AP1648" s="554"/>
      <c r="AQ1648" s="554"/>
      <c r="AR1648" s="554"/>
      <c r="AS1648" s="554"/>
      <c r="AT1648" s="554"/>
      <c r="AU1648" s="554"/>
      <c r="AV1648" s="554"/>
      <c r="AW1648" s="554"/>
      <c r="AX1648" s="554"/>
      <c r="AY1648" s="554"/>
      <c r="AZ1648" s="554"/>
      <c r="BA1648" s="554"/>
      <c r="BB1648" s="554"/>
      <c r="BC1648" s="554"/>
      <c r="BD1648" s="554"/>
      <c r="BE1648" s="554"/>
      <c r="BF1648" s="554"/>
      <c r="BG1648" s="9"/>
      <c r="BH1648" s="9"/>
      <c r="BI1648" s="9"/>
      <c r="BJ1648" s="9"/>
      <c r="BK1648" s="9"/>
      <c r="BL1648" s="9"/>
      <c r="BM1648" s="9"/>
      <c r="BN1648" s="9"/>
      <c r="BO1648" s="9"/>
      <c r="BP1648" s="9"/>
      <c r="BQ1648" s="9"/>
      <c r="BR1648" s="9"/>
      <c r="BS1648" s="9"/>
      <c r="BT1648" s="9"/>
      <c r="BU1648" s="9"/>
      <c r="BV1648" s="9"/>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c r="DR1648" s="9"/>
      <c r="DS1648" s="9"/>
      <c r="DT1648" s="9"/>
    </row>
    <row r="1649" spans="1:124" hidden="1">
      <c r="A1649" s="9"/>
      <c r="B1649" s="9"/>
      <c r="C1649" s="9"/>
      <c r="D1649" s="9"/>
      <c r="E1649" s="9"/>
      <c r="F1649" s="9"/>
      <c r="G1649" s="9"/>
      <c r="H1649" s="9"/>
      <c r="I1649" s="9"/>
      <c r="J1649" s="9"/>
      <c r="K1649" s="9"/>
      <c r="L1649" s="9"/>
      <c r="M1649" s="9"/>
      <c r="N1649" s="9"/>
      <c r="O1649" s="9"/>
      <c r="P1649" s="9"/>
      <c r="Q1649" s="9"/>
      <c r="R1649" s="9"/>
      <c r="S1649" s="9"/>
      <c r="T1649" s="9"/>
      <c r="U1649" s="9"/>
      <c r="V1649" s="9"/>
      <c r="W1649" s="9"/>
      <c r="X1649" s="9"/>
      <c r="Y1649" s="9"/>
      <c r="Z1649" s="9"/>
      <c r="AA1649" s="9"/>
      <c r="AB1649" s="9"/>
      <c r="AC1649" s="9"/>
      <c r="AD1649" s="9"/>
      <c r="AE1649" s="9"/>
      <c r="AF1649" s="9"/>
      <c r="AG1649" s="9"/>
      <c r="AH1649" s="554"/>
      <c r="AI1649" s="554"/>
      <c r="AJ1649" s="554"/>
      <c r="AK1649" s="554"/>
      <c r="AL1649" s="554"/>
      <c r="AM1649" s="554"/>
      <c r="AN1649" s="554"/>
      <c r="AO1649" s="554"/>
      <c r="AP1649" s="554"/>
      <c r="AQ1649" s="554"/>
      <c r="AR1649" s="554"/>
      <c r="AS1649" s="554"/>
      <c r="AT1649" s="554"/>
      <c r="AU1649" s="554"/>
      <c r="AV1649" s="554"/>
      <c r="AW1649" s="554"/>
      <c r="AX1649" s="554"/>
      <c r="AY1649" s="554"/>
      <c r="AZ1649" s="554"/>
      <c r="BA1649" s="554"/>
      <c r="BB1649" s="554"/>
      <c r="BC1649" s="554"/>
      <c r="BD1649" s="554"/>
      <c r="BE1649" s="554"/>
      <c r="BF1649" s="554"/>
      <c r="BG1649" s="9"/>
      <c r="BH1649" s="9"/>
      <c r="BI1649" s="9"/>
      <c r="BJ1649" s="9"/>
      <c r="BK1649" s="9"/>
      <c r="BL1649" s="9"/>
      <c r="BM1649" s="9"/>
      <c r="BN1649" s="9"/>
      <c r="BO1649" s="9"/>
      <c r="BP1649" s="9"/>
      <c r="BQ1649" s="9"/>
      <c r="BR1649" s="9"/>
      <c r="BS1649" s="9"/>
      <c r="BT1649" s="9"/>
      <c r="BU1649" s="9"/>
      <c r="BV1649" s="9"/>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c r="DR1649" s="9"/>
      <c r="DS1649" s="9"/>
      <c r="DT1649" s="9"/>
    </row>
    <row r="1650" spans="1:124" hidden="1">
      <c r="A1650" s="9"/>
      <c r="B1650" s="9"/>
      <c r="C1650" s="9"/>
      <c r="D1650" s="9"/>
      <c r="E1650" s="9"/>
      <c r="F1650" s="9"/>
      <c r="G1650" s="9"/>
      <c r="H1650" s="9"/>
      <c r="I1650" s="9"/>
      <c r="J1650" s="9"/>
      <c r="K1650" s="9"/>
      <c r="L1650" s="9"/>
      <c r="M1650" s="9"/>
      <c r="N1650" s="9"/>
      <c r="O1650" s="9"/>
      <c r="P1650" s="9"/>
      <c r="Q1650" s="9"/>
      <c r="R1650" s="9"/>
      <c r="S1650" s="9"/>
      <c r="T1650" s="9"/>
      <c r="U1650" s="9"/>
      <c r="V1650" s="9"/>
      <c r="W1650" s="9"/>
      <c r="X1650" s="9"/>
      <c r="Y1650" s="9"/>
      <c r="Z1650" s="9"/>
      <c r="AA1650" s="9"/>
      <c r="AB1650" s="9"/>
      <c r="AC1650" s="9"/>
      <c r="AD1650" s="9"/>
      <c r="AE1650" s="9"/>
      <c r="AF1650" s="9"/>
      <c r="AG1650" s="9"/>
      <c r="AH1650" s="554"/>
      <c r="AI1650" s="554"/>
      <c r="AJ1650" s="554"/>
      <c r="AK1650" s="554"/>
      <c r="AL1650" s="554"/>
      <c r="AM1650" s="554"/>
      <c r="AN1650" s="554"/>
      <c r="AO1650" s="554"/>
      <c r="AP1650" s="554"/>
      <c r="AQ1650" s="554"/>
      <c r="AR1650" s="554"/>
      <c r="AS1650" s="554"/>
      <c r="AT1650" s="554"/>
      <c r="AU1650" s="554"/>
      <c r="AV1650" s="554"/>
      <c r="AW1650" s="554"/>
      <c r="AX1650" s="554"/>
      <c r="AY1650" s="554"/>
      <c r="AZ1650" s="554"/>
      <c r="BA1650" s="554"/>
      <c r="BB1650" s="554"/>
      <c r="BC1650" s="554"/>
      <c r="BD1650" s="554"/>
      <c r="BE1650" s="554"/>
      <c r="BF1650" s="554"/>
      <c r="BG1650" s="9"/>
      <c r="BH1650" s="9"/>
      <c r="BI1650" s="9"/>
      <c r="BJ1650" s="9"/>
      <c r="BK1650" s="9"/>
      <c r="BL1650" s="9"/>
      <c r="BM1650" s="9"/>
      <c r="BN1650" s="9"/>
      <c r="BO1650" s="9"/>
      <c r="BP1650" s="9"/>
      <c r="BQ1650" s="9"/>
      <c r="BR1650" s="9"/>
      <c r="BS1650" s="9"/>
      <c r="BT1650" s="9"/>
      <c r="BU1650" s="9"/>
      <c r="BV1650" s="9"/>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c r="DR1650" s="9"/>
      <c r="DS1650" s="9"/>
      <c r="DT1650" s="9"/>
    </row>
    <row r="1651" spans="1:124" hidden="1">
      <c r="A1651" s="9"/>
      <c r="B1651" s="9"/>
      <c r="C1651" s="9"/>
      <c r="D1651" s="9"/>
      <c r="E1651" s="9"/>
      <c r="F1651" s="9"/>
      <c r="G1651" s="9"/>
      <c r="H1651" s="9"/>
      <c r="I1651" s="9"/>
      <c r="J1651" s="9"/>
      <c r="K1651" s="9"/>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554"/>
      <c r="AI1651" s="554"/>
      <c r="AJ1651" s="554"/>
      <c r="AK1651" s="554"/>
      <c r="AL1651" s="554"/>
      <c r="AM1651" s="554"/>
      <c r="AN1651" s="554"/>
      <c r="AO1651" s="554"/>
      <c r="AP1651" s="554"/>
      <c r="AQ1651" s="554"/>
      <c r="AR1651" s="554"/>
      <c r="AS1651" s="554"/>
      <c r="AT1651" s="554"/>
      <c r="AU1651" s="554"/>
      <c r="AV1651" s="554"/>
      <c r="AW1651" s="554"/>
      <c r="AX1651" s="554"/>
      <c r="AY1651" s="554"/>
      <c r="AZ1651" s="554"/>
      <c r="BA1651" s="554"/>
      <c r="BB1651" s="554"/>
      <c r="BC1651" s="554"/>
      <c r="BD1651" s="554"/>
      <c r="BE1651" s="554"/>
      <c r="BF1651" s="554"/>
      <c r="BG1651" s="9"/>
      <c r="BH1651" s="9"/>
      <c r="BI1651" s="9"/>
      <c r="BJ1651" s="9"/>
      <c r="BK1651" s="9"/>
      <c r="BL1651" s="9"/>
      <c r="BM1651" s="9"/>
      <c r="BN1651" s="9"/>
      <c r="BO1651" s="9"/>
      <c r="BP1651" s="9"/>
      <c r="BQ1651" s="9"/>
      <c r="BR1651" s="9"/>
      <c r="BS1651" s="9"/>
      <c r="BT1651" s="9"/>
      <c r="BU1651" s="9"/>
      <c r="BV1651" s="9"/>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c r="DR1651" s="9"/>
      <c r="DS1651" s="9"/>
      <c r="DT1651" s="9"/>
    </row>
    <row r="1652" spans="1:124" hidden="1">
      <c r="A1652" s="9"/>
      <c r="B1652" s="9"/>
      <c r="C1652" s="9"/>
      <c r="D1652" s="9"/>
      <c r="E1652" s="9"/>
      <c r="F1652" s="9"/>
      <c r="G1652" s="9"/>
      <c r="H1652" s="9"/>
      <c r="I1652" s="9"/>
      <c r="J1652" s="9"/>
      <c r="K1652" s="9"/>
      <c r="L1652" s="9"/>
      <c r="M1652" s="9"/>
      <c r="N1652" s="9"/>
      <c r="O1652" s="9"/>
      <c r="P1652" s="9"/>
      <c r="Q1652" s="9"/>
      <c r="R1652" s="9"/>
      <c r="S1652" s="9"/>
      <c r="T1652" s="9"/>
      <c r="U1652" s="9"/>
      <c r="V1652" s="9"/>
      <c r="W1652" s="9"/>
      <c r="X1652" s="9"/>
      <c r="Y1652" s="9"/>
      <c r="Z1652" s="9"/>
      <c r="AA1652" s="9"/>
      <c r="AB1652" s="9"/>
      <c r="AC1652" s="9"/>
      <c r="AD1652" s="9"/>
      <c r="AE1652" s="9"/>
      <c r="AF1652" s="9"/>
      <c r="AG1652" s="9"/>
      <c r="AH1652" s="554"/>
      <c r="AI1652" s="554"/>
      <c r="AJ1652" s="554"/>
      <c r="AK1652" s="554"/>
      <c r="AL1652" s="554"/>
      <c r="AM1652" s="554"/>
      <c r="AN1652" s="554"/>
      <c r="AO1652" s="554"/>
      <c r="AP1652" s="554"/>
      <c r="AQ1652" s="554"/>
      <c r="AR1652" s="554"/>
      <c r="AS1652" s="554"/>
      <c r="AT1652" s="554"/>
      <c r="AU1652" s="554"/>
      <c r="AV1652" s="554"/>
      <c r="AW1652" s="554"/>
      <c r="AX1652" s="554"/>
      <c r="AY1652" s="554"/>
      <c r="AZ1652" s="554"/>
      <c r="BA1652" s="554"/>
      <c r="BB1652" s="554"/>
      <c r="BC1652" s="554"/>
      <c r="BD1652" s="554"/>
      <c r="BE1652" s="554"/>
      <c r="BF1652" s="554"/>
      <c r="BG1652" s="9"/>
      <c r="BH1652" s="9"/>
      <c r="BI1652" s="9"/>
      <c r="BJ1652" s="9"/>
      <c r="BK1652" s="9"/>
      <c r="BL1652" s="9"/>
      <c r="BM1652" s="9"/>
      <c r="BN1652" s="9"/>
      <c r="BO1652" s="9"/>
      <c r="BP1652" s="9"/>
      <c r="BQ1652" s="9"/>
      <c r="BR1652" s="9"/>
      <c r="BS1652" s="9"/>
      <c r="BT1652" s="9"/>
      <c r="BU1652" s="9"/>
      <c r="BV1652" s="9"/>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c r="DR1652" s="9"/>
      <c r="DS1652" s="9"/>
      <c r="DT1652" s="9"/>
    </row>
    <row r="1653" spans="1:124" hidden="1">
      <c r="A1653" s="9"/>
      <c r="B1653" s="9"/>
      <c r="C1653" s="9"/>
      <c r="D1653" s="9"/>
      <c r="E1653" s="9"/>
      <c r="F1653" s="9"/>
      <c r="G1653" s="9"/>
      <c r="H1653" s="9"/>
      <c r="I1653" s="9"/>
      <c r="J1653" s="9"/>
      <c r="K1653" s="9"/>
      <c r="L1653" s="9"/>
      <c r="M1653" s="9"/>
      <c r="N1653" s="9"/>
      <c r="O1653" s="9"/>
      <c r="P1653" s="9"/>
      <c r="Q1653" s="9"/>
      <c r="R1653" s="9"/>
      <c r="S1653" s="9"/>
      <c r="T1653" s="9"/>
      <c r="U1653" s="9"/>
      <c r="V1653" s="9"/>
      <c r="W1653" s="9"/>
      <c r="X1653" s="9"/>
      <c r="Y1653" s="9"/>
      <c r="Z1653" s="9"/>
      <c r="AA1653" s="9"/>
      <c r="AB1653" s="9"/>
      <c r="AC1653" s="9"/>
      <c r="AD1653" s="9"/>
      <c r="AE1653" s="9"/>
      <c r="AF1653" s="9"/>
      <c r="AG1653" s="9"/>
      <c r="AH1653" s="554"/>
      <c r="AI1653" s="554"/>
      <c r="AJ1653" s="554"/>
      <c r="AK1653" s="554"/>
      <c r="AL1653" s="554"/>
      <c r="AM1653" s="554"/>
      <c r="AN1653" s="554"/>
      <c r="AO1653" s="554"/>
      <c r="AP1653" s="554"/>
      <c r="AQ1653" s="554"/>
      <c r="AR1653" s="554"/>
      <c r="AS1653" s="554"/>
      <c r="AT1653" s="554"/>
      <c r="AU1653" s="554"/>
      <c r="AV1653" s="554"/>
      <c r="AW1653" s="554"/>
      <c r="AX1653" s="554"/>
      <c r="AY1653" s="554"/>
      <c r="AZ1653" s="554"/>
      <c r="BA1653" s="554"/>
      <c r="BB1653" s="554"/>
      <c r="BC1653" s="554"/>
      <c r="BD1653" s="554"/>
      <c r="BE1653" s="554"/>
      <c r="BF1653" s="554"/>
      <c r="BG1653" s="9"/>
      <c r="BH1653" s="9"/>
      <c r="BI1653" s="9"/>
      <c r="BJ1653" s="9"/>
      <c r="BK1653" s="9"/>
      <c r="BL1653" s="9"/>
      <c r="BM1653" s="9"/>
      <c r="BN1653" s="9"/>
      <c r="BO1653" s="9"/>
      <c r="BP1653" s="9"/>
      <c r="BQ1653" s="9"/>
      <c r="BR1653" s="9"/>
      <c r="BS1653" s="9"/>
      <c r="BT1653" s="9"/>
      <c r="BU1653" s="9"/>
      <c r="BV1653" s="9"/>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c r="DR1653" s="9"/>
      <c r="DS1653" s="9"/>
      <c r="DT1653" s="9"/>
    </row>
    <row r="1654" spans="1:124" hidden="1">
      <c r="A1654" s="9"/>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554"/>
      <c r="AI1654" s="554"/>
      <c r="AJ1654" s="554"/>
      <c r="AK1654" s="554"/>
      <c r="AL1654" s="554"/>
      <c r="AM1654" s="554"/>
      <c r="AN1654" s="554"/>
      <c r="AO1654" s="554"/>
      <c r="AP1654" s="554"/>
      <c r="AQ1654" s="554"/>
      <c r="AR1654" s="554"/>
      <c r="AS1654" s="554"/>
      <c r="AT1654" s="554"/>
      <c r="AU1654" s="554"/>
      <c r="AV1654" s="554"/>
      <c r="AW1654" s="554"/>
      <c r="AX1654" s="554"/>
      <c r="AY1654" s="554"/>
      <c r="AZ1654" s="554"/>
      <c r="BA1654" s="554"/>
      <c r="BB1654" s="554"/>
      <c r="BC1654" s="554"/>
      <c r="BD1654" s="554"/>
      <c r="BE1654" s="554"/>
      <c r="BF1654" s="554"/>
      <c r="BG1654" s="9"/>
      <c r="BH1654" s="9"/>
      <c r="BI1654" s="9"/>
      <c r="BJ1654" s="9"/>
      <c r="BK1654" s="9"/>
      <c r="BL1654" s="9"/>
      <c r="BM1654" s="9"/>
      <c r="BN1654" s="9"/>
      <c r="BO1654" s="9"/>
      <c r="BP1654" s="9"/>
      <c r="BQ1654" s="9"/>
      <c r="BR1654" s="9"/>
      <c r="BS1654" s="9"/>
      <c r="BT1654" s="9"/>
      <c r="BU1654" s="9"/>
      <c r="BV1654" s="9"/>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c r="DR1654" s="9"/>
      <c r="DS1654" s="9"/>
      <c r="DT1654" s="9"/>
    </row>
    <row r="1655" spans="1:124" hidden="1">
      <c r="A1655" s="9"/>
      <c r="B1655" s="9"/>
      <c r="C1655" s="9"/>
      <c r="D1655" s="9"/>
      <c r="E1655" s="9"/>
      <c r="F1655" s="9"/>
      <c r="G1655" s="9"/>
      <c r="H1655" s="9"/>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554"/>
      <c r="AI1655" s="554"/>
      <c r="AJ1655" s="554"/>
      <c r="AK1655" s="554"/>
      <c r="AL1655" s="554"/>
      <c r="AM1655" s="554"/>
      <c r="AN1655" s="554"/>
      <c r="AO1655" s="554"/>
      <c r="AP1655" s="554"/>
      <c r="AQ1655" s="554"/>
      <c r="AR1655" s="554"/>
      <c r="AS1655" s="554"/>
      <c r="AT1655" s="554"/>
      <c r="AU1655" s="554"/>
      <c r="AV1655" s="554"/>
      <c r="AW1655" s="554"/>
      <c r="AX1655" s="554"/>
      <c r="AY1655" s="554"/>
      <c r="AZ1655" s="554"/>
      <c r="BA1655" s="554"/>
      <c r="BB1655" s="554"/>
      <c r="BC1655" s="554"/>
      <c r="BD1655" s="554"/>
      <c r="BE1655" s="554"/>
      <c r="BF1655" s="554"/>
      <c r="BG1655" s="9"/>
      <c r="BH1655" s="9"/>
      <c r="BI1655" s="9"/>
      <c r="BJ1655" s="9"/>
      <c r="BK1655" s="9"/>
      <c r="BL1655" s="9"/>
      <c r="BM1655" s="9"/>
      <c r="BN1655" s="9"/>
      <c r="BO1655" s="9"/>
      <c r="BP1655" s="9"/>
      <c r="BQ1655" s="9"/>
      <c r="BR1655" s="9"/>
      <c r="BS1655" s="9"/>
      <c r="BT1655" s="9"/>
      <c r="BU1655" s="9"/>
      <c r="BV1655" s="9"/>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c r="DR1655" s="9"/>
      <c r="DS1655" s="9"/>
      <c r="DT1655" s="9"/>
    </row>
    <row r="1656" spans="1:124" hidden="1">
      <c r="A1656" s="9"/>
      <c r="B1656" s="9"/>
      <c r="C1656" s="9"/>
      <c r="D1656" s="9"/>
      <c r="E1656" s="9"/>
      <c r="F1656" s="9"/>
      <c r="G1656" s="9"/>
      <c r="H1656" s="9"/>
      <c r="I1656" s="9"/>
      <c r="J1656" s="9"/>
      <c r="K1656" s="9"/>
      <c r="L1656" s="9"/>
      <c r="M1656" s="9"/>
      <c r="N1656" s="9"/>
      <c r="O1656" s="9"/>
      <c r="P1656" s="9"/>
      <c r="Q1656" s="9"/>
      <c r="R1656" s="9"/>
      <c r="S1656" s="9"/>
      <c r="T1656" s="9"/>
      <c r="U1656" s="9"/>
      <c r="V1656" s="9"/>
      <c r="W1656" s="9"/>
      <c r="X1656" s="9"/>
      <c r="Y1656" s="9"/>
      <c r="Z1656" s="9"/>
      <c r="AA1656" s="9"/>
      <c r="AB1656" s="9"/>
      <c r="AC1656" s="9"/>
      <c r="AD1656" s="9"/>
      <c r="AE1656" s="9"/>
      <c r="AF1656" s="9"/>
      <c r="AG1656" s="9"/>
      <c r="AH1656" s="554"/>
      <c r="AI1656" s="554"/>
      <c r="AJ1656" s="554"/>
      <c r="AK1656" s="554"/>
      <c r="AL1656" s="554"/>
      <c r="AM1656" s="554"/>
      <c r="AN1656" s="554"/>
      <c r="AO1656" s="554"/>
      <c r="AP1656" s="554"/>
      <c r="AQ1656" s="554"/>
      <c r="AR1656" s="554"/>
      <c r="AS1656" s="554"/>
      <c r="AT1656" s="554"/>
      <c r="AU1656" s="554"/>
      <c r="AV1656" s="554"/>
      <c r="AW1656" s="554"/>
      <c r="AX1656" s="554"/>
      <c r="AY1656" s="554"/>
      <c r="AZ1656" s="554"/>
      <c r="BA1656" s="554"/>
      <c r="BB1656" s="554"/>
      <c r="BC1656" s="554"/>
      <c r="BD1656" s="554"/>
      <c r="BE1656" s="554"/>
      <c r="BF1656" s="554"/>
      <c r="BG1656" s="9"/>
      <c r="BH1656" s="9"/>
      <c r="BI1656" s="9"/>
      <c r="BJ1656" s="9"/>
      <c r="BK1656" s="9"/>
      <c r="BL1656" s="9"/>
      <c r="BM1656" s="9"/>
      <c r="BN1656" s="9"/>
      <c r="BO1656" s="9"/>
      <c r="BP1656" s="9"/>
      <c r="BQ1656" s="9"/>
      <c r="BR1656" s="9"/>
      <c r="BS1656" s="9"/>
      <c r="BT1656" s="9"/>
      <c r="BU1656" s="9"/>
      <c r="BV1656" s="9"/>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c r="DR1656" s="9"/>
      <c r="DS1656" s="9"/>
      <c r="DT1656" s="9"/>
    </row>
    <row r="1657" spans="1:124" hidden="1">
      <c r="A1657" s="9"/>
      <c r="B1657" s="9"/>
      <c r="C1657" s="9"/>
      <c r="D1657" s="9"/>
      <c r="E1657" s="9"/>
      <c r="F1657" s="9"/>
      <c r="G1657" s="9"/>
      <c r="H1657" s="9"/>
      <c r="I1657" s="9"/>
      <c r="J1657" s="9"/>
      <c r="K1657" s="9"/>
      <c r="L1657" s="9"/>
      <c r="M1657" s="9"/>
      <c r="N1657" s="9"/>
      <c r="O1657" s="9"/>
      <c r="P1657" s="9"/>
      <c r="Q1657" s="9"/>
      <c r="R1657" s="9"/>
      <c r="S1657" s="9"/>
      <c r="T1657" s="9"/>
      <c r="U1657" s="9"/>
      <c r="V1657" s="9"/>
      <c r="W1657" s="9"/>
      <c r="X1657" s="9"/>
      <c r="Y1657" s="9"/>
      <c r="Z1657" s="9"/>
      <c r="AA1657" s="9"/>
      <c r="AB1657" s="9"/>
      <c r="AC1657" s="9"/>
      <c r="AD1657" s="9"/>
      <c r="AE1657" s="9"/>
      <c r="AF1657" s="9"/>
      <c r="AG1657" s="9"/>
      <c r="AH1657" s="554"/>
      <c r="AI1657" s="554"/>
      <c r="AJ1657" s="554"/>
      <c r="AK1657" s="554"/>
      <c r="AL1657" s="554"/>
      <c r="AM1657" s="554"/>
      <c r="AN1657" s="554"/>
      <c r="AO1657" s="554"/>
      <c r="AP1657" s="554"/>
      <c r="AQ1657" s="554"/>
      <c r="AR1657" s="554"/>
      <c r="AS1657" s="554"/>
      <c r="AT1657" s="554"/>
      <c r="AU1657" s="554"/>
      <c r="AV1657" s="554"/>
      <c r="AW1657" s="554"/>
      <c r="AX1657" s="554"/>
      <c r="AY1657" s="554"/>
      <c r="AZ1657" s="554"/>
      <c r="BA1657" s="554"/>
      <c r="BB1657" s="554"/>
      <c r="BC1657" s="554"/>
      <c r="BD1657" s="554"/>
      <c r="BE1657" s="554"/>
      <c r="BF1657" s="554"/>
      <c r="BG1657" s="9"/>
      <c r="BH1657" s="9"/>
      <c r="BI1657" s="9"/>
      <c r="BJ1657" s="9"/>
      <c r="BK1657" s="9"/>
      <c r="BL1657" s="9"/>
      <c r="BM1657" s="9"/>
      <c r="BN1657" s="9"/>
      <c r="BO1657" s="9"/>
      <c r="BP1657" s="9"/>
      <c r="BQ1657" s="9"/>
      <c r="BR1657" s="9"/>
      <c r="BS1657" s="9"/>
      <c r="BT1657" s="9"/>
      <c r="BU1657" s="9"/>
      <c r="BV1657" s="9"/>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c r="DR1657" s="9"/>
      <c r="DS1657" s="9"/>
      <c r="DT1657" s="9"/>
    </row>
    <row r="1658" spans="1:124" hidden="1">
      <c r="A1658" s="9"/>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554"/>
      <c r="AI1658" s="554"/>
      <c r="AJ1658" s="554"/>
      <c r="AK1658" s="554"/>
      <c r="AL1658" s="554"/>
      <c r="AM1658" s="554"/>
      <c r="AN1658" s="554"/>
      <c r="AO1658" s="554"/>
      <c r="AP1658" s="554"/>
      <c r="AQ1658" s="554"/>
      <c r="AR1658" s="554"/>
      <c r="AS1658" s="554"/>
      <c r="AT1658" s="554"/>
      <c r="AU1658" s="554"/>
      <c r="AV1658" s="554"/>
      <c r="AW1658" s="554"/>
      <c r="AX1658" s="554"/>
      <c r="AY1658" s="554"/>
      <c r="AZ1658" s="554"/>
      <c r="BA1658" s="554"/>
      <c r="BB1658" s="554"/>
      <c r="BC1658" s="554"/>
      <c r="BD1658" s="554"/>
      <c r="BE1658" s="554"/>
      <c r="BF1658" s="554"/>
      <c r="BG1658" s="9"/>
      <c r="BH1658" s="9"/>
      <c r="BI1658" s="9"/>
      <c r="BJ1658" s="9"/>
      <c r="BK1658" s="9"/>
      <c r="BL1658" s="9"/>
      <c r="BM1658" s="9"/>
      <c r="BN1658" s="9"/>
      <c r="BO1658" s="9"/>
      <c r="BP1658" s="9"/>
      <c r="BQ1658" s="9"/>
      <c r="BR1658" s="9"/>
      <c r="BS1658" s="9"/>
      <c r="BT1658" s="9"/>
      <c r="BU1658" s="9"/>
      <c r="BV1658" s="9"/>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c r="DR1658" s="9"/>
      <c r="DS1658" s="9"/>
      <c r="DT1658" s="9"/>
    </row>
    <row r="1659" spans="1:124" hidden="1">
      <c r="A1659" s="9"/>
      <c r="B1659" s="9"/>
      <c r="C1659" s="9"/>
      <c r="D1659" s="9"/>
      <c r="E1659" s="9"/>
      <c r="F1659" s="9"/>
      <c r="G1659" s="9"/>
      <c r="H1659" s="9"/>
      <c r="I1659" s="9"/>
      <c r="J1659" s="9"/>
      <c r="K1659" s="9"/>
      <c r="L1659" s="9"/>
      <c r="M1659" s="9"/>
      <c r="N1659" s="9"/>
      <c r="O1659" s="9"/>
      <c r="P1659" s="9"/>
      <c r="Q1659" s="9"/>
      <c r="R1659" s="9"/>
      <c r="S1659" s="9"/>
      <c r="T1659" s="9"/>
      <c r="U1659" s="9"/>
      <c r="V1659" s="9"/>
      <c r="W1659" s="9"/>
      <c r="X1659" s="9"/>
      <c r="Y1659" s="9"/>
      <c r="Z1659" s="9"/>
      <c r="AA1659" s="9"/>
      <c r="AB1659" s="9"/>
      <c r="AC1659" s="9"/>
      <c r="AD1659" s="9"/>
      <c r="AE1659" s="9"/>
      <c r="AF1659" s="9"/>
      <c r="AG1659" s="9"/>
      <c r="AH1659" s="554"/>
      <c r="AI1659" s="554"/>
      <c r="AJ1659" s="554"/>
      <c r="AK1659" s="554"/>
      <c r="AL1659" s="554"/>
      <c r="AM1659" s="554"/>
      <c r="AN1659" s="554"/>
      <c r="AO1659" s="554"/>
      <c r="AP1659" s="554"/>
      <c r="AQ1659" s="554"/>
      <c r="AR1659" s="554"/>
      <c r="AS1659" s="554"/>
      <c r="AT1659" s="554"/>
      <c r="AU1659" s="554"/>
      <c r="AV1659" s="554"/>
      <c r="AW1659" s="554"/>
      <c r="AX1659" s="554"/>
      <c r="AY1659" s="554"/>
      <c r="AZ1659" s="554"/>
      <c r="BA1659" s="554"/>
      <c r="BB1659" s="554"/>
      <c r="BC1659" s="554"/>
      <c r="BD1659" s="554"/>
      <c r="BE1659" s="554"/>
      <c r="BF1659" s="554"/>
      <c r="BG1659" s="9"/>
      <c r="BH1659" s="9"/>
      <c r="BI1659" s="9"/>
      <c r="BJ1659" s="9"/>
      <c r="BK1659" s="9"/>
      <c r="BL1659" s="9"/>
      <c r="BM1659" s="9"/>
      <c r="BN1659" s="9"/>
      <c r="BO1659" s="9"/>
      <c r="BP1659" s="9"/>
      <c r="BQ1659" s="9"/>
      <c r="BR1659" s="9"/>
      <c r="BS1659" s="9"/>
      <c r="BT1659" s="9"/>
      <c r="BU1659" s="9"/>
      <c r="BV1659" s="9"/>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c r="DR1659" s="9"/>
      <c r="DS1659" s="9"/>
      <c r="DT1659" s="9"/>
    </row>
    <row r="1660" spans="1:124" hidden="1">
      <c r="A1660" s="9"/>
      <c r="B1660" s="9"/>
      <c r="C1660" s="9"/>
      <c r="D1660" s="9"/>
      <c r="E1660" s="9"/>
      <c r="F1660" s="9"/>
      <c r="G1660" s="9"/>
      <c r="H1660" s="9"/>
      <c r="I1660" s="9"/>
      <c r="J1660" s="9"/>
      <c r="K1660" s="9"/>
      <c r="L1660" s="9"/>
      <c r="M1660" s="9"/>
      <c r="N1660" s="9"/>
      <c r="O1660" s="9"/>
      <c r="P1660" s="9"/>
      <c r="Q1660" s="9"/>
      <c r="R1660" s="9"/>
      <c r="S1660" s="9"/>
      <c r="T1660" s="9"/>
      <c r="U1660" s="9"/>
      <c r="V1660" s="9"/>
      <c r="W1660" s="9"/>
      <c r="X1660" s="9"/>
      <c r="Y1660" s="9"/>
      <c r="Z1660" s="9"/>
      <c r="AA1660" s="9"/>
      <c r="AB1660" s="9"/>
      <c r="AC1660" s="9"/>
      <c r="AD1660" s="9"/>
      <c r="AE1660" s="9"/>
      <c r="AF1660" s="9"/>
      <c r="AG1660" s="9"/>
      <c r="AH1660" s="554"/>
      <c r="AI1660" s="554"/>
      <c r="AJ1660" s="554"/>
      <c r="AK1660" s="554"/>
      <c r="AL1660" s="554"/>
      <c r="AM1660" s="554"/>
      <c r="AN1660" s="554"/>
      <c r="AO1660" s="554"/>
      <c r="AP1660" s="554"/>
      <c r="AQ1660" s="554"/>
      <c r="AR1660" s="554"/>
      <c r="AS1660" s="554"/>
      <c r="AT1660" s="554"/>
      <c r="AU1660" s="554"/>
      <c r="AV1660" s="554"/>
      <c r="AW1660" s="554"/>
      <c r="AX1660" s="554"/>
      <c r="AY1660" s="554"/>
      <c r="AZ1660" s="554"/>
      <c r="BA1660" s="554"/>
      <c r="BB1660" s="554"/>
      <c r="BC1660" s="554"/>
      <c r="BD1660" s="554"/>
      <c r="BE1660" s="554"/>
      <c r="BF1660" s="554"/>
      <c r="BG1660" s="9"/>
      <c r="BH1660" s="9"/>
      <c r="BI1660" s="9"/>
      <c r="BJ1660" s="9"/>
      <c r="BK1660" s="9"/>
      <c r="BL1660" s="9"/>
      <c r="BM1660" s="9"/>
      <c r="BN1660" s="9"/>
      <c r="BO1660" s="9"/>
      <c r="BP1660" s="9"/>
      <c r="BQ1660" s="9"/>
      <c r="BR1660" s="9"/>
      <c r="BS1660" s="9"/>
      <c r="BT1660" s="9"/>
      <c r="BU1660" s="9"/>
      <c r="BV1660" s="9"/>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c r="DR1660" s="9"/>
      <c r="DS1660" s="9"/>
      <c r="DT1660" s="9"/>
    </row>
    <row r="1661" spans="1:124" hidden="1">
      <c r="A1661" s="9"/>
      <c r="B1661" s="9"/>
      <c r="C1661" s="9"/>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c r="AB1661" s="9"/>
      <c r="AC1661" s="9"/>
      <c r="AD1661" s="9"/>
      <c r="AE1661" s="9"/>
      <c r="AF1661" s="9"/>
      <c r="AG1661" s="9"/>
      <c r="AH1661" s="554"/>
      <c r="AI1661" s="554"/>
      <c r="AJ1661" s="554"/>
      <c r="AK1661" s="554"/>
      <c r="AL1661" s="554"/>
      <c r="AM1661" s="554"/>
      <c r="AN1661" s="554"/>
      <c r="AO1661" s="554"/>
      <c r="AP1661" s="554"/>
      <c r="AQ1661" s="554"/>
      <c r="AR1661" s="554"/>
      <c r="AS1661" s="554"/>
      <c r="AT1661" s="554"/>
      <c r="AU1661" s="554"/>
      <c r="AV1661" s="554"/>
      <c r="AW1661" s="554"/>
      <c r="AX1661" s="554"/>
      <c r="AY1661" s="554"/>
      <c r="AZ1661" s="554"/>
      <c r="BA1661" s="554"/>
      <c r="BB1661" s="554"/>
      <c r="BC1661" s="554"/>
      <c r="BD1661" s="554"/>
      <c r="BE1661" s="554"/>
      <c r="BF1661" s="554"/>
      <c r="BG1661" s="9"/>
      <c r="BH1661" s="9"/>
      <c r="BI1661" s="9"/>
      <c r="BJ1661" s="9"/>
      <c r="BK1661" s="9"/>
      <c r="BL1661" s="9"/>
      <c r="BM1661" s="9"/>
      <c r="BN1661" s="9"/>
      <c r="BO1661" s="9"/>
      <c r="BP1661" s="9"/>
      <c r="BQ1661" s="9"/>
      <c r="BR1661" s="9"/>
      <c r="BS1661" s="9"/>
      <c r="BT1661" s="9"/>
      <c r="BU1661" s="9"/>
      <c r="BV1661" s="9"/>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c r="DR1661" s="9"/>
      <c r="DS1661" s="9"/>
      <c r="DT1661" s="9"/>
    </row>
    <row r="1662" spans="1:124" hidden="1">
      <c r="A1662" s="9"/>
      <c r="B1662" s="9"/>
      <c r="C1662" s="9"/>
      <c r="D1662" s="9"/>
      <c r="E1662" s="9"/>
      <c r="F1662" s="9"/>
      <c r="G1662" s="9"/>
      <c r="H1662" s="9"/>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554"/>
      <c r="AI1662" s="554"/>
      <c r="AJ1662" s="554"/>
      <c r="AK1662" s="554"/>
      <c r="AL1662" s="554"/>
      <c r="AM1662" s="554"/>
      <c r="AN1662" s="554"/>
      <c r="AO1662" s="554"/>
      <c r="AP1662" s="554"/>
      <c r="AQ1662" s="554"/>
      <c r="AR1662" s="554"/>
      <c r="AS1662" s="554"/>
      <c r="AT1662" s="554"/>
      <c r="AU1662" s="554"/>
      <c r="AV1662" s="554"/>
      <c r="AW1662" s="554"/>
      <c r="AX1662" s="554"/>
      <c r="AY1662" s="554"/>
      <c r="AZ1662" s="554"/>
      <c r="BA1662" s="554"/>
      <c r="BB1662" s="554"/>
      <c r="BC1662" s="554"/>
      <c r="BD1662" s="554"/>
      <c r="BE1662" s="554"/>
      <c r="BF1662" s="554"/>
      <c r="BG1662" s="9"/>
      <c r="BH1662" s="9"/>
      <c r="BI1662" s="9"/>
      <c r="BJ1662" s="9"/>
      <c r="BK1662" s="9"/>
      <c r="BL1662" s="9"/>
      <c r="BM1662" s="9"/>
      <c r="BN1662" s="9"/>
      <c r="BO1662" s="9"/>
      <c r="BP1662" s="9"/>
      <c r="BQ1662" s="9"/>
      <c r="BR1662" s="9"/>
      <c r="BS1662" s="9"/>
      <c r="BT1662" s="9"/>
      <c r="BU1662" s="9"/>
      <c r="BV1662" s="9"/>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c r="DR1662" s="9"/>
      <c r="DS1662" s="9"/>
      <c r="DT1662" s="9"/>
    </row>
    <row r="1663" spans="1:124" hidden="1">
      <c r="A1663" s="9"/>
      <c r="B1663" s="9"/>
      <c r="C1663" s="9"/>
      <c r="D1663" s="9"/>
      <c r="E1663" s="9"/>
      <c r="F1663" s="9"/>
      <c r="G1663" s="9"/>
      <c r="H1663" s="9"/>
      <c r="I1663" s="9"/>
      <c r="J1663" s="9"/>
      <c r="K1663" s="9"/>
      <c r="L1663" s="9"/>
      <c r="M1663" s="9"/>
      <c r="N1663" s="9"/>
      <c r="O1663" s="9"/>
      <c r="P1663" s="9"/>
      <c r="Q1663" s="9"/>
      <c r="R1663" s="9"/>
      <c r="S1663" s="9"/>
      <c r="T1663" s="9"/>
      <c r="U1663" s="9"/>
      <c r="V1663" s="9"/>
      <c r="W1663" s="9"/>
      <c r="X1663" s="9"/>
      <c r="Y1663" s="9"/>
      <c r="Z1663" s="9"/>
      <c r="AA1663" s="9"/>
      <c r="AB1663" s="9"/>
      <c r="AC1663" s="9"/>
      <c r="AD1663" s="9"/>
      <c r="AE1663" s="9"/>
      <c r="AF1663" s="9"/>
      <c r="AG1663" s="9"/>
      <c r="AH1663" s="554"/>
      <c r="AI1663" s="554"/>
      <c r="AJ1663" s="554"/>
      <c r="AK1663" s="554"/>
      <c r="AL1663" s="554"/>
      <c r="AM1663" s="554"/>
      <c r="AN1663" s="554"/>
      <c r="AO1663" s="554"/>
      <c r="AP1663" s="554"/>
      <c r="AQ1663" s="554"/>
      <c r="AR1663" s="554"/>
      <c r="AS1663" s="554"/>
      <c r="AT1663" s="554"/>
      <c r="AU1663" s="554"/>
      <c r="AV1663" s="554"/>
      <c r="AW1663" s="554"/>
      <c r="AX1663" s="554"/>
      <c r="AY1663" s="554"/>
      <c r="AZ1663" s="554"/>
      <c r="BA1663" s="554"/>
      <c r="BB1663" s="554"/>
      <c r="BC1663" s="554"/>
      <c r="BD1663" s="554"/>
      <c r="BE1663" s="554"/>
      <c r="BF1663" s="554"/>
      <c r="BG1663" s="9"/>
      <c r="BH1663" s="9"/>
      <c r="BI1663" s="9"/>
      <c r="BJ1663" s="9"/>
      <c r="BK1663" s="9"/>
      <c r="BL1663" s="9"/>
      <c r="BM1663" s="9"/>
      <c r="BN1663" s="9"/>
      <c r="BO1663" s="9"/>
      <c r="BP1663" s="9"/>
      <c r="BQ1663" s="9"/>
      <c r="BR1663" s="9"/>
      <c r="BS1663" s="9"/>
      <c r="BT1663" s="9"/>
      <c r="BU1663" s="9"/>
      <c r="BV1663" s="9"/>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c r="DR1663" s="9"/>
      <c r="DS1663" s="9"/>
      <c r="DT1663" s="9"/>
    </row>
    <row r="1664" spans="1:124" hidden="1">
      <c r="A1664" s="9"/>
      <c r="B1664" s="9"/>
      <c r="C1664" s="9"/>
      <c r="D1664" s="9"/>
      <c r="E1664" s="9"/>
      <c r="F1664" s="9"/>
      <c r="G1664" s="9"/>
      <c r="H1664" s="9"/>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554"/>
      <c r="AI1664" s="554"/>
      <c r="AJ1664" s="554"/>
      <c r="AK1664" s="554"/>
      <c r="AL1664" s="554"/>
      <c r="AM1664" s="554"/>
      <c r="AN1664" s="554"/>
      <c r="AO1664" s="554"/>
      <c r="AP1664" s="554"/>
      <c r="AQ1664" s="554"/>
      <c r="AR1664" s="554"/>
      <c r="AS1664" s="554"/>
      <c r="AT1664" s="554"/>
      <c r="AU1664" s="554"/>
      <c r="AV1664" s="554"/>
      <c r="AW1664" s="554"/>
      <c r="AX1664" s="554"/>
      <c r="AY1664" s="554"/>
      <c r="AZ1664" s="554"/>
      <c r="BA1664" s="554"/>
      <c r="BB1664" s="554"/>
      <c r="BC1664" s="554"/>
      <c r="BD1664" s="554"/>
      <c r="BE1664" s="554"/>
      <c r="BF1664" s="554"/>
      <c r="BG1664" s="9"/>
      <c r="BH1664" s="9"/>
      <c r="BI1664" s="9"/>
      <c r="BJ1664" s="9"/>
      <c r="BK1664" s="9"/>
      <c r="BL1664" s="9"/>
      <c r="BM1664" s="9"/>
      <c r="BN1664" s="9"/>
      <c r="BO1664" s="9"/>
      <c r="BP1664" s="9"/>
      <c r="BQ1664" s="9"/>
      <c r="BR1664" s="9"/>
      <c r="BS1664" s="9"/>
      <c r="BT1664" s="9"/>
      <c r="BU1664" s="9"/>
      <c r="BV1664" s="9"/>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c r="DR1664" s="9"/>
      <c r="DS1664" s="9"/>
      <c r="DT1664" s="9"/>
    </row>
    <row r="1665" spans="1:124" hidden="1">
      <c r="A1665" s="9"/>
      <c r="B1665" s="9"/>
      <c r="C1665" s="9"/>
      <c r="D1665" s="9"/>
      <c r="E1665" s="9"/>
      <c r="F1665" s="9"/>
      <c r="G1665" s="9"/>
      <c r="H1665" s="9"/>
      <c r="I1665" s="9"/>
      <c r="J1665" s="9"/>
      <c r="K1665" s="9"/>
      <c r="L1665" s="9"/>
      <c r="M1665" s="9"/>
      <c r="N1665" s="9"/>
      <c r="O1665" s="9"/>
      <c r="P1665" s="9"/>
      <c r="Q1665" s="9"/>
      <c r="R1665" s="9"/>
      <c r="S1665" s="9"/>
      <c r="T1665" s="9"/>
      <c r="U1665" s="9"/>
      <c r="V1665" s="9"/>
      <c r="W1665" s="9"/>
      <c r="X1665" s="9"/>
      <c r="Y1665" s="9"/>
      <c r="Z1665" s="9"/>
      <c r="AA1665" s="9"/>
      <c r="AB1665" s="9"/>
      <c r="AC1665" s="9"/>
      <c r="AD1665" s="9"/>
      <c r="AE1665" s="9"/>
      <c r="AF1665" s="9"/>
      <c r="AG1665" s="9"/>
      <c r="AH1665" s="554"/>
      <c r="AI1665" s="554"/>
      <c r="AJ1665" s="554"/>
      <c r="AK1665" s="554"/>
      <c r="AL1665" s="554"/>
      <c r="AM1665" s="554"/>
      <c r="AN1665" s="554"/>
      <c r="AO1665" s="554"/>
      <c r="AP1665" s="554"/>
      <c r="AQ1665" s="554"/>
      <c r="AR1665" s="554"/>
      <c r="AS1665" s="554"/>
      <c r="AT1665" s="554"/>
      <c r="AU1665" s="554"/>
      <c r="AV1665" s="554"/>
      <c r="AW1665" s="554"/>
      <c r="AX1665" s="554"/>
      <c r="AY1665" s="554"/>
      <c r="AZ1665" s="554"/>
      <c r="BA1665" s="554"/>
      <c r="BB1665" s="554"/>
      <c r="BC1665" s="554"/>
      <c r="BD1665" s="554"/>
      <c r="BE1665" s="554"/>
      <c r="BF1665" s="554"/>
      <c r="BG1665" s="9"/>
      <c r="BH1665" s="9"/>
      <c r="BI1665" s="9"/>
      <c r="BJ1665" s="9"/>
      <c r="BK1665" s="9"/>
      <c r="BL1665" s="9"/>
      <c r="BM1665" s="9"/>
      <c r="BN1665" s="9"/>
      <c r="BO1665" s="9"/>
      <c r="BP1665" s="9"/>
      <c r="BQ1665" s="9"/>
      <c r="BR1665" s="9"/>
      <c r="BS1665" s="9"/>
      <c r="BT1665" s="9"/>
      <c r="BU1665" s="9"/>
      <c r="BV1665" s="9"/>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c r="DR1665" s="9"/>
      <c r="DS1665" s="9"/>
      <c r="DT1665" s="9"/>
    </row>
    <row r="1666" spans="1:124" hidden="1">
      <c r="A1666" s="9"/>
      <c r="B1666" s="9"/>
      <c r="C1666" s="9"/>
      <c r="D1666" s="9"/>
      <c r="E1666" s="9"/>
      <c r="F1666" s="9"/>
      <c r="G1666" s="9"/>
      <c r="H1666" s="9"/>
      <c r="I1666" s="9"/>
      <c r="J1666" s="9"/>
      <c r="K1666" s="9"/>
      <c r="L1666" s="9"/>
      <c r="M1666" s="9"/>
      <c r="N1666" s="9"/>
      <c r="O1666" s="9"/>
      <c r="P1666" s="9"/>
      <c r="Q1666" s="9"/>
      <c r="R1666" s="9"/>
      <c r="S1666" s="9"/>
      <c r="T1666" s="9"/>
      <c r="U1666" s="9"/>
      <c r="V1666" s="9"/>
      <c r="W1666" s="9"/>
      <c r="X1666" s="9"/>
      <c r="Y1666" s="9"/>
      <c r="Z1666" s="9"/>
      <c r="AA1666" s="9"/>
      <c r="AB1666" s="9"/>
      <c r="AC1666" s="9"/>
      <c r="AD1666" s="9"/>
      <c r="AE1666" s="9"/>
      <c r="AF1666" s="9"/>
      <c r="AG1666" s="9"/>
      <c r="AH1666" s="554"/>
      <c r="AI1666" s="554"/>
      <c r="AJ1666" s="554"/>
      <c r="AK1666" s="554"/>
      <c r="AL1666" s="554"/>
      <c r="AM1666" s="554"/>
      <c r="AN1666" s="554"/>
      <c r="AO1666" s="554"/>
      <c r="AP1666" s="554"/>
      <c r="AQ1666" s="554"/>
      <c r="AR1666" s="554"/>
      <c r="AS1666" s="554"/>
      <c r="AT1666" s="554"/>
      <c r="AU1666" s="554"/>
      <c r="AV1666" s="554"/>
      <c r="AW1666" s="554"/>
      <c r="AX1666" s="554"/>
      <c r="AY1666" s="554"/>
      <c r="AZ1666" s="554"/>
      <c r="BA1666" s="554"/>
      <c r="BB1666" s="554"/>
      <c r="BC1666" s="554"/>
      <c r="BD1666" s="554"/>
      <c r="BE1666" s="554"/>
      <c r="BF1666" s="554"/>
      <c r="BG1666" s="9"/>
      <c r="BH1666" s="9"/>
      <c r="BI1666" s="9"/>
      <c r="BJ1666" s="9"/>
      <c r="BK1666" s="9"/>
      <c r="BL1666" s="9"/>
      <c r="BM1666" s="9"/>
      <c r="BN1666" s="9"/>
      <c r="BO1666" s="9"/>
      <c r="BP1666" s="9"/>
      <c r="BQ1666" s="9"/>
      <c r="BR1666" s="9"/>
      <c r="BS1666" s="9"/>
      <c r="BT1666" s="9"/>
      <c r="BU1666" s="9"/>
      <c r="BV1666" s="9"/>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c r="DR1666" s="9"/>
      <c r="DS1666" s="9"/>
      <c r="DT1666" s="9"/>
    </row>
    <row r="1667" spans="1:124" hidden="1">
      <c r="A1667" s="9"/>
      <c r="B1667" s="9"/>
      <c r="C1667" s="9"/>
      <c r="D1667" s="9"/>
      <c r="E1667" s="9"/>
      <c r="F1667" s="9"/>
      <c r="G1667" s="9"/>
      <c r="H1667" s="9"/>
      <c r="I1667" s="9"/>
      <c r="J1667" s="9"/>
      <c r="K1667" s="9"/>
      <c r="L1667" s="9"/>
      <c r="M1667" s="9"/>
      <c r="N1667" s="9"/>
      <c r="O1667" s="9"/>
      <c r="P1667" s="9"/>
      <c r="Q1667" s="9"/>
      <c r="R1667" s="9"/>
      <c r="S1667" s="9"/>
      <c r="T1667" s="9"/>
      <c r="U1667" s="9"/>
      <c r="V1667" s="9"/>
      <c r="W1667" s="9"/>
      <c r="X1667" s="9"/>
      <c r="Y1667" s="9"/>
      <c r="Z1667" s="9"/>
      <c r="AA1667" s="9"/>
      <c r="AB1667" s="9"/>
      <c r="AC1667" s="9"/>
      <c r="AD1667" s="9"/>
      <c r="AE1667" s="9"/>
      <c r="AF1667" s="9"/>
      <c r="AG1667" s="9"/>
      <c r="AH1667" s="554"/>
      <c r="AI1667" s="554"/>
      <c r="AJ1667" s="554"/>
      <c r="AK1667" s="554"/>
      <c r="AL1667" s="554"/>
      <c r="AM1667" s="554"/>
      <c r="AN1667" s="554"/>
      <c r="AO1667" s="554"/>
      <c r="AP1667" s="554"/>
      <c r="AQ1667" s="554"/>
      <c r="AR1667" s="554"/>
      <c r="AS1667" s="554"/>
      <c r="AT1667" s="554"/>
      <c r="AU1667" s="554"/>
      <c r="AV1667" s="554"/>
      <c r="AW1667" s="554"/>
      <c r="AX1667" s="554"/>
      <c r="AY1667" s="554"/>
      <c r="AZ1667" s="554"/>
      <c r="BA1667" s="554"/>
      <c r="BB1667" s="554"/>
      <c r="BC1667" s="554"/>
      <c r="BD1667" s="554"/>
      <c r="BE1667" s="554"/>
      <c r="BF1667" s="554"/>
      <c r="BG1667" s="9"/>
      <c r="BH1667" s="9"/>
      <c r="BI1667" s="9"/>
      <c r="BJ1667" s="9"/>
      <c r="BK1667" s="9"/>
      <c r="BL1667" s="9"/>
      <c r="BM1667" s="9"/>
      <c r="BN1667" s="9"/>
      <c r="BO1667" s="9"/>
      <c r="BP1667" s="9"/>
      <c r="BQ1667" s="9"/>
      <c r="BR1667" s="9"/>
      <c r="BS1667" s="9"/>
      <c r="BT1667" s="9"/>
      <c r="BU1667" s="9"/>
      <c r="BV1667" s="9"/>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c r="DR1667" s="9"/>
      <c r="DS1667" s="9"/>
      <c r="DT1667" s="9"/>
    </row>
    <row r="1668" spans="1:124" hidden="1">
      <c r="A1668" s="9"/>
      <c r="B1668" s="9"/>
      <c r="C1668" s="9"/>
      <c r="D1668" s="9"/>
      <c r="E1668" s="9"/>
      <c r="F1668" s="9"/>
      <c r="G1668" s="9"/>
      <c r="H1668" s="9"/>
      <c r="I1668" s="9"/>
      <c r="J1668" s="9"/>
      <c r="K1668" s="9"/>
      <c r="L1668" s="9"/>
      <c r="M1668" s="9"/>
      <c r="N1668" s="9"/>
      <c r="O1668" s="9"/>
      <c r="P1668" s="9"/>
      <c r="Q1668" s="9"/>
      <c r="R1668" s="9"/>
      <c r="S1668" s="9"/>
      <c r="T1668" s="9"/>
      <c r="U1668" s="9"/>
      <c r="V1668" s="9"/>
      <c r="W1668" s="9"/>
      <c r="X1668" s="9"/>
      <c r="Y1668" s="9"/>
      <c r="Z1668" s="9"/>
      <c r="AA1668" s="9"/>
      <c r="AB1668" s="9"/>
      <c r="AC1668" s="9"/>
      <c r="AD1668" s="9"/>
      <c r="AE1668" s="9"/>
      <c r="AF1668" s="9"/>
      <c r="AG1668" s="9"/>
      <c r="AH1668" s="554"/>
      <c r="AI1668" s="554"/>
      <c r="AJ1668" s="554"/>
      <c r="AK1668" s="554"/>
      <c r="AL1668" s="554"/>
      <c r="AM1668" s="554"/>
      <c r="AN1668" s="554"/>
      <c r="AO1668" s="554"/>
      <c r="AP1668" s="554"/>
      <c r="AQ1668" s="554"/>
      <c r="AR1668" s="554"/>
      <c r="AS1668" s="554"/>
      <c r="AT1668" s="554"/>
      <c r="AU1668" s="554"/>
      <c r="AV1668" s="554"/>
      <c r="AW1668" s="554"/>
      <c r="AX1668" s="554"/>
      <c r="AY1668" s="554"/>
      <c r="AZ1668" s="554"/>
      <c r="BA1668" s="554"/>
      <c r="BB1668" s="554"/>
      <c r="BC1668" s="554"/>
      <c r="BD1668" s="554"/>
      <c r="BE1668" s="554"/>
      <c r="BF1668" s="554"/>
      <c r="BG1668" s="9"/>
      <c r="BH1668" s="9"/>
      <c r="BI1668" s="9"/>
      <c r="BJ1668" s="9"/>
      <c r="BK1668" s="9"/>
      <c r="BL1668" s="9"/>
      <c r="BM1668" s="9"/>
      <c r="BN1668" s="9"/>
      <c r="BO1668" s="9"/>
      <c r="BP1668" s="9"/>
      <c r="BQ1668" s="9"/>
      <c r="BR1668" s="9"/>
      <c r="BS1668" s="9"/>
      <c r="BT1668" s="9"/>
      <c r="BU1668" s="9"/>
      <c r="BV1668" s="9"/>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c r="DR1668" s="9"/>
      <c r="DS1668" s="9"/>
      <c r="DT1668" s="9"/>
    </row>
    <row r="1669" spans="1:124" hidden="1">
      <c r="A1669" s="9"/>
      <c r="B1669" s="9"/>
      <c r="C1669" s="9"/>
      <c r="D1669" s="9"/>
      <c r="E1669" s="9"/>
      <c r="F1669" s="9"/>
      <c r="G1669" s="9"/>
      <c r="H1669" s="9"/>
      <c r="I1669" s="9"/>
      <c r="J1669" s="9"/>
      <c r="K1669" s="9"/>
      <c r="L1669" s="9"/>
      <c r="M1669" s="9"/>
      <c r="N1669" s="9"/>
      <c r="O1669" s="9"/>
      <c r="P1669" s="9"/>
      <c r="Q1669" s="9"/>
      <c r="R1669" s="9"/>
      <c r="S1669" s="9"/>
      <c r="T1669" s="9"/>
      <c r="U1669" s="9"/>
      <c r="V1669" s="9"/>
      <c r="W1669" s="9"/>
      <c r="X1669" s="9"/>
      <c r="Y1669" s="9"/>
      <c r="Z1669" s="9"/>
      <c r="AA1669" s="9"/>
      <c r="AB1669" s="9"/>
      <c r="AC1669" s="9"/>
      <c r="AD1669" s="9"/>
      <c r="AE1669" s="9"/>
      <c r="AF1669" s="9"/>
      <c r="AG1669" s="9"/>
      <c r="AH1669" s="554"/>
      <c r="AI1669" s="554"/>
      <c r="AJ1669" s="554"/>
      <c r="AK1669" s="554"/>
      <c r="AL1669" s="554"/>
      <c r="AM1669" s="554"/>
      <c r="AN1669" s="554"/>
      <c r="AO1669" s="554"/>
      <c r="AP1669" s="554"/>
      <c r="AQ1669" s="554"/>
      <c r="AR1669" s="554"/>
      <c r="AS1669" s="554"/>
      <c r="AT1669" s="554"/>
      <c r="AU1669" s="554"/>
      <c r="AV1669" s="554"/>
      <c r="AW1669" s="554"/>
      <c r="AX1669" s="554"/>
      <c r="AY1669" s="554"/>
      <c r="AZ1669" s="554"/>
      <c r="BA1669" s="554"/>
      <c r="BB1669" s="554"/>
      <c r="BC1669" s="554"/>
      <c r="BD1669" s="554"/>
      <c r="BE1669" s="554"/>
      <c r="BF1669" s="554"/>
      <c r="BG1669" s="9"/>
      <c r="BH1669" s="9"/>
      <c r="BI1669" s="9"/>
      <c r="BJ1669" s="9"/>
      <c r="BK1669" s="9"/>
      <c r="BL1669" s="9"/>
      <c r="BM1669" s="9"/>
      <c r="BN1669" s="9"/>
      <c r="BO1669" s="9"/>
      <c r="BP1669" s="9"/>
      <c r="BQ1669" s="9"/>
      <c r="BR1669" s="9"/>
      <c r="BS1669" s="9"/>
      <c r="BT1669" s="9"/>
      <c r="BU1669" s="9"/>
      <c r="BV1669" s="9"/>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c r="DR1669" s="9"/>
      <c r="DS1669" s="9"/>
      <c r="DT1669" s="9"/>
    </row>
    <row r="1670" spans="1:124" hidden="1">
      <c r="A1670" s="9"/>
      <c r="B1670" s="9"/>
      <c r="C1670" s="9"/>
      <c r="D1670" s="9"/>
      <c r="E1670" s="9"/>
      <c r="F1670" s="9"/>
      <c r="G1670" s="9"/>
      <c r="H1670" s="9"/>
      <c r="I1670" s="9"/>
      <c r="J1670" s="9"/>
      <c r="K1670" s="9"/>
      <c r="L1670" s="9"/>
      <c r="M1670" s="9"/>
      <c r="N1670" s="9"/>
      <c r="O1670" s="9"/>
      <c r="P1670" s="9"/>
      <c r="Q1670" s="9"/>
      <c r="R1670" s="9"/>
      <c r="S1670" s="9"/>
      <c r="T1670" s="9"/>
      <c r="U1670" s="9"/>
      <c r="V1670" s="9"/>
      <c r="W1670" s="9"/>
      <c r="X1670" s="9"/>
      <c r="Y1670" s="9"/>
      <c r="Z1670" s="9"/>
      <c r="AA1670" s="9"/>
      <c r="AB1670" s="9"/>
      <c r="AC1670" s="9"/>
      <c r="AD1670" s="9"/>
      <c r="AE1670" s="9"/>
      <c r="AF1670" s="9"/>
      <c r="AG1670" s="9"/>
      <c r="AH1670" s="554"/>
      <c r="AI1670" s="554"/>
      <c r="AJ1670" s="554"/>
      <c r="AK1670" s="554"/>
      <c r="AL1670" s="554"/>
      <c r="AM1670" s="554"/>
      <c r="AN1670" s="554"/>
      <c r="AO1670" s="554"/>
      <c r="AP1670" s="554"/>
      <c r="AQ1670" s="554"/>
      <c r="AR1670" s="554"/>
      <c r="AS1670" s="554"/>
      <c r="AT1670" s="554"/>
      <c r="AU1670" s="554"/>
      <c r="AV1670" s="554"/>
      <c r="AW1670" s="554"/>
      <c r="AX1670" s="554"/>
      <c r="AY1670" s="554"/>
      <c r="AZ1670" s="554"/>
      <c r="BA1670" s="554"/>
      <c r="BB1670" s="554"/>
      <c r="BC1670" s="554"/>
      <c r="BD1670" s="554"/>
      <c r="BE1670" s="554"/>
      <c r="BF1670" s="554"/>
      <c r="BG1670" s="9"/>
      <c r="BH1670" s="9"/>
      <c r="BI1670" s="9"/>
      <c r="BJ1670" s="9"/>
      <c r="BK1670" s="9"/>
      <c r="BL1670" s="9"/>
      <c r="BM1670" s="9"/>
      <c r="BN1670" s="9"/>
      <c r="BO1670" s="9"/>
      <c r="BP1670" s="9"/>
      <c r="BQ1670" s="9"/>
      <c r="BR1670" s="9"/>
      <c r="BS1670" s="9"/>
      <c r="BT1670" s="9"/>
      <c r="BU1670" s="9"/>
      <c r="BV1670" s="9"/>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c r="DR1670" s="9"/>
      <c r="DS1670" s="9"/>
      <c r="DT1670" s="9"/>
    </row>
    <row r="1671" spans="1:124" hidden="1">
      <c r="A1671" s="9"/>
      <c r="B1671" s="9"/>
      <c r="C1671" s="9"/>
      <c r="D1671" s="9"/>
      <c r="E1671" s="9"/>
      <c r="F1671" s="9"/>
      <c r="G1671" s="9"/>
      <c r="H1671" s="9"/>
      <c r="I1671" s="9"/>
      <c r="J1671" s="9"/>
      <c r="K1671" s="9"/>
      <c r="L1671" s="9"/>
      <c r="M1671" s="9"/>
      <c r="N1671" s="9"/>
      <c r="O1671" s="9"/>
      <c r="P1671" s="9"/>
      <c r="Q1671" s="9"/>
      <c r="R1671" s="9"/>
      <c r="S1671" s="9"/>
      <c r="T1671" s="9"/>
      <c r="U1671" s="9"/>
      <c r="V1671" s="9"/>
      <c r="W1671" s="9"/>
      <c r="X1671" s="9"/>
      <c r="Y1671" s="9"/>
      <c r="Z1671" s="9"/>
      <c r="AA1671" s="9"/>
      <c r="AB1671" s="9"/>
      <c r="AC1671" s="9"/>
      <c r="AD1671" s="9"/>
      <c r="AE1671" s="9"/>
      <c r="AF1671" s="9"/>
      <c r="AG1671" s="9"/>
      <c r="AH1671" s="554"/>
      <c r="AI1671" s="554"/>
      <c r="AJ1671" s="554"/>
      <c r="AK1671" s="554"/>
      <c r="AL1671" s="554"/>
      <c r="AM1671" s="554"/>
      <c r="AN1671" s="554"/>
      <c r="AO1671" s="554"/>
      <c r="AP1671" s="554"/>
      <c r="AQ1671" s="554"/>
      <c r="AR1671" s="554"/>
      <c r="AS1671" s="554"/>
      <c r="AT1671" s="554"/>
      <c r="AU1671" s="554"/>
      <c r="AV1671" s="554"/>
      <c r="AW1671" s="554"/>
      <c r="AX1671" s="554"/>
      <c r="AY1671" s="554"/>
      <c r="AZ1671" s="554"/>
      <c r="BA1671" s="554"/>
      <c r="BB1671" s="554"/>
      <c r="BC1671" s="554"/>
      <c r="BD1671" s="554"/>
      <c r="BE1671" s="554"/>
      <c r="BF1671" s="554"/>
      <c r="BG1671" s="9"/>
      <c r="BH1671" s="9"/>
      <c r="BI1671" s="9"/>
      <c r="BJ1671" s="9"/>
      <c r="BK1671" s="9"/>
      <c r="BL1671" s="9"/>
      <c r="BM1671" s="9"/>
      <c r="BN1671" s="9"/>
      <c r="BO1671" s="9"/>
      <c r="BP1671" s="9"/>
      <c r="BQ1671" s="9"/>
      <c r="BR1671" s="9"/>
      <c r="BS1671" s="9"/>
      <c r="BT1671" s="9"/>
      <c r="BU1671" s="9"/>
      <c r="BV1671" s="9"/>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c r="DR1671" s="9"/>
      <c r="DS1671" s="9"/>
      <c r="DT1671" s="9"/>
    </row>
    <row r="1672" spans="1:124" hidden="1">
      <c r="A1672" s="9"/>
      <c r="B1672" s="9"/>
      <c r="C1672" s="9"/>
      <c r="D1672" s="9"/>
      <c r="E1672" s="9"/>
      <c r="F1672" s="9"/>
      <c r="G1672" s="9"/>
      <c r="H1672" s="9"/>
      <c r="I1672" s="9"/>
      <c r="J1672" s="9"/>
      <c r="K1672" s="9"/>
      <c r="L1672" s="9"/>
      <c r="M1672" s="9"/>
      <c r="N1672" s="9"/>
      <c r="O1672" s="9"/>
      <c r="P1672" s="9"/>
      <c r="Q1672" s="9"/>
      <c r="R1672" s="9"/>
      <c r="S1672" s="9"/>
      <c r="T1672" s="9"/>
      <c r="U1672" s="9"/>
      <c r="V1672" s="9"/>
      <c r="W1672" s="9"/>
      <c r="X1672" s="9"/>
      <c r="Y1672" s="9"/>
      <c r="Z1672" s="9"/>
      <c r="AA1672" s="9"/>
      <c r="AB1672" s="9"/>
      <c r="AC1672" s="9"/>
      <c r="AD1672" s="9"/>
      <c r="AE1672" s="9"/>
      <c r="AF1672" s="9"/>
      <c r="AG1672" s="9"/>
      <c r="AH1672" s="554"/>
      <c r="AI1672" s="554"/>
      <c r="AJ1672" s="554"/>
      <c r="AK1672" s="554"/>
      <c r="AL1672" s="554"/>
      <c r="AM1672" s="554"/>
      <c r="AN1672" s="554"/>
      <c r="AO1672" s="554"/>
      <c r="AP1672" s="554"/>
      <c r="AQ1672" s="554"/>
      <c r="AR1672" s="554"/>
      <c r="AS1672" s="554"/>
      <c r="AT1672" s="554"/>
      <c r="AU1672" s="554"/>
      <c r="AV1672" s="554"/>
      <c r="AW1672" s="554"/>
      <c r="AX1672" s="554"/>
      <c r="AY1672" s="554"/>
      <c r="AZ1672" s="554"/>
      <c r="BA1672" s="554"/>
      <c r="BB1672" s="554"/>
      <c r="BC1672" s="554"/>
      <c r="BD1672" s="554"/>
      <c r="BE1672" s="554"/>
      <c r="BF1672" s="554"/>
      <c r="BG1672" s="9"/>
      <c r="BH1672" s="9"/>
      <c r="BI1672" s="9"/>
      <c r="BJ1672" s="9"/>
      <c r="BK1672" s="9"/>
      <c r="BL1672" s="9"/>
      <c r="BM1672" s="9"/>
      <c r="BN1672" s="9"/>
      <c r="BO1672" s="9"/>
      <c r="BP1672" s="9"/>
      <c r="BQ1672" s="9"/>
      <c r="BR1672" s="9"/>
      <c r="BS1672" s="9"/>
      <c r="BT1672" s="9"/>
      <c r="BU1672" s="9"/>
      <c r="BV1672" s="9"/>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c r="DR1672" s="9"/>
      <c r="DS1672" s="9"/>
      <c r="DT1672" s="9"/>
    </row>
    <row r="1673" spans="1:124" hidden="1">
      <c r="A1673" s="9"/>
      <c r="B1673" s="9"/>
      <c r="C1673" s="9"/>
      <c r="D1673" s="9"/>
      <c r="E1673" s="9"/>
      <c r="F1673" s="9"/>
      <c r="G1673" s="9"/>
      <c r="H1673" s="9"/>
      <c r="I1673" s="9"/>
      <c r="J1673" s="9"/>
      <c r="K1673" s="9"/>
      <c r="L1673" s="9"/>
      <c r="M1673" s="9"/>
      <c r="N1673" s="9"/>
      <c r="O1673" s="9"/>
      <c r="P1673" s="9"/>
      <c r="Q1673" s="9"/>
      <c r="R1673" s="9"/>
      <c r="S1673" s="9"/>
      <c r="T1673" s="9"/>
      <c r="U1673" s="9"/>
      <c r="V1673" s="9"/>
      <c r="W1673" s="9"/>
      <c r="X1673" s="9"/>
      <c r="Y1673" s="9"/>
      <c r="Z1673" s="9"/>
      <c r="AA1673" s="9"/>
      <c r="AB1673" s="9"/>
      <c r="AC1673" s="9"/>
      <c r="AD1673" s="9"/>
      <c r="AE1673" s="9"/>
      <c r="AF1673" s="9"/>
      <c r="AG1673" s="9"/>
      <c r="AH1673" s="554"/>
      <c r="AI1673" s="554"/>
      <c r="AJ1673" s="554"/>
      <c r="AK1673" s="554"/>
      <c r="AL1673" s="554"/>
      <c r="AM1673" s="554"/>
      <c r="AN1673" s="554"/>
      <c r="AO1673" s="554"/>
      <c r="AP1673" s="554"/>
      <c r="AQ1673" s="554"/>
      <c r="AR1673" s="554"/>
      <c r="AS1673" s="554"/>
      <c r="AT1673" s="554"/>
      <c r="AU1673" s="554"/>
      <c r="AV1673" s="554"/>
      <c r="AW1673" s="554"/>
      <c r="AX1673" s="554"/>
      <c r="AY1673" s="554"/>
      <c r="AZ1673" s="554"/>
      <c r="BA1673" s="554"/>
      <c r="BB1673" s="554"/>
      <c r="BC1673" s="554"/>
      <c r="BD1673" s="554"/>
      <c r="BE1673" s="554"/>
      <c r="BF1673" s="554"/>
      <c r="BG1673" s="9"/>
      <c r="BH1673" s="9"/>
      <c r="BI1673" s="9"/>
      <c r="BJ1673" s="9"/>
      <c r="BK1673" s="9"/>
      <c r="BL1673" s="9"/>
      <c r="BM1673" s="9"/>
      <c r="BN1673" s="9"/>
      <c r="BO1673" s="9"/>
      <c r="BP1673" s="9"/>
      <c r="BQ1673" s="9"/>
      <c r="BR1673" s="9"/>
      <c r="BS1673" s="9"/>
      <c r="BT1673" s="9"/>
      <c r="BU1673" s="9"/>
      <c r="BV1673" s="9"/>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c r="DR1673" s="9"/>
      <c r="DS1673" s="9"/>
      <c r="DT1673" s="9"/>
    </row>
    <row r="1674" spans="1:124" hidden="1">
      <c r="A1674" s="9"/>
      <c r="B1674" s="9"/>
      <c r="C1674" s="9"/>
      <c r="D1674" s="9"/>
      <c r="E1674" s="9"/>
      <c r="F1674" s="9"/>
      <c r="G1674" s="9"/>
      <c r="H1674" s="9"/>
      <c r="I1674" s="9"/>
      <c r="J1674" s="9"/>
      <c r="K1674" s="9"/>
      <c r="L1674" s="9"/>
      <c r="M1674" s="9"/>
      <c r="N1674" s="9"/>
      <c r="O1674" s="9"/>
      <c r="P1674" s="9"/>
      <c r="Q1674" s="9"/>
      <c r="R1674" s="9"/>
      <c r="S1674" s="9"/>
      <c r="T1674" s="9"/>
      <c r="U1674" s="9"/>
      <c r="V1674" s="9"/>
      <c r="W1674" s="9"/>
      <c r="X1674" s="9"/>
      <c r="Y1674" s="9"/>
      <c r="Z1674" s="9"/>
      <c r="AA1674" s="9"/>
      <c r="AB1674" s="9"/>
      <c r="AC1674" s="9"/>
      <c r="AD1674" s="9"/>
      <c r="AE1674" s="9"/>
      <c r="AF1674" s="9"/>
      <c r="AG1674" s="9"/>
      <c r="AH1674" s="554"/>
      <c r="AI1674" s="554"/>
      <c r="AJ1674" s="554"/>
      <c r="AK1674" s="554"/>
      <c r="AL1674" s="554"/>
      <c r="AM1674" s="554"/>
      <c r="AN1674" s="554"/>
      <c r="AO1674" s="554"/>
      <c r="AP1674" s="554"/>
      <c r="AQ1674" s="554"/>
      <c r="AR1674" s="554"/>
      <c r="AS1674" s="554"/>
      <c r="AT1674" s="554"/>
      <c r="AU1674" s="554"/>
      <c r="AV1674" s="554"/>
      <c r="AW1674" s="554"/>
      <c r="AX1674" s="554"/>
      <c r="AY1674" s="554"/>
      <c r="AZ1674" s="554"/>
      <c r="BA1674" s="554"/>
      <c r="BB1674" s="554"/>
      <c r="BC1674" s="554"/>
      <c r="BD1674" s="554"/>
      <c r="BE1674" s="554"/>
      <c r="BF1674" s="554"/>
      <c r="BG1674" s="9"/>
      <c r="BH1674" s="9"/>
      <c r="BI1674" s="9"/>
      <c r="BJ1674" s="9"/>
      <c r="BK1674" s="9"/>
      <c r="BL1674" s="9"/>
      <c r="BM1674" s="9"/>
      <c r="BN1674" s="9"/>
      <c r="BO1674" s="9"/>
      <c r="BP1674" s="9"/>
      <c r="BQ1674" s="9"/>
      <c r="BR1674" s="9"/>
      <c r="BS1674" s="9"/>
      <c r="BT1674" s="9"/>
      <c r="BU1674" s="9"/>
      <c r="BV1674" s="9"/>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c r="DR1674" s="9"/>
      <c r="DS1674" s="9"/>
      <c r="DT1674" s="9"/>
    </row>
    <row r="1675" spans="1:124" hidden="1">
      <c r="A1675" s="9"/>
      <c r="B1675" s="9"/>
      <c r="C1675" s="9"/>
      <c r="D1675" s="9"/>
      <c r="E1675" s="9"/>
      <c r="F1675" s="9"/>
      <c r="G1675" s="9"/>
      <c r="H1675" s="9"/>
      <c r="I1675" s="9"/>
      <c r="J1675" s="9"/>
      <c r="K1675" s="9"/>
      <c r="L1675" s="9"/>
      <c r="M1675" s="9"/>
      <c r="N1675" s="9"/>
      <c r="O1675" s="9"/>
      <c r="P1675" s="9"/>
      <c r="Q1675" s="9"/>
      <c r="R1675" s="9"/>
      <c r="S1675" s="9"/>
      <c r="T1675" s="9"/>
      <c r="U1675" s="9"/>
      <c r="V1675" s="9"/>
      <c r="W1675" s="9"/>
      <c r="X1675" s="9"/>
      <c r="Y1675" s="9"/>
      <c r="Z1675" s="9"/>
      <c r="AA1675" s="9"/>
      <c r="AB1675" s="9"/>
      <c r="AC1675" s="9"/>
      <c r="AD1675" s="9"/>
      <c r="AE1675" s="9"/>
      <c r="AF1675" s="9"/>
      <c r="AG1675" s="9"/>
      <c r="AH1675" s="554"/>
      <c r="AI1675" s="554"/>
      <c r="AJ1675" s="554"/>
      <c r="AK1675" s="554"/>
      <c r="AL1675" s="554"/>
      <c r="AM1675" s="554"/>
      <c r="AN1675" s="554"/>
      <c r="AO1675" s="554"/>
      <c r="AP1675" s="554"/>
      <c r="AQ1675" s="554"/>
      <c r="AR1675" s="554"/>
      <c r="AS1675" s="554"/>
      <c r="AT1675" s="554"/>
      <c r="AU1675" s="554"/>
      <c r="AV1675" s="554"/>
      <c r="AW1675" s="554"/>
      <c r="AX1675" s="554"/>
      <c r="AY1675" s="554"/>
      <c r="AZ1675" s="554"/>
      <c r="BA1675" s="554"/>
      <c r="BB1675" s="554"/>
      <c r="BC1675" s="554"/>
      <c r="BD1675" s="554"/>
      <c r="BE1675" s="554"/>
      <c r="BF1675" s="554"/>
      <c r="BG1675" s="9"/>
      <c r="BH1675" s="9"/>
      <c r="BI1675" s="9"/>
      <c r="BJ1675" s="9"/>
      <c r="BK1675" s="9"/>
      <c r="BL1675" s="9"/>
      <c r="BM1675" s="9"/>
      <c r="BN1675" s="9"/>
      <c r="BO1675" s="9"/>
      <c r="BP1675" s="9"/>
      <c r="BQ1675" s="9"/>
      <c r="BR1675" s="9"/>
      <c r="BS1675" s="9"/>
      <c r="BT1675" s="9"/>
      <c r="BU1675" s="9"/>
      <c r="BV1675" s="9"/>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c r="DR1675" s="9"/>
      <c r="DS1675" s="9"/>
      <c r="DT1675" s="9"/>
    </row>
    <row r="1676" spans="1:124" hidden="1">
      <c r="A1676" s="9"/>
      <c r="B1676" s="9"/>
      <c r="C1676" s="9"/>
      <c r="D1676" s="9"/>
      <c r="E1676" s="9"/>
      <c r="F1676" s="9"/>
      <c r="G1676" s="9"/>
      <c r="H1676" s="9"/>
      <c r="I1676" s="9"/>
      <c r="J1676" s="9"/>
      <c r="K1676" s="9"/>
      <c r="L1676" s="9"/>
      <c r="M1676" s="9"/>
      <c r="N1676" s="9"/>
      <c r="O1676" s="9"/>
      <c r="P1676" s="9"/>
      <c r="Q1676" s="9"/>
      <c r="R1676" s="9"/>
      <c r="S1676" s="9"/>
      <c r="T1676" s="9"/>
      <c r="U1676" s="9"/>
      <c r="V1676" s="9"/>
      <c r="W1676" s="9"/>
      <c r="X1676" s="9"/>
      <c r="Y1676" s="9"/>
      <c r="Z1676" s="9"/>
      <c r="AA1676" s="9"/>
      <c r="AB1676" s="9"/>
      <c r="AC1676" s="9"/>
      <c r="AD1676" s="9"/>
      <c r="AE1676" s="9"/>
      <c r="AF1676" s="9"/>
      <c r="AG1676" s="9"/>
      <c r="AH1676" s="554"/>
      <c r="AI1676" s="554"/>
      <c r="AJ1676" s="554"/>
      <c r="AK1676" s="554"/>
      <c r="AL1676" s="554"/>
      <c r="AM1676" s="554"/>
      <c r="AN1676" s="554"/>
      <c r="AO1676" s="554"/>
      <c r="AP1676" s="554"/>
      <c r="AQ1676" s="554"/>
      <c r="AR1676" s="554"/>
      <c r="AS1676" s="554"/>
      <c r="AT1676" s="554"/>
      <c r="AU1676" s="554"/>
      <c r="AV1676" s="554"/>
      <c r="AW1676" s="554"/>
      <c r="AX1676" s="554"/>
      <c r="AY1676" s="554"/>
      <c r="AZ1676" s="554"/>
      <c r="BA1676" s="554"/>
      <c r="BB1676" s="554"/>
      <c r="BC1676" s="554"/>
      <c r="BD1676" s="554"/>
      <c r="BE1676" s="554"/>
      <c r="BF1676" s="554"/>
      <c r="BG1676" s="9"/>
      <c r="BH1676" s="9"/>
      <c r="BI1676" s="9"/>
      <c r="BJ1676" s="9"/>
      <c r="BK1676" s="9"/>
      <c r="BL1676" s="9"/>
      <c r="BM1676" s="9"/>
      <c r="BN1676" s="9"/>
      <c r="BO1676" s="9"/>
      <c r="BP1676" s="9"/>
      <c r="BQ1676" s="9"/>
      <c r="BR1676" s="9"/>
      <c r="BS1676" s="9"/>
      <c r="BT1676" s="9"/>
      <c r="BU1676" s="9"/>
      <c r="BV1676" s="9"/>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c r="DR1676" s="9"/>
      <c r="DS1676" s="9"/>
      <c r="DT1676" s="9"/>
    </row>
    <row r="1677" spans="1:124" hidden="1">
      <c r="A1677" s="9"/>
      <c r="B1677" s="9"/>
      <c r="C1677" s="9"/>
      <c r="D1677" s="9"/>
      <c r="E1677" s="9"/>
      <c r="F1677" s="9"/>
      <c r="G1677" s="9"/>
      <c r="H1677" s="9"/>
      <c r="I1677" s="9"/>
      <c r="J1677" s="9"/>
      <c r="K1677" s="9"/>
      <c r="L1677" s="9"/>
      <c r="M1677" s="9"/>
      <c r="N1677" s="9"/>
      <c r="O1677" s="9"/>
      <c r="P1677" s="9"/>
      <c r="Q1677" s="9"/>
      <c r="R1677" s="9"/>
      <c r="S1677" s="9"/>
      <c r="T1677" s="9"/>
      <c r="U1677" s="9"/>
      <c r="V1677" s="9"/>
      <c r="W1677" s="9"/>
      <c r="X1677" s="9"/>
      <c r="Y1677" s="9"/>
      <c r="Z1677" s="9"/>
      <c r="AA1677" s="9"/>
      <c r="AB1677" s="9"/>
      <c r="AC1677" s="9"/>
      <c r="AD1677" s="9"/>
      <c r="AE1677" s="9"/>
      <c r="AF1677" s="9"/>
      <c r="AG1677" s="9"/>
      <c r="AH1677" s="554"/>
      <c r="AI1677" s="554"/>
      <c r="AJ1677" s="554"/>
      <c r="AK1677" s="554"/>
      <c r="AL1677" s="554"/>
      <c r="AM1677" s="554"/>
      <c r="AN1677" s="554"/>
      <c r="AO1677" s="554"/>
      <c r="AP1677" s="554"/>
      <c r="AQ1677" s="554"/>
      <c r="AR1677" s="554"/>
      <c r="AS1677" s="554"/>
      <c r="AT1677" s="554"/>
      <c r="AU1677" s="554"/>
      <c r="AV1677" s="554"/>
      <c r="AW1677" s="554"/>
      <c r="AX1677" s="554"/>
      <c r="AY1677" s="554"/>
      <c r="AZ1677" s="554"/>
      <c r="BA1677" s="554"/>
      <c r="BB1677" s="554"/>
      <c r="BC1677" s="554"/>
      <c r="BD1677" s="554"/>
      <c r="BE1677" s="554"/>
      <c r="BF1677" s="554"/>
      <c r="BG1677" s="9"/>
      <c r="BH1677" s="9"/>
      <c r="BI1677" s="9"/>
      <c r="BJ1677" s="9"/>
      <c r="BK1677" s="9"/>
      <c r="BL1677" s="9"/>
      <c r="BM1677" s="9"/>
      <c r="BN1677" s="9"/>
      <c r="BO1677" s="9"/>
      <c r="BP1677" s="9"/>
      <c r="BQ1677" s="9"/>
      <c r="BR1677" s="9"/>
      <c r="BS1677" s="9"/>
      <c r="BT1677" s="9"/>
      <c r="BU1677" s="9"/>
      <c r="BV1677" s="9"/>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c r="DR1677" s="9"/>
      <c r="DS1677" s="9"/>
      <c r="DT1677" s="9"/>
    </row>
    <row r="1678" spans="1:124" hidden="1">
      <c r="A1678" s="9"/>
      <c r="B1678" s="9"/>
      <c r="C1678" s="9"/>
      <c r="D1678" s="9"/>
      <c r="E1678" s="9"/>
      <c r="F1678" s="9"/>
      <c r="G1678" s="9"/>
      <c r="H1678" s="9"/>
      <c r="I1678" s="9"/>
      <c r="J1678" s="9"/>
      <c r="K1678" s="9"/>
      <c r="L1678" s="9"/>
      <c r="M1678" s="9"/>
      <c r="N1678" s="9"/>
      <c r="O1678" s="9"/>
      <c r="P1678" s="9"/>
      <c r="Q1678" s="9"/>
      <c r="R1678" s="9"/>
      <c r="S1678" s="9"/>
      <c r="T1678" s="9"/>
      <c r="U1678" s="9"/>
      <c r="V1678" s="9"/>
      <c r="W1678" s="9"/>
      <c r="X1678" s="9"/>
      <c r="Y1678" s="9"/>
      <c r="Z1678" s="9"/>
      <c r="AA1678" s="9"/>
      <c r="AB1678" s="9"/>
      <c r="AC1678" s="9"/>
      <c r="AD1678" s="9"/>
      <c r="AE1678" s="9"/>
      <c r="AF1678" s="9"/>
      <c r="AG1678" s="9"/>
      <c r="AH1678" s="554"/>
      <c r="AI1678" s="554"/>
      <c r="AJ1678" s="554"/>
      <c r="AK1678" s="554"/>
      <c r="AL1678" s="554"/>
      <c r="AM1678" s="554"/>
      <c r="AN1678" s="554"/>
      <c r="AO1678" s="554"/>
      <c r="AP1678" s="554"/>
      <c r="AQ1678" s="554"/>
      <c r="AR1678" s="554"/>
      <c r="AS1678" s="554"/>
      <c r="AT1678" s="554"/>
      <c r="AU1678" s="554"/>
      <c r="AV1678" s="554"/>
      <c r="AW1678" s="554"/>
      <c r="AX1678" s="554"/>
      <c r="AY1678" s="554"/>
      <c r="AZ1678" s="554"/>
      <c r="BA1678" s="554"/>
      <c r="BB1678" s="554"/>
      <c r="BC1678" s="554"/>
      <c r="BD1678" s="554"/>
      <c r="BE1678" s="554"/>
      <c r="BF1678" s="554"/>
      <c r="BG1678" s="9"/>
      <c r="BH1678" s="9"/>
      <c r="BI1678" s="9"/>
      <c r="BJ1678" s="9"/>
      <c r="BK1678" s="9"/>
      <c r="BL1678" s="9"/>
      <c r="BM1678" s="9"/>
      <c r="BN1678" s="9"/>
      <c r="BO1678" s="9"/>
      <c r="BP1678" s="9"/>
      <c r="BQ1678" s="9"/>
      <c r="BR1678" s="9"/>
      <c r="BS1678" s="9"/>
      <c r="BT1678" s="9"/>
      <c r="BU1678" s="9"/>
      <c r="BV1678" s="9"/>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c r="DR1678" s="9"/>
      <c r="DS1678" s="9"/>
      <c r="DT1678" s="9"/>
    </row>
    <row r="1679" spans="1:124" hidden="1">
      <c r="A1679" s="9"/>
      <c r="B1679" s="9"/>
      <c r="C1679" s="9"/>
      <c r="D1679" s="9"/>
      <c r="E1679" s="9"/>
      <c r="F1679" s="9"/>
      <c r="G1679" s="9"/>
      <c r="H1679" s="9"/>
      <c r="I1679" s="9"/>
      <c r="J1679" s="9"/>
      <c r="K1679" s="9"/>
      <c r="L1679" s="9"/>
      <c r="M1679" s="9"/>
      <c r="N1679" s="9"/>
      <c r="O1679" s="9"/>
      <c r="P1679" s="9"/>
      <c r="Q1679" s="9"/>
      <c r="R1679" s="9"/>
      <c r="S1679" s="9"/>
      <c r="T1679" s="9"/>
      <c r="U1679" s="9"/>
      <c r="V1679" s="9"/>
      <c r="W1679" s="9"/>
      <c r="X1679" s="9"/>
      <c r="Y1679" s="9"/>
      <c r="Z1679" s="9"/>
      <c r="AA1679" s="9"/>
      <c r="AB1679" s="9"/>
      <c r="AC1679" s="9"/>
      <c r="AD1679" s="9"/>
      <c r="AE1679" s="9"/>
      <c r="AF1679" s="9"/>
      <c r="AG1679" s="9"/>
      <c r="AH1679" s="554"/>
      <c r="AI1679" s="554"/>
      <c r="AJ1679" s="554"/>
      <c r="AK1679" s="554"/>
      <c r="AL1679" s="554"/>
      <c r="AM1679" s="554"/>
      <c r="AN1679" s="554"/>
      <c r="AO1679" s="554"/>
      <c r="AP1679" s="554"/>
      <c r="AQ1679" s="554"/>
      <c r="AR1679" s="554"/>
      <c r="AS1679" s="554"/>
      <c r="AT1679" s="554"/>
      <c r="AU1679" s="554"/>
      <c r="AV1679" s="554"/>
      <c r="AW1679" s="554"/>
      <c r="AX1679" s="554"/>
      <c r="AY1679" s="554"/>
      <c r="AZ1679" s="554"/>
      <c r="BA1679" s="554"/>
      <c r="BB1679" s="554"/>
      <c r="BC1679" s="554"/>
      <c r="BD1679" s="554"/>
      <c r="BE1679" s="554"/>
      <c r="BF1679" s="554"/>
      <c r="BG1679" s="9"/>
      <c r="BH1679" s="9"/>
      <c r="BI1679" s="9"/>
      <c r="BJ1679" s="9"/>
      <c r="BK1679" s="9"/>
      <c r="BL1679" s="9"/>
      <c r="BM1679" s="9"/>
      <c r="BN1679" s="9"/>
      <c r="BO1679" s="9"/>
      <c r="BP1679" s="9"/>
      <c r="BQ1679" s="9"/>
      <c r="BR1679" s="9"/>
      <c r="BS1679" s="9"/>
      <c r="BT1679" s="9"/>
      <c r="BU1679" s="9"/>
      <c r="BV1679" s="9"/>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c r="DR1679" s="9"/>
      <c r="DS1679" s="9"/>
      <c r="DT1679" s="9"/>
    </row>
    <row r="1680" spans="1:124" hidden="1">
      <c r="A1680" s="9"/>
      <c r="B1680" s="9"/>
      <c r="C1680" s="9"/>
      <c r="D1680" s="9"/>
      <c r="E1680" s="9"/>
      <c r="F1680" s="9"/>
      <c r="G1680" s="9"/>
      <c r="H1680" s="9"/>
      <c r="I1680" s="9"/>
      <c r="J1680" s="9"/>
      <c r="K1680" s="9"/>
      <c r="L1680" s="9"/>
      <c r="M1680" s="9"/>
      <c r="N1680" s="9"/>
      <c r="O1680" s="9"/>
      <c r="P1680" s="9"/>
      <c r="Q1680" s="9"/>
      <c r="R1680" s="9"/>
      <c r="S1680" s="9"/>
      <c r="T1680" s="9"/>
      <c r="U1680" s="9"/>
      <c r="V1680" s="9"/>
      <c r="W1680" s="9"/>
      <c r="X1680" s="9"/>
      <c r="Y1680" s="9"/>
      <c r="Z1680" s="9"/>
      <c r="AA1680" s="9"/>
      <c r="AB1680" s="9"/>
      <c r="AC1680" s="9"/>
      <c r="AD1680" s="9"/>
      <c r="AE1680" s="9"/>
      <c r="AF1680" s="9"/>
      <c r="AG1680" s="9"/>
      <c r="AH1680" s="554"/>
      <c r="AI1680" s="554"/>
      <c r="AJ1680" s="554"/>
      <c r="AK1680" s="554"/>
      <c r="AL1680" s="554"/>
      <c r="AM1680" s="554"/>
      <c r="AN1680" s="554"/>
      <c r="AO1680" s="554"/>
      <c r="AP1680" s="554"/>
      <c r="AQ1680" s="554"/>
      <c r="AR1680" s="554"/>
      <c r="AS1680" s="554"/>
      <c r="AT1680" s="554"/>
      <c r="AU1680" s="554"/>
      <c r="AV1680" s="554"/>
      <c r="AW1680" s="554"/>
      <c r="AX1680" s="554"/>
      <c r="AY1680" s="554"/>
      <c r="AZ1680" s="554"/>
      <c r="BA1680" s="554"/>
      <c r="BB1680" s="554"/>
      <c r="BC1680" s="554"/>
      <c r="BD1680" s="554"/>
      <c r="BE1680" s="554"/>
      <c r="BF1680" s="554"/>
      <c r="BG1680" s="9"/>
      <c r="BH1680" s="9"/>
      <c r="BI1680" s="9"/>
      <c r="BJ1680" s="9"/>
      <c r="BK1680" s="9"/>
      <c r="BL1680" s="9"/>
      <c r="BM1680" s="9"/>
      <c r="BN1680" s="9"/>
      <c r="BO1680" s="9"/>
      <c r="BP1680" s="9"/>
      <c r="BQ1680" s="9"/>
      <c r="BR1680" s="9"/>
      <c r="BS1680" s="9"/>
      <c r="BT1680" s="9"/>
      <c r="BU1680" s="9"/>
      <c r="BV1680" s="9"/>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c r="DR1680" s="9"/>
      <c r="DS1680" s="9"/>
      <c r="DT1680" s="9"/>
    </row>
    <row r="1681" spans="1:124" hidden="1">
      <c r="A1681" s="9"/>
      <c r="B1681" s="9"/>
      <c r="C1681" s="9"/>
      <c r="D1681" s="9"/>
      <c r="E1681" s="9"/>
      <c r="F1681" s="9"/>
      <c r="G1681" s="9"/>
      <c r="H1681" s="9"/>
      <c r="I1681" s="9"/>
      <c r="J1681" s="9"/>
      <c r="K1681" s="9"/>
      <c r="L1681" s="9"/>
      <c r="M1681" s="9"/>
      <c r="N1681" s="9"/>
      <c r="O1681" s="9"/>
      <c r="P1681" s="9"/>
      <c r="Q1681" s="9"/>
      <c r="R1681" s="9"/>
      <c r="S1681" s="9"/>
      <c r="T1681" s="9"/>
      <c r="U1681" s="9"/>
      <c r="V1681" s="9"/>
      <c r="W1681" s="9"/>
      <c r="X1681" s="9"/>
      <c r="Y1681" s="9"/>
      <c r="Z1681" s="9"/>
      <c r="AA1681" s="9"/>
      <c r="AB1681" s="9"/>
      <c r="AC1681" s="9"/>
      <c r="AD1681" s="9"/>
      <c r="AE1681" s="9"/>
      <c r="AF1681" s="9"/>
      <c r="AG1681" s="9"/>
      <c r="AH1681" s="554"/>
      <c r="AI1681" s="554"/>
      <c r="AJ1681" s="554"/>
      <c r="AK1681" s="554"/>
      <c r="AL1681" s="554"/>
      <c r="AM1681" s="554"/>
      <c r="AN1681" s="554"/>
      <c r="AO1681" s="554"/>
      <c r="AP1681" s="554"/>
      <c r="AQ1681" s="554"/>
      <c r="AR1681" s="554"/>
      <c r="AS1681" s="554"/>
      <c r="AT1681" s="554"/>
      <c r="AU1681" s="554"/>
      <c r="AV1681" s="554"/>
      <c r="AW1681" s="554"/>
      <c r="AX1681" s="554"/>
      <c r="AY1681" s="554"/>
      <c r="AZ1681" s="554"/>
      <c r="BA1681" s="554"/>
      <c r="BB1681" s="554"/>
      <c r="BC1681" s="554"/>
      <c r="BD1681" s="554"/>
      <c r="BE1681" s="554"/>
      <c r="BF1681" s="554"/>
      <c r="BG1681" s="9"/>
      <c r="BH1681" s="9"/>
      <c r="BI1681" s="9"/>
      <c r="BJ1681" s="9"/>
      <c r="BK1681" s="9"/>
      <c r="BL1681" s="9"/>
      <c r="BM1681" s="9"/>
      <c r="BN1681" s="9"/>
      <c r="BO1681" s="9"/>
      <c r="BP1681" s="9"/>
      <c r="BQ1681" s="9"/>
      <c r="BR1681" s="9"/>
      <c r="BS1681" s="9"/>
      <c r="BT1681" s="9"/>
      <c r="BU1681" s="9"/>
      <c r="BV1681" s="9"/>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c r="DR1681" s="9"/>
      <c r="DS1681" s="9"/>
      <c r="DT1681" s="9"/>
    </row>
    <row r="1682" spans="1:124" hidden="1">
      <c r="A1682" s="9"/>
      <c r="B1682" s="9"/>
      <c r="C1682" s="9"/>
      <c r="D1682" s="9"/>
      <c r="E1682" s="9"/>
      <c r="F1682" s="9"/>
      <c r="G1682" s="9"/>
      <c r="H1682" s="9"/>
      <c r="I1682" s="9"/>
      <c r="J1682" s="9"/>
      <c r="K1682" s="9"/>
      <c r="L1682" s="9"/>
      <c r="M1682" s="9"/>
      <c r="N1682" s="9"/>
      <c r="O1682" s="9"/>
      <c r="P1682" s="9"/>
      <c r="Q1682" s="9"/>
      <c r="R1682" s="9"/>
      <c r="S1682" s="9"/>
      <c r="T1682" s="9"/>
      <c r="U1682" s="9"/>
      <c r="V1682" s="9"/>
      <c r="W1682" s="9"/>
      <c r="X1682" s="9"/>
      <c r="Y1682" s="9"/>
      <c r="Z1682" s="9"/>
      <c r="AA1682" s="9"/>
      <c r="AB1682" s="9"/>
      <c r="AC1682" s="9"/>
      <c r="AD1682" s="9"/>
      <c r="AE1682" s="9"/>
      <c r="AF1682" s="9"/>
      <c r="AG1682" s="9"/>
      <c r="AH1682" s="554"/>
      <c r="AI1682" s="554"/>
      <c r="AJ1682" s="554"/>
      <c r="AK1682" s="554"/>
      <c r="AL1682" s="554"/>
      <c r="AM1682" s="554"/>
      <c r="AN1682" s="554"/>
      <c r="AO1682" s="554"/>
      <c r="AP1682" s="554"/>
      <c r="AQ1682" s="554"/>
      <c r="AR1682" s="554"/>
      <c r="AS1682" s="554"/>
      <c r="AT1682" s="554"/>
      <c r="AU1682" s="554"/>
      <c r="AV1682" s="554"/>
      <c r="AW1682" s="554"/>
      <c r="AX1682" s="554"/>
      <c r="AY1682" s="554"/>
      <c r="AZ1682" s="554"/>
      <c r="BA1682" s="554"/>
      <c r="BB1682" s="554"/>
      <c r="BC1682" s="554"/>
      <c r="BD1682" s="554"/>
      <c r="BE1682" s="554"/>
      <c r="BF1682" s="554"/>
      <c r="BG1682" s="9"/>
      <c r="BH1682" s="9"/>
      <c r="BI1682" s="9"/>
      <c r="BJ1682" s="9"/>
      <c r="BK1682" s="9"/>
      <c r="BL1682" s="9"/>
      <c r="BM1682" s="9"/>
      <c r="BN1682" s="9"/>
      <c r="BO1682" s="9"/>
      <c r="BP1682" s="9"/>
      <c r="BQ1682" s="9"/>
      <c r="BR1682" s="9"/>
      <c r="BS1682" s="9"/>
      <c r="BT1682" s="9"/>
      <c r="BU1682" s="9"/>
      <c r="BV1682" s="9"/>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c r="DR1682" s="9"/>
      <c r="DS1682" s="9"/>
      <c r="DT1682" s="9"/>
    </row>
    <row r="1683" spans="1:124" hidden="1">
      <c r="A1683" s="9"/>
      <c r="B1683" s="9"/>
      <c r="C1683" s="9"/>
      <c r="D1683" s="9"/>
      <c r="E1683" s="9"/>
      <c r="F1683" s="9"/>
      <c r="G1683" s="9"/>
      <c r="H1683" s="9"/>
      <c r="I1683" s="9"/>
      <c r="J1683" s="9"/>
      <c r="K1683" s="9"/>
      <c r="L1683" s="9"/>
      <c r="M1683" s="9"/>
      <c r="N1683" s="9"/>
      <c r="O1683" s="9"/>
      <c r="P1683" s="9"/>
      <c r="Q1683" s="9"/>
      <c r="R1683" s="9"/>
      <c r="S1683" s="9"/>
      <c r="T1683" s="9"/>
      <c r="U1683" s="9"/>
      <c r="V1683" s="9"/>
      <c r="W1683" s="9"/>
      <c r="X1683" s="9"/>
      <c r="Y1683" s="9"/>
      <c r="Z1683" s="9"/>
      <c r="AA1683" s="9"/>
      <c r="AB1683" s="9"/>
      <c r="AC1683" s="9"/>
      <c r="AD1683" s="9"/>
      <c r="AE1683" s="9"/>
      <c r="AF1683" s="9"/>
      <c r="AG1683" s="9"/>
      <c r="AH1683" s="554"/>
      <c r="AI1683" s="554"/>
      <c r="AJ1683" s="554"/>
      <c r="AK1683" s="554"/>
      <c r="AL1683" s="554"/>
      <c r="AM1683" s="554"/>
      <c r="AN1683" s="554"/>
      <c r="AO1683" s="554"/>
      <c r="AP1683" s="554"/>
      <c r="AQ1683" s="554"/>
      <c r="AR1683" s="554"/>
      <c r="AS1683" s="554"/>
      <c r="AT1683" s="554"/>
      <c r="AU1683" s="554"/>
      <c r="AV1683" s="554"/>
      <c r="AW1683" s="554"/>
      <c r="AX1683" s="554"/>
      <c r="AY1683" s="554"/>
      <c r="AZ1683" s="554"/>
      <c r="BA1683" s="554"/>
      <c r="BB1683" s="554"/>
      <c r="BC1683" s="554"/>
      <c r="BD1683" s="554"/>
      <c r="BE1683" s="554"/>
      <c r="BF1683" s="554"/>
      <c r="BG1683" s="9"/>
      <c r="BH1683" s="9"/>
      <c r="BI1683" s="9"/>
      <c r="BJ1683" s="9"/>
      <c r="BK1683" s="9"/>
      <c r="BL1683" s="9"/>
      <c r="BM1683" s="9"/>
      <c r="BN1683" s="9"/>
      <c r="BO1683" s="9"/>
      <c r="BP1683" s="9"/>
      <c r="BQ1683" s="9"/>
      <c r="BR1683" s="9"/>
      <c r="BS1683" s="9"/>
      <c r="BT1683" s="9"/>
      <c r="BU1683" s="9"/>
      <c r="BV1683" s="9"/>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c r="DR1683" s="9"/>
      <c r="DS1683" s="9"/>
      <c r="DT1683" s="9"/>
    </row>
    <row r="1684" spans="1:124" hidden="1">
      <c r="A1684" s="9"/>
      <c r="B1684" s="9"/>
      <c r="C1684" s="9"/>
      <c r="D1684" s="9"/>
      <c r="E1684" s="9"/>
      <c r="F1684" s="9"/>
      <c r="G1684" s="9"/>
      <c r="H1684" s="9"/>
      <c r="I1684" s="9"/>
      <c r="J1684" s="9"/>
      <c r="K1684" s="9"/>
      <c r="L1684" s="9"/>
      <c r="M1684" s="9"/>
      <c r="N1684" s="9"/>
      <c r="O1684" s="9"/>
      <c r="P1684" s="9"/>
      <c r="Q1684" s="9"/>
      <c r="R1684" s="9"/>
      <c r="S1684" s="9"/>
      <c r="T1684" s="9"/>
      <c r="U1684" s="9"/>
      <c r="V1684" s="9"/>
      <c r="W1684" s="9"/>
      <c r="X1684" s="9"/>
      <c r="Y1684" s="9"/>
      <c r="Z1684" s="9"/>
      <c r="AA1684" s="9"/>
      <c r="AB1684" s="9"/>
      <c r="AC1684" s="9"/>
      <c r="AD1684" s="9"/>
      <c r="AE1684" s="9"/>
      <c r="AF1684" s="9"/>
      <c r="AG1684" s="9"/>
      <c r="AH1684" s="554"/>
      <c r="AI1684" s="554"/>
      <c r="AJ1684" s="554"/>
      <c r="AK1684" s="554"/>
      <c r="AL1684" s="554"/>
      <c r="AM1684" s="554"/>
      <c r="AN1684" s="554"/>
      <c r="AO1684" s="554"/>
      <c r="AP1684" s="554"/>
      <c r="AQ1684" s="554"/>
      <c r="AR1684" s="554"/>
      <c r="AS1684" s="554"/>
      <c r="AT1684" s="554"/>
      <c r="AU1684" s="554"/>
      <c r="AV1684" s="554"/>
      <c r="AW1684" s="554"/>
      <c r="AX1684" s="554"/>
      <c r="AY1684" s="554"/>
      <c r="AZ1684" s="554"/>
      <c r="BA1684" s="554"/>
      <c r="BB1684" s="554"/>
      <c r="BC1684" s="554"/>
      <c r="BD1684" s="554"/>
      <c r="BE1684" s="554"/>
      <c r="BF1684" s="554"/>
      <c r="BG1684" s="9"/>
      <c r="BH1684" s="9"/>
      <c r="BI1684" s="9"/>
      <c r="BJ1684" s="9"/>
      <c r="BK1684" s="9"/>
      <c r="BL1684" s="9"/>
      <c r="BM1684" s="9"/>
      <c r="BN1684" s="9"/>
      <c r="BO1684" s="9"/>
      <c r="BP1684" s="9"/>
      <c r="BQ1684" s="9"/>
      <c r="BR1684" s="9"/>
      <c r="BS1684" s="9"/>
      <c r="BT1684" s="9"/>
      <c r="BU1684" s="9"/>
      <c r="BV1684" s="9"/>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c r="DR1684" s="9"/>
      <c r="DS1684" s="9"/>
      <c r="DT1684" s="9"/>
    </row>
    <row r="1685" spans="1:124" hidden="1">
      <c r="A1685" s="9"/>
      <c r="B1685" s="9"/>
      <c r="C1685" s="9"/>
      <c r="D1685" s="9"/>
      <c r="E1685" s="9"/>
      <c r="F1685" s="9"/>
      <c r="G1685" s="9"/>
      <c r="H1685" s="9"/>
      <c r="I1685" s="9"/>
      <c r="J1685" s="9"/>
      <c r="K1685" s="9"/>
      <c r="L1685" s="9"/>
      <c r="M1685" s="9"/>
      <c r="N1685" s="9"/>
      <c r="O1685" s="9"/>
      <c r="P1685" s="9"/>
      <c r="Q1685" s="9"/>
      <c r="R1685" s="9"/>
      <c r="S1685" s="9"/>
      <c r="T1685" s="9"/>
      <c r="U1685" s="9"/>
      <c r="V1685" s="9"/>
      <c r="W1685" s="9"/>
      <c r="X1685" s="9"/>
      <c r="Y1685" s="9"/>
      <c r="Z1685" s="9"/>
      <c r="AA1685" s="9"/>
      <c r="AB1685" s="9"/>
      <c r="AC1685" s="9"/>
      <c r="AD1685" s="9"/>
      <c r="AE1685" s="9"/>
      <c r="AF1685" s="9"/>
      <c r="AG1685" s="9"/>
      <c r="AH1685" s="554"/>
      <c r="AI1685" s="554"/>
      <c r="AJ1685" s="554"/>
      <c r="AK1685" s="554"/>
      <c r="AL1685" s="554"/>
      <c r="AM1685" s="554"/>
      <c r="AN1685" s="554"/>
      <c r="AO1685" s="554"/>
      <c r="AP1685" s="554"/>
      <c r="AQ1685" s="554"/>
      <c r="AR1685" s="554"/>
      <c r="AS1685" s="554"/>
      <c r="AT1685" s="554"/>
      <c r="AU1685" s="554"/>
      <c r="AV1685" s="554"/>
      <c r="AW1685" s="554"/>
      <c r="AX1685" s="554"/>
      <c r="AY1685" s="554"/>
      <c r="AZ1685" s="554"/>
      <c r="BA1685" s="554"/>
      <c r="BB1685" s="554"/>
      <c r="BC1685" s="554"/>
      <c r="BD1685" s="554"/>
      <c r="BE1685" s="554"/>
      <c r="BF1685" s="554"/>
      <c r="BG1685" s="9"/>
      <c r="BH1685" s="9"/>
      <c r="BI1685" s="9"/>
      <c r="BJ1685" s="9"/>
      <c r="BK1685" s="9"/>
      <c r="BL1685" s="9"/>
      <c r="BM1685" s="9"/>
      <c r="BN1685" s="9"/>
      <c r="BO1685" s="9"/>
      <c r="BP1685" s="9"/>
      <c r="BQ1685" s="9"/>
      <c r="BR1685" s="9"/>
      <c r="BS1685" s="9"/>
      <c r="BT1685" s="9"/>
      <c r="BU1685" s="9"/>
      <c r="BV1685" s="9"/>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c r="DR1685" s="9"/>
      <c r="DS1685" s="9"/>
      <c r="DT1685" s="9"/>
    </row>
    <row r="1686" spans="1:124" hidden="1">
      <c r="A1686" s="9"/>
      <c r="B1686" s="9"/>
      <c r="C1686" s="9"/>
      <c r="D1686" s="9"/>
      <c r="E1686" s="9"/>
      <c r="F1686" s="9"/>
      <c r="G1686" s="9"/>
      <c r="H1686" s="9"/>
      <c r="I1686" s="9"/>
      <c r="J1686" s="9"/>
      <c r="K1686" s="9"/>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554"/>
      <c r="AI1686" s="554"/>
      <c r="AJ1686" s="554"/>
      <c r="AK1686" s="554"/>
      <c r="AL1686" s="554"/>
      <c r="AM1686" s="554"/>
      <c r="AN1686" s="554"/>
      <c r="AO1686" s="554"/>
      <c r="AP1686" s="554"/>
      <c r="AQ1686" s="554"/>
      <c r="AR1686" s="554"/>
      <c r="AS1686" s="554"/>
      <c r="AT1686" s="554"/>
      <c r="AU1686" s="554"/>
      <c r="AV1686" s="554"/>
      <c r="AW1686" s="554"/>
      <c r="AX1686" s="554"/>
      <c r="AY1686" s="554"/>
      <c r="AZ1686" s="554"/>
      <c r="BA1686" s="554"/>
      <c r="BB1686" s="554"/>
      <c r="BC1686" s="554"/>
      <c r="BD1686" s="554"/>
      <c r="BE1686" s="554"/>
      <c r="BF1686" s="554"/>
      <c r="BG1686" s="9"/>
      <c r="BH1686" s="9"/>
      <c r="BI1686" s="9"/>
      <c r="BJ1686" s="9"/>
      <c r="BK1686" s="9"/>
      <c r="BL1686" s="9"/>
      <c r="BM1686" s="9"/>
      <c r="BN1686" s="9"/>
      <c r="BO1686" s="9"/>
      <c r="BP1686" s="9"/>
      <c r="BQ1686" s="9"/>
      <c r="BR1686" s="9"/>
      <c r="BS1686" s="9"/>
      <c r="BT1686" s="9"/>
      <c r="BU1686" s="9"/>
      <c r="BV1686" s="9"/>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c r="DR1686" s="9"/>
      <c r="DS1686" s="9"/>
      <c r="DT1686" s="9"/>
    </row>
    <row r="1687" spans="1:124" hidden="1">
      <c r="A1687" s="9"/>
      <c r="B1687" s="9"/>
      <c r="C1687" s="9"/>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554"/>
      <c r="AI1687" s="554"/>
      <c r="AJ1687" s="554"/>
      <c r="AK1687" s="554"/>
      <c r="AL1687" s="554"/>
      <c r="AM1687" s="554"/>
      <c r="AN1687" s="554"/>
      <c r="AO1687" s="554"/>
      <c r="AP1687" s="554"/>
      <c r="AQ1687" s="554"/>
      <c r="AR1687" s="554"/>
      <c r="AS1687" s="554"/>
      <c r="AT1687" s="554"/>
      <c r="AU1687" s="554"/>
      <c r="AV1687" s="554"/>
      <c r="AW1687" s="554"/>
      <c r="AX1687" s="554"/>
      <c r="AY1687" s="554"/>
      <c r="AZ1687" s="554"/>
      <c r="BA1687" s="554"/>
      <c r="BB1687" s="554"/>
      <c r="BC1687" s="554"/>
      <c r="BD1687" s="554"/>
      <c r="BE1687" s="554"/>
      <c r="BF1687" s="554"/>
      <c r="BG1687" s="9"/>
      <c r="BH1687" s="9"/>
      <c r="BI1687" s="9"/>
      <c r="BJ1687" s="9"/>
      <c r="BK1687" s="9"/>
      <c r="BL1687" s="9"/>
      <c r="BM1687" s="9"/>
      <c r="BN1687" s="9"/>
      <c r="BO1687" s="9"/>
      <c r="BP1687" s="9"/>
      <c r="BQ1687" s="9"/>
      <c r="BR1687" s="9"/>
      <c r="BS1687" s="9"/>
      <c r="BT1687" s="9"/>
      <c r="BU1687" s="9"/>
      <c r="BV1687" s="9"/>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c r="DR1687" s="9"/>
      <c r="DS1687" s="9"/>
      <c r="DT1687" s="9"/>
    </row>
    <row r="1688" spans="1:124" hidden="1">
      <c r="A1688" s="9"/>
      <c r="B1688" s="9"/>
      <c r="C1688" s="9"/>
      <c r="D1688" s="9"/>
      <c r="E1688" s="9"/>
      <c r="F1688" s="9"/>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554"/>
      <c r="AI1688" s="554"/>
      <c r="AJ1688" s="554"/>
      <c r="AK1688" s="554"/>
      <c r="AL1688" s="554"/>
      <c r="AM1688" s="554"/>
      <c r="AN1688" s="554"/>
      <c r="AO1688" s="554"/>
      <c r="AP1688" s="554"/>
      <c r="AQ1688" s="554"/>
      <c r="AR1688" s="554"/>
      <c r="AS1688" s="554"/>
      <c r="AT1688" s="554"/>
      <c r="AU1688" s="554"/>
      <c r="AV1688" s="554"/>
      <c r="AW1688" s="554"/>
      <c r="AX1688" s="554"/>
      <c r="AY1688" s="554"/>
      <c r="AZ1688" s="554"/>
      <c r="BA1688" s="554"/>
      <c r="BB1688" s="554"/>
      <c r="BC1688" s="554"/>
      <c r="BD1688" s="554"/>
      <c r="BE1688" s="554"/>
      <c r="BF1688" s="554"/>
      <c r="BG1688" s="9"/>
      <c r="BH1688" s="9"/>
      <c r="BI1688" s="9"/>
      <c r="BJ1688" s="9"/>
      <c r="BK1688" s="9"/>
      <c r="BL1688" s="9"/>
      <c r="BM1688" s="9"/>
      <c r="BN1688" s="9"/>
      <c r="BO1688" s="9"/>
      <c r="BP1688" s="9"/>
      <c r="BQ1688" s="9"/>
      <c r="BR1688" s="9"/>
      <c r="BS1688" s="9"/>
      <c r="BT1688" s="9"/>
      <c r="BU1688" s="9"/>
      <c r="BV1688" s="9"/>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c r="DR1688" s="9"/>
      <c r="DS1688" s="9"/>
      <c r="DT1688" s="9"/>
    </row>
    <row r="1689" spans="1:124" hidden="1">
      <c r="A1689" s="9"/>
      <c r="B1689" s="9"/>
      <c r="C1689" s="9"/>
      <c r="D1689" s="9"/>
      <c r="E1689" s="9"/>
      <c r="F1689" s="9"/>
      <c r="G1689" s="9"/>
      <c r="H1689" s="9"/>
      <c r="I1689" s="9"/>
      <c r="J1689" s="9"/>
      <c r="K1689" s="9"/>
      <c r="L1689" s="9"/>
      <c r="M1689" s="9"/>
      <c r="N1689" s="9"/>
      <c r="O1689" s="9"/>
      <c r="P1689" s="9"/>
      <c r="Q1689" s="9"/>
      <c r="R1689" s="9"/>
      <c r="S1689" s="9"/>
      <c r="T1689" s="9"/>
      <c r="U1689" s="9"/>
      <c r="V1689" s="9"/>
      <c r="W1689" s="9"/>
      <c r="X1689" s="9"/>
      <c r="Y1689" s="9"/>
      <c r="Z1689" s="9"/>
      <c r="AA1689" s="9"/>
      <c r="AB1689" s="9"/>
      <c r="AC1689" s="9"/>
      <c r="AD1689" s="9"/>
      <c r="AE1689" s="9"/>
      <c r="AF1689" s="9"/>
      <c r="AG1689" s="9"/>
      <c r="AH1689" s="554"/>
      <c r="AI1689" s="554"/>
      <c r="AJ1689" s="554"/>
      <c r="AK1689" s="554"/>
      <c r="AL1689" s="554"/>
      <c r="AM1689" s="554"/>
      <c r="AN1689" s="554"/>
      <c r="AO1689" s="554"/>
      <c r="AP1689" s="554"/>
      <c r="AQ1689" s="554"/>
      <c r="AR1689" s="554"/>
      <c r="AS1689" s="554"/>
      <c r="AT1689" s="554"/>
      <c r="AU1689" s="554"/>
      <c r="AV1689" s="554"/>
      <c r="AW1689" s="554"/>
      <c r="AX1689" s="554"/>
      <c r="AY1689" s="554"/>
      <c r="AZ1689" s="554"/>
      <c r="BA1689" s="554"/>
      <c r="BB1689" s="554"/>
      <c r="BC1689" s="554"/>
      <c r="BD1689" s="554"/>
      <c r="BE1689" s="554"/>
      <c r="BF1689" s="554"/>
      <c r="BG1689" s="9"/>
      <c r="BH1689" s="9"/>
      <c r="BI1689" s="9"/>
      <c r="BJ1689" s="9"/>
      <c r="BK1689" s="9"/>
      <c r="BL1689" s="9"/>
      <c r="BM1689" s="9"/>
      <c r="BN1689" s="9"/>
      <c r="BO1689" s="9"/>
      <c r="BP1689" s="9"/>
      <c r="BQ1689" s="9"/>
      <c r="BR1689" s="9"/>
      <c r="BS1689" s="9"/>
      <c r="BT1689" s="9"/>
      <c r="BU1689" s="9"/>
      <c r="BV1689" s="9"/>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c r="DR1689" s="9"/>
      <c r="DS1689" s="9"/>
      <c r="DT1689" s="9"/>
    </row>
    <row r="1690" spans="1:124" hidden="1">
      <c r="A1690" s="9"/>
      <c r="B1690" s="9"/>
      <c r="C1690" s="9"/>
      <c r="D1690" s="9"/>
      <c r="E1690" s="9"/>
      <c r="F1690" s="9"/>
      <c r="G1690" s="9"/>
      <c r="H1690" s="9"/>
      <c r="I1690" s="9"/>
      <c r="J1690" s="9"/>
      <c r="K1690" s="9"/>
      <c r="L1690" s="9"/>
      <c r="M1690" s="9"/>
      <c r="N1690" s="9"/>
      <c r="O1690" s="9"/>
      <c r="P1690" s="9"/>
      <c r="Q1690" s="9"/>
      <c r="R1690" s="9"/>
      <c r="S1690" s="9"/>
      <c r="T1690" s="9"/>
      <c r="U1690" s="9"/>
      <c r="V1690" s="9"/>
      <c r="W1690" s="9"/>
      <c r="X1690" s="9"/>
      <c r="Y1690" s="9"/>
      <c r="Z1690" s="9"/>
      <c r="AA1690" s="9"/>
      <c r="AB1690" s="9"/>
      <c r="AC1690" s="9"/>
      <c r="AD1690" s="9"/>
      <c r="AE1690" s="9"/>
      <c r="AF1690" s="9"/>
      <c r="AG1690" s="9"/>
      <c r="AH1690" s="554"/>
      <c r="AI1690" s="554"/>
      <c r="AJ1690" s="554"/>
      <c r="AK1690" s="554"/>
      <c r="AL1690" s="554"/>
      <c r="AM1690" s="554"/>
      <c r="AN1690" s="554"/>
      <c r="AO1690" s="554"/>
      <c r="AP1690" s="554"/>
      <c r="AQ1690" s="554"/>
      <c r="AR1690" s="554"/>
      <c r="AS1690" s="554"/>
      <c r="AT1690" s="554"/>
      <c r="AU1690" s="554"/>
      <c r="AV1690" s="554"/>
      <c r="AW1690" s="554"/>
      <c r="AX1690" s="554"/>
      <c r="AY1690" s="554"/>
      <c r="AZ1690" s="554"/>
      <c r="BA1690" s="554"/>
      <c r="BB1690" s="554"/>
      <c r="BC1690" s="554"/>
      <c r="BD1690" s="554"/>
      <c r="BE1690" s="554"/>
      <c r="BF1690" s="554"/>
      <c r="BG1690" s="9"/>
      <c r="BH1690" s="9"/>
      <c r="BI1690" s="9"/>
      <c r="BJ1690" s="9"/>
      <c r="BK1690" s="9"/>
      <c r="BL1690" s="9"/>
      <c r="BM1690" s="9"/>
      <c r="BN1690" s="9"/>
      <c r="BO1690" s="9"/>
      <c r="BP1690" s="9"/>
      <c r="BQ1690" s="9"/>
      <c r="BR1690" s="9"/>
      <c r="BS1690" s="9"/>
      <c r="BT1690" s="9"/>
      <c r="BU1690" s="9"/>
      <c r="BV1690" s="9"/>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c r="DR1690" s="9"/>
      <c r="DS1690" s="9"/>
      <c r="DT1690" s="9"/>
    </row>
    <row r="1691" spans="1:124" hidden="1">
      <c r="A1691" s="9"/>
      <c r="B1691" s="9"/>
      <c r="C1691" s="9"/>
      <c r="D1691" s="9"/>
      <c r="E1691" s="9"/>
      <c r="F1691" s="9"/>
      <c r="G1691" s="9"/>
      <c r="H1691" s="9"/>
      <c r="I1691" s="9"/>
      <c r="J1691" s="9"/>
      <c r="K1691" s="9"/>
      <c r="L1691" s="9"/>
      <c r="M1691" s="9"/>
      <c r="N1691" s="9"/>
      <c r="O1691" s="9"/>
      <c r="P1691" s="9"/>
      <c r="Q1691" s="9"/>
      <c r="R1691" s="9"/>
      <c r="S1691" s="9"/>
      <c r="T1691" s="9"/>
      <c r="U1691" s="9"/>
      <c r="V1691" s="9"/>
      <c r="W1691" s="9"/>
      <c r="X1691" s="9"/>
      <c r="Y1691" s="9"/>
      <c r="Z1691" s="9"/>
      <c r="AA1691" s="9"/>
      <c r="AB1691" s="9"/>
      <c r="AC1691" s="9"/>
      <c r="AD1691" s="9"/>
      <c r="AE1691" s="9"/>
      <c r="AF1691" s="9"/>
      <c r="AG1691" s="9"/>
      <c r="AH1691" s="554"/>
      <c r="AI1691" s="554"/>
      <c r="AJ1691" s="554"/>
      <c r="AK1691" s="554"/>
      <c r="AL1691" s="554"/>
      <c r="AM1691" s="554"/>
      <c r="AN1691" s="554"/>
      <c r="AO1691" s="554"/>
      <c r="AP1691" s="554"/>
      <c r="AQ1691" s="554"/>
      <c r="AR1691" s="554"/>
      <c r="AS1691" s="554"/>
      <c r="AT1691" s="554"/>
      <c r="AU1691" s="554"/>
      <c r="AV1691" s="554"/>
      <c r="AW1691" s="554"/>
      <c r="AX1691" s="554"/>
      <c r="AY1691" s="554"/>
      <c r="AZ1691" s="554"/>
      <c r="BA1691" s="554"/>
      <c r="BB1691" s="554"/>
      <c r="BC1691" s="554"/>
      <c r="BD1691" s="554"/>
      <c r="BE1691" s="554"/>
      <c r="BF1691" s="554"/>
      <c r="BG1691" s="9"/>
      <c r="BH1691" s="9"/>
      <c r="BI1691" s="9"/>
      <c r="BJ1691" s="9"/>
      <c r="BK1691" s="9"/>
      <c r="BL1691" s="9"/>
      <c r="BM1691" s="9"/>
      <c r="BN1691" s="9"/>
      <c r="BO1691" s="9"/>
      <c r="BP1691" s="9"/>
      <c r="BQ1691" s="9"/>
      <c r="BR1691" s="9"/>
      <c r="BS1691" s="9"/>
      <c r="BT1691" s="9"/>
      <c r="BU1691" s="9"/>
      <c r="BV1691" s="9"/>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c r="DR1691" s="9"/>
      <c r="DS1691" s="9"/>
      <c r="DT1691" s="9"/>
    </row>
    <row r="1692" spans="1:124" hidden="1">
      <c r="A1692" s="9"/>
      <c r="B1692" s="9"/>
      <c r="C1692" s="9"/>
      <c r="D1692" s="9"/>
      <c r="E1692" s="9"/>
      <c r="F1692" s="9"/>
      <c r="G1692" s="9"/>
      <c r="H1692" s="9"/>
      <c r="I1692" s="9"/>
      <c r="J1692" s="9"/>
      <c r="K1692" s="9"/>
      <c r="L1692" s="9"/>
      <c r="M1692" s="9"/>
      <c r="N1692" s="9"/>
      <c r="O1692" s="9"/>
      <c r="P1692" s="9"/>
      <c r="Q1692" s="9"/>
      <c r="R1692" s="9"/>
      <c r="S1692" s="9"/>
      <c r="T1692" s="9"/>
      <c r="U1692" s="9"/>
      <c r="V1692" s="9"/>
      <c r="W1692" s="9"/>
      <c r="X1692" s="9"/>
      <c r="Y1692" s="9"/>
      <c r="Z1692" s="9"/>
      <c r="AA1692" s="9"/>
      <c r="AB1692" s="9"/>
      <c r="AC1692" s="9"/>
      <c r="AD1692" s="9"/>
      <c r="AE1692" s="9"/>
      <c r="AF1692" s="9"/>
      <c r="AG1692" s="9"/>
      <c r="AH1692" s="554"/>
      <c r="AI1692" s="554"/>
      <c r="AJ1692" s="554"/>
      <c r="AK1692" s="554"/>
      <c r="AL1692" s="554"/>
      <c r="AM1692" s="554"/>
      <c r="AN1692" s="554"/>
      <c r="AO1692" s="554"/>
      <c r="AP1692" s="554"/>
      <c r="AQ1692" s="554"/>
      <c r="AR1692" s="554"/>
      <c r="AS1692" s="554"/>
      <c r="AT1692" s="554"/>
      <c r="AU1692" s="554"/>
      <c r="AV1692" s="554"/>
      <c r="AW1692" s="554"/>
      <c r="AX1692" s="554"/>
      <c r="AY1692" s="554"/>
      <c r="AZ1692" s="554"/>
      <c r="BA1692" s="554"/>
      <c r="BB1692" s="554"/>
      <c r="BC1692" s="554"/>
      <c r="BD1692" s="554"/>
      <c r="BE1692" s="554"/>
      <c r="BF1692" s="554"/>
      <c r="BG1692" s="9"/>
      <c r="BH1692" s="9"/>
      <c r="BI1692" s="9"/>
      <c r="BJ1692" s="9"/>
      <c r="BK1692" s="9"/>
      <c r="BL1692" s="9"/>
      <c r="BM1692" s="9"/>
      <c r="BN1692" s="9"/>
      <c r="BO1692" s="9"/>
      <c r="BP1692" s="9"/>
      <c r="BQ1692" s="9"/>
      <c r="BR1692" s="9"/>
      <c r="BS1692" s="9"/>
      <c r="BT1692" s="9"/>
      <c r="BU1692" s="9"/>
      <c r="BV1692" s="9"/>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c r="DR1692" s="9"/>
      <c r="DS1692" s="9"/>
      <c r="DT1692" s="9"/>
    </row>
    <row r="1693" spans="1:124" hidden="1">
      <c r="A1693" s="9"/>
      <c r="B1693" s="9"/>
      <c r="C1693" s="9"/>
      <c r="D1693" s="9"/>
      <c r="E1693" s="9"/>
      <c r="F1693" s="9"/>
      <c r="G1693" s="9"/>
      <c r="H1693" s="9"/>
      <c r="I1693" s="9"/>
      <c r="J1693" s="9"/>
      <c r="K1693" s="9"/>
      <c r="L1693" s="9"/>
      <c r="M1693" s="9"/>
      <c r="N1693" s="9"/>
      <c r="O1693" s="9"/>
      <c r="P1693" s="9"/>
      <c r="Q1693" s="9"/>
      <c r="R1693" s="9"/>
      <c r="S1693" s="9"/>
      <c r="T1693" s="9"/>
      <c r="U1693" s="9"/>
      <c r="V1693" s="9"/>
      <c r="W1693" s="9"/>
      <c r="X1693" s="9"/>
      <c r="Y1693" s="9"/>
      <c r="Z1693" s="9"/>
      <c r="AA1693" s="9"/>
      <c r="AB1693" s="9"/>
      <c r="AC1693" s="9"/>
      <c r="AD1693" s="9"/>
      <c r="AE1693" s="9"/>
      <c r="AF1693" s="9"/>
      <c r="AG1693" s="9"/>
      <c r="AH1693" s="554"/>
      <c r="AI1693" s="554"/>
      <c r="AJ1693" s="554"/>
      <c r="AK1693" s="554"/>
      <c r="AL1693" s="554"/>
      <c r="AM1693" s="554"/>
      <c r="AN1693" s="554"/>
      <c r="AO1693" s="554"/>
      <c r="AP1693" s="554"/>
      <c r="AQ1693" s="554"/>
      <c r="AR1693" s="554"/>
      <c r="AS1693" s="554"/>
      <c r="AT1693" s="554"/>
      <c r="AU1693" s="554"/>
      <c r="AV1693" s="554"/>
      <c r="AW1693" s="554"/>
      <c r="AX1693" s="554"/>
      <c r="AY1693" s="554"/>
      <c r="AZ1693" s="554"/>
      <c r="BA1693" s="554"/>
      <c r="BB1693" s="554"/>
      <c r="BC1693" s="554"/>
      <c r="BD1693" s="554"/>
      <c r="BE1693" s="554"/>
      <c r="BF1693" s="554"/>
      <c r="BG1693" s="9"/>
      <c r="BH1693" s="9"/>
      <c r="BI1693" s="9"/>
      <c r="BJ1693" s="9"/>
      <c r="BK1693" s="9"/>
      <c r="BL1693" s="9"/>
      <c r="BM1693" s="9"/>
      <c r="BN1693" s="9"/>
      <c r="BO1693" s="9"/>
      <c r="BP1693" s="9"/>
      <c r="BQ1693" s="9"/>
      <c r="BR1693" s="9"/>
      <c r="BS1693" s="9"/>
      <c r="BT1693" s="9"/>
      <c r="BU1693" s="9"/>
      <c r="BV1693" s="9"/>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c r="DR1693" s="9"/>
      <c r="DS1693" s="9"/>
      <c r="DT1693" s="9"/>
    </row>
    <row r="1694" spans="1:124" hidden="1">
      <c r="A1694" s="9"/>
      <c r="B1694" s="9"/>
      <c r="C1694" s="9"/>
      <c r="D1694" s="9"/>
      <c r="E1694" s="9"/>
      <c r="F1694" s="9"/>
      <c r="G1694" s="9"/>
      <c r="H1694" s="9"/>
      <c r="I1694" s="9"/>
      <c r="J1694" s="9"/>
      <c r="K1694" s="9"/>
      <c r="L1694" s="9"/>
      <c r="M1694" s="9"/>
      <c r="N1694" s="9"/>
      <c r="O1694" s="9"/>
      <c r="P1694" s="9"/>
      <c r="Q1694" s="9"/>
      <c r="R1694" s="9"/>
      <c r="S1694" s="9"/>
      <c r="T1694" s="9"/>
      <c r="U1694" s="9"/>
      <c r="V1694" s="9"/>
      <c r="W1694" s="9"/>
      <c r="X1694" s="9"/>
      <c r="Y1694" s="9"/>
      <c r="Z1694" s="9"/>
      <c r="AA1694" s="9"/>
      <c r="AB1694" s="9"/>
      <c r="AC1694" s="9"/>
      <c r="AD1694" s="9"/>
      <c r="AE1694" s="9"/>
      <c r="AF1694" s="9"/>
      <c r="AG1694" s="9"/>
      <c r="AH1694" s="554"/>
      <c r="AI1694" s="554"/>
      <c r="AJ1694" s="554"/>
      <c r="AK1694" s="554"/>
      <c r="AL1694" s="554"/>
      <c r="AM1694" s="554"/>
      <c r="AN1694" s="554"/>
      <c r="AO1694" s="554"/>
      <c r="AP1694" s="554"/>
      <c r="AQ1694" s="554"/>
      <c r="AR1694" s="554"/>
      <c r="AS1694" s="554"/>
      <c r="AT1694" s="554"/>
      <c r="AU1694" s="554"/>
      <c r="AV1694" s="554"/>
      <c r="AW1694" s="554"/>
      <c r="AX1694" s="554"/>
      <c r="AY1694" s="554"/>
      <c r="AZ1694" s="554"/>
      <c r="BA1694" s="554"/>
      <c r="BB1694" s="554"/>
      <c r="BC1694" s="554"/>
      <c r="BD1694" s="554"/>
      <c r="BE1694" s="554"/>
      <c r="BF1694" s="554"/>
      <c r="BG1694" s="9"/>
      <c r="BH1694" s="9"/>
      <c r="BI1694" s="9"/>
      <c r="BJ1694" s="9"/>
      <c r="BK1694" s="9"/>
      <c r="BL1694" s="9"/>
      <c r="BM1694" s="9"/>
      <c r="BN1694" s="9"/>
      <c r="BO1694" s="9"/>
      <c r="BP1694" s="9"/>
      <c r="BQ1694" s="9"/>
      <c r="BR1694" s="9"/>
      <c r="BS1694" s="9"/>
      <c r="BT1694" s="9"/>
      <c r="BU1694" s="9"/>
      <c r="BV1694" s="9"/>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c r="DR1694" s="9"/>
      <c r="DS1694" s="9"/>
      <c r="DT1694" s="9"/>
    </row>
    <row r="1695" spans="1:124" hidden="1">
      <c r="A1695" s="9"/>
      <c r="B1695" s="9"/>
      <c r="C1695" s="9"/>
      <c r="D1695" s="9"/>
      <c r="E1695" s="9"/>
      <c r="F1695" s="9"/>
      <c r="G1695" s="9"/>
      <c r="H1695" s="9"/>
      <c r="I1695" s="9"/>
      <c r="J1695" s="9"/>
      <c r="K1695" s="9"/>
      <c r="L1695" s="9"/>
      <c r="M1695" s="9"/>
      <c r="N1695" s="9"/>
      <c r="O1695" s="9"/>
      <c r="P1695" s="9"/>
      <c r="Q1695" s="9"/>
      <c r="R1695" s="9"/>
      <c r="S1695" s="9"/>
      <c r="T1695" s="9"/>
      <c r="U1695" s="9"/>
      <c r="V1695" s="9"/>
      <c r="W1695" s="9"/>
      <c r="X1695" s="9"/>
      <c r="Y1695" s="9"/>
      <c r="Z1695" s="9"/>
      <c r="AA1695" s="9"/>
      <c r="AB1695" s="9"/>
      <c r="AC1695" s="9"/>
      <c r="AD1695" s="9"/>
      <c r="AE1695" s="9"/>
      <c r="AF1695" s="9"/>
      <c r="AG1695" s="9"/>
      <c r="AH1695" s="554"/>
      <c r="AI1695" s="554"/>
      <c r="AJ1695" s="554"/>
      <c r="AK1695" s="554"/>
      <c r="AL1695" s="554"/>
      <c r="AM1695" s="554"/>
      <c r="AN1695" s="554"/>
      <c r="AO1695" s="554"/>
      <c r="AP1695" s="554"/>
      <c r="AQ1695" s="554"/>
      <c r="AR1695" s="554"/>
      <c r="AS1695" s="554"/>
      <c r="AT1695" s="554"/>
      <c r="AU1695" s="554"/>
      <c r="AV1695" s="554"/>
      <c r="AW1695" s="554"/>
      <c r="AX1695" s="554"/>
      <c r="AY1695" s="554"/>
      <c r="AZ1695" s="554"/>
      <c r="BA1695" s="554"/>
      <c r="BB1695" s="554"/>
      <c r="BC1695" s="554"/>
      <c r="BD1695" s="554"/>
      <c r="BE1695" s="554"/>
      <c r="BF1695" s="554"/>
      <c r="BG1695" s="9"/>
      <c r="BH1695" s="9"/>
      <c r="BI1695" s="9"/>
      <c r="BJ1695" s="9"/>
      <c r="BK1695" s="9"/>
      <c r="BL1695" s="9"/>
      <c r="BM1695" s="9"/>
      <c r="BN1695" s="9"/>
      <c r="BO1695" s="9"/>
      <c r="BP1695" s="9"/>
      <c r="BQ1695" s="9"/>
      <c r="BR1695" s="9"/>
      <c r="BS1695" s="9"/>
      <c r="BT1695" s="9"/>
      <c r="BU1695" s="9"/>
      <c r="BV1695" s="9"/>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c r="DR1695" s="9"/>
      <c r="DS1695" s="9"/>
      <c r="DT1695" s="9"/>
    </row>
    <row r="1696" spans="1:124" hidden="1">
      <c r="A1696" s="9"/>
      <c r="B1696" s="9"/>
      <c r="C1696" s="9"/>
      <c r="D1696" s="9"/>
      <c r="E1696" s="9"/>
      <c r="F1696" s="9"/>
      <c r="G1696" s="9"/>
      <c r="H1696" s="9"/>
      <c r="I1696" s="9"/>
      <c r="J1696" s="9"/>
      <c r="K1696" s="9"/>
      <c r="L1696" s="9"/>
      <c r="M1696" s="9"/>
      <c r="N1696" s="9"/>
      <c r="O1696" s="9"/>
      <c r="P1696" s="9"/>
      <c r="Q1696" s="9"/>
      <c r="R1696" s="9"/>
      <c r="S1696" s="9"/>
      <c r="T1696" s="9"/>
      <c r="U1696" s="9"/>
      <c r="V1696" s="9"/>
      <c r="W1696" s="9"/>
      <c r="X1696" s="9"/>
      <c r="Y1696" s="9"/>
      <c r="Z1696" s="9"/>
      <c r="AA1696" s="9"/>
      <c r="AB1696" s="9"/>
      <c r="AC1696" s="9"/>
      <c r="AD1696" s="9"/>
      <c r="AE1696" s="9"/>
      <c r="AF1696" s="9"/>
      <c r="AG1696" s="9"/>
      <c r="AH1696" s="554"/>
      <c r="AI1696" s="554"/>
      <c r="AJ1696" s="554"/>
      <c r="AK1696" s="554"/>
      <c r="AL1696" s="554"/>
      <c r="AM1696" s="554"/>
      <c r="AN1696" s="554"/>
      <c r="AO1696" s="554"/>
      <c r="AP1696" s="554"/>
      <c r="AQ1696" s="554"/>
      <c r="AR1696" s="554"/>
      <c r="AS1696" s="554"/>
      <c r="AT1696" s="554"/>
      <c r="AU1696" s="554"/>
      <c r="AV1696" s="554"/>
      <c r="AW1696" s="554"/>
      <c r="AX1696" s="554"/>
      <c r="AY1696" s="554"/>
      <c r="AZ1696" s="554"/>
      <c r="BA1696" s="554"/>
      <c r="BB1696" s="554"/>
      <c r="BC1696" s="554"/>
      <c r="BD1696" s="554"/>
      <c r="BE1696" s="554"/>
      <c r="BF1696" s="554"/>
      <c r="BG1696" s="9"/>
      <c r="BH1696" s="9"/>
      <c r="BI1696" s="9"/>
      <c r="BJ1696" s="9"/>
      <c r="BK1696" s="9"/>
      <c r="BL1696" s="9"/>
      <c r="BM1696" s="9"/>
      <c r="BN1696" s="9"/>
      <c r="BO1696" s="9"/>
      <c r="BP1696" s="9"/>
      <c r="BQ1696" s="9"/>
      <c r="BR1696" s="9"/>
      <c r="BS1696" s="9"/>
      <c r="BT1696" s="9"/>
      <c r="BU1696" s="9"/>
      <c r="BV1696" s="9"/>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c r="DR1696" s="9"/>
      <c r="DS1696" s="9"/>
      <c r="DT1696" s="9"/>
    </row>
    <row r="1697" spans="1:124" hidden="1">
      <c r="A1697" s="9"/>
      <c r="B1697" s="9"/>
      <c r="C1697" s="9"/>
      <c r="D1697" s="9"/>
      <c r="E1697" s="9"/>
      <c r="F1697" s="9"/>
      <c r="G1697" s="9"/>
      <c r="H1697" s="9"/>
      <c r="I1697" s="9"/>
      <c r="J1697" s="9"/>
      <c r="K1697" s="9"/>
      <c r="L1697" s="9"/>
      <c r="M1697" s="9"/>
      <c r="N1697" s="9"/>
      <c r="O1697" s="9"/>
      <c r="P1697" s="9"/>
      <c r="Q1697" s="9"/>
      <c r="R1697" s="9"/>
      <c r="S1697" s="9"/>
      <c r="T1697" s="9"/>
      <c r="U1697" s="9"/>
      <c r="V1697" s="9"/>
      <c r="W1697" s="9"/>
      <c r="X1697" s="9"/>
      <c r="Y1697" s="9"/>
      <c r="Z1697" s="9"/>
      <c r="AA1697" s="9"/>
      <c r="AB1697" s="9"/>
      <c r="AC1697" s="9"/>
      <c r="AD1697" s="9"/>
      <c r="AE1697" s="9"/>
      <c r="AF1697" s="9"/>
      <c r="AG1697" s="9"/>
      <c r="AH1697" s="554"/>
      <c r="AI1697" s="554"/>
      <c r="AJ1697" s="554"/>
      <c r="AK1697" s="554"/>
      <c r="AL1697" s="554"/>
      <c r="AM1697" s="554"/>
      <c r="AN1697" s="554"/>
      <c r="AO1697" s="554"/>
      <c r="AP1697" s="554"/>
      <c r="AQ1697" s="554"/>
      <c r="AR1697" s="554"/>
      <c r="AS1697" s="554"/>
      <c r="AT1697" s="554"/>
      <c r="AU1697" s="554"/>
      <c r="AV1697" s="554"/>
      <c r="AW1697" s="554"/>
      <c r="AX1697" s="554"/>
      <c r="AY1697" s="554"/>
      <c r="AZ1697" s="554"/>
      <c r="BA1697" s="554"/>
      <c r="BB1697" s="554"/>
      <c r="BC1697" s="554"/>
      <c r="BD1697" s="554"/>
      <c r="BE1697" s="554"/>
      <c r="BF1697" s="554"/>
      <c r="BG1697" s="9"/>
      <c r="BH1697" s="9"/>
      <c r="BI1697" s="9"/>
      <c r="BJ1697" s="9"/>
      <c r="BK1697" s="9"/>
      <c r="BL1697" s="9"/>
      <c r="BM1697" s="9"/>
      <c r="BN1697" s="9"/>
      <c r="BO1697" s="9"/>
      <c r="BP1697" s="9"/>
      <c r="BQ1697" s="9"/>
      <c r="BR1697" s="9"/>
      <c r="BS1697" s="9"/>
      <c r="BT1697" s="9"/>
      <c r="BU1697" s="9"/>
      <c r="BV1697" s="9"/>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c r="DR1697" s="9"/>
      <c r="DS1697" s="9"/>
      <c r="DT1697" s="9"/>
    </row>
    <row r="1698" spans="1:124" hidden="1">
      <c r="A1698" s="9"/>
      <c r="B1698" s="9"/>
      <c r="C1698" s="9"/>
      <c r="D1698" s="9"/>
      <c r="E1698" s="9"/>
      <c r="F1698" s="9"/>
      <c r="G1698" s="9"/>
      <c r="H1698" s="9"/>
      <c r="I1698" s="9"/>
      <c r="J1698" s="9"/>
      <c r="K1698" s="9"/>
      <c r="L1698" s="9"/>
      <c r="M1698" s="9"/>
      <c r="N1698" s="9"/>
      <c r="O1698" s="9"/>
      <c r="P1698" s="9"/>
      <c r="Q1698" s="9"/>
      <c r="R1698" s="9"/>
      <c r="S1698" s="9"/>
      <c r="T1698" s="9"/>
      <c r="U1698" s="9"/>
      <c r="V1698" s="9"/>
      <c r="W1698" s="9"/>
      <c r="X1698" s="9"/>
      <c r="Y1698" s="9"/>
      <c r="Z1698" s="9"/>
      <c r="AA1698" s="9"/>
      <c r="AB1698" s="9"/>
      <c r="AC1698" s="9"/>
      <c r="AD1698" s="9"/>
      <c r="AE1698" s="9"/>
      <c r="AF1698" s="9"/>
      <c r="AG1698" s="9"/>
      <c r="AH1698" s="554"/>
      <c r="AI1698" s="554"/>
      <c r="AJ1698" s="554"/>
      <c r="AK1698" s="554"/>
      <c r="AL1698" s="554"/>
      <c r="AM1698" s="554"/>
      <c r="AN1698" s="554"/>
      <c r="AO1698" s="554"/>
      <c r="AP1698" s="554"/>
      <c r="AQ1698" s="554"/>
      <c r="AR1698" s="554"/>
      <c r="AS1698" s="554"/>
      <c r="AT1698" s="554"/>
      <c r="AU1698" s="554"/>
      <c r="AV1698" s="554"/>
      <c r="AW1698" s="554"/>
      <c r="AX1698" s="554"/>
      <c r="AY1698" s="554"/>
      <c r="AZ1698" s="554"/>
      <c r="BA1698" s="554"/>
      <c r="BB1698" s="554"/>
      <c r="BC1698" s="554"/>
      <c r="BD1698" s="554"/>
      <c r="BE1698" s="554"/>
      <c r="BF1698" s="554"/>
      <c r="BG1698" s="9"/>
      <c r="BH1698" s="9"/>
      <c r="BI1698" s="9"/>
      <c r="BJ1698" s="9"/>
      <c r="BK1698" s="9"/>
      <c r="BL1698" s="9"/>
      <c r="BM1698" s="9"/>
      <c r="BN1698" s="9"/>
      <c r="BO1698" s="9"/>
      <c r="BP1698" s="9"/>
      <c r="BQ1698" s="9"/>
      <c r="BR1698" s="9"/>
      <c r="BS1698" s="9"/>
      <c r="BT1698" s="9"/>
      <c r="BU1698" s="9"/>
      <c r="BV1698" s="9"/>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c r="DR1698" s="9"/>
      <c r="DS1698" s="9"/>
      <c r="DT1698" s="9"/>
    </row>
    <row r="1699" spans="1:124" hidden="1">
      <c r="A1699" s="9"/>
      <c r="B1699" s="9"/>
      <c r="C1699" s="9"/>
      <c r="D1699" s="9"/>
      <c r="E1699" s="9"/>
      <c r="F1699" s="9"/>
      <c r="G1699" s="9"/>
      <c r="H1699" s="9"/>
      <c r="I1699" s="9"/>
      <c r="J1699" s="9"/>
      <c r="K1699" s="9"/>
      <c r="L1699" s="9"/>
      <c r="M1699" s="9"/>
      <c r="N1699" s="9"/>
      <c r="O1699" s="9"/>
      <c r="P1699" s="9"/>
      <c r="Q1699" s="9"/>
      <c r="R1699" s="9"/>
      <c r="S1699" s="9"/>
      <c r="T1699" s="9"/>
      <c r="U1699" s="9"/>
      <c r="V1699" s="9"/>
      <c r="W1699" s="9"/>
      <c r="X1699" s="9"/>
      <c r="Y1699" s="9"/>
      <c r="Z1699" s="9"/>
      <c r="AA1699" s="9"/>
      <c r="AB1699" s="9"/>
      <c r="AC1699" s="9"/>
      <c r="AD1699" s="9"/>
      <c r="AE1699" s="9"/>
      <c r="AF1699" s="9"/>
      <c r="AG1699" s="9"/>
      <c r="AH1699" s="554"/>
      <c r="AI1699" s="554"/>
      <c r="AJ1699" s="554"/>
      <c r="AK1699" s="554"/>
      <c r="AL1699" s="554"/>
      <c r="AM1699" s="554"/>
      <c r="AN1699" s="554"/>
      <c r="AO1699" s="554"/>
      <c r="AP1699" s="554"/>
      <c r="AQ1699" s="554"/>
      <c r="AR1699" s="554"/>
      <c r="AS1699" s="554"/>
      <c r="AT1699" s="554"/>
      <c r="AU1699" s="554"/>
      <c r="AV1699" s="554"/>
      <c r="AW1699" s="554"/>
      <c r="AX1699" s="554"/>
      <c r="AY1699" s="554"/>
      <c r="AZ1699" s="554"/>
      <c r="BA1699" s="554"/>
      <c r="BB1699" s="554"/>
      <c r="BC1699" s="554"/>
      <c r="BD1699" s="554"/>
      <c r="BE1699" s="554"/>
      <c r="BF1699" s="554"/>
      <c r="BG1699" s="9"/>
      <c r="BH1699" s="9"/>
      <c r="BI1699" s="9"/>
      <c r="BJ1699" s="9"/>
      <c r="BK1699" s="9"/>
      <c r="BL1699" s="9"/>
      <c r="BM1699" s="9"/>
      <c r="BN1699" s="9"/>
      <c r="BO1699" s="9"/>
      <c r="BP1699" s="9"/>
      <c r="BQ1699" s="9"/>
      <c r="BR1699" s="9"/>
      <c r="BS1699" s="9"/>
      <c r="BT1699" s="9"/>
      <c r="BU1699" s="9"/>
      <c r="BV1699" s="9"/>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c r="DR1699" s="9"/>
      <c r="DS1699" s="9"/>
      <c r="DT1699" s="9"/>
    </row>
    <row r="1700" spans="1:124" hidden="1">
      <c r="A1700" s="9"/>
      <c r="B1700" s="9"/>
      <c r="C1700" s="9"/>
      <c r="D1700" s="9"/>
      <c r="E1700" s="9"/>
      <c r="F1700" s="9"/>
      <c r="G1700" s="9"/>
      <c r="H1700" s="9"/>
      <c r="I1700" s="9"/>
      <c r="J1700" s="9"/>
      <c r="K1700" s="9"/>
      <c r="L1700" s="9"/>
      <c r="M1700" s="9"/>
      <c r="N1700" s="9"/>
      <c r="O1700" s="9"/>
      <c r="P1700" s="9"/>
      <c r="Q1700" s="9"/>
      <c r="R1700" s="9"/>
      <c r="S1700" s="9"/>
      <c r="T1700" s="9"/>
      <c r="U1700" s="9"/>
      <c r="V1700" s="9"/>
      <c r="W1700" s="9"/>
      <c r="X1700" s="9"/>
      <c r="Y1700" s="9"/>
      <c r="Z1700" s="9"/>
      <c r="AA1700" s="9"/>
      <c r="AB1700" s="9"/>
      <c r="AC1700" s="9"/>
      <c r="AD1700" s="9"/>
      <c r="AE1700" s="9"/>
      <c r="AF1700" s="9"/>
      <c r="AG1700" s="9"/>
      <c r="AH1700" s="554"/>
      <c r="AI1700" s="554"/>
      <c r="AJ1700" s="554"/>
      <c r="AK1700" s="554"/>
      <c r="AL1700" s="554"/>
      <c r="AM1700" s="554"/>
      <c r="AN1700" s="554"/>
      <c r="AO1700" s="554"/>
      <c r="AP1700" s="554"/>
      <c r="AQ1700" s="554"/>
      <c r="AR1700" s="554"/>
      <c r="AS1700" s="554"/>
      <c r="AT1700" s="554"/>
      <c r="AU1700" s="554"/>
      <c r="AV1700" s="554"/>
      <c r="AW1700" s="554"/>
      <c r="AX1700" s="554"/>
      <c r="AY1700" s="554"/>
      <c r="AZ1700" s="554"/>
      <c r="BA1700" s="554"/>
      <c r="BB1700" s="554"/>
      <c r="BC1700" s="554"/>
      <c r="BD1700" s="554"/>
      <c r="BE1700" s="554"/>
      <c r="BF1700" s="554"/>
      <c r="BG1700" s="9"/>
      <c r="BH1700" s="9"/>
      <c r="BI1700" s="9"/>
      <c r="BJ1700" s="9"/>
      <c r="BK1700" s="9"/>
      <c r="BL1700" s="9"/>
      <c r="BM1700" s="9"/>
      <c r="BN1700" s="9"/>
      <c r="BO1700" s="9"/>
      <c r="BP1700" s="9"/>
      <c r="BQ1700" s="9"/>
      <c r="BR1700" s="9"/>
      <c r="BS1700" s="9"/>
      <c r="BT1700" s="9"/>
      <c r="BU1700" s="9"/>
      <c r="BV1700" s="9"/>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c r="DR1700" s="9"/>
      <c r="DS1700" s="9"/>
      <c r="DT1700" s="9"/>
    </row>
    <row r="1701" spans="1:124" hidden="1">
      <c r="A1701" s="9"/>
      <c r="B1701" s="9"/>
      <c r="C1701" s="9"/>
      <c r="D1701" s="9"/>
      <c r="E1701" s="9"/>
      <c r="F1701" s="9"/>
      <c r="G1701" s="9"/>
      <c r="H1701" s="9"/>
      <c r="I1701" s="9"/>
      <c r="J1701" s="9"/>
      <c r="K1701" s="9"/>
      <c r="L1701" s="9"/>
      <c r="M1701" s="9"/>
      <c r="N1701" s="9"/>
      <c r="O1701" s="9"/>
      <c r="P1701" s="9"/>
      <c r="Q1701" s="9"/>
      <c r="R1701" s="9"/>
      <c r="S1701" s="9"/>
      <c r="T1701" s="9"/>
      <c r="U1701" s="9"/>
      <c r="V1701" s="9"/>
      <c r="W1701" s="9"/>
      <c r="X1701" s="9"/>
      <c r="Y1701" s="9"/>
      <c r="Z1701" s="9"/>
      <c r="AA1701" s="9"/>
      <c r="AB1701" s="9"/>
      <c r="AC1701" s="9"/>
      <c r="AD1701" s="9"/>
      <c r="AE1701" s="9"/>
      <c r="AF1701" s="9"/>
      <c r="AG1701" s="9"/>
      <c r="AH1701" s="554"/>
      <c r="AI1701" s="554"/>
      <c r="AJ1701" s="554"/>
      <c r="AK1701" s="554"/>
      <c r="AL1701" s="554"/>
      <c r="AM1701" s="554"/>
      <c r="AN1701" s="554"/>
      <c r="AO1701" s="554"/>
      <c r="AP1701" s="554"/>
      <c r="AQ1701" s="554"/>
      <c r="AR1701" s="554"/>
      <c r="AS1701" s="554"/>
      <c r="AT1701" s="554"/>
      <c r="AU1701" s="554"/>
      <c r="AV1701" s="554"/>
      <c r="AW1701" s="554"/>
      <c r="AX1701" s="554"/>
      <c r="AY1701" s="554"/>
      <c r="AZ1701" s="554"/>
      <c r="BA1701" s="554"/>
      <c r="BB1701" s="554"/>
      <c r="BC1701" s="554"/>
      <c r="BD1701" s="554"/>
      <c r="BE1701" s="554"/>
      <c r="BF1701" s="554"/>
      <c r="BG1701" s="9"/>
      <c r="BH1701" s="9"/>
      <c r="BI1701" s="9"/>
      <c r="BJ1701" s="9"/>
      <c r="BK1701" s="9"/>
      <c r="BL1701" s="9"/>
      <c r="BM1701" s="9"/>
      <c r="BN1701" s="9"/>
      <c r="BO1701" s="9"/>
      <c r="BP1701" s="9"/>
      <c r="BQ1701" s="9"/>
      <c r="BR1701" s="9"/>
      <c r="BS1701" s="9"/>
      <c r="BT1701" s="9"/>
      <c r="BU1701" s="9"/>
      <c r="BV1701" s="9"/>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c r="DR1701" s="9"/>
      <c r="DS1701" s="9"/>
      <c r="DT1701" s="9"/>
    </row>
    <row r="1702" spans="1:124" hidden="1">
      <c r="A1702" s="9"/>
      <c r="B1702" s="9"/>
      <c r="C1702" s="9"/>
      <c r="D1702" s="9"/>
      <c r="E1702" s="9"/>
      <c r="F1702" s="9"/>
      <c r="G1702" s="9"/>
      <c r="H1702" s="9"/>
      <c r="I1702" s="9"/>
      <c r="J1702" s="9"/>
      <c r="K1702" s="9"/>
      <c r="L1702" s="9"/>
      <c r="M1702" s="9"/>
      <c r="N1702" s="9"/>
      <c r="O1702" s="9"/>
      <c r="P1702" s="9"/>
      <c r="Q1702" s="9"/>
      <c r="R1702" s="9"/>
      <c r="S1702" s="9"/>
      <c r="T1702" s="9"/>
      <c r="U1702" s="9"/>
      <c r="V1702" s="9"/>
      <c r="W1702" s="9"/>
      <c r="X1702" s="9"/>
      <c r="Y1702" s="9"/>
      <c r="Z1702" s="9"/>
      <c r="AA1702" s="9"/>
      <c r="AB1702" s="9"/>
      <c r="AC1702" s="9"/>
      <c r="AD1702" s="9"/>
      <c r="AE1702" s="9"/>
      <c r="AF1702" s="9"/>
      <c r="AG1702" s="9"/>
      <c r="AH1702" s="554"/>
      <c r="AI1702" s="554"/>
      <c r="AJ1702" s="554"/>
      <c r="AK1702" s="554"/>
      <c r="AL1702" s="554"/>
      <c r="AM1702" s="554"/>
      <c r="AN1702" s="554"/>
      <c r="AO1702" s="554"/>
      <c r="AP1702" s="554"/>
      <c r="AQ1702" s="554"/>
      <c r="AR1702" s="554"/>
      <c r="AS1702" s="554"/>
      <c r="AT1702" s="554"/>
      <c r="AU1702" s="554"/>
      <c r="AV1702" s="554"/>
      <c r="AW1702" s="554"/>
      <c r="AX1702" s="554"/>
      <c r="AY1702" s="554"/>
      <c r="AZ1702" s="554"/>
      <c r="BA1702" s="554"/>
      <c r="BB1702" s="554"/>
      <c r="BC1702" s="554"/>
      <c r="BD1702" s="554"/>
      <c r="BE1702" s="554"/>
      <c r="BF1702" s="554"/>
      <c r="BG1702" s="9"/>
      <c r="BH1702" s="9"/>
      <c r="BI1702" s="9"/>
      <c r="BJ1702" s="9"/>
      <c r="BK1702" s="9"/>
      <c r="BL1702" s="9"/>
      <c r="BM1702" s="9"/>
      <c r="BN1702" s="9"/>
      <c r="BO1702" s="9"/>
      <c r="BP1702" s="9"/>
      <c r="BQ1702" s="9"/>
      <c r="BR1702" s="9"/>
      <c r="BS1702" s="9"/>
      <c r="BT1702" s="9"/>
      <c r="BU1702" s="9"/>
      <c r="BV1702" s="9"/>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c r="DR1702" s="9"/>
      <c r="DS1702" s="9"/>
      <c r="DT1702" s="9"/>
    </row>
    <row r="1703" spans="1:124" hidden="1">
      <c r="A1703" s="9"/>
      <c r="B1703" s="9"/>
      <c r="C1703" s="9"/>
      <c r="D1703" s="9"/>
      <c r="E1703" s="9"/>
      <c r="F1703" s="9"/>
      <c r="G1703" s="9"/>
      <c r="H1703" s="9"/>
      <c r="I1703" s="9"/>
      <c r="J1703" s="9"/>
      <c r="K1703" s="9"/>
      <c r="L1703" s="9"/>
      <c r="M1703" s="9"/>
      <c r="N1703" s="9"/>
      <c r="O1703" s="9"/>
      <c r="P1703" s="9"/>
      <c r="Q1703" s="9"/>
      <c r="R1703" s="9"/>
      <c r="S1703" s="9"/>
      <c r="T1703" s="9"/>
      <c r="U1703" s="9"/>
      <c r="V1703" s="9"/>
      <c r="W1703" s="9"/>
      <c r="X1703" s="9"/>
      <c r="Y1703" s="9"/>
      <c r="Z1703" s="9"/>
      <c r="AA1703" s="9"/>
      <c r="AB1703" s="9"/>
      <c r="AC1703" s="9"/>
      <c r="AD1703" s="9"/>
      <c r="AE1703" s="9"/>
      <c r="AF1703" s="9"/>
      <c r="AG1703" s="9"/>
      <c r="AH1703" s="554"/>
      <c r="AI1703" s="554"/>
      <c r="AJ1703" s="554"/>
      <c r="AK1703" s="554"/>
      <c r="AL1703" s="554"/>
      <c r="AM1703" s="554"/>
      <c r="AN1703" s="554"/>
      <c r="AO1703" s="554"/>
      <c r="AP1703" s="554"/>
      <c r="AQ1703" s="554"/>
      <c r="AR1703" s="554"/>
      <c r="AS1703" s="554"/>
      <c r="AT1703" s="554"/>
      <c r="AU1703" s="554"/>
      <c r="AV1703" s="554"/>
      <c r="AW1703" s="554"/>
      <c r="AX1703" s="554"/>
      <c r="AY1703" s="554"/>
      <c r="AZ1703" s="554"/>
      <c r="BA1703" s="554"/>
      <c r="BB1703" s="554"/>
      <c r="BC1703" s="554"/>
      <c r="BD1703" s="554"/>
      <c r="BE1703" s="554"/>
      <c r="BF1703" s="554"/>
      <c r="BG1703" s="9"/>
      <c r="BH1703" s="9"/>
      <c r="BI1703" s="9"/>
      <c r="BJ1703" s="9"/>
      <c r="BK1703" s="9"/>
      <c r="BL1703" s="9"/>
      <c r="BM1703" s="9"/>
      <c r="BN1703" s="9"/>
      <c r="BO1703" s="9"/>
      <c r="BP1703" s="9"/>
      <c r="BQ1703" s="9"/>
      <c r="BR1703" s="9"/>
      <c r="BS1703" s="9"/>
      <c r="BT1703" s="9"/>
      <c r="BU1703" s="9"/>
      <c r="BV1703" s="9"/>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c r="DR1703" s="9"/>
      <c r="DS1703" s="9"/>
      <c r="DT1703" s="9"/>
    </row>
    <row r="1704" spans="1:124" hidden="1">
      <c r="A1704" s="9"/>
      <c r="B1704" s="9"/>
      <c r="C1704" s="9"/>
      <c r="D1704" s="9"/>
      <c r="E1704" s="9"/>
      <c r="F1704" s="9"/>
      <c r="G1704" s="9"/>
      <c r="H1704" s="9"/>
      <c r="I1704" s="9"/>
      <c r="J1704" s="9"/>
      <c r="K1704" s="9"/>
      <c r="L1704" s="9"/>
      <c r="M1704" s="9"/>
      <c r="N1704" s="9"/>
      <c r="O1704" s="9"/>
      <c r="P1704" s="9"/>
      <c r="Q1704" s="9"/>
      <c r="R1704" s="9"/>
      <c r="S1704" s="9"/>
      <c r="T1704" s="9"/>
      <c r="U1704" s="9"/>
      <c r="V1704" s="9"/>
      <c r="W1704" s="9"/>
      <c r="X1704" s="9"/>
      <c r="Y1704" s="9"/>
      <c r="Z1704" s="9"/>
      <c r="AA1704" s="9"/>
      <c r="AB1704" s="9"/>
      <c r="AC1704" s="9"/>
      <c r="AD1704" s="9"/>
      <c r="AE1704" s="9"/>
      <c r="AF1704" s="9"/>
      <c r="AG1704" s="9"/>
      <c r="AH1704" s="554"/>
      <c r="AI1704" s="554"/>
      <c r="AJ1704" s="554"/>
      <c r="AK1704" s="554"/>
      <c r="AL1704" s="554"/>
      <c r="AM1704" s="554"/>
      <c r="AN1704" s="554"/>
      <c r="AO1704" s="554"/>
      <c r="AP1704" s="554"/>
      <c r="AQ1704" s="554"/>
      <c r="AR1704" s="554"/>
      <c r="AS1704" s="554"/>
      <c r="AT1704" s="554"/>
      <c r="AU1704" s="554"/>
      <c r="AV1704" s="554"/>
      <c r="AW1704" s="554"/>
      <c r="AX1704" s="554"/>
      <c r="AY1704" s="554"/>
      <c r="AZ1704" s="554"/>
      <c r="BA1704" s="554"/>
      <c r="BB1704" s="554"/>
      <c r="BC1704" s="554"/>
      <c r="BD1704" s="554"/>
      <c r="BE1704" s="554"/>
      <c r="BF1704" s="554"/>
      <c r="BG1704" s="9"/>
      <c r="BH1704" s="9"/>
      <c r="BI1704" s="9"/>
      <c r="BJ1704" s="9"/>
      <c r="BK1704" s="9"/>
      <c r="BL1704" s="9"/>
      <c r="BM1704" s="9"/>
      <c r="BN1704" s="9"/>
      <c r="BO1704" s="9"/>
      <c r="BP1704" s="9"/>
      <c r="BQ1704" s="9"/>
      <c r="BR1704" s="9"/>
      <c r="BS1704" s="9"/>
      <c r="BT1704" s="9"/>
      <c r="BU1704" s="9"/>
      <c r="BV1704" s="9"/>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c r="DR1704" s="9"/>
      <c r="DS1704" s="9"/>
      <c r="DT1704" s="9"/>
    </row>
    <row r="1705" spans="1:124" hidden="1">
      <c r="A1705" s="9"/>
      <c r="B1705" s="9"/>
      <c r="C1705" s="9"/>
      <c r="D1705" s="9"/>
      <c r="E1705" s="9"/>
      <c r="F1705" s="9"/>
      <c r="G1705" s="9"/>
      <c r="H1705" s="9"/>
      <c r="I1705" s="9"/>
      <c r="J1705" s="9"/>
      <c r="K1705" s="9"/>
      <c r="L1705" s="9"/>
      <c r="M1705" s="9"/>
      <c r="N1705" s="9"/>
      <c r="O1705" s="9"/>
      <c r="P1705" s="9"/>
      <c r="Q1705" s="9"/>
      <c r="R1705" s="9"/>
      <c r="S1705" s="9"/>
      <c r="T1705" s="9"/>
      <c r="U1705" s="9"/>
      <c r="V1705" s="9"/>
      <c r="W1705" s="9"/>
      <c r="X1705" s="9"/>
      <c r="Y1705" s="9"/>
      <c r="Z1705" s="9"/>
      <c r="AA1705" s="9"/>
      <c r="AB1705" s="9"/>
      <c r="AC1705" s="9"/>
      <c r="AD1705" s="9"/>
      <c r="AE1705" s="9"/>
      <c r="AF1705" s="9"/>
      <c r="AG1705" s="9"/>
      <c r="AH1705" s="554"/>
      <c r="AI1705" s="554"/>
      <c r="AJ1705" s="554"/>
      <c r="AK1705" s="554"/>
      <c r="AL1705" s="554"/>
      <c r="AM1705" s="554"/>
      <c r="AN1705" s="554"/>
      <c r="AO1705" s="554"/>
      <c r="AP1705" s="554"/>
      <c r="AQ1705" s="554"/>
      <c r="AR1705" s="554"/>
      <c r="AS1705" s="554"/>
      <c r="AT1705" s="554"/>
      <c r="AU1705" s="554"/>
      <c r="AV1705" s="554"/>
      <c r="AW1705" s="554"/>
      <c r="AX1705" s="554"/>
      <c r="AY1705" s="554"/>
      <c r="AZ1705" s="554"/>
      <c r="BA1705" s="554"/>
      <c r="BB1705" s="554"/>
      <c r="BC1705" s="554"/>
      <c r="BD1705" s="554"/>
      <c r="BE1705" s="554"/>
      <c r="BF1705" s="554"/>
      <c r="BG1705" s="9"/>
      <c r="BH1705" s="9"/>
      <c r="BI1705" s="9"/>
      <c r="BJ1705" s="9"/>
      <c r="BK1705" s="9"/>
      <c r="BL1705" s="9"/>
      <c r="BM1705" s="9"/>
      <c r="BN1705" s="9"/>
      <c r="BO1705" s="9"/>
      <c r="BP1705" s="9"/>
      <c r="BQ1705" s="9"/>
      <c r="BR1705" s="9"/>
      <c r="BS1705" s="9"/>
      <c r="BT1705" s="9"/>
      <c r="BU1705" s="9"/>
      <c r="BV1705" s="9"/>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c r="DR1705" s="9"/>
      <c r="DS1705" s="9"/>
      <c r="DT1705" s="9"/>
    </row>
    <row r="1706" spans="1:124" hidden="1">
      <c r="A1706" s="9"/>
      <c r="B1706" s="9"/>
      <c r="C1706" s="9"/>
      <c r="D1706" s="9"/>
      <c r="E1706" s="9"/>
      <c r="F1706" s="9"/>
      <c r="G1706" s="9"/>
      <c r="H1706" s="9"/>
      <c r="I1706" s="9"/>
      <c r="J1706" s="9"/>
      <c r="K1706" s="9"/>
      <c r="L1706" s="9"/>
      <c r="M1706" s="9"/>
      <c r="N1706" s="9"/>
      <c r="O1706" s="9"/>
      <c r="P1706" s="9"/>
      <c r="Q1706" s="9"/>
      <c r="R1706" s="9"/>
      <c r="S1706" s="9"/>
      <c r="T1706" s="9"/>
      <c r="U1706" s="9"/>
      <c r="V1706" s="9"/>
      <c r="W1706" s="9"/>
      <c r="X1706" s="9"/>
      <c r="Y1706" s="9"/>
      <c r="Z1706" s="9"/>
      <c r="AA1706" s="9"/>
      <c r="AB1706" s="9"/>
      <c r="AC1706" s="9"/>
      <c r="AD1706" s="9"/>
      <c r="AE1706" s="9"/>
      <c r="AF1706" s="9"/>
      <c r="AG1706" s="9"/>
      <c r="AH1706" s="554"/>
      <c r="AI1706" s="554"/>
      <c r="AJ1706" s="554"/>
      <c r="AK1706" s="554"/>
      <c r="AL1706" s="554"/>
      <c r="AM1706" s="554"/>
      <c r="AN1706" s="554"/>
      <c r="AO1706" s="554"/>
      <c r="AP1706" s="554"/>
      <c r="AQ1706" s="554"/>
      <c r="AR1706" s="554"/>
      <c r="AS1706" s="554"/>
      <c r="AT1706" s="554"/>
      <c r="AU1706" s="554"/>
      <c r="AV1706" s="554"/>
      <c r="AW1706" s="554"/>
      <c r="AX1706" s="554"/>
      <c r="AY1706" s="554"/>
      <c r="AZ1706" s="554"/>
      <c r="BA1706" s="554"/>
      <c r="BB1706" s="554"/>
      <c r="BC1706" s="554"/>
      <c r="BD1706" s="554"/>
      <c r="BE1706" s="554"/>
      <c r="BF1706" s="554"/>
      <c r="BG1706" s="9"/>
      <c r="BH1706" s="9"/>
      <c r="BI1706" s="9"/>
      <c r="BJ1706" s="9"/>
      <c r="BK1706" s="9"/>
      <c r="BL1706" s="9"/>
      <c r="BM1706" s="9"/>
      <c r="BN1706" s="9"/>
      <c r="BO1706" s="9"/>
      <c r="BP1706" s="9"/>
      <c r="BQ1706" s="9"/>
      <c r="BR1706" s="9"/>
      <c r="BS1706" s="9"/>
      <c r="BT1706" s="9"/>
      <c r="BU1706" s="9"/>
      <c r="BV1706" s="9"/>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c r="DR1706" s="9"/>
      <c r="DS1706" s="9"/>
      <c r="DT1706" s="9"/>
    </row>
    <row r="1707" spans="1:124" hidden="1">
      <c r="A1707" s="9"/>
      <c r="B1707" s="9"/>
      <c r="C1707" s="9"/>
      <c r="D1707" s="9"/>
      <c r="E1707" s="9"/>
      <c r="F1707" s="9"/>
      <c r="G1707" s="9"/>
      <c r="H1707" s="9"/>
      <c r="I1707" s="9"/>
      <c r="J1707" s="9"/>
      <c r="K1707" s="9"/>
      <c r="L1707" s="9"/>
      <c r="M1707" s="9"/>
      <c r="N1707" s="9"/>
      <c r="O1707" s="9"/>
      <c r="P1707" s="9"/>
      <c r="Q1707" s="9"/>
      <c r="R1707" s="9"/>
      <c r="S1707" s="9"/>
      <c r="T1707" s="9"/>
      <c r="U1707" s="9"/>
      <c r="V1707" s="9"/>
      <c r="W1707" s="9"/>
      <c r="X1707" s="9"/>
      <c r="Y1707" s="9"/>
      <c r="Z1707" s="9"/>
      <c r="AA1707" s="9"/>
      <c r="AB1707" s="9"/>
      <c r="AC1707" s="9"/>
      <c r="AD1707" s="9"/>
      <c r="AE1707" s="9"/>
      <c r="AF1707" s="9"/>
      <c r="AG1707" s="9"/>
      <c r="AH1707" s="554"/>
      <c r="AI1707" s="554"/>
      <c r="AJ1707" s="554"/>
      <c r="AK1707" s="554"/>
      <c r="AL1707" s="554"/>
      <c r="AM1707" s="554"/>
      <c r="AN1707" s="554"/>
      <c r="AO1707" s="554"/>
      <c r="AP1707" s="554"/>
      <c r="AQ1707" s="554"/>
      <c r="AR1707" s="554"/>
      <c r="AS1707" s="554"/>
      <c r="AT1707" s="554"/>
      <c r="AU1707" s="554"/>
      <c r="AV1707" s="554"/>
      <c r="AW1707" s="554"/>
      <c r="AX1707" s="554"/>
      <c r="AY1707" s="554"/>
      <c r="AZ1707" s="554"/>
      <c r="BA1707" s="554"/>
      <c r="BB1707" s="554"/>
      <c r="BC1707" s="554"/>
      <c r="BD1707" s="554"/>
      <c r="BE1707" s="554"/>
      <c r="BF1707" s="554"/>
      <c r="BG1707" s="9"/>
      <c r="BH1707" s="9"/>
      <c r="BI1707" s="9"/>
      <c r="BJ1707" s="9"/>
      <c r="BK1707" s="9"/>
      <c r="BL1707" s="9"/>
      <c r="BM1707" s="9"/>
      <c r="BN1707" s="9"/>
      <c r="BO1707" s="9"/>
      <c r="BP1707" s="9"/>
      <c r="BQ1707" s="9"/>
      <c r="BR1707" s="9"/>
      <c r="BS1707" s="9"/>
      <c r="BT1707" s="9"/>
      <c r="BU1707" s="9"/>
      <c r="BV1707" s="9"/>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c r="DR1707" s="9"/>
      <c r="DS1707" s="9"/>
      <c r="DT1707" s="9"/>
    </row>
    <row r="1708" spans="1:124" hidden="1">
      <c r="A1708" s="9"/>
      <c r="B1708" s="9"/>
      <c r="C1708" s="9"/>
      <c r="D1708" s="9"/>
      <c r="E1708" s="9"/>
      <c r="F1708" s="9"/>
      <c r="G1708" s="9"/>
      <c r="H1708" s="9"/>
      <c r="I1708" s="9"/>
      <c r="J1708" s="9"/>
      <c r="K1708" s="9"/>
      <c r="L1708" s="9"/>
      <c r="M1708" s="9"/>
      <c r="N1708" s="9"/>
      <c r="O1708" s="9"/>
      <c r="P1708" s="9"/>
      <c r="Q1708" s="9"/>
      <c r="R1708" s="9"/>
      <c r="S1708" s="9"/>
      <c r="T1708" s="9"/>
      <c r="U1708" s="9"/>
      <c r="V1708" s="9"/>
      <c r="W1708" s="9"/>
      <c r="X1708" s="9"/>
      <c r="Y1708" s="9"/>
      <c r="Z1708" s="9"/>
      <c r="AA1708" s="9"/>
      <c r="AB1708" s="9"/>
      <c r="AC1708" s="9"/>
      <c r="AD1708" s="9"/>
      <c r="AE1708" s="9"/>
      <c r="AF1708" s="9"/>
      <c r="AG1708" s="9"/>
      <c r="AH1708" s="554"/>
      <c r="AI1708" s="554"/>
      <c r="AJ1708" s="554"/>
      <c r="AK1708" s="554"/>
      <c r="AL1708" s="554"/>
      <c r="AM1708" s="554"/>
      <c r="AN1708" s="554"/>
      <c r="AO1708" s="554"/>
      <c r="AP1708" s="554"/>
      <c r="AQ1708" s="554"/>
      <c r="AR1708" s="554"/>
      <c r="AS1708" s="554"/>
      <c r="AT1708" s="554"/>
      <c r="AU1708" s="554"/>
      <c r="AV1708" s="554"/>
      <c r="AW1708" s="554"/>
      <c r="AX1708" s="554"/>
      <c r="AY1708" s="554"/>
      <c r="AZ1708" s="554"/>
      <c r="BA1708" s="554"/>
      <c r="BB1708" s="554"/>
      <c r="BC1708" s="554"/>
      <c r="BD1708" s="554"/>
      <c r="BE1708" s="554"/>
      <c r="BF1708" s="554"/>
      <c r="BG1708" s="9"/>
      <c r="BH1708" s="9"/>
      <c r="BI1708" s="9"/>
      <c r="BJ1708" s="9"/>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c r="DR1708" s="9"/>
      <c r="DS1708" s="9"/>
      <c r="DT1708" s="9"/>
    </row>
    <row r="1709" spans="1:124" hidden="1">
      <c r="A1709" s="9"/>
      <c r="B1709" s="9"/>
      <c r="C1709" s="9"/>
      <c r="D1709" s="9"/>
      <c r="E1709" s="9"/>
      <c r="F1709" s="9"/>
      <c r="G1709" s="9"/>
      <c r="H1709" s="9"/>
      <c r="I1709" s="9"/>
      <c r="J1709" s="9"/>
      <c r="K1709" s="9"/>
      <c r="L1709" s="9"/>
      <c r="M1709" s="9"/>
      <c r="N1709" s="9"/>
      <c r="O1709" s="9"/>
      <c r="P1709" s="9"/>
      <c r="Q1709" s="9"/>
      <c r="R1709" s="9"/>
      <c r="S1709" s="9"/>
      <c r="T1709" s="9"/>
      <c r="U1709" s="9"/>
      <c r="V1709" s="9"/>
      <c r="W1709" s="9"/>
      <c r="X1709" s="9"/>
      <c r="Y1709" s="9"/>
      <c r="Z1709" s="9"/>
      <c r="AA1709" s="9"/>
      <c r="AB1709" s="9"/>
      <c r="AC1709" s="9"/>
      <c r="AD1709" s="9"/>
      <c r="AE1709" s="9"/>
      <c r="AF1709" s="9"/>
      <c r="AG1709" s="9"/>
      <c r="AH1709" s="554"/>
      <c r="AI1709" s="554"/>
      <c r="AJ1709" s="554"/>
      <c r="AK1709" s="554"/>
      <c r="AL1709" s="554"/>
      <c r="AM1709" s="554"/>
      <c r="AN1709" s="554"/>
      <c r="AO1709" s="554"/>
      <c r="AP1709" s="554"/>
      <c r="AQ1709" s="554"/>
      <c r="AR1709" s="554"/>
      <c r="AS1709" s="554"/>
      <c r="AT1709" s="554"/>
      <c r="AU1709" s="554"/>
      <c r="AV1709" s="554"/>
      <c r="AW1709" s="554"/>
      <c r="AX1709" s="554"/>
      <c r="AY1709" s="554"/>
      <c r="AZ1709" s="554"/>
      <c r="BA1709" s="554"/>
      <c r="BB1709" s="554"/>
      <c r="BC1709" s="554"/>
      <c r="BD1709" s="554"/>
      <c r="BE1709" s="554"/>
      <c r="BF1709" s="554"/>
      <c r="BG1709" s="9"/>
      <c r="BH1709" s="9"/>
      <c r="BI1709" s="9"/>
      <c r="BJ1709" s="9"/>
      <c r="BK1709" s="9"/>
      <c r="BL1709" s="9"/>
      <c r="BM1709" s="9"/>
      <c r="BN1709" s="9"/>
      <c r="BO1709" s="9"/>
      <c r="BP1709" s="9"/>
      <c r="BQ1709" s="9"/>
      <c r="BR1709" s="9"/>
      <c r="BS1709" s="9"/>
      <c r="BT1709" s="9"/>
      <c r="BU1709" s="9"/>
      <c r="BV1709" s="9"/>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c r="DR1709" s="9"/>
      <c r="DS1709" s="9"/>
      <c r="DT1709" s="9"/>
    </row>
    <row r="1710" spans="1:124" hidden="1">
      <c r="A1710" s="9"/>
      <c r="B1710" s="9"/>
      <c r="C1710" s="9"/>
      <c r="D1710" s="9"/>
      <c r="E1710" s="9"/>
      <c r="F1710" s="9"/>
      <c r="G1710" s="9"/>
      <c r="H1710" s="9"/>
      <c r="I1710" s="9"/>
      <c r="J1710" s="9"/>
      <c r="K1710" s="9"/>
      <c r="L1710" s="9"/>
      <c r="M1710" s="9"/>
      <c r="N1710" s="9"/>
      <c r="O1710" s="9"/>
      <c r="P1710" s="9"/>
      <c r="Q1710" s="9"/>
      <c r="R1710" s="9"/>
      <c r="S1710" s="9"/>
      <c r="T1710" s="9"/>
      <c r="U1710" s="9"/>
      <c r="V1710" s="9"/>
      <c r="W1710" s="9"/>
      <c r="X1710" s="9"/>
      <c r="Y1710" s="9"/>
      <c r="Z1710" s="9"/>
      <c r="AA1710" s="9"/>
      <c r="AB1710" s="9"/>
      <c r="AC1710" s="9"/>
      <c r="AD1710" s="9"/>
      <c r="AE1710" s="9"/>
      <c r="AF1710" s="9"/>
      <c r="AG1710" s="9"/>
      <c r="AH1710" s="554"/>
      <c r="AI1710" s="554"/>
      <c r="AJ1710" s="554"/>
      <c r="AK1710" s="554"/>
      <c r="AL1710" s="554"/>
      <c r="AM1710" s="554"/>
      <c r="AN1710" s="554"/>
      <c r="AO1710" s="554"/>
      <c r="AP1710" s="554"/>
      <c r="AQ1710" s="554"/>
      <c r="AR1710" s="554"/>
      <c r="AS1710" s="554"/>
      <c r="AT1710" s="554"/>
      <c r="AU1710" s="554"/>
      <c r="AV1710" s="554"/>
      <c r="AW1710" s="554"/>
      <c r="AX1710" s="554"/>
      <c r="AY1710" s="554"/>
      <c r="AZ1710" s="554"/>
      <c r="BA1710" s="554"/>
      <c r="BB1710" s="554"/>
      <c r="BC1710" s="554"/>
      <c r="BD1710" s="554"/>
      <c r="BE1710" s="554"/>
      <c r="BF1710" s="554"/>
      <c r="BG1710" s="9"/>
      <c r="BH1710" s="9"/>
      <c r="BI1710" s="9"/>
      <c r="BJ1710" s="9"/>
      <c r="BK1710" s="9"/>
      <c r="BL1710" s="9"/>
      <c r="BM1710" s="9"/>
      <c r="BN1710" s="9"/>
      <c r="BO1710" s="9"/>
      <c r="BP1710" s="9"/>
      <c r="BQ1710" s="9"/>
      <c r="BR1710" s="9"/>
      <c r="BS1710" s="9"/>
      <c r="BT1710" s="9"/>
      <c r="BU1710" s="9"/>
      <c r="BV1710" s="9"/>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c r="DR1710" s="9"/>
      <c r="DS1710" s="9"/>
      <c r="DT1710" s="9"/>
    </row>
    <row r="1711" spans="1:124" hidden="1">
      <c r="A1711" s="9"/>
      <c r="B1711" s="9"/>
      <c r="C1711" s="9"/>
      <c r="D1711" s="9"/>
      <c r="E1711" s="9"/>
      <c r="F1711" s="9"/>
      <c r="G1711" s="9"/>
      <c r="H1711" s="9"/>
      <c r="I1711" s="9"/>
      <c r="J1711" s="9"/>
      <c r="K1711" s="9"/>
      <c r="L1711" s="9"/>
      <c r="M1711" s="9"/>
      <c r="N1711" s="9"/>
      <c r="O1711" s="9"/>
      <c r="P1711" s="9"/>
      <c r="Q1711" s="9"/>
      <c r="R1711" s="9"/>
      <c r="S1711" s="9"/>
      <c r="T1711" s="9"/>
      <c r="U1711" s="9"/>
      <c r="V1711" s="9"/>
      <c r="W1711" s="9"/>
      <c r="X1711" s="9"/>
      <c r="Y1711" s="9"/>
      <c r="Z1711" s="9"/>
      <c r="AA1711" s="9"/>
      <c r="AB1711" s="9"/>
      <c r="AC1711" s="9"/>
      <c r="AD1711" s="9"/>
      <c r="AE1711" s="9"/>
      <c r="AF1711" s="9"/>
      <c r="AG1711" s="9"/>
      <c r="AH1711" s="554"/>
      <c r="AI1711" s="554"/>
      <c r="AJ1711" s="554"/>
      <c r="AK1711" s="554"/>
      <c r="AL1711" s="554"/>
      <c r="AM1711" s="554"/>
      <c r="AN1711" s="554"/>
      <c r="AO1711" s="554"/>
      <c r="AP1711" s="554"/>
      <c r="AQ1711" s="554"/>
      <c r="AR1711" s="554"/>
      <c r="AS1711" s="554"/>
      <c r="AT1711" s="554"/>
      <c r="AU1711" s="554"/>
      <c r="AV1711" s="554"/>
      <c r="AW1711" s="554"/>
      <c r="AX1711" s="554"/>
      <c r="AY1711" s="554"/>
      <c r="AZ1711" s="554"/>
      <c r="BA1711" s="554"/>
      <c r="BB1711" s="554"/>
      <c r="BC1711" s="554"/>
      <c r="BD1711" s="554"/>
      <c r="BE1711" s="554"/>
      <c r="BF1711" s="554"/>
      <c r="BG1711" s="9"/>
      <c r="BH1711" s="9"/>
      <c r="BI1711" s="9"/>
      <c r="BJ1711" s="9"/>
      <c r="BK1711" s="9"/>
      <c r="BL1711" s="9"/>
      <c r="BM1711" s="9"/>
      <c r="BN1711" s="9"/>
      <c r="BO1711" s="9"/>
      <c r="BP1711" s="9"/>
      <c r="BQ1711" s="9"/>
      <c r="BR1711" s="9"/>
      <c r="BS1711" s="9"/>
      <c r="BT1711" s="9"/>
      <c r="BU1711" s="9"/>
      <c r="BV1711" s="9"/>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c r="DR1711" s="9"/>
      <c r="DS1711" s="9"/>
      <c r="DT1711" s="9"/>
    </row>
    <row r="1712" spans="1:124" hidden="1">
      <c r="A1712" s="9"/>
      <c r="B1712" s="9"/>
      <c r="C1712" s="9"/>
      <c r="D1712" s="9"/>
      <c r="E1712" s="9"/>
      <c r="F1712" s="9"/>
      <c r="G1712" s="9"/>
      <c r="H1712" s="9"/>
      <c r="I1712" s="9"/>
      <c r="J1712" s="9"/>
      <c r="K1712" s="9"/>
      <c r="L1712" s="9"/>
      <c r="M1712" s="9"/>
      <c r="N1712" s="9"/>
      <c r="O1712" s="9"/>
      <c r="P1712" s="9"/>
      <c r="Q1712" s="9"/>
      <c r="R1712" s="9"/>
      <c r="S1712" s="9"/>
      <c r="T1712" s="9"/>
      <c r="U1712" s="9"/>
      <c r="V1712" s="9"/>
      <c r="W1712" s="9"/>
      <c r="X1712" s="9"/>
      <c r="Y1712" s="9"/>
      <c r="Z1712" s="9"/>
      <c r="AA1712" s="9"/>
      <c r="AB1712" s="9"/>
      <c r="AC1712" s="9"/>
      <c r="AD1712" s="9"/>
      <c r="AE1712" s="9"/>
      <c r="AF1712" s="9"/>
      <c r="AG1712" s="9"/>
      <c r="AH1712" s="554"/>
      <c r="AI1712" s="554"/>
      <c r="AJ1712" s="554"/>
      <c r="AK1712" s="554"/>
      <c r="AL1712" s="554"/>
      <c r="AM1712" s="554"/>
      <c r="AN1712" s="554"/>
      <c r="AO1712" s="554"/>
      <c r="AP1712" s="554"/>
      <c r="AQ1712" s="554"/>
      <c r="AR1712" s="554"/>
      <c r="AS1712" s="554"/>
      <c r="AT1712" s="554"/>
      <c r="AU1712" s="554"/>
      <c r="AV1712" s="554"/>
      <c r="AW1712" s="554"/>
      <c r="AX1712" s="554"/>
      <c r="AY1712" s="554"/>
      <c r="AZ1712" s="554"/>
      <c r="BA1712" s="554"/>
      <c r="BB1712" s="554"/>
      <c r="BC1712" s="554"/>
      <c r="BD1712" s="554"/>
      <c r="BE1712" s="554"/>
      <c r="BF1712" s="554"/>
      <c r="BG1712" s="9"/>
      <c r="BH1712" s="9"/>
      <c r="BI1712" s="9"/>
      <c r="BJ1712" s="9"/>
      <c r="BK1712" s="9"/>
      <c r="BL1712" s="9"/>
      <c r="BM1712" s="9"/>
      <c r="BN1712" s="9"/>
      <c r="BO1712" s="9"/>
      <c r="BP1712" s="9"/>
      <c r="BQ1712" s="9"/>
      <c r="BR1712" s="9"/>
      <c r="BS1712" s="9"/>
      <c r="BT1712" s="9"/>
      <c r="BU1712" s="9"/>
      <c r="BV1712" s="9"/>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c r="DR1712" s="9"/>
      <c r="DS1712" s="9"/>
      <c r="DT1712" s="9"/>
    </row>
    <row r="1713" spans="1:124" hidden="1">
      <c r="A1713" s="9"/>
      <c r="B1713" s="9"/>
      <c r="C1713" s="9"/>
      <c r="D1713" s="9"/>
      <c r="E1713" s="9"/>
      <c r="F1713" s="9"/>
      <c r="G1713" s="9"/>
      <c r="H1713" s="9"/>
      <c r="I1713" s="9"/>
      <c r="J1713" s="9"/>
      <c r="K1713" s="9"/>
      <c r="L1713" s="9"/>
      <c r="M1713" s="9"/>
      <c r="N1713" s="9"/>
      <c r="O1713" s="9"/>
      <c r="P1713" s="9"/>
      <c r="Q1713" s="9"/>
      <c r="R1713" s="9"/>
      <c r="S1713" s="9"/>
      <c r="T1713" s="9"/>
      <c r="U1713" s="9"/>
      <c r="V1713" s="9"/>
      <c r="W1713" s="9"/>
      <c r="X1713" s="9"/>
      <c r="Y1713" s="9"/>
      <c r="Z1713" s="9"/>
      <c r="AA1713" s="9"/>
      <c r="AB1713" s="9"/>
      <c r="AC1713" s="9"/>
      <c r="AD1713" s="9"/>
      <c r="AE1713" s="9"/>
      <c r="AF1713" s="9"/>
      <c r="AG1713" s="9"/>
      <c r="AH1713" s="554"/>
      <c r="AI1713" s="554"/>
      <c r="AJ1713" s="554"/>
      <c r="AK1713" s="554"/>
      <c r="AL1713" s="554"/>
      <c r="AM1713" s="554"/>
      <c r="AN1713" s="554"/>
      <c r="AO1713" s="554"/>
      <c r="AP1713" s="554"/>
      <c r="AQ1713" s="554"/>
      <c r="AR1713" s="554"/>
      <c r="AS1713" s="554"/>
      <c r="AT1713" s="554"/>
      <c r="AU1713" s="554"/>
      <c r="AV1713" s="554"/>
      <c r="AW1713" s="554"/>
      <c r="AX1713" s="554"/>
      <c r="AY1713" s="554"/>
      <c r="AZ1713" s="554"/>
      <c r="BA1713" s="554"/>
      <c r="BB1713" s="554"/>
      <c r="BC1713" s="554"/>
      <c r="BD1713" s="554"/>
      <c r="BE1713" s="554"/>
      <c r="BF1713" s="554"/>
      <c r="BG1713" s="9"/>
      <c r="BH1713" s="9"/>
      <c r="BI1713" s="9"/>
      <c r="BJ1713" s="9"/>
      <c r="BK1713" s="9"/>
      <c r="BL1713" s="9"/>
      <c r="BM1713" s="9"/>
      <c r="BN1713" s="9"/>
      <c r="BO1713" s="9"/>
      <c r="BP1713" s="9"/>
      <c r="BQ1713" s="9"/>
      <c r="BR1713" s="9"/>
      <c r="BS1713" s="9"/>
      <c r="BT1713" s="9"/>
      <c r="BU1713" s="9"/>
      <c r="BV1713" s="9"/>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c r="DR1713" s="9"/>
      <c r="DS1713" s="9"/>
      <c r="DT1713" s="9"/>
    </row>
    <row r="1714" spans="1:124" hidden="1">
      <c r="A1714" s="9"/>
      <c r="B1714" s="9"/>
      <c r="C1714" s="9"/>
      <c r="D1714" s="9"/>
      <c r="E1714" s="9"/>
      <c r="F1714" s="9"/>
      <c r="G1714" s="9"/>
      <c r="H1714" s="9"/>
      <c r="I1714" s="9"/>
      <c r="J1714" s="9"/>
      <c r="K1714" s="9"/>
      <c r="L1714" s="9"/>
      <c r="M1714" s="9"/>
      <c r="N1714" s="9"/>
      <c r="O1714" s="9"/>
      <c r="P1714" s="9"/>
      <c r="Q1714" s="9"/>
      <c r="R1714" s="9"/>
      <c r="S1714" s="9"/>
      <c r="T1714" s="9"/>
      <c r="U1714" s="9"/>
      <c r="V1714" s="9"/>
      <c r="W1714" s="9"/>
      <c r="X1714" s="9"/>
      <c r="Y1714" s="9"/>
      <c r="Z1714" s="9"/>
      <c r="AA1714" s="9"/>
      <c r="AB1714" s="9"/>
      <c r="AC1714" s="9"/>
      <c r="AD1714" s="9"/>
      <c r="AE1714" s="9"/>
      <c r="AF1714" s="9"/>
      <c r="AG1714" s="9"/>
      <c r="AH1714" s="554"/>
      <c r="AI1714" s="554"/>
      <c r="AJ1714" s="554"/>
      <c r="AK1714" s="554"/>
      <c r="AL1714" s="554"/>
      <c r="AM1714" s="554"/>
      <c r="AN1714" s="554"/>
      <c r="AO1714" s="554"/>
      <c r="AP1714" s="554"/>
      <c r="AQ1714" s="554"/>
      <c r="AR1714" s="554"/>
      <c r="AS1714" s="554"/>
      <c r="AT1714" s="554"/>
      <c r="AU1714" s="554"/>
      <c r="AV1714" s="554"/>
      <c r="AW1714" s="554"/>
      <c r="AX1714" s="554"/>
      <c r="AY1714" s="554"/>
      <c r="AZ1714" s="554"/>
      <c r="BA1714" s="554"/>
      <c r="BB1714" s="554"/>
      <c r="BC1714" s="554"/>
      <c r="BD1714" s="554"/>
      <c r="BE1714" s="554"/>
      <c r="BF1714" s="554"/>
      <c r="BG1714" s="9"/>
      <c r="BH1714" s="9"/>
      <c r="BI1714" s="9"/>
      <c r="BJ1714" s="9"/>
      <c r="BK1714" s="9"/>
      <c r="BL1714" s="9"/>
      <c r="BM1714" s="9"/>
      <c r="BN1714" s="9"/>
      <c r="BO1714" s="9"/>
      <c r="BP1714" s="9"/>
      <c r="BQ1714" s="9"/>
      <c r="BR1714" s="9"/>
      <c r="BS1714" s="9"/>
      <c r="BT1714" s="9"/>
      <c r="BU1714" s="9"/>
      <c r="BV1714" s="9"/>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c r="DR1714" s="9"/>
      <c r="DS1714" s="9"/>
      <c r="DT1714" s="9"/>
    </row>
    <row r="1715" spans="1:124" hidden="1">
      <c r="A1715" s="9"/>
      <c r="B1715" s="9"/>
      <c r="C1715" s="9"/>
      <c r="D1715" s="9"/>
      <c r="E1715" s="9"/>
      <c r="F1715" s="9"/>
      <c r="G1715" s="9"/>
      <c r="H1715" s="9"/>
      <c r="I1715" s="9"/>
      <c r="J1715" s="9"/>
      <c r="K1715" s="9"/>
      <c r="L1715" s="9"/>
      <c r="M1715" s="9"/>
      <c r="N1715" s="9"/>
      <c r="O1715" s="9"/>
      <c r="P1715" s="9"/>
      <c r="Q1715" s="9"/>
      <c r="R1715" s="9"/>
      <c r="S1715" s="9"/>
      <c r="T1715" s="9"/>
      <c r="U1715" s="9"/>
      <c r="V1715" s="9"/>
      <c r="W1715" s="9"/>
      <c r="X1715" s="9"/>
      <c r="Y1715" s="9"/>
      <c r="Z1715" s="9"/>
      <c r="AA1715" s="9"/>
      <c r="AB1715" s="9"/>
      <c r="AC1715" s="9"/>
      <c r="AD1715" s="9"/>
      <c r="AE1715" s="9"/>
      <c r="AF1715" s="9"/>
      <c r="AG1715" s="9"/>
      <c r="AH1715" s="554"/>
      <c r="AI1715" s="554"/>
      <c r="AJ1715" s="554"/>
      <c r="AK1715" s="554"/>
      <c r="AL1715" s="554"/>
      <c r="AM1715" s="554"/>
      <c r="AN1715" s="554"/>
      <c r="AO1715" s="554"/>
      <c r="AP1715" s="554"/>
      <c r="AQ1715" s="554"/>
      <c r="AR1715" s="554"/>
      <c r="AS1715" s="554"/>
      <c r="AT1715" s="554"/>
      <c r="AU1715" s="554"/>
      <c r="AV1715" s="554"/>
      <c r="AW1715" s="554"/>
      <c r="AX1715" s="554"/>
      <c r="AY1715" s="554"/>
      <c r="AZ1715" s="554"/>
      <c r="BA1715" s="554"/>
      <c r="BB1715" s="554"/>
      <c r="BC1715" s="554"/>
      <c r="BD1715" s="554"/>
      <c r="BE1715" s="554"/>
      <c r="BF1715" s="554"/>
      <c r="BG1715" s="9"/>
      <c r="BH1715" s="9"/>
      <c r="BI1715" s="9"/>
      <c r="BJ1715" s="9"/>
      <c r="BK1715" s="9"/>
      <c r="BL1715" s="9"/>
      <c r="BM1715" s="9"/>
      <c r="BN1715" s="9"/>
      <c r="BO1715" s="9"/>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c r="DR1715" s="9"/>
      <c r="DS1715" s="9"/>
      <c r="DT1715" s="9"/>
    </row>
    <row r="1716" spans="1:124" hidden="1">
      <c r="A1716" s="9"/>
      <c r="B1716" s="9"/>
      <c r="C1716" s="9"/>
      <c r="D1716" s="9"/>
      <c r="E1716" s="9"/>
      <c r="F1716" s="9"/>
      <c r="G1716" s="9"/>
      <c r="H1716" s="9"/>
      <c r="I1716" s="9"/>
      <c r="J1716" s="9"/>
      <c r="K1716" s="9"/>
      <c r="L1716" s="9"/>
      <c r="M1716" s="9"/>
      <c r="N1716" s="9"/>
      <c r="O1716" s="9"/>
      <c r="P1716" s="9"/>
      <c r="Q1716" s="9"/>
      <c r="R1716" s="9"/>
      <c r="S1716" s="9"/>
      <c r="T1716" s="9"/>
      <c r="U1716" s="9"/>
      <c r="V1716" s="9"/>
      <c r="W1716" s="9"/>
      <c r="X1716" s="9"/>
      <c r="Y1716" s="9"/>
      <c r="Z1716" s="9"/>
      <c r="AA1716" s="9"/>
      <c r="AB1716" s="9"/>
      <c r="AC1716" s="9"/>
      <c r="AD1716" s="9"/>
      <c r="AE1716" s="9"/>
      <c r="AF1716" s="9"/>
      <c r="AG1716" s="9"/>
      <c r="AH1716" s="554"/>
      <c r="AI1716" s="554"/>
      <c r="AJ1716" s="554"/>
      <c r="AK1716" s="554"/>
      <c r="AL1716" s="554"/>
      <c r="AM1716" s="554"/>
      <c r="AN1716" s="554"/>
      <c r="AO1716" s="554"/>
      <c r="AP1716" s="554"/>
      <c r="AQ1716" s="554"/>
      <c r="AR1716" s="554"/>
      <c r="AS1716" s="554"/>
      <c r="AT1716" s="554"/>
      <c r="AU1716" s="554"/>
      <c r="AV1716" s="554"/>
      <c r="AW1716" s="554"/>
      <c r="AX1716" s="554"/>
      <c r="AY1716" s="554"/>
      <c r="AZ1716" s="554"/>
      <c r="BA1716" s="554"/>
      <c r="BB1716" s="554"/>
      <c r="BC1716" s="554"/>
      <c r="BD1716" s="554"/>
      <c r="BE1716" s="554"/>
      <c r="BF1716" s="554"/>
      <c r="BG1716" s="9"/>
      <c r="BH1716" s="9"/>
      <c r="BI1716" s="9"/>
      <c r="BJ1716" s="9"/>
      <c r="BK1716" s="9"/>
      <c r="BL1716" s="9"/>
      <c r="BM1716" s="9"/>
      <c r="BN1716" s="9"/>
      <c r="BO1716" s="9"/>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c r="DR1716" s="9"/>
      <c r="DS1716" s="9"/>
      <c r="DT1716" s="9"/>
    </row>
    <row r="1717" spans="1:124" hidden="1">
      <c r="A1717" s="9"/>
      <c r="B1717" s="9"/>
      <c r="C1717" s="9"/>
      <c r="D1717" s="9"/>
      <c r="E1717" s="9"/>
      <c r="F1717" s="9"/>
      <c r="G1717" s="9"/>
      <c r="H1717" s="9"/>
      <c r="I1717" s="9"/>
      <c r="J1717" s="9"/>
      <c r="K1717" s="9"/>
      <c r="L1717" s="9"/>
      <c r="M1717" s="9"/>
      <c r="N1717" s="9"/>
      <c r="O1717" s="9"/>
      <c r="P1717" s="9"/>
      <c r="Q1717" s="9"/>
      <c r="R1717" s="9"/>
      <c r="S1717" s="9"/>
      <c r="T1717" s="9"/>
      <c r="U1717" s="9"/>
      <c r="V1717" s="9"/>
      <c r="W1717" s="9"/>
      <c r="X1717" s="9"/>
      <c r="Y1717" s="9"/>
      <c r="Z1717" s="9"/>
      <c r="AA1717" s="9"/>
      <c r="AB1717" s="9"/>
      <c r="AC1717" s="9"/>
      <c r="AD1717" s="9"/>
      <c r="AE1717" s="9"/>
      <c r="AF1717" s="9"/>
      <c r="AG1717" s="9"/>
      <c r="AH1717" s="554"/>
      <c r="AI1717" s="554"/>
      <c r="AJ1717" s="554"/>
      <c r="AK1717" s="554"/>
      <c r="AL1717" s="554"/>
      <c r="AM1717" s="554"/>
      <c r="AN1717" s="554"/>
      <c r="AO1717" s="554"/>
      <c r="AP1717" s="554"/>
      <c r="AQ1717" s="554"/>
      <c r="AR1717" s="554"/>
      <c r="AS1717" s="554"/>
      <c r="AT1717" s="554"/>
      <c r="AU1717" s="554"/>
      <c r="AV1717" s="554"/>
      <c r="AW1717" s="554"/>
      <c r="AX1717" s="554"/>
      <c r="AY1717" s="554"/>
      <c r="AZ1717" s="554"/>
      <c r="BA1717" s="554"/>
      <c r="BB1717" s="554"/>
      <c r="BC1717" s="554"/>
      <c r="BD1717" s="554"/>
      <c r="BE1717" s="554"/>
      <c r="BF1717" s="554"/>
      <c r="BG1717" s="9"/>
      <c r="BH1717" s="9"/>
      <c r="BI1717" s="9"/>
      <c r="BJ1717" s="9"/>
      <c r="BK1717" s="9"/>
      <c r="BL1717" s="9"/>
      <c r="BM1717" s="9"/>
      <c r="BN1717" s="9"/>
      <c r="BO1717" s="9"/>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c r="DR1717" s="9"/>
      <c r="DS1717" s="9"/>
      <c r="DT1717" s="9"/>
    </row>
    <row r="1718" spans="1:124" hidden="1">
      <c r="A1718" s="9"/>
      <c r="B1718" s="9"/>
      <c r="C1718" s="9"/>
      <c r="D1718" s="9"/>
      <c r="E1718" s="9"/>
      <c r="F1718" s="9"/>
      <c r="G1718" s="9"/>
      <c r="H1718" s="9"/>
      <c r="I1718" s="9"/>
      <c r="J1718" s="9"/>
      <c r="K1718" s="9"/>
      <c r="L1718" s="9"/>
      <c r="M1718" s="9"/>
      <c r="N1718" s="9"/>
      <c r="O1718" s="9"/>
      <c r="P1718" s="9"/>
      <c r="Q1718" s="9"/>
      <c r="R1718" s="9"/>
      <c r="S1718" s="9"/>
      <c r="T1718" s="9"/>
      <c r="U1718" s="9"/>
      <c r="V1718" s="9"/>
      <c r="W1718" s="9"/>
      <c r="X1718" s="9"/>
      <c r="Y1718" s="9"/>
      <c r="Z1718" s="9"/>
      <c r="AA1718" s="9"/>
      <c r="AB1718" s="9"/>
      <c r="AC1718" s="9"/>
      <c r="AD1718" s="9"/>
      <c r="AE1718" s="9"/>
      <c r="AF1718" s="9"/>
      <c r="AG1718" s="9"/>
      <c r="AH1718" s="554"/>
      <c r="AI1718" s="554"/>
      <c r="AJ1718" s="554"/>
      <c r="AK1718" s="554"/>
      <c r="AL1718" s="554"/>
      <c r="AM1718" s="554"/>
      <c r="AN1718" s="554"/>
      <c r="AO1718" s="554"/>
      <c r="AP1718" s="554"/>
      <c r="AQ1718" s="554"/>
      <c r="AR1718" s="554"/>
      <c r="AS1718" s="554"/>
      <c r="AT1718" s="554"/>
      <c r="AU1718" s="554"/>
      <c r="AV1718" s="554"/>
      <c r="AW1718" s="554"/>
      <c r="AX1718" s="554"/>
      <c r="AY1718" s="554"/>
      <c r="AZ1718" s="554"/>
      <c r="BA1718" s="554"/>
      <c r="BB1718" s="554"/>
      <c r="BC1718" s="554"/>
      <c r="BD1718" s="554"/>
      <c r="BE1718" s="554"/>
      <c r="BF1718" s="554"/>
      <c r="BG1718" s="9"/>
      <c r="BH1718" s="9"/>
      <c r="BI1718" s="9"/>
      <c r="BJ1718" s="9"/>
      <c r="BK1718" s="9"/>
      <c r="BL1718" s="9"/>
      <c r="BM1718" s="9"/>
      <c r="BN1718" s="9"/>
      <c r="BO1718" s="9"/>
      <c r="BP1718" s="9"/>
      <c r="BQ1718" s="9"/>
      <c r="BR1718" s="9"/>
      <c r="BS1718" s="9"/>
      <c r="BT1718" s="9"/>
      <c r="BU1718" s="9"/>
      <c r="BV1718" s="9"/>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c r="DR1718" s="9"/>
      <c r="DS1718" s="9"/>
      <c r="DT1718" s="9"/>
    </row>
    <row r="1719" spans="1:124" hidden="1">
      <c r="A1719" s="9"/>
      <c r="B1719" s="9"/>
      <c r="C1719" s="9"/>
      <c r="D1719" s="9"/>
      <c r="E1719" s="9"/>
      <c r="F1719" s="9"/>
      <c r="G1719" s="9"/>
      <c r="H1719" s="9"/>
      <c r="I1719" s="9"/>
      <c r="J1719" s="9"/>
      <c r="K1719" s="9"/>
      <c r="L1719" s="9"/>
      <c r="M1719" s="9"/>
      <c r="N1719" s="9"/>
      <c r="O1719" s="9"/>
      <c r="P1719" s="9"/>
      <c r="Q1719" s="9"/>
      <c r="R1719" s="9"/>
      <c r="S1719" s="9"/>
      <c r="T1719" s="9"/>
      <c r="U1719" s="9"/>
      <c r="V1719" s="9"/>
      <c r="W1719" s="9"/>
      <c r="X1719" s="9"/>
      <c r="Y1719" s="9"/>
      <c r="Z1719" s="9"/>
      <c r="AA1719" s="9"/>
      <c r="AB1719" s="9"/>
      <c r="AC1719" s="9"/>
      <c r="AD1719" s="9"/>
      <c r="AE1719" s="9"/>
      <c r="AF1719" s="9"/>
      <c r="AG1719" s="9"/>
      <c r="AH1719" s="554"/>
      <c r="AI1719" s="554"/>
      <c r="AJ1719" s="554"/>
      <c r="AK1719" s="554"/>
      <c r="AL1719" s="554"/>
      <c r="AM1719" s="554"/>
      <c r="AN1719" s="554"/>
      <c r="AO1719" s="554"/>
      <c r="AP1719" s="554"/>
      <c r="AQ1719" s="554"/>
      <c r="AR1719" s="554"/>
      <c r="AS1719" s="554"/>
      <c r="AT1719" s="554"/>
      <c r="AU1719" s="554"/>
      <c r="AV1719" s="554"/>
      <c r="AW1719" s="554"/>
      <c r="AX1719" s="554"/>
      <c r="AY1719" s="554"/>
      <c r="AZ1719" s="554"/>
      <c r="BA1719" s="554"/>
      <c r="BB1719" s="554"/>
      <c r="BC1719" s="554"/>
      <c r="BD1719" s="554"/>
      <c r="BE1719" s="554"/>
      <c r="BF1719" s="554"/>
      <c r="BG1719" s="9"/>
      <c r="BH1719" s="9"/>
      <c r="BI1719" s="9"/>
      <c r="BJ1719" s="9"/>
      <c r="BK1719" s="9"/>
      <c r="BL1719" s="9"/>
      <c r="BM1719" s="9"/>
      <c r="BN1719" s="9"/>
      <c r="BO1719" s="9"/>
      <c r="BP1719" s="9"/>
      <c r="BQ1719" s="9"/>
      <c r="BR1719" s="9"/>
      <c r="BS1719" s="9"/>
      <c r="BT1719" s="9"/>
      <c r="BU1719" s="9"/>
      <c r="BV1719" s="9"/>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c r="DR1719" s="9"/>
      <c r="DS1719" s="9"/>
      <c r="DT1719" s="9"/>
    </row>
    <row r="1720" spans="1:124" hidden="1">
      <c r="A1720" s="9"/>
      <c r="B1720" s="9"/>
      <c r="C1720" s="9"/>
      <c r="D1720" s="9"/>
      <c r="E1720" s="9"/>
      <c r="F1720" s="9"/>
      <c r="G1720" s="9"/>
      <c r="H1720" s="9"/>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554"/>
      <c r="AI1720" s="554"/>
      <c r="AJ1720" s="554"/>
      <c r="AK1720" s="554"/>
      <c r="AL1720" s="554"/>
      <c r="AM1720" s="554"/>
      <c r="AN1720" s="554"/>
      <c r="AO1720" s="554"/>
      <c r="AP1720" s="554"/>
      <c r="AQ1720" s="554"/>
      <c r="AR1720" s="554"/>
      <c r="AS1720" s="554"/>
      <c r="AT1720" s="554"/>
      <c r="AU1720" s="554"/>
      <c r="AV1720" s="554"/>
      <c r="AW1720" s="554"/>
      <c r="AX1720" s="554"/>
      <c r="AY1720" s="554"/>
      <c r="AZ1720" s="554"/>
      <c r="BA1720" s="554"/>
      <c r="BB1720" s="554"/>
      <c r="BC1720" s="554"/>
      <c r="BD1720" s="554"/>
      <c r="BE1720" s="554"/>
      <c r="BF1720" s="554"/>
      <c r="BG1720" s="9"/>
      <c r="BH1720" s="9"/>
      <c r="BI1720" s="9"/>
      <c r="BJ1720" s="9"/>
      <c r="BK1720" s="9"/>
      <c r="BL1720" s="9"/>
      <c r="BM1720" s="9"/>
      <c r="BN1720" s="9"/>
      <c r="BO1720" s="9"/>
      <c r="BP1720" s="9"/>
      <c r="BQ1720" s="9"/>
      <c r="BR1720" s="9"/>
      <c r="BS1720" s="9"/>
      <c r="BT1720" s="9"/>
      <c r="BU1720" s="9"/>
      <c r="BV1720" s="9"/>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c r="DR1720" s="9"/>
      <c r="DS1720" s="9"/>
      <c r="DT1720" s="9"/>
    </row>
    <row r="1721" spans="1:124" hidden="1">
      <c r="A1721" s="9"/>
      <c r="B1721" s="9"/>
      <c r="C1721" s="9"/>
      <c r="D1721" s="9"/>
      <c r="E1721" s="9"/>
      <c r="F1721" s="9"/>
      <c r="G1721" s="9"/>
      <c r="H1721" s="9"/>
      <c r="I1721" s="9"/>
      <c r="J1721" s="9"/>
      <c r="K1721" s="9"/>
      <c r="L1721" s="9"/>
      <c r="M1721" s="9"/>
      <c r="N1721" s="9"/>
      <c r="O1721" s="9"/>
      <c r="P1721" s="9"/>
      <c r="Q1721" s="9"/>
      <c r="R1721" s="9"/>
      <c r="S1721" s="9"/>
      <c r="T1721" s="9"/>
      <c r="U1721" s="9"/>
      <c r="V1721" s="9"/>
      <c r="W1721" s="9"/>
      <c r="X1721" s="9"/>
      <c r="Y1721" s="9"/>
      <c r="Z1721" s="9"/>
      <c r="AA1721" s="9"/>
      <c r="AB1721" s="9"/>
      <c r="AC1721" s="9"/>
      <c r="AD1721" s="9"/>
      <c r="AE1721" s="9"/>
      <c r="AF1721" s="9"/>
      <c r="AG1721" s="9"/>
      <c r="AH1721" s="554"/>
      <c r="AI1721" s="554"/>
      <c r="AJ1721" s="554"/>
      <c r="AK1721" s="554"/>
      <c r="AL1721" s="554"/>
      <c r="AM1721" s="554"/>
      <c r="AN1721" s="554"/>
      <c r="AO1721" s="554"/>
      <c r="AP1721" s="554"/>
      <c r="AQ1721" s="554"/>
      <c r="AR1721" s="554"/>
      <c r="AS1721" s="554"/>
      <c r="AT1721" s="554"/>
      <c r="AU1721" s="554"/>
      <c r="AV1721" s="554"/>
      <c r="AW1721" s="554"/>
      <c r="AX1721" s="554"/>
      <c r="AY1721" s="554"/>
      <c r="AZ1721" s="554"/>
      <c r="BA1721" s="554"/>
      <c r="BB1721" s="554"/>
      <c r="BC1721" s="554"/>
      <c r="BD1721" s="554"/>
      <c r="BE1721" s="554"/>
      <c r="BF1721" s="554"/>
      <c r="BG1721" s="9"/>
      <c r="BH1721" s="9"/>
      <c r="BI1721" s="9"/>
      <c r="BJ1721" s="9"/>
      <c r="BK1721" s="9"/>
      <c r="BL1721" s="9"/>
      <c r="BM1721" s="9"/>
      <c r="BN1721" s="9"/>
      <c r="BO1721" s="9"/>
      <c r="BP1721" s="9"/>
      <c r="BQ1721" s="9"/>
      <c r="BR1721" s="9"/>
      <c r="BS1721" s="9"/>
      <c r="BT1721" s="9"/>
      <c r="BU1721" s="9"/>
      <c r="BV1721" s="9"/>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c r="DR1721" s="9"/>
      <c r="DS1721" s="9"/>
      <c r="DT1721" s="9"/>
    </row>
    <row r="1722" spans="1:124" hidden="1">
      <c r="A1722" s="9"/>
      <c r="B1722" s="9"/>
      <c r="C1722" s="9"/>
      <c r="D1722" s="9"/>
      <c r="E1722" s="9"/>
      <c r="F1722" s="9"/>
      <c r="G1722" s="9"/>
      <c r="H1722" s="9"/>
      <c r="I1722" s="9"/>
      <c r="J1722" s="9"/>
      <c r="K1722" s="9"/>
      <c r="L1722" s="9"/>
      <c r="M1722" s="9"/>
      <c r="N1722" s="9"/>
      <c r="O1722" s="9"/>
      <c r="P1722" s="9"/>
      <c r="Q1722" s="9"/>
      <c r="R1722" s="9"/>
      <c r="S1722" s="9"/>
      <c r="T1722" s="9"/>
      <c r="U1722" s="9"/>
      <c r="V1722" s="9"/>
      <c r="W1722" s="9"/>
      <c r="X1722" s="9"/>
      <c r="Y1722" s="9"/>
      <c r="Z1722" s="9"/>
      <c r="AA1722" s="9"/>
      <c r="AB1722" s="9"/>
      <c r="AC1722" s="9"/>
      <c r="AD1722" s="9"/>
      <c r="AE1722" s="9"/>
      <c r="AF1722" s="9"/>
      <c r="AG1722" s="9"/>
      <c r="AH1722" s="554"/>
      <c r="AI1722" s="554"/>
      <c r="AJ1722" s="554"/>
      <c r="AK1722" s="554"/>
      <c r="AL1722" s="554"/>
      <c r="AM1722" s="554"/>
      <c r="AN1722" s="554"/>
      <c r="AO1722" s="554"/>
      <c r="AP1722" s="554"/>
      <c r="AQ1722" s="554"/>
      <c r="AR1722" s="554"/>
      <c r="AS1722" s="554"/>
      <c r="AT1722" s="554"/>
      <c r="AU1722" s="554"/>
      <c r="AV1722" s="554"/>
      <c r="AW1722" s="554"/>
      <c r="AX1722" s="554"/>
      <c r="AY1722" s="554"/>
      <c r="AZ1722" s="554"/>
      <c r="BA1722" s="554"/>
      <c r="BB1722" s="554"/>
      <c r="BC1722" s="554"/>
      <c r="BD1722" s="554"/>
      <c r="BE1722" s="554"/>
      <c r="BF1722" s="554"/>
      <c r="BG1722" s="9"/>
      <c r="BH1722" s="9"/>
      <c r="BI1722" s="9"/>
      <c r="BJ1722" s="9"/>
      <c r="BK1722" s="9"/>
      <c r="BL1722" s="9"/>
      <c r="BM1722" s="9"/>
      <c r="BN1722" s="9"/>
      <c r="BO1722" s="9"/>
      <c r="BP1722" s="9"/>
      <c r="BQ1722" s="9"/>
      <c r="BR1722" s="9"/>
      <c r="BS1722" s="9"/>
      <c r="BT1722" s="9"/>
      <c r="BU1722" s="9"/>
      <c r="BV1722" s="9"/>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c r="DR1722" s="9"/>
      <c r="DS1722" s="9"/>
      <c r="DT1722" s="9"/>
    </row>
    <row r="1723" spans="1:124" hidden="1">
      <c r="A1723" s="9"/>
      <c r="B1723" s="9"/>
      <c r="C1723" s="9"/>
      <c r="D1723" s="9"/>
      <c r="E1723" s="9"/>
      <c r="F1723" s="9"/>
      <c r="G1723" s="9"/>
      <c r="H1723" s="9"/>
      <c r="I1723" s="9"/>
      <c r="J1723" s="9"/>
      <c r="K1723" s="9"/>
      <c r="L1723" s="9"/>
      <c r="M1723" s="9"/>
      <c r="N1723" s="9"/>
      <c r="O1723" s="9"/>
      <c r="P1723" s="9"/>
      <c r="Q1723" s="9"/>
      <c r="R1723" s="9"/>
      <c r="S1723" s="9"/>
      <c r="T1723" s="9"/>
      <c r="U1723" s="9"/>
      <c r="V1723" s="9"/>
      <c r="W1723" s="9"/>
      <c r="X1723" s="9"/>
      <c r="Y1723" s="9"/>
      <c r="Z1723" s="9"/>
      <c r="AA1723" s="9"/>
      <c r="AB1723" s="9"/>
      <c r="AC1723" s="9"/>
      <c r="AD1723" s="9"/>
      <c r="AE1723" s="9"/>
      <c r="AF1723" s="9"/>
      <c r="AG1723" s="9"/>
      <c r="AH1723" s="554"/>
      <c r="AI1723" s="554"/>
      <c r="AJ1723" s="554"/>
      <c r="AK1723" s="554"/>
      <c r="AL1723" s="554"/>
      <c r="AM1723" s="554"/>
      <c r="AN1723" s="554"/>
      <c r="AO1723" s="554"/>
      <c r="AP1723" s="554"/>
      <c r="AQ1723" s="554"/>
      <c r="AR1723" s="554"/>
      <c r="AS1723" s="554"/>
      <c r="AT1723" s="554"/>
      <c r="AU1723" s="554"/>
      <c r="AV1723" s="554"/>
      <c r="AW1723" s="554"/>
      <c r="AX1723" s="554"/>
      <c r="AY1723" s="554"/>
      <c r="AZ1723" s="554"/>
      <c r="BA1723" s="554"/>
      <c r="BB1723" s="554"/>
      <c r="BC1723" s="554"/>
      <c r="BD1723" s="554"/>
      <c r="BE1723" s="554"/>
      <c r="BF1723" s="554"/>
      <c r="BG1723" s="9"/>
      <c r="BH1723" s="9"/>
      <c r="BI1723" s="9"/>
      <c r="BJ1723" s="9"/>
      <c r="BK1723" s="9"/>
      <c r="BL1723" s="9"/>
      <c r="BM1723" s="9"/>
      <c r="BN1723" s="9"/>
      <c r="BO1723" s="9"/>
      <c r="BP1723" s="9"/>
      <c r="BQ1723" s="9"/>
      <c r="BR1723" s="9"/>
      <c r="BS1723" s="9"/>
      <c r="BT1723" s="9"/>
      <c r="BU1723" s="9"/>
      <c r="BV1723" s="9"/>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c r="DR1723" s="9"/>
      <c r="DS1723" s="9"/>
      <c r="DT1723" s="9"/>
    </row>
    <row r="1724" spans="1:124" hidden="1">
      <c r="A1724" s="9"/>
      <c r="B1724" s="9"/>
      <c r="C1724" s="9"/>
      <c r="D1724" s="9"/>
      <c r="E1724" s="9"/>
      <c r="F1724" s="9"/>
      <c r="G1724" s="9"/>
      <c r="H1724" s="9"/>
      <c r="I1724" s="9"/>
      <c r="J1724" s="9"/>
      <c r="K1724" s="9"/>
      <c r="L1724" s="9"/>
      <c r="M1724" s="9"/>
      <c r="N1724" s="9"/>
      <c r="O1724" s="9"/>
      <c r="P1724" s="9"/>
      <c r="Q1724" s="9"/>
      <c r="R1724" s="9"/>
      <c r="S1724" s="9"/>
      <c r="T1724" s="9"/>
      <c r="U1724" s="9"/>
      <c r="V1724" s="9"/>
      <c r="W1724" s="9"/>
      <c r="X1724" s="9"/>
      <c r="Y1724" s="9"/>
      <c r="Z1724" s="9"/>
      <c r="AA1724" s="9"/>
      <c r="AB1724" s="9"/>
      <c r="AC1724" s="9"/>
      <c r="AD1724" s="9"/>
      <c r="AE1724" s="9"/>
      <c r="AF1724" s="9"/>
      <c r="AG1724" s="9"/>
      <c r="AH1724" s="554"/>
      <c r="AI1724" s="554"/>
      <c r="AJ1724" s="554"/>
      <c r="AK1724" s="554"/>
      <c r="AL1724" s="554"/>
      <c r="AM1724" s="554"/>
      <c r="AN1724" s="554"/>
      <c r="AO1724" s="554"/>
      <c r="AP1724" s="554"/>
      <c r="AQ1724" s="554"/>
      <c r="AR1724" s="554"/>
      <c r="AS1724" s="554"/>
      <c r="AT1724" s="554"/>
      <c r="AU1724" s="554"/>
      <c r="AV1724" s="554"/>
      <c r="AW1724" s="554"/>
      <c r="AX1724" s="554"/>
      <c r="AY1724" s="554"/>
      <c r="AZ1724" s="554"/>
      <c r="BA1724" s="554"/>
      <c r="BB1724" s="554"/>
      <c r="BC1724" s="554"/>
      <c r="BD1724" s="554"/>
      <c r="BE1724" s="554"/>
      <c r="BF1724" s="554"/>
      <c r="BG1724" s="9"/>
      <c r="BH1724" s="9"/>
      <c r="BI1724" s="9"/>
      <c r="BJ1724" s="9"/>
      <c r="BK1724" s="9"/>
      <c r="BL1724" s="9"/>
      <c r="BM1724" s="9"/>
      <c r="BN1724" s="9"/>
      <c r="BO1724" s="9"/>
      <c r="BP1724" s="9"/>
      <c r="BQ1724" s="9"/>
      <c r="BR1724" s="9"/>
      <c r="BS1724" s="9"/>
      <c r="BT1724" s="9"/>
      <c r="BU1724" s="9"/>
      <c r="BV1724" s="9"/>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c r="DR1724" s="9"/>
      <c r="DS1724" s="9"/>
      <c r="DT1724" s="9"/>
    </row>
    <row r="1725" spans="1:124" hidden="1">
      <c r="A1725" s="9"/>
      <c r="B1725" s="9"/>
      <c r="C1725" s="9"/>
      <c r="D1725" s="9"/>
      <c r="E1725" s="9"/>
      <c r="F1725" s="9"/>
      <c r="G1725" s="9"/>
      <c r="H1725" s="9"/>
      <c r="I1725" s="9"/>
      <c r="J1725" s="9"/>
      <c r="K1725" s="9"/>
      <c r="L1725" s="9"/>
      <c r="M1725" s="9"/>
      <c r="N1725" s="9"/>
      <c r="O1725" s="9"/>
      <c r="P1725" s="9"/>
      <c r="Q1725" s="9"/>
      <c r="R1725" s="9"/>
      <c r="S1725" s="9"/>
      <c r="T1725" s="9"/>
      <c r="U1725" s="9"/>
      <c r="V1725" s="9"/>
      <c r="W1725" s="9"/>
      <c r="X1725" s="9"/>
      <c r="Y1725" s="9"/>
      <c r="Z1725" s="9"/>
      <c r="AA1725" s="9"/>
      <c r="AB1725" s="9"/>
      <c r="AC1725" s="9"/>
      <c r="AD1725" s="9"/>
      <c r="AE1725" s="9"/>
      <c r="AF1725" s="9"/>
      <c r="AG1725" s="9"/>
      <c r="AH1725" s="554"/>
      <c r="AI1725" s="554"/>
      <c r="AJ1725" s="554"/>
      <c r="AK1725" s="554"/>
      <c r="AL1725" s="554"/>
      <c r="AM1725" s="554"/>
      <c r="AN1725" s="554"/>
      <c r="AO1725" s="554"/>
      <c r="AP1725" s="554"/>
      <c r="AQ1725" s="554"/>
      <c r="AR1725" s="554"/>
      <c r="AS1725" s="554"/>
      <c r="AT1725" s="554"/>
      <c r="AU1725" s="554"/>
      <c r="AV1725" s="554"/>
      <c r="AW1725" s="554"/>
      <c r="AX1725" s="554"/>
      <c r="AY1725" s="554"/>
      <c r="AZ1725" s="554"/>
      <c r="BA1725" s="554"/>
      <c r="BB1725" s="554"/>
      <c r="BC1725" s="554"/>
      <c r="BD1725" s="554"/>
      <c r="BE1725" s="554"/>
      <c r="BF1725" s="554"/>
      <c r="BG1725" s="9"/>
      <c r="BH1725" s="9"/>
      <c r="BI1725" s="9"/>
      <c r="BJ1725" s="9"/>
      <c r="BK1725" s="9"/>
      <c r="BL1725" s="9"/>
      <c r="BM1725" s="9"/>
      <c r="BN1725" s="9"/>
      <c r="BO1725" s="9"/>
      <c r="BP1725" s="9"/>
      <c r="BQ1725" s="9"/>
      <c r="BR1725" s="9"/>
      <c r="BS1725" s="9"/>
      <c r="BT1725" s="9"/>
      <c r="BU1725" s="9"/>
      <c r="BV1725" s="9"/>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c r="DR1725" s="9"/>
      <c r="DS1725" s="9"/>
      <c r="DT1725" s="9"/>
    </row>
    <row r="1726" spans="1:124" hidden="1">
      <c r="A1726" s="9"/>
      <c r="B1726" s="9"/>
      <c r="C1726" s="9"/>
      <c r="D1726" s="9"/>
      <c r="E1726" s="9"/>
      <c r="F1726" s="9"/>
      <c r="G1726" s="9"/>
      <c r="H1726" s="9"/>
      <c r="I1726" s="9"/>
      <c r="J1726" s="9"/>
      <c r="K1726" s="9"/>
      <c r="L1726" s="9"/>
      <c r="M1726" s="9"/>
      <c r="N1726" s="9"/>
      <c r="O1726" s="9"/>
      <c r="P1726" s="9"/>
      <c r="Q1726" s="9"/>
      <c r="R1726" s="9"/>
      <c r="S1726" s="9"/>
      <c r="T1726" s="9"/>
      <c r="U1726" s="9"/>
      <c r="V1726" s="9"/>
      <c r="W1726" s="9"/>
      <c r="X1726" s="9"/>
      <c r="Y1726" s="9"/>
      <c r="Z1726" s="9"/>
      <c r="AA1726" s="9"/>
      <c r="AB1726" s="9"/>
      <c r="AC1726" s="9"/>
      <c r="AD1726" s="9"/>
      <c r="AE1726" s="9"/>
      <c r="AF1726" s="9"/>
      <c r="AG1726" s="9"/>
      <c r="AH1726" s="554"/>
      <c r="AI1726" s="554"/>
      <c r="AJ1726" s="554"/>
      <c r="AK1726" s="554"/>
      <c r="AL1726" s="554"/>
      <c r="AM1726" s="554"/>
      <c r="AN1726" s="554"/>
      <c r="AO1726" s="554"/>
      <c r="AP1726" s="554"/>
      <c r="AQ1726" s="554"/>
      <c r="AR1726" s="554"/>
      <c r="AS1726" s="554"/>
      <c r="AT1726" s="554"/>
      <c r="AU1726" s="554"/>
      <c r="AV1726" s="554"/>
      <c r="AW1726" s="554"/>
      <c r="AX1726" s="554"/>
      <c r="AY1726" s="554"/>
      <c r="AZ1726" s="554"/>
      <c r="BA1726" s="554"/>
      <c r="BB1726" s="554"/>
      <c r="BC1726" s="554"/>
      <c r="BD1726" s="554"/>
      <c r="BE1726" s="554"/>
      <c r="BF1726" s="554"/>
      <c r="BG1726" s="9"/>
      <c r="BH1726" s="9"/>
      <c r="BI1726" s="9"/>
      <c r="BJ1726" s="9"/>
      <c r="BK1726" s="9"/>
      <c r="BL1726" s="9"/>
      <c r="BM1726" s="9"/>
      <c r="BN1726" s="9"/>
      <c r="BO1726" s="9"/>
      <c r="BP1726" s="9"/>
      <c r="BQ1726" s="9"/>
      <c r="BR1726" s="9"/>
      <c r="BS1726" s="9"/>
      <c r="BT1726" s="9"/>
      <c r="BU1726" s="9"/>
      <c r="BV1726" s="9"/>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c r="DR1726" s="9"/>
      <c r="DS1726" s="9"/>
      <c r="DT1726" s="9"/>
    </row>
    <row r="1727" spans="1:124" hidden="1">
      <c r="A1727" s="9"/>
      <c r="B1727" s="9"/>
      <c r="C1727" s="9"/>
      <c r="D1727" s="9"/>
      <c r="E1727" s="9"/>
      <c r="F1727" s="9"/>
      <c r="G1727" s="9"/>
      <c r="H1727" s="9"/>
      <c r="I1727" s="9"/>
      <c r="J1727" s="9"/>
      <c r="K1727" s="9"/>
      <c r="L1727" s="9"/>
      <c r="M1727" s="9"/>
      <c r="N1727" s="9"/>
      <c r="O1727" s="9"/>
      <c r="P1727" s="9"/>
      <c r="Q1727" s="9"/>
      <c r="R1727" s="9"/>
      <c r="S1727" s="9"/>
      <c r="T1727" s="9"/>
      <c r="U1727" s="9"/>
      <c r="V1727" s="9"/>
      <c r="W1727" s="9"/>
      <c r="X1727" s="9"/>
      <c r="Y1727" s="9"/>
      <c r="Z1727" s="9"/>
      <c r="AA1727" s="9"/>
      <c r="AB1727" s="9"/>
      <c r="AC1727" s="9"/>
      <c r="AD1727" s="9"/>
      <c r="AE1727" s="9"/>
      <c r="AF1727" s="9"/>
      <c r="AG1727" s="9"/>
      <c r="AH1727" s="554"/>
      <c r="AI1727" s="554"/>
      <c r="AJ1727" s="554"/>
      <c r="AK1727" s="554"/>
      <c r="AL1727" s="554"/>
      <c r="AM1727" s="554"/>
      <c r="AN1727" s="554"/>
      <c r="AO1727" s="554"/>
      <c r="AP1727" s="554"/>
      <c r="AQ1727" s="554"/>
      <c r="AR1727" s="554"/>
      <c r="AS1727" s="554"/>
      <c r="AT1727" s="554"/>
      <c r="AU1727" s="554"/>
      <c r="AV1727" s="554"/>
      <c r="AW1727" s="554"/>
      <c r="AX1727" s="554"/>
      <c r="AY1727" s="554"/>
      <c r="AZ1727" s="554"/>
      <c r="BA1727" s="554"/>
      <c r="BB1727" s="554"/>
      <c r="BC1727" s="554"/>
      <c r="BD1727" s="554"/>
      <c r="BE1727" s="554"/>
      <c r="BF1727" s="554"/>
      <c r="BG1727" s="9"/>
      <c r="BH1727" s="9"/>
      <c r="BI1727" s="9"/>
      <c r="BJ1727" s="9"/>
      <c r="BK1727" s="9"/>
      <c r="BL1727" s="9"/>
      <c r="BM1727" s="9"/>
      <c r="BN1727" s="9"/>
      <c r="BO1727" s="9"/>
      <c r="BP1727" s="9"/>
      <c r="BQ1727" s="9"/>
      <c r="BR1727" s="9"/>
      <c r="BS1727" s="9"/>
      <c r="BT1727" s="9"/>
      <c r="BU1727" s="9"/>
      <c r="BV1727" s="9"/>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c r="DR1727" s="9"/>
      <c r="DS1727" s="9"/>
      <c r="DT1727" s="9"/>
    </row>
    <row r="1728" spans="1:124" hidden="1">
      <c r="A1728" s="9"/>
      <c r="B1728" s="9"/>
      <c r="C1728" s="9"/>
      <c r="D1728" s="9"/>
      <c r="E1728" s="9"/>
      <c r="F1728" s="9"/>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554"/>
      <c r="AI1728" s="554"/>
      <c r="AJ1728" s="554"/>
      <c r="AK1728" s="554"/>
      <c r="AL1728" s="554"/>
      <c r="AM1728" s="554"/>
      <c r="AN1728" s="554"/>
      <c r="AO1728" s="554"/>
      <c r="AP1728" s="554"/>
      <c r="AQ1728" s="554"/>
      <c r="AR1728" s="554"/>
      <c r="AS1728" s="554"/>
      <c r="AT1728" s="554"/>
      <c r="AU1728" s="554"/>
      <c r="AV1728" s="554"/>
      <c r="AW1728" s="554"/>
      <c r="AX1728" s="554"/>
      <c r="AY1728" s="554"/>
      <c r="AZ1728" s="554"/>
      <c r="BA1728" s="554"/>
      <c r="BB1728" s="554"/>
      <c r="BC1728" s="554"/>
      <c r="BD1728" s="554"/>
      <c r="BE1728" s="554"/>
      <c r="BF1728" s="554"/>
      <c r="BG1728" s="9"/>
      <c r="BH1728" s="9"/>
      <c r="BI1728" s="9"/>
      <c r="BJ1728" s="9"/>
      <c r="BK1728" s="9"/>
      <c r="BL1728" s="9"/>
      <c r="BM1728" s="9"/>
      <c r="BN1728" s="9"/>
      <c r="BO1728" s="9"/>
      <c r="BP1728" s="9"/>
      <c r="BQ1728" s="9"/>
      <c r="BR1728" s="9"/>
      <c r="BS1728" s="9"/>
      <c r="BT1728" s="9"/>
      <c r="BU1728" s="9"/>
      <c r="BV1728" s="9"/>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c r="DR1728" s="9"/>
      <c r="DS1728" s="9"/>
      <c r="DT1728" s="9"/>
    </row>
    <row r="1729" spans="1:124" hidden="1">
      <c r="A1729" s="9"/>
      <c r="B1729" s="9"/>
      <c r="C1729" s="9"/>
      <c r="D1729" s="9"/>
      <c r="E1729" s="9"/>
      <c r="F1729" s="9"/>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554"/>
      <c r="AI1729" s="554"/>
      <c r="AJ1729" s="554"/>
      <c r="AK1729" s="554"/>
      <c r="AL1729" s="554"/>
      <c r="AM1729" s="554"/>
      <c r="AN1729" s="554"/>
      <c r="AO1729" s="554"/>
      <c r="AP1729" s="554"/>
      <c r="AQ1729" s="554"/>
      <c r="AR1729" s="554"/>
      <c r="AS1729" s="554"/>
      <c r="AT1729" s="554"/>
      <c r="AU1729" s="554"/>
      <c r="AV1729" s="554"/>
      <c r="AW1729" s="554"/>
      <c r="AX1729" s="554"/>
      <c r="AY1729" s="554"/>
      <c r="AZ1729" s="554"/>
      <c r="BA1729" s="554"/>
      <c r="BB1729" s="554"/>
      <c r="BC1729" s="554"/>
      <c r="BD1729" s="554"/>
      <c r="BE1729" s="554"/>
      <c r="BF1729" s="554"/>
      <c r="BG1729" s="9"/>
      <c r="BH1729" s="9"/>
      <c r="BI1729" s="9"/>
      <c r="BJ1729" s="9"/>
      <c r="BK1729" s="9"/>
      <c r="BL1729" s="9"/>
      <c r="BM1729" s="9"/>
      <c r="BN1729" s="9"/>
      <c r="BO1729" s="9"/>
      <c r="BP1729" s="9"/>
      <c r="BQ1729" s="9"/>
      <c r="BR1729" s="9"/>
      <c r="BS1729" s="9"/>
      <c r="BT1729" s="9"/>
      <c r="BU1729" s="9"/>
      <c r="BV1729" s="9"/>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c r="DR1729" s="9"/>
      <c r="DS1729" s="9"/>
      <c r="DT1729" s="9"/>
    </row>
    <row r="1730" spans="1:124" hidden="1">
      <c r="A1730" s="9"/>
      <c r="B1730" s="9"/>
      <c r="C1730" s="9"/>
      <c r="D1730" s="9"/>
      <c r="E1730" s="9"/>
      <c r="F1730" s="9"/>
      <c r="G1730" s="9"/>
      <c r="H1730" s="9"/>
      <c r="I1730" s="9"/>
      <c r="J1730" s="9"/>
      <c r="K1730" s="9"/>
      <c r="L1730" s="9"/>
      <c r="M1730" s="9"/>
      <c r="N1730" s="9"/>
      <c r="O1730" s="9"/>
      <c r="P1730" s="9"/>
      <c r="Q1730" s="9"/>
      <c r="R1730" s="9"/>
      <c r="S1730" s="9"/>
      <c r="T1730" s="9"/>
      <c r="U1730" s="9"/>
      <c r="V1730" s="9"/>
      <c r="W1730" s="9"/>
      <c r="X1730" s="9"/>
      <c r="Y1730" s="9"/>
      <c r="Z1730" s="9"/>
      <c r="AA1730" s="9"/>
      <c r="AB1730" s="9"/>
      <c r="AC1730" s="9"/>
      <c r="AD1730" s="9"/>
      <c r="AE1730" s="9"/>
      <c r="AF1730" s="9"/>
      <c r="AG1730" s="9"/>
      <c r="AH1730" s="554"/>
      <c r="AI1730" s="554"/>
      <c r="AJ1730" s="554"/>
      <c r="AK1730" s="554"/>
      <c r="AL1730" s="554"/>
      <c r="AM1730" s="554"/>
      <c r="AN1730" s="554"/>
      <c r="AO1730" s="554"/>
      <c r="AP1730" s="554"/>
      <c r="AQ1730" s="554"/>
      <c r="AR1730" s="554"/>
      <c r="AS1730" s="554"/>
      <c r="AT1730" s="554"/>
      <c r="AU1730" s="554"/>
      <c r="AV1730" s="554"/>
      <c r="AW1730" s="554"/>
      <c r="AX1730" s="554"/>
      <c r="AY1730" s="554"/>
      <c r="AZ1730" s="554"/>
      <c r="BA1730" s="554"/>
      <c r="BB1730" s="554"/>
      <c r="BC1730" s="554"/>
      <c r="BD1730" s="554"/>
      <c r="BE1730" s="554"/>
      <c r="BF1730" s="554"/>
      <c r="BG1730" s="9"/>
      <c r="BH1730" s="9"/>
      <c r="BI1730" s="9"/>
      <c r="BJ1730" s="9"/>
      <c r="BK1730" s="9"/>
      <c r="BL1730" s="9"/>
      <c r="BM1730" s="9"/>
      <c r="BN1730" s="9"/>
      <c r="BO1730" s="9"/>
      <c r="BP1730" s="9"/>
      <c r="BQ1730" s="9"/>
      <c r="BR1730" s="9"/>
      <c r="BS1730" s="9"/>
      <c r="BT1730" s="9"/>
      <c r="BU1730" s="9"/>
      <c r="BV1730" s="9"/>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c r="DR1730" s="9"/>
      <c r="DS1730" s="9"/>
      <c r="DT1730" s="9"/>
    </row>
    <row r="1731" spans="1:124" hidden="1">
      <c r="A1731" s="9"/>
      <c r="B1731" s="9"/>
      <c r="C1731" s="9"/>
      <c r="D1731" s="9"/>
      <c r="E1731" s="9"/>
      <c r="F1731" s="9"/>
      <c r="G1731" s="9"/>
      <c r="H1731" s="9"/>
      <c r="I1731" s="9"/>
      <c r="J1731" s="9"/>
      <c r="K1731" s="9"/>
      <c r="L1731" s="9"/>
      <c r="M1731" s="9"/>
      <c r="N1731" s="9"/>
      <c r="O1731" s="9"/>
      <c r="P1731" s="9"/>
      <c r="Q1731" s="9"/>
      <c r="R1731" s="9"/>
      <c r="S1731" s="9"/>
      <c r="T1731" s="9"/>
      <c r="U1731" s="9"/>
      <c r="V1731" s="9"/>
      <c r="W1731" s="9"/>
      <c r="X1731" s="9"/>
      <c r="Y1731" s="9"/>
      <c r="Z1731" s="9"/>
      <c r="AA1731" s="9"/>
      <c r="AB1731" s="9"/>
      <c r="AC1731" s="9"/>
      <c r="AD1731" s="9"/>
      <c r="AE1731" s="9"/>
      <c r="AF1731" s="9"/>
      <c r="AG1731" s="9"/>
      <c r="AH1731" s="554"/>
      <c r="AI1731" s="554"/>
      <c r="AJ1731" s="554"/>
      <c r="AK1731" s="554"/>
      <c r="AL1731" s="554"/>
      <c r="AM1731" s="554"/>
      <c r="AN1731" s="554"/>
      <c r="AO1731" s="554"/>
      <c r="AP1731" s="554"/>
      <c r="AQ1731" s="554"/>
      <c r="AR1731" s="554"/>
      <c r="AS1731" s="554"/>
      <c r="AT1731" s="554"/>
      <c r="AU1731" s="554"/>
      <c r="AV1731" s="554"/>
      <c r="AW1731" s="554"/>
      <c r="AX1731" s="554"/>
      <c r="AY1731" s="554"/>
      <c r="AZ1731" s="554"/>
      <c r="BA1731" s="554"/>
      <c r="BB1731" s="554"/>
      <c r="BC1731" s="554"/>
      <c r="BD1731" s="554"/>
      <c r="BE1731" s="554"/>
      <c r="BF1731" s="554"/>
      <c r="BG1731" s="9"/>
      <c r="BH1731" s="9"/>
      <c r="BI1731" s="9"/>
      <c r="BJ1731" s="9"/>
      <c r="BK1731" s="9"/>
      <c r="BL1731" s="9"/>
      <c r="BM1731" s="9"/>
      <c r="BN1731" s="9"/>
      <c r="BO1731" s="9"/>
      <c r="BP1731" s="9"/>
      <c r="BQ1731" s="9"/>
      <c r="BR1731" s="9"/>
      <c r="BS1731" s="9"/>
      <c r="BT1731" s="9"/>
      <c r="BU1731" s="9"/>
      <c r="BV1731" s="9"/>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c r="DR1731" s="9"/>
      <c r="DS1731" s="9"/>
      <c r="DT1731" s="9"/>
    </row>
    <row r="1732" spans="1:124" hidden="1">
      <c r="A1732" s="9"/>
      <c r="B1732" s="9"/>
      <c r="C1732" s="9"/>
      <c r="D1732" s="9"/>
      <c r="E1732" s="9"/>
      <c r="F1732" s="9"/>
      <c r="G1732" s="9"/>
      <c r="H1732" s="9"/>
      <c r="I1732" s="9"/>
      <c r="J1732" s="9"/>
      <c r="K1732" s="9"/>
      <c r="L1732" s="9"/>
      <c r="M1732" s="9"/>
      <c r="N1732" s="9"/>
      <c r="O1732" s="9"/>
      <c r="P1732" s="9"/>
      <c r="Q1732" s="9"/>
      <c r="R1732" s="9"/>
      <c r="S1732" s="9"/>
      <c r="T1732" s="9"/>
      <c r="U1732" s="9"/>
      <c r="V1732" s="9"/>
      <c r="W1732" s="9"/>
      <c r="X1732" s="9"/>
      <c r="Y1732" s="9"/>
      <c r="Z1732" s="9"/>
      <c r="AA1732" s="9"/>
      <c r="AB1732" s="9"/>
      <c r="AC1732" s="9"/>
      <c r="AD1732" s="9"/>
      <c r="AE1732" s="9"/>
      <c r="AF1732" s="9"/>
      <c r="AG1732" s="9"/>
      <c r="AH1732" s="554"/>
      <c r="AI1732" s="554"/>
      <c r="AJ1732" s="554"/>
      <c r="AK1732" s="554"/>
      <c r="AL1732" s="554"/>
      <c r="AM1732" s="554"/>
      <c r="AN1732" s="554"/>
      <c r="AO1732" s="554"/>
      <c r="AP1732" s="554"/>
      <c r="AQ1732" s="554"/>
      <c r="AR1732" s="554"/>
      <c r="AS1732" s="554"/>
      <c r="AT1732" s="554"/>
      <c r="AU1732" s="554"/>
      <c r="AV1732" s="554"/>
      <c r="AW1732" s="554"/>
      <c r="AX1732" s="554"/>
      <c r="AY1732" s="554"/>
      <c r="AZ1732" s="554"/>
      <c r="BA1732" s="554"/>
      <c r="BB1732" s="554"/>
      <c r="BC1732" s="554"/>
      <c r="BD1732" s="554"/>
      <c r="BE1732" s="554"/>
      <c r="BF1732" s="554"/>
      <c r="BG1732" s="9"/>
      <c r="BH1732" s="9"/>
      <c r="BI1732" s="9"/>
      <c r="BJ1732" s="9"/>
      <c r="BK1732" s="9"/>
      <c r="BL1732" s="9"/>
      <c r="BM1732" s="9"/>
      <c r="BN1732" s="9"/>
      <c r="BO1732" s="9"/>
      <c r="BP1732" s="9"/>
      <c r="BQ1732" s="9"/>
      <c r="BR1732" s="9"/>
      <c r="BS1732" s="9"/>
      <c r="BT1732" s="9"/>
      <c r="BU1732" s="9"/>
      <c r="BV1732" s="9"/>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c r="DR1732" s="9"/>
      <c r="DS1732" s="9"/>
      <c r="DT1732" s="9"/>
    </row>
    <row r="1733" spans="1:124" hidden="1">
      <c r="A1733" s="9"/>
      <c r="B1733" s="9"/>
      <c r="C1733" s="9"/>
      <c r="D1733" s="9"/>
      <c r="E1733" s="9"/>
      <c r="F1733" s="9"/>
      <c r="G1733" s="9"/>
      <c r="H1733" s="9"/>
      <c r="I1733" s="9"/>
      <c r="J1733" s="9"/>
      <c r="K1733" s="9"/>
      <c r="L1733" s="9"/>
      <c r="M1733" s="9"/>
      <c r="N1733" s="9"/>
      <c r="O1733" s="9"/>
      <c r="P1733" s="9"/>
      <c r="Q1733" s="9"/>
      <c r="R1733" s="9"/>
      <c r="S1733" s="9"/>
      <c r="T1733" s="9"/>
      <c r="U1733" s="9"/>
      <c r="V1733" s="9"/>
      <c r="W1733" s="9"/>
      <c r="X1733" s="9"/>
      <c r="Y1733" s="9"/>
      <c r="Z1733" s="9"/>
      <c r="AA1733" s="9"/>
      <c r="AB1733" s="9"/>
      <c r="AC1733" s="9"/>
      <c r="AD1733" s="9"/>
      <c r="AE1733" s="9"/>
      <c r="AF1733" s="9"/>
      <c r="AG1733" s="9"/>
      <c r="AH1733" s="554"/>
      <c r="AI1733" s="554"/>
      <c r="AJ1733" s="554"/>
      <c r="AK1733" s="554"/>
      <c r="AL1733" s="554"/>
      <c r="AM1733" s="554"/>
      <c r="AN1733" s="554"/>
      <c r="AO1733" s="554"/>
      <c r="AP1733" s="554"/>
      <c r="AQ1733" s="554"/>
      <c r="AR1733" s="554"/>
      <c r="AS1733" s="554"/>
      <c r="AT1733" s="554"/>
      <c r="AU1733" s="554"/>
      <c r="AV1733" s="554"/>
      <c r="AW1733" s="554"/>
      <c r="AX1733" s="554"/>
      <c r="AY1733" s="554"/>
      <c r="AZ1733" s="554"/>
      <c r="BA1733" s="554"/>
      <c r="BB1733" s="554"/>
      <c r="BC1733" s="554"/>
      <c r="BD1733" s="554"/>
      <c r="BE1733" s="554"/>
      <c r="BF1733" s="554"/>
      <c r="BG1733" s="9"/>
      <c r="BH1733" s="9"/>
      <c r="BI1733" s="9"/>
      <c r="BJ1733" s="9"/>
      <c r="BK1733" s="9"/>
      <c r="BL1733" s="9"/>
      <c r="BM1733" s="9"/>
      <c r="BN1733" s="9"/>
      <c r="BO1733" s="9"/>
      <c r="BP1733" s="9"/>
      <c r="BQ1733" s="9"/>
      <c r="BR1733" s="9"/>
      <c r="BS1733" s="9"/>
      <c r="BT1733" s="9"/>
      <c r="BU1733" s="9"/>
      <c r="BV1733" s="9"/>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c r="DR1733" s="9"/>
      <c r="DS1733" s="9"/>
      <c r="DT1733" s="9"/>
    </row>
    <row r="1734" spans="1:124" hidden="1">
      <c r="A1734" s="9"/>
      <c r="B1734" s="9"/>
      <c r="C1734" s="9"/>
      <c r="D1734" s="9"/>
      <c r="E1734" s="9"/>
      <c r="F1734" s="9"/>
      <c r="G1734" s="9"/>
      <c r="H1734" s="9"/>
      <c r="I1734" s="9"/>
      <c r="J1734" s="9"/>
      <c r="K1734" s="9"/>
      <c r="L1734" s="9"/>
      <c r="M1734" s="9"/>
      <c r="N1734" s="9"/>
      <c r="O1734" s="9"/>
      <c r="P1734" s="9"/>
      <c r="Q1734" s="9"/>
      <c r="R1734" s="9"/>
      <c r="S1734" s="9"/>
      <c r="T1734" s="9"/>
      <c r="U1734" s="9"/>
      <c r="V1734" s="9"/>
      <c r="W1734" s="9"/>
      <c r="X1734" s="9"/>
      <c r="Y1734" s="9"/>
      <c r="Z1734" s="9"/>
      <c r="AA1734" s="9"/>
      <c r="AB1734" s="9"/>
      <c r="AC1734" s="9"/>
      <c r="AD1734" s="9"/>
      <c r="AE1734" s="9"/>
      <c r="AF1734" s="9"/>
      <c r="AG1734" s="9"/>
      <c r="AH1734" s="554"/>
      <c r="AI1734" s="554"/>
      <c r="AJ1734" s="554"/>
      <c r="AK1734" s="554"/>
      <c r="AL1734" s="554"/>
      <c r="AM1734" s="554"/>
      <c r="AN1734" s="554"/>
      <c r="AO1734" s="554"/>
      <c r="AP1734" s="554"/>
      <c r="AQ1734" s="554"/>
      <c r="AR1734" s="554"/>
      <c r="AS1734" s="554"/>
      <c r="AT1734" s="554"/>
      <c r="AU1734" s="554"/>
      <c r="AV1734" s="554"/>
      <c r="AW1734" s="554"/>
      <c r="AX1734" s="554"/>
      <c r="AY1734" s="554"/>
      <c r="AZ1734" s="554"/>
      <c r="BA1734" s="554"/>
      <c r="BB1734" s="554"/>
      <c r="BC1734" s="554"/>
      <c r="BD1734" s="554"/>
      <c r="BE1734" s="554"/>
      <c r="BF1734" s="554"/>
      <c r="BG1734" s="9"/>
      <c r="BH1734" s="9"/>
      <c r="BI1734" s="9"/>
      <c r="BJ1734" s="9"/>
      <c r="BK1734" s="9"/>
      <c r="BL1734" s="9"/>
      <c r="BM1734" s="9"/>
      <c r="BN1734" s="9"/>
      <c r="BO1734" s="9"/>
      <c r="BP1734" s="9"/>
      <c r="BQ1734" s="9"/>
      <c r="BR1734" s="9"/>
      <c r="BS1734" s="9"/>
      <c r="BT1734" s="9"/>
      <c r="BU1734" s="9"/>
      <c r="BV1734" s="9"/>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c r="DR1734" s="9"/>
      <c r="DS1734" s="9"/>
      <c r="DT1734" s="9"/>
    </row>
    <row r="1735" spans="1:124" hidden="1">
      <c r="A1735" s="9"/>
      <c r="B1735" s="9"/>
      <c r="C1735" s="9"/>
      <c r="D1735" s="9"/>
      <c r="E1735" s="9"/>
      <c r="F1735" s="9"/>
      <c r="G1735" s="9"/>
      <c r="H1735" s="9"/>
      <c r="I1735" s="9"/>
      <c r="J1735" s="9"/>
      <c r="K1735" s="9"/>
      <c r="L1735" s="9"/>
      <c r="M1735" s="9"/>
      <c r="N1735" s="9"/>
      <c r="O1735" s="9"/>
      <c r="P1735" s="9"/>
      <c r="Q1735" s="9"/>
      <c r="R1735" s="9"/>
      <c r="S1735" s="9"/>
      <c r="T1735" s="9"/>
      <c r="U1735" s="9"/>
      <c r="V1735" s="9"/>
      <c r="W1735" s="9"/>
      <c r="X1735" s="9"/>
      <c r="Y1735" s="9"/>
      <c r="Z1735" s="9"/>
      <c r="AA1735" s="9"/>
      <c r="AB1735" s="9"/>
      <c r="AC1735" s="9"/>
      <c r="AD1735" s="9"/>
      <c r="AE1735" s="9"/>
      <c r="AF1735" s="9"/>
      <c r="AG1735" s="9"/>
      <c r="AH1735" s="554"/>
      <c r="AI1735" s="554"/>
      <c r="AJ1735" s="554"/>
      <c r="AK1735" s="554"/>
      <c r="AL1735" s="554"/>
      <c r="AM1735" s="554"/>
      <c r="AN1735" s="554"/>
      <c r="AO1735" s="554"/>
      <c r="AP1735" s="554"/>
      <c r="AQ1735" s="554"/>
      <c r="AR1735" s="554"/>
      <c r="AS1735" s="554"/>
      <c r="AT1735" s="554"/>
      <c r="AU1735" s="554"/>
      <c r="AV1735" s="554"/>
      <c r="AW1735" s="554"/>
      <c r="AX1735" s="554"/>
      <c r="AY1735" s="554"/>
      <c r="AZ1735" s="554"/>
      <c r="BA1735" s="554"/>
      <c r="BB1735" s="554"/>
      <c r="BC1735" s="554"/>
      <c r="BD1735" s="554"/>
      <c r="BE1735" s="554"/>
      <c r="BF1735" s="554"/>
      <c r="BG1735" s="9"/>
      <c r="BH1735" s="9"/>
      <c r="BI1735" s="9"/>
      <c r="BJ1735" s="9"/>
      <c r="BK1735" s="9"/>
      <c r="BL1735" s="9"/>
      <c r="BM1735" s="9"/>
      <c r="BN1735" s="9"/>
      <c r="BO1735" s="9"/>
      <c r="BP1735" s="9"/>
      <c r="BQ1735" s="9"/>
      <c r="BR1735" s="9"/>
      <c r="BS1735" s="9"/>
      <c r="BT1735" s="9"/>
      <c r="BU1735" s="9"/>
      <c r="BV1735" s="9"/>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c r="DR1735" s="9"/>
      <c r="DS1735" s="9"/>
      <c r="DT1735" s="9"/>
    </row>
    <row r="1736" spans="1:124" hidden="1">
      <c r="A1736" s="9"/>
      <c r="B1736" s="9"/>
      <c r="C1736" s="9"/>
      <c r="D1736" s="9"/>
      <c r="E1736" s="9"/>
      <c r="F1736" s="9"/>
      <c r="G1736" s="9"/>
      <c r="H1736" s="9"/>
      <c r="I1736" s="9"/>
      <c r="J1736" s="9"/>
      <c r="K1736" s="9"/>
      <c r="L1736" s="9"/>
      <c r="M1736" s="9"/>
      <c r="N1736" s="9"/>
      <c r="O1736" s="9"/>
      <c r="P1736" s="9"/>
      <c r="Q1736" s="9"/>
      <c r="R1736" s="9"/>
      <c r="S1736" s="9"/>
      <c r="T1736" s="9"/>
      <c r="U1736" s="9"/>
      <c r="V1736" s="9"/>
      <c r="W1736" s="9"/>
      <c r="X1736" s="9"/>
      <c r="Y1736" s="9"/>
      <c r="Z1736" s="9"/>
      <c r="AA1736" s="9"/>
      <c r="AB1736" s="9"/>
      <c r="AC1736" s="9"/>
      <c r="AD1736" s="9"/>
      <c r="AE1736" s="9"/>
      <c r="AF1736" s="9"/>
      <c r="AG1736" s="9"/>
      <c r="AH1736" s="554"/>
      <c r="AI1736" s="554"/>
      <c r="AJ1736" s="554"/>
      <c r="AK1736" s="554"/>
      <c r="AL1736" s="554"/>
      <c r="AM1736" s="554"/>
      <c r="AN1736" s="554"/>
      <c r="AO1736" s="554"/>
      <c r="AP1736" s="554"/>
      <c r="AQ1736" s="554"/>
      <c r="AR1736" s="554"/>
      <c r="AS1736" s="554"/>
      <c r="AT1736" s="554"/>
      <c r="AU1736" s="554"/>
      <c r="AV1736" s="554"/>
      <c r="AW1736" s="554"/>
      <c r="AX1736" s="554"/>
      <c r="AY1736" s="554"/>
      <c r="AZ1736" s="554"/>
      <c r="BA1736" s="554"/>
      <c r="BB1736" s="554"/>
      <c r="BC1736" s="554"/>
      <c r="BD1736" s="554"/>
      <c r="BE1736" s="554"/>
      <c r="BF1736" s="554"/>
      <c r="BG1736" s="9"/>
      <c r="BH1736" s="9"/>
      <c r="BI1736" s="9"/>
      <c r="BJ1736" s="9"/>
      <c r="BK1736" s="9"/>
      <c r="BL1736" s="9"/>
      <c r="BM1736" s="9"/>
      <c r="BN1736" s="9"/>
      <c r="BO1736" s="9"/>
      <c r="BP1736" s="9"/>
      <c r="BQ1736" s="9"/>
      <c r="BR1736" s="9"/>
      <c r="BS1736" s="9"/>
      <c r="BT1736" s="9"/>
      <c r="BU1736" s="9"/>
      <c r="BV1736" s="9"/>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c r="DR1736" s="9"/>
      <c r="DS1736" s="9"/>
      <c r="DT1736" s="9"/>
    </row>
    <row r="1737" spans="1:124" hidden="1">
      <c r="A1737" s="9"/>
      <c r="B1737" s="9"/>
      <c r="C1737" s="9"/>
      <c r="D1737" s="9"/>
      <c r="E1737" s="9"/>
      <c r="F1737" s="9"/>
      <c r="G1737" s="9"/>
      <c r="H1737" s="9"/>
      <c r="I1737" s="9"/>
      <c r="J1737" s="9"/>
      <c r="K1737" s="9"/>
      <c r="L1737" s="9"/>
      <c r="M1737" s="9"/>
      <c r="N1737" s="9"/>
      <c r="O1737" s="9"/>
      <c r="P1737" s="9"/>
      <c r="Q1737" s="9"/>
      <c r="R1737" s="9"/>
      <c r="S1737" s="9"/>
      <c r="T1737" s="9"/>
      <c r="U1737" s="9"/>
      <c r="V1737" s="9"/>
      <c r="W1737" s="9"/>
      <c r="X1737" s="9"/>
      <c r="Y1737" s="9"/>
      <c r="Z1737" s="9"/>
      <c r="AA1737" s="9"/>
      <c r="AB1737" s="9"/>
      <c r="AC1737" s="9"/>
      <c r="AD1737" s="9"/>
      <c r="AE1737" s="9"/>
      <c r="AF1737" s="9"/>
      <c r="AG1737" s="9"/>
      <c r="AH1737" s="554"/>
      <c r="AI1737" s="554"/>
      <c r="AJ1737" s="554"/>
      <c r="AK1737" s="554"/>
      <c r="AL1737" s="554"/>
      <c r="AM1737" s="554"/>
      <c r="AN1737" s="554"/>
      <c r="AO1737" s="554"/>
      <c r="AP1737" s="554"/>
      <c r="AQ1737" s="554"/>
      <c r="AR1737" s="554"/>
      <c r="AS1737" s="554"/>
      <c r="AT1737" s="554"/>
      <c r="AU1737" s="554"/>
      <c r="AV1737" s="554"/>
      <c r="AW1737" s="554"/>
      <c r="AX1737" s="554"/>
      <c r="AY1737" s="554"/>
      <c r="AZ1737" s="554"/>
      <c r="BA1737" s="554"/>
      <c r="BB1737" s="554"/>
      <c r="BC1737" s="554"/>
      <c r="BD1737" s="554"/>
      <c r="BE1737" s="554"/>
      <c r="BF1737" s="554"/>
      <c r="BG1737" s="9"/>
      <c r="BH1737" s="9"/>
      <c r="BI1737" s="9"/>
      <c r="BJ1737" s="9"/>
      <c r="BK1737" s="9"/>
      <c r="BL1737" s="9"/>
      <c r="BM1737" s="9"/>
      <c r="BN1737" s="9"/>
      <c r="BO1737" s="9"/>
      <c r="BP1737" s="9"/>
      <c r="BQ1737" s="9"/>
      <c r="BR1737" s="9"/>
      <c r="BS1737" s="9"/>
      <c r="BT1737" s="9"/>
      <c r="BU1737" s="9"/>
      <c r="BV1737" s="9"/>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c r="DR1737" s="9"/>
      <c r="DS1737" s="9"/>
      <c r="DT1737" s="9"/>
    </row>
    <row r="1738" spans="1:124" hidden="1">
      <c r="A1738" s="9"/>
      <c r="B1738" s="9"/>
      <c r="C1738" s="9"/>
      <c r="D1738" s="9"/>
      <c r="E1738" s="9"/>
      <c r="F1738" s="9"/>
      <c r="G1738" s="9"/>
      <c r="H1738" s="9"/>
      <c r="I1738" s="9"/>
      <c r="J1738" s="9"/>
      <c r="K1738" s="9"/>
      <c r="L1738" s="9"/>
      <c r="M1738" s="9"/>
      <c r="N1738" s="9"/>
      <c r="O1738" s="9"/>
      <c r="P1738" s="9"/>
      <c r="Q1738" s="9"/>
      <c r="R1738" s="9"/>
      <c r="S1738" s="9"/>
      <c r="T1738" s="9"/>
      <c r="U1738" s="9"/>
      <c r="V1738" s="9"/>
      <c r="W1738" s="9"/>
      <c r="X1738" s="9"/>
      <c r="Y1738" s="9"/>
      <c r="Z1738" s="9"/>
      <c r="AA1738" s="9"/>
      <c r="AB1738" s="9"/>
      <c r="AC1738" s="9"/>
      <c r="AD1738" s="9"/>
      <c r="AE1738" s="9"/>
      <c r="AF1738" s="9"/>
      <c r="AG1738" s="9"/>
      <c r="AH1738" s="554"/>
      <c r="AI1738" s="554"/>
      <c r="AJ1738" s="554"/>
      <c r="AK1738" s="554"/>
      <c r="AL1738" s="554"/>
      <c r="AM1738" s="554"/>
      <c r="AN1738" s="554"/>
      <c r="AO1738" s="554"/>
      <c r="AP1738" s="554"/>
      <c r="AQ1738" s="554"/>
      <c r="AR1738" s="554"/>
      <c r="AS1738" s="554"/>
      <c r="AT1738" s="554"/>
      <c r="AU1738" s="554"/>
      <c r="AV1738" s="554"/>
      <c r="AW1738" s="554"/>
      <c r="AX1738" s="554"/>
      <c r="AY1738" s="554"/>
      <c r="AZ1738" s="554"/>
      <c r="BA1738" s="554"/>
      <c r="BB1738" s="554"/>
      <c r="BC1738" s="554"/>
      <c r="BD1738" s="554"/>
      <c r="BE1738" s="554"/>
      <c r="BF1738" s="554"/>
      <c r="BG1738" s="9"/>
      <c r="BH1738" s="9"/>
      <c r="BI1738" s="9"/>
      <c r="BJ1738" s="9"/>
      <c r="BK1738" s="9"/>
      <c r="BL1738" s="9"/>
      <c r="BM1738" s="9"/>
      <c r="BN1738" s="9"/>
      <c r="BO1738" s="9"/>
      <c r="BP1738" s="9"/>
      <c r="BQ1738" s="9"/>
      <c r="BR1738" s="9"/>
      <c r="BS1738" s="9"/>
      <c r="BT1738" s="9"/>
      <c r="BU1738" s="9"/>
      <c r="BV1738" s="9"/>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c r="DR1738" s="9"/>
      <c r="DS1738" s="9"/>
      <c r="DT1738" s="9"/>
    </row>
    <row r="1739" spans="1:124" hidden="1">
      <c r="A1739" s="9"/>
      <c r="B1739" s="9"/>
      <c r="C1739" s="9"/>
      <c r="D1739" s="9"/>
      <c r="E1739" s="9"/>
      <c r="F1739" s="9"/>
      <c r="G1739" s="9"/>
      <c r="H1739" s="9"/>
      <c r="I1739" s="9"/>
      <c r="J1739" s="9"/>
      <c r="K1739" s="9"/>
      <c r="L1739" s="9"/>
      <c r="M1739" s="9"/>
      <c r="N1739" s="9"/>
      <c r="O1739" s="9"/>
      <c r="P1739" s="9"/>
      <c r="Q1739" s="9"/>
      <c r="R1739" s="9"/>
      <c r="S1739" s="9"/>
      <c r="T1739" s="9"/>
      <c r="U1739" s="9"/>
      <c r="V1739" s="9"/>
      <c r="W1739" s="9"/>
      <c r="X1739" s="9"/>
      <c r="Y1739" s="9"/>
      <c r="Z1739" s="9"/>
      <c r="AA1739" s="9"/>
      <c r="AB1739" s="9"/>
      <c r="AC1739" s="9"/>
      <c r="AD1739" s="9"/>
      <c r="AE1739" s="9"/>
      <c r="AF1739" s="9"/>
      <c r="AG1739" s="9"/>
      <c r="AH1739" s="554"/>
      <c r="AI1739" s="554"/>
      <c r="AJ1739" s="554"/>
      <c r="AK1739" s="554"/>
      <c r="AL1739" s="554"/>
      <c r="AM1739" s="554"/>
      <c r="AN1739" s="554"/>
      <c r="AO1739" s="554"/>
      <c r="AP1739" s="554"/>
      <c r="AQ1739" s="554"/>
      <c r="AR1739" s="554"/>
      <c r="AS1739" s="554"/>
      <c r="AT1739" s="554"/>
      <c r="AU1739" s="554"/>
      <c r="AV1739" s="554"/>
      <c r="AW1739" s="554"/>
      <c r="AX1739" s="554"/>
      <c r="AY1739" s="554"/>
      <c r="AZ1739" s="554"/>
      <c r="BA1739" s="554"/>
      <c r="BB1739" s="554"/>
      <c r="BC1739" s="554"/>
      <c r="BD1739" s="554"/>
      <c r="BE1739" s="554"/>
      <c r="BF1739" s="554"/>
      <c r="BG1739" s="9"/>
      <c r="BH1739" s="9"/>
      <c r="BI1739" s="9"/>
      <c r="BJ1739" s="9"/>
      <c r="BK1739" s="9"/>
      <c r="BL1739" s="9"/>
      <c r="BM1739" s="9"/>
      <c r="BN1739" s="9"/>
      <c r="BO1739" s="9"/>
      <c r="BP1739" s="9"/>
      <c r="BQ1739" s="9"/>
      <c r="BR1739" s="9"/>
      <c r="BS1739" s="9"/>
      <c r="BT1739" s="9"/>
      <c r="BU1739" s="9"/>
      <c r="BV1739" s="9"/>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c r="DR1739" s="9"/>
      <c r="DS1739" s="9"/>
      <c r="DT1739" s="9"/>
    </row>
    <row r="1740" spans="1:124" hidden="1">
      <c r="A1740" s="9"/>
      <c r="B1740" s="9"/>
      <c r="C1740" s="9"/>
      <c r="D1740" s="9"/>
      <c r="E1740" s="9"/>
      <c r="F1740" s="9"/>
      <c r="G1740" s="9"/>
      <c r="H1740" s="9"/>
      <c r="I1740" s="9"/>
      <c r="J1740" s="9"/>
      <c r="K1740" s="9"/>
      <c r="L1740" s="9"/>
      <c r="M1740" s="9"/>
      <c r="N1740" s="9"/>
      <c r="O1740" s="9"/>
      <c r="P1740" s="9"/>
      <c r="Q1740" s="9"/>
      <c r="R1740" s="9"/>
      <c r="S1740" s="9"/>
      <c r="T1740" s="9"/>
      <c r="U1740" s="9"/>
      <c r="V1740" s="9"/>
      <c r="W1740" s="9"/>
      <c r="X1740" s="9"/>
      <c r="Y1740" s="9"/>
      <c r="Z1740" s="9"/>
      <c r="AA1740" s="9"/>
      <c r="AB1740" s="9"/>
      <c r="AC1740" s="9"/>
      <c r="AD1740" s="9"/>
      <c r="AE1740" s="9"/>
      <c r="AF1740" s="9"/>
      <c r="AG1740" s="9"/>
      <c r="AH1740" s="554"/>
      <c r="AI1740" s="554"/>
      <c r="AJ1740" s="554"/>
      <c r="AK1740" s="554"/>
      <c r="AL1740" s="554"/>
      <c r="AM1740" s="554"/>
      <c r="AN1740" s="554"/>
      <c r="AO1740" s="554"/>
      <c r="AP1740" s="554"/>
      <c r="AQ1740" s="554"/>
      <c r="AR1740" s="554"/>
      <c r="AS1740" s="554"/>
      <c r="AT1740" s="554"/>
      <c r="AU1740" s="554"/>
      <c r="AV1740" s="554"/>
      <c r="AW1740" s="554"/>
      <c r="AX1740" s="554"/>
      <c r="AY1740" s="554"/>
      <c r="AZ1740" s="554"/>
      <c r="BA1740" s="554"/>
      <c r="BB1740" s="554"/>
      <c r="BC1740" s="554"/>
      <c r="BD1740" s="554"/>
      <c r="BE1740" s="554"/>
      <c r="BF1740" s="554"/>
      <c r="BG1740" s="9"/>
      <c r="BH1740" s="9"/>
      <c r="BI1740" s="9"/>
      <c r="BJ1740" s="9"/>
      <c r="BK1740" s="9"/>
      <c r="BL1740" s="9"/>
      <c r="BM1740" s="9"/>
      <c r="BN1740" s="9"/>
      <c r="BO1740" s="9"/>
      <c r="BP1740" s="9"/>
      <c r="BQ1740" s="9"/>
      <c r="BR1740" s="9"/>
      <c r="BS1740" s="9"/>
      <c r="BT1740" s="9"/>
      <c r="BU1740" s="9"/>
      <c r="BV1740" s="9"/>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c r="DR1740" s="9"/>
      <c r="DS1740" s="9"/>
      <c r="DT1740" s="9"/>
    </row>
    <row r="1741" spans="1:124" hidden="1">
      <c r="A1741" s="9"/>
      <c r="B1741" s="9"/>
      <c r="C1741" s="9"/>
      <c r="D1741" s="9"/>
      <c r="E1741" s="9"/>
      <c r="F1741" s="9"/>
      <c r="G1741" s="9"/>
      <c r="H1741" s="9"/>
      <c r="I1741" s="9"/>
      <c r="J1741" s="9"/>
      <c r="K1741" s="9"/>
      <c r="L1741" s="9"/>
      <c r="M1741" s="9"/>
      <c r="N1741" s="9"/>
      <c r="O1741" s="9"/>
      <c r="P1741" s="9"/>
      <c r="Q1741" s="9"/>
      <c r="R1741" s="9"/>
      <c r="S1741" s="9"/>
      <c r="T1741" s="9"/>
      <c r="U1741" s="9"/>
      <c r="V1741" s="9"/>
      <c r="W1741" s="9"/>
      <c r="X1741" s="9"/>
      <c r="Y1741" s="9"/>
      <c r="Z1741" s="9"/>
      <c r="AA1741" s="9"/>
      <c r="AB1741" s="9"/>
      <c r="AC1741" s="9"/>
      <c r="AD1741" s="9"/>
      <c r="AE1741" s="9"/>
      <c r="AF1741" s="9"/>
      <c r="AG1741" s="9"/>
      <c r="AH1741" s="554"/>
      <c r="AI1741" s="554"/>
      <c r="AJ1741" s="554"/>
      <c r="AK1741" s="554"/>
      <c r="AL1741" s="554"/>
      <c r="AM1741" s="554"/>
      <c r="AN1741" s="554"/>
      <c r="AO1741" s="554"/>
      <c r="AP1741" s="554"/>
      <c r="AQ1741" s="554"/>
      <c r="AR1741" s="554"/>
      <c r="AS1741" s="554"/>
      <c r="AT1741" s="554"/>
      <c r="AU1741" s="554"/>
      <c r="AV1741" s="554"/>
      <c r="AW1741" s="554"/>
      <c r="AX1741" s="554"/>
      <c r="AY1741" s="554"/>
      <c r="AZ1741" s="554"/>
      <c r="BA1741" s="554"/>
      <c r="BB1741" s="554"/>
      <c r="BC1741" s="554"/>
      <c r="BD1741" s="554"/>
      <c r="BE1741" s="554"/>
      <c r="BF1741" s="554"/>
      <c r="BG1741" s="9"/>
      <c r="BH1741" s="9"/>
      <c r="BI1741" s="9"/>
      <c r="BJ1741" s="9"/>
      <c r="BK1741" s="9"/>
      <c r="BL1741" s="9"/>
      <c r="BM1741" s="9"/>
      <c r="BN1741" s="9"/>
      <c r="BO1741" s="9"/>
      <c r="BP1741" s="9"/>
      <c r="BQ1741" s="9"/>
      <c r="BR1741" s="9"/>
      <c r="BS1741" s="9"/>
      <c r="BT1741" s="9"/>
      <c r="BU1741" s="9"/>
      <c r="BV1741" s="9"/>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c r="DR1741" s="9"/>
      <c r="DS1741" s="9"/>
      <c r="DT1741" s="9"/>
    </row>
    <row r="1742" spans="1:124" hidden="1">
      <c r="A1742" s="9"/>
      <c r="B1742" s="9"/>
      <c r="C1742" s="9"/>
      <c r="D1742" s="9"/>
      <c r="E1742" s="9"/>
      <c r="F1742" s="9"/>
      <c r="G1742" s="9"/>
      <c r="H1742" s="9"/>
      <c r="I1742" s="9"/>
      <c r="J1742" s="9"/>
      <c r="K1742" s="9"/>
      <c r="L1742" s="9"/>
      <c r="M1742" s="9"/>
      <c r="N1742" s="9"/>
      <c r="O1742" s="9"/>
      <c r="P1742" s="9"/>
      <c r="Q1742" s="9"/>
      <c r="R1742" s="9"/>
      <c r="S1742" s="9"/>
      <c r="T1742" s="9"/>
      <c r="U1742" s="9"/>
      <c r="V1742" s="9"/>
      <c r="W1742" s="9"/>
      <c r="X1742" s="9"/>
      <c r="Y1742" s="9"/>
      <c r="Z1742" s="9"/>
      <c r="AA1742" s="9"/>
      <c r="AB1742" s="9"/>
      <c r="AC1742" s="9"/>
      <c r="AD1742" s="9"/>
      <c r="AE1742" s="9"/>
      <c r="AF1742" s="9"/>
      <c r="AG1742" s="9"/>
      <c r="AH1742" s="554"/>
      <c r="AI1742" s="554"/>
      <c r="AJ1742" s="554"/>
      <c r="AK1742" s="554"/>
      <c r="AL1742" s="554"/>
      <c r="AM1742" s="554"/>
      <c r="AN1742" s="554"/>
      <c r="AO1742" s="554"/>
      <c r="AP1742" s="554"/>
      <c r="AQ1742" s="554"/>
      <c r="AR1742" s="554"/>
      <c r="AS1742" s="554"/>
      <c r="AT1742" s="554"/>
      <c r="AU1742" s="554"/>
      <c r="AV1742" s="554"/>
      <c r="AW1742" s="554"/>
      <c r="AX1742" s="554"/>
      <c r="AY1742" s="554"/>
      <c r="AZ1742" s="554"/>
      <c r="BA1742" s="554"/>
      <c r="BB1742" s="554"/>
      <c r="BC1742" s="554"/>
      <c r="BD1742" s="554"/>
      <c r="BE1742" s="554"/>
      <c r="BF1742" s="554"/>
      <c r="BG1742" s="9"/>
      <c r="BH1742" s="9"/>
      <c r="BI1742" s="9"/>
      <c r="BJ1742" s="9"/>
      <c r="BK1742" s="9"/>
      <c r="BL1742" s="9"/>
      <c r="BM1742" s="9"/>
      <c r="BN1742" s="9"/>
      <c r="BO1742" s="9"/>
      <c r="BP1742" s="9"/>
      <c r="BQ1742" s="9"/>
      <c r="BR1742" s="9"/>
      <c r="BS1742" s="9"/>
      <c r="BT1742" s="9"/>
      <c r="BU1742" s="9"/>
      <c r="BV1742" s="9"/>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c r="DR1742" s="9"/>
      <c r="DS1742" s="9"/>
      <c r="DT1742" s="9"/>
    </row>
    <row r="1743" spans="1:124" hidden="1">
      <c r="A1743" s="9"/>
      <c r="B1743" s="9"/>
      <c r="C1743" s="9"/>
      <c r="D1743" s="9"/>
      <c r="E1743" s="9"/>
      <c r="F1743" s="9"/>
      <c r="G1743" s="9"/>
      <c r="H1743" s="9"/>
      <c r="I1743" s="9"/>
      <c r="J1743" s="9"/>
      <c r="K1743" s="9"/>
      <c r="L1743" s="9"/>
      <c r="M1743" s="9"/>
      <c r="N1743" s="9"/>
      <c r="O1743" s="9"/>
      <c r="P1743" s="9"/>
      <c r="Q1743" s="9"/>
      <c r="R1743" s="9"/>
      <c r="S1743" s="9"/>
      <c r="T1743" s="9"/>
      <c r="U1743" s="9"/>
      <c r="V1743" s="9"/>
      <c r="W1743" s="9"/>
      <c r="X1743" s="9"/>
      <c r="Y1743" s="9"/>
      <c r="Z1743" s="9"/>
      <c r="AA1743" s="9"/>
      <c r="AB1743" s="9"/>
      <c r="AC1743" s="9"/>
      <c r="AD1743" s="9"/>
      <c r="AE1743" s="9"/>
      <c r="AF1743" s="9"/>
      <c r="AG1743" s="9"/>
      <c r="AH1743" s="554"/>
      <c r="AI1743" s="554"/>
      <c r="AJ1743" s="554"/>
      <c r="AK1743" s="554"/>
      <c r="AL1743" s="554"/>
      <c r="AM1743" s="554"/>
      <c r="AN1743" s="554"/>
      <c r="AO1743" s="554"/>
      <c r="AP1743" s="554"/>
      <c r="AQ1743" s="554"/>
      <c r="AR1743" s="554"/>
      <c r="AS1743" s="554"/>
      <c r="AT1743" s="554"/>
      <c r="AU1743" s="554"/>
      <c r="AV1743" s="554"/>
      <c r="AW1743" s="554"/>
      <c r="AX1743" s="554"/>
      <c r="AY1743" s="554"/>
      <c r="AZ1743" s="554"/>
      <c r="BA1743" s="554"/>
      <c r="BB1743" s="554"/>
      <c r="BC1743" s="554"/>
      <c r="BD1743" s="554"/>
      <c r="BE1743" s="554"/>
      <c r="BF1743" s="554"/>
      <c r="BG1743" s="9"/>
      <c r="BH1743" s="9"/>
      <c r="BI1743" s="9"/>
      <c r="BJ1743" s="9"/>
      <c r="BK1743" s="9"/>
      <c r="BL1743" s="9"/>
      <c r="BM1743" s="9"/>
      <c r="BN1743" s="9"/>
      <c r="BO1743" s="9"/>
      <c r="BP1743" s="9"/>
      <c r="BQ1743" s="9"/>
      <c r="BR1743" s="9"/>
      <c r="BS1743" s="9"/>
      <c r="BT1743" s="9"/>
      <c r="BU1743" s="9"/>
      <c r="BV1743" s="9"/>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c r="DR1743" s="9"/>
      <c r="DS1743" s="9"/>
      <c r="DT1743" s="9"/>
    </row>
    <row r="1744" spans="1:124" hidden="1">
      <c r="A1744" s="9"/>
      <c r="B1744" s="9"/>
      <c r="C1744" s="9"/>
      <c r="D1744" s="9"/>
      <c r="E1744" s="9"/>
      <c r="F1744" s="9"/>
      <c r="G1744" s="9"/>
      <c r="H1744" s="9"/>
      <c r="I1744" s="9"/>
      <c r="J1744" s="9"/>
      <c r="K1744" s="9"/>
      <c r="L1744" s="9"/>
      <c r="M1744" s="9"/>
      <c r="N1744" s="9"/>
      <c r="O1744" s="9"/>
      <c r="P1744" s="9"/>
      <c r="Q1744" s="9"/>
      <c r="R1744" s="9"/>
      <c r="S1744" s="9"/>
      <c r="T1744" s="9"/>
      <c r="U1744" s="9"/>
      <c r="V1744" s="9"/>
      <c r="W1744" s="9"/>
      <c r="X1744" s="9"/>
      <c r="Y1744" s="9"/>
      <c r="Z1744" s="9"/>
      <c r="AA1744" s="9"/>
      <c r="AB1744" s="9"/>
      <c r="AC1744" s="9"/>
      <c r="AD1744" s="9"/>
      <c r="AE1744" s="9"/>
      <c r="AF1744" s="9"/>
      <c r="AG1744" s="9"/>
      <c r="AH1744" s="554"/>
      <c r="AI1744" s="554"/>
      <c r="AJ1744" s="554"/>
      <c r="AK1744" s="554"/>
      <c r="AL1744" s="554"/>
      <c r="AM1744" s="554"/>
      <c r="AN1744" s="554"/>
      <c r="AO1744" s="554"/>
      <c r="AP1744" s="554"/>
      <c r="AQ1744" s="554"/>
      <c r="AR1744" s="554"/>
      <c r="AS1744" s="554"/>
      <c r="AT1744" s="554"/>
      <c r="AU1744" s="554"/>
      <c r="AV1744" s="554"/>
      <c r="AW1744" s="554"/>
      <c r="AX1744" s="554"/>
      <c r="AY1744" s="554"/>
      <c r="AZ1744" s="554"/>
      <c r="BA1744" s="554"/>
      <c r="BB1744" s="554"/>
      <c r="BC1744" s="554"/>
      <c r="BD1744" s="554"/>
      <c r="BE1744" s="554"/>
      <c r="BF1744" s="554"/>
      <c r="BG1744" s="9"/>
      <c r="BH1744" s="9"/>
      <c r="BI1744" s="9"/>
      <c r="BJ1744" s="9"/>
      <c r="BK1744" s="9"/>
      <c r="BL1744" s="9"/>
      <c r="BM1744" s="9"/>
      <c r="BN1744" s="9"/>
      <c r="BO1744" s="9"/>
      <c r="BP1744" s="9"/>
      <c r="BQ1744" s="9"/>
      <c r="BR1744" s="9"/>
      <c r="BS1744" s="9"/>
      <c r="BT1744" s="9"/>
      <c r="BU1744" s="9"/>
      <c r="BV1744" s="9"/>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c r="DR1744" s="9"/>
      <c r="DS1744" s="9"/>
      <c r="DT1744" s="9"/>
    </row>
    <row r="1745" spans="1:124" hidden="1">
      <c r="A1745" s="9"/>
      <c r="B1745" s="9"/>
      <c r="C1745" s="9"/>
      <c r="D1745" s="9"/>
      <c r="E1745" s="9"/>
      <c r="F1745" s="9"/>
      <c r="G1745" s="9"/>
      <c r="H1745" s="9"/>
      <c r="I1745" s="9"/>
      <c r="J1745" s="9"/>
      <c r="K1745" s="9"/>
      <c r="L1745" s="9"/>
      <c r="M1745" s="9"/>
      <c r="N1745" s="9"/>
      <c r="O1745" s="9"/>
      <c r="P1745" s="9"/>
      <c r="Q1745" s="9"/>
      <c r="R1745" s="9"/>
      <c r="S1745" s="9"/>
      <c r="T1745" s="9"/>
      <c r="U1745" s="9"/>
      <c r="V1745" s="9"/>
      <c r="W1745" s="9"/>
      <c r="X1745" s="9"/>
      <c r="Y1745" s="9"/>
      <c r="Z1745" s="9"/>
      <c r="AA1745" s="9"/>
      <c r="AB1745" s="9"/>
      <c r="AC1745" s="9"/>
      <c r="AD1745" s="9"/>
      <c r="AE1745" s="9"/>
      <c r="AF1745" s="9"/>
      <c r="AG1745" s="9"/>
      <c r="AH1745" s="554"/>
      <c r="AI1745" s="554"/>
      <c r="AJ1745" s="554"/>
      <c r="AK1745" s="554"/>
      <c r="AL1745" s="554"/>
      <c r="AM1745" s="554"/>
      <c r="AN1745" s="554"/>
      <c r="AO1745" s="554"/>
      <c r="AP1745" s="554"/>
      <c r="AQ1745" s="554"/>
      <c r="AR1745" s="554"/>
      <c r="AS1745" s="554"/>
      <c r="AT1745" s="554"/>
      <c r="AU1745" s="554"/>
      <c r="AV1745" s="554"/>
      <c r="AW1745" s="554"/>
      <c r="AX1745" s="554"/>
      <c r="AY1745" s="554"/>
      <c r="AZ1745" s="554"/>
      <c r="BA1745" s="554"/>
      <c r="BB1745" s="554"/>
      <c r="BC1745" s="554"/>
      <c r="BD1745" s="554"/>
      <c r="BE1745" s="554"/>
      <c r="BF1745" s="554"/>
      <c r="BG1745" s="9"/>
      <c r="BH1745" s="9"/>
      <c r="BI1745" s="9"/>
      <c r="BJ1745" s="9"/>
      <c r="BK1745" s="9"/>
      <c r="BL1745" s="9"/>
      <c r="BM1745" s="9"/>
      <c r="BN1745" s="9"/>
      <c r="BO1745" s="9"/>
      <c r="BP1745" s="9"/>
      <c r="BQ1745" s="9"/>
      <c r="BR1745" s="9"/>
      <c r="BS1745" s="9"/>
      <c r="BT1745" s="9"/>
      <c r="BU1745" s="9"/>
      <c r="BV1745" s="9"/>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c r="DR1745" s="9"/>
      <c r="DS1745" s="9"/>
      <c r="DT1745" s="9"/>
    </row>
    <row r="1746" spans="1:124" hidden="1">
      <c r="A1746" s="9"/>
      <c r="B1746" s="9"/>
      <c r="C1746" s="9"/>
      <c r="D1746" s="9"/>
      <c r="E1746" s="9"/>
      <c r="F1746" s="9"/>
      <c r="G1746" s="9"/>
      <c r="H1746" s="9"/>
      <c r="I1746" s="9"/>
      <c r="J1746" s="9"/>
      <c r="K1746" s="9"/>
      <c r="L1746" s="9"/>
      <c r="M1746" s="9"/>
      <c r="N1746" s="9"/>
      <c r="O1746" s="9"/>
      <c r="P1746" s="9"/>
      <c r="Q1746" s="9"/>
      <c r="R1746" s="9"/>
      <c r="S1746" s="9"/>
      <c r="T1746" s="9"/>
      <c r="U1746" s="9"/>
      <c r="V1746" s="9"/>
      <c r="W1746" s="9"/>
      <c r="X1746" s="9"/>
      <c r="Y1746" s="9"/>
      <c r="Z1746" s="9"/>
      <c r="AA1746" s="9"/>
      <c r="AB1746" s="9"/>
      <c r="AC1746" s="9"/>
      <c r="AD1746" s="9"/>
      <c r="AE1746" s="9"/>
      <c r="AF1746" s="9"/>
      <c r="AG1746" s="9"/>
      <c r="AH1746" s="554"/>
      <c r="AI1746" s="554"/>
      <c r="AJ1746" s="554"/>
      <c r="AK1746" s="554"/>
      <c r="AL1746" s="554"/>
      <c r="AM1746" s="554"/>
      <c r="AN1746" s="554"/>
      <c r="AO1746" s="554"/>
      <c r="AP1746" s="554"/>
      <c r="AQ1746" s="554"/>
      <c r="AR1746" s="554"/>
      <c r="AS1746" s="554"/>
      <c r="AT1746" s="554"/>
      <c r="AU1746" s="554"/>
      <c r="AV1746" s="554"/>
      <c r="AW1746" s="554"/>
      <c r="AX1746" s="554"/>
      <c r="AY1746" s="554"/>
      <c r="AZ1746" s="554"/>
      <c r="BA1746" s="554"/>
      <c r="BB1746" s="554"/>
      <c r="BC1746" s="554"/>
      <c r="BD1746" s="554"/>
      <c r="BE1746" s="554"/>
      <c r="BF1746" s="554"/>
      <c r="BG1746" s="9"/>
      <c r="BH1746" s="9"/>
      <c r="BI1746" s="9"/>
      <c r="BJ1746" s="9"/>
      <c r="BK1746" s="9"/>
      <c r="BL1746" s="9"/>
      <c r="BM1746" s="9"/>
      <c r="BN1746" s="9"/>
      <c r="BO1746" s="9"/>
      <c r="BP1746" s="9"/>
      <c r="BQ1746" s="9"/>
      <c r="BR1746" s="9"/>
      <c r="BS1746" s="9"/>
      <c r="BT1746" s="9"/>
      <c r="BU1746" s="9"/>
      <c r="BV1746" s="9"/>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c r="DR1746" s="9"/>
      <c r="DS1746" s="9"/>
      <c r="DT1746" s="9"/>
    </row>
    <row r="1747" spans="1:124" hidden="1">
      <c r="A1747" s="9"/>
      <c r="B1747" s="9"/>
      <c r="C1747" s="9"/>
      <c r="D1747" s="9"/>
      <c r="E1747" s="9"/>
      <c r="F1747" s="9"/>
      <c r="G1747" s="9"/>
      <c r="H1747" s="9"/>
      <c r="I1747" s="9"/>
      <c r="J1747" s="9"/>
      <c r="K1747" s="9"/>
      <c r="L1747" s="9"/>
      <c r="M1747" s="9"/>
      <c r="N1747" s="9"/>
      <c r="O1747" s="9"/>
      <c r="P1747" s="9"/>
      <c r="Q1747" s="9"/>
      <c r="R1747" s="9"/>
      <c r="S1747" s="9"/>
      <c r="T1747" s="9"/>
      <c r="U1747" s="9"/>
      <c r="V1747" s="9"/>
      <c r="W1747" s="9"/>
      <c r="X1747" s="9"/>
      <c r="Y1747" s="9"/>
      <c r="Z1747" s="9"/>
      <c r="AA1747" s="9"/>
      <c r="AB1747" s="9"/>
      <c r="AC1747" s="9"/>
      <c r="AD1747" s="9"/>
      <c r="AE1747" s="9"/>
      <c r="AF1747" s="9"/>
      <c r="AG1747" s="9"/>
      <c r="AH1747" s="554"/>
      <c r="AI1747" s="554"/>
      <c r="AJ1747" s="554"/>
      <c r="AK1747" s="554"/>
      <c r="AL1747" s="554"/>
      <c r="AM1747" s="554"/>
      <c r="AN1747" s="554"/>
      <c r="AO1747" s="554"/>
      <c r="AP1747" s="554"/>
      <c r="AQ1747" s="554"/>
      <c r="AR1747" s="554"/>
      <c r="AS1747" s="554"/>
      <c r="AT1747" s="554"/>
      <c r="AU1747" s="554"/>
      <c r="AV1747" s="554"/>
      <c r="AW1747" s="554"/>
      <c r="AX1747" s="554"/>
      <c r="AY1747" s="554"/>
      <c r="AZ1747" s="554"/>
      <c r="BA1747" s="554"/>
      <c r="BB1747" s="554"/>
      <c r="BC1747" s="554"/>
      <c r="BD1747" s="554"/>
      <c r="BE1747" s="554"/>
      <c r="BF1747" s="554"/>
      <c r="BG1747" s="9"/>
      <c r="BH1747" s="9"/>
      <c r="BI1747" s="9"/>
      <c r="BJ1747" s="9"/>
      <c r="BK1747" s="9"/>
      <c r="BL1747" s="9"/>
      <c r="BM1747" s="9"/>
      <c r="BN1747" s="9"/>
      <c r="BO1747" s="9"/>
      <c r="BP1747" s="9"/>
      <c r="BQ1747" s="9"/>
      <c r="BR1747" s="9"/>
      <c r="BS1747" s="9"/>
      <c r="BT1747" s="9"/>
      <c r="BU1747" s="9"/>
      <c r="BV1747" s="9"/>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c r="DR1747" s="9"/>
      <c r="DS1747" s="9"/>
      <c r="DT1747" s="9"/>
    </row>
    <row r="1748" spans="1:124" hidden="1">
      <c r="A1748" s="9"/>
      <c r="B1748" s="9"/>
      <c r="C1748" s="9"/>
      <c r="D1748" s="9"/>
      <c r="E1748" s="9"/>
      <c r="F1748" s="9"/>
      <c r="G1748" s="9"/>
      <c r="H1748" s="9"/>
      <c r="I1748" s="9"/>
      <c r="J1748" s="9"/>
      <c r="K1748" s="9"/>
      <c r="L1748" s="9"/>
      <c r="M1748" s="9"/>
      <c r="N1748" s="9"/>
      <c r="O1748" s="9"/>
      <c r="P1748" s="9"/>
      <c r="Q1748" s="9"/>
      <c r="R1748" s="9"/>
      <c r="S1748" s="9"/>
      <c r="T1748" s="9"/>
      <c r="U1748" s="9"/>
      <c r="V1748" s="9"/>
      <c r="W1748" s="9"/>
      <c r="X1748" s="9"/>
      <c r="Y1748" s="9"/>
      <c r="Z1748" s="9"/>
      <c r="AA1748" s="9"/>
      <c r="AB1748" s="9"/>
      <c r="AC1748" s="9"/>
      <c r="AD1748" s="9"/>
      <c r="AE1748" s="9"/>
      <c r="AF1748" s="9"/>
      <c r="AG1748" s="9"/>
      <c r="AH1748" s="554"/>
      <c r="AI1748" s="554"/>
      <c r="AJ1748" s="554"/>
      <c r="AK1748" s="554"/>
      <c r="AL1748" s="554"/>
      <c r="AM1748" s="554"/>
      <c r="AN1748" s="554"/>
      <c r="AO1748" s="554"/>
      <c r="AP1748" s="554"/>
      <c r="AQ1748" s="554"/>
      <c r="AR1748" s="554"/>
      <c r="AS1748" s="554"/>
      <c r="AT1748" s="554"/>
      <c r="AU1748" s="554"/>
      <c r="AV1748" s="554"/>
      <c r="AW1748" s="554"/>
      <c r="AX1748" s="554"/>
      <c r="AY1748" s="554"/>
      <c r="AZ1748" s="554"/>
      <c r="BA1748" s="554"/>
      <c r="BB1748" s="554"/>
      <c r="BC1748" s="554"/>
      <c r="BD1748" s="554"/>
      <c r="BE1748" s="554"/>
      <c r="BF1748" s="554"/>
      <c r="BG1748" s="9"/>
      <c r="BH1748" s="9"/>
      <c r="BI1748" s="9"/>
      <c r="BJ1748" s="9"/>
      <c r="BK1748" s="9"/>
      <c r="BL1748" s="9"/>
      <c r="BM1748" s="9"/>
      <c r="BN1748" s="9"/>
      <c r="BO1748" s="9"/>
      <c r="BP1748" s="9"/>
      <c r="BQ1748" s="9"/>
      <c r="BR1748" s="9"/>
      <c r="BS1748" s="9"/>
      <c r="BT1748" s="9"/>
      <c r="BU1748" s="9"/>
      <c r="BV1748" s="9"/>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c r="DR1748" s="9"/>
      <c r="DS1748" s="9"/>
      <c r="DT1748" s="9"/>
    </row>
    <row r="1749" spans="1:124" hidden="1">
      <c r="A1749" s="9"/>
      <c r="B1749" s="9"/>
      <c r="C1749" s="9"/>
      <c r="D1749" s="9"/>
      <c r="E1749" s="9"/>
      <c r="F1749" s="9"/>
      <c r="G1749" s="9"/>
      <c r="H1749" s="9"/>
      <c r="I1749" s="9"/>
      <c r="J1749" s="9"/>
      <c r="K1749" s="9"/>
      <c r="L1749" s="9"/>
      <c r="M1749" s="9"/>
      <c r="N1749" s="9"/>
      <c r="O1749" s="9"/>
      <c r="P1749" s="9"/>
      <c r="Q1749" s="9"/>
      <c r="R1749" s="9"/>
      <c r="S1749" s="9"/>
      <c r="T1749" s="9"/>
      <c r="U1749" s="9"/>
      <c r="V1749" s="9"/>
      <c r="W1749" s="9"/>
      <c r="X1749" s="9"/>
      <c r="Y1749" s="9"/>
      <c r="Z1749" s="9"/>
      <c r="AA1749" s="9"/>
      <c r="AB1749" s="9"/>
      <c r="AC1749" s="9"/>
      <c r="AD1749" s="9"/>
      <c r="AE1749" s="9"/>
      <c r="AF1749" s="9"/>
      <c r="AG1749" s="9"/>
      <c r="AH1749" s="554"/>
      <c r="AI1749" s="554"/>
      <c r="AJ1749" s="554"/>
      <c r="AK1749" s="554"/>
      <c r="AL1749" s="554"/>
      <c r="AM1749" s="554"/>
      <c r="AN1749" s="554"/>
      <c r="AO1749" s="554"/>
      <c r="AP1749" s="554"/>
      <c r="AQ1749" s="554"/>
      <c r="AR1749" s="554"/>
      <c r="AS1749" s="554"/>
      <c r="AT1749" s="554"/>
      <c r="AU1749" s="554"/>
      <c r="AV1749" s="554"/>
      <c r="AW1749" s="554"/>
      <c r="AX1749" s="554"/>
      <c r="AY1749" s="554"/>
      <c r="AZ1749" s="554"/>
      <c r="BA1749" s="554"/>
      <c r="BB1749" s="554"/>
      <c r="BC1749" s="554"/>
      <c r="BD1749" s="554"/>
      <c r="BE1749" s="554"/>
      <c r="BF1749" s="554"/>
      <c r="BG1749" s="9"/>
      <c r="BH1749" s="9"/>
      <c r="BI1749" s="9"/>
      <c r="BJ1749" s="9"/>
      <c r="BK1749" s="9"/>
      <c r="BL1749" s="9"/>
      <c r="BM1749" s="9"/>
      <c r="BN1749" s="9"/>
      <c r="BO1749" s="9"/>
      <c r="BP1749" s="9"/>
      <c r="BQ1749" s="9"/>
      <c r="BR1749" s="9"/>
      <c r="BS1749" s="9"/>
      <c r="BT1749" s="9"/>
      <c r="BU1749" s="9"/>
      <c r="BV1749" s="9"/>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c r="DR1749" s="9"/>
      <c r="DS1749" s="9"/>
      <c r="DT1749" s="9"/>
    </row>
    <row r="1750" spans="1:124" hidden="1">
      <c r="A1750" s="9"/>
      <c r="B1750" s="9"/>
      <c r="C1750" s="9"/>
      <c r="D1750" s="9"/>
      <c r="E1750" s="9"/>
      <c r="F1750" s="9"/>
      <c r="G1750" s="9"/>
      <c r="H1750" s="9"/>
      <c r="I1750" s="9"/>
      <c r="J1750" s="9"/>
      <c r="K1750" s="9"/>
      <c r="L1750" s="9"/>
      <c r="M1750" s="9"/>
      <c r="N1750" s="9"/>
      <c r="O1750" s="9"/>
      <c r="P1750" s="9"/>
      <c r="Q1750" s="9"/>
      <c r="R1750" s="9"/>
      <c r="S1750" s="9"/>
      <c r="T1750" s="9"/>
      <c r="U1750" s="9"/>
      <c r="V1750" s="9"/>
      <c r="W1750" s="9"/>
      <c r="X1750" s="9"/>
      <c r="Y1750" s="9"/>
      <c r="Z1750" s="9"/>
      <c r="AA1750" s="9"/>
      <c r="AB1750" s="9"/>
      <c r="AC1750" s="9"/>
      <c r="AD1750" s="9"/>
      <c r="AE1750" s="9"/>
      <c r="AF1750" s="9"/>
      <c r="AG1750" s="9"/>
      <c r="AH1750" s="554"/>
      <c r="AI1750" s="554"/>
      <c r="AJ1750" s="554"/>
      <c r="AK1750" s="554"/>
      <c r="AL1750" s="554"/>
      <c r="AM1750" s="554"/>
      <c r="AN1750" s="554"/>
      <c r="AO1750" s="554"/>
      <c r="AP1750" s="554"/>
      <c r="AQ1750" s="554"/>
      <c r="AR1750" s="554"/>
      <c r="AS1750" s="554"/>
      <c r="AT1750" s="554"/>
      <c r="AU1750" s="554"/>
      <c r="AV1750" s="554"/>
      <c r="AW1750" s="554"/>
      <c r="AX1750" s="554"/>
      <c r="AY1750" s="554"/>
      <c r="AZ1750" s="554"/>
      <c r="BA1750" s="554"/>
      <c r="BB1750" s="554"/>
      <c r="BC1750" s="554"/>
      <c r="BD1750" s="554"/>
      <c r="BE1750" s="554"/>
      <c r="BF1750" s="554"/>
      <c r="BG1750" s="9"/>
      <c r="BH1750" s="9"/>
      <c r="BI1750" s="9"/>
      <c r="BJ1750" s="9"/>
      <c r="BK1750" s="9"/>
      <c r="BL1750" s="9"/>
      <c r="BM1750" s="9"/>
      <c r="BN1750" s="9"/>
      <c r="BO1750" s="9"/>
      <c r="BP1750" s="9"/>
      <c r="BQ1750" s="9"/>
      <c r="BR1750" s="9"/>
      <c r="BS1750" s="9"/>
      <c r="BT1750" s="9"/>
      <c r="BU1750" s="9"/>
      <c r="BV1750" s="9"/>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c r="DR1750" s="9"/>
      <c r="DS1750" s="9"/>
      <c r="DT1750" s="9"/>
    </row>
    <row r="1751" spans="1:124" hidden="1">
      <c r="A1751" s="9"/>
      <c r="B1751" s="9"/>
      <c r="C1751" s="9"/>
      <c r="D1751" s="9"/>
      <c r="E1751" s="9"/>
      <c r="F1751" s="9"/>
      <c r="G1751" s="9"/>
      <c r="H1751" s="9"/>
      <c r="I1751" s="9"/>
      <c r="J1751" s="9"/>
      <c r="K1751" s="9"/>
      <c r="L1751" s="9"/>
      <c r="M1751" s="9"/>
      <c r="N1751" s="9"/>
      <c r="O1751" s="9"/>
      <c r="P1751" s="9"/>
      <c r="Q1751" s="9"/>
      <c r="R1751" s="9"/>
      <c r="S1751" s="9"/>
      <c r="T1751" s="9"/>
      <c r="U1751" s="9"/>
      <c r="V1751" s="9"/>
      <c r="W1751" s="9"/>
      <c r="X1751" s="9"/>
      <c r="Y1751" s="9"/>
      <c r="Z1751" s="9"/>
      <c r="AA1751" s="9"/>
      <c r="AB1751" s="9"/>
      <c r="AC1751" s="9"/>
      <c r="AD1751" s="9"/>
      <c r="AE1751" s="9"/>
      <c r="AF1751" s="9"/>
      <c r="AG1751" s="9"/>
      <c r="AH1751" s="554"/>
      <c r="AI1751" s="554"/>
      <c r="AJ1751" s="554"/>
      <c r="AK1751" s="554"/>
      <c r="AL1751" s="554"/>
      <c r="AM1751" s="554"/>
      <c r="AN1751" s="554"/>
      <c r="AO1751" s="554"/>
      <c r="AP1751" s="554"/>
      <c r="AQ1751" s="554"/>
      <c r="AR1751" s="554"/>
      <c r="AS1751" s="554"/>
      <c r="AT1751" s="554"/>
      <c r="AU1751" s="554"/>
      <c r="AV1751" s="554"/>
      <c r="AW1751" s="554"/>
      <c r="AX1751" s="554"/>
      <c r="AY1751" s="554"/>
      <c r="AZ1751" s="554"/>
      <c r="BA1751" s="554"/>
      <c r="BB1751" s="554"/>
      <c r="BC1751" s="554"/>
      <c r="BD1751" s="554"/>
      <c r="BE1751" s="554"/>
      <c r="BF1751" s="554"/>
      <c r="BG1751" s="9"/>
      <c r="BH1751" s="9"/>
      <c r="BI1751" s="9"/>
      <c r="BJ1751" s="9"/>
      <c r="BK1751" s="9"/>
      <c r="BL1751" s="9"/>
      <c r="BM1751" s="9"/>
      <c r="BN1751" s="9"/>
      <c r="BO1751" s="9"/>
      <c r="BP1751" s="9"/>
      <c r="BQ1751" s="9"/>
      <c r="BR1751" s="9"/>
      <c r="BS1751" s="9"/>
      <c r="BT1751" s="9"/>
      <c r="BU1751" s="9"/>
      <c r="BV1751" s="9"/>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c r="DR1751" s="9"/>
      <c r="DS1751" s="9"/>
      <c r="DT1751" s="9"/>
    </row>
    <row r="1752" spans="1:124" hidden="1">
      <c r="A1752" s="9"/>
      <c r="B1752" s="9"/>
      <c r="C1752" s="9"/>
      <c r="D1752" s="9"/>
      <c r="E1752" s="9"/>
      <c r="F1752" s="9"/>
      <c r="G1752" s="9"/>
      <c r="H1752" s="9"/>
      <c r="I1752" s="9"/>
      <c r="J1752" s="9"/>
      <c r="K1752" s="9"/>
      <c r="L1752" s="9"/>
      <c r="M1752" s="9"/>
      <c r="N1752" s="9"/>
      <c r="O1752" s="9"/>
      <c r="P1752" s="9"/>
      <c r="Q1752" s="9"/>
      <c r="R1752" s="9"/>
      <c r="S1752" s="9"/>
      <c r="T1752" s="9"/>
      <c r="U1752" s="9"/>
      <c r="V1752" s="9"/>
      <c r="W1752" s="9"/>
      <c r="X1752" s="9"/>
      <c r="Y1752" s="9"/>
      <c r="Z1752" s="9"/>
      <c r="AA1752" s="9"/>
      <c r="AB1752" s="9"/>
      <c r="AC1752" s="9"/>
      <c r="AD1752" s="9"/>
      <c r="AE1752" s="9"/>
      <c r="AF1752" s="9"/>
      <c r="AG1752" s="9"/>
      <c r="AH1752" s="554"/>
      <c r="AI1752" s="554"/>
      <c r="AJ1752" s="554"/>
      <c r="AK1752" s="554"/>
      <c r="AL1752" s="554"/>
      <c r="AM1752" s="554"/>
      <c r="AN1752" s="554"/>
      <c r="AO1752" s="554"/>
      <c r="AP1752" s="554"/>
      <c r="AQ1752" s="554"/>
      <c r="AR1752" s="554"/>
      <c r="AS1752" s="554"/>
      <c r="AT1752" s="554"/>
      <c r="AU1752" s="554"/>
      <c r="AV1752" s="554"/>
      <c r="AW1752" s="554"/>
      <c r="AX1752" s="554"/>
      <c r="AY1752" s="554"/>
      <c r="AZ1752" s="554"/>
      <c r="BA1752" s="554"/>
      <c r="BB1752" s="554"/>
      <c r="BC1752" s="554"/>
      <c r="BD1752" s="554"/>
      <c r="BE1752" s="554"/>
      <c r="BF1752" s="554"/>
      <c r="BG1752" s="9"/>
      <c r="BH1752" s="9"/>
      <c r="BI1752" s="9"/>
      <c r="BJ1752" s="9"/>
      <c r="BK1752" s="9"/>
      <c r="BL1752" s="9"/>
      <c r="BM1752" s="9"/>
      <c r="BN1752" s="9"/>
      <c r="BO1752" s="9"/>
      <c r="BP1752" s="9"/>
      <c r="BQ1752" s="9"/>
      <c r="BR1752" s="9"/>
      <c r="BS1752" s="9"/>
      <c r="BT1752" s="9"/>
      <c r="BU1752" s="9"/>
      <c r="BV1752" s="9"/>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c r="DR1752" s="9"/>
      <c r="DS1752" s="9"/>
      <c r="DT1752" s="9"/>
    </row>
    <row r="1753" spans="1:124" hidden="1">
      <c r="A1753" s="9"/>
      <c r="B1753" s="9"/>
      <c r="C1753" s="9"/>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554"/>
      <c r="AI1753" s="554"/>
      <c r="AJ1753" s="554"/>
      <c r="AK1753" s="554"/>
      <c r="AL1753" s="554"/>
      <c r="AM1753" s="554"/>
      <c r="AN1753" s="554"/>
      <c r="AO1753" s="554"/>
      <c r="AP1753" s="554"/>
      <c r="AQ1753" s="554"/>
      <c r="AR1753" s="554"/>
      <c r="AS1753" s="554"/>
      <c r="AT1753" s="554"/>
      <c r="AU1753" s="554"/>
      <c r="AV1753" s="554"/>
      <c r="AW1753" s="554"/>
      <c r="AX1753" s="554"/>
      <c r="AY1753" s="554"/>
      <c r="AZ1753" s="554"/>
      <c r="BA1753" s="554"/>
      <c r="BB1753" s="554"/>
      <c r="BC1753" s="554"/>
      <c r="BD1753" s="554"/>
      <c r="BE1753" s="554"/>
      <c r="BF1753" s="554"/>
      <c r="BG1753" s="9"/>
      <c r="BH1753" s="9"/>
      <c r="BI1753" s="9"/>
      <c r="BJ1753" s="9"/>
      <c r="BK1753" s="9"/>
      <c r="BL1753" s="9"/>
      <c r="BM1753" s="9"/>
      <c r="BN1753" s="9"/>
      <c r="BO1753" s="9"/>
      <c r="BP1753" s="9"/>
      <c r="BQ1753" s="9"/>
      <c r="BR1753" s="9"/>
      <c r="BS1753" s="9"/>
      <c r="BT1753" s="9"/>
      <c r="BU1753" s="9"/>
      <c r="BV1753" s="9"/>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c r="DR1753" s="9"/>
      <c r="DS1753" s="9"/>
      <c r="DT1753" s="9"/>
    </row>
    <row r="1754" spans="1:124" hidden="1">
      <c r="A1754" s="9"/>
      <c r="B1754" s="9"/>
      <c r="C1754" s="9"/>
      <c r="D1754" s="9"/>
      <c r="E1754" s="9"/>
      <c r="F1754" s="9"/>
      <c r="G1754" s="9"/>
      <c r="H1754" s="9"/>
      <c r="I1754" s="9"/>
      <c r="J1754" s="9"/>
      <c r="K1754" s="9"/>
      <c r="L1754" s="9"/>
      <c r="M1754" s="9"/>
      <c r="N1754" s="9"/>
      <c r="O1754" s="9"/>
      <c r="P1754" s="9"/>
      <c r="Q1754" s="9"/>
      <c r="R1754" s="9"/>
      <c r="S1754" s="9"/>
      <c r="T1754" s="9"/>
      <c r="U1754" s="9"/>
      <c r="V1754" s="9"/>
      <c r="W1754" s="9"/>
      <c r="X1754" s="9"/>
      <c r="Y1754" s="9"/>
      <c r="Z1754" s="9"/>
      <c r="AA1754" s="9"/>
      <c r="AB1754" s="9"/>
      <c r="AC1754" s="9"/>
      <c r="AD1754" s="9"/>
      <c r="AE1754" s="9"/>
      <c r="AF1754" s="9"/>
      <c r="AG1754" s="9"/>
      <c r="AH1754" s="554"/>
      <c r="AI1754" s="554"/>
      <c r="AJ1754" s="554"/>
      <c r="AK1754" s="554"/>
      <c r="AL1754" s="554"/>
      <c r="AM1754" s="554"/>
      <c r="AN1754" s="554"/>
      <c r="AO1754" s="554"/>
      <c r="AP1754" s="554"/>
      <c r="AQ1754" s="554"/>
      <c r="AR1754" s="554"/>
      <c r="AS1754" s="554"/>
      <c r="AT1754" s="554"/>
      <c r="AU1754" s="554"/>
      <c r="AV1754" s="554"/>
      <c r="AW1754" s="554"/>
      <c r="AX1754" s="554"/>
      <c r="AY1754" s="554"/>
      <c r="AZ1754" s="554"/>
      <c r="BA1754" s="554"/>
      <c r="BB1754" s="554"/>
      <c r="BC1754" s="554"/>
      <c r="BD1754" s="554"/>
      <c r="BE1754" s="554"/>
      <c r="BF1754" s="554"/>
      <c r="BG1754" s="9"/>
      <c r="BH1754" s="9"/>
      <c r="BI1754" s="9"/>
      <c r="BJ1754" s="9"/>
      <c r="BK1754" s="9"/>
      <c r="BL1754" s="9"/>
      <c r="BM1754" s="9"/>
      <c r="BN1754" s="9"/>
      <c r="BO1754" s="9"/>
      <c r="BP1754" s="9"/>
      <c r="BQ1754" s="9"/>
      <c r="BR1754" s="9"/>
      <c r="BS1754" s="9"/>
      <c r="BT1754" s="9"/>
      <c r="BU1754" s="9"/>
      <c r="BV1754" s="9"/>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c r="DR1754" s="9"/>
      <c r="DS1754" s="9"/>
      <c r="DT1754" s="9"/>
    </row>
    <row r="1755" spans="1:124" hidden="1">
      <c r="A1755" s="9"/>
      <c r="B1755" s="9"/>
      <c r="C1755" s="9"/>
      <c r="D1755" s="9"/>
      <c r="E1755" s="9"/>
      <c r="F1755" s="9"/>
      <c r="G1755" s="9"/>
      <c r="H1755" s="9"/>
      <c r="I1755" s="9"/>
      <c r="J1755" s="9"/>
      <c r="K1755" s="9"/>
      <c r="L1755" s="9"/>
      <c r="M1755" s="9"/>
      <c r="N1755" s="9"/>
      <c r="O1755" s="9"/>
      <c r="P1755" s="9"/>
      <c r="Q1755" s="9"/>
      <c r="R1755" s="9"/>
      <c r="S1755" s="9"/>
      <c r="T1755" s="9"/>
      <c r="U1755" s="9"/>
      <c r="V1755" s="9"/>
      <c r="W1755" s="9"/>
      <c r="X1755" s="9"/>
      <c r="Y1755" s="9"/>
      <c r="Z1755" s="9"/>
      <c r="AA1755" s="9"/>
      <c r="AB1755" s="9"/>
      <c r="AC1755" s="9"/>
      <c r="AD1755" s="9"/>
      <c r="AE1755" s="9"/>
      <c r="AF1755" s="9"/>
      <c r="AG1755" s="9"/>
      <c r="AH1755" s="554"/>
      <c r="AI1755" s="554"/>
      <c r="AJ1755" s="554"/>
      <c r="AK1755" s="554"/>
      <c r="AL1755" s="554"/>
      <c r="AM1755" s="554"/>
      <c r="AN1755" s="554"/>
      <c r="AO1755" s="554"/>
      <c r="AP1755" s="554"/>
      <c r="AQ1755" s="554"/>
      <c r="AR1755" s="554"/>
      <c r="AS1755" s="554"/>
      <c r="AT1755" s="554"/>
      <c r="AU1755" s="554"/>
      <c r="AV1755" s="554"/>
      <c r="AW1755" s="554"/>
      <c r="AX1755" s="554"/>
      <c r="AY1755" s="554"/>
      <c r="AZ1755" s="554"/>
      <c r="BA1755" s="554"/>
      <c r="BB1755" s="554"/>
      <c r="BC1755" s="554"/>
      <c r="BD1755" s="554"/>
      <c r="BE1755" s="554"/>
      <c r="BF1755" s="554"/>
      <c r="BG1755" s="9"/>
      <c r="BH1755" s="9"/>
      <c r="BI1755" s="9"/>
      <c r="BJ1755" s="9"/>
      <c r="BK1755" s="9"/>
      <c r="BL1755" s="9"/>
      <c r="BM1755" s="9"/>
      <c r="BN1755" s="9"/>
      <c r="BO1755" s="9"/>
      <c r="BP1755" s="9"/>
      <c r="BQ1755" s="9"/>
      <c r="BR1755" s="9"/>
      <c r="BS1755" s="9"/>
      <c r="BT1755" s="9"/>
      <c r="BU1755" s="9"/>
      <c r="BV1755" s="9"/>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c r="DR1755" s="9"/>
      <c r="DS1755" s="9"/>
      <c r="DT1755" s="9"/>
    </row>
    <row r="1756" spans="1:124" hidden="1">
      <c r="A1756" s="9"/>
      <c r="B1756" s="9"/>
      <c r="C1756" s="9"/>
      <c r="D1756" s="9"/>
      <c r="E1756" s="9"/>
      <c r="F1756" s="9"/>
      <c r="G1756" s="9"/>
      <c r="H1756" s="9"/>
      <c r="I1756" s="9"/>
      <c r="J1756" s="9"/>
      <c r="K1756" s="9"/>
      <c r="L1756" s="9"/>
      <c r="M1756" s="9"/>
      <c r="N1756" s="9"/>
      <c r="O1756" s="9"/>
      <c r="P1756" s="9"/>
      <c r="Q1756" s="9"/>
      <c r="R1756" s="9"/>
      <c r="S1756" s="9"/>
      <c r="T1756" s="9"/>
      <c r="U1756" s="9"/>
      <c r="V1756" s="9"/>
      <c r="W1756" s="9"/>
      <c r="X1756" s="9"/>
      <c r="Y1756" s="9"/>
      <c r="Z1756" s="9"/>
      <c r="AA1756" s="9"/>
      <c r="AB1756" s="9"/>
      <c r="AC1756" s="9"/>
      <c r="AD1756" s="9"/>
      <c r="AE1756" s="9"/>
      <c r="AF1756" s="9"/>
      <c r="AG1756" s="9"/>
      <c r="AH1756" s="554"/>
      <c r="AI1756" s="554"/>
      <c r="AJ1756" s="554"/>
      <c r="AK1756" s="554"/>
      <c r="AL1756" s="554"/>
      <c r="AM1756" s="554"/>
      <c r="AN1756" s="554"/>
      <c r="AO1756" s="554"/>
      <c r="AP1756" s="554"/>
      <c r="AQ1756" s="554"/>
      <c r="AR1756" s="554"/>
      <c r="AS1756" s="554"/>
      <c r="AT1756" s="554"/>
      <c r="AU1756" s="554"/>
      <c r="AV1756" s="554"/>
      <c r="AW1756" s="554"/>
      <c r="AX1756" s="554"/>
      <c r="AY1756" s="554"/>
      <c r="AZ1756" s="554"/>
      <c r="BA1756" s="554"/>
      <c r="BB1756" s="554"/>
      <c r="BC1756" s="554"/>
      <c r="BD1756" s="554"/>
      <c r="BE1756" s="554"/>
      <c r="BF1756" s="554"/>
      <c r="BG1756" s="9"/>
      <c r="BH1756" s="9"/>
      <c r="BI1756" s="9"/>
      <c r="BJ1756" s="9"/>
      <c r="BK1756" s="9"/>
      <c r="BL1756" s="9"/>
      <c r="BM1756" s="9"/>
      <c r="BN1756" s="9"/>
      <c r="BO1756" s="9"/>
      <c r="BP1756" s="9"/>
      <c r="BQ1756" s="9"/>
      <c r="BR1756" s="9"/>
      <c r="BS1756" s="9"/>
      <c r="BT1756" s="9"/>
      <c r="BU1756" s="9"/>
      <c r="BV1756" s="9"/>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c r="DR1756" s="9"/>
      <c r="DS1756" s="9"/>
      <c r="DT1756" s="9"/>
    </row>
    <row r="1757" spans="1:124" hidden="1">
      <c r="A1757" s="9"/>
      <c r="B1757" s="9"/>
      <c r="C1757" s="9"/>
      <c r="D1757" s="9"/>
      <c r="E1757" s="9"/>
      <c r="F1757" s="9"/>
      <c r="G1757" s="9"/>
      <c r="H1757" s="9"/>
      <c r="I1757" s="9"/>
      <c r="J1757" s="9"/>
      <c r="K1757" s="9"/>
      <c r="L1757" s="9"/>
      <c r="M1757" s="9"/>
      <c r="N1757" s="9"/>
      <c r="O1757" s="9"/>
      <c r="P1757" s="9"/>
      <c r="Q1757" s="9"/>
      <c r="R1757" s="9"/>
      <c r="S1757" s="9"/>
      <c r="T1757" s="9"/>
      <c r="U1757" s="9"/>
      <c r="V1757" s="9"/>
      <c r="W1757" s="9"/>
      <c r="X1757" s="9"/>
      <c r="Y1757" s="9"/>
      <c r="Z1757" s="9"/>
      <c r="AA1757" s="9"/>
      <c r="AB1757" s="9"/>
      <c r="AC1757" s="9"/>
      <c r="AD1757" s="9"/>
      <c r="AE1757" s="9"/>
      <c r="AF1757" s="9"/>
      <c r="AG1757" s="9"/>
      <c r="AH1757" s="554"/>
      <c r="AI1757" s="554"/>
      <c r="AJ1757" s="554"/>
      <c r="AK1757" s="554"/>
      <c r="AL1757" s="554"/>
      <c r="AM1757" s="554"/>
      <c r="AN1757" s="554"/>
      <c r="AO1757" s="554"/>
      <c r="AP1757" s="554"/>
      <c r="AQ1757" s="554"/>
      <c r="AR1757" s="554"/>
      <c r="AS1757" s="554"/>
      <c r="AT1757" s="554"/>
      <c r="AU1757" s="554"/>
      <c r="AV1757" s="554"/>
      <c r="AW1757" s="554"/>
      <c r="AX1757" s="554"/>
      <c r="AY1757" s="554"/>
      <c r="AZ1757" s="554"/>
      <c r="BA1757" s="554"/>
      <c r="BB1757" s="554"/>
      <c r="BC1757" s="554"/>
      <c r="BD1757" s="554"/>
      <c r="BE1757" s="554"/>
      <c r="BF1757" s="554"/>
      <c r="BG1757" s="9"/>
      <c r="BH1757" s="9"/>
      <c r="BI1757" s="9"/>
      <c r="BJ1757" s="9"/>
      <c r="BK1757" s="9"/>
      <c r="BL1757" s="9"/>
      <c r="BM1757" s="9"/>
      <c r="BN1757" s="9"/>
      <c r="BO1757" s="9"/>
      <c r="BP1757" s="9"/>
      <c r="BQ1757" s="9"/>
      <c r="BR1757" s="9"/>
      <c r="BS1757" s="9"/>
      <c r="BT1757" s="9"/>
      <c r="BU1757" s="9"/>
      <c r="BV1757" s="9"/>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c r="DR1757" s="9"/>
      <c r="DS1757" s="9"/>
      <c r="DT1757" s="9"/>
    </row>
    <row r="1758" spans="1:124" hidden="1">
      <c r="A1758" s="9"/>
      <c r="B1758" s="9"/>
      <c r="C1758" s="9"/>
      <c r="D1758" s="9"/>
      <c r="E1758" s="9"/>
      <c r="F1758" s="9"/>
      <c r="G1758" s="9"/>
      <c r="H1758" s="9"/>
      <c r="I1758" s="9"/>
      <c r="J1758" s="9"/>
      <c r="K1758" s="9"/>
      <c r="L1758" s="9"/>
      <c r="M1758" s="9"/>
      <c r="N1758" s="9"/>
      <c r="O1758" s="9"/>
      <c r="P1758" s="9"/>
      <c r="Q1758" s="9"/>
      <c r="R1758" s="9"/>
      <c r="S1758" s="9"/>
      <c r="T1758" s="9"/>
      <c r="U1758" s="9"/>
      <c r="V1758" s="9"/>
      <c r="W1758" s="9"/>
      <c r="X1758" s="9"/>
      <c r="Y1758" s="9"/>
      <c r="Z1758" s="9"/>
      <c r="AA1758" s="9"/>
      <c r="AB1758" s="9"/>
      <c r="AC1758" s="9"/>
      <c r="AD1758" s="9"/>
      <c r="AE1758" s="9"/>
      <c r="AF1758" s="9"/>
      <c r="AG1758" s="9"/>
      <c r="AH1758" s="554"/>
      <c r="AI1758" s="554"/>
      <c r="AJ1758" s="554"/>
      <c r="AK1758" s="554"/>
      <c r="AL1758" s="554"/>
      <c r="AM1758" s="554"/>
      <c r="AN1758" s="554"/>
      <c r="AO1758" s="554"/>
      <c r="AP1758" s="554"/>
      <c r="AQ1758" s="554"/>
      <c r="AR1758" s="554"/>
      <c r="AS1758" s="554"/>
      <c r="AT1758" s="554"/>
      <c r="AU1758" s="554"/>
      <c r="AV1758" s="554"/>
      <c r="AW1758" s="554"/>
      <c r="AX1758" s="554"/>
      <c r="AY1758" s="554"/>
      <c r="AZ1758" s="554"/>
      <c r="BA1758" s="554"/>
      <c r="BB1758" s="554"/>
      <c r="BC1758" s="554"/>
      <c r="BD1758" s="554"/>
      <c r="BE1758" s="554"/>
      <c r="BF1758" s="554"/>
      <c r="BG1758" s="9"/>
      <c r="BH1758" s="9"/>
      <c r="BI1758" s="9"/>
      <c r="BJ1758" s="9"/>
      <c r="BK1758" s="9"/>
      <c r="BL1758" s="9"/>
      <c r="BM1758" s="9"/>
      <c r="BN1758" s="9"/>
      <c r="BO1758" s="9"/>
      <c r="BP1758" s="9"/>
      <c r="BQ1758" s="9"/>
      <c r="BR1758" s="9"/>
      <c r="BS1758" s="9"/>
      <c r="BT1758" s="9"/>
      <c r="BU1758" s="9"/>
      <c r="BV1758" s="9"/>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c r="DR1758" s="9"/>
      <c r="DS1758" s="9"/>
      <c r="DT1758" s="9"/>
    </row>
    <row r="1759" spans="1:124" hidden="1">
      <c r="A1759" s="9"/>
      <c r="B1759" s="9"/>
      <c r="C1759" s="9"/>
      <c r="D1759" s="9"/>
      <c r="E1759" s="9"/>
      <c r="F1759" s="9"/>
      <c r="G1759" s="9"/>
      <c r="H1759" s="9"/>
      <c r="I1759" s="9"/>
      <c r="J1759" s="9"/>
      <c r="K1759" s="9"/>
      <c r="L1759" s="9"/>
      <c r="M1759" s="9"/>
      <c r="N1759" s="9"/>
      <c r="O1759" s="9"/>
      <c r="P1759" s="9"/>
      <c r="Q1759" s="9"/>
      <c r="R1759" s="9"/>
      <c r="S1759" s="9"/>
      <c r="T1759" s="9"/>
      <c r="U1759" s="9"/>
      <c r="V1759" s="9"/>
      <c r="W1759" s="9"/>
      <c r="X1759" s="9"/>
      <c r="Y1759" s="9"/>
      <c r="Z1759" s="9"/>
      <c r="AA1759" s="9"/>
      <c r="AB1759" s="9"/>
      <c r="AC1759" s="9"/>
      <c r="AD1759" s="9"/>
      <c r="AE1759" s="9"/>
      <c r="AF1759" s="9"/>
      <c r="AG1759" s="9"/>
      <c r="AH1759" s="554"/>
      <c r="AI1759" s="554"/>
      <c r="AJ1759" s="554"/>
      <c r="AK1759" s="554"/>
      <c r="AL1759" s="554"/>
      <c r="AM1759" s="554"/>
      <c r="AN1759" s="554"/>
      <c r="AO1759" s="554"/>
      <c r="AP1759" s="554"/>
      <c r="AQ1759" s="554"/>
      <c r="AR1759" s="554"/>
      <c r="AS1759" s="554"/>
      <c r="AT1759" s="554"/>
      <c r="AU1759" s="554"/>
      <c r="AV1759" s="554"/>
      <c r="AW1759" s="554"/>
      <c r="AX1759" s="554"/>
      <c r="AY1759" s="554"/>
      <c r="AZ1759" s="554"/>
      <c r="BA1759" s="554"/>
      <c r="BB1759" s="554"/>
      <c r="BC1759" s="554"/>
      <c r="BD1759" s="554"/>
      <c r="BE1759" s="554"/>
      <c r="BF1759" s="554"/>
      <c r="BG1759" s="9"/>
      <c r="BH1759" s="9"/>
      <c r="BI1759" s="9"/>
      <c r="BJ1759" s="9"/>
      <c r="BK1759" s="9"/>
      <c r="BL1759" s="9"/>
      <c r="BM1759" s="9"/>
      <c r="BN1759" s="9"/>
      <c r="BO1759" s="9"/>
      <c r="BP1759" s="9"/>
      <c r="BQ1759" s="9"/>
      <c r="BR1759" s="9"/>
      <c r="BS1759" s="9"/>
      <c r="BT1759" s="9"/>
      <c r="BU1759" s="9"/>
      <c r="BV1759" s="9"/>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c r="DR1759" s="9"/>
      <c r="DS1759" s="9"/>
      <c r="DT1759" s="9"/>
    </row>
    <row r="1760" spans="1:124" hidden="1">
      <c r="A1760" s="9"/>
      <c r="B1760" s="9"/>
      <c r="C1760" s="9"/>
      <c r="D1760" s="9"/>
      <c r="E1760" s="9"/>
      <c r="F1760" s="9"/>
      <c r="G1760" s="9"/>
      <c r="H1760" s="9"/>
      <c r="I1760" s="9"/>
      <c r="J1760" s="9"/>
      <c r="K1760" s="9"/>
      <c r="L1760" s="9"/>
      <c r="M1760" s="9"/>
      <c r="N1760" s="9"/>
      <c r="O1760" s="9"/>
      <c r="P1760" s="9"/>
      <c r="Q1760" s="9"/>
      <c r="R1760" s="9"/>
      <c r="S1760" s="9"/>
      <c r="T1760" s="9"/>
      <c r="U1760" s="9"/>
      <c r="V1760" s="9"/>
      <c r="W1760" s="9"/>
      <c r="X1760" s="9"/>
      <c r="Y1760" s="9"/>
      <c r="Z1760" s="9"/>
      <c r="AA1760" s="9"/>
      <c r="AB1760" s="9"/>
      <c r="AC1760" s="9"/>
      <c r="AD1760" s="9"/>
      <c r="AE1760" s="9"/>
      <c r="AF1760" s="9"/>
      <c r="AG1760" s="9"/>
      <c r="AH1760" s="554"/>
      <c r="AI1760" s="554"/>
      <c r="AJ1760" s="554"/>
      <c r="AK1760" s="554"/>
      <c r="AL1760" s="554"/>
      <c r="AM1760" s="554"/>
      <c r="AN1760" s="554"/>
      <c r="AO1760" s="554"/>
      <c r="AP1760" s="554"/>
      <c r="AQ1760" s="554"/>
      <c r="AR1760" s="554"/>
      <c r="AS1760" s="554"/>
      <c r="AT1760" s="554"/>
      <c r="AU1760" s="554"/>
      <c r="AV1760" s="554"/>
      <c r="AW1760" s="554"/>
      <c r="AX1760" s="554"/>
      <c r="AY1760" s="554"/>
      <c r="AZ1760" s="554"/>
      <c r="BA1760" s="554"/>
      <c r="BB1760" s="554"/>
      <c r="BC1760" s="554"/>
      <c r="BD1760" s="554"/>
      <c r="BE1760" s="554"/>
      <c r="BF1760" s="554"/>
      <c r="BG1760" s="9"/>
      <c r="BH1760" s="9"/>
      <c r="BI1760" s="9"/>
      <c r="BJ1760" s="9"/>
      <c r="BK1760" s="9"/>
      <c r="BL1760" s="9"/>
      <c r="BM1760" s="9"/>
      <c r="BN1760" s="9"/>
      <c r="BO1760" s="9"/>
      <c r="BP1760" s="9"/>
      <c r="BQ1760" s="9"/>
      <c r="BR1760" s="9"/>
      <c r="BS1760" s="9"/>
      <c r="BT1760" s="9"/>
      <c r="BU1760" s="9"/>
      <c r="BV1760" s="9"/>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c r="DR1760" s="9"/>
      <c r="DS1760" s="9"/>
      <c r="DT1760" s="9"/>
    </row>
    <row r="1761" spans="1:124" hidden="1">
      <c r="A1761" s="9"/>
      <c r="B1761" s="9"/>
      <c r="C1761" s="9"/>
      <c r="D1761" s="9"/>
      <c r="E1761" s="9"/>
      <c r="F1761" s="9"/>
      <c r="G1761" s="9"/>
      <c r="H1761" s="9"/>
      <c r="I1761" s="9"/>
      <c r="J1761" s="9"/>
      <c r="K1761" s="9"/>
      <c r="L1761" s="9"/>
      <c r="M1761" s="9"/>
      <c r="N1761" s="9"/>
      <c r="O1761" s="9"/>
      <c r="P1761" s="9"/>
      <c r="Q1761" s="9"/>
      <c r="R1761" s="9"/>
      <c r="S1761" s="9"/>
      <c r="T1761" s="9"/>
      <c r="U1761" s="9"/>
      <c r="V1761" s="9"/>
      <c r="W1761" s="9"/>
      <c r="X1761" s="9"/>
      <c r="Y1761" s="9"/>
      <c r="Z1761" s="9"/>
      <c r="AA1761" s="9"/>
      <c r="AB1761" s="9"/>
      <c r="AC1761" s="9"/>
      <c r="AD1761" s="9"/>
      <c r="AE1761" s="9"/>
      <c r="AF1761" s="9"/>
      <c r="AG1761" s="9"/>
      <c r="AH1761" s="554"/>
      <c r="AI1761" s="554"/>
      <c r="AJ1761" s="554"/>
      <c r="AK1761" s="554"/>
      <c r="AL1761" s="554"/>
      <c r="AM1761" s="554"/>
      <c r="AN1761" s="554"/>
      <c r="AO1761" s="554"/>
      <c r="AP1761" s="554"/>
      <c r="AQ1761" s="554"/>
      <c r="AR1761" s="554"/>
      <c r="AS1761" s="554"/>
      <c r="AT1761" s="554"/>
      <c r="AU1761" s="554"/>
      <c r="AV1761" s="554"/>
      <c r="AW1761" s="554"/>
      <c r="AX1761" s="554"/>
      <c r="AY1761" s="554"/>
      <c r="AZ1761" s="554"/>
      <c r="BA1761" s="554"/>
      <c r="BB1761" s="554"/>
      <c r="BC1761" s="554"/>
      <c r="BD1761" s="554"/>
      <c r="BE1761" s="554"/>
      <c r="BF1761" s="554"/>
      <c r="BG1761" s="9"/>
      <c r="BH1761" s="9"/>
      <c r="BI1761" s="9"/>
      <c r="BJ1761" s="9"/>
      <c r="BK1761" s="9"/>
      <c r="BL1761" s="9"/>
      <c r="BM1761" s="9"/>
      <c r="BN1761" s="9"/>
      <c r="BO1761" s="9"/>
      <c r="BP1761" s="9"/>
      <c r="BQ1761" s="9"/>
      <c r="BR1761" s="9"/>
      <c r="BS1761" s="9"/>
      <c r="BT1761" s="9"/>
      <c r="BU1761" s="9"/>
      <c r="BV1761" s="9"/>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c r="DR1761" s="9"/>
      <c r="DS1761" s="9"/>
      <c r="DT1761" s="9"/>
    </row>
    <row r="1762" spans="1:124" hidden="1">
      <c r="A1762" s="9"/>
      <c r="B1762" s="9"/>
      <c r="C1762" s="9"/>
      <c r="D1762" s="9"/>
      <c r="E1762" s="9"/>
      <c r="F1762" s="9"/>
      <c r="G1762" s="9"/>
      <c r="H1762" s="9"/>
      <c r="I1762" s="9"/>
      <c r="J1762" s="9"/>
      <c r="K1762" s="9"/>
      <c r="L1762" s="9"/>
      <c r="M1762" s="9"/>
      <c r="N1762" s="9"/>
      <c r="O1762" s="9"/>
      <c r="P1762" s="9"/>
      <c r="Q1762" s="9"/>
      <c r="R1762" s="9"/>
      <c r="S1762" s="9"/>
      <c r="T1762" s="9"/>
      <c r="U1762" s="9"/>
      <c r="V1762" s="9"/>
      <c r="W1762" s="9"/>
      <c r="X1762" s="9"/>
      <c r="Y1762" s="9"/>
      <c r="Z1762" s="9"/>
      <c r="AA1762" s="9"/>
      <c r="AB1762" s="9"/>
      <c r="AC1762" s="9"/>
      <c r="AD1762" s="9"/>
      <c r="AE1762" s="9"/>
      <c r="AF1762" s="9"/>
      <c r="AG1762" s="9"/>
      <c r="AH1762" s="554"/>
      <c r="AI1762" s="554"/>
      <c r="AJ1762" s="554"/>
      <c r="AK1762" s="554"/>
      <c r="AL1762" s="554"/>
      <c r="AM1762" s="554"/>
      <c r="AN1762" s="554"/>
      <c r="AO1762" s="554"/>
      <c r="AP1762" s="554"/>
      <c r="AQ1762" s="554"/>
      <c r="AR1762" s="554"/>
      <c r="AS1762" s="554"/>
      <c r="AT1762" s="554"/>
      <c r="AU1762" s="554"/>
      <c r="AV1762" s="554"/>
      <c r="AW1762" s="554"/>
      <c r="AX1762" s="554"/>
      <c r="AY1762" s="554"/>
      <c r="AZ1762" s="554"/>
      <c r="BA1762" s="554"/>
      <c r="BB1762" s="554"/>
      <c r="BC1762" s="554"/>
      <c r="BD1762" s="554"/>
      <c r="BE1762" s="554"/>
      <c r="BF1762" s="554"/>
      <c r="BG1762" s="9"/>
      <c r="BH1762" s="9"/>
      <c r="BI1762" s="9"/>
      <c r="BJ1762" s="9"/>
      <c r="BK1762" s="9"/>
      <c r="BL1762" s="9"/>
      <c r="BM1762" s="9"/>
      <c r="BN1762" s="9"/>
      <c r="BO1762" s="9"/>
      <c r="BP1762" s="9"/>
      <c r="BQ1762" s="9"/>
      <c r="BR1762" s="9"/>
      <c r="BS1762" s="9"/>
      <c r="BT1762" s="9"/>
      <c r="BU1762" s="9"/>
      <c r="BV1762" s="9"/>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c r="DR1762" s="9"/>
      <c r="DS1762" s="9"/>
      <c r="DT1762" s="9"/>
    </row>
    <row r="1763" spans="1:124" hidden="1">
      <c r="A1763" s="9"/>
      <c r="B1763" s="9"/>
      <c r="C1763" s="9"/>
      <c r="D1763" s="9"/>
      <c r="E1763" s="9"/>
      <c r="F1763" s="9"/>
      <c r="G1763" s="9"/>
      <c r="H1763" s="9"/>
      <c r="I1763" s="9"/>
      <c r="J1763" s="9"/>
      <c r="K1763" s="9"/>
      <c r="L1763" s="9"/>
      <c r="M1763" s="9"/>
      <c r="N1763" s="9"/>
      <c r="O1763" s="9"/>
      <c r="P1763" s="9"/>
      <c r="Q1763" s="9"/>
      <c r="R1763" s="9"/>
      <c r="S1763" s="9"/>
      <c r="T1763" s="9"/>
      <c r="U1763" s="9"/>
      <c r="V1763" s="9"/>
      <c r="W1763" s="9"/>
      <c r="X1763" s="9"/>
      <c r="Y1763" s="9"/>
      <c r="Z1763" s="9"/>
      <c r="AA1763" s="9"/>
      <c r="AB1763" s="9"/>
      <c r="AC1763" s="9"/>
      <c r="AD1763" s="9"/>
      <c r="AE1763" s="9"/>
      <c r="AF1763" s="9"/>
      <c r="AG1763" s="9"/>
      <c r="AH1763" s="554"/>
      <c r="AI1763" s="554"/>
      <c r="AJ1763" s="554"/>
      <c r="AK1763" s="554"/>
      <c r="AL1763" s="554"/>
      <c r="AM1763" s="554"/>
      <c r="AN1763" s="554"/>
      <c r="AO1763" s="554"/>
      <c r="AP1763" s="554"/>
      <c r="AQ1763" s="554"/>
      <c r="AR1763" s="554"/>
      <c r="AS1763" s="554"/>
      <c r="AT1763" s="554"/>
      <c r="AU1763" s="554"/>
      <c r="AV1763" s="554"/>
      <c r="AW1763" s="554"/>
      <c r="AX1763" s="554"/>
      <c r="AY1763" s="554"/>
      <c r="AZ1763" s="554"/>
      <c r="BA1763" s="554"/>
      <c r="BB1763" s="554"/>
      <c r="BC1763" s="554"/>
      <c r="BD1763" s="554"/>
      <c r="BE1763" s="554"/>
      <c r="BF1763" s="554"/>
      <c r="BG1763" s="9"/>
      <c r="BH1763" s="9"/>
      <c r="BI1763" s="9"/>
      <c r="BJ1763" s="9"/>
      <c r="BK1763" s="9"/>
      <c r="BL1763" s="9"/>
      <c r="BM1763" s="9"/>
      <c r="BN1763" s="9"/>
      <c r="BO1763" s="9"/>
      <c r="BP1763" s="9"/>
      <c r="BQ1763" s="9"/>
      <c r="BR1763" s="9"/>
      <c r="BS1763" s="9"/>
      <c r="BT1763" s="9"/>
      <c r="BU1763" s="9"/>
      <c r="BV1763" s="9"/>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c r="DR1763" s="9"/>
      <c r="DS1763" s="9"/>
      <c r="DT1763" s="9"/>
    </row>
    <row r="1764" spans="1:124" hidden="1">
      <c r="A1764" s="9"/>
      <c r="B1764" s="9"/>
      <c r="C1764" s="9"/>
      <c r="D1764" s="9"/>
      <c r="E1764" s="9"/>
      <c r="F1764" s="9"/>
      <c r="G1764" s="9"/>
      <c r="H1764" s="9"/>
      <c r="I1764" s="9"/>
      <c r="J1764" s="9"/>
      <c r="K1764" s="9"/>
      <c r="L1764" s="9"/>
      <c r="M1764" s="9"/>
      <c r="N1764" s="9"/>
      <c r="O1764" s="9"/>
      <c r="P1764" s="9"/>
      <c r="Q1764" s="9"/>
      <c r="R1764" s="9"/>
      <c r="S1764" s="9"/>
      <c r="T1764" s="9"/>
      <c r="U1764" s="9"/>
      <c r="V1764" s="9"/>
      <c r="W1764" s="9"/>
      <c r="X1764" s="9"/>
      <c r="Y1764" s="9"/>
      <c r="Z1764" s="9"/>
      <c r="AA1764" s="9"/>
      <c r="AB1764" s="9"/>
      <c r="AC1764" s="9"/>
      <c r="AD1764" s="9"/>
      <c r="AE1764" s="9"/>
      <c r="AF1764" s="9"/>
      <c r="AG1764" s="9"/>
      <c r="AH1764" s="554"/>
      <c r="AI1764" s="554"/>
      <c r="AJ1764" s="554"/>
      <c r="AK1764" s="554"/>
      <c r="AL1764" s="554"/>
      <c r="AM1764" s="554"/>
      <c r="AN1764" s="554"/>
      <c r="AO1764" s="554"/>
      <c r="AP1764" s="554"/>
      <c r="AQ1764" s="554"/>
      <c r="AR1764" s="554"/>
      <c r="AS1764" s="554"/>
      <c r="AT1764" s="554"/>
      <c r="AU1764" s="554"/>
      <c r="AV1764" s="554"/>
      <c r="AW1764" s="554"/>
      <c r="AX1764" s="554"/>
      <c r="AY1764" s="554"/>
      <c r="AZ1764" s="554"/>
      <c r="BA1764" s="554"/>
      <c r="BB1764" s="554"/>
      <c r="BC1764" s="554"/>
      <c r="BD1764" s="554"/>
      <c r="BE1764" s="554"/>
      <c r="BF1764" s="554"/>
      <c r="BG1764" s="9"/>
      <c r="BH1764" s="9"/>
      <c r="BI1764" s="9"/>
      <c r="BJ1764" s="9"/>
      <c r="BK1764" s="9"/>
      <c r="BL1764" s="9"/>
      <c r="BM1764" s="9"/>
      <c r="BN1764" s="9"/>
      <c r="BO1764" s="9"/>
      <c r="BP1764" s="9"/>
      <c r="BQ1764" s="9"/>
      <c r="BR1764" s="9"/>
      <c r="BS1764" s="9"/>
      <c r="BT1764" s="9"/>
      <c r="BU1764" s="9"/>
      <c r="BV1764" s="9"/>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c r="DR1764" s="9"/>
      <c r="DS1764" s="9"/>
      <c r="DT1764" s="9"/>
    </row>
    <row r="1765" spans="1:124" hidden="1">
      <c r="A1765" s="9"/>
      <c r="B1765" s="9"/>
      <c r="C1765" s="9"/>
      <c r="D1765" s="9"/>
      <c r="E1765" s="9"/>
      <c r="F1765" s="9"/>
      <c r="G1765" s="9"/>
      <c r="H1765" s="9"/>
      <c r="I1765" s="9"/>
      <c r="J1765" s="9"/>
      <c r="K1765" s="9"/>
      <c r="L1765" s="9"/>
      <c r="M1765" s="9"/>
      <c r="N1765" s="9"/>
      <c r="O1765" s="9"/>
      <c r="P1765" s="9"/>
      <c r="Q1765" s="9"/>
      <c r="R1765" s="9"/>
      <c r="S1765" s="9"/>
      <c r="T1765" s="9"/>
      <c r="U1765" s="9"/>
      <c r="V1765" s="9"/>
      <c r="W1765" s="9"/>
      <c r="X1765" s="9"/>
      <c r="Y1765" s="9"/>
      <c r="Z1765" s="9"/>
      <c r="AA1765" s="9"/>
      <c r="AB1765" s="9"/>
      <c r="AC1765" s="9"/>
      <c r="AD1765" s="9"/>
      <c r="AE1765" s="9"/>
      <c r="AF1765" s="9"/>
      <c r="AG1765" s="9"/>
      <c r="AH1765" s="554"/>
      <c r="AI1765" s="554"/>
      <c r="AJ1765" s="554"/>
      <c r="AK1765" s="554"/>
      <c r="AL1765" s="554"/>
      <c r="AM1765" s="554"/>
      <c r="AN1765" s="554"/>
      <c r="AO1765" s="554"/>
      <c r="AP1765" s="554"/>
      <c r="AQ1765" s="554"/>
      <c r="AR1765" s="554"/>
      <c r="AS1765" s="554"/>
      <c r="AT1765" s="554"/>
      <c r="AU1765" s="554"/>
      <c r="AV1765" s="554"/>
      <c r="AW1765" s="554"/>
      <c r="AX1765" s="554"/>
      <c r="AY1765" s="554"/>
      <c r="AZ1765" s="554"/>
      <c r="BA1765" s="554"/>
      <c r="BB1765" s="554"/>
      <c r="BC1765" s="554"/>
      <c r="BD1765" s="554"/>
      <c r="BE1765" s="554"/>
      <c r="BF1765" s="554"/>
      <c r="BG1765" s="9"/>
      <c r="BH1765" s="9"/>
      <c r="BI1765" s="9"/>
      <c r="BJ1765" s="9"/>
      <c r="BK1765" s="9"/>
      <c r="BL1765" s="9"/>
      <c r="BM1765" s="9"/>
      <c r="BN1765" s="9"/>
      <c r="BO1765" s="9"/>
      <c r="BP1765" s="9"/>
      <c r="BQ1765" s="9"/>
      <c r="BR1765" s="9"/>
      <c r="BS1765" s="9"/>
      <c r="BT1765" s="9"/>
      <c r="BU1765" s="9"/>
      <c r="BV1765" s="9"/>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c r="DR1765" s="9"/>
      <c r="DS1765" s="9"/>
      <c r="DT1765" s="9"/>
    </row>
    <row r="1766" spans="1:124" hidden="1">
      <c r="A1766" s="9"/>
      <c r="B1766" s="9"/>
      <c r="C1766" s="9"/>
      <c r="D1766" s="9"/>
      <c r="E1766" s="9"/>
      <c r="F1766" s="9"/>
      <c r="G1766" s="9"/>
      <c r="H1766" s="9"/>
      <c r="I1766" s="9"/>
      <c r="J1766" s="9"/>
      <c r="K1766" s="9"/>
      <c r="L1766" s="9"/>
      <c r="M1766" s="9"/>
      <c r="N1766" s="9"/>
      <c r="O1766" s="9"/>
      <c r="P1766" s="9"/>
      <c r="Q1766" s="9"/>
      <c r="R1766" s="9"/>
      <c r="S1766" s="9"/>
      <c r="T1766" s="9"/>
      <c r="U1766" s="9"/>
      <c r="V1766" s="9"/>
      <c r="W1766" s="9"/>
      <c r="X1766" s="9"/>
      <c r="Y1766" s="9"/>
      <c r="Z1766" s="9"/>
      <c r="AA1766" s="9"/>
      <c r="AB1766" s="9"/>
      <c r="AC1766" s="9"/>
      <c r="AD1766" s="9"/>
      <c r="AE1766" s="9"/>
      <c r="AF1766" s="9"/>
      <c r="AG1766" s="9"/>
      <c r="AH1766" s="554"/>
      <c r="AI1766" s="554"/>
      <c r="AJ1766" s="554"/>
      <c r="AK1766" s="554"/>
      <c r="AL1766" s="554"/>
      <c r="AM1766" s="554"/>
      <c r="AN1766" s="554"/>
      <c r="AO1766" s="554"/>
      <c r="AP1766" s="554"/>
      <c r="AQ1766" s="554"/>
      <c r="AR1766" s="554"/>
      <c r="AS1766" s="554"/>
      <c r="AT1766" s="554"/>
      <c r="AU1766" s="554"/>
      <c r="AV1766" s="554"/>
      <c r="AW1766" s="554"/>
      <c r="AX1766" s="554"/>
      <c r="AY1766" s="554"/>
      <c r="AZ1766" s="554"/>
      <c r="BA1766" s="554"/>
      <c r="BB1766" s="554"/>
      <c r="BC1766" s="554"/>
      <c r="BD1766" s="554"/>
      <c r="BE1766" s="554"/>
      <c r="BF1766" s="554"/>
      <c r="BG1766" s="9"/>
      <c r="BH1766" s="9"/>
      <c r="BI1766" s="9"/>
      <c r="BJ1766" s="9"/>
      <c r="BK1766" s="9"/>
      <c r="BL1766" s="9"/>
      <c r="BM1766" s="9"/>
      <c r="BN1766" s="9"/>
      <c r="BO1766" s="9"/>
      <c r="BP1766" s="9"/>
      <c r="BQ1766" s="9"/>
      <c r="BR1766" s="9"/>
      <c r="BS1766" s="9"/>
      <c r="BT1766" s="9"/>
      <c r="BU1766" s="9"/>
      <c r="BV1766" s="9"/>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c r="DR1766" s="9"/>
      <c r="DS1766" s="9"/>
      <c r="DT1766" s="9"/>
    </row>
    <row r="1767" spans="1:124" hidden="1">
      <c r="A1767" s="9"/>
      <c r="B1767" s="9"/>
      <c r="C1767" s="9"/>
      <c r="D1767" s="9"/>
      <c r="E1767" s="9"/>
      <c r="F1767" s="9"/>
      <c r="G1767" s="9"/>
      <c r="H1767" s="9"/>
      <c r="I1767" s="9"/>
      <c r="J1767" s="9"/>
      <c r="K1767" s="9"/>
      <c r="L1767" s="9"/>
      <c r="M1767" s="9"/>
      <c r="N1767" s="9"/>
      <c r="O1767" s="9"/>
      <c r="P1767" s="9"/>
      <c r="Q1767" s="9"/>
      <c r="R1767" s="9"/>
      <c r="S1767" s="9"/>
      <c r="T1767" s="9"/>
      <c r="U1767" s="9"/>
      <c r="V1767" s="9"/>
      <c r="W1767" s="9"/>
      <c r="X1767" s="9"/>
      <c r="Y1767" s="9"/>
      <c r="Z1767" s="9"/>
      <c r="AA1767" s="9"/>
      <c r="AB1767" s="9"/>
      <c r="AC1767" s="9"/>
      <c r="AD1767" s="9"/>
      <c r="AE1767" s="9"/>
      <c r="AF1767" s="9"/>
      <c r="AG1767" s="9"/>
      <c r="AH1767" s="554"/>
      <c r="AI1767" s="554"/>
      <c r="AJ1767" s="554"/>
      <c r="AK1767" s="554"/>
      <c r="AL1767" s="554"/>
      <c r="AM1767" s="554"/>
      <c r="AN1767" s="554"/>
      <c r="AO1767" s="554"/>
      <c r="AP1767" s="554"/>
      <c r="AQ1767" s="554"/>
      <c r="AR1767" s="554"/>
      <c r="AS1767" s="554"/>
      <c r="AT1767" s="554"/>
      <c r="AU1767" s="554"/>
      <c r="AV1767" s="554"/>
      <c r="AW1767" s="554"/>
      <c r="AX1767" s="554"/>
      <c r="AY1767" s="554"/>
      <c r="AZ1767" s="554"/>
      <c r="BA1767" s="554"/>
      <c r="BB1767" s="554"/>
      <c r="BC1767" s="554"/>
      <c r="BD1767" s="554"/>
      <c r="BE1767" s="554"/>
      <c r="BF1767" s="554"/>
      <c r="BG1767" s="9"/>
      <c r="BH1767" s="9"/>
      <c r="BI1767" s="9"/>
      <c r="BJ1767" s="9"/>
      <c r="BK1767" s="9"/>
      <c r="BL1767" s="9"/>
      <c r="BM1767" s="9"/>
      <c r="BN1767" s="9"/>
      <c r="BO1767" s="9"/>
      <c r="BP1767" s="9"/>
      <c r="BQ1767" s="9"/>
      <c r="BR1767" s="9"/>
      <c r="BS1767" s="9"/>
      <c r="BT1767" s="9"/>
      <c r="BU1767" s="9"/>
      <c r="BV1767" s="9"/>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c r="DR1767" s="9"/>
      <c r="DS1767" s="9"/>
      <c r="DT1767" s="9"/>
    </row>
    <row r="1768" spans="1:124" hidden="1">
      <c r="A1768" s="9"/>
      <c r="B1768" s="9"/>
      <c r="C1768" s="9"/>
      <c r="D1768" s="9"/>
      <c r="E1768" s="9"/>
      <c r="F1768" s="9"/>
      <c r="G1768" s="9"/>
      <c r="H1768" s="9"/>
      <c r="I1768" s="9"/>
      <c r="J1768" s="9"/>
      <c r="K1768" s="9"/>
      <c r="L1768" s="9"/>
      <c r="M1768" s="9"/>
      <c r="N1768" s="9"/>
      <c r="O1768" s="9"/>
      <c r="P1768" s="9"/>
      <c r="Q1768" s="9"/>
      <c r="R1768" s="9"/>
      <c r="S1768" s="9"/>
      <c r="T1768" s="9"/>
      <c r="U1768" s="9"/>
      <c r="V1768" s="9"/>
      <c r="W1768" s="9"/>
      <c r="X1768" s="9"/>
      <c r="Y1768" s="9"/>
      <c r="Z1768" s="9"/>
      <c r="AA1768" s="9"/>
      <c r="AB1768" s="9"/>
      <c r="AC1768" s="9"/>
      <c r="AD1768" s="9"/>
      <c r="AE1768" s="9"/>
      <c r="AF1768" s="9"/>
      <c r="AG1768" s="9"/>
      <c r="AH1768" s="554"/>
      <c r="AI1768" s="554"/>
      <c r="AJ1768" s="554"/>
      <c r="AK1768" s="554"/>
      <c r="AL1768" s="554"/>
      <c r="AM1768" s="554"/>
      <c r="AN1768" s="554"/>
      <c r="AO1768" s="554"/>
      <c r="AP1768" s="554"/>
      <c r="AQ1768" s="554"/>
      <c r="AR1768" s="554"/>
      <c r="AS1768" s="554"/>
      <c r="AT1768" s="554"/>
      <c r="AU1768" s="554"/>
      <c r="AV1768" s="554"/>
      <c r="AW1768" s="554"/>
      <c r="AX1768" s="554"/>
      <c r="AY1768" s="554"/>
      <c r="AZ1768" s="554"/>
      <c r="BA1768" s="554"/>
      <c r="BB1768" s="554"/>
      <c r="BC1768" s="554"/>
      <c r="BD1768" s="554"/>
      <c r="BE1768" s="554"/>
      <c r="BF1768" s="554"/>
      <c r="BG1768" s="9"/>
      <c r="BH1768" s="9"/>
      <c r="BI1768" s="9"/>
      <c r="BJ1768" s="9"/>
      <c r="BK1768" s="9"/>
      <c r="BL1768" s="9"/>
      <c r="BM1768" s="9"/>
      <c r="BN1768" s="9"/>
      <c r="BO1768" s="9"/>
      <c r="BP1768" s="9"/>
      <c r="BQ1768" s="9"/>
      <c r="BR1768" s="9"/>
      <c r="BS1768" s="9"/>
      <c r="BT1768" s="9"/>
      <c r="BU1768" s="9"/>
      <c r="BV1768" s="9"/>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c r="DR1768" s="9"/>
      <c r="DS1768" s="9"/>
      <c r="DT1768" s="9"/>
    </row>
    <row r="1769" spans="1:124" hidden="1">
      <c r="A1769" s="9"/>
      <c r="B1769" s="9"/>
      <c r="C1769" s="9"/>
      <c r="D1769" s="9"/>
      <c r="E1769" s="9"/>
      <c r="F1769" s="9"/>
      <c r="G1769" s="9"/>
      <c r="H1769" s="9"/>
      <c r="I1769" s="9"/>
      <c r="J1769" s="9"/>
      <c r="K1769" s="9"/>
      <c r="L1769" s="9"/>
      <c r="M1769" s="9"/>
      <c r="N1769" s="9"/>
      <c r="O1769" s="9"/>
      <c r="P1769" s="9"/>
      <c r="Q1769" s="9"/>
      <c r="R1769" s="9"/>
      <c r="S1769" s="9"/>
      <c r="T1769" s="9"/>
      <c r="U1769" s="9"/>
      <c r="V1769" s="9"/>
      <c r="W1769" s="9"/>
      <c r="X1769" s="9"/>
      <c r="Y1769" s="9"/>
      <c r="Z1769" s="9"/>
      <c r="AA1769" s="9"/>
      <c r="AB1769" s="9"/>
      <c r="AC1769" s="9"/>
      <c r="AD1769" s="9"/>
      <c r="AE1769" s="9"/>
      <c r="AF1769" s="9"/>
      <c r="AG1769" s="9"/>
      <c r="AH1769" s="554"/>
      <c r="AI1769" s="554"/>
      <c r="AJ1769" s="554"/>
      <c r="AK1769" s="554"/>
      <c r="AL1769" s="554"/>
      <c r="AM1769" s="554"/>
      <c r="AN1769" s="554"/>
      <c r="AO1769" s="554"/>
      <c r="AP1769" s="554"/>
      <c r="AQ1769" s="554"/>
      <c r="AR1769" s="554"/>
      <c r="AS1769" s="554"/>
      <c r="AT1769" s="554"/>
      <c r="AU1769" s="554"/>
      <c r="AV1769" s="554"/>
      <c r="AW1769" s="554"/>
      <c r="AX1769" s="554"/>
      <c r="AY1769" s="554"/>
      <c r="AZ1769" s="554"/>
      <c r="BA1769" s="554"/>
      <c r="BB1769" s="554"/>
      <c r="BC1769" s="554"/>
      <c r="BD1769" s="554"/>
      <c r="BE1769" s="554"/>
      <c r="BF1769" s="554"/>
      <c r="BG1769" s="9"/>
      <c r="BH1769" s="9"/>
      <c r="BI1769" s="9"/>
      <c r="BJ1769" s="9"/>
      <c r="BK1769" s="9"/>
      <c r="BL1769" s="9"/>
      <c r="BM1769" s="9"/>
      <c r="BN1769" s="9"/>
      <c r="BO1769" s="9"/>
      <c r="BP1769" s="9"/>
      <c r="BQ1769" s="9"/>
      <c r="BR1769" s="9"/>
      <c r="BS1769" s="9"/>
      <c r="BT1769" s="9"/>
      <c r="BU1769" s="9"/>
      <c r="BV1769" s="9"/>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c r="DR1769" s="9"/>
      <c r="DS1769" s="9"/>
      <c r="DT1769" s="9"/>
    </row>
    <row r="1770" spans="1:124" hidden="1">
      <c r="A1770" s="9"/>
      <c r="B1770" s="9"/>
      <c r="C1770" s="9"/>
      <c r="D1770" s="9"/>
      <c r="E1770" s="9"/>
      <c r="F1770" s="9"/>
      <c r="G1770" s="9"/>
      <c r="H1770" s="9"/>
      <c r="I1770" s="9"/>
      <c r="J1770" s="9"/>
      <c r="K1770" s="9"/>
      <c r="L1770" s="9"/>
      <c r="M1770" s="9"/>
      <c r="N1770" s="9"/>
      <c r="O1770" s="9"/>
      <c r="P1770" s="9"/>
      <c r="Q1770" s="9"/>
      <c r="R1770" s="9"/>
      <c r="S1770" s="9"/>
      <c r="T1770" s="9"/>
      <c r="U1770" s="9"/>
      <c r="V1770" s="9"/>
      <c r="W1770" s="9"/>
      <c r="X1770" s="9"/>
      <c r="Y1770" s="9"/>
      <c r="Z1770" s="9"/>
      <c r="AA1770" s="9"/>
      <c r="AB1770" s="9"/>
      <c r="AC1770" s="9"/>
      <c r="AD1770" s="9"/>
      <c r="AE1770" s="9"/>
      <c r="AF1770" s="9"/>
      <c r="AG1770" s="9"/>
      <c r="AH1770" s="554"/>
      <c r="AI1770" s="554"/>
      <c r="AJ1770" s="554"/>
      <c r="AK1770" s="554"/>
      <c r="AL1770" s="554"/>
      <c r="AM1770" s="554"/>
      <c r="AN1770" s="554"/>
      <c r="AO1770" s="554"/>
      <c r="AP1770" s="554"/>
      <c r="AQ1770" s="554"/>
      <c r="AR1770" s="554"/>
      <c r="AS1770" s="554"/>
      <c r="AT1770" s="554"/>
      <c r="AU1770" s="554"/>
      <c r="AV1770" s="554"/>
      <c r="AW1770" s="554"/>
      <c r="AX1770" s="554"/>
      <c r="AY1770" s="554"/>
      <c r="AZ1770" s="554"/>
      <c r="BA1770" s="554"/>
      <c r="BB1770" s="554"/>
      <c r="BC1770" s="554"/>
      <c r="BD1770" s="554"/>
      <c r="BE1770" s="554"/>
      <c r="BF1770" s="554"/>
      <c r="BG1770" s="9"/>
      <c r="BH1770" s="9"/>
      <c r="BI1770" s="9"/>
      <c r="BJ1770" s="9"/>
      <c r="BK1770" s="9"/>
      <c r="BL1770" s="9"/>
      <c r="BM1770" s="9"/>
      <c r="BN1770" s="9"/>
      <c r="BO1770" s="9"/>
      <c r="BP1770" s="9"/>
      <c r="BQ1770" s="9"/>
      <c r="BR1770" s="9"/>
      <c r="BS1770" s="9"/>
      <c r="BT1770" s="9"/>
      <c r="BU1770" s="9"/>
      <c r="BV1770" s="9"/>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c r="DR1770" s="9"/>
      <c r="DS1770" s="9"/>
      <c r="DT1770" s="9"/>
    </row>
    <row r="1771" spans="1:124" hidden="1">
      <c r="A1771" s="9"/>
      <c r="B1771" s="9"/>
      <c r="C1771" s="9"/>
      <c r="D1771" s="9"/>
      <c r="E1771" s="9"/>
      <c r="F1771" s="9"/>
      <c r="G1771" s="9"/>
      <c r="H1771" s="9"/>
      <c r="I1771" s="9"/>
      <c r="J1771" s="9"/>
      <c r="K1771" s="9"/>
      <c r="L1771" s="9"/>
      <c r="M1771" s="9"/>
      <c r="N1771" s="9"/>
      <c r="O1771" s="9"/>
      <c r="P1771" s="9"/>
      <c r="Q1771" s="9"/>
      <c r="R1771" s="9"/>
      <c r="S1771" s="9"/>
      <c r="T1771" s="9"/>
      <c r="U1771" s="9"/>
      <c r="V1771" s="9"/>
      <c r="W1771" s="9"/>
      <c r="X1771" s="9"/>
      <c r="Y1771" s="9"/>
      <c r="Z1771" s="9"/>
      <c r="AA1771" s="9"/>
      <c r="AB1771" s="9"/>
      <c r="AC1771" s="9"/>
      <c r="AD1771" s="9"/>
      <c r="AE1771" s="9"/>
      <c r="AF1771" s="9"/>
      <c r="AG1771" s="9"/>
      <c r="AH1771" s="554"/>
      <c r="AI1771" s="554"/>
      <c r="AJ1771" s="554"/>
      <c r="AK1771" s="554"/>
      <c r="AL1771" s="554"/>
      <c r="AM1771" s="554"/>
      <c r="AN1771" s="554"/>
      <c r="AO1771" s="554"/>
      <c r="AP1771" s="554"/>
      <c r="AQ1771" s="554"/>
      <c r="AR1771" s="554"/>
      <c r="AS1771" s="554"/>
      <c r="AT1771" s="554"/>
      <c r="AU1771" s="554"/>
      <c r="AV1771" s="554"/>
      <c r="AW1771" s="554"/>
      <c r="AX1771" s="554"/>
      <c r="AY1771" s="554"/>
      <c r="AZ1771" s="554"/>
      <c r="BA1771" s="554"/>
      <c r="BB1771" s="554"/>
      <c r="BC1771" s="554"/>
      <c r="BD1771" s="554"/>
      <c r="BE1771" s="554"/>
      <c r="BF1771" s="554"/>
      <c r="BG1771" s="9"/>
      <c r="BH1771" s="9"/>
      <c r="BI1771" s="9"/>
      <c r="BJ1771" s="9"/>
      <c r="BK1771" s="9"/>
      <c r="BL1771" s="9"/>
      <c r="BM1771" s="9"/>
      <c r="BN1771" s="9"/>
      <c r="BO1771" s="9"/>
      <c r="BP1771" s="9"/>
      <c r="BQ1771" s="9"/>
      <c r="BR1771" s="9"/>
      <c r="BS1771" s="9"/>
      <c r="BT1771" s="9"/>
      <c r="BU1771" s="9"/>
      <c r="BV1771" s="9"/>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c r="DR1771" s="9"/>
      <c r="DS1771" s="9"/>
      <c r="DT1771" s="9"/>
    </row>
    <row r="1772" spans="1:124" hidden="1">
      <c r="A1772" s="9"/>
      <c r="B1772" s="9"/>
      <c r="C1772" s="9"/>
      <c r="D1772" s="9"/>
      <c r="E1772" s="9"/>
      <c r="F1772" s="9"/>
      <c r="G1772" s="9"/>
      <c r="H1772" s="9"/>
      <c r="I1772" s="9"/>
      <c r="J1772" s="9"/>
      <c r="K1772" s="9"/>
      <c r="L1772" s="9"/>
      <c r="M1772" s="9"/>
      <c r="N1772" s="9"/>
      <c r="O1772" s="9"/>
      <c r="P1772" s="9"/>
      <c r="Q1772" s="9"/>
      <c r="R1772" s="9"/>
      <c r="S1772" s="9"/>
      <c r="T1772" s="9"/>
      <c r="U1772" s="9"/>
      <c r="V1772" s="9"/>
      <c r="W1772" s="9"/>
      <c r="X1772" s="9"/>
      <c r="Y1772" s="9"/>
      <c r="Z1772" s="9"/>
      <c r="AA1772" s="9"/>
      <c r="AB1772" s="9"/>
      <c r="AC1772" s="9"/>
      <c r="AD1772" s="9"/>
      <c r="AE1772" s="9"/>
      <c r="AF1772" s="9"/>
      <c r="AG1772" s="9"/>
      <c r="AH1772" s="554"/>
      <c r="AI1772" s="554"/>
      <c r="AJ1772" s="554"/>
      <c r="AK1772" s="554"/>
      <c r="AL1772" s="554"/>
      <c r="AM1772" s="554"/>
      <c r="AN1772" s="554"/>
      <c r="AO1772" s="554"/>
      <c r="AP1772" s="554"/>
      <c r="AQ1772" s="554"/>
      <c r="AR1772" s="554"/>
      <c r="AS1772" s="554"/>
      <c r="AT1772" s="554"/>
      <c r="AU1772" s="554"/>
      <c r="AV1772" s="554"/>
      <c r="AW1772" s="554"/>
      <c r="AX1772" s="554"/>
      <c r="AY1772" s="554"/>
      <c r="AZ1772" s="554"/>
      <c r="BA1772" s="554"/>
      <c r="BB1772" s="554"/>
      <c r="BC1772" s="554"/>
      <c r="BD1772" s="554"/>
      <c r="BE1772" s="554"/>
      <c r="BF1772" s="554"/>
      <c r="BG1772" s="9"/>
      <c r="BH1772" s="9"/>
      <c r="BI1772" s="9"/>
      <c r="BJ1772" s="9"/>
      <c r="BK1772" s="9"/>
      <c r="BL1772" s="9"/>
      <c r="BM1772" s="9"/>
      <c r="BN1772" s="9"/>
      <c r="BO1772" s="9"/>
      <c r="BP1772" s="9"/>
      <c r="BQ1772" s="9"/>
      <c r="BR1772" s="9"/>
      <c r="BS1772" s="9"/>
      <c r="BT1772" s="9"/>
      <c r="BU1772" s="9"/>
      <c r="BV1772" s="9"/>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c r="DR1772" s="9"/>
      <c r="DS1772" s="9"/>
      <c r="DT1772" s="9"/>
    </row>
    <row r="1773" spans="1:124" hidden="1">
      <c r="A1773" s="9"/>
      <c r="B1773" s="9"/>
      <c r="C1773" s="9"/>
      <c r="D1773" s="9"/>
      <c r="E1773" s="9"/>
      <c r="F1773" s="9"/>
      <c r="G1773" s="9"/>
      <c r="H1773" s="9"/>
      <c r="I1773" s="9"/>
      <c r="J1773" s="9"/>
      <c r="K1773" s="9"/>
      <c r="L1773" s="9"/>
      <c r="M1773" s="9"/>
      <c r="N1773" s="9"/>
      <c r="O1773" s="9"/>
      <c r="P1773" s="9"/>
      <c r="Q1773" s="9"/>
      <c r="R1773" s="9"/>
      <c r="S1773" s="9"/>
      <c r="T1773" s="9"/>
      <c r="U1773" s="9"/>
      <c r="V1773" s="9"/>
      <c r="W1773" s="9"/>
      <c r="X1773" s="9"/>
      <c r="Y1773" s="9"/>
      <c r="Z1773" s="9"/>
      <c r="AA1773" s="9"/>
      <c r="AB1773" s="9"/>
      <c r="AC1773" s="9"/>
      <c r="AD1773" s="9"/>
      <c r="AE1773" s="9"/>
      <c r="AF1773" s="9"/>
      <c r="AG1773" s="9"/>
      <c r="AH1773" s="554"/>
      <c r="AI1773" s="554"/>
      <c r="AJ1773" s="554"/>
      <c r="AK1773" s="554"/>
      <c r="AL1773" s="554"/>
      <c r="AM1773" s="554"/>
      <c r="AN1773" s="554"/>
      <c r="AO1773" s="554"/>
      <c r="AP1773" s="554"/>
      <c r="AQ1773" s="554"/>
      <c r="AR1773" s="554"/>
      <c r="AS1773" s="554"/>
      <c r="AT1773" s="554"/>
      <c r="AU1773" s="554"/>
      <c r="AV1773" s="554"/>
      <c r="AW1773" s="554"/>
      <c r="AX1773" s="554"/>
      <c r="AY1773" s="554"/>
      <c r="AZ1773" s="554"/>
      <c r="BA1773" s="554"/>
      <c r="BB1773" s="554"/>
      <c r="BC1773" s="554"/>
      <c r="BD1773" s="554"/>
      <c r="BE1773" s="554"/>
      <c r="BF1773" s="554"/>
      <c r="BG1773" s="9"/>
      <c r="BH1773" s="9"/>
      <c r="BI1773" s="9"/>
      <c r="BJ1773" s="9"/>
      <c r="BK1773" s="9"/>
      <c r="BL1773" s="9"/>
      <c r="BM1773" s="9"/>
      <c r="BN1773" s="9"/>
      <c r="BO1773" s="9"/>
      <c r="BP1773" s="9"/>
      <c r="BQ1773" s="9"/>
      <c r="BR1773" s="9"/>
      <c r="BS1773" s="9"/>
      <c r="BT1773" s="9"/>
      <c r="BU1773" s="9"/>
      <c r="BV1773" s="9"/>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c r="DR1773" s="9"/>
      <c r="DS1773" s="9"/>
      <c r="DT1773" s="9"/>
    </row>
    <row r="1774" spans="1:124" hidden="1">
      <c r="A1774" s="9"/>
      <c r="B1774" s="9"/>
      <c r="C1774" s="9"/>
      <c r="D1774" s="9"/>
      <c r="E1774" s="9"/>
      <c r="F1774" s="9"/>
      <c r="G1774" s="9"/>
      <c r="H1774" s="9"/>
      <c r="I1774" s="9"/>
      <c r="J1774" s="9"/>
      <c r="K1774" s="9"/>
      <c r="L1774" s="9"/>
      <c r="M1774" s="9"/>
      <c r="N1774" s="9"/>
      <c r="O1774" s="9"/>
      <c r="P1774" s="9"/>
      <c r="Q1774" s="9"/>
      <c r="R1774" s="9"/>
      <c r="S1774" s="9"/>
      <c r="T1774" s="9"/>
      <c r="U1774" s="9"/>
      <c r="V1774" s="9"/>
      <c r="W1774" s="9"/>
      <c r="X1774" s="9"/>
      <c r="Y1774" s="9"/>
      <c r="Z1774" s="9"/>
      <c r="AA1774" s="9"/>
      <c r="AB1774" s="9"/>
      <c r="AC1774" s="9"/>
      <c r="AD1774" s="9"/>
      <c r="AE1774" s="9"/>
      <c r="AF1774" s="9"/>
      <c r="AG1774" s="9"/>
      <c r="AH1774" s="554"/>
      <c r="AI1774" s="554"/>
      <c r="AJ1774" s="554"/>
      <c r="AK1774" s="554"/>
      <c r="AL1774" s="554"/>
      <c r="AM1774" s="554"/>
      <c r="AN1774" s="554"/>
      <c r="AO1774" s="554"/>
      <c r="AP1774" s="554"/>
      <c r="AQ1774" s="554"/>
      <c r="AR1774" s="554"/>
      <c r="AS1774" s="554"/>
      <c r="AT1774" s="554"/>
      <c r="AU1774" s="554"/>
      <c r="AV1774" s="554"/>
      <c r="AW1774" s="554"/>
      <c r="AX1774" s="554"/>
      <c r="AY1774" s="554"/>
      <c r="AZ1774" s="554"/>
      <c r="BA1774" s="554"/>
      <c r="BB1774" s="554"/>
      <c r="BC1774" s="554"/>
      <c r="BD1774" s="554"/>
      <c r="BE1774" s="554"/>
      <c r="BF1774" s="554"/>
      <c r="BG1774" s="9"/>
      <c r="BH1774" s="9"/>
      <c r="BI1774" s="9"/>
      <c r="BJ1774" s="9"/>
      <c r="BK1774" s="9"/>
      <c r="BL1774" s="9"/>
      <c r="BM1774" s="9"/>
      <c r="BN1774" s="9"/>
      <c r="BO1774" s="9"/>
      <c r="BP1774" s="9"/>
      <c r="BQ1774" s="9"/>
      <c r="BR1774" s="9"/>
      <c r="BS1774" s="9"/>
      <c r="BT1774" s="9"/>
      <c r="BU1774" s="9"/>
      <c r="BV1774" s="9"/>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c r="DR1774" s="9"/>
      <c r="DS1774" s="9"/>
      <c r="DT1774" s="9"/>
    </row>
    <row r="1775" spans="1:124" hidden="1">
      <c r="A1775" s="9"/>
      <c r="B1775" s="9"/>
      <c r="C1775" s="9"/>
      <c r="D1775" s="9"/>
      <c r="E1775" s="9"/>
      <c r="F1775" s="9"/>
      <c r="G1775" s="9"/>
      <c r="H1775" s="9"/>
      <c r="I1775" s="9"/>
      <c r="J1775" s="9"/>
      <c r="K1775" s="9"/>
      <c r="L1775" s="9"/>
      <c r="M1775" s="9"/>
      <c r="N1775" s="9"/>
      <c r="O1775" s="9"/>
      <c r="P1775" s="9"/>
      <c r="Q1775" s="9"/>
      <c r="R1775" s="9"/>
      <c r="S1775" s="9"/>
      <c r="T1775" s="9"/>
      <c r="U1775" s="9"/>
      <c r="V1775" s="9"/>
      <c r="W1775" s="9"/>
      <c r="X1775" s="9"/>
      <c r="Y1775" s="9"/>
      <c r="Z1775" s="9"/>
      <c r="AA1775" s="9"/>
      <c r="AB1775" s="9"/>
      <c r="AC1775" s="9"/>
      <c r="AD1775" s="9"/>
      <c r="AE1775" s="9"/>
      <c r="AF1775" s="9"/>
      <c r="AG1775" s="9"/>
      <c r="AH1775" s="554"/>
      <c r="AI1775" s="554"/>
      <c r="AJ1775" s="554"/>
      <c r="AK1775" s="554"/>
      <c r="AL1775" s="554"/>
      <c r="AM1775" s="554"/>
      <c r="AN1775" s="554"/>
      <c r="AO1775" s="554"/>
      <c r="AP1775" s="554"/>
      <c r="AQ1775" s="554"/>
      <c r="AR1775" s="554"/>
      <c r="AS1775" s="554"/>
      <c r="AT1775" s="554"/>
      <c r="AU1775" s="554"/>
      <c r="AV1775" s="554"/>
      <c r="AW1775" s="554"/>
      <c r="AX1775" s="554"/>
      <c r="AY1775" s="554"/>
      <c r="AZ1775" s="554"/>
      <c r="BA1775" s="554"/>
      <c r="BB1775" s="554"/>
      <c r="BC1775" s="554"/>
      <c r="BD1775" s="554"/>
      <c r="BE1775" s="554"/>
      <c r="BF1775" s="554"/>
      <c r="BG1775" s="9"/>
      <c r="BH1775" s="9"/>
      <c r="BI1775" s="9"/>
      <c r="BJ1775" s="9"/>
      <c r="BK1775" s="9"/>
      <c r="BL1775" s="9"/>
      <c r="BM1775" s="9"/>
      <c r="BN1775" s="9"/>
      <c r="BO1775" s="9"/>
      <c r="BP1775" s="9"/>
      <c r="BQ1775" s="9"/>
      <c r="BR1775" s="9"/>
      <c r="BS1775" s="9"/>
      <c r="BT1775" s="9"/>
      <c r="BU1775" s="9"/>
      <c r="BV1775" s="9"/>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c r="DR1775" s="9"/>
      <c r="DS1775" s="9"/>
      <c r="DT1775" s="9"/>
    </row>
    <row r="1776" spans="1:124" hidden="1">
      <c r="A1776" s="9"/>
      <c r="B1776" s="9"/>
      <c r="C1776" s="9"/>
      <c r="D1776" s="9"/>
      <c r="E1776" s="9"/>
      <c r="F1776" s="9"/>
      <c r="G1776" s="9"/>
      <c r="H1776" s="9"/>
      <c r="I1776" s="9"/>
      <c r="J1776" s="9"/>
      <c r="K1776" s="9"/>
      <c r="L1776" s="9"/>
      <c r="M1776" s="9"/>
      <c r="N1776" s="9"/>
      <c r="O1776" s="9"/>
      <c r="P1776" s="9"/>
      <c r="Q1776" s="9"/>
      <c r="R1776" s="9"/>
      <c r="S1776" s="9"/>
      <c r="T1776" s="9"/>
      <c r="U1776" s="9"/>
      <c r="V1776" s="9"/>
      <c r="W1776" s="9"/>
      <c r="X1776" s="9"/>
      <c r="Y1776" s="9"/>
      <c r="Z1776" s="9"/>
      <c r="AA1776" s="9"/>
      <c r="AB1776" s="9"/>
      <c r="AC1776" s="9"/>
      <c r="AD1776" s="9"/>
      <c r="AE1776" s="9"/>
      <c r="AF1776" s="9"/>
      <c r="AG1776" s="9"/>
      <c r="AH1776" s="554"/>
      <c r="AI1776" s="554"/>
      <c r="AJ1776" s="554"/>
      <c r="AK1776" s="554"/>
      <c r="AL1776" s="554"/>
      <c r="AM1776" s="554"/>
      <c r="AN1776" s="554"/>
      <c r="AO1776" s="554"/>
      <c r="AP1776" s="554"/>
      <c r="AQ1776" s="554"/>
      <c r="AR1776" s="554"/>
      <c r="AS1776" s="554"/>
      <c r="AT1776" s="554"/>
      <c r="AU1776" s="554"/>
      <c r="AV1776" s="554"/>
      <c r="AW1776" s="554"/>
      <c r="AX1776" s="554"/>
      <c r="AY1776" s="554"/>
      <c r="AZ1776" s="554"/>
      <c r="BA1776" s="554"/>
      <c r="BB1776" s="554"/>
      <c r="BC1776" s="554"/>
      <c r="BD1776" s="554"/>
      <c r="BE1776" s="554"/>
      <c r="BF1776" s="554"/>
      <c r="BG1776" s="9"/>
      <c r="BH1776" s="9"/>
      <c r="BI1776" s="9"/>
      <c r="BJ1776" s="9"/>
      <c r="BK1776" s="9"/>
      <c r="BL1776" s="9"/>
      <c r="BM1776" s="9"/>
      <c r="BN1776" s="9"/>
      <c r="BO1776" s="9"/>
      <c r="BP1776" s="9"/>
      <c r="BQ1776" s="9"/>
      <c r="BR1776" s="9"/>
      <c r="BS1776" s="9"/>
      <c r="BT1776" s="9"/>
      <c r="BU1776" s="9"/>
      <c r="BV1776" s="9"/>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c r="DR1776" s="9"/>
      <c r="DS1776" s="9"/>
      <c r="DT1776" s="9"/>
    </row>
    <row r="1777" spans="1:124" hidden="1">
      <c r="A1777" s="9"/>
      <c r="B1777" s="9"/>
      <c r="C1777" s="9"/>
      <c r="D1777" s="9"/>
      <c r="E1777" s="9"/>
      <c r="F1777" s="9"/>
      <c r="G1777" s="9"/>
      <c r="H1777" s="9"/>
      <c r="I1777" s="9"/>
      <c r="J1777" s="9"/>
      <c r="K1777" s="9"/>
      <c r="L1777" s="9"/>
      <c r="M1777" s="9"/>
      <c r="N1777" s="9"/>
      <c r="O1777" s="9"/>
      <c r="P1777" s="9"/>
      <c r="Q1777" s="9"/>
      <c r="R1777" s="9"/>
      <c r="S1777" s="9"/>
      <c r="T1777" s="9"/>
      <c r="U1777" s="9"/>
      <c r="V1777" s="9"/>
      <c r="W1777" s="9"/>
      <c r="X1777" s="9"/>
      <c r="Y1777" s="9"/>
      <c r="Z1777" s="9"/>
      <c r="AA1777" s="9"/>
      <c r="AB1777" s="9"/>
      <c r="AC1777" s="9"/>
      <c r="AD1777" s="9"/>
      <c r="AE1777" s="9"/>
      <c r="AF1777" s="9"/>
      <c r="AG1777" s="9"/>
      <c r="AH1777" s="554"/>
      <c r="AI1777" s="554"/>
      <c r="AJ1777" s="554"/>
      <c r="AK1777" s="554"/>
      <c r="AL1777" s="554"/>
      <c r="AM1777" s="554"/>
      <c r="AN1777" s="554"/>
      <c r="AO1777" s="554"/>
      <c r="AP1777" s="554"/>
      <c r="AQ1777" s="554"/>
      <c r="AR1777" s="554"/>
      <c r="AS1777" s="554"/>
      <c r="AT1777" s="554"/>
      <c r="AU1777" s="554"/>
      <c r="AV1777" s="554"/>
      <c r="AW1777" s="554"/>
      <c r="AX1777" s="554"/>
      <c r="AY1777" s="554"/>
      <c r="AZ1777" s="554"/>
      <c r="BA1777" s="554"/>
      <c r="BB1777" s="554"/>
      <c r="BC1777" s="554"/>
      <c r="BD1777" s="554"/>
      <c r="BE1777" s="554"/>
      <c r="BF1777" s="554"/>
      <c r="BG1777" s="9"/>
      <c r="BH1777" s="9"/>
      <c r="BI1777" s="9"/>
      <c r="BJ1777" s="9"/>
      <c r="BK1777" s="9"/>
      <c r="BL1777" s="9"/>
      <c r="BM1777" s="9"/>
      <c r="BN1777" s="9"/>
      <c r="BO1777" s="9"/>
      <c r="BP1777" s="9"/>
      <c r="BQ1777" s="9"/>
      <c r="BR1777" s="9"/>
      <c r="BS1777" s="9"/>
      <c r="BT1777" s="9"/>
      <c r="BU1777" s="9"/>
      <c r="BV1777" s="9"/>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c r="DR1777" s="9"/>
      <c r="DS1777" s="9"/>
      <c r="DT1777" s="9"/>
    </row>
    <row r="1778" spans="1:124" hidden="1">
      <c r="A1778" s="9"/>
      <c r="B1778" s="9"/>
      <c r="C1778" s="9"/>
      <c r="D1778" s="9"/>
      <c r="E1778" s="9"/>
      <c r="F1778" s="9"/>
      <c r="G1778" s="9"/>
      <c r="H1778" s="9"/>
      <c r="I1778" s="9"/>
      <c r="J1778" s="9"/>
      <c r="K1778" s="9"/>
      <c r="L1778" s="9"/>
      <c r="M1778" s="9"/>
      <c r="N1778" s="9"/>
      <c r="O1778" s="9"/>
      <c r="P1778" s="9"/>
      <c r="Q1778" s="9"/>
      <c r="R1778" s="9"/>
      <c r="S1778" s="9"/>
      <c r="T1778" s="9"/>
      <c r="U1778" s="9"/>
      <c r="V1778" s="9"/>
      <c r="W1778" s="9"/>
      <c r="X1778" s="9"/>
      <c r="Y1778" s="9"/>
      <c r="Z1778" s="9"/>
      <c r="AA1778" s="9"/>
      <c r="AB1778" s="9"/>
      <c r="AC1778" s="9"/>
      <c r="AD1778" s="9"/>
      <c r="AE1778" s="9"/>
      <c r="AF1778" s="9"/>
      <c r="AG1778" s="9"/>
      <c r="AH1778" s="554"/>
      <c r="AI1778" s="554"/>
      <c r="AJ1778" s="554"/>
      <c r="AK1778" s="554"/>
      <c r="AL1778" s="554"/>
      <c r="AM1778" s="554"/>
      <c r="AN1778" s="554"/>
      <c r="AO1778" s="554"/>
      <c r="AP1778" s="554"/>
      <c r="AQ1778" s="554"/>
      <c r="AR1778" s="554"/>
      <c r="AS1778" s="554"/>
      <c r="AT1778" s="554"/>
      <c r="AU1778" s="554"/>
      <c r="AV1778" s="554"/>
      <c r="AW1778" s="554"/>
      <c r="AX1778" s="554"/>
      <c r="AY1778" s="554"/>
      <c r="AZ1778" s="554"/>
      <c r="BA1778" s="554"/>
      <c r="BB1778" s="554"/>
      <c r="BC1778" s="554"/>
      <c r="BD1778" s="554"/>
      <c r="BE1778" s="554"/>
      <c r="BF1778" s="554"/>
      <c r="BG1778" s="9"/>
      <c r="BH1778" s="9"/>
      <c r="BI1778" s="9"/>
      <c r="BJ1778" s="9"/>
      <c r="BK1778" s="9"/>
      <c r="BL1778" s="9"/>
      <c r="BM1778" s="9"/>
      <c r="BN1778" s="9"/>
      <c r="BO1778" s="9"/>
      <c r="BP1778" s="9"/>
      <c r="BQ1778" s="9"/>
      <c r="BR1778" s="9"/>
      <c r="BS1778" s="9"/>
      <c r="BT1778" s="9"/>
      <c r="BU1778" s="9"/>
      <c r="BV1778" s="9"/>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c r="DR1778" s="9"/>
      <c r="DS1778" s="9"/>
      <c r="DT1778" s="9"/>
    </row>
    <row r="1779" spans="1:124" hidden="1">
      <c r="A1779" s="9"/>
      <c r="B1779" s="9"/>
      <c r="C1779" s="9"/>
      <c r="D1779" s="9"/>
      <c r="E1779" s="9"/>
      <c r="F1779" s="9"/>
      <c r="G1779" s="9"/>
      <c r="H1779" s="9"/>
      <c r="I1779" s="9"/>
      <c r="J1779" s="9"/>
      <c r="K1779" s="9"/>
      <c r="L1779" s="9"/>
      <c r="M1779" s="9"/>
      <c r="N1779" s="9"/>
      <c r="O1779" s="9"/>
      <c r="P1779" s="9"/>
      <c r="Q1779" s="9"/>
      <c r="R1779" s="9"/>
      <c r="S1779" s="9"/>
      <c r="T1779" s="9"/>
      <c r="U1779" s="9"/>
      <c r="V1779" s="9"/>
      <c r="W1779" s="9"/>
      <c r="X1779" s="9"/>
      <c r="Y1779" s="9"/>
      <c r="Z1779" s="9"/>
      <c r="AA1779" s="9"/>
      <c r="AB1779" s="9"/>
      <c r="AC1779" s="9"/>
      <c r="AD1779" s="9"/>
      <c r="AE1779" s="9"/>
      <c r="AF1779" s="9"/>
      <c r="AG1779" s="9"/>
      <c r="AH1779" s="554"/>
      <c r="AI1779" s="554"/>
      <c r="AJ1779" s="554"/>
      <c r="AK1779" s="554"/>
      <c r="AL1779" s="554"/>
      <c r="AM1779" s="554"/>
      <c r="AN1779" s="554"/>
      <c r="AO1779" s="554"/>
      <c r="AP1779" s="554"/>
      <c r="AQ1779" s="554"/>
      <c r="AR1779" s="554"/>
      <c r="AS1779" s="554"/>
      <c r="AT1779" s="554"/>
      <c r="AU1779" s="554"/>
      <c r="AV1779" s="554"/>
      <c r="AW1779" s="554"/>
      <c r="AX1779" s="554"/>
      <c r="AY1779" s="554"/>
      <c r="AZ1779" s="554"/>
      <c r="BA1779" s="554"/>
      <c r="BB1779" s="554"/>
      <c r="BC1779" s="554"/>
      <c r="BD1779" s="554"/>
      <c r="BE1779" s="554"/>
      <c r="BF1779" s="554"/>
      <c r="BG1779" s="9"/>
      <c r="BH1779" s="9"/>
      <c r="BI1779" s="9"/>
      <c r="BJ1779" s="9"/>
      <c r="BK1779" s="9"/>
      <c r="BL1779" s="9"/>
      <c r="BM1779" s="9"/>
      <c r="BN1779" s="9"/>
      <c r="BO1779" s="9"/>
      <c r="BP1779" s="9"/>
      <c r="BQ1779" s="9"/>
      <c r="BR1779" s="9"/>
      <c r="BS1779" s="9"/>
      <c r="BT1779" s="9"/>
      <c r="BU1779" s="9"/>
      <c r="BV1779" s="9"/>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c r="DR1779" s="9"/>
      <c r="DS1779" s="9"/>
      <c r="DT1779" s="9"/>
    </row>
    <row r="1780" spans="1:124" hidden="1">
      <c r="A1780" s="9"/>
      <c r="B1780" s="9"/>
      <c r="C1780" s="9"/>
      <c r="D1780" s="9"/>
      <c r="E1780" s="9"/>
      <c r="F1780" s="9"/>
      <c r="G1780" s="9"/>
      <c r="H1780" s="9"/>
      <c r="I1780" s="9"/>
      <c r="J1780" s="9"/>
      <c r="K1780" s="9"/>
      <c r="L1780" s="9"/>
      <c r="M1780" s="9"/>
      <c r="N1780" s="9"/>
      <c r="O1780" s="9"/>
      <c r="P1780" s="9"/>
      <c r="Q1780" s="9"/>
      <c r="R1780" s="9"/>
      <c r="S1780" s="9"/>
      <c r="T1780" s="9"/>
      <c r="U1780" s="9"/>
      <c r="V1780" s="9"/>
      <c r="W1780" s="9"/>
      <c r="X1780" s="9"/>
      <c r="Y1780" s="9"/>
      <c r="Z1780" s="9"/>
      <c r="AA1780" s="9"/>
      <c r="AB1780" s="9"/>
      <c r="AC1780" s="9"/>
      <c r="AD1780" s="9"/>
      <c r="AE1780" s="9"/>
      <c r="AF1780" s="9"/>
      <c r="AG1780" s="9"/>
      <c r="AH1780" s="554"/>
      <c r="AI1780" s="554"/>
      <c r="AJ1780" s="554"/>
      <c r="AK1780" s="554"/>
      <c r="AL1780" s="554"/>
      <c r="AM1780" s="554"/>
      <c r="AN1780" s="554"/>
      <c r="AO1780" s="554"/>
      <c r="AP1780" s="554"/>
      <c r="AQ1780" s="554"/>
      <c r="AR1780" s="554"/>
      <c r="AS1780" s="554"/>
      <c r="AT1780" s="554"/>
      <c r="AU1780" s="554"/>
      <c r="AV1780" s="554"/>
      <c r="AW1780" s="554"/>
      <c r="AX1780" s="554"/>
      <c r="AY1780" s="554"/>
      <c r="AZ1780" s="554"/>
      <c r="BA1780" s="554"/>
      <c r="BB1780" s="554"/>
      <c r="BC1780" s="554"/>
      <c r="BD1780" s="554"/>
      <c r="BE1780" s="554"/>
      <c r="BF1780" s="554"/>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row>
    <row r="1781" spans="1:124" hidden="1">
      <c r="A1781" s="9"/>
      <c r="B1781" s="9"/>
      <c r="C1781" s="9"/>
      <c r="D1781" s="9"/>
      <c r="E1781" s="9"/>
      <c r="F1781" s="9"/>
      <c r="G1781" s="9"/>
      <c r="H1781" s="9"/>
      <c r="I1781" s="9"/>
      <c r="J1781" s="9"/>
      <c r="K1781" s="9"/>
      <c r="L1781" s="9"/>
      <c r="M1781" s="9"/>
      <c r="N1781" s="9"/>
      <c r="O1781" s="9"/>
      <c r="P1781" s="9"/>
      <c r="Q1781" s="9"/>
      <c r="R1781" s="9"/>
      <c r="S1781" s="9"/>
      <c r="T1781" s="9"/>
      <c r="U1781" s="9"/>
      <c r="V1781" s="9"/>
      <c r="W1781" s="9"/>
      <c r="X1781" s="9"/>
      <c r="Y1781" s="9"/>
      <c r="Z1781" s="9"/>
      <c r="AA1781" s="9"/>
      <c r="AB1781" s="9"/>
      <c r="AC1781" s="9"/>
      <c r="AD1781" s="9"/>
      <c r="AE1781" s="9"/>
      <c r="AF1781" s="9"/>
      <c r="AG1781" s="9"/>
      <c r="AH1781" s="554"/>
      <c r="AI1781" s="554"/>
      <c r="AJ1781" s="554"/>
      <c r="AK1781" s="554"/>
      <c r="AL1781" s="554"/>
      <c r="AM1781" s="554"/>
      <c r="AN1781" s="554"/>
      <c r="AO1781" s="554"/>
      <c r="AP1781" s="554"/>
      <c r="AQ1781" s="554"/>
      <c r="AR1781" s="554"/>
      <c r="AS1781" s="554"/>
      <c r="AT1781" s="554"/>
      <c r="AU1781" s="554"/>
      <c r="AV1781" s="554"/>
      <c r="AW1781" s="554"/>
      <c r="AX1781" s="554"/>
      <c r="AY1781" s="554"/>
      <c r="AZ1781" s="554"/>
      <c r="BA1781" s="554"/>
      <c r="BB1781" s="554"/>
      <c r="BC1781" s="554"/>
      <c r="BD1781" s="554"/>
      <c r="BE1781" s="554"/>
      <c r="BF1781" s="554"/>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row>
    <row r="1782" spans="1:124" hidden="1">
      <c r="A1782" s="9"/>
      <c r="B1782" s="9"/>
      <c r="C1782" s="9"/>
      <c r="D1782" s="9"/>
      <c r="E1782" s="9"/>
      <c r="F1782" s="9"/>
      <c r="G1782" s="9"/>
      <c r="H1782" s="9"/>
      <c r="I1782" s="9"/>
      <c r="J1782" s="9"/>
      <c r="K1782" s="9"/>
      <c r="L1782" s="9"/>
      <c r="M1782" s="9"/>
      <c r="N1782" s="9"/>
      <c r="O1782" s="9"/>
      <c r="P1782" s="9"/>
      <c r="Q1782" s="9"/>
      <c r="R1782" s="9"/>
      <c r="S1782" s="9"/>
      <c r="T1782" s="9"/>
      <c r="U1782" s="9"/>
      <c r="V1782" s="9"/>
      <c r="W1782" s="9"/>
      <c r="X1782" s="9"/>
      <c r="Y1782" s="9"/>
      <c r="Z1782" s="9"/>
      <c r="AA1782" s="9"/>
      <c r="AB1782" s="9"/>
      <c r="AC1782" s="9"/>
      <c r="AD1782" s="9"/>
      <c r="AE1782" s="9"/>
      <c r="AF1782" s="9"/>
      <c r="AG1782" s="9"/>
      <c r="AH1782" s="554"/>
      <c r="AI1782" s="554"/>
      <c r="AJ1782" s="554"/>
      <c r="AK1782" s="554"/>
      <c r="AL1782" s="554"/>
      <c r="AM1782" s="554"/>
      <c r="AN1782" s="554"/>
      <c r="AO1782" s="554"/>
      <c r="AP1782" s="554"/>
      <c r="AQ1782" s="554"/>
      <c r="AR1782" s="554"/>
      <c r="AS1782" s="554"/>
      <c r="AT1782" s="554"/>
      <c r="AU1782" s="554"/>
      <c r="AV1782" s="554"/>
      <c r="AW1782" s="554"/>
      <c r="AX1782" s="554"/>
      <c r="AY1782" s="554"/>
      <c r="AZ1782" s="554"/>
      <c r="BA1782" s="554"/>
      <c r="BB1782" s="554"/>
      <c r="BC1782" s="554"/>
      <c r="BD1782" s="554"/>
      <c r="BE1782" s="554"/>
      <c r="BF1782" s="554"/>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row>
    <row r="1783" spans="1:124" hidden="1">
      <c r="A1783" s="9"/>
      <c r="B1783" s="9"/>
      <c r="C1783" s="9"/>
      <c r="D1783" s="9"/>
      <c r="E1783" s="9"/>
      <c r="F1783" s="9"/>
      <c r="G1783" s="9"/>
      <c r="H1783" s="9"/>
      <c r="I1783" s="9"/>
      <c r="J1783" s="9"/>
      <c r="K1783" s="9"/>
      <c r="L1783" s="9"/>
      <c r="M1783" s="9"/>
      <c r="N1783" s="9"/>
      <c r="O1783" s="9"/>
      <c r="P1783" s="9"/>
      <c r="Q1783" s="9"/>
      <c r="R1783" s="9"/>
      <c r="S1783" s="9"/>
      <c r="T1783" s="9"/>
      <c r="U1783" s="9"/>
      <c r="V1783" s="9"/>
      <c r="W1783" s="9"/>
      <c r="X1783" s="9"/>
      <c r="Y1783" s="9"/>
      <c r="Z1783" s="9"/>
      <c r="AA1783" s="9"/>
      <c r="AB1783" s="9"/>
      <c r="AC1783" s="9"/>
      <c r="AD1783" s="9"/>
      <c r="AE1783" s="9"/>
      <c r="AF1783" s="9"/>
      <c r="AG1783" s="9"/>
      <c r="AH1783" s="554"/>
      <c r="AI1783" s="554"/>
      <c r="AJ1783" s="554"/>
      <c r="AK1783" s="554"/>
      <c r="AL1783" s="554"/>
      <c r="AM1783" s="554"/>
      <c r="AN1783" s="554"/>
      <c r="AO1783" s="554"/>
      <c r="AP1783" s="554"/>
      <c r="AQ1783" s="554"/>
      <c r="AR1783" s="554"/>
      <c r="AS1783" s="554"/>
      <c r="AT1783" s="554"/>
      <c r="AU1783" s="554"/>
      <c r="AV1783" s="554"/>
      <c r="AW1783" s="554"/>
      <c r="AX1783" s="554"/>
      <c r="AY1783" s="554"/>
      <c r="AZ1783" s="554"/>
      <c r="BA1783" s="554"/>
      <c r="BB1783" s="554"/>
      <c r="BC1783" s="554"/>
      <c r="BD1783" s="554"/>
      <c r="BE1783" s="554"/>
      <c r="BF1783" s="554"/>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row>
    <row r="1784" spans="1:124" hidden="1">
      <c r="A1784" s="9"/>
      <c r="B1784" s="9"/>
      <c r="C1784" s="9"/>
      <c r="D1784" s="9"/>
      <c r="E1784" s="9"/>
      <c r="F1784" s="9"/>
      <c r="G1784" s="9"/>
      <c r="H1784" s="9"/>
      <c r="I1784" s="9"/>
      <c r="J1784" s="9"/>
      <c r="K1784" s="9"/>
      <c r="L1784" s="9"/>
      <c r="M1784" s="9"/>
      <c r="N1784" s="9"/>
      <c r="O1784" s="9"/>
      <c r="P1784" s="9"/>
      <c r="Q1784" s="9"/>
      <c r="R1784" s="9"/>
      <c r="S1784" s="9"/>
      <c r="T1784" s="9"/>
      <c r="U1784" s="9"/>
      <c r="V1784" s="9"/>
      <c r="W1784" s="9"/>
      <c r="X1784" s="9"/>
      <c r="Y1784" s="9"/>
      <c r="Z1784" s="9"/>
      <c r="AA1784" s="9"/>
      <c r="AB1784" s="9"/>
      <c r="AC1784" s="9"/>
      <c r="AD1784" s="9"/>
      <c r="AE1784" s="9"/>
      <c r="AF1784" s="9"/>
      <c r="AG1784" s="9"/>
      <c r="AH1784" s="554"/>
      <c r="AI1784" s="554"/>
      <c r="AJ1784" s="554"/>
      <c r="AK1784" s="554"/>
      <c r="AL1784" s="554"/>
      <c r="AM1784" s="554"/>
      <c r="AN1784" s="554"/>
      <c r="AO1784" s="554"/>
      <c r="AP1784" s="554"/>
      <c r="AQ1784" s="554"/>
      <c r="AR1784" s="554"/>
      <c r="AS1784" s="554"/>
      <c r="AT1784" s="554"/>
      <c r="AU1784" s="554"/>
      <c r="AV1784" s="554"/>
      <c r="AW1784" s="554"/>
      <c r="AX1784" s="554"/>
      <c r="AY1784" s="554"/>
      <c r="AZ1784" s="554"/>
      <c r="BA1784" s="554"/>
      <c r="BB1784" s="554"/>
      <c r="BC1784" s="554"/>
      <c r="BD1784" s="554"/>
      <c r="BE1784" s="554"/>
      <c r="BF1784" s="554"/>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row>
    <row r="1785" spans="1:124" hidden="1">
      <c r="A1785" s="9"/>
      <c r="B1785" s="9"/>
      <c r="C1785" s="9"/>
      <c r="D1785" s="9"/>
      <c r="E1785" s="9"/>
      <c r="F1785" s="9"/>
      <c r="G1785" s="9"/>
      <c r="H1785" s="9"/>
      <c r="I1785" s="9"/>
      <c r="J1785" s="9"/>
      <c r="K1785" s="9"/>
      <c r="L1785" s="9"/>
      <c r="M1785" s="9"/>
      <c r="N1785" s="9"/>
      <c r="O1785" s="9"/>
      <c r="P1785" s="9"/>
      <c r="Q1785" s="9"/>
      <c r="R1785" s="9"/>
      <c r="S1785" s="9"/>
      <c r="T1785" s="9"/>
      <c r="U1785" s="9"/>
      <c r="V1785" s="9"/>
      <c r="W1785" s="9"/>
      <c r="X1785" s="9"/>
      <c r="Y1785" s="9"/>
      <c r="Z1785" s="9"/>
      <c r="AA1785" s="9"/>
      <c r="AB1785" s="9"/>
      <c r="AC1785" s="9"/>
      <c r="AD1785" s="9"/>
      <c r="AE1785" s="9"/>
      <c r="AF1785" s="9"/>
      <c r="AG1785" s="9"/>
      <c r="AH1785" s="554"/>
      <c r="AI1785" s="554"/>
      <c r="AJ1785" s="554"/>
      <c r="AK1785" s="554"/>
      <c r="AL1785" s="554"/>
      <c r="AM1785" s="554"/>
      <c r="AN1785" s="554"/>
      <c r="AO1785" s="554"/>
      <c r="AP1785" s="554"/>
      <c r="AQ1785" s="554"/>
      <c r="AR1785" s="554"/>
      <c r="AS1785" s="554"/>
      <c r="AT1785" s="554"/>
      <c r="AU1785" s="554"/>
      <c r="AV1785" s="554"/>
      <c r="AW1785" s="554"/>
      <c r="AX1785" s="554"/>
      <c r="AY1785" s="554"/>
      <c r="AZ1785" s="554"/>
      <c r="BA1785" s="554"/>
      <c r="BB1785" s="554"/>
      <c r="BC1785" s="554"/>
      <c r="BD1785" s="554"/>
      <c r="BE1785" s="554"/>
      <c r="BF1785" s="554"/>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row>
    <row r="1786" spans="1:124" hidden="1">
      <c r="A1786" s="9"/>
      <c r="B1786" s="9"/>
      <c r="C1786" s="9"/>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554"/>
      <c r="AI1786" s="554"/>
      <c r="AJ1786" s="554"/>
      <c r="AK1786" s="554"/>
      <c r="AL1786" s="554"/>
      <c r="AM1786" s="554"/>
      <c r="AN1786" s="554"/>
      <c r="AO1786" s="554"/>
      <c r="AP1786" s="554"/>
      <c r="AQ1786" s="554"/>
      <c r="AR1786" s="554"/>
      <c r="AS1786" s="554"/>
      <c r="AT1786" s="554"/>
      <c r="AU1786" s="554"/>
      <c r="AV1786" s="554"/>
      <c r="AW1786" s="554"/>
      <c r="AX1786" s="554"/>
      <c r="AY1786" s="554"/>
      <c r="AZ1786" s="554"/>
      <c r="BA1786" s="554"/>
      <c r="BB1786" s="554"/>
      <c r="BC1786" s="554"/>
      <c r="BD1786" s="554"/>
      <c r="BE1786" s="554"/>
      <c r="BF1786" s="554"/>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row>
    <row r="1787" spans="1:124" hidden="1">
      <c r="A1787" s="9"/>
      <c r="B1787" s="9"/>
      <c r="C1787" s="9"/>
      <c r="D1787" s="9"/>
      <c r="E1787" s="9"/>
      <c r="F1787" s="9"/>
      <c r="G1787" s="9"/>
      <c r="H1787" s="9"/>
      <c r="I1787" s="9"/>
      <c r="J1787" s="9"/>
      <c r="K1787" s="9"/>
      <c r="L1787" s="9"/>
      <c r="M1787" s="9"/>
      <c r="N1787" s="9"/>
      <c r="O1787" s="9"/>
      <c r="P1787" s="9"/>
      <c r="Q1787" s="9"/>
      <c r="R1787" s="9"/>
      <c r="S1787" s="9"/>
      <c r="T1787" s="9"/>
      <c r="U1787" s="9"/>
      <c r="V1787" s="9"/>
      <c r="W1787" s="9"/>
      <c r="X1787" s="9"/>
      <c r="Y1787" s="9"/>
      <c r="Z1787" s="9"/>
      <c r="AA1787" s="9"/>
      <c r="AB1787" s="9"/>
      <c r="AC1787" s="9"/>
      <c r="AD1787" s="9"/>
      <c r="AE1787" s="9"/>
      <c r="AF1787" s="9"/>
      <c r="AG1787" s="9"/>
      <c r="AH1787" s="554"/>
      <c r="AI1787" s="554"/>
      <c r="AJ1787" s="554"/>
      <c r="AK1787" s="554"/>
      <c r="AL1787" s="554"/>
      <c r="AM1787" s="554"/>
      <c r="AN1787" s="554"/>
      <c r="AO1787" s="554"/>
      <c r="AP1787" s="554"/>
      <c r="AQ1787" s="554"/>
      <c r="AR1787" s="554"/>
      <c r="AS1787" s="554"/>
      <c r="AT1787" s="554"/>
      <c r="AU1787" s="554"/>
      <c r="AV1787" s="554"/>
      <c r="AW1787" s="554"/>
      <c r="AX1787" s="554"/>
      <c r="AY1787" s="554"/>
      <c r="AZ1787" s="554"/>
      <c r="BA1787" s="554"/>
      <c r="BB1787" s="554"/>
      <c r="BC1787" s="554"/>
      <c r="BD1787" s="554"/>
      <c r="BE1787" s="554"/>
      <c r="BF1787" s="554"/>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row>
    <row r="1788" spans="1:124" hidden="1">
      <c r="A1788" s="9"/>
      <c r="B1788" s="9"/>
      <c r="C1788" s="9"/>
      <c r="D1788" s="9"/>
      <c r="E1788" s="9"/>
      <c r="F1788" s="9"/>
      <c r="G1788" s="9"/>
      <c r="H1788" s="9"/>
      <c r="I1788" s="9"/>
      <c r="J1788" s="9"/>
      <c r="K1788" s="9"/>
      <c r="L1788" s="9"/>
      <c r="M1788" s="9"/>
      <c r="N1788" s="9"/>
      <c r="O1788" s="9"/>
      <c r="P1788" s="9"/>
      <c r="Q1788" s="9"/>
      <c r="R1788" s="9"/>
      <c r="S1788" s="9"/>
      <c r="T1788" s="9"/>
      <c r="U1788" s="9"/>
      <c r="V1788" s="9"/>
      <c r="W1788" s="9"/>
      <c r="X1788" s="9"/>
      <c r="Y1788" s="9"/>
      <c r="Z1788" s="9"/>
      <c r="AA1788" s="9"/>
      <c r="AB1788" s="9"/>
      <c r="AC1788" s="9"/>
      <c r="AD1788" s="9"/>
      <c r="AE1788" s="9"/>
      <c r="AF1788" s="9"/>
      <c r="AG1788" s="9"/>
      <c r="AH1788" s="554"/>
      <c r="AI1788" s="554"/>
      <c r="AJ1788" s="554"/>
      <c r="AK1788" s="554"/>
      <c r="AL1788" s="554"/>
      <c r="AM1788" s="554"/>
      <c r="AN1788" s="554"/>
      <c r="AO1788" s="554"/>
      <c r="AP1788" s="554"/>
      <c r="AQ1788" s="554"/>
      <c r="AR1788" s="554"/>
      <c r="AS1788" s="554"/>
      <c r="AT1788" s="554"/>
      <c r="AU1788" s="554"/>
      <c r="AV1788" s="554"/>
      <c r="AW1788" s="554"/>
      <c r="AX1788" s="554"/>
      <c r="AY1788" s="554"/>
      <c r="AZ1788" s="554"/>
      <c r="BA1788" s="554"/>
      <c r="BB1788" s="554"/>
      <c r="BC1788" s="554"/>
      <c r="BD1788" s="554"/>
      <c r="BE1788" s="554"/>
      <c r="BF1788" s="554"/>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row>
    <row r="1789" spans="1:124" hidden="1">
      <c r="A1789" s="9"/>
      <c r="B1789" s="9"/>
      <c r="C1789" s="9"/>
      <c r="D1789" s="9"/>
      <c r="E1789" s="9"/>
      <c r="F1789" s="9"/>
      <c r="G1789" s="9"/>
      <c r="H1789" s="9"/>
      <c r="I1789" s="9"/>
      <c r="J1789" s="9"/>
      <c r="K1789" s="9"/>
      <c r="L1789" s="9"/>
      <c r="M1789" s="9"/>
      <c r="N1789" s="9"/>
      <c r="O1789" s="9"/>
      <c r="P1789" s="9"/>
      <c r="Q1789" s="9"/>
      <c r="R1789" s="9"/>
      <c r="S1789" s="9"/>
      <c r="T1789" s="9"/>
      <c r="U1789" s="9"/>
      <c r="V1789" s="9"/>
      <c r="W1789" s="9"/>
      <c r="X1789" s="9"/>
      <c r="Y1789" s="9"/>
      <c r="Z1789" s="9"/>
      <c r="AA1789" s="9"/>
      <c r="AB1789" s="9"/>
      <c r="AC1789" s="9"/>
      <c r="AD1789" s="9"/>
      <c r="AE1789" s="9"/>
      <c r="AF1789" s="9"/>
      <c r="AG1789" s="9"/>
      <c r="AH1789" s="554"/>
      <c r="AI1789" s="554"/>
      <c r="AJ1789" s="554"/>
      <c r="AK1789" s="554"/>
      <c r="AL1789" s="554"/>
      <c r="AM1789" s="554"/>
      <c r="AN1789" s="554"/>
      <c r="AO1789" s="554"/>
      <c r="AP1789" s="554"/>
      <c r="AQ1789" s="554"/>
      <c r="AR1789" s="554"/>
      <c r="AS1789" s="554"/>
      <c r="AT1789" s="554"/>
      <c r="AU1789" s="554"/>
      <c r="AV1789" s="554"/>
      <c r="AW1789" s="554"/>
      <c r="AX1789" s="554"/>
      <c r="AY1789" s="554"/>
      <c r="AZ1789" s="554"/>
      <c r="BA1789" s="554"/>
      <c r="BB1789" s="554"/>
      <c r="BC1789" s="554"/>
      <c r="BD1789" s="554"/>
      <c r="BE1789" s="554"/>
      <c r="BF1789" s="554"/>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row>
    <row r="1790" spans="1:124" hidden="1">
      <c r="A1790" s="9"/>
      <c r="B1790" s="9"/>
      <c r="C1790" s="9"/>
      <c r="D1790" s="9"/>
      <c r="E1790" s="9"/>
      <c r="F1790" s="9"/>
      <c r="G1790" s="9"/>
      <c r="H1790" s="9"/>
      <c r="I1790" s="9"/>
      <c r="J1790" s="9"/>
      <c r="K1790" s="9"/>
      <c r="L1790" s="9"/>
      <c r="M1790" s="9"/>
      <c r="N1790" s="9"/>
      <c r="O1790" s="9"/>
      <c r="P1790" s="9"/>
      <c r="Q1790" s="9"/>
      <c r="R1790" s="9"/>
      <c r="S1790" s="9"/>
      <c r="T1790" s="9"/>
      <c r="U1790" s="9"/>
      <c r="V1790" s="9"/>
      <c r="W1790" s="9"/>
      <c r="X1790" s="9"/>
      <c r="Y1790" s="9"/>
      <c r="Z1790" s="9"/>
      <c r="AA1790" s="9"/>
      <c r="AB1790" s="9"/>
      <c r="AC1790" s="9"/>
      <c r="AD1790" s="9"/>
      <c r="AE1790" s="9"/>
      <c r="AF1790" s="9"/>
      <c r="AG1790" s="9"/>
      <c r="AH1790" s="554"/>
      <c r="AI1790" s="554"/>
      <c r="AJ1790" s="554"/>
      <c r="AK1790" s="554"/>
      <c r="AL1790" s="554"/>
      <c r="AM1790" s="554"/>
      <c r="AN1790" s="554"/>
      <c r="AO1790" s="554"/>
      <c r="AP1790" s="554"/>
      <c r="AQ1790" s="554"/>
      <c r="AR1790" s="554"/>
      <c r="AS1790" s="554"/>
      <c r="AT1790" s="554"/>
      <c r="AU1790" s="554"/>
      <c r="AV1790" s="554"/>
      <c r="AW1790" s="554"/>
      <c r="AX1790" s="554"/>
      <c r="AY1790" s="554"/>
      <c r="AZ1790" s="554"/>
      <c r="BA1790" s="554"/>
      <c r="BB1790" s="554"/>
      <c r="BC1790" s="554"/>
      <c r="BD1790" s="554"/>
      <c r="BE1790" s="554"/>
      <c r="BF1790" s="554"/>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row>
    <row r="1791" spans="1:124" hidden="1">
      <c r="A1791" s="9"/>
      <c r="B1791" s="9"/>
      <c r="C1791" s="9"/>
      <c r="D1791" s="9"/>
      <c r="E1791" s="9"/>
      <c r="F1791" s="9"/>
      <c r="G1791" s="9"/>
      <c r="H1791" s="9"/>
      <c r="I1791" s="9"/>
      <c r="J1791" s="9"/>
      <c r="K1791" s="9"/>
      <c r="L1791" s="9"/>
      <c r="M1791" s="9"/>
      <c r="N1791" s="9"/>
      <c r="O1791" s="9"/>
      <c r="P1791" s="9"/>
      <c r="Q1791" s="9"/>
      <c r="R1791" s="9"/>
      <c r="S1791" s="9"/>
      <c r="T1791" s="9"/>
      <c r="U1791" s="9"/>
      <c r="V1791" s="9"/>
      <c r="W1791" s="9"/>
      <c r="X1791" s="9"/>
      <c r="Y1791" s="9"/>
      <c r="Z1791" s="9"/>
      <c r="AA1791" s="9"/>
      <c r="AB1791" s="9"/>
      <c r="AC1791" s="9"/>
      <c r="AD1791" s="9"/>
      <c r="AE1791" s="9"/>
      <c r="AF1791" s="9"/>
      <c r="AG1791" s="9"/>
      <c r="AH1791" s="554"/>
      <c r="AI1791" s="554"/>
      <c r="AJ1791" s="554"/>
      <c r="AK1791" s="554"/>
      <c r="AL1791" s="554"/>
      <c r="AM1791" s="554"/>
      <c r="AN1791" s="554"/>
      <c r="AO1791" s="554"/>
      <c r="AP1791" s="554"/>
      <c r="AQ1791" s="554"/>
      <c r="AR1791" s="554"/>
      <c r="AS1791" s="554"/>
      <c r="AT1791" s="554"/>
      <c r="AU1791" s="554"/>
      <c r="AV1791" s="554"/>
      <c r="AW1791" s="554"/>
      <c r="AX1791" s="554"/>
      <c r="AY1791" s="554"/>
      <c r="AZ1791" s="554"/>
      <c r="BA1791" s="554"/>
      <c r="BB1791" s="554"/>
      <c r="BC1791" s="554"/>
      <c r="BD1791" s="554"/>
      <c r="BE1791" s="554"/>
      <c r="BF1791" s="554"/>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row>
    <row r="1792" spans="1:124" hidden="1">
      <c r="A1792" s="9"/>
      <c r="B1792" s="9"/>
      <c r="C1792" s="9"/>
      <c r="D1792" s="9"/>
      <c r="E1792" s="9"/>
      <c r="F1792" s="9"/>
      <c r="G1792" s="9"/>
      <c r="H1792" s="9"/>
      <c r="I1792" s="9"/>
      <c r="J1792" s="9"/>
      <c r="K1792" s="9"/>
      <c r="L1792" s="9"/>
      <c r="M1792" s="9"/>
      <c r="N1792" s="9"/>
      <c r="O1792" s="9"/>
      <c r="P1792" s="9"/>
      <c r="Q1792" s="9"/>
      <c r="R1792" s="9"/>
      <c r="S1792" s="9"/>
      <c r="T1792" s="9"/>
      <c r="U1792" s="9"/>
      <c r="V1792" s="9"/>
      <c r="W1792" s="9"/>
      <c r="X1792" s="9"/>
      <c r="Y1792" s="9"/>
      <c r="Z1792" s="9"/>
      <c r="AA1792" s="9"/>
      <c r="AB1792" s="9"/>
      <c r="AC1792" s="9"/>
      <c r="AD1792" s="9"/>
      <c r="AE1792" s="9"/>
      <c r="AF1792" s="9"/>
      <c r="AG1792" s="9"/>
      <c r="AH1792" s="554"/>
      <c r="AI1792" s="554"/>
      <c r="AJ1792" s="554"/>
      <c r="AK1792" s="554"/>
      <c r="AL1792" s="554"/>
      <c r="AM1792" s="554"/>
      <c r="AN1792" s="554"/>
      <c r="AO1792" s="554"/>
      <c r="AP1792" s="554"/>
      <c r="AQ1792" s="554"/>
      <c r="AR1792" s="554"/>
      <c r="AS1792" s="554"/>
      <c r="AT1792" s="554"/>
      <c r="AU1792" s="554"/>
      <c r="AV1792" s="554"/>
      <c r="AW1792" s="554"/>
      <c r="AX1792" s="554"/>
      <c r="AY1792" s="554"/>
      <c r="AZ1792" s="554"/>
      <c r="BA1792" s="554"/>
      <c r="BB1792" s="554"/>
      <c r="BC1792" s="554"/>
      <c r="BD1792" s="554"/>
      <c r="BE1792" s="554"/>
      <c r="BF1792" s="554"/>
      <c r="BG1792" s="9"/>
      <c r="BH1792" s="9"/>
      <c r="BI1792" s="9"/>
      <c r="BJ1792" s="9"/>
      <c r="BK1792" s="9"/>
      <c r="BL1792" s="9"/>
      <c r="BM1792" s="9"/>
      <c r="BN1792" s="9"/>
      <c r="BO1792" s="9"/>
      <c r="BP1792" s="9"/>
      <c r="BQ1792" s="9"/>
      <c r="BR1792" s="9"/>
      <c r="BS1792" s="9"/>
      <c r="BT1792" s="9"/>
      <c r="BU1792" s="9"/>
      <c r="BV1792" s="9"/>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c r="DR1792" s="9"/>
      <c r="DS1792" s="9"/>
      <c r="DT1792" s="9"/>
    </row>
    <row r="1793" spans="1:124" hidden="1">
      <c r="A1793" s="9"/>
      <c r="B1793" s="9"/>
      <c r="C1793" s="9"/>
      <c r="D1793" s="9"/>
      <c r="E1793" s="9"/>
      <c r="F1793" s="9"/>
      <c r="G1793" s="9"/>
      <c r="H1793" s="9"/>
      <c r="I1793" s="9"/>
      <c r="J1793" s="9"/>
      <c r="K1793" s="9"/>
      <c r="L1793" s="9"/>
      <c r="M1793" s="9"/>
      <c r="N1793" s="9"/>
      <c r="O1793" s="9"/>
      <c r="P1793" s="9"/>
      <c r="Q1793" s="9"/>
      <c r="R1793" s="9"/>
      <c r="S1793" s="9"/>
      <c r="T1793" s="9"/>
      <c r="U1793" s="9"/>
      <c r="V1793" s="9"/>
      <c r="W1793" s="9"/>
      <c r="X1793" s="9"/>
      <c r="Y1793" s="9"/>
      <c r="Z1793" s="9"/>
      <c r="AA1793" s="9"/>
      <c r="AB1793" s="9"/>
      <c r="AC1793" s="9"/>
      <c r="AD1793" s="9"/>
      <c r="AE1793" s="9"/>
      <c r="AF1793" s="9"/>
      <c r="AG1793" s="9"/>
      <c r="AH1793" s="554"/>
      <c r="AI1793" s="554"/>
      <c r="AJ1793" s="554"/>
      <c r="AK1793" s="554"/>
      <c r="AL1793" s="554"/>
      <c r="AM1793" s="554"/>
      <c r="AN1793" s="554"/>
      <c r="AO1793" s="554"/>
      <c r="AP1793" s="554"/>
      <c r="AQ1793" s="554"/>
      <c r="AR1793" s="554"/>
      <c r="AS1793" s="554"/>
      <c r="AT1793" s="554"/>
      <c r="AU1793" s="554"/>
      <c r="AV1793" s="554"/>
      <c r="AW1793" s="554"/>
      <c r="AX1793" s="554"/>
      <c r="AY1793" s="554"/>
      <c r="AZ1793" s="554"/>
      <c r="BA1793" s="554"/>
      <c r="BB1793" s="554"/>
      <c r="BC1793" s="554"/>
      <c r="BD1793" s="554"/>
      <c r="BE1793" s="554"/>
      <c r="BF1793" s="554"/>
      <c r="BG1793" s="9"/>
      <c r="BH1793" s="9"/>
      <c r="BI1793" s="9"/>
      <c r="BJ1793" s="9"/>
      <c r="BK1793" s="9"/>
      <c r="BL1793" s="9"/>
      <c r="BM1793" s="9"/>
      <c r="BN1793" s="9"/>
      <c r="BO1793" s="9"/>
      <c r="BP1793" s="9"/>
      <c r="BQ1793" s="9"/>
      <c r="BR1793" s="9"/>
      <c r="BS1793" s="9"/>
      <c r="BT1793" s="9"/>
      <c r="BU1793" s="9"/>
      <c r="BV1793" s="9"/>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c r="DR1793" s="9"/>
      <c r="DS1793" s="9"/>
      <c r="DT1793" s="9"/>
    </row>
    <row r="1794" spans="1:124" hidden="1">
      <c r="A1794" s="9"/>
      <c r="B1794" s="9"/>
      <c r="C1794" s="9"/>
      <c r="D1794" s="9"/>
      <c r="E1794" s="9"/>
      <c r="F1794" s="9"/>
      <c r="G1794" s="9"/>
      <c r="H1794" s="9"/>
      <c r="I1794" s="9"/>
      <c r="J1794" s="9"/>
      <c r="K1794" s="9"/>
      <c r="L1794" s="9"/>
      <c r="M1794" s="9"/>
      <c r="N1794" s="9"/>
      <c r="O1794" s="9"/>
      <c r="P1794" s="9"/>
      <c r="Q1794" s="9"/>
      <c r="R1794" s="9"/>
      <c r="S1794" s="9"/>
      <c r="T1794" s="9"/>
      <c r="U1794" s="9"/>
      <c r="V1794" s="9"/>
      <c r="W1794" s="9"/>
      <c r="X1794" s="9"/>
      <c r="Y1794" s="9"/>
      <c r="Z1794" s="9"/>
      <c r="AA1794" s="9"/>
      <c r="AB1794" s="9"/>
      <c r="AC1794" s="9"/>
      <c r="AD1794" s="9"/>
      <c r="AE1794" s="9"/>
      <c r="AF1794" s="9"/>
      <c r="AG1794" s="9"/>
      <c r="AH1794" s="554"/>
      <c r="AI1794" s="554"/>
      <c r="AJ1794" s="554"/>
      <c r="AK1794" s="554"/>
      <c r="AL1794" s="554"/>
      <c r="AM1794" s="554"/>
      <c r="AN1794" s="554"/>
      <c r="AO1794" s="554"/>
      <c r="AP1794" s="554"/>
      <c r="AQ1794" s="554"/>
      <c r="AR1794" s="554"/>
      <c r="AS1794" s="554"/>
      <c r="AT1794" s="554"/>
      <c r="AU1794" s="554"/>
      <c r="AV1794" s="554"/>
      <c r="AW1794" s="554"/>
      <c r="AX1794" s="554"/>
      <c r="AY1794" s="554"/>
      <c r="AZ1794" s="554"/>
      <c r="BA1794" s="554"/>
      <c r="BB1794" s="554"/>
      <c r="BC1794" s="554"/>
      <c r="BD1794" s="554"/>
      <c r="BE1794" s="554"/>
      <c r="BF1794" s="554"/>
      <c r="BG1794" s="9"/>
      <c r="BH1794" s="9"/>
      <c r="BI1794" s="9"/>
      <c r="BJ1794" s="9"/>
      <c r="BK1794" s="9"/>
      <c r="BL1794" s="9"/>
      <c r="BM1794" s="9"/>
      <c r="BN1794" s="9"/>
      <c r="BO1794" s="9"/>
      <c r="BP1794" s="9"/>
      <c r="BQ1794" s="9"/>
      <c r="BR1794" s="9"/>
      <c r="BS1794" s="9"/>
      <c r="BT1794" s="9"/>
      <c r="BU1794" s="9"/>
      <c r="BV1794" s="9"/>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c r="DR1794" s="9"/>
      <c r="DS1794" s="9"/>
      <c r="DT1794" s="9"/>
    </row>
    <row r="1795" spans="1:124" hidden="1">
      <c r="A1795" s="9"/>
      <c r="B1795" s="9"/>
      <c r="C1795" s="9"/>
      <c r="D1795" s="9"/>
      <c r="E1795" s="9"/>
      <c r="F1795" s="9"/>
      <c r="G1795" s="9"/>
      <c r="H1795" s="9"/>
      <c r="I1795" s="9"/>
      <c r="J1795" s="9"/>
      <c r="K1795" s="9"/>
      <c r="L1795" s="9"/>
      <c r="M1795" s="9"/>
      <c r="N1795" s="9"/>
      <c r="O1795" s="9"/>
      <c r="P1795" s="9"/>
      <c r="Q1795" s="9"/>
      <c r="R1795" s="9"/>
      <c r="S1795" s="9"/>
      <c r="T1795" s="9"/>
      <c r="U1795" s="9"/>
      <c r="V1795" s="9"/>
      <c r="W1795" s="9"/>
      <c r="X1795" s="9"/>
      <c r="Y1795" s="9"/>
      <c r="Z1795" s="9"/>
      <c r="AA1795" s="9"/>
      <c r="AB1795" s="9"/>
      <c r="AC1795" s="9"/>
      <c r="AD1795" s="9"/>
      <c r="AE1795" s="9"/>
      <c r="AF1795" s="9"/>
      <c r="AG1795" s="9"/>
      <c r="AH1795" s="554"/>
      <c r="AI1795" s="554"/>
      <c r="AJ1795" s="554"/>
      <c r="AK1795" s="554"/>
      <c r="AL1795" s="554"/>
      <c r="AM1795" s="554"/>
      <c r="AN1795" s="554"/>
      <c r="AO1795" s="554"/>
      <c r="AP1795" s="554"/>
      <c r="AQ1795" s="554"/>
      <c r="AR1795" s="554"/>
      <c r="AS1795" s="554"/>
      <c r="AT1795" s="554"/>
      <c r="AU1795" s="554"/>
      <c r="AV1795" s="554"/>
      <c r="AW1795" s="554"/>
      <c r="AX1795" s="554"/>
      <c r="AY1795" s="554"/>
      <c r="AZ1795" s="554"/>
      <c r="BA1795" s="554"/>
      <c r="BB1795" s="554"/>
      <c r="BC1795" s="554"/>
      <c r="BD1795" s="554"/>
      <c r="BE1795" s="554"/>
      <c r="BF1795" s="554"/>
      <c r="BG1795" s="9"/>
      <c r="BH1795" s="9"/>
      <c r="BI1795" s="9"/>
      <c r="BJ1795" s="9"/>
      <c r="BK1795" s="9"/>
      <c r="BL1795" s="9"/>
      <c r="BM1795" s="9"/>
      <c r="BN1795" s="9"/>
      <c r="BO1795" s="9"/>
      <c r="BP1795" s="9"/>
      <c r="BQ1795" s="9"/>
      <c r="BR1795" s="9"/>
      <c r="BS1795" s="9"/>
      <c r="BT1795" s="9"/>
      <c r="BU1795" s="9"/>
      <c r="BV1795" s="9"/>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c r="DR1795" s="9"/>
      <c r="DS1795" s="9"/>
      <c r="DT1795" s="9"/>
    </row>
    <row r="1796" spans="1:124" hidden="1">
      <c r="A1796" s="9"/>
      <c r="B1796" s="9"/>
      <c r="C1796" s="9"/>
      <c r="D1796" s="9"/>
      <c r="E1796" s="9"/>
      <c r="F1796" s="9"/>
      <c r="G1796" s="9"/>
      <c r="H1796" s="9"/>
      <c r="I1796" s="9"/>
      <c r="J1796" s="9"/>
      <c r="K1796" s="9"/>
      <c r="L1796" s="9"/>
      <c r="M1796" s="9"/>
      <c r="N1796" s="9"/>
      <c r="O1796" s="9"/>
      <c r="P1796" s="9"/>
      <c r="Q1796" s="9"/>
      <c r="R1796" s="9"/>
      <c r="S1796" s="9"/>
      <c r="T1796" s="9"/>
      <c r="U1796" s="9"/>
      <c r="V1796" s="9"/>
      <c r="W1796" s="9"/>
      <c r="X1796" s="9"/>
      <c r="Y1796" s="9"/>
      <c r="Z1796" s="9"/>
      <c r="AA1796" s="9"/>
      <c r="AB1796" s="9"/>
      <c r="AC1796" s="9"/>
      <c r="AD1796" s="9"/>
      <c r="AE1796" s="9"/>
      <c r="AF1796" s="9"/>
      <c r="AG1796" s="9"/>
      <c r="AH1796" s="554"/>
      <c r="AI1796" s="554"/>
      <c r="AJ1796" s="554"/>
      <c r="AK1796" s="554"/>
      <c r="AL1796" s="554"/>
      <c r="AM1796" s="554"/>
      <c r="AN1796" s="554"/>
      <c r="AO1796" s="554"/>
      <c r="AP1796" s="554"/>
      <c r="AQ1796" s="554"/>
      <c r="AR1796" s="554"/>
      <c r="AS1796" s="554"/>
      <c r="AT1796" s="554"/>
      <c r="AU1796" s="554"/>
      <c r="AV1796" s="554"/>
      <c r="AW1796" s="554"/>
      <c r="AX1796" s="554"/>
      <c r="AY1796" s="554"/>
      <c r="AZ1796" s="554"/>
      <c r="BA1796" s="554"/>
      <c r="BB1796" s="554"/>
      <c r="BC1796" s="554"/>
      <c r="BD1796" s="554"/>
      <c r="BE1796" s="554"/>
      <c r="BF1796" s="554"/>
      <c r="BG1796" s="9"/>
      <c r="BH1796" s="9"/>
      <c r="BI1796" s="9"/>
      <c r="BJ1796" s="9"/>
      <c r="BK1796" s="9"/>
      <c r="BL1796" s="9"/>
      <c r="BM1796" s="9"/>
      <c r="BN1796" s="9"/>
      <c r="BO1796" s="9"/>
      <c r="BP1796" s="9"/>
      <c r="BQ1796" s="9"/>
      <c r="BR1796" s="9"/>
      <c r="BS1796" s="9"/>
      <c r="BT1796" s="9"/>
      <c r="BU1796" s="9"/>
      <c r="BV1796" s="9"/>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c r="DR1796" s="9"/>
      <c r="DS1796" s="9"/>
      <c r="DT1796" s="9"/>
    </row>
    <row r="1797" spans="1:124" hidden="1">
      <c r="A1797" s="9"/>
      <c r="B1797" s="9"/>
      <c r="C1797" s="9"/>
      <c r="D1797" s="9"/>
      <c r="E1797" s="9"/>
      <c r="F1797" s="9"/>
      <c r="G1797" s="9"/>
      <c r="H1797" s="9"/>
      <c r="I1797" s="9"/>
      <c r="J1797" s="9"/>
      <c r="K1797" s="9"/>
      <c r="L1797" s="9"/>
      <c r="M1797" s="9"/>
      <c r="N1797" s="9"/>
      <c r="O1797" s="9"/>
      <c r="P1797" s="9"/>
      <c r="Q1797" s="9"/>
      <c r="R1797" s="9"/>
      <c r="S1797" s="9"/>
      <c r="T1797" s="9"/>
      <c r="U1797" s="9"/>
      <c r="V1797" s="9"/>
      <c r="W1797" s="9"/>
      <c r="X1797" s="9"/>
      <c r="Y1797" s="9"/>
      <c r="Z1797" s="9"/>
      <c r="AA1797" s="9"/>
      <c r="AB1797" s="9"/>
      <c r="AC1797" s="9"/>
      <c r="AD1797" s="9"/>
      <c r="AE1797" s="9"/>
      <c r="AF1797" s="9"/>
      <c r="AG1797" s="9"/>
      <c r="AH1797" s="554"/>
      <c r="AI1797" s="554"/>
      <c r="AJ1797" s="554"/>
      <c r="AK1797" s="554"/>
      <c r="AL1797" s="554"/>
      <c r="AM1797" s="554"/>
      <c r="AN1797" s="554"/>
      <c r="AO1797" s="554"/>
      <c r="AP1797" s="554"/>
      <c r="AQ1797" s="554"/>
      <c r="AR1797" s="554"/>
      <c r="AS1797" s="554"/>
      <c r="AT1797" s="554"/>
      <c r="AU1797" s="554"/>
      <c r="AV1797" s="554"/>
      <c r="AW1797" s="554"/>
      <c r="AX1797" s="554"/>
      <c r="AY1797" s="554"/>
      <c r="AZ1797" s="554"/>
      <c r="BA1797" s="554"/>
      <c r="BB1797" s="554"/>
      <c r="BC1797" s="554"/>
      <c r="BD1797" s="554"/>
      <c r="BE1797" s="554"/>
      <c r="BF1797" s="554"/>
      <c r="BG1797" s="9"/>
      <c r="BH1797" s="9"/>
      <c r="BI1797" s="9"/>
      <c r="BJ1797" s="9"/>
      <c r="BK1797" s="9"/>
      <c r="BL1797" s="9"/>
      <c r="BM1797" s="9"/>
      <c r="BN1797" s="9"/>
      <c r="BO1797" s="9"/>
      <c r="BP1797" s="9"/>
      <c r="BQ1797" s="9"/>
      <c r="BR1797" s="9"/>
      <c r="BS1797" s="9"/>
      <c r="BT1797" s="9"/>
      <c r="BU1797" s="9"/>
      <c r="BV1797" s="9"/>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c r="DR1797" s="9"/>
      <c r="DS1797" s="9"/>
      <c r="DT1797" s="9"/>
    </row>
    <row r="1798" spans="1:124" hidden="1">
      <c r="A1798" s="9"/>
      <c r="B1798" s="9"/>
      <c r="C1798" s="9"/>
      <c r="D1798" s="9"/>
      <c r="E1798" s="9"/>
      <c r="F1798" s="9"/>
      <c r="G1798" s="9"/>
      <c r="H1798" s="9"/>
      <c r="I1798" s="9"/>
      <c r="J1798" s="9"/>
      <c r="K1798" s="9"/>
      <c r="L1798" s="9"/>
      <c r="M1798" s="9"/>
      <c r="N1798" s="9"/>
      <c r="O1798" s="9"/>
      <c r="P1798" s="9"/>
      <c r="Q1798" s="9"/>
      <c r="R1798" s="9"/>
      <c r="S1798" s="9"/>
      <c r="T1798" s="9"/>
      <c r="U1798" s="9"/>
      <c r="V1798" s="9"/>
      <c r="W1798" s="9"/>
      <c r="X1798" s="9"/>
      <c r="Y1798" s="9"/>
      <c r="Z1798" s="9"/>
      <c r="AA1798" s="9"/>
      <c r="AB1798" s="9"/>
      <c r="AC1798" s="9"/>
      <c r="AD1798" s="9"/>
      <c r="AE1798" s="9"/>
      <c r="AF1798" s="9"/>
      <c r="AG1798" s="9"/>
      <c r="AH1798" s="554"/>
      <c r="AI1798" s="554"/>
      <c r="AJ1798" s="554"/>
      <c r="AK1798" s="554"/>
      <c r="AL1798" s="554"/>
      <c r="AM1798" s="554"/>
      <c r="AN1798" s="554"/>
      <c r="AO1798" s="554"/>
      <c r="AP1798" s="554"/>
      <c r="AQ1798" s="554"/>
      <c r="AR1798" s="554"/>
      <c r="AS1798" s="554"/>
      <c r="AT1798" s="554"/>
      <c r="AU1798" s="554"/>
      <c r="AV1798" s="554"/>
      <c r="AW1798" s="554"/>
      <c r="AX1798" s="554"/>
      <c r="AY1798" s="554"/>
      <c r="AZ1798" s="554"/>
      <c r="BA1798" s="554"/>
      <c r="BB1798" s="554"/>
      <c r="BC1798" s="554"/>
      <c r="BD1798" s="554"/>
      <c r="BE1798" s="554"/>
      <c r="BF1798" s="554"/>
      <c r="BG1798" s="9"/>
      <c r="BH1798" s="9"/>
      <c r="BI1798" s="9"/>
      <c r="BJ1798" s="9"/>
      <c r="BK1798" s="9"/>
      <c r="BL1798" s="9"/>
      <c r="BM1798" s="9"/>
      <c r="BN1798" s="9"/>
      <c r="BO1798" s="9"/>
      <c r="BP1798" s="9"/>
      <c r="BQ1798" s="9"/>
      <c r="BR1798" s="9"/>
      <c r="BS1798" s="9"/>
      <c r="BT1798" s="9"/>
      <c r="BU1798" s="9"/>
      <c r="BV1798" s="9"/>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c r="DR1798" s="9"/>
      <c r="DS1798" s="9"/>
      <c r="DT1798" s="9"/>
    </row>
    <row r="1799" spans="1:124" hidden="1">
      <c r="A1799" s="9"/>
      <c r="B1799" s="9"/>
      <c r="C1799" s="9"/>
      <c r="D1799" s="9"/>
      <c r="E1799" s="9"/>
      <c r="F1799" s="9"/>
      <c r="G1799" s="9"/>
      <c r="H1799" s="9"/>
      <c r="I1799" s="9"/>
      <c r="J1799" s="9"/>
      <c r="K1799" s="9"/>
      <c r="L1799" s="9"/>
      <c r="M1799" s="9"/>
      <c r="N1799" s="9"/>
      <c r="O1799" s="9"/>
      <c r="P1799" s="9"/>
      <c r="Q1799" s="9"/>
      <c r="R1799" s="9"/>
      <c r="S1799" s="9"/>
      <c r="T1799" s="9"/>
      <c r="U1799" s="9"/>
      <c r="V1799" s="9"/>
      <c r="W1799" s="9"/>
      <c r="X1799" s="9"/>
      <c r="Y1799" s="9"/>
      <c r="Z1799" s="9"/>
      <c r="AA1799" s="9"/>
      <c r="AB1799" s="9"/>
      <c r="AC1799" s="9"/>
      <c r="AD1799" s="9"/>
      <c r="AE1799" s="9"/>
      <c r="AF1799" s="9"/>
      <c r="AG1799" s="9"/>
      <c r="AH1799" s="554"/>
      <c r="AI1799" s="554"/>
      <c r="AJ1799" s="554"/>
      <c r="AK1799" s="554"/>
      <c r="AL1799" s="554"/>
      <c r="AM1799" s="554"/>
      <c r="AN1799" s="554"/>
      <c r="AO1799" s="554"/>
      <c r="AP1799" s="554"/>
      <c r="AQ1799" s="554"/>
      <c r="AR1799" s="554"/>
      <c r="AS1799" s="554"/>
      <c r="AT1799" s="554"/>
      <c r="AU1799" s="554"/>
      <c r="AV1799" s="554"/>
      <c r="AW1799" s="554"/>
      <c r="AX1799" s="554"/>
      <c r="AY1799" s="554"/>
      <c r="AZ1799" s="554"/>
      <c r="BA1799" s="554"/>
      <c r="BB1799" s="554"/>
      <c r="BC1799" s="554"/>
      <c r="BD1799" s="554"/>
      <c r="BE1799" s="554"/>
      <c r="BF1799" s="554"/>
      <c r="BG1799" s="9"/>
      <c r="BH1799" s="9"/>
      <c r="BI1799" s="9"/>
      <c r="BJ1799" s="9"/>
      <c r="BK1799" s="9"/>
      <c r="BL1799" s="9"/>
      <c r="BM1799" s="9"/>
      <c r="BN1799" s="9"/>
      <c r="BO1799" s="9"/>
      <c r="BP1799" s="9"/>
      <c r="BQ1799" s="9"/>
      <c r="BR1799" s="9"/>
      <c r="BS1799" s="9"/>
      <c r="BT1799" s="9"/>
      <c r="BU1799" s="9"/>
      <c r="BV1799" s="9"/>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c r="DR1799" s="9"/>
      <c r="DS1799" s="9"/>
      <c r="DT1799" s="9"/>
    </row>
    <row r="1800" spans="1:124" hidden="1">
      <c r="A1800" s="9"/>
      <c r="B1800" s="9"/>
      <c r="C1800" s="9"/>
      <c r="D1800" s="9"/>
      <c r="E1800" s="9"/>
      <c r="F1800" s="9"/>
      <c r="G1800" s="9"/>
      <c r="H1800" s="9"/>
      <c r="I1800" s="9"/>
      <c r="J1800" s="9"/>
      <c r="K1800" s="9"/>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554"/>
      <c r="AI1800" s="554"/>
      <c r="AJ1800" s="554"/>
      <c r="AK1800" s="554"/>
      <c r="AL1800" s="554"/>
      <c r="AM1800" s="554"/>
      <c r="AN1800" s="554"/>
      <c r="AO1800" s="554"/>
      <c r="AP1800" s="554"/>
      <c r="AQ1800" s="554"/>
      <c r="AR1800" s="554"/>
      <c r="AS1800" s="554"/>
      <c r="AT1800" s="554"/>
      <c r="AU1800" s="554"/>
      <c r="AV1800" s="554"/>
      <c r="AW1800" s="554"/>
      <c r="AX1800" s="554"/>
      <c r="AY1800" s="554"/>
      <c r="AZ1800" s="554"/>
      <c r="BA1800" s="554"/>
      <c r="BB1800" s="554"/>
      <c r="BC1800" s="554"/>
      <c r="BD1800" s="554"/>
      <c r="BE1800" s="554"/>
      <c r="BF1800" s="554"/>
      <c r="BG1800" s="9"/>
      <c r="BH1800" s="9"/>
      <c r="BI1800" s="9"/>
      <c r="BJ1800" s="9"/>
      <c r="BK1800" s="9"/>
      <c r="BL1800" s="9"/>
      <c r="BM1800" s="9"/>
      <c r="BN1800" s="9"/>
      <c r="BO1800" s="9"/>
      <c r="BP1800" s="9"/>
      <c r="BQ1800" s="9"/>
      <c r="BR1800" s="9"/>
      <c r="BS1800" s="9"/>
      <c r="BT1800" s="9"/>
      <c r="BU1800" s="9"/>
      <c r="BV1800" s="9"/>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c r="DR1800" s="9"/>
      <c r="DS1800" s="9"/>
      <c r="DT1800" s="9"/>
    </row>
    <row r="1801" spans="1:124" hidden="1">
      <c r="A1801" s="9"/>
      <c r="B1801" s="9"/>
      <c r="C1801" s="9"/>
      <c r="D1801" s="9"/>
      <c r="E1801" s="9"/>
      <c r="F1801" s="9"/>
      <c r="G1801" s="9"/>
      <c r="H1801" s="9"/>
      <c r="I1801" s="9"/>
      <c r="J1801" s="9"/>
      <c r="K1801" s="9"/>
      <c r="L1801" s="9"/>
      <c r="M1801" s="9"/>
      <c r="N1801" s="9"/>
      <c r="O1801" s="9"/>
      <c r="P1801" s="9"/>
      <c r="Q1801" s="9"/>
      <c r="R1801" s="9"/>
      <c r="S1801" s="9"/>
      <c r="T1801" s="9"/>
      <c r="U1801" s="9"/>
      <c r="V1801" s="9"/>
      <c r="W1801" s="9"/>
      <c r="X1801" s="9"/>
      <c r="Y1801" s="9"/>
      <c r="Z1801" s="9"/>
      <c r="AA1801" s="9"/>
      <c r="AB1801" s="9"/>
      <c r="AC1801" s="9"/>
      <c r="AD1801" s="9"/>
      <c r="AE1801" s="9"/>
      <c r="AF1801" s="9"/>
      <c r="AG1801" s="9"/>
      <c r="AH1801" s="554"/>
      <c r="AI1801" s="554"/>
      <c r="AJ1801" s="554"/>
      <c r="AK1801" s="554"/>
      <c r="AL1801" s="554"/>
      <c r="AM1801" s="554"/>
      <c r="AN1801" s="554"/>
      <c r="AO1801" s="554"/>
      <c r="AP1801" s="554"/>
      <c r="AQ1801" s="554"/>
      <c r="AR1801" s="554"/>
      <c r="AS1801" s="554"/>
      <c r="AT1801" s="554"/>
      <c r="AU1801" s="554"/>
      <c r="AV1801" s="554"/>
      <c r="AW1801" s="554"/>
      <c r="AX1801" s="554"/>
      <c r="AY1801" s="554"/>
      <c r="AZ1801" s="554"/>
      <c r="BA1801" s="554"/>
      <c r="BB1801" s="554"/>
      <c r="BC1801" s="554"/>
      <c r="BD1801" s="554"/>
      <c r="BE1801" s="554"/>
      <c r="BF1801" s="554"/>
      <c r="BG1801" s="9"/>
      <c r="BH1801" s="9"/>
      <c r="BI1801" s="9"/>
      <c r="BJ1801" s="9"/>
      <c r="BK1801" s="9"/>
      <c r="BL1801" s="9"/>
      <c r="BM1801" s="9"/>
      <c r="BN1801" s="9"/>
      <c r="BO1801" s="9"/>
      <c r="BP1801" s="9"/>
      <c r="BQ1801" s="9"/>
      <c r="BR1801" s="9"/>
      <c r="BS1801" s="9"/>
      <c r="BT1801" s="9"/>
      <c r="BU1801" s="9"/>
      <c r="BV1801" s="9"/>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c r="DR1801" s="9"/>
      <c r="DS1801" s="9"/>
      <c r="DT1801" s="9"/>
    </row>
    <row r="1802" spans="1:124" hidden="1">
      <c r="A1802" s="9"/>
      <c r="B1802" s="9"/>
      <c r="C1802" s="9"/>
      <c r="D1802" s="9"/>
      <c r="E1802" s="9"/>
      <c r="F1802" s="9"/>
      <c r="G1802" s="9"/>
      <c r="H1802" s="9"/>
      <c r="I1802" s="9"/>
      <c r="J1802" s="9"/>
      <c r="K1802" s="9"/>
      <c r="L1802" s="9"/>
      <c r="M1802" s="9"/>
      <c r="N1802" s="9"/>
      <c r="O1802" s="9"/>
      <c r="P1802" s="9"/>
      <c r="Q1802" s="9"/>
      <c r="R1802" s="9"/>
      <c r="S1802" s="9"/>
      <c r="T1802" s="9"/>
      <c r="U1802" s="9"/>
      <c r="V1802" s="9"/>
      <c r="W1802" s="9"/>
      <c r="X1802" s="9"/>
      <c r="Y1802" s="9"/>
      <c r="Z1802" s="9"/>
      <c r="AA1802" s="9"/>
      <c r="AB1802" s="9"/>
      <c r="AC1802" s="9"/>
      <c r="AD1802" s="9"/>
      <c r="AE1802" s="9"/>
      <c r="AF1802" s="9"/>
      <c r="AG1802" s="9"/>
      <c r="AH1802" s="554"/>
      <c r="AI1802" s="554"/>
      <c r="AJ1802" s="554"/>
      <c r="AK1802" s="554"/>
      <c r="AL1802" s="554"/>
      <c r="AM1802" s="554"/>
      <c r="AN1802" s="554"/>
      <c r="AO1802" s="554"/>
      <c r="AP1802" s="554"/>
      <c r="AQ1802" s="554"/>
      <c r="AR1802" s="554"/>
      <c r="AS1802" s="554"/>
      <c r="AT1802" s="554"/>
      <c r="AU1802" s="554"/>
      <c r="AV1802" s="554"/>
      <c r="AW1802" s="554"/>
      <c r="AX1802" s="554"/>
      <c r="AY1802" s="554"/>
      <c r="AZ1802" s="554"/>
      <c r="BA1802" s="554"/>
      <c r="BB1802" s="554"/>
      <c r="BC1802" s="554"/>
      <c r="BD1802" s="554"/>
      <c r="BE1802" s="554"/>
      <c r="BF1802" s="554"/>
      <c r="BG1802" s="9"/>
      <c r="BH1802" s="9"/>
      <c r="BI1802" s="9"/>
      <c r="BJ1802" s="9"/>
      <c r="BK1802" s="9"/>
      <c r="BL1802" s="9"/>
      <c r="BM1802" s="9"/>
      <c r="BN1802" s="9"/>
      <c r="BO1802" s="9"/>
      <c r="BP1802" s="9"/>
      <c r="BQ1802" s="9"/>
      <c r="BR1802" s="9"/>
      <c r="BS1802" s="9"/>
      <c r="BT1802" s="9"/>
      <c r="BU1802" s="9"/>
      <c r="BV1802" s="9"/>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c r="DR1802" s="9"/>
      <c r="DS1802" s="9"/>
      <c r="DT1802" s="9"/>
    </row>
    <row r="1803" spans="1:124" hidden="1">
      <c r="A1803" s="9"/>
      <c r="B1803" s="9"/>
      <c r="C1803" s="9"/>
      <c r="D1803" s="9"/>
      <c r="E1803" s="9"/>
      <c r="F1803" s="9"/>
      <c r="G1803" s="9"/>
      <c r="H1803" s="9"/>
      <c r="I1803" s="9"/>
      <c r="J1803" s="9"/>
      <c r="K1803" s="9"/>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554"/>
      <c r="AI1803" s="554"/>
      <c r="AJ1803" s="554"/>
      <c r="AK1803" s="554"/>
      <c r="AL1803" s="554"/>
      <c r="AM1803" s="554"/>
      <c r="AN1803" s="554"/>
      <c r="AO1803" s="554"/>
      <c r="AP1803" s="554"/>
      <c r="AQ1803" s="554"/>
      <c r="AR1803" s="554"/>
      <c r="AS1803" s="554"/>
      <c r="AT1803" s="554"/>
      <c r="AU1803" s="554"/>
      <c r="AV1803" s="554"/>
      <c r="AW1803" s="554"/>
      <c r="AX1803" s="554"/>
      <c r="AY1803" s="554"/>
      <c r="AZ1803" s="554"/>
      <c r="BA1803" s="554"/>
      <c r="BB1803" s="554"/>
      <c r="BC1803" s="554"/>
      <c r="BD1803" s="554"/>
      <c r="BE1803" s="554"/>
      <c r="BF1803" s="554"/>
      <c r="BG1803" s="9"/>
      <c r="BH1803" s="9"/>
      <c r="BI1803" s="9"/>
      <c r="BJ1803" s="9"/>
      <c r="BK1803" s="9"/>
      <c r="BL1803" s="9"/>
      <c r="BM1803" s="9"/>
      <c r="BN1803" s="9"/>
      <c r="BO1803" s="9"/>
      <c r="BP1803" s="9"/>
      <c r="BQ1803" s="9"/>
      <c r="BR1803" s="9"/>
      <c r="BS1803" s="9"/>
      <c r="BT1803" s="9"/>
      <c r="BU1803" s="9"/>
      <c r="BV1803" s="9"/>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c r="DR1803" s="9"/>
      <c r="DS1803" s="9"/>
      <c r="DT1803" s="9"/>
    </row>
    <row r="1804" spans="1:124" hidden="1">
      <c r="A1804" s="9"/>
      <c r="B1804" s="9"/>
      <c r="C1804" s="9"/>
      <c r="D1804" s="9"/>
      <c r="E1804" s="9"/>
      <c r="F1804" s="9"/>
      <c r="G1804" s="9"/>
      <c r="H1804" s="9"/>
      <c r="I1804" s="9"/>
      <c r="J1804" s="9"/>
      <c r="K1804" s="9"/>
      <c r="L1804" s="9"/>
      <c r="M1804" s="9"/>
      <c r="N1804" s="9"/>
      <c r="O1804" s="9"/>
      <c r="P1804" s="9"/>
      <c r="Q1804" s="9"/>
      <c r="R1804" s="9"/>
      <c r="S1804" s="9"/>
      <c r="T1804" s="9"/>
      <c r="U1804" s="9"/>
      <c r="V1804" s="9"/>
      <c r="W1804" s="9"/>
      <c r="X1804" s="9"/>
      <c r="Y1804" s="9"/>
      <c r="Z1804" s="9"/>
      <c r="AA1804" s="9"/>
      <c r="AB1804" s="9"/>
      <c r="AC1804" s="9"/>
      <c r="AD1804" s="9"/>
      <c r="AE1804" s="9"/>
      <c r="AF1804" s="9"/>
      <c r="AG1804" s="9"/>
      <c r="AH1804" s="554"/>
      <c r="AI1804" s="554"/>
      <c r="AJ1804" s="554"/>
      <c r="AK1804" s="554"/>
      <c r="AL1804" s="554"/>
      <c r="AM1804" s="554"/>
      <c r="AN1804" s="554"/>
      <c r="AO1804" s="554"/>
      <c r="AP1804" s="554"/>
      <c r="AQ1804" s="554"/>
      <c r="AR1804" s="554"/>
      <c r="AS1804" s="554"/>
      <c r="AT1804" s="554"/>
      <c r="AU1804" s="554"/>
      <c r="AV1804" s="554"/>
      <c r="AW1804" s="554"/>
      <c r="AX1804" s="554"/>
      <c r="AY1804" s="554"/>
      <c r="AZ1804" s="554"/>
      <c r="BA1804" s="554"/>
      <c r="BB1804" s="554"/>
      <c r="BC1804" s="554"/>
      <c r="BD1804" s="554"/>
      <c r="BE1804" s="554"/>
      <c r="BF1804" s="554"/>
      <c r="BG1804" s="9"/>
      <c r="BH1804" s="9"/>
      <c r="BI1804" s="9"/>
      <c r="BJ1804" s="9"/>
      <c r="BK1804" s="9"/>
      <c r="BL1804" s="9"/>
      <c r="BM1804" s="9"/>
      <c r="BN1804" s="9"/>
      <c r="BO1804" s="9"/>
      <c r="BP1804" s="9"/>
      <c r="BQ1804" s="9"/>
      <c r="BR1804" s="9"/>
      <c r="BS1804" s="9"/>
      <c r="BT1804" s="9"/>
      <c r="BU1804" s="9"/>
      <c r="BV1804" s="9"/>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c r="DR1804" s="9"/>
      <c r="DS1804" s="9"/>
      <c r="DT1804" s="9"/>
    </row>
    <row r="1805" spans="1:124" hidden="1">
      <c r="A1805" s="9"/>
      <c r="B1805" s="9"/>
      <c r="C1805" s="9"/>
      <c r="D1805" s="9"/>
      <c r="E1805" s="9"/>
      <c r="F1805" s="9"/>
      <c r="G1805" s="9"/>
      <c r="H1805" s="9"/>
      <c r="I1805" s="9"/>
      <c r="J1805" s="9"/>
      <c r="K1805" s="9"/>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554"/>
      <c r="AI1805" s="554"/>
      <c r="AJ1805" s="554"/>
      <c r="AK1805" s="554"/>
      <c r="AL1805" s="554"/>
      <c r="AM1805" s="554"/>
      <c r="AN1805" s="554"/>
      <c r="AO1805" s="554"/>
      <c r="AP1805" s="554"/>
      <c r="AQ1805" s="554"/>
      <c r="AR1805" s="554"/>
      <c r="AS1805" s="554"/>
      <c r="AT1805" s="554"/>
      <c r="AU1805" s="554"/>
      <c r="AV1805" s="554"/>
      <c r="AW1805" s="554"/>
      <c r="AX1805" s="554"/>
      <c r="AY1805" s="554"/>
      <c r="AZ1805" s="554"/>
      <c r="BA1805" s="554"/>
      <c r="BB1805" s="554"/>
      <c r="BC1805" s="554"/>
      <c r="BD1805" s="554"/>
      <c r="BE1805" s="554"/>
      <c r="BF1805" s="554"/>
      <c r="BG1805" s="9"/>
      <c r="BH1805" s="9"/>
      <c r="BI1805" s="9"/>
      <c r="BJ1805" s="9"/>
      <c r="BK1805" s="9"/>
      <c r="BL1805" s="9"/>
      <c r="BM1805" s="9"/>
      <c r="BN1805" s="9"/>
      <c r="BO1805" s="9"/>
      <c r="BP1805" s="9"/>
      <c r="BQ1805" s="9"/>
      <c r="BR1805" s="9"/>
      <c r="BS1805" s="9"/>
      <c r="BT1805" s="9"/>
      <c r="BU1805" s="9"/>
      <c r="BV1805" s="9"/>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c r="DR1805" s="9"/>
      <c r="DS1805" s="9"/>
      <c r="DT1805" s="9"/>
    </row>
    <row r="1806" spans="1:124" hidden="1">
      <c r="A1806" s="9"/>
      <c r="B1806" s="9"/>
      <c r="C1806" s="9"/>
      <c r="D1806" s="9"/>
      <c r="E1806" s="9"/>
      <c r="F1806" s="9"/>
      <c r="G1806" s="9"/>
      <c r="H1806" s="9"/>
      <c r="I1806" s="9"/>
      <c r="J1806" s="9"/>
      <c r="K1806" s="9"/>
      <c r="L1806" s="9"/>
      <c r="M1806" s="9"/>
      <c r="N1806" s="9"/>
      <c r="O1806" s="9"/>
      <c r="P1806" s="9"/>
      <c r="Q1806" s="9"/>
      <c r="R1806" s="9"/>
      <c r="S1806" s="9"/>
      <c r="T1806" s="9"/>
      <c r="U1806" s="9"/>
      <c r="V1806" s="9"/>
      <c r="W1806" s="9"/>
      <c r="X1806" s="9"/>
      <c r="Y1806" s="9"/>
      <c r="Z1806" s="9"/>
      <c r="AA1806" s="9"/>
      <c r="AB1806" s="9"/>
      <c r="AC1806" s="9"/>
      <c r="AD1806" s="9"/>
      <c r="AE1806" s="9"/>
      <c r="AF1806" s="9"/>
      <c r="AG1806" s="9"/>
      <c r="AH1806" s="554"/>
      <c r="AI1806" s="554"/>
      <c r="AJ1806" s="554"/>
      <c r="AK1806" s="554"/>
      <c r="AL1806" s="554"/>
      <c r="AM1806" s="554"/>
      <c r="AN1806" s="554"/>
      <c r="AO1806" s="554"/>
      <c r="AP1806" s="554"/>
      <c r="AQ1806" s="554"/>
      <c r="AR1806" s="554"/>
      <c r="AS1806" s="554"/>
      <c r="AT1806" s="554"/>
      <c r="AU1806" s="554"/>
      <c r="AV1806" s="554"/>
      <c r="AW1806" s="554"/>
      <c r="AX1806" s="554"/>
      <c r="AY1806" s="554"/>
      <c r="AZ1806" s="554"/>
      <c r="BA1806" s="554"/>
      <c r="BB1806" s="554"/>
      <c r="BC1806" s="554"/>
      <c r="BD1806" s="554"/>
      <c r="BE1806" s="554"/>
      <c r="BF1806" s="554"/>
      <c r="BG1806" s="9"/>
      <c r="BH1806" s="9"/>
      <c r="BI1806" s="9"/>
      <c r="BJ1806" s="9"/>
      <c r="BK1806" s="9"/>
      <c r="BL1806" s="9"/>
      <c r="BM1806" s="9"/>
      <c r="BN1806" s="9"/>
      <c r="BO1806" s="9"/>
      <c r="BP1806" s="9"/>
      <c r="BQ1806" s="9"/>
      <c r="BR1806" s="9"/>
      <c r="BS1806" s="9"/>
      <c r="BT1806" s="9"/>
      <c r="BU1806" s="9"/>
      <c r="BV1806" s="9"/>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c r="DR1806" s="9"/>
      <c r="DS1806" s="9"/>
      <c r="DT1806" s="9"/>
    </row>
    <row r="1807" spans="1:124" hidden="1">
      <c r="A1807" s="9"/>
      <c r="B1807" s="9"/>
      <c r="C1807" s="9"/>
      <c r="D1807" s="9"/>
      <c r="E1807" s="9"/>
      <c r="F1807" s="9"/>
      <c r="G1807" s="9"/>
      <c r="H1807" s="9"/>
      <c r="I1807" s="9"/>
      <c r="J1807" s="9"/>
      <c r="K1807" s="9"/>
      <c r="L1807" s="9"/>
      <c r="M1807" s="9"/>
      <c r="N1807" s="9"/>
      <c r="O1807" s="9"/>
      <c r="P1807" s="9"/>
      <c r="Q1807" s="9"/>
      <c r="R1807" s="9"/>
      <c r="S1807" s="9"/>
      <c r="T1807" s="9"/>
      <c r="U1807" s="9"/>
      <c r="V1807" s="9"/>
      <c r="W1807" s="9"/>
      <c r="X1807" s="9"/>
      <c r="Y1807" s="9"/>
      <c r="Z1807" s="9"/>
      <c r="AA1807" s="9"/>
      <c r="AB1807" s="9"/>
      <c r="AC1807" s="9"/>
      <c r="AD1807" s="9"/>
      <c r="AE1807" s="9"/>
      <c r="AF1807" s="9"/>
      <c r="AG1807" s="9"/>
      <c r="AH1807" s="554"/>
      <c r="AI1807" s="554"/>
      <c r="AJ1807" s="554"/>
      <c r="AK1807" s="554"/>
      <c r="AL1807" s="554"/>
      <c r="AM1807" s="554"/>
      <c r="AN1807" s="554"/>
      <c r="AO1807" s="554"/>
      <c r="AP1807" s="554"/>
      <c r="AQ1807" s="554"/>
      <c r="AR1807" s="554"/>
      <c r="AS1807" s="554"/>
      <c r="AT1807" s="554"/>
      <c r="AU1807" s="554"/>
      <c r="AV1807" s="554"/>
      <c r="AW1807" s="554"/>
      <c r="AX1807" s="554"/>
      <c r="AY1807" s="554"/>
      <c r="AZ1807" s="554"/>
      <c r="BA1807" s="554"/>
      <c r="BB1807" s="554"/>
      <c r="BC1807" s="554"/>
      <c r="BD1807" s="554"/>
      <c r="BE1807" s="554"/>
      <c r="BF1807" s="554"/>
      <c r="BG1807" s="9"/>
      <c r="BH1807" s="9"/>
      <c r="BI1807" s="9"/>
      <c r="BJ1807" s="9"/>
      <c r="BK1807" s="9"/>
      <c r="BL1807" s="9"/>
      <c r="BM1807" s="9"/>
      <c r="BN1807" s="9"/>
      <c r="BO1807" s="9"/>
      <c r="BP1807" s="9"/>
      <c r="BQ1807" s="9"/>
      <c r="BR1807" s="9"/>
      <c r="BS1807" s="9"/>
      <c r="BT1807" s="9"/>
      <c r="BU1807" s="9"/>
      <c r="BV1807" s="9"/>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c r="DR1807" s="9"/>
      <c r="DS1807" s="9"/>
      <c r="DT1807" s="9"/>
    </row>
    <row r="1808" spans="1:124" hidden="1">
      <c r="A1808" s="9"/>
      <c r="B1808" s="9"/>
      <c r="C1808" s="9"/>
      <c r="D1808" s="9"/>
      <c r="E1808" s="9"/>
      <c r="F1808" s="9"/>
      <c r="G1808" s="9"/>
      <c r="H1808" s="9"/>
      <c r="I1808" s="9"/>
      <c r="J1808" s="9"/>
      <c r="K1808" s="9"/>
      <c r="L1808" s="9"/>
      <c r="M1808" s="9"/>
      <c r="N1808" s="9"/>
      <c r="O1808" s="9"/>
      <c r="P1808" s="9"/>
      <c r="Q1808" s="9"/>
      <c r="R1808" s="9"/>
      <c r="S1808" s="9"/>
      <c r="T1808" s="9"/>
      <c r="U1808" s="9"/>
      <c r="V1808" s="9"/>
      <c r="W1808" s="9"/>
      <c r="X1808" s="9"/>
      <c r="Y1808" s="9"/>
      <c r="Z1808" s="9"/>
      <c r="AA1808" s="9"/>
      <c r="AB1808" s="9"/>
      <c r="AC1808" s="9"/>
      <c r="AD1808" s="9"/>
      <c r="AE1808" s="9"/>
      <c r="AF1808" s="9"/>
      <c r="AG1808" s="9"/>
      <c r="AH1808" s="554"/>
      <c r="AI1808" s="554"/>
      <c r="AJ1808" s="554"/>
      <c r="AK1808" s="554"/>
      <c r="AL1808" s="554"/>
      <c r="AM1808" s="554"/>
      <c r="AN1808" s="554"/>
      <c r="AO1808" s="554"/>
      <c r="AP1808" s="554"/>
      <c r="AQ1808" s="554"/>
      <c r="AR1808" s="554"/>
      <c r="AS1808" s="554"/>
      <c r="AT1808" s="554"/>
      <c r="AU1808" s="554"/>
      <c r="AV1808" s="554"/>
      <c r="AW1808" s="554"/>
      <c r="AX1808" s="554"/>
      <c r="AY1808" s="554"/>
      <c r="AZ1808" s="554"/>
      <c r="BA1808" s="554"/>
      <c r="BB1808" s="554"/>
      <c r="BC1808" s="554"/>
      <c r="BD1808" s="554"/>
      <c r="BE1808" s="554"/>
      <c r="BF1808" s="554"/>
      <c r="BG1808" s="9"/>
      <c r="BH1808" s="9"/>
      <c r="BI1808" s="9"/>
      <c r="BJ1808" s="9"/>
      <c r="BK1808" s="9"/>
      <c r="BL1808" s="9"/>
      <c r="BM1808" s="9"/>
      <c r="BN1808" s="9"/>
      <c r="BO1808" s="9"/>
      <c r="BP1808" s="9"/>
      <c r="BQ1808" s="9"/>
      <c r="BR1808" s="9"/>
      <c r="BS1808" s="9"/>
      <c r="BT1808" s="9"/>
      <c r="BU1808" s="9"/>
      <c r="BV1808" s="9"/>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c r="DR1808" s="9"/>
      <c r="DS1808" s="9"/>
      <c r="DT1808" s="9"/>
    </row>
    <row r="1809" spans="1:124" hidden="1">
      <c r="A1809" s="9"/>
      <c r="B1809" s="9"/>
      <c r="C1809" s="9"/>
      <c r="D1809" s="9"/>
      <c r="E1809" s="9"/>
      <c r="F1809" s="9"/>
      <c r="G1809" s="9"/>
      <c r="H1809" s="9"/>
      <c r="I1809" s="9"/>
      <c r="J1809" s="9"/>
      <c r="K1809" s="9"/>
      <c r="L1809" s="9"/>
      <c r="M1809" s="9"/>
      <c r="N1809" s="9"/>
      <c r="O1809" s="9"/>
      <c r="P1809" s="9"/>
      <c r="Q1809" s="9"/>
      <c r="R1809" s="9"/>
      <c r="S1809" s="9"/>
      <c r="T1809" s="9"/>
      <c r="U1809" s="9"/>
      <c r="V1809" s="9"/>
      <c r="W1809" s="9"/>
      <c r="X1809" s="9"/>
      <c r="Y1809" s="9"/>
      <c r="Z1809" s="9"/>
      <c r="AA1809" s="9"/>
      <c r="AB1809" s="9"/>
      <c r="AC1809" s="9"/>
      <c r="AD1809" s="9"/>
      <c r="AE1809" s="9"/>
      <c r="AF1809" s="9"/>
      <c r="AG1809" s="9"/>
      <c r="AH1809" s="554"/>
      <c r="AI1809" s="554"/>
      <c r="AJ1809" s="554"/>
      <c r="AK1809" s="554"/>
      <c r="AL1809" s="554"/>
      <c r="AM1809" s="554"/>
      <c r="AN1809" s="554"/>
      <c r="AO1809" s="554"/>
      <c r="AP1809" s="554"/>
      <c r="AQ1809" s="554"/>
      <c r="AR1809" s="554"/>
      <c r="AS1809" s="554"/>
      <c r="AT1809" s="554"/>
      <c r="AU1809" s="554"/>
      <c r="AV1809" s="554"/>
      <c r="AW1809" s="554"/>
      <c r="AX1809" s="554"/>
      <c r="AY1809" s="554"/>
      <c r="AZ1809" s="554"/>
      <c r="BA1809" s="554"/>
      <c r="BB1809" s="554"/>
      <c r="BC1809" s="554"/>
      <c r="BD1809" s="554"/>
      <c r="BE1809" s="554"/>
      <c r="BF1809" s="554"/>
      <c r="BG1809" s="9"/>
      <c r="BH1809" s="9"/>
      <c r="BI1809" s="9"/>
      <c r="BJ1809" s="9"/>
      <c r="BK1809" s="9"/>
      <c r="BL1809" s="9"/>
      <c r="BM1809" s="9"/>
      <c r="BN1809" s="9"/>
      <c r="BO1809" s="9"/>
      <c r="BP1809" s="9"/>
      <c r="BQ1809" s="9"/>
      <c r="BR1809" s="9"/>
      <c r="BS1809" s="9"/>
      <c r="BT1809" s="9"/>
      <c r="BU1809" s="9"/>
      <c r="BV1809" s="9"/>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c r="DR1809" s="9"/>
      <c r="DS1809" s="9"/>
      <c r="DT1809" s="9"/>
    </row>
    <row r="1810" spans="1:124" hidden="1">
      <c r="A1810" s="9"/>
      <c r="B1810" s="9"/>
      <c r="C1810" s="9"/>
      <c r="D1810" s="9"/>
      <c r="E1810" s="9"/>
      <c r="F1810" s="9"/>
      <c r="G1810" s="9"/>
      <c r="H1810" s="9"/>
      <c r="I1810" s="9"/>
      <c r="J1810" s="9"/>
      <c r="K1810" s="9"/>
      <c r="L1810" s="9"/>
      <c r="M1810" s="9"/>
      <c r="N1810" s="9"/>
      <c r="O1810" s="9"/>
      <c r="P1810" s="9"/>
      <c r="Q1810" s="9"/>
      <c r="R1810" s="9"/>
      <c r="S1810" s="9"/>
      <c r="T1810" s="9"/>
      <c r="U1810" s="9"/>
      <c r="V1810" s="9"/>
      <c r="W1810" s="9"/>
      <c r="X1810" s="9"/>
      <c r="Y1810" s="9"/>
      <c r="Z1810" s="9"/>
      <c r="AA1810" s="9"/>
      <c r="AB1810" s="9"/>
      <c r="AC1810" s="9"/>
      <c r="AD1810" s="9"/>
      <c r="AE1810" s="9"/>
      <c r="AF1810" s="9"/>
      <c r="AG1810" s="9"/>
      <c r="AH1810" s="554"/>
      <c r="AI1810" s="554"/>
      <c r="AJ1810" s="554"/>
      <c r="AK1810" s="554"/>
      <c r="AL1810" s="554"/>
      <c r="AM1810" s="554"/>
      <c r="AN1810" s="554"/>
      <c r="AO1810" s="554"/>
      <c r="AP1810" s="554"/>
      <c r="AQ1810" s="554"/>
      <c r="AR1810" s="554"/>
      <c r="AS1810" s="554"/>
      <c r="AT1810" s="554"/>
      <c r="AU1810" s="554"/>
      <c r="AV1810" s="554"/>
      <c r="AW1810" s="554"/>
      <c r="AX1810" s="554"/>
      <c r="AY1810" s="554"/>
      <c r="AZ1810" s="554"/>
      <c r="BA1810" s="554"/>
      <c r="BB1810" s="554"/>
      <c r="BC1810" s="554"/>
      <c r="BD1810" s="554"/>
      <c r="BE1810" s="554"/>
      <c r="BF1810" s="554"/>
      <c r="BG1810" s="9"/>
      <c r="BH1810" s="9"/>
      <c r="BI1810" s="9"/>
      <c r="BJ1810" s="9"/>
      <c r="BK1810" s="9"/>
      <c r="BL1810" s="9"/>
      <c r="BM1810" s="9"/>
      <c r="BN1810" s="9"/>
      <c r="BO1810" s="9"/>
      <c r="BP1810" s="9"/>
      <c r="BQ1810" s="9"/>
      <c r="BR1810" s="9"/>
      <c r="BS1810" s="9"/>
      <c r="BT1810" s="9"/>
      <c r="BU1810" s="9"/>
      <c r="BV1810" s="9"/>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c r="DR1810" s="9"/>
      <c r="DS1810" s="9"/>
      <c r="DT1810" s="9"/>
    </row>
    <row r="1811" spans="1:124" hidden="1">
      <c r="A1811" s="9"/>
      <c r="B1811" s="9"/>
      <c r="C1811" s="9"/>
      <c r="D1811" s="9"/>
      <c r="E1811" s="9"/>
      <c r="F1811" s="9"/>
      <c r="G1811" s="9"/>
      <c r="H1811" s="9"/>
      <c r="I1811" s="9"/>
      <c r="J1811" s="9"/>
      <c r="K1811" s="9"/>
      <c r="L1811" s="9"/>
      <c r="M1811" s="9"/>
      <c r="N1811" s="9"/>
      <c r="O1811" s="9"/>
      <c r="P1811" s="9"/>
      <c r="Q1811" s="9"/>
      <c r="R1811" s="9"/>
      <c r="S1811" s="9"/>
      <c r="T1811" s="9"/>
      <c r="U1811" s="9"/>
      <c r="V1811" s="9"/>
      <c r="W1811" s="9"/>
      <c r="X1811" s="9"/>
      <c r="Y1811" s="9"/>
      <c r="Z1811" s="9"/>
      <c r="AA1811" s="9"/>
      <c r="AB1811" s="9"/>
      <c r="AC1811" s="9"/>
      <c r="AD1811" s="9"/>
      <c r="AE1811" s="9"/>
      <c r="AF1811" s="9"/>
      <c r="AG1811" s="9"/>
      <c r="AH1811" s="554"/>
      <c r="AI1811" s="554"/>
      <c r="AJ1811" s="554"/>
      <c r="AK1811" s="554"/>
      <c r="AL1811" s="554"/>
      <c r="AM1811" s="554"/>
      <c r="AN1811" s="554"/>
      <c r="AO1811" s="554"/>
      <c r="AP1811" s="554"/>
      <c r="AQ1811" s="554"/>
      <c r="AR1811" s="554"/>
      <c r="AS1811" s="554"/>
      <c r="AT1811" s="554"/>
      <c r="AU1811" s="554"/>
      <c r="AV1811" s="554"/>
      <c r="AW1811" s="554"/>
      <c r="AX1811" s="554"/>
      <c r="AY1811" s="554"/>
      <c r="AZ1811" s="554"/>
      <c r="BA1811" s="554"/>
      <c r="BB1811" s="554"/>
      <c r="BC1811" s="554"/>
      <c r="BD1811" s="554"/>
      <c r="BE1811" s="554"/>
      <c r="BF1811" s="554"/>
      <c r="BG1811" s="9"/>
      <c r="BH1811" s="9"/>
      <c r="BI1811" s="9"/>
      <c r="BJ1811" s="9"/>
      <c r="BK1811" s="9"/>
      <c r="BL1811" s="9"/>
      <c r="BM1811" s="9"/>
      <c r="BN1811" s="9"/>
      <c r="BO1811" s="9"/>
      <c r="BP1811" s="9"/>
      <c r="BQ1811" s="9"/>
      <c r="BR1811" s="9"/>
      <c r="BS1811" s="9"/>
      <c r="BT1811" s="9"/>
      <c r="BU1811" s="9"/>
      <c r="BV1811" s="9"/>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c r="DR1811" s="9"/>
      <c r="DS1811" s="9"/>
      <c r="DT1811" s="9"/>
    </row>
    <row r="1812" spans="1:124" hidden="1">
      <c r="A1812" s="9"/>
      <c r="B1812" s="9"/>
      <c r="C1812" s="9"/>
      <c r="D1812" s="9"/>
      <c r="E1812" s="9"/>
      <c r="F1812" s="9"/>
      <c r="G1812" s="9"/>
      <c r="H1812" s="9"/>
      <c r="I1812" s="9"/>
      <c r="J1812" s="9"/>
      <c r="K1812" s="9"/>
      <c r="L1812" s="9"/>
      <c r="M1812" s="9"/>
      <c r="N1812" s="9"/>
      <c r="O1812" s="9"/>
      <c r="P1812" s="9"/>
      <c r="Q1812" s="9"/>
      <c r="R1812" s="9"/>
      <c r="S1812" s="9"/>
      <c r="T1812" s="9"/>
      <c r="U1812" s="9"/>
      <c r="V1812" s="9"/>
      <c r="W1812" s="9"/>
      <c r="X1812" s="9"/>
      <c r="Y1812" s="9"/>
      <c r="Z1812" s="9"/>
      <c r="AA1812" s="9"/>
      <c r="AB1812" s="9"/>
      <c r="AC1812" s="9"/>
      <c r="AD1812" s="9"/>
      <c r="AE1812" s="9"/>
      <c r="AF1812" s="9"/>
      <c r="AG1812" s="9"/>
      <c r="AH1812" s="554"/>
      <c r="AI1812" s="554"/>
      <c r="AJ1812" s="554"/>
      <c r="AK1812" s="554"/>
      <c r="AL1812" s="554"/>
      <c r="AM1812" s="554"/>
      <c r="AN1812" s="554"/>
      <c r="AO1812" s="554"/>
      <c r="AP1812" s="554"/>
      <c r="AQ1812" s="554"/>
      <c r="AR1812" s="554"/>
      <c r="AS1812" s="554"/>
      <c r="AT1812" s="554"/>
      <c r="AU1812" s="554"/>
      <c r="AV1812" s="554"/>
      <c r="AW1812" s="554"/>
      <c r="AX1812" s="554"/>
      <c r="AY1812" s="554"/>
      <c r="AZ1812" s="554"/>
      <c r="BA1812" s="554"/>
      <c r="BB1812" s="554"/>
      <c r="BC1812" s="554"/>
      <c r="BD1812" s="554"/>
      <c r="BE1812" s="554"/>
      <c r="BF1812" s="554"/>
      <c r="BG1812" s="9"/>
      <c r="BH1812" s="9"/>
      <c r="BI1812" s="9"/>
      <c r="BJ1812" s="9"/>
      <c r="BK1812" s="9"/>
      <c r="BL1812" s="9"/>
      <c r="BM1812" s="9"/>
      <c r="BN1812" s="9"/>
      <c r="BO1812" s="9"/>
      <c r="BP1812" s="9"/>
      <c r="BQ1812" s="9"/>
      <c r="BR1812" s="9"/>
      <c r="BS1812" s="9"/>
      <c r="BT1812" s="9"/>
      <c r="BU1812" s="9"/>
      <c r="BV1812" s="9"/>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c r="DR1812" s="9"/>
      <c r="DS1812" s="9"/>
      <c r="DT1812" s="9"/>
    </row>
    <row r="1813" spans="1:124" hidden="1">
      <c r="A1813" s="9"/>
      <c r="B1813" s="9"/>
      <c r="C1813" s="9"/>
      <c r="D1813" s="9"/>
      <c r="E1813" s="9"/>
      <c r="F1813" s="9"/>
      <c r="G1813" s="9"/>
      <c r="H1813" s="9"/>
      <c r="I1813" s="9"/>
      <c r="J1813" s="9"/>
      <c r="K1813" s="9"/>
      <c r="L1813" s="9"/>
      <c r="M1813" s="9"/>
      <c r="N1813" s="9"/>
      <c r="O1813" s="9"/>
      <c r="P1813" s="9"/>
      <c r="Q1813" s="9"/>
      <c r="R1813" s="9"/>
      <c r="S1813" s="9"/>
      <c r="T1813" s="9"/>
      <c r="U1813" s="9"/>
      <c r="V1813" s="9"/>
      <c r="W1813" s="9"/>
      <c r="X1813" s="9"/>
      <c r="Y1813" s="9"/>
      <c r="Z1813" s="9"/>
      <c r="AA1813" s="9"/>
      <c r="AB1813" s="9"/>
      <c r="AC1813" s="9"/>
      <c r="AD1813" s="9"/>
      <c r="AE1813" s="9"/>
      <c r="AF1813" s="9"/>
      <c r="AG1813" s="9"/>
      <c r="AH1813" s="554"/>
      <c r="AI1813" s="554"/>
      <c r="AJ1813" s="554"/>
      <c r="AK1813" s="554"/>
      <c r="AL1813" s="554"/>
      <c r="AM1813" s="554"/>
      <c r="AN1813" s="554"/>
      <c r="AO1813" s="554"/>
      <c r="AP1813" s="554"/>
      <c r="AQ1813" s="554"/>
      <c r="AR1813" s="554"/>
      <c r="AS1813" s="554"/>
      <c r="AT1813" s="554"/>
      <c r="AU1813" s="554"/>
      <c r="AV1813" s="554"/>
      <c r="AW1813" s="554"/>
      <c r="AX1813" s="554"/>
      <c r="AY1813" s="554"/>
      <c r="AZ1813" s="554"/>
      <c r="BA1813" s="554"/>
      <c r="BB1813" s="554"/>
      <c r="BC1813" s="554"/>
      <c r="BD1813" s="554"/>
      <c r="BE1813" s="554"/>
      <c r="BF1813" s="554"/>
      <c r="BG1813" s="9"/>
      <c r="BH1813" s="9"/>
      <c r="BI1813" s="9"/>
      <c r="BJ1813" s="9"/>
      <c r="BK1813" s="9"/>
      <c r="BL1813" s="9"/>
      <c r="BM1813" s="9"/>
      <c r="BN1813" s="9"/>
      <c r="BO1813" s="9"/>
      <c r="BP1813" s="9"/>
      <c r="BQ1813" s="9"/>
      <c r="BR1813" s="9"/>
      <c r="BS1813" s="9"/>
      <c r="BT1813" s="9"/>
      <c r="BU1813" s="9"/>
      <c r="BV1813" s="9"/>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c r="DR1813" s="9"/>
      <c r="DS1813" s="9"/>
      <c r="DT1813" s="9"/>
    </row>
    <row r="1814" spans="1:124" hidden="1">
      <c r="A1814" s="9"/>
      <c r="B1814" s="9"/>
      <c r="C1814" s="9"/>
      <c r="D1814" s="9"/>
      <c r="E1814" s="9"/>
      <c r="F1814" s="9"/>
      <c r="G1814" s="9"/>
      <c r="H1814" s="9"/>
      <c r="I1814" s="9"/>
      <c r="J1814" s="9"/>
      <c r="K1814" s="9"/>
      <c r="L1814" s="9"/>
      <c r="M1814" s="9"/>
      <c r="N1814" s="9"/>
      <c r="O1814" s="9"/>
      <c r="P1814" s="9"/>
      <c r="Q1814" s="9"/>
      <c r="R1814" s="9"/>
      <c r="S1814" s="9"/>
      <c r="T1814" s="9"/>
      <c r="U1814" s="9"/>
      <c r="V1814" s="9"/>
      <c r="W1814" s="9"/>
      <c r="X1814" s="9"/>
      <c r="Y1814" s="9"/>
      <c r="Z1814" s="9"/>
      <c r="AA1814" s="9"/>
      <c r="AB1814" s="9"/>
      <c r="AC1814" s="9"/>
      <c r="AD1814" s="9"/>
      <c r="AE1814" s="9"/>
      <c r="AF1814" s="9"/>
      <c r="AG1814" s="9"/>
      <c r="AH1814" s="554"/>
      <c r="AI1814" s="554"/>
      <c r="AJ1814" s="554"/>
      <c r="AK1814" s="554"/>
      <c r="AL1814" s="554"/>
      <c r="AM1814" s="554"/>
      <c r="AN1814" s="554"/>
      <c r="AO1814" s="554"/>
      <c r="AP1814" s="554"/>
      <c r="AQ1814" s="554"/>
      <c r="AR1814" s="554"/>
      <c r="AS1814" s="554"/>
      <c r="AT1814" s="554"/>
      <c r="AU1814" s="554"/>
      <c r="AV1814" s="554"/>
      <c r="AW1814" s="554"/>
      <c r="AX1814" s="554"/>
      <c r="AY1814" s="554"/>
      <c r="AZ1814" s="554"/>
      <c r="BA1814" s="554"/>
      <c r="BB1814" s="554"/>
      <c r="BC1814" s="554"/>
      <c r="BD1814" s="554"/>
      <c r="BE1814" s="554"/>
      <c r="BF1814" s="554"/>
      <c r="BG1814" s="9"/>
      <c r="BH1814" s="9"/>
      <c r="BI1814" s="9"/>
      <c r="BJ1814" s="9"/>
      <c r="BK1814" s="9"/>
      <c r="BL1814" s="9"/>
      <c r="BM1814" s="9"/>
      <c r="BN1814" s="9"/>
      <c r="BO1814" s="9"/>
      <c r="BP1814" s="9"/>
      <c r="BQ1814" s="9"/>
      <c r="BR1814" s="9"/>
      <c r="BS1814" s="9"/>
      <c r="BT1814" s="9"/>
      <c r="BU1814" s="9"/>
      <c r="BV1814" s="9"/>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c r="DR1814" s="9"/>
      <c r="DS1814" s="9"/>
      <c r="DT1814" s="9"/>
    </row>
    <row r="1815" spans="1:124" hidden="1">
      <c r="A1815" s="9"/>
      <c r="B1815" s="9"/>
      <c r="C1815" s="9"/>
      <c r="D1815" s="9"/>
      <c r="E1815" s="9"/>
      <c r="F1815" s="9"/>
      <c r="G1815" s="9"/>
      <c r="H1815" s="9"/>
      <c r="I1815" s="9"/>
      <c r="J1815" s="9"/>
      <c r="K1815" s="9"/>
      <c r="L1815" s="9"/>
      <c r="M1815" s="9"/>
      <c r="N1815" s="9"/>
      <c r="O1815" s="9"/>
      <c r="P1815" s="9"/>
      <c r="Q1815" s="9"/>
      <c r="R1815" s="9"/>
      <c r="S1815" s="9"/>
      <c r="T1815" s="9"/>
      <c r="U1815" s="9"/>
      <c r="V1815" s="9"/>
      <c r="W1815" s="9"/>
      <c r="X1815" s="9"/>
      <c r="Y1815" s="9"/>
      <c r="Z1815" s="9"/>
      <c r="AA1815" s="9"/>
      <c r="AB1815" s="9"/>
      <c r="AC1815" s="9"/>
      <c r="AD1815" s="9"/>
      <c r="AE1815" s="9"/>
      <c r="AF1815" s="9"/>
      <c r="AG1815" s="9"/>
      <c r="AH1815" s="554"/>
      <c r="AI1815" s="554"/>
      <c r="AJ1815" s="554"/>
      <c r="AK1815" s="554"/>
      <c r="AL1815" s="554"/>
      <c r="AM1815" s="554"/>
      <c r="AN1815" s="554"/>
      <c r="AO1815" s="554"/>
      <c r="AP1815" s="554"/>
      <c r="AQ1815" s="554"/>
      <c r="AR1815" s="554"/>
      <c r="AS1815" s="554"/>
      <c r="AT1815" s="554"/>
      <c r="AU1815" s="554"/>
      <c r="AV1815" s="554"/>
      <c r="AW1815" s="554"/>
      <c r="AX1815" s="554"/>
      <c r="AY1815" s="554"/>
      <c r="AZ1815" s="554"/>
      <c r="BA1815" s="554"/>
      <c r="BB1815" s="554"/>
      <c r="BC1815" s="554"/>
      <c r="BD1815" s="554"/>
      <c r="BE1815" s="554"/>
      <c r="BF1815" s="554"/>
      <c r="BG1815" s="9"/>
      <c r="BH1815" s="9"/>
      <c r="BI1815" s="9"/>
      <c r="BJ1815" s="9"/>
      <c r="BK1815" s="9"/>
      <c r="BL1815" s="9"/>
      <c r="BM1815" s="9"/>
      <c r="BN1815" s="9"/>
      <c r="BO1815" s="9"/>
      <c r="BP1815" s="9"/>
      <c r="BQ1815" s="9"/>
      <c r="BR1815" s="9"/>
      <c r="BS1815" s="9"/>
      <c r="BT1815" s="9"/>
      <c r="BU1815" s="9"/>
      <c r="BV1815" s="9"/>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c r="DR1815" s="9"/>
      <c r="DS1815" s="9"/>
      <c r="DT1815" s="9"/>
    </row>
    <row r="1816" spans="1:124" hidden="1">
      <c r="A1816" s="9"/>
      <c r="B1816" s="9"/>
      <c r="C1816" s="9"/>
      <c r="D1816" s="9"/>
      <c r="E1816" s="9"/>
      <c r="F1816" s="9"/>
      <c r="G1816" s="9"/>
      <c r="H1816" s="9"/>
      <c r="I1816" s="9"/>
      <c r="J1816" s="9"/>
      <c r="K1816" s="9"/>
      <c r="L1816" s="9"/>
      <c r="M1816" s="9"/>
      <c r="N1816" s="9"/>
      <c r="O1816" s="9"/>
      <c r="P1816" s="9"/>
      <c r="Q1816" s="9"/>
      <c r="R1816" s="9"/>
      <c r="S1816" s="9"/>
      <c r="T1816" s="9"/>
      <c r="U1816" s="9"/>
      <c r="V1816" s="9"/>
      <c r="W1816" s="9"/>
      <c r="X1816" s="9"/>
      <c r="Y1816" s="9"/>
      <c r="Z1816" s="9"/>
      <c r="AA1816" s="9"/>
      <c r="AB1816" s="9"/>
      <c r="AC1816" s="9"/>
      <c r="AD1816" s="9"/>
      <c r="AE1816" s="9"/>
      <c r="AF1816" s="9"/>
      <c r="AG1816" s="9"/>
      <c r="AH1816" s="554"/>
      <c r="AI1816" s="554"/>
      <c r="AJ1816" s="554"/>
      <c r="AK1816" s="554"/>
      <c r="AL1816" s="554"/>
      <c r="AM1816" s="554"/>
      <c r="AN1816" s="554"/>
      <c r="AO1816" s="554"/>
      <c r="AP1816" s="554"/>
      <c r="AQ1816" s="554"/>
      <c r="AR1816" s="554"/>
      <c r="AS1816" s="554"/>
      <c r="AT1816" s="554"/>
      <c r="AU1816" s="554"/>
      <c r="AV1816" s="554"/>
      <c r="AW1816" s="554"/>
      <c r="AX1816" s="554"/>
      <c r="AY1816" s="554"/>
      <c r="AZ1816" s="554"/>
      <c r="BA1816" s="554"/>
      <c r="BB1816" s="554"/>
      <c r="BC1816" s="554"/>
      <c r="BD1816" s="554"/>
      <c r="BE1816" s="554"/>
      <c r="BF1816" s="554"/>
      <c r="BG1816" s="9"/>
      <c r="BH1816" s="9"/>
      <c r="BI1816" s="9"/>
      <c r="BJ1816" s="9"/>
      <c r="BK1816" s="9"/>
      <c r="BL1816" s="9"/>
      <c r="BM1816" s="9"/>
      <c r="BN1816" s="9"/>
      <c r="BO1816" s="9"/>
      <c r="BP1816" s="9"/>
      <c r="BQ1816" s="9"/>
      <c r="BR1816" s="9"/>
      <c r="BS1816" s="9"/>
      <c r="BT1816" s="9"/>
      <c r="BU1816" s="9"/>
      <c r="BV1816" s="9"/>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c r="DR1816" s="9"/>
      <c r="DS1816" s="9"/>
      <c r="DT1816" s="9"/>
    </row>
    <row r="1817" spans="1:124" hidden="1">
      <c r="A1817" s="9"/>
      <c r="B1817" s="9"/>
      <c r="C1817" s="9"/>
      <c r="D1817" s="9"/>
      <c r="E1817" s="9"/>
      <c r="F1817" s="9"/>
      <c r="G1817" s="9"/>
      <c r="H1817" s="9"/>
      <c r="I1817" s="9"/>
      <c r="J1817" s="9"/>
      <c r="K1817" s="9"/>
      <c r="L1817" s="9"/>
      <c r="M1817" s="9"/>
      <c r="N1817" s="9"/>
      <c r="O1817" s="9"/>
      <c r="P1817" s="9"/>
      <c r="Q1817" s="9"/>
      <c r="R1817" s="9"/>
      <c r="S1817" s="9"/>
      <c r="T1817" s="9"/>
      <c r="U1817" s="9"/>
      <c r="V1817" s="9"/>
      <c r="W1817" s="9"/>
      <c r="X1817" s="9"/>
      <c r="Y1817" s="9"/>
      <c r="Z1817" s="9"/>
      <c r="AA1817" s="9"/>
      <c r="AB1817" s="9"/>
      <c r="AC1817" s="9"/>
      <c r="AD1817" s="9"/>
      <c r="AE1817" s="9"/>
      <c r="AF1817" s="9"/>
      <c r="AG1817" s="9"/>
      <c r="AH1817" s="554"/>
      <c r="AI1817" s="554"/>
      <c r="AJ1817" s="554"/>
      <c r="AK1817" s="554"/>
      <c r="AL1817" s="554"/>
      <c r="AM1817" s="554"/>
      <c r="AN1817" s="554"/>
      <c r="AO1817" s="554"/>
      <c r="AP1817" s="554"/>
      <c r="AQ1817" s="554"/>
      <c r="AR1817" s="554"/>
      <c r="AS1817" s="554"/>
      <c r="AT1817" s="554"/>
      <c r="AU1817" s="554"/>
      <c r="AV1817" s="554"/>
      <c r="AW1817" s="554"/>
      <c r="AX1817" s="554"/>
      <c r="AY1817" s="554"/>
      <c r="AZ1817" s="554"/>
      <c r="BA1817" s="554"/>
      <c r="BB1817" s="554"/>
      <c r="BC1817" s="554"/>
      <c r="BD1817" s="554"/>
      <c r="BE1817" s="554"/>
      <c r="BF1817" s="554"/>
      <c r="BG1817" s="9"/>
      <c r="BH1817" s="9"/>
      <c r="BI1817" s="9"/>
      <c r="BJ1817" s="9"/>
      <c r="BK1817" s="9"/>
      <c r="BL1817" s="9"/>
      <c r="BM1817" s="9"/>
      <c r="BN1817" s="9"/>
      <c r="BO1817" s="9"/>
      <c r="BP1817" s="9"/>
      <c r="BQ1817" s="9"/>
      <c r="BR1817" s="9"/>
      <c r="BS1817" s="9"/>
      <c r="BT1817" s="9"/>
      <c r="BU1817" s="9"/>
      <c r="BV1817" s="9"/>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c r="DR1817" s="9"/>
      <c r="DS1817" s="9"/>
      <c r="DT1817" s="9"/>
    </row>
    <row r="1818" spans="1:124" hidden="1">
      <c r="A1818" s="9"/>
      <c r="B1818" s="9"/>
      <c r="C1818" s="9"/>
      <c r="D1818" s="9"/>
      <c r="E1818" s="9"/>
      <c r="F1818" s="9"/>
      <c r="G1818" s="9"/>
      <c r="H1818" s="9"/>
      <c r="I1818" s="9"/>
      <c r="J1818" s="9"/>
      <c r="K1818" s="9"/>
      <c r="L1818" s="9"/>
      <c r="M1818" s="9"/>
      <c r="N1818" s="9"/>
      <c r="O1818" s="9"/>
      <c r="P1818" s="9"/>
      <c r="Q1818" s="9"/>
      <c r="R1818" s="9"/>
      <c r="S1818" s="9"/>
      <c r="T1818" s="9"/>
      <c r="U1818" s="9"/>
      <c r="V1818" s="9"/>
      <c r="W1818" s="9"/>
      <c r="X1818" s="9"/>
      <c r="Y1818" s="9"/>
      <c r="Z1818" s="9"/>
      <c r="AA1818" s="9"/>
      <c r="AB1818" s="9"/>
      <c r="AC1818" s="9"/>
      <c r="AD1818" s="9"/>
      <c r="AE1818" s="9"/>
      <c r="AF1818" s="9"/>
      <c r="AG1818" s="9"/>
      <c r="AH1818" s="554"/>
      <c r="AI1818" s="554"/>
      <c r="AJ1818" s="554"/>
      <c r="AK1818" s="554"/>
      <c r="AL1818" s="554"/>
      <c r="AM1818" s="554"/>
      <c r="AN1818" s="554"/>
      <c r="AO1818" s="554"/>
      <c r="AP1818" s="554"/>
      <c r="AQ1818" s="554"/>
      <c r="AR1818" s="554"/>
      <c r="AS1818" s="554"/>
      <c r="AT1818" s="554"/>
      <c r="AU1818" s="554"/>
      <c r="AV1818" s="554"/>
      <c r="AW1818" s="554"/>
      <c r="AX1818" s="554"/>
      <c r="AY1818" s="554"/>
      <c r="AZ1818" s="554"/>
      <c r="BA1818" s="554"/>
      <c r="BB1818" s="554"/>
      <c r="BC1818" s="554"/>
      <c r="BD1818" s="554"/>
      <c r="BE1818" s="554"/>
      <c r="BF1818" s="554"/>
      <c r="BG1818" s="9"/>
      <c r="BH1818" s="9"/>
      <c r="BI1818" s="9"/>
      <c r="BJ1818" s="9"/>
      <c r="BK1818" s="9"/>
      <c r="BL1818" s="9"/>
      <c r="BM1818" s="9"/>
      <c r="BN1818" s="9"/>
      <c r="BO1818" s="9"/>
      <c r="BP1818" s="9"/>
      <c r="BQ1818" s="9"/>
      <c r="BR1818" s="9"/>
      <c r="BS1818" s="9"/>
      <c r="BT1818" s="9"/>
      <c r="BU1818" s="9"/>
      <c r="BV1818" s="9"/>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c r="DR1818" s="9"/>
      <c r="DS1818" s="9"/>
      <c r="DT1818" s="9"/>
    </row>
    <row r="1819" spans="1:124" hidden="1">
      <c r="A1819" s="9"/>
      <c r="B1819" s="9"/>
      <c r="C1819" s="9"/>
      <c r="D1819" s="9"/>
      <c r="E1819" s="9"/>
      <c r="F1819" s="9"/>
      <c r="G1819" s="9"/>
      <c r="H1819" s="9"/>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554"/>
      <c r="AI1819" s="554"/>
      <c r="AJ1819" s="554"/>
      <c r="AK1819" s="554"/>
      <c r="AL1819" s="554"/>
      <c r="AM1819" s="554"/>
      <c r="AN1819" s="554"/>
      <c r="AO1819" s="554"/>
      <c r="AP1819" s="554"/>
      <c r="AQ1819" s="554"/>
      <c r="AR1819" s="554"/>
      <c r="AS1819" s="554"/>
      <c r="AT1819" s="554"/>
      <c r="AU1819" s="554"/>
      <c r="AV1819" s="554"/>
      <c r="AW1819" s="554"/>
      <c r="AX1819" s="554"/>
      <c r="AY1819" s="554"/>
      <c r="AZ1819" s="554"/>
      <c r="BA1819" s="554"/>
      <c r="BB1819" s="554"/>
      <c r="BC1819" s="554"/>
      <c r="BD1819" s="554"/>
      <c r="BE1819" s="554"/>
      <c r="BF1819" s="554"/>
      <c r="BG1819" s="9"/>
      <c r="BH1819" s="9"/>
      <c r="BI1819" s="9"/>
      <c r="BJ1819" s="9"/>
      <c r="BK1819" s="9"/>
      <c r="BL1819" s="9"/>
      <c r="BM1819" s="9"/>
      <c r="BN1819" s="9"/>
      <c r="BO1819" s="9"/>
      <c r="BP1819" s="9"/>
      <c r="BQ1819" s="9"/>
      <c r="BR1819" s="9"/>
      <c r="BS1819" s="9"/>
      <c r="BT1819" s="9"/>
      <c r="BU1819" s="9"/>
      <c r="BV1819" s="9"/>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c r="DR1819" s="9"/>
      <c r="DS1819" s="9"/>
      <c r="DT1819" s="9"/>
    </row>
    <row r="1820" spans="1:124" hidden="1">
      <c r="A1820" s="9"/>
      <c r="B1820" s="9"/>
      <c r="C1820" s="9"/>
      <c r="D1820" s="9"/>
      <c r="E1820" s="9"/>
      <c r="F1820" s="9"/>
      <c r="G1820" s="9"/>
      <c r="H1820" s="9"/>
      <c r="I1820" s="9"/>
      <c r="J1820" s="9"/>
      <c r="K1820" s="9"/>
      <c r="L1820" s="9"/>
      <c r="M1820" s="9"/>
      <c r="N1820" s="9"/>
      <c r="O1820" s="9"/>
      <c r="P1820" s="9"/>
      <c r="Q1820" s="9"/>
      <c r="R1820" s="9"/>
      <c r="S1820" s="9"/>
      <c r="T1820" s="9"/>
      <c r="U1820" s="9"/>
      <c r="V1820" s="9"/>
      <c r="W1820" s="9"/>
      <c r="X1820" s="9"/>
      <c r="Y1820" s="9"/>
      <c r="Z1820" s="9"/>
      <c r="AA1820" s="9"/>
      <c r="AB1820" s="9"/>
      <c r="AC1820" s="9"/>
      <c r="AD1820" s="9"/>
      <c r="AE1820" s="9"/>
      <c r="AF1820" s="9"/>
      <c r="AG1820" s="9"/>
      <c r="AH1820" s="554"/>
      <c r="AI1820" s="554"/>
      <c r="AJ1820" s="554"/>
      <c r="AK1820" s="554"/>
      <c r="AL1820" s="554"/>
      <c r="AM1820" s="554"/>
      <c r="AN1820" s="554"/>
      <c r="AO1820" s="554"/>
      <c r="AP1820" s="554"/>
      <c r="AQ1820" s="554"/>
      <c r="AR1820" s="554"/>
      <c r="AS1820" s="554"/>
      <c r="AT1820" s="554"/>
      <c r="AU1820" s="554"/>
      <c r="AV1820" s="554"/>
      <c r="AW1820" s="554"/>
      <c r="AX1820" s="554"/>
      <c r="AY1820" s="554"/>
      <c r="AZ1820" s="554"/>
      <c r="BA1820" s="554"/>
      <c r="BB1820" s="554"/>
      <c r="BC1820" s="554"/>
      <c r="BD1820" s="554"/>
      <c r="BE1820" s="554"/>
      <c r="BF1820" s="554"/>
      <c r="BG1820" s="9"/>
      <c r="BH1820" s="9"/>
      <c r="BI1820" s="9"/>
      <c r="BJ1820" s="9"/>
      <c r="BK1820" s="9"/>
      <c r="BL1820" s="9"/>
      <c r="BM1820" s="9"/>
      <c r="BN1820" s="9"/>
      <c r="BO1820" s="9"/>
      <c r="BP1820" s="9"/>
      <c r="BQ1820" s="9"/>
      <c r="BR1820" s="9"/>
      <c r="BS1820" s="9"/>
      <c r="BT1820" s="9"/>
      <c r="BU1820" s="9"/>
      <c r="BV1820" s="9"/>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c r="DR1820" s="9"/>
      <c r="DS1820" s="9"/>
      <c r="DT1820" s="9"/>
    </row>
    <row r="1821" spans="1:124" hidden="1">
      <c r="A1821" s="9"/>
      <c r="B1821" s="9"/>
      <c r="C1821" s="9"/>
      <c r="D1821" s="9"/>
      <c r="E1821" s="9"/>
      <c r="F1821" s="9"/>
      <c r="G1821" s="9"/>
      <c r="H1821" s="9"/>
      <c r="I1821" s="9"/>
      <c r="J1821" s="9"/>
      <c r="K1821" s="9"/>
      <c r="L1821" s="9"/>
      <c r="M1821" s="9"/>
      <c r="N1821" s="9"/>
      <c r="O1821" s="9"/>
      <c r="P1821" s="9"/>
      <c r="Q1821" s="9"/>
      <c r="R1821" s="9"/>
      <c r="S1821" s="9"/>
      <c r="T1821" s="9"/>
      <c r="U1821" s="9"/>
      <c r="V1821" s="9"/>
      <c r="W1821" s="9"/>
      <c r="X1821" s="9"/>
      <c r="Y1821" s="9"/>
      <c r="Z1821" s="9"/>
      <c r="AA1821" s="9"/>
      <c r="AB1821" s="9"/>
      <c r="AC1821" s="9"/>
      <c r="AD1821" s="9"/>
      <c r="AE1821" s="9"/>
      <c r="AF1821" s="9"/>
      <c r="AG1821" s="9"/>
      <c r="AH1821" s="554"/>
      <c r="AI1821" s="554"/>
      <c r="AJ1821" s="554"/>
      <c r="AK1821" s="554"/>
      <c r="AL1821" s="554"/>
      <c r="AM1821" s="554"/>
      <c r="AN1821" s="554"/>
      <c r="AO1821" s="554"/>
      <c r="AP1821" s="554"/>
      <c r="AQ1821" s="554"/>
      <c r="AR1821" s="554"/>
      <c r="AS1821" s="554"/>
      <c r="AT1821" s="554"/>
      <c r="AU1821" s="554"/>
      <c r="AV1821" s="554"/>
      <c r="AW1821" s="554"/>
      <c r="AX1821" s="554"/>
      <c r="AY1821" s="554"/>
      <c r="AZ1821" s="554"/>
      <c r="BA1821" s="554"/>
      <c r="BB1821" s="554"/>
      <c r="BC1821" s="554"/>
      <c r="BD1821" s="554"/>
      <c r="BE1821" s="554"/>
      <c r="BF1821" s="554"/>
      <c r="BG1821" s="9"/>
      <c r="BH1821" s="9"/>
      <c r="BI1821" s="9"/>
      <c r="BJ1821" s="9"/>
      <c r="BK1821" s="9"/>
      <c r="BL1821" s="9"/>
      <c r="BM1821" s="9"/>
      <c r="BN1821" s="9"/>
      <c r="BO1821" s="9"/>
      <c r="BP1821" s="9"/>
      <c r="BQ1821" s="9"/>
      <c r="BR1821" s="9"/>
      <c r="BS1821" s="9"/>
      <c r="BT1821" s="9"/>
      <c r="BU1821" s="9"/>
      <c r="BV1821" s="9"/>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c r="DR1821" s="9"/>
      <c r="DS1821" s="9"/>
      <c r="DT1821" s="9"/>
    </row>
    <row r="1822" spans="1:124" hidden="1">
      <c r="A1822" s="9"/>
      <c r="B1822" s="9"/>
      <c r="C1822" s="9"/>
      <c r="D1822" s="9"/>
      <c r="E1822" s="9"/>
      <c r="F1822" s="9"/>
      <c r="G1822" s="9"/>
      <c r="H1822" s="9"/>
      <c r="I1822" s="9"/>
      <c r="J1822" s="9"/>
      <c r="K1822" s="9"/>
      <c r="L1822" s="9"/>
      <c r="M1822" s="9"/>
      <c r="N1822" s="9"/>
      <c r="O1822" s="9"/>
      <c r="P1822" s="9"/>
      <c r="Q1822" s="9"/>
      <c r="R1822" s="9"/>
      <c r="S1822" s="9"/>
      <c r="T1822" s="9"/>
      <c r="U1822" s="9"/>
      <c r="V1822" s="9"/>
      <c r="W1822" s="9"/>
      <c r="X1822" s="9"/>
      <c r="Y1822" s="9"/>
      <c r="Z1822" s="9"/>
      <c r="AA1822" s="9"/>
      <c r="AB1822" s="9"/>
      <c r="AC1822" s="9"/>
      <c r="AD1822" s="9"/>
      <c r="AE1822" s="9"/>
      <c r="AF1822" s="9"/>
      <c r="AG1822" s="9"/>
      <c r="AH1822" s="554"/>
      <c r="AI1822" s="554"/>
      <c r="AJ1822" s="554"/>
      <c r="AK1822" s="554"/>
      <c r="AL1822" s="554"/>
      <c r="AM1822" s="554"/>
      <c r="AN1822" s="554"/>
      <c r="AO1822" s="554"/>
      <c r="AP1822" s="554"/>
      <c r="AQ1822" s="554"/>
      <c r="AR1822" s="554"/>
      <c r="AS1822" s="554"/>
      <c r="AT1822" s="554"/>
      <c r="AU1822" s="554"/>
      <c r="AV1822" s="554"/>
      <c r="AW1822" s="554"/>
      <c r="AX1822" s="554"/>
      <c r="AY1822" s="554"/>
      <c r="AZ1822" s="554"/>
      <c r="BA1822" s="554"/>
      <c r="BB1822" s="554"/>
      <c r="BC1822" s="554"/>
      <c r="BD1822" s="554"/>
      <c r="BE1822" s="554"/>
      <c r="BF1822" s="554"/>
      <c r="BG1822" s="9"/>
      <c r="BH1822" s="9"/>
      <c r="BI1822" s="9"/>
      <c r="BJ1822" s="9"/>
      <c r="BK1822" s="9"/>
      <c r="BL1822" s="9"/>
      <c r="BM1822" s="9"/>
      <c r="BN1822" s="9"/>
      <c r="BO1822" s="9"/>
      <c r="BP1822" s="9"/>
      <c r="BQ1822" s="9"/>
      <c r="BR1822" s="9"/>
      <c r="BS1822" s="9"/>
      <c r="BT1822" s="9"/>
      <c r="BU1822" s="9"/>
      <c r="BV1822" s="9"/>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c r="DR1822" s="9"/>
      <c r="DS1822" s="9"/>
      <c r="DT1822" s="9"/>
    </row>
    <row r="1823" spans="1:124" hidden="1">
      <c r="A1823" s="9"/>
      <c r="B1823" s="9"/>
      <c r="C1823" s="9"/>
      <c r="D1823" s="9"/>
      <c r="E1823" s="9"/>
      <c r="F1823" s="9"/>
      <c r="G1823" s="9"/>
      <c r="H1823" s="9"/>
      <c r="I1823" s="9"/>
      <c r="J1823" s="9"/>
      <c r="K1823" s="9"/>
      <c r="L1823" s="9"/>
      <c r="M1823" s="9"/>
      <c r="N1823" s="9"/>
      <c r="O1823" s="9"/>
      <c r="P1823" s="9"/>
      <c r="Q1823" s="9"/>
      <c r="R1823" s="9"/>
      <c r="S1823" s="9"/>
      <c r="T1823" s="9"/>
      <c r="U1823" s="9"/>
      <c r="V1823" s="9"/>
      <c r="W1823" s="9"/>
      <c r="X1823" s="9"/>
      <c r="Y1823" s="9"/>
      <c r="Z1823" s="9"/>
      <c r="AA1823" s="9"/>
      <c r="AB1823" s="9"/>
      <c r="AC1823" s="9"/>
      <c r="AD1823" s="9"/>
      <c r="AE1823" s="9"/>
      <c r="AF1823" s="9"/>
      <c r="AG1823" s="9"/>
      <c r="AH1823" s="554"/>
      <c r="AI1823" s="554"/>
      <c r="AJ1823" s="554"/>
      <c r="AK1823" s="554"/>
      <c r="AL1823" s="554"/>
      <c r="AM1823" s="554"/>
      <c r="AN1823" s="554"/>
      <c r="AO1823" s="554"/>
      <c r="AP1823" s="554"/>
      <c r="AQ1823" s="554"/>
      <c r="AR1823" s="554"/>
      <c r="AS1823" s="554"/>
      <c r="AT1823" s="554"/>
      <c r="AU1823" s="554"/>
      <c r="AV1823" s="554"/>
      <c r="AW1823" s="554"/>
      <c r="AX1823" s="554"/>
      <c r="AY1823" s="554"/>
      <c r="AZ1823" s="554"/>
      <c r="BA1823" s="554"/>
      <c r="BB1823" s="554"/>
      <c r="BC1823" s="554"/>
      <c r="BD1823" s="554"/>
      <c r="BE1823" s="554"/>
      <c r="BF1823" s="554"/>
      <c r="BG1823" s="9"/>
      <c r="BH1823" s="9"/>
      <c r="BI1823" s="9"/>
      <c r="BJ1823" s="9"/>
      <c r="BK1823" s="9"/>
      <c r="BL1823" s="9"/>
      <c r="BM1823" s="9"/>
      <c r="BN1823" s="9"/>
      <c r="BO1823" s="9"/>
      <c r="BP1823" s="9"/>
      <c r="BQ1823" s="9"/>
      <c r="BR1823" s="9"/>
      <c r="BS1823" s="9"/>
      <c r="BT1823" s="9"/>
      <c r="BU1823" s="9"/>
      <c r="BV1823" s="9"/>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c r="DR1823" s="9"/>
      <c r="DS1823" s="9"/>
      <c r="DT1823" s="9"/>
    </row>
    <row r="1824" spans="1:124" hidden="1">
      <c r="A1824" s="9"/>
      <c r="B1824" s="9"/>
      <c r="C1824" s="9"/>
      <c r="D1824" s="9"/>
      <c r="E1824" s="9"/>
      <c r="F1824" s="9"/>
      <c r="G1824" s="9"/>
      <c r="H1824" s="9"/>
      <c r="I1824" s="9"/>
      <c r="J1824" s="9"/>
      <c r="K1824" s="9"/>
      <c r="L1824" s="9"/>
      <c r="M1824" s="9"/>
      <c r="N1824" s="9"/>
      <c r="O1824" s="9"/>
      <c r="P1824" s="9"/>
      <c r="Q1824" s="9"/>
      <c r="R1824" s="9"/>
      <c r="S1824" s="9"/>
      <c r="T1824" s="9"/>
      <c r="U1824" s="9"/>
      <c r="V1824" s="9"/>
      <c r="W1824" s="9"/>
      <c r="X1824" s="9"/>
      <c r="Y1824" s="9"/>
      <c r="Z1824" s="9"/>
      <c r="AA1824" s="9"/>
      <c r="AB1824" s="9"/>
      <c r="AC1824" s="9"/>
      <c r="AD1824" s="9"/>
      <c r="AE1824" s="9"/>
      <c r="AF1824" s="9"/>
      <c r="AG1824" s="9"/>
      <c r="AH1824" s="554"/>
      <c r="AI1824" s="554"/>
      <c r="AJ1824" s="554"/>
      <c r="AK1824" s="554"/>
      <c r="AL1824" s="554"/>
      <c r="AM1824" s="554"/>
      <c r="AN1824" s="554"/>
      <c r="AO1824" s="554"/>
      <c r="AP1824" s="554"/>
      <c r="AQ1824" s="554"/>
      <c r="AR1824" s="554"/>
      <c r="AS1824" s="554"/>
      <c r="AT1824" s="554"/>
      <c r="AU1824" s="554"/>
      <c r="AV1824" s="554"/>
      <c r="AW1824" s="554"/>
      <c r="AX1824" s="554"/>
      <c r="AY1824" s="554"/>
      <c r="AZ1824" s="554"/>
      <c r="BA1824" s="554"/>
      <c r="BB1824" s="554"/>
      <c r="BC1824" s="554"/>
      <c r="BD1824" s="554"/>
      <c r="BE1824" s="554"/>
      <c r="BF1824" s="554"/>
      <c r="BG1824" s="9"/>
      <c r="BH1824" s="9"/>
      <c r="BI1824" s="9"/>
      <c r="BJ1824" s="9"/>
      <c r="BK1824" s="9"/>
      <c r="BL1824" s="9"/>
      <c r="BM1824" s="9"/>
      <c r="BN1824" s="9"/>
      <c r="BO1824" s="9"/>
      <c r="BP1824" s="9"/>
      <c r="BQ1824" s="9"/>
      <c r="BR1824" s="9"/>
      <c r="BS1824" s="9"/>
      <c r="BT1824" s="9"/>
      <c r="BU1824" s="9"/>
      <c r="BV1824" s="9"/>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c r="DR1824" s="9"/>
      <c r="DS1824" s="9"/>
      <c r="DT1824" s="9"/>
    </row>
    <row r="1825" spans="1:124" hidden="1">
      <c r="A1825" s="9"/>
      <c r="B1825" s="9"/>
      <c r="C1825" s="9"/>
      <c r="D1825" s="9"/>
      <c r="E1825" s="9"/>
      <c r="F1825" s="9"/>
      <c r="G1825" s="9"/>
      <c r="H1825" s="9"/>
      <c r="I1825" s="9"/>
      <c r="J1825" s="9"/>
      <c r="K1825" s="9"/>
      <c r="L1825" s="9"/>
      <c r="M1825" s="9"/>
      <c r="N1825" s="9"/>
      <c r="O1825" s="9"/>
      <c r="P1825" s="9"/>
      <c r="Q1825" s="9"/>
      <c r="R1825" s="9"/>
      <c r="S1825" s="9"/>
      <c r="T1825" s="9"/>
      <c r="U1825" s="9"/>
      <c r="V1825" s="9"/>
      <c r="W1825" s="9"/>
      <c r="X1825" s="9"/>
      <c r="Y1825" s="9"/>
      <c r="Z1825" s="9"/>
      <c r="AA1825" s="9"/>
      <c r="AB1825" s="9"/>
      <c r="AC1825" s="9"/>
      <c r="AD1825" s="9"/>
      <c r="AE1825" s="9"/>
      <c r="AF1825" s="9"/>
      <c r="AG1825" s="9"/>
      <c r="AH1825" s="554"/>
      <c r="AI1825" s="554"/>
      <c r="AJ1825" s="554"/>
      <c r="AK1825" s="554"/>
      <c r="AL1825" s="554"/>
      <c r="AM1825" s="554"/>
      <c r="AN1825" s="554"/>
      <c r="AO1825" s="554"/>
      <c r="AP1825" s="554"/>
      <c r="AQ1825" s="554"/>
      <c r="AR1825" s="554"/>
      <c r="AS1825" s="554"/>
      <c r="AT1825" s="554"/>
      <c r="AU1825" s="554"/>
      <c r="AV1825" s="554"/>
      <c r="AW1825" s="554"/>
      <c r="AX1825" s="554"/>
      <c r="AY1825" s="554"/>
      <c r="AZ1825" s="554"/>
      <c r="BA1825" s="554"/>
      <c r="BB1825" s="554"/>
      <c r="BC1825" s="554"/>
      <c r="BD1825" s="554"/>
      <c r="BE1825" s="554"/>
      <c r="BF1825" s="554"/>
      <c r="BG1825" s="9"/>
      <c r="BH1825" s="9"/>
      <c r="BI1825" s="9"/>
      <c r="BJ1825" s="9"/>
      <c r="BK1825" s="9"/>
      <c r="BL1825" s="9"/>
      <c r="BM1825" s="9"/>
      <c r="BN1825" s="9"/>
      <c r="BO1825" s="9"/>
      <c r="BP1825" s="9"/>
      <c r="BQ1825" s="9"/>
      <c r="BR1825" s="9"/>
      <c r="BS1825" s="9"/>
      <c r="BT1825" s="9"/>
      <c r="BU1825" s="9"/>
      <c r="BV1825" s="9"/>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c r="DR1825" s="9"/>
      <c r="DS1825" s="9"/>
      <c r="DT1825" s="9"/>
    </row>
    <row r="1826" spans="1:124" hidden="1">
      <c r="A1826" s="9"/>
      <c r="B1826" s="9"/>
      <c r="C1826" s="9"/>
      <c r="D1826" s="9"/>
      <c r="E1826" s="9"/>
      <c r="F1826" s="9"/>
      <c r="G1826" s="9"/>
      <c r="H1826" s="9"/>
      <c r="I1826" s="9"/>
      <c r="J1826" s="9"/>
      <c r="K1826" s="9"/>
      <c r="L1826" s="9"/>
      <c r="M1826" s="9"/>
      <c r="N1826" s="9"/>
      <c r="O1826" s="9"/>
      <c r="P1826" s="9"/>
      <c r="Q1826" s="9"/>
      <c r="R1826" s="9"/>
      <c r="S1826" s="9"/>
      <c r="T1826" s="9"/>
      <c r="U1826" s="9"/>
      <c r="V1826" s="9"/>
      <c r="W1826" s="9"/>
      <c r="X1826" s="9"/>
      <c r="Y1826" s="9"/>
      <c r="Z1826" s="9"/>
      <c r="AA1826" s="9"/>
      <c r="AB1826" s="9"/>
      <c r="AC1826" s="9"/>
      <c r="AD1826" s="9"/>
      <c r="AE1826" s="9"/>
      <c r="AF1826" s="9"/>
      <c r="AG1826" s="9"/>
      <c r="AH1826" s="554"/>
      <c r="AI1826" s="554"/>
      <c r="AJ1826" s="554"/>
      <c r="AK1826" s="554"/>
      <c r="AL1826" s="554"/>
      <c r="AM1826" s="554"/>
      <c r="AN1826" s="554"/>
      <c r="AO1826" s="554"/>
      <c r="AP1826" s="554"/>
      <c r="AQ1826" s="554"/>
      <c r="AR1826" s="554"/>
      <c r="AS1826" s="554"/>
      <c r="AT1826" s="554"/>
      <c r="AU1826" s="554"/>
      <c r="AV1826" s="554"/>
      <c r="AW1826" s="554"/>
      <c r="AX1826" s="554"/>
      <c r="AY1826" s="554"/>
      <c r="AZ1826" s="554"/>
      <c r="BA1826" s="554"/>
      <c r="BB1826" s="554"/>
      <c r="BC1826" s="554"/>
      <c r="BD1826" s="554"/>
      <c r="BE1826" s="554"/>
      <c r="BF1826" s="554"/>
      <c r="BG1826" s="9"/>
      <c r="BH1826" s="9"/>
      <c r="BI1826" s="9"/>
      <c r="BJ1826" s="9"/>
      <c r="BK1826" s="9"/>
      <c r="BL1826" s="9"/>
      <c r="BM1826" s="9"/>
      <c r="BN1826" s="9"/>
      <c r="BO1826" s="9"/>
      <c r="BP1826" s="9"/>
      <c r="BQ1826" s="9"/>
      <c r="BR1826" s="9"/>
      <c r="BS1826" s="9"/>
      <c r="BT1826" s="9"/>
      <c r="BU1826" s="9"/>
      <c r="BV1826" s="9"/>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c r="DR1826" s="9"/>
      <c r="DS1826" s="9"/>
      <c r="DT1826" s="9"/>
    </row>
    <row r="1827" spans="1:124" hidden="1">
      <c r="A1827" s="9"/>
      <c r="B1827" s="9"/>
      <c r="C1827" s="9"/>
      <c r="D1827" s="9"/>
      <c r="E1827" s="9"/>
      <c r="F1827" s="9"/>
      <c r="G1827" s="9"/>
      <c r="H1827" s="9"/>
      <c r="I1827" s="9"/>
      <c r="J1827" s="9"/>
      <c r="K1827" s="9"/>
      <c r="L1827" s="9"/>
      <c r="M1827" s="9"/>
      <c r="N1827" s="9"/>
      <c r="O1827" s="9"/>
      <c r="P1827" s="9"/>
      <c r="Q1827" s="9"/>
      <c r="R1827" s="9"/>
      <c r="S1827" s="9"/>
      <c r="T1827" s="9"/>
      <c r="U1827" s="9"/>
      <c r="V1827" s="9"/>
      <c r="W1827" s="9"/>
      <c r="X1827" s="9"/>
      <c r="Y1827" s="9"/>
      <c r="Z1827" s="9"/>
      <c r="AA1827" s="9"/>
      <c r="AB1827" s="9"/>
      <c r="AC1827" s="9"/>
      <c r="AD1827" s="9"/>
      <c r="AE1827" s="9"/>
      <c r="AF1827" s="9"/>
      <c r="AG1827" s="9"/>
      <c r="AH1827" s="554"/>
      <c r="AI1827" s="554"/>
      <c r="AJ1827" s="554"/>
      <c r="AK1827" s="554"/>
      <c r="AL1827" s="554"/>
      <c r="AM1827" s="554"/>
      <c r="AN1827" s="554"/>
      <c r="AO1827" s="554"/>
      <c r="AP1827" s="554"/>
      <c r="AQ1827" s="554"/>
      <c r="AR1827" s="554"/>
      <c r="AS1827" s="554"/>
      <c r="AT1827" s="554"/>
      <c r="AU1827" s="554"/>
      <c r="AV1827" s="554"/>
      <c r="AW1827" s="554"/>
      <c r="AX1827" s="554"/>
      <c r="AY1827" s="554"/>
      <c r="AZ1827" s="554"/>
      <c r="BA1827" s="554"/>
      <c r="BB1827" s="554"/>
      <c r="BC1827" s="554"/>
      <c r="BD1827" s="554"/>
      <c r="BE1827" s="554"/>
      <c r="BF1827" s="554"/>
      <c r="BG1827" s="9"/>
      <c r="BH1827" s="9"/>
      <c r="BI1827" s="9"/>
      <c r="BJ1827" s="9"/>
      <c r="BK1827" s="9"/>
      <c r="BL1827" s="9"/>
      <c r="BM1827" s="9"/>
      <c r="BN1827" s="9"/>
      <c r="BO1827" s="9"/>
      <c r="BP1827" s="9"/>
      <c r="BQ1827" s="9"/>
      <c r="BR1827" s="9"/>
      <c r="BS1827" s="9"/>
      <c r="BT1827" s="9"/>
      <c r="BU1827" s="9"/>
      <c r="BV1827" s="9"/>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c r="DR1827" s="9"/>
      <c r="DS1827" s="9"/>
      <c r="DT1827" s="9"/>
    </row>
    <row r="1828" spans="1:124" hidden="1">
      <c r="A1828" s="9"/>
      <c r="B1828" s="9"/>
      <c r="C1828" s="9"/>
      <c r="D1828" s="9"/>
      <c r="E1828" s="9"/>
      <c r="F1828" s="9"/>
      <c r="G1828" s="9"/>
      <c r="H1828" s="9"/>
      <c r="I1828" s="9"/>
      <c r="J1828" s="9"/>
      <c r="K1828" s="9"/>
      <c r="L1828" s="9"/>
      <c r="M1828" s="9"/>
      <c r="N1828" s="9"/>
      <c r="O1828" s="9"/>
      <c r="P1828" s="9"/>
      <c r="Q1828" s="9"/>
      <c r="R1828" s="9"/>
      <c r="S1828" s="9"/>
      <c r="T1828" s="9"/>
      <c r="U1828" s="9"/>
      <c r="V1828" s="9"/>
      <c r="W1828" s="9"/>
      <c r="X1828" s="9"/>
      <c r="Y1828" s="9"/>
      <c r="Z1828" s="9"/>
      <c r="AA1828" s="9"/>
      <c r="AB1828" s="9"/>
      <c r="AC1828" s="9"/>
      <c r="AD1828" s="9"/>
      <c r="AE1828" s="9"/>
      <c r="AF1828" s="9"/>
      <c r="AG1828" s="9"/>
      <c r="AH1828" s="554"/>
      <c r="AI1828" s="554"/>
      <c r="AJ1828" s="554"/>
      <c r="AK1828" s="554"/>
      <c r="AL1828" s="554"/>
      <c r="AM1828" s="554"/>
      <c r="AN1828" s="554"/>
      <c r="AO1828" s="554"/>
      <c r="AP1828" s="554"/>
      <c r="AQ1828" s="554"/>
      <c r="AR1828" s="554"/>
      <c r="AS1828" s="554"/>
      <c r="AT1828" s="554"/>
      <c r="AU1828" s="554"/>
      <c r="AV1828" s="554"/>
      <c r="AW1828" s="554"/>
      <c r="AX1828" s="554"/>
      <c r="AY1828" s="554"/>
      <c r="AZ1828" s="554"/>
      <c r="BA1828" s="554"/>
      <c r="BB1828" s="554"/>
      <c r="BC1828" s="554"/>
      <c r="BD1828" s="554"/>
      <c r="BE1828" s="554"/>
      <c r="BF1828" s="554"/>
      <c r="BG1828" s="9"/>
      <c r="BH1828" s="9"/>
      <c r="BI1828" s="9"/>
      <c r="BJ1828" s="9"/>
      <c r="BK1828" s="9"/>
      <c r="BL1828" s="9"/>
      <c r="BM1828" s="9"/>
      <c r="BN1828" s="9"/>
      <c r="BO1828" s="9"/>
      <c r="BP1828" s="9"/>
      <c r="BQ1828" s="9"/>
      <c r="BR1828" s="9"/>
      <c r="BS1828" s="9"/>
      <c r="BT1828" s="9"/>
      <c r="BU1828" s="9"/>
      <c r="BV1828" s="9"/>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c r="DR1828" s="9"/>
      <c r="DS1828" s="9"/>
      <c r="DT1828" s="9"/>
    </row>
    <row r="1829" spans="1:124" hidden="1">
      <c r="A1829" s="9"/>
      <c r="B1829" s="9"/>
      <c r="C1829" s="9"/>
      <c r="D1829" s="9"/>
      <c r="E1829" s="9"/>
      <c r="F1829" s="9"/>
      <c r="G1829" s="9"/>
      <c r="H1829" s="9"/>
      <c r="I1829" s="9"/>
      <c r="J1829" s="9"/>
      <c r="K1829" s="9"/>
      <c r="L1829" s="9"/>
      <c r="M1829" s="9"/>
      <c r="N1829" s="9"/>
      <c r="O1829" s="9"/>
      <c r="P1829" s="9"/>
      <c r="Q1829" s="9"/>
      <c r="R1829" s="9"/>
      <c r="S1829" s="9"/>
      <c r="T1829" s="9"/>
      <c r="U1829" s="9"/>
      <c r="V1829" s="9"/>
      <c r="W1829" s="9"/>
      <c r="X1829" s="9"/>
      <c r="Y1829" s="9"/>
      <c r="Z1829" s="9"/>
      <c r="AA1829" s="9"/>
      <c r="AB1829" s="9"/>
      <c r="AC1829" s="9"/>
      <c r="AD1829" s="9"/>
      <c r="AE1829" s="9"/>
      <c r="AF1829" s="9"/>
      <c r="AG1829" s="9"/>
      <c r="AH1829" s="554"/>
      <c r="AI1829" s="554"/>
      <c r="AJ1829" s="554"/>
      <c r="AK1829" s="554"/>
      <c r="AL1829" s="554"/>
      <c r="AM1829" s="554"/>
      <c r="AN1829" s="554"/>
      <c r="AO1829" s="554"/>
      <c r="AP1829" s="554"/>
      <c r="AQ1829" s="554"/>
      <c r="AR1829" s="554"/>
      <c r="AS1829" s="554"/>
      <c r="AT1829" s="554"/>
      <c r="AU1829" s="554"/>
      <c r="AV1829" s="554"/>
      <c r="AW1829" s="554"/>
      <c r="AX1829" s="554"/>
      <c r="AY1829" s="554"/>
      <c r="AZ1829" s="554"/>
      <c r="BA1829" s="554"/>
      <c r="BB1829" s="554"/>
      <c r="BC1829" s="554"/>
      <c r="BD1829" s="554"/>
      <c r="BE1829" s="554"/>
      <c r="BF1829" s="554"/>
      <c r="BG1829" s="9"/>
      <c r="BH1829" s="9"/>
      <c r="BI1829" s="9"/>
      <c r="BJ1829" s="9"/>
      <c r="BK1829" s="9"/>
      <c r="BL1829" s="9"/>
      <c r="BM1829" s="9"/>
      <c r="BN1829" s="9"/>
      <c r="BO1829" s="9"/>
      <c r="BP1829" s="9"/>
      <c r="BQ1829" s="9"/>
      <c r="BR1829" s="9"/>
      <c r="BS1829" s="9"/>
      <c r="BT1829" s="9"/>
      <c r="BU1829" s="9"/>
      <c r="BV1829" s="9"/>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c r="DR1829" s="9"/>
      <c r="DS1829" s="9"/>
      <c r="DT1829" s="9"/>
    </row>
    <row r="1830" spans="1:124" hidden="1">
      <c r="A1830" s="9"/>
      <c r="B1830" s="9"/>
      <c r="C1830" s="9"/>
      <c r="D1830" s="9"/>
      <c r="E1830" s="9"/>
      <c r="F1830" s="9"/>
      <c r="G1830" s="9"/>
      <c r="H1830" s="9"/>
      <c r="I1830" s="9"/>
      <c r="J1830" s="9"/>
      <c r="K1830" s="9"/>
      <c r="L1830" s="9"/>
      <c r="M1830" s="9"/>
      <c r="N1830" s="9"/>
      <c r="O1830" s="9"/>
      <c r="P1830" s="9"/>
      <c r="Q1830" s="9"/>
      <c r="R1830" s="9"/>
      <c r="S1830" s="9"/>
      <c r="T1830" s="9"/>
      <c r="U1830" s="9"/>
      <c r="V1830" s="9"/>
      <c r="W1830" s="9"/>
      <c r="X1830" s="9"/>
      <c r="Y1830" s="9"/>
      <c r="Z1830" s="9"/>
      <c r="AA1830" s="9"/>
      <c r="AB1830" s="9"/>
      <c r="AC1830" s="9"/>
      <c r="AD1830" s="9"/>
      <c r="AE1830" s="9"/>
      <c r="AF1830" s="9"/>
      <c r="AG1830" s="9"/>
      <c r="AH1830" s="554"/>
      <c r="AI1830" s="554"/>
      <c r="AJ1830" s="554"/>
      <c r="AK1830" s="554"/>
      <c r="AL1830" s="554"/>
      <c r="AM1830" s="554"/>
      <c r="AN1830" s="554"/>
      <c r="AO1830" s="554"/>
      <c r="AP1830" s="554"/>
      <c r="AQ1830" s="554"/>
      <c r="AR1830" s="554"/>
      <c r="AS1830" s="554"/>
      <c r="AT1830" s="554"/>
      <c r="AU1830" s="554"/>
      <c r="AV1830" s="554"/>
      <c r="AW1830" s="554"/>
      <c r="AX1830" s="554"/>
      <c r="AY1830" s="554"/>
      <c r="AZ1830" s="554"/>
      <c r="BA1830" s="554"/>
      <c r="BB1830" s="554"/>
      <c r="BC1830" s="554"/>
      <c r="BD1830" s="554"/>
      <c r="BE1830" s="554"/>
      <c r="BF1830" s="554"/>
      <c r="BG1830" s="9"/>
      <c r="BH1830" s="9"/>
      <c r="BI1830" s="9"/>
      <c r="BJ1830" s="9"/>
      <c r="BK1830" s="9"/>
      <c r="BL1830" s="9"/>
      <c r="BM1830" s="9"/>
      <c r="BN1830" s="9"/>
      <c r="BO1830" s="9"/>
      <c r="BP1830" s="9"/>
      <c r="BQ1830" s="9"/>
      <c r="BR1830" s="9"/>
      <c r="BS1830" s="9"/>
      <c r="BT1830" s="9"/>
      <c r="BU1830" s="9"/>
      <c r="BV1830" s="9"/>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c r="DR1830" s="9"/>
      <c r="DS1830" s="9"/>
      <c r="DT1830" s="9"/>
    </row>
    <row r="1831" spans="1:124" hidden="1">
      <c r="A1831" s="9"/>
      <c r="B1831" s="9"/>
      <c r="C1831" s="9"/>
      <c r="D1831" s="9"/>
      <c r="E1831" s="9"/>
      <c r="F1831" s="9"/>
      <c r="G1831" s="9"/>
      <c r="H1831" s="9"/>
      <c r="I1831" s="9"/>
      <c r="J1831" s="9"/>
      <c r="K1831" s="9"/>
      <c r="L1831" s="9"/>
      <c r="M1831" s="9"/>
      <c r="N1831" s="9"/>
      <c r="O1831" s="9"/>
      <c r="P1831" s="9"/>
      <c r="Q1831" s="9"/>
      <c r="R1831" s="9"/>
      <c r="S1831" s="9"/>
      <c r="T1831" s="9"/>
      <c r="U1831" s="9"/>
      <c r="V1831" s="9"/>
      <c r="W1831" s="9"/>
      <c r="X1831" s="9"/>
      <c r="Y1831" s="9"/>
      <c r="Z1831" s="9"/>
      <c r="AA1831" s="9"/>
      <c r="AB1831" s="9"/>
      <c r="AC1831" s="9"/>
      <c r="AD1831" s="9"/>
      <c r="AE1831" s="9"/>
      <c r="AF1831" s="9"/>
      <c r="AG1831" s="9"/>
      <c r="AH1831" s="554"/>
      <c r="AI1831" s="554"/>
      <c r="AJ1831" s="554"/>
      <c r="AK1831" s="554"/>
      <c r="AL1831" s="554"/>
      <c r="AM1831" s="554"/>
      <c r="AN1831" s="554"/>
      <c r="AO1831" s="554"/>
      <c r="AP1831" s="554"/>
      <c r="AQ1831" s="554"/>
      <c r="AR1831" s="554"/>
      <c r="AS1831" s="554"/>
      <c r="AT1831" s="554"/>
      <c r="AU1831" s="554"/>
      <c r="AV1831" s="554"/>
      <c r="AW1831" s="554"/>
      <c r="AX1831" s="554"/>
      <c r="AY1831" s="554"/>
      <c r="AZ1831" s="554"/>
      <c r="BA1831" s="554"/>
      <c r="BB1831" s="554"/>
      <c r="BC1831" s="554"/>
      <c r="BD1831" s="554"/>
      <c r="BE1831" s="554"/>
      <c r="BF1831" s="554"/>
      <c r="BG1831" s="9"/>
      <c r="BH1831" s="9"/>
      <c r="BI1831" s="9"/>
      <c r="BJ1831" s="9"/>
      <c r="BK1831" s="9"/>
      <c r="BL1831" s="9"/>
      <c r="BM1831" s="9"/>
      <c r="BN1831" s="9"/>
      <c r="BO1831" s="9"/>
      <c r="BP1831" s="9"/>
      <c r="BQ1831" s="9"/>
      <c r="BR1831" s="9"/>
      <c r="BS1831" s="9"/>
      <c r="BT1831" s="9"/>
      <c r="BU1831" s="9"/>
      <c r="BV1831" s="9"/>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c r="DR1831" s="9"/>
      <c r="DS1831" s="9"/>
      <c r="DT1831" s="9"/>
    </row>
    <row r="1832" spans="1:124" hidden="1">
      <c r="A1832" s="9"/>
      <c r="B1832" s="9"/>
      <c r="C1832" s="9"/>
      <c r="D1832" s="9"/>
      <c r="E1832" s="9"/>
      <c r="F1832" s="9"/>
      <c r="G1832" s="9"/>
      <c r="H1832" s="9"/>
      <c r="I1832" s="9"/>
      <c r="J1832" s="9"/>
      <c r="K1832" s="9"/>
      <c r="L1832" s="9"/>
      <c r="M1832" s="9"/>
      <c r="N1832" s="9"/>
      <c r="O1832" s="9"/>
      <c r="P1832" s="9"/>
      <c r="Q1832" s="9"/>
      <c r="R1832" s="9"/>
      <c r="S1832" s="9"/>
      <c r="T1832" s="9"/>
      <c r="U1832" s="9"/>
      <c r="V1832" s="9"/>
      <c r="W1832" s="9"/>
      <c r="X1832" s="9"/>
      <c r="Y1832" s="9"/>
      <c r="Z1832" s="9"/>
      <c r="AA1832" s="9"/>
      <c r="AB1832" s="9"/>
      <c r="AC1832" s="9"/>
      <c r="AD1832" s="9"/>
      <c r="AE1832" s="9"/>
      <c r="AF1832" s="9"/>
      <c r="AG1832" s="9"/>
      <c r="AH1832" s="554"/>
      <c r="AI1832" s="554"/>
      <c r="AJ1832" s="554"/>
      <c r="AK1832" s="554"/>
      <c r="AL1832" s="554"/>
      <c r="AM1832" s="554"/>
      <c r="AN1832" s="554"/>
      <c r="AO1832" s="554"/>
      <c r="AP1832" s="554"/>
      <c r="AQ1832" s="554"/>
      <c r="AR1832" s="554"/>
      <c r="AS1832" s="554"/>
      <c r="AT1832" s="554"/>
      <c r="AU1832" s="554"/>
      <c r="AV1832" s="554"/>
      <c r="AW1832" s="554"/>
      <c r="AX1832" s="554"/>
      <c r="AY1832" s="554"/>
      <c r="AZ1832" s="554"/>
      <c r="BA1832" s="554"/>
      <c r="BB1832" s="554"/>
      <c r="BC1832" s="554"/>
      <c r="BD1832" s="554"/>
      <c r="BE1832" s="554"/>
      <c r="BF1832" s="554"/>
      <c r="BG1832" s="9"/>
      <c r="BH1832" s="9"/>
      <c r="BI1832" s="9"/>
      <c r="BJ1832" s="9"/>
      <c r="BK1832" s="9"/>
      <c r="BL1832" s="9"/>
      <c r="BM1832" s="9"/>
      <c r="BN1832" s="9"/>
      <c r="BO1832" s="9"/>
      <c r="BP1832" s="9"/>
      <c r="BQ1832" s="9"/>
      <c r="BR1832" s="9"/>
      <c r="BS1832" s="9"/>
      <c r="BT1832" s="9"/>
      <c r="BU1832" s="9"/>
      <c r="BV1832" s="9"/>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c r="DR1832" s="9"/>
      <c r="DS1832" s="9"/>
      <c r="DT1832" s="9"/>
    </row>
    <row r="1833" spans="1:124" hidden="1">
      <c r="A1833" s="9"/>
      <c r="B1833" s="9"/>
      <c r="C1833" s="9"/>
      <c r="D1833" s="9"/>
      <c r="E1833" s="9"/>
      <c r="F1833" s="9"/>
      <c r="G1833" s="9"/>
      <c r="H1833" s="9"/>
      <c r="I1833" s="9"/>
      <c r="J1833" s="9"/>
      <c r="K1833" s="9"/>
      <c r="L1833" s="9"/>
      <c r="M1833" s="9"/>
      <c r="N1833" s="9"/>
      <c r="O1833" s="9"/>
      <c r="P1833" s="9"/>
      <c r="Q1833" s="9"/>
      <c r="R1833" s="9"/>
      <c r="S1833" s="9"/>
      <c r="T1833" s="9"/>
      <c r="U1833" s="9"/>
      <c r="V1833" s="9"/>
      <c r="W1833" s="9"/>
      <c r="X1833" s="9"/>
      <c r="Y1833" s="9"/>
      <c r="Z1833" s="9"/>
      <c r="AA1833" s="9"/>
      <c r="AB1833" s="9"/>
      <c r="AC1833" s="9"/>
      <c r="AD1833" s="9"/>
      <c r="AE1833" s="9"/>
      <c r="AF1833" s="9"/>
      <c r="AG1833" s="9"/>
      <c r="AH1833" s="554"/>
      <c r="AI1833" s="554"/>
      <c r="AJ1833" s="554"/>
      <c r="AK1833" s="554"/>
      <c r="AL1833" s="554"/>
      <c r="AM1833" s="554"/>
      <c r="AN1833" s="554"/>
      <c r="AO1833" s="554"/>
      <c r="AP1833" s="554"/>
      <c r="AQ1833" s="554"/>
      <c r="AR1833" s="554"/>
      <c r="AS1833" s="554"/>
      <c r="AT1833" s="554"/>
      <c r="AU1833" s="554"/>
      <c r="AV1833" s="554"/>
      <c r="AW1833" s="554"/>
      <c r="AX1833" s="554"/>
      <c r="AY1833" s="554"/>
      <c r="AZ1833" s="554"/>
      <c r="BA1833" s="554"/>
      <c r="BB1833" s="554"/>
      <c r="BC1833" s="554"/>
      <c r="BD1833" s="554"/>
      <c r="BE1833" s="554"/>
      <c r="BF1833" s="554"/>
      <c r="BG1833" s="9"/>
      <c r="BH1833" s="9"/>
      <c r="BI1833" s="9"/>
      <c r="BJ1833" s="9"/>
      <c r="BK1833" s="9"/>
      <c r="BL1833" s="9"/>
      <c r="BM1833" s="9"/>
      <c r="BN1833" s="9"/>
      <c r="BO1833" s="9"/>
      <c r="BP1833" s="9"/>
      <c r="BQ1833" s="9"/>
      <c r="BR1833" s="9"/>
      <c r="BS1833" s="9"/>
      <c r="BT1833" s="9"/>
      <c r="BU1833" s="9"/>
      <c r="BV1833" s="9"/>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c r="DR1833" s="9"/>
      <c r="DS1833" s="9"/>
      <c r="DT1833" s="9"/>
    </row>
    <row r="1834" spans="1:124" hidden="1">
      <c r="A1834" s="9"/>
      <c r="B1834" s="9"/>
      <c r="C1834" s="9"/>
      <c r="D1834" s="9"/>
      <c r="E1834" s="9"/>
      <c r="F1834" s="9"/>
      <c r="G1834" s="9"/>
      <c r="H1834" s="9"/>
      <c r="I1834" s="9"/>
      <c r="J1834" s="9"/>
      <c r="K1834" s="9"/>
      <c r="L1834" s="9"/>
      <c r="M1834" s="9"/>
      <c r="N1834" s="9"/>
      <c r="O1834" s="9"/>
      <c r="P1834" s="9"/>
      <c r="Q1834" s="9"/>
      <c r="R1834" s="9"/>
      <c r="S1834" s="9"/>
      <c r="T1834" s="9"/>
      <c r="U1834" s="9"/>
      <c r="V1834" s="9"/>
      <c r="W1834" s="9"/>
      <c r="X1834" s="9"/>
      <c r="Y1834" s="9"/>
      <c r="Z1834" s="9"/>
      <c r="AA1834" s="9"/>
      <c r="AB1834" s="9"/>
      <c r="AC1834" s="9"/>
      <c r="AD1834" s="9"/>
      <c r="AE1834" s="9"/>
      <c r="AF1834" s="9"/>
      <c r="AG1834" s="9"/>
      <c r="AH1834" s="554"/>
      <c r="AI1834" s="554"/>
      <c r="AJ1834" s="554"/>
      <c r="AK1834" s="554"/>
      <c r="AL1834" s="554"/>
      <c r="AM1834" s="554"/>
      <c r="AN1834" s="554"/>
      <c r="AO1834" s="554"/>
      <c r="AP1834" s="554"/>
      <c r="AQ1834" s="554"/>
      <c r="AR1834" s="554"/>
      <c r="AS1834" s="554"/>
      <c r="AT1834" s="554"/>
      <c r="AU1834" s="554"/>
      <c r="AV1834" s="554"/>
      <c r="AW1834" s="554"/>
      <c r="AX1834" s="554"/>
      <c r="AY1834" s="554"/>
      <c r="AZ1834" s="554"/>
      <c r="BA1834" s="554"/>
      <c r="BB1834" s="554"/>
      <c r="BC1834" s="554"/>
      <c r="BD1834" s="554"/>
      <c r="BE1834" s="554"/>
      <c r="BF1834" s="554"/>
      <c r="BG1834" s="9"/>
      <c r="BH1834" s="9"/>
      <c r="BI1834" s="9"/>
      <c r="BJ1834" s="9"/>
      <c r="BK1834" s="9"/>
      <c r="BL1834" s="9"/>
      <c r="BM1834" s="9"/>
      <c r="BN1834" s="9"/>
      <c r="BO1834" s="9"/>
      <c r="BP1834" s="9"/>
      <c r="BQ1834" s="9"/>
      <c r="BR1834" s="9"/>
      <c r="BS1834" s="9"/>
      <c r="BT1834" s="9"/>
      <c r="BU1834" s="9"/>
      <c r="BV1834" s="9"/>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c r="DR1834" s="9"/>
      <c r="DS1834" s="9"/>
      <c r="DT1834" s="9"/>
    </row>
    <row r="1835" spans="1:124" hidden="1">
      <c r="A1835" s="9"/>
      <c r="B1835" s="9"/>
      <c r="C1835" s="9"/>
      <c r="D1835" s="9"/>
      <c r="E1835" s="9"/>
      <c r="F1835" s="9"/>
      <c r="G1835" s="9"/>
      <c r="H1835" s="9"/>
      <c r="I1835" s="9"/>
      <c r="J1835" s="9"/>
      <c r="K1835" s="9"/>
      <c r="L1835" s="9"/>
      <c r="M1835" s="9"/>
      <c r="N1835" s="9"/>
      <c r="O1835" s="9"/>
      <c r="P1835" s="9"/>
      <c r="Q1835" s="9"/>
      <c r="R1835" s="9"/>
      <c r="S1835" s="9"/>
      <c r="T1835" s="9"/>
      <c r="U1835" s="9"/>
      <c r="V1835" s="9"/>
      <c r="W1835" s="9"/>
      <c r="X1835" s="9"/>
      <c r="Y1835" s="9"/>
      <c r="Z1835" s="9"/>
      <c r="AA1835" s="9"/>
      <c r="AB1835" s="9"/>
      <c r="AC1835" s="9"/>
      <c r="AD1835" s="9"/>
      <c r="AE1835" s="9"/>
      <c r="AF1835" s="9"/>
      <c r="AG1835" s="9"/>
      <c r="AH1835" s="554"/>
      <c r="AI1835" s="554"/>
      <c r="AJ1835" s="554"/>
      <c r="AK1835" s="554"/>
      <c r="AL1835" s="554"/>
      <c r="AM1835" s="554"/>
      <c r="AN1835" s="554"/>
      <c r="AO1835" s="554"/>
      <c r="AP1835" s="554"/>
      <c r="AQ1835" s="554"/>
      <c r="AR1835" s="554"/>
      <c r="AS1835" s="554"/>
      <c r="AT1835" s="554"/>
      <c r="AU1835" s="554"/>
      <c r="AV1835" s="554"/>
      <c r="AW1835" s="554"/>
      <c r="AX1835" s="554"/>
      <c r="AY1835" s="554"/>
      <c r="AZ1835" s="554"/>
      <c r="BA1835" s="554"/>
      <c r="BB1835" s="554"/>
      <c r="BC1835" s="554"/>
      <c r="BD1835" s="554"/>
      <c r="BE1835" s="554"/>
      <c r="BF1835" s="554"/>
      <c r="BG1835" s="9"/>
      <c r="BH1835" s="9"/>
      <c r="BI1835" s="9"/>
      <c r="BJ1835" s="9"/>
      <c r="BK1835" s="9"/>
      <c r="BL1835" s="9"/>
      <c r="BM1835" s="9"/>
      <c r="BN1835" s="9"/>
      <c r="BO1835" s="9"/>
      <c r="BP1835" s="9"/>
      <c r="BQ1835" s="9"/>
      <c r="BR1835" s="9"/>
      <c r="BS1835" s="9"/>
      <c r="BT1835" s="9"/>
      <c r="BU1835" s="9"/>
      <c r="BV1835" s="9"/>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c r="DR1835" s="9"/>
      <c r="DS1835" s="9"/>
      <c r="DT1835" s="9"/>
    </row>
    <row r="1836" spans="1:124" hidden="1">
      <c r="A1836" s="9"/>
      <c r="B1836" s="9"/>
      <c r="C1836" s="9"/>
      <c r="D1836" s="9"/>
      <c r="E1836" s="9"/>
      <c r="F1836" s="9"/>
      <c r="G1836" s="9"/>
      <c r="H1836" s="9"/>
      <c r="I1836" s="9"/>
      <c r="J1836" s="9"/>
      <c r="K1836" s="9"/>
      <c r="L1836" s="9"/>
      <c r="M1836" s="9"/>
      <c r="N1836" s="9"/>
      <c r="O1836" s="9"/>
      <c r="P1836" s="9"/>
      <c r="Q1836" s="9"/>
      <c r="R1836" s="9"/>
      <c r="S1836" s="9"/>
      <c r="T1836" s="9"/>
      <c r="U1836" s="9"/>
      <c r="V1836" s="9"/>
      <c r="W1836" s="9"/>
      <c r="X1836" s="9"/>
      <c r="Y1836" s="9"/>
      <c r="Z1836" s="9"/>
      <c r="AA1836" s="9"/>
      <c r="AB1836" s="9"/>
      <c r="AC1836" s="9"/>
      <c r="AD1836" s="9"/>
      <c r="AE1836" s="9"/>
      <c r="AF1836" s="9"/>
      <c r="AG1836" s="9"/>
      <c r="AH1836" s="554"/>
      <c r="AI1836" s="554"/>
      <c r="AJ1836" s="554"/>
      <c r="AK1836" s="554"/>
      <c r="AL1836" s="554"/>
      <c r="AM1836" s="554"/>
      <c r="AN1836" s="554"/>
      <c r="AO1836" s="554"/>
      <c r="AP1836" s="554"/>
      <c r="AQ1836" s="554"/>
      <c r="AR1836" s="554"/>
      <c r="AS1836" s="554"/>
      <c r="AT1836" s="554"/>
      <c r="AU1836" s="554"/>
      <c r="AV1836" s="554"/>
      <c r="AW1836" s="554"/>
      <c r="AX1836" s="554"/>
      <c r="AY1836" s="554"/>
      <c r="AZ1836" s="554"/>
      <c r="BA1836" s="554"/>
      <c r="BB1836" s="554"/>
      <c r="BC1836" s="554"/>
      <c r="BD1836" s="554"/>
      <c r="BE1836" s="554"/>
      <c r="BF1836" s="554"/>
      <c r="BG1836" s="9"/>
      <c r="BH1836" s="9"/>
      <c r="BI1836" s="9"/>
      <c r="BJ1836" s="9"/>
      <c r="BK1836" s="9"/>
      <c r="BL1836" s="9"/>
      <c r="BM1836" s="9"/>
      <c r="BN1836" s="9"/>
      <c r="BO1836" s="9"/>
      <c r="BP1836" s="9"/>
      <c r="BQ1836" s="9"/>
      <c r="BR1836" s="9"/>
      <c r="BS1836" s="9"/>
      <c r="BT1836" s="9"/>
      <c r="BU1836" s="9"/>
      <c r="BV1836" s="9"/>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c r="DR1836" s="9"/>
      <c r="DS1836" s="9"/>
      <c r="DT1836" s="9"/>
    </row>
    <row r="1837" spans="1:124" hidden="1">
      <c r="A1837" s="9"/>
      <c r="B1837" s="9"/>
      <c r="C1837" s="9"/>
      <c r="D1837" s="9"/>
      <c r="E1837" s="9"/>
      <c r="F1837" s="9"/>
      <c r="G1837" s="9"/>
      <c r="H1837" s="9"/>
      <c r="I1837" s="9"/>
      <c r="J1837" s="9"/>
      <c r="K1837" s="9"/>
      <c r="L1837" s="9"/>
      <c r="M1837" s="9"/>
      <c r="N1837" s="9"/>
      <c r="O1837" s="9"/>
      <c r="P1837" s="9"/>
      <c r="Q1837" s="9"/>
      <c r="R1837" s="9"/>
      <c r="S1837" s="9"/>
      <c r="T1837" s="9"/>
      <c r="U1837" s="9"/>
      <c r="V1837" s="9"/>
      <c r="W1837" s="9"/>
      <c r="X1837" s="9"/>
      <c r="Y1837" s="9"/>
      <c r="Z1837" s="9"/>
      <c r="AA1837" s="9"/>
      <c r="AB1837" s="9"/>
      <c r="AC1837" s="9"/>
      <c r="AD1837" s="9"/>
      <c r="AE1837" s="9"/>
      <c r="AF1837" s="9"/>
      <c r="AG1837" s="9"/>
      <c r="AH1837" s="554"/>
      <c r="AI1837" s="554"/>
      <c r="AJ1837" s="554"/>
      <c r="AK1837" s="554"/>
      <c r="AL1837" s="554"/>
      <c r="AM1837" s="554"/>
      <c r="AN1837" s="554"/>
      <c r="AO1837" s="554"/>
      <c r="AP1837" s="554"/>
      <c r="AQ1837" s="554"/>
      <c r="AR1837" s="554"/>
      <c r="AS1837" s="554"/>
      <c r="AT1837" s="554"/>
      <c r="AU1837" s="554"/>
      <c r="AV1837" s="554"/>
      <c r="AW1837" s="554"/>
      <c r="AX1837" s="554"/>
      <c r="AY1837" s="554"/>
      <c r="AZ1837" s="554"/>
      <c r="BA1837" s="554"/>
      <c r="BB1837" s="554"/>
      <c r="BC1837" s="554"/>
      <c r="BD1837" s="554"/>
      <c r="BE1837" s="554"/>
      <c r="BF1837" s="554"/>
      <c r="BG1837" s="9"/>
      <c r="BH1837" s="9"/>
      <c r="BI1837" s="9"/>
      <c r="BJ1837" s="9"/>
      <c r="BK1837" s="9"/>
      <c r="BL1837" s="9"/>
      <c r="BM1837" s="9"/>
      <c r="BN1837" s="9"/>
      <c r="BO1837" s="9"/>
      <c r="BP1837" s="9"/>
      <c r="BQ1837" s="9"/>
      <c r="BR1837" s="9"/>
      <c r="BS1837" s="9"/>
      <c r="BT1837" s="9"/>
      <c r="BU1837" s="9"/>
      <c r="BV1837" s="9"/>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c r="DR1837" s="9"/>
      <c r="DS1837" s="9"/>
      <c r="DT1837" s="9"/>
    </row>
    <row r="1838" spans="1:124" hidden="1">
      <c r="A1838" s="9"/>
      <c r="B1838" s="9"/>
      <c r="C1838" s="9"/>
      <c r="D1838" s="9"/>
      <c r="E1838" s="9"/>
      <c r="F1838" s="9"/>
      <c r="G1838" s="9"/>
      <c r="H1838" s="9"/>
      <c r="I1838" s="9"/>
      <c r="J1838" s="9"/>
      <c r="K1838" s="9"/>
      <c r="L1838" s="9"/>
      <c r="M1838" s="9"/>
      <c r="N1838" s="9"/>
      <c r="O1838" s="9"/>
      <c r="P1838" s="9"/>
      <c r="Q1838" s="9"/>
      <c r="R1838" s="9"/>
      <c r="S1838" s="9"/>
      <c r="T1838" s="9"/>
      <c r="U1838" s="9"/>
      <c r="V1838" s="9"/>
      <c r="W1838" s="9"/>
      <c r="X1838" s="9"/>
      <c r="Y1838" s="9"/>
      <c r="Z1838" s="9"/>
      <c r="AA1838" s="9"/>
      <c r="AB1838" s="9"/>
      <c r="AC1838" s="9"/>
      <c r="AD1838" s="9"/>
      <c r="AE1838" s="9"/>
      <c r="AF1838" s="9"/>
      <c r="AG1838" s="9"/>
      <c r="AH1838" s="554"/>
      <c r="AI1838" s="554"/>
      <c r="AJ1838" s="554"/>
      <c r="AK1838" s="554"/>
      <c r="AL1838" s="554"/>
      <c r="AM1838" s="554"/>
      <c r="AN1838" s="554"/>
      <c r="AO1838" s="554"/>
      <c r="AP1838" s="554"/>
      <c r="AQ1838" s="554"/>
      <c r="AR1838" s="554"/>
      <c r="AS1838" s="554"/>
      <c r="AT1838" s="554"/>
      <c r="AU1838" s="554"/>
      <c r="AV1838" s="554"/>
      <c r="AW1838" s="554"/>
      <c r="AX1838" s="554"/>
      <c r="AY1838" s="554"/>
      <c r="AZ1838" s="554"/>
      <c r="BA1838" s="554"/>
      <c r="BB1838" s="554"/>
      <c r="BC1838" s="554"/>
      <c r="BD1838" s="554"/>
      <c r="BE1838" s="554"/>
      <c r="BF1838" s="554"/>
      <c r="BG1838" s="9"/>
      <c r="BH1838" s="9"/>
      <c r="BI1838" s="9"/>
      <c r="BJ1838" s="9"/>
      <c r="BK1838" s="9"/>
      <c r="BL1838" s="9"/>
      <c r="BM1838" s="9"/>
      <c r="BN1838" s="9"/>
      <c r="BO1838" s="9"/>
      <c r="BP1838" s="9"/>
      <c r="BQ1838" s="9"/>
      <c r="BR1838" s="9"/>
      <c r="BS1838" s="9"/>
      <c r="BT1838" s="9"/>
      <c r="BU1838" s="9"/>
      <c r="BV1838" s="9"/>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c r="DR1838" s="9"/>
      <c r="DS1838" s="9"/>
      <c r="DT1838" s="9"/>
    </row>
    <row r="1839" spans="1:124" hidden="1">
      <c r="A1839" s="9"/>
      <c r="B1839" s="9"/>
      <c r="C1839" s="9"/>
      <c r="D1839" s="9"/>
      <c r="E1839" s="9"/>
      <c r="F1839" s="9"/>
      <c r="G1839" s="9"/>
      <c r="H1839" s="9"/>
      <c r="I1839" s="9"/>
      <c r="J1839" s="9"/>
      <c r="K1839" s="9"/>
      <c r="L1839" s="9"/>
      <c r="M1839" s="9"/>
      <c r="N1839" s="9"/>
      <c r="O1839" s="9"/>
      <c r="P1839" s="9"/>
      <c r="Q1839" s="9"/>
      <c r="R1839" s="9"/>
      <c r="S1839" s="9"/>
      <c r="T1839" s="9"/>
      <c r="U1839" s="9"/>
      <c r="V1839" s="9"/>
      <c r="W1839" s="9"/>
      <c r="X1839" s="9"/>
      <c r="Y1839" s="9"/>
      <c r="Z1839" s="9"/>
      <c r="AA1839" s="9"/>
      <c r="AB1839" s="9"/>
      <c r="AC1839" s="9"/>
      <c r="AD1839" s="9"/>
      <c r="AE1839" s="9"/>
      <c r="AF1839" s="9"/>
      <c r="AG1839" s="9"/>
      <c r="AH1839" s="554"/>
      <c r="AI1839" s="554"/>
      <c r="AJ1839" s="554"/>
      <c r="AK1839" s="554"/>
      <c r="AL1839" s="554"/>
      <c r="AM1839" s="554"/>
      <c r="AN1839" s="554"/>
      <c r="AO1839" s="554"/>
      <c r="AP1839" s="554"/>
      <c r="AQ1839" s="554"/>
      <c r="AR1839" s="554"/>
      <c r="AS1839" s="554"/>
      <c r="AT1839" s="554"/>
      <c r="AU1839" s="554"/>
      <c r="AV1839" s="554"/>
      <c r="AW1839" s="554"/>
      <c r="AX1839" s="554"/>
      <c r="AY1839" s="554"/>
      <c r="AZ1839" s="554"/>
      <c r="BA1839" s="554"/>
      <c r="BB1839" s="554"/>
      <c r="BC1839" s="554"/>
      <c r="BD1839" s="554"/>
      <c r="BE1839" s="554"/>
      <c r="BF1839" s="554"/>
      <c r="BG1839" s="9"/>
      <c r="BH1839" s="9"/>
      <c r="BI1839" s="9"/>
      <c r="BJ1839" s="9"/>
      <c r="BK1839" s="9"/>
      <c r="BL1839" s="9"/>
      <c r="BM1839" s="9"/>
      <c r="BN1839" s="9"/>
      <c r="BO1839" s="9"/>
      <c r="BP1839" s="9"/>
      <c r="BQ1839" s="9"/>
      <c r="BR1839" s="9"/>
      <c r="BS1839" s="9"/>
      <c r="BT1839" s="9"/>
      <c r="BU1839" s="9"/>
      <c r="BV1839" s="9"/>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c r="DR1839" s="9"/>
      <c r="DS1839" s="9"/>
      <c r="DT1839" s="9"/>
    </row>
    <row r="1840" spans="1:124" hidden="1">
      <c r="A1840" s="9"/>
      <c r="B1840" s="9"/>
      <c r="C1840" s="9"/>
      <c r="D1840" s="9"/>
      <c r="E1840" s="9"/>
      <c r="F1840" s="9"/>
      <c r="G1840" s="9"/>
      <c r="H1840" s="9"/>
      <c r="I1840" s="9"/>
      <c r="J1840" s="9"/>
      <c r="K1840" s="9"/>
      <c r="L1840" s="9"/>
      <c r="M1840" s="9"/>
      <c r="N1840" s="9"/>
      <c r="O1840" s="9"/>
      <c r="P1840" s="9"/>
      <c r="Q1840" s="9"/>
      <c r="R1840" s="9"/>
      <c r="S1840" s="9"/>
      <c r="T1840" s="9"/>
      <c r="U1840" s="9"/>
      <c r="V1840" s="9"/>
      <c r="W1840" s="9"/>
      <c r="X1840" s="9"/>
      <c r="Y1840" s="9"/>
      <c r="Z1840" s="9"/>
      <c r="AA1840" s="9"/>
      <c r="AB1840" s="9"/>
      <c r="AC1840" s="9"/>
      <c r="AD1840" s="9"/>
      <c r="AE1840" s="9"/>
      <c r="AF1840" s="9"/>
      <c r="AG1840" s="9"/>
      <c r="AH1840" s="554"/>
      <c r="AI1840" s="554"/>
      <c r="AJ1840" s="554"/>
      <c r="AK1840" s="554"/>
      <c r="AL1840" s="554"/>
      <c r="AM1840" s="554"/>
      <c r="AN1840" s="554"/>
      <c r="AO1840" s="554"/>
      <c r="AP1840" s="554"/>
      <c r="AQ1840" s="554"/>
      <c r="AR1840" s="554"/>
      <c r="AS1840" s="554"/>
      <c r="AT1840" s="554"/>
      <c r="AU1840" s="554"/>
      <c r="AV1840" s="554"/>
      <c r="AW1840" s="554"/>
      <c r="AX1840" s="554"/>
      <c r="AY1840" s="554"/>
      <c r="AZ1840" s="554"/>
      <c r="BA1840" s="554"/>
      <c r="BB1840" s="554"/>
      <c r="BC1840" s="554"/>
      <c r="BD1840" s="554"/>
      <c r="BE1840" s="554"/>
      <c r="BF1840" s="554"/>
      <c r="BG1840" s="9"/>
      <c r="BH1840" s="9"/>
      <c r="BI1840" s="9"/>
      <c r="BJ1840" s="9"/>
      <c r="BK1840" s="9"/>
      <c r="BL1840" s="9"/>
      <c r="BM1840" s="9"/>
      <c r="BN1840" s="9"/>
      <c r="BO1840" s="9"/>
      <c r="BP1840" s="9"/>
      <c r="BQ1840" s="9"/>
      <c r="BR1840" s="9"/>
      <c r="BS1840" s="9"/>
      <c r="BT1840" s="9"/>
      <c r="BU1840" s="9"/>
      <c r="BV1840" s="9"/>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c r="DR1840" s="9"/>
      <c r="DS1840" s="9"/>
      <c r="DT1840" s="9"/>
    </row>
    <row r="1841" spans="1:124" hidden="1">
      <c r="A1841" s="9"/>
      <c r="B1841" s="9"/>
      <c r="C1841" s="9"/>
      <c r="D1841" s="9"/>
      <c r="E1841" s="9"/>
      <c r="F1841" s="9"/>
      <c r="G1841" s="9"/>
      <c r="H1841" s="9"/>
      <c r="I1841" s="9"/>
      <c r="J1841" s="9"/>
      <c r="K1841" s="9"/>
      <c r="L1841" s="9"/>
      <c r="M1841" s="9"/>
      <c r="N1841" s="9"/>
      <c r="O1841" s="9"/>
      <c r="P1841" s="9"/>
      <c r="Q1841" s="9"/>
      <c r="R1841" s="9"/>
      <c r="S1841" s="9"/>
      <c r="T1841" s="9"/>
      <c r="U1841" s="9"/>
      <c r="V1841" s="9"/>
      <c r="W1841" s="9"/>
      <c r="X1841" s="9"/>
      <c r="Y1841" s="9"/>
      <c r="Z1841" s="9"/>
      <c r="AA1841" s="9"/>
      <c r="AB1841" s="9"/>
      <c r="AC1841" s="9"/>
      <c r="AD1841" s="9"/>
      <c r="AE1841" s="9"/>
      <c r="AF1841" s="9"/>
      <c r="AG1841" s="9"/>
      <c r="AH1841" s="554"/>
      <c r="AI1841" s="554"/>
      <c r="AJ1841" s="554"/>
      <c r="AK1841" s="554"/>
      <c r="AL1841" s="554"/>
      <c r="AM1841" s="554"/>
      <c r="AN1841" s="554"/>
      <c r="AO1841" s="554"/>
      <c r="AP1841" s="554"/>
      <c r="AQ1841" s="554"/>
      <c r="AR1841" s="554"/>
      <c r="AS1841" s="554"/>
      <c r="AT1841" s="554"/>
      <c r="AU1841" s="554"/>
      <c r="AV1841" s="554"/>
      <c r="AW1841" s="554"/>
      <c r="AX1841" s="554"/>
      <c r="AY1841" s="554"/>
      <c r="AZ1841" s="554"/>
      <c r="BA1841" s="554"/>
      <c r="BB1841" s="554"/>
      <c r="BC1841" s="554"/>
      <c r="BD1841" s="554"/>
      <c r="BE1841" s="554"/>
      <c r="BF1841" s="554"/>
      <c r="BG1841" s="9"/>
      <c r="BH1841" s="9"/>
      <c r="BI1841" s="9"/>
      <c r="BJ1841" s="9"/>
      <c r="BK1841" s="9"/>
      <c r="BL1841" s="9"/>
      <c r="BM1841" s="9"/>
      <c r="BN1841" s="9"/>
      <c r="BO1841" s="9"/>
      <c r="BP1841" s="9"/>
      <c r="BQ1841" s="9"/>
      <c r="BR1841" s="9"/>
      <c r="BS1841" s="9"/>
      <c r="BT1841" s="9"/>
      <c r="BU1841" s="9"/>
      <c r="BV1841" s="9"/>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c r="DR1841" s="9"/>
      <c r="DS1841" s="9"/>
      <c r="DT1841" s="9"/>
    </row>
    <row r="1842" spans="1:124" hidden="1">
      <c r="A1842" s="9"/>
      <c r="B1842" s="9"/>
      <c r="C1842" s="9"/>
      <c r="D1842" s="9"/>
      <c r="E1842" s="9"/>
      <c r="F1842" s="9"/>
      <c r="G1842" s="9"/>
      <c r="H1842" s="9"/>
      <c r="I1842" s="9"/>
      <c r="J1842" s="9"/>
      <c r="K1842" s="9"/>
      <c r="L1842" s="9"/>
      <c r="M1842" s="9"/>
      <c r="N1842" s="9"/>
      <c r="O1842" s="9"/>
      <c r="P1842" s="9"/>
      <c r="Q1842" s="9"/>
      <c r="R1842" s="9"/>
      <c r="S1842" s="9"/>
      <c r="T1842" s="9"/>
      <c r="U1842" s="9"/>
      <c r="V1842" s="9"/>
      <c r="W1842" s="9"/>
      <c r="X1842" s="9"/>
      <c r="Y1842" s="9"/>
      <c r="Z1842" s="9"/>
      <c r="AA1842" s="9"/>
      <c r="AB1842" s="9"/>
      <c r="AC1842" s="9"/>
      <c r="AD1842" s="9"/>
      <c r="AE1842" s="9"/>
      <c r="AF1842" s="9"/>
      <c r="AG1842" s="9"/>
      <c r="AH1842" s="554"/>
      <c r="AI1842" s="554"/>
      <c r="AJ1842" s="554"/>
      <c r="AK1842" s="554"/>
      <c r="AL1842" s="554"/>
      <c r="AM1842" s="554"/>
      <c r="AN1842" s="554"/>
      <c r="AO1842" s="554"/>
      <c r="AP1842" s="554"/>
      <c r="AQ1842" s="554"/>
      <c r="AR1842" s="554"/>
      <c r="AS1842" s="554"/>
      <c r="AT1842" s="554"/>
      <c r="AU1842" s="554"/>
      <c r="AV1842" s="554"/>
      <c r="AW1842" s="554"/>
      <c r="AX1842" s="554"/>
      <c r="AY1842" s="554"/>
      <c r="AZ1842" s="554"/>
      <c r="BA1842" s="554"/>
      <c r="BB1842" s="554"/>
      <c r="BC1842" s="554"/>
      <c r="BD1842" s="554"/>
      <c r="BE1842" s="554"/>
      <c r="BF1842" s="554"/>
      <c r="BG1842" s="9"/>
      <c r="BH1842" s="9"/>
      <c r="BI1842" s="9"/>
      <c r="BJ1842" s="9"/>
      <c r="BK1842" s="9"/>
      <c r="BL1842" s="9"/>
      <c r="BM1842" s="9"/>
      <c r="BN1842" s="9"/>
      <c r="BO1842" s="9"/>
      <c r="BP1842" s="9"/>
      <c r="BQ1842" s="9"/>
      <c r="BR1842" s="9"/>
      <c r="BS1842" s="9"/>
      <c r="BT1842" s="9"/>
      <c r="BU1842" s="9"/>
      <c r="BV1842" s="9"/>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c r="DR1842" s="9"/>
      <c r="DS1842" s="9"/>
      <c r="DT1842" s="9"/>
    </row>
    <row r="1843" spans="1:124" hidden="1">
      <c r="A1843" s="9"/>
      <c r="B1843" s="9"/>
      <c r="C1843" s="9"/>
      <c r="D1843" s="9"/>
      <c r="E1843" s="9"/>
      <c r="F1843" s="9"/>
      <c r="G1843" s="9"/>
      <c r="H1843" s="9"/>
      <c r="I1843" s="9"/>
      <c r="J1843" s="9"/>
      <c r="K1843" s="9"/>
      <c r="L1843" s="9"/>
      <c r="M1843" s="9"/>
      <c r="N1843" s="9"/>
      <c r="O1843" s="9"/>
      <c r="P1843" s="9"/>
      <c r="Q1843" s="9"/>
      <c r="R1843" s="9"/>
      <c r="S1843" s="9"/>
      <c r="T1843" s="9"/>
      <c r="U1843" s="9"/>
      <c r="V1843" s="9"/>
      <c r="W1843" s="9"/>
      <c r="X1843" s="9"/>
      <c r="Y1843" s="9"/>
      <c r="Z1843" s="9"/>
      <c r="AA1843" s="9"/>
      <c r="AB1843" s="9"/>
      <c r="AC1843" s="9"/>
      <c r="AD1843" s="9"/>
      <c r="AE1843" s="9"/>
      <c r="AF1843" s="9"/>
      <c r="AG1843" s="9"/>
      <c r="AH1843" s="554"/>
      <c r="AI1843" s="554"/>
      <c r="AJ1843" s="554"/>
      <c r="AK1843" s="554"/>
      <c r="AL1843" s="554"/>
      <c r="AM1843" s="554"/>
      <c r="AN1843" s="554"/>
      <c r="AO1843" s="554"/>
      <c r="AP1843" s="554"/>
      <c r="AQ1843" s="554"/>
      <c r="AR1843" s="554"/>
      <c r="AS1843" s="554"/>
      <c r="AT1843" s="554"/>
      <c r="AU1843" s="554"/>
      <c r="AV1843" s="554"/>
      <c r="AW1843" s="554"/>
      <c r="AX1843" s="554"/>
      <c r="AY1843" s="554"/>
      <c r="AZ1843" s="554"/>
      <c r="BA1843" s="554"/>
      <c r="BB1843" s="554"/>
      <c r="BC1843" s="554"/>
      <c r="BD1843" s="554"/>
      <c r="BE1843" s="554"/>
      <c r="BF1843" s="554"/>
      <c r="BG1843" s="9"/>
      <c r="BH1843" s="9"/>
      <c r="BI1843" s="9"/>
      <c r="BJ1843" s="9"/>
      <c r="BK1843" s="9"/>
      <c r="BL1843" s="9"/>
      <c r="BM1843" s="9"/>
      <c r="BN1843" s="9"/>
      <c r="BO1843" s="9"/>
      <c r="BP1843" s="9"/>
      <c r="BQ1843" s="9"/>
      <c r="BR1843" s="9"/>
      <c r="BS1843" s="9"/>
      <c r="BT1843" s="9"/>
      <c r="BU1843" s="9"/>
      <c r="BV1843" s="9"/>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c r="DR1843" s="9"/>
      <c r="DS1843" s="9"/>
      <c r="DT1843" s="9"/>
    </row>
    <row r="1844" spans="1:124" hidden="1">
      <c r="A1844" s="9"/>
      <c r="B1844" s="9"/>
      <c r="C1844" s="9"/>
      <c r="D1844" s="9"/>
      <c r="E1844" s="9"/>
      <c r="F1844" s="9"/>
      <c r="G1844" s="9"/>
      <c r="H1844" s="9"/>
      <c r="I1844" s="9"/>
      <c r="J1844" s="9"/>
      <c r="K1844" s="9"/>
      <c r="L1844" s="9"/>
      <c r="M1844" s="9"/>
      <c r="N1844" s="9"/>
      <c r="O1844" s="9"/>
      <c r="P1844" s="9"/>
      <c r="Q1844" s="9"/>
      <c r="R1844" s="9"/>
      <c r="S1844" s="9"/>
      <c r="T1844" s="9"/>
      <c r="U1844" s="9"/>
      <c r="V1844" s="9"/>
      <c r="W1844" s="9"/>
      <c r="X1844" s="9"/>
      <c r="Y1844" s="9"/>
      <c r="Z1844" s="9"/>
      <c r="AA1844" s="9"/>
      <c r="AB1844" s="9"/>
      <c r="AC1844" s="9"/>
      <c r="AD1844" s="9"/>
      <c r="AE1844" s="9"/>
      <c r="AF1844" s="9"/>
      <c r="AG1844" s="9"/>
      <c r="AH1844" s="554"/>
      <c r="AI1844" s="554"/>
      <c r="AJ1844" s="554"/>
      <c r="AK1844" s="554"/>
      <c r="AL1844" s="554"/>
      <c r="AM1844" s="554"/>
      <c r="AN1844" s="554"/>
      <c r="AO1844" s="554"/>
      <c r="AP1844" s="554"/>
      <c r="AQ1844" s="554"/>
      <c r="AR1844" s="554"/>
      <c r="AS1844" s="554"/>
      <c r="AT1844" s="554"/>
      <c r="AU1844" s="554"/>
      <c r="AV1844" s="554"/>
      <c r="AW1844" s="554"/>
      <c r="AX1844" s="554"/>
      <c r="AY1844" s="554"/>
      <c r="AZ1844" s="554"/>
      <c r="BA1844" s="554"/>
      <c r="BB1844" s="554"/>
      <c r="BC1844" s="554"/>
      <c r="BD1844" s="554"/>
      <c r="BE1844" s="554"/>
      <c r="BF1844" s="554"/>
      <c r="BG1844" s="9"/>
      <c r="BH1844" s="9"/>
      <c r="BI1844" s="9"/>
      <c r="BJ1844" s="9"/>
      <c r="BK1844" s="9"/>
      <c r="BL1844" s="9"/>
      <c r="BM1844" s="9"/>
      <c r="BN1844" s="9"/>
      <c r="BO1844" s="9"/>
      <c r="BP1844" s="9"/>
      <c r="BQ1844" s="9"/>
      <c r="BR1844" s="9"/>
      <c r="BS1844" s="9"/>
      <c r="BT1844" s="9"/>
      <c r="BU1844" s="9"/>
      <c r="BV1844" s="9"/>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c r="DR1844" s="9"/>
      <c r="DS1844" s="9"/>
      <c r="DT1844" s="9"/>
    </row>
    <row r="1845" spans="1:124" hidden="1">
      <c r="A1845" s="9"/>
      <c r="B1845" s="9"/>
      <c r="C1845" s="9"/>
      <c r="D1845" s="9"/>
      <c r="E1845" s="9"/>
      <c r="F1845" s="9"/>
      <c r="G1845" s="9"/>
      <c r="H1845" s="9"/>
      <c r="I1845" s="9"/>
      <c r="J1845" s="9"/>
      <c r="K1845" s="9"/>
      <c r="L1845" s="9"/>
      <c r="M1845" s="9"/>
      <c r="N1845" s="9"/>
      <c r="O1845" s="9"/>
      <c r="P1845" s="9"/>
      <c r="Q1845" s="9"/>
      <c r="R1845" s="9"/>
      <c r="S1845" s="9"/>
      <c r="T1845" s="9"/>
      <c r="U1845" s="9"/>
      <c r="V1845" s="9"/>
      <c r="W1845" s="9"/>
      <c r="X1845" s="9"/>
      <c r="Y1845" s="9"/>
      <c r="Z1845" s="9"/>
      <c r="AA1845" s="9"/>
      <c r="AB1845" s="9"/>
      <c r="AC1845" s="9"/>
      <c r="AD1845" s="9"/>
      <c r="AE1845" s="9"/>
      <c r="AF1845" s="9"/>
      <c r="AG1845" s="9"/>
      <c r="AH1845" s="554"/>
      <c r="AI1845" s="554"/>
      <c r="AJ1845" s="554"/>
      <c r="AK1845" s="554"/>
      <c r="AL1845" s="554"/>
      <c r="AM1845" s="554"/>
      <c r="AN1845" s="554"/>
      <c r="AO1845" s="554"/>
      <c r="AP1845" s="554"/>
      <c r="AQ1845" s="554"/>
      <c r="AR1845" s="554"/>
      <c r="AS1845" s="554"/>
      <c r="AT1845" s="554"/>
      <c r="AU1845" s="554"/>
      <c r="AV1845" s="554"/>
      <c r="AW1845" s="554"/>
      <c r="AX1845" s="554"/>
      <c r="AY1845" s="554"/>
      <c r="AZ1845" s="554"/>
      <c r="BA1845" s="554"/>
      <c r="BB1845" s="554"/>
      <c r="BC1845" s="554"/>
      <c r="BD1845" s="554"/>
      <c r="BE1845" s="554"/>
      <c r="BF1845" s="554"/>
      <c r="BG1845" s="9"/>
      <c r="BH1845" s="9"/>
      <c r="BI1845" s="9"/>
      <c r="BJ1845" s="9"/>
      <c r="BK1845" s="9"/>
      <c r="BL1845" s="9"/>
      <c r="BM1845" s="9"/>
      <c r="BN1845" s="9"/>
      <c r="BO1845" s="9"/>
      <c r="BP1845" s="9"/>
      <c r="BQ1845" s="9"/>
      <c r="BR1845" s="9"/>
      <c r="BS1845" s="9"/>
      <c r="BT1845" s="9"/>
      <c r="BU1845" s="9"/>
      <c r="BV1845" s="9"/>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c r="DR1845" s="9"/>
      <c r="DS1845" s="9"/>
      <c r="DT1845" s="9"/>
    </row>
    <row r="1846" spans="1:124" hidden="1">
      <c r="A1846" s="9"/>
      <c r="B1846" s="9"/>
      <c r="C1846" s="9"/>
      <c r="D1846" s="9"/>
      <c r="E1846" s="9"/>
      <c r="F1846" s="9"/>
      <c r="G1846" s="9"/>
      <c r="H1846" s="9"/>
      <c r="I1846" s="9"/>
      <c r="J1846" s="9"/>
      <c r="K1846" s="9"/>
      <c r="L1846" s="9"/>
      <c r="M1846" s="9"/>
      <c r="N1846" s="9"/>
      <c r="O1846" s="9"/>
      <c r="P1846" s="9"/>
      <c r="Q1846" s="9"/>
      <c r="R1846" s="9"/>
      <c r="S1846" s="9"/>
      <c r="T1846" s="9"/>
      <c r="U1846" s="9"/>
      <c r="V1846" s="9"/>
      <c r="W1846" s="9"/>
      <c r="X1846" s="9"/>
      <c r="Y1846" s="9"/>
      <c r="Z1846" s="9"/>
      <c r="AA1846" s="9"/>
      <c r="AB1846" s="9"/>
      <c r="AC1846" s="9"/>
      <c r="AD1846" s="9"/>
      <c r="AE1846" s="9"/>
      <c r="AF1846" s="9"/>
      <c r="AG1846" s="9"/>
      <c r="AH1846" s="554"/>
      <c r="AI1846" s="554"/>
      <c r="AJ1846" s="554"/>
      <c r="AK1846" s="554"/>
      <c r="AL1846" s="554"/>
      <c r="AM1846" s="554"/>
      <c r="AN1846" s="554"/>
      <c r="AO1846" s="554"/>
      <c r="AP1846" s="554"/>
      <c r="AQ1846" s="554"/>
      <c r="AR1846" s="554"/>
      <c r="AS1846" s="554"/>
      <c r="AT1846" s="554"/>
      <c r="AU1846" s="554"/>
      <c r="AV1846" s="554"/>
      <c r="AW1846" s="554"/>
      <c r="AX1846" s="554"/>
      <c r="AY1846" s="554"/>
      <c r="AZ1846" s="554"/>
      <c r="BA1846" s="554"/>
      <c r="BB1846" s="554"/>
      <c r="BC1846" s="554"/>
      <c r="BD1846" s="554"/>
      <c r="BE1846" s="554"/>
      <c r="BF1846" s="554"/>
      <c r="BG1846" s="9"/>
      <c r="BH1846" s="9"/>
      <c r="BI1846" s="9"/>
      <c r="BJ1846" s="9"/>
      <c r="BK1846" s="9"/>
      <c r="BL1846" s="9"/>
      <c r="BM1846" s="9"/>
      <c r="BN1846" s="9"/>
      <c r="BO1846" s="9"/>
      <c r="BP1846" s="9"/>
      <c r="BQ1846" s="9"/>
      <c r="BR1846" s="9"/>
      <c r="BS1846" s="9"/>
      <c r="BT1846" s="9"/>
      <c r="BU1846" s="9"/>
      <c r="BV1846" s="9"/>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c r="DR1846" s="9"/>
      <c r="DS1846" s="9"/>
      <c r="DT1846" s="9"/>
    </row>
    <row r="1847" spans="1:124" hidden="1">
      <c r="A1847" s="9"/>
      <c r="B1847" s="9"/>
      <c r="C1847" s="9"/>
      <c r="D1847" s="9"/>
      <c r="E1847" s="9"/>
      <c r="F1847" s="9"/>
      <c r="G1847" s="9"/>
      <c r="H1847" s="9"/>
      <c r="I1847" s="9"/>
      <c r="J1847" s="9"/>
      <c r="K1847" s="9"/>
      <c r="L1847" s="9"/>
      <c r="M1847" s="9"/>
      <c r="N1847" s="9"/>
      <c r="O1847" s="9"/>
      <c r="P1847" s="9"/>
      <c r="Q1847" s="9"/>
      <c r="R1847" s="9"/>
      <c r="S1847" s="9"/>
      <c r="T1847" s="9"/>
      <c r="U1847" s="9"/>
      <c r="V1847" s="9"/>
      <c r="W1847" s="9"/>
      <c r="X1847" s="9"/>
      <c r="Y1847" s="9"/>
      <c r="Z1847" s="9"/>
      <c r="AA1847" s="9"/>
      <c r="AB1847" s="9"/>
      <c r="AC1847" s="9"/>
      <c r="AD1847" s="9"/>
      <c r="AE1847" s="9"/>
      <c r="AF1847" s="9"/>
      <c r="AG1847" s="9"/>
      <c r="AH1847" s="554"/>
      <c r="AI1847" s="554"/>
      <c r="AJ1847" s="554"/>
      <c r="AK1847" s="554"/>
      <c r="AL1847" s="554"/>
      <c r="AM1847" s="554"/>
      <c r="AN1847" s="554"/>
      <c r="AO1847" s="554"/>
      <c r="AP1847" s="554"/>
      <c r="AQ1847" s="554"/>
      <c r="AR1847" s="554"/>
      <c r="AS1847" s="554"/>
      <c r="AT1847" s="554"/>
      <c r="AU1847" s="554"/>
      <c r="AV1847" s="554"/>
      <c r="AW1847" s="554"/>
      <c r="AX1847" s="554"/>
      <c r="AY1847" s="554"/>
      <c r="AZ1847" s="554"/>
      <c r="BA1847" s="554"/>
      <c r="BB1847" s="554"/>
      <c r="BC1847" s="554"/>
      <c r="BD1847" s="554"/>
      <c r="BE1847" s="554"/>
      <c r="BF1847" s="554"/>
      <c r="BG1847" s="9"/>
      <c r="BH1847" s="9"/>
      <c r="BI1847" s="9"/>
      <c r="BJ1847" s="9"/>
      <c r="BK1847" s="9"/>
      <c r="BL1847" s="9"/>
      <c r="BM1847" s="9"/>
      <c r="BN1847" s="9"/>
      <c r="BO1847" s="9"/>
      <c r="BP1847" s="9"/>
      <c r="BQ1847" s="9"/>
      <c r="BR1847" s="9"/>
      <c r="BS1847" s="9"/>
      <c r="BT1847" s="9"/>
      <c r="BU1847" s="9"/>
      <c r="BV1847" s="9"/>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c r="DR1847" s="9"/>
      <c r="DS1847" s="9"/>
      <c r="DT1847" s="9"/>
    </row>
    <row r="1848" spans="1:124" hidden="1">
      <c r="A1848" s="9"/>
      <c r="B1848" s="9"/>
      <c r="C1848" s="9"/>
      <c r="D1848" s="9"/>
      <c r="E1848" s="9"/>
      <c r="F1848" s="9"/>
      <c r="G1848" s="9"/>
      <c r="H1848" s="9"/>
      <c r="I1848" s="9"/>
      <c r="J1848" s="9"/>
      <c r="K1848" s="9"/>
      <c r="L1848" s="9"/>
      <c r="M1848" s="9"/>
      <c r="N1848" s="9"/>
      <c r="O1848" s="9"/>
      <c r="P1848" s="9"/>
      <c r="Q1848" s="9"/>
      <c r="R1848" s="9"/>
      <c r="S1848" s="9"/>
      <c r="T1848" s="9"/>
      <c r="U1848" s="9"/>
      <c r="V1848" s="9"/>
      <c r="W1848" s="9"/>
      <c r="X1848" s="9"/>
      <c r="Y1848" s="9"/>
      <c r="Z1848" s="9"/>
      <c r="AA1848" s="9"/>
      <c r="AB1848" s="9"/>
      <c r="AC1848" s="9"/>
      <c r="AD1848" s="9"/>
      <c r="AE1848" s="9"/>
      <c r="AF1848" s="9"/>
      <c r="AG1848" s="9"/>
      <c r="AH1848" s="554"/>
      <c r="AI1848" s="554"/>
      <c r="AJ1848" s="554"/>
      <c r="AK1848" s="554"/>
      <c r="AL1848" s="554"/>
      <c r="AM1848" s="554"/>
      <c r="AN1848" s="554"/>
      <c r="AO1848" s="554"/>
      <c r="AP1848" s="554"/>
      <c r="AQ1848" s="554"/>
      <c r="AR1848" s="554"/>
      <c r="AS1848" s="554"/>
      <c r="AT1848" s="554"/>
      <c r="AU1848" s="554"/>
      <c r="AV1848" s="554"/>
      <c r="AW1848" s="554"/>
      <c r="AX1848" s="554"/>
      <c r="AY1848" s="554"/>
      <c r="AZ1848" s="554"/>
      <c r="BA1848" s="554"/>
      <c r="BB1848" s="554"/>
      <c r="BC1848" s="554"/>
      <c r="BD1848" s="554"/>
      <c r="BE1848" s="554"/>
      <c r="BF1848" s="554"/>
      <c r="BG1848" s="9"/>
      <c r="BH1848" s="9"/>
      <c r="BI1848" s="9"/>
      <c r="BJ1848" s="9"/>
      <c r="BK1848" s="9"/>
      <c r="BL1848" s="9"/>
      <c r="BM1848" s="9"/>
      <c r="BN1848" s="9"/>
      <c r="BO1848" s="9"/>
      <c r="BP1848" s="9"/>
      <c r="BQ1848" s="9"/>
      <c r="BR1848" s="9"/>
      <c r="BS1848" s="9"/>
      <c r="BT1848" s="9"/>
      <c r="BU1848" s="9"/>
      <c r="BV1848" s="9"/>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c r="DR1848" s="9"/>
      <c r="DS1848" s="9"/>
      <c r="DT1848" s="9"/>
    </row>
    <row r="1849" spans="1:124" hidden="1">
      <c r="A1849" s="9"/>
      <c r="B1849" s="9"/>
      <c r="C1849" s="9"/>
      <c r="D1849" s="9"/>
      <c r="E1849" s="9"/>
      <c r="F1849" s="9"/>
      <c r="G1849" s="9"/>
      <c r="H1849" s="9"/>
      <c r="I1849" s="9"/>
      <c r="J1849" s="9"/>
      <c r="K1849" s="9"/>
      <c r="L1849" s="9"/>
      <c r="M1849" s="9"/>
      <c r="N1849" s="9"/>
      <c r="O1849" s="9"/>
      <c r="P1849" s="9"/>
      <c r="Q1849" s="9"/>
      <c r="R1849" s="9"/>
      <c r="S1849" s="9"/>
      <c r="T1849" s="9"/>
      <c r="U1849" s="9"/>
      <c r="V1849" s="9"/>
      <c r="W1849" s="9"/>
      <c r="X1849" s="9"/>
      <c r="Y1849" s="9"/>
      <c r="Z1849" s="9"/>
      <c r="AA1849" s="9"/>
      <c r="AB1849" s="9"/>
      <c r="AC1849" s="9"/>
      <c r="AD1849" s="9"/>
      <c r="AE1849" s="9"/>
      <c r="AF1849" s="9"/>
      <c r="AG1849" s="9"/>
      <c r="AH1849" s="554"/>
      <c r="AI1849" s="554"/>
      <c r="AJ1849" s="554"/>
      <c r="AK1849" s="554"/>
      <c r="AL1849" s="554"/>
      <c r="AM1849" s="554"/>
      <c r="AN1849" s="554"/>
      <c r="AO1849" s="554"/>
      <c r="AP1849" s="554"/>
      <c r="AQ1849" s="554"/>
      <c r="AR1849" s="554"/>
      <c r="AS1849" s="554"/>
      <c r="AT1849" s="554"/>
      <c r="AU1849" s="554"/>
      <c r="AV1849" s="554"/>
      <c r="AW1849" s="554"/>
      <c r="AX1849" s="554"/>
      <c r="AY1849" s="554"/>
      <c r="AZ1849" s="554"/>
      <c r="BA1849" s="554"/>
      <c r="BB1849" s="554"/>
      <c r="BC1849" s="554"/>
      <c r="BD1849" s="554"/>
      <c r="BE1849" s="554"/>
      <c r="BF1849" s="554"/>
      <c r="BG1849" s="9"/>
      <c r="BH1849" s="9"/>
      <c r="BI1849" s="9"/>
      <c r="BJ1849" s="9"/>
      <c r="BK1849" s="9"/>
      <c r="BL1849" s="9"/>
      <c r="BM1849" s="9"/>
      <c r="BN1849" s="9"/>
      <c r="BO1849" s="9"/>
      <c r="BP1849" s="9"/>
      <c r="BQ1849" s="9"/>
      <c r="BR1849" s="9"/>
      <c r="BS1849" s="9"/>
      <c r="BT1849" s="9"/>
      <c r="BU1849" s="9"/>
      <c r="BV1849" s="9"/>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c r="DR1849" s="9"/>
      <c r="DS1849" s="9"/>
      <c r="DT1849" s="9"/>
    </row>
    <row r="1850" spans="1:124" hidden="1">
      <c r="A1850" s="9"/>
      <c r="B1850" s="9"/>
      <c r="C1850" s="9"/>
      <c r="D1850" s="9"/>
      <c r="E1850" s="9"/>
      <c r="F1850" s="9"/>
      <c r="G1850" s="9"/>
      <c r="H1850" s="9"/>
      <c r="I1850" s="9"/>
      <c r="J1850" s="9"/>
      <c r="K1850" s="9"/>
      <c r="L1850" s="9"/>
      <c r="M1850" s="9"/>
      <c r="N1850" s="9"/>
      <c r="O1850" s="9"/>
      <c r="P1850" s="9"/>
      <c r="Q1850" s="9"/>
      <c r="R1850" s="9"/>
      <c r="S1850" s="9"/>
      <c r="T1850" s="9"/>
      <c r="U1850" s="9"/>
      <c r="V1850" s="9"/>
      <c r="W1850" s="9"/>
      <c r="X1850" s="9"/>
      <c r="Y1850" s="9"/>
      <c r="Z1850" s="9"/>
      <c r="AA1850" s="9"/>
      <c r="AB1850" s="9"/>
      <c r="AC1850" s="9"/>
      <c r="AD1850" s="9"/>
      <c r="AE1850" s="9"/>
      <c r="AF1850" s="9"/>
      <c r="AG1850" s="9"/>
      <c r="AH1850" s="554"/>
      <c r="AI1850" s="554"/>
      <c r="AJ1850" s="554"/>
      <c r="AK1850" s="554"/>
      <c r="AL1850" s="554"/>
      <c r="AM1850" s="554"/>
      <c r="AN1850" s="554"/>
      <c r="AO1850" s="554"/>
      <c r="AP1850" s="554"/>
      <c r="AQ1850" s="554"/>
      <c r="AR1850" s="554"/>
      <c r="AS1850" s="554"/>
      <c r="AT1850" s="554"/>
      <c r="AU1850" s="554"/>
      <c r="AV1850" s="554"/>
      <c r="AW1850" s="554"/>
      <c r="AX1850" s="554"/>
      <c r="AY1850" s="554"/>
      <c r="AZ1850" s="554"/>
      <c r="BA1850" s="554"/>
      <c r="BB1850" s="554"/>
      <c r="BC1850" s="554"/>
      <c r="BD1850" s="554"/>
      <c r="BE1850" s="554"/>
      <c r="BF1850" s="554"/>
      <c r="BG1850" s="9"/>
      <c r="BH1850" s="9"/>
      <c r="BI1850" s="9"/>
      <c r="BJ1850" s="9"/>
      <c r="BK1850" s="9"/>
      <c r="BL1850" s="9"/>
      <c r="BM1850" s="9"/>
      <c r="BN1850" s="9"/>
      <c r="BO1850" s="9"/>
      <c r="BP1850" s="9"/>
      <c r="BQ1850" s="9"/>
      <c r="BR1850" s="9"/>
      <c r="BS1850" s="9"/>
      <c r="BT1850" s="9"/>
      <c r="BU1850" s="9"/>
      <c r="BV1850" s="9"/>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c r="DR1850" s="9"/>
      <c r="DS1850" s="9"/>
      <c r="DT1850" s="9"/>
    </row>
    <row r="1851" spans="1:124" hidden="1">
      <c r="A1851" s="9"/>
      <c r="B1851" s="9"/>
      <c r="C1851" s="9"/>
      <c r="D1851" s="9"/>
      <c r="E1851" s="9"/>
      <c r="F1851" s="9"/>
      <c r="G1851" s="9"/>
      <c r="H1851" s="9"/>
      <c r="I1851" s="9"/>
      <c r="J1851" s="9"/>
      <c r="K1851" s="9"/>
      <c r="L1851" s="9"/>
      <c r="M1851" s="9"/>
      <c r="N1851" s="9"/>
      <c r="O1851" s="9"/>
      <c r="P1851" s="9"/>
      <c r="Q1851" s="9"/>
      <c r="R1851" s="9"/>
      <c r="S1851" s="9"/>
      <c r="T1851" s="9"/>
      <c r="U1851" s="9"/>
      <c r="V1851" s="9"/>
      <c r="W1851" s="9"/>
      <c r="X1851" s="9"/>
      <c r="Y1851" s="9"/>
      <c r="Z1851" s="9"/>
      <c r="AA1851" s="9"/>
      <c r="AB1851" s="9"/>
      <c r="AC1851" s="9"/>
      <c r="AD1851" s="9"/>
      <c r="AE1851" s="9"/>
      <c r="AF1851" s="9"/>
      <c r="AG1851" s="9"/>
      <c r="AH1851" s="554"/>
      <c r="AI1851" s="554"/>
      <c r="AJ1851" s="554"/>
      <c r="AK1851" s="554"/>
      <c r="AL1851" s="554"/>
      <c r="AM1851" s="554"/>
      <c r="AN1851" s="554"/>
      <c r="AO1851" s="554"/>
      <c r="AP1851" s="554"/>
      <c r="AQ1851" s="554"/>
      <c r="AR1851" s="554"/>
      <c r="AS1851" s="554"/>
      <c r="AT1851" s="554"/>
      <c r="AU1851" s="554"/>
      <c r="AV1851" s="554"/>
      <c r="AW1851" s="554"/>
      <c r="AX1851" s="554"/>
      <c r="AY1851" s="554"/>
      <c r="AZ1851" s="554"/>
      <c r="BA1851" s="554"/>
      <c r="BB1851" s="554"/>
      <c r="BC1851" s="554"/>
      <c r="BD1851" s="554"/>
      <c r="BE1851" s="554"/>
      <c r="BF1851" s="554"/>
      <c r="BG1851" s="9"/>
      <c r="BH1851" s="9"/>
      <c r="BI1851" s="9"/>
      <c r="BJ1851" s="9"/>
      <c r="BK1851" s="9"/>
      <c r="BL1851" s="9"/>
      <c r="BM1851" s="9"/>
      <c r="BN1851" s="9"/>
      <c r="BO1851" s="9"/>
      <c r="BP1851" s="9"/>
      <c r="BQ1851" s="9"/>
      <c r="BR1851" s="9"/>
      <c r="BS1851" s="9"/>
      <c r="BT1851" s="9"/>
      <c r="BU1851" s="9"/>
      <c r="BV1851" s="9"/>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c r="DR1851" s="9"/>
      <c r="DS1851" s="9"/>
      <c r="DT1851" s="9"/>
    </row>
    <row r="1852" spans="1:124" hidden="1">
      <c r="A1852" s="9"/>
      <c r="B1852" s="9"/>
      <c r="C1852" s="9"/>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554"/>
      <c r="AI1852" s="554"/>
      <c r="AJ1852" s="554"/>
      <c r="AK1852" s="554"/>
      <c r="AL1852" s="554"/>
      <c r="AM1852" s="554"/>
      <c r="AN1852" s="554"/>
      <c r="AO1852" s="554"/>
      <c r="AP1852" s="554"/>
      <c r="AQ1852" s="554"/>
      <c r="AR1852" s="554"/>
      <c r="AS1852" s="554"/>
      <c r="AT1852" s="554"/>
      <c r="AU1852" s="554"/>
      <c r="AV1852" s="554"/>
      <c r="AW1852" s="554"/>
      <c r="AX1852" s="554"/>
      <c r="AY1852" s="554"/>
      <c r="AZ1852" s="554"/>
      <c r="BA1852" s="554"/>
      <c r="BB1852" s="554"/>
      <c r="BC1852" s="554"/>
      <c r="BD1852" s="554"/>
      <c r="BE1852" s="554"/>
      <c r="BF1852" s="554"/>
      <c r="BG1852" s="9"/>
      <c r="BH1852" s="9"/>
      <c r="BI1852" s="9"/>
      <c r="BJ1852" s="9"/>
      <c r="BK1852" s="9"/>
      <c r="BL1852" s="9"/>
      <c r="BM1852" s="9"/>
      <c r="BN1852" s="9"/>
      <c r="BO1852" s="9"/>
      <c r="BP1852" s="9"/>
      <c r="BQ1852" s="9"/>
      <c r="BR1852" s="9"/>
      <c r="BS1852" s="9"/>
      <c r="BT1852" s="9"/>
      <c r="BU1852" s="9"/>
      <c r="BV1852" s="9"/>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c r="DR1852" s="9"/>
      <c r="DS1852" s="9"/>
      <c r="DT1852" s="9"/>
    </row>
    <row r="1853" spans="1:124" hidden="1">
      <c r="A1853" s="9"/>
      <c r="B1853" s="9"/>
      <c r="C1853" s="9"/>
      <c r="D1853" s="9"/>
      <c r="E1853" s="9"/>
      <c r="F1853" s="9"/>
      <c r="G1853" s="9"/>
      <c r="H1853" s="9"/>
      <c r="I1853" s="9"/>
      <c r="J1853" s="9"/>
      <c r="K1853" s="9"/>
      <c r="L1853" s="9"/>
      <c r="M1853" s="9"/>
      <c r="N1853" s="9"/>
      <c r="O1853" s="9"/>
      <c r="P1853" s="9"/>
      <c r="Q1853" s="9"/>
      <c r="R1853" s="9"/>
      <c r="S1853" s="9"/>
      <c r="T1853" s="9"/>
      <c r="U1853" s="9"/>
      <c r="V1853" s="9"/>
      <c r="W1853" s="9"/>
      <c r="X1853" s="9"/>
      <c r="Y1853" s="9"/>
      <c r="Z1853" s="9"/>
      <c r="AA1853" s="9"/>
      <c r="AB1853" s="9"/>
      <c r="AC1853" s="9"/>
      <c r="AD1853" s="9"/>
      <c r="AE1853" s="9"/>
      <c r="AF1853" s="9"/>
      <c r="AG1853" s="9"/>
      <c r="AH1853" s="554"/>
      <c r="AI1853" s="554"/>
      <c r="AJ1853" s="554"/>
      <c r="AK1853" s="554"/>
      <c r="AL1853" s="554"/>
      <c r="AM1853" s="554"/>
      <c r="AN1853" s="554"/>
      <c r="AO1853" s="554"/>
      <c r="AP1853" s="554"/>
      <c r="AQ1853" s="554"/>
      <c r="AR1853" s="554"/>
      <c r="AS1853" s="554"/>
      <c r="AT1853" s="554"/>
      <c r="AU1853" s="554"/>
      <c r="AV1853" s="554"/>
      <c r="AW1853" s="554"/>
      <c r="AX1853" s="554"/>
      <c r="AY1853" s="554"/>
      <c r="AZ1853" s="554"/>
      <c r="BA1853" s="554"/>
      <c r="BB1853" s="554"/>
      <c r="BC1853" s="554"/>
      <c r="BD1853" s="554"/>
      <c r="BE1853" s="554"/>
      <c r="BF1853" s="554"/>
      <c r="BG1853" s="9"/>
      <c r="BH1853" s="9"/>
      <c r="BI1853" s="9"/>
      <c r="BJ1853" s="9"/>
      <c r="BK1853" s="9"/>
      <c r="BL1853" s="9"/>
      <c r="BM1853" s="9"/>
      <c r="BN1853" s="9"/>
      <c r="BO1853" s="9"/>
      <c r="BP1853" s="9"/>
      <c r="BQ1853" s="9"/>
      <c r="BR1853" s="9"/>
      <c r="BS1853" s="9"/>
      <c r="BT1853" s="9"/>
      <c r="BU1853" s="9"/>
      <c r="BV1853" s="9"/>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c r="DR1853" s="9"/>
      <c r="DS1853" s="9"/>
      <c r="DT1853" s="9"/>
    </row>
    <row r="1854" spans="1:124" hidden="1">
      <c r="A1854" s="9"/>
      <c r="B1854" s="9"/>
      <c r="C1854" s="9"/>
      <c r="D1854" s="9"/>
      <c r="E1854" s="9"/>
      <c r="F1854" s="9"/>
      <c r="G1854" s="9"/>
      <c r="H1854" s="9"/>
      <c r="I1854" s="9"/>
      <c r="J1854" s="9"/>
      <c r="K1854" s="9"/>
      <c r="L1854" s="9"/>
      <c r="M1854" s="9"/>
      <c r="N1854" s="9"/>
      <c r="O1854" s="9"/>
      <c r="P1854" s="9"/>
      <c r="Q1854" s="9"/>
      <c r="R1854" s="9"/>
      <c r="S1854" s="9"/>
      <c r="T1854" s="9"/>
      <c r="U1854" s="9"/>
      <c r="V1854" s="9"/>
      <c r="W1854" s="9"/>
      <c r="X1854" s="9"/>
      <c r="Y1854" s="9"/>
      <c r="Z1854" s="9"/>
      <c r="AA1854" s="9"/>
      <c r="AB1854" s="9"/>
      <c r="AC1854" s="9"/>
      <c r="AD1854" s="9"/>
      <c r="AE1854" s="9"/>
      <c r="AF1854" s="9"/>
      <c r="AG1854" s="9"/>
      <c r="AH1854" s="554"/>
      <c r="AI1854" s="554"/>
      <c r="AJ1854" s="554"/>
      <c r="AK1854" s="554"/>
      <c r="AL1854" s="554"/>
      <c r="AM1854" s="554"/>
      <c r="AN1854" s="554"/>
      <c r="AO1854" s="554"/>
      <c r="AP1854" s="554"/>
      <c r="AQ1854" s="554"/>
      <c r="AR1854" s="554"/>
      <c r="AS1854" s="554"/>
      <c r="AT1854" s="554"/>
      <c r="AU1854" s="554"/>
      <c r="AV1854" s="554"/>
      <c r="AW1854" s="554"/>
      <c r="AX1854" s="554"/>
      <c r="AY1854" s="554"/>
      <c r="AZ1854" s="554"/>
      <c r="BA1854" s="554"/>
      <c r="BB1854" s="554"/>
      <c r="BC1854" s="554"/>
      <c r="BD1854" s="554"/>
      <c r="BE1854" s="554"/>
      <c r="BF1854" s="554"/>
      <c r="BG1854" s="9"/>
      <c r="BH1854" s="9"/>
      <c r="BI1854" s="9"/>
      <c r="BJ1854" s="9"/>
      <c r="BK1854" s="9"/>
      <c r="BL1854" s="9"/>
      <c r="BM1854" s="9"/>
      <c r="BN1854" s="9"/>
      <c r="BO1854" s="9"/>
      <c r="BP1854" s="9"/>
      <c r="BQ1854" s="9"/>
      <c r="BR1854" s="9"/>
      <c r="BS1854" s="9"/>
      <c r="BT1854" s="9"/>
      <c r="BU1854" s="9"/>
      <c r="BV1854" s="9"/>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c r="DR1854" s="9"/>
      <c r="DS1854" s="9"/>
      <c r="DT1854" s="9"/>
    </row>
    <row r="1855" spans="1:124" hidden="1">
      <c r="A1855" s="9"/>
      <c r="B1855" s="9"/>
      <c r="C1855" s="9"/>
      <c r="D1855" s="9"/>
      <c r="E1855" s="9"/>
      <c r="F1855" s="9"/>
      <c r="G1855" s="9"/>
      <c r="H1855" s="9"/>
      <c r="I1855" s="9"/>
      <c r="J1855" s="9"/>
      <c r="K1855" s="9"/>
      <c r="L1855" s="9"/>
      <c r="M1855" s="9"/>
      <c r="N1855" s="9"/>
      <c r="O1855" s="9"/>
      <c r="P1855" s="9"/>
      <c r="Q1855" s="9"/>
      <c r="R1855" s="9"/>
      <c r="S1855" s="9"/>
      <c r="T1855" s="9"/>
      <c r="U1855" s="9"/>
      <c r="V1855" s="9"/>
      <c r="W1855" s="9"/>
      <c r="X1855" s="9"/>
      <c r="Y1855" s="9"/>
      <c r="Z1855" s="9"/>
      <c r="AA1855" s="9"/>
      <c r="AB1855" s="9"/>
      <c r="AC1855" s="9"/>
      <c r="AD1855" s="9"/>
      <c r="AE1855" s="9"/>
      <c r="AF1855" s="9"/>
      <c r="AG1855" s="9"/>
      <c r="AH1855" s="554"/>
      <c r="AI1855" s="554"/>
      <c r="AJ1855" s="554"/>
      <c r="AK1855" s="554"/>
      <c r="AL1855" s="554"/>
      <c r="AM1855" s="554"/>
      <c r="AN1855" s="554"/>
      <c r="AO1855" s="554"/>
      <c r="AP1855" s="554"/>
      <c r="AQ1855" s="554"/>
      <c r="AR1855" s="554"/>
      <c r="AS1855" s="554"/>
      <c r="AT1855" s="554"/>
      <c r="AU1855" s="554"/>
      <c r="AV1855" s="554"/>
      <c r="AW1855" s="554"/>
      <c r="AX1855" s="554"/>
      <c r="AY1855" s="554"/>
      <c r="AZ1855" s="554"/>
      <c r="BA1855" s="554"/>
      <c r="BB1855" s="554"/>
      <c r="BC1855" s="554"/>
      <c r="BD1855" s="554"/>
      <c r="BE1855" s="554"/>
      <c r="BF1855" s="554"/>
      <c r="BG1855" s="9"/>
      <c r="BH1855" s="9"/>
      <c r="BI1855" s="9"/>
      <c r="BJ1855" s="9"/>
      <c r="BK1855" s="9"/>
      <c r="BL1855" s="9"/>
      <c r="BM1855" s="9"/>
      <c r="BN1855" s="9"/>
      <c r="BO1855" s="9"/>
      <c r="BP1855" s="9"/>
      <c r="BQ1855" s="9"/>
      <c r="BR1855" s="9"/>
      <c r="BS1855" s="9"/>
      <c r="BT1855" s="9"/>
      <c r="BU1855" s="9"/>
      <c r="BV1855" s="9"/>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c r="DR1855" s="9"/>
      <c r="DS1855" s="9"/>
      <c r="DT1855" s="9"/>
    </row>
    <row r="1856" spans="1:124" hidden="1">
      <c r="A1856" s="9"/>
      <c r="B1856" s="9"/>
      <c r="C1856" s="9"/>
      <c r="D1856" s="9"/>
      <c r="E1856" s="9"/>
      <c r="F1856" s="9"/>
      <c r="G1856" s="9"/>
      <c r="H1856" s="9"/>
      <c r="I1856" s="9"/>
      <c r="J1856" s="9"/>
      <c r="K1856" s="9"/>
      <c r="L1856" s="9"/>
      <c r="M1856" s="9"/>
      <c r="N1856" s="9"/>
      <c r="O1856" s="9"/>
      <c r="P1856" s="9"/>
      <c r="Q1856" s="9"/>
      <c r="R1856" s="9"/>
      <c r="S1856" s="9"/>
      <c r="T1856" s="9"/>
      <c r="U1856" s="9"/>
      <c r="V1856" s="9"/>
      <c r="W1856" s="9"/>
      <c r="X1856" s="9"/>
      <c r="Y1856" s="9"/>
      <c r="Z1856" s="9"/>
      <c r="AA1856" s="9"/>
      <c r="AB1856" s="9"/>
      <c r="AC1856" s="9"/>
      <c r="AD1856" s="9"/>
      <c r="AE1856" s="9"/>
      <c r="AF1856" s="9"/>
      <c r="AG1856" s="9"/>
      <c r="AH1856" s="554"/>
      <c r="AI1856" s="554"/>
      <c r="AJ1856" s="554"/>
      <c r="AK1856" s="554"/>
      <c r="AL1856" s="554"/>
      <c r="AM1856" s="554"/>
      <c r="AN1856" s="554"/>
      <c r="AO1856" s="554"/>
      <c r="AP1856" s="554"/>
      <c r="AQ1856" s="554"/>
      <c r="AR1856" s="554"/>
      <c r="AS1856" s="554"/>
      <c r="AT1856" s="554"/>
      <c r="AU1856" s="554"/>
      <c r="AV1856" s="554"/>
      <c r="AW1856" s="554"/>
      <c r="AX1856" s="554"/>
      <c r="AY1856" s="554"/>
      <c r="AZ1856" s="554"/>
      <c r="BA1856" s="554"/>
      <c r="BB1856" s="554"/>
      <c r="BC1856" s="554"/>
      <c r="BD1856" s="554"/>
      <c r="BE1856" s="554"/>
      <c r="BF1856" s="554"/>
      <c r="BG1856" s="9"/>
      <c r="BH1856" s="9"/>
      <c r="BI1856" s="9"/>
      <c r="BJ1856" s="9"/>
      <c r="BK1856" s="9"/>
      <c r="BL1856" s="9"/>
      <c r="BM1856" s="9"/>
      <c r="BN1856" s="9"/>
      <c r="BO1856" s="9"/>
      <c r="BP1856" s="9"/>
      <c r="BQ1856" s="9"/>
      <c r="BR1856" s="9"/>
      <c r="BS1856" s="9"/>
      <c r="BT1856" s="9"/>
      <c r="BU1856" s="9"/>
      <c r="BV1856" s="9"/>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c r="DR1856" s="9"/>
      <c r="DS1856" s="9"/>
      <c r="DT1856" s="9"/>
    </row>
    <row r="1857" spans="1:124" hidden="1">
      <c r="A1857" s="9"/>
      <c r="B1857" s="9"/>
      <c r="C1857" s="9"/>
      <c r="D1857" s="9"/>
      <c r="E1857" s="9"/>
      <c r="F1857" s="9"/>
      <c r="G1857" s="9"/>
      <c r="H1857" s="9"/>
      <c r="I1857" s="9"/>
      <c r="J1857" s="9"/>
      <c r="K1857" s="9"/>
      <c r="L1857" s="9"/>
      <c r="M1857" s="9"/>
      <c r="N1857" s="9"/>
      <c r="O1857" s="9"/>
      <c r="P1857" s="9"/>
      <c r="Q1857" s="9"/>
      <c r="R1857" s="9"/>
      <c r="S1857" s="9"/>
      <c r="T1857" s="9"/>
      <c r="U1857" s="9"/>
      <c r="V1857" s="9"/>
      <c r="W1857" s="9"/>
      <c r="X1857" s="9"/>
      <c r="Y1857" s="9"/>
      <c r="Z1857" s="9"/>
      <c r="AA1857" s="9"/>
      <c r="AB1857" s="9"/>
      <c r="AC1857" s="9"/>
      <c r="AD1857" s="9"/>
      <c r="AE1857" s="9"/>
      <c r="AF1857" s="9"/>
      <c r="AG1857" s="9"/>
      <c r="AH1857" s="554"/>
      <c r="AI1857" s="554"/>
      <c r="AJ1857" s="554"/>
      <c r="AK1857" s="554"/>
      <c r="AL1857" s="554"/>
      <c r="AM1857" s="554"/>
      <c r="AN1857" s="554"/>
      <c r="AO1857" s="554"/>
      <c r="AP1857" s="554"/>
      <c r="AQ1857" s="554"/>
      <c r="AR1857" s="554"/>
      <c r="AS1857" s="554"/>
      <c r="AT1857" s="554"/>
      <c r="AU1857" s="554"/>
      <c r="AV1857" s="554"/>
      <c r="AW1857" s="554"/>
      <c r="AX1857" s="554"/>
      <c r="AY1857" s="554"/>
      <c r="AZ1857" s="554"/>
      <c r="BA1857" s="554"/>
      <c r="BB1857" s="554"/>
      <c r="BC1857" s="554"/>
      <c r="BD1857" s="554"/>
      <c r="BE1857" s="554"/>
      <c r="BF1857" s="554"/>
      <c r="BG1857" s="9"/>
      <c r="BH1857" s="9"/>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c r="DR1857" s="9"/>
      <c r="DS1857" s="9"/>
      <c r="DT1857" s="9"/>
    </row>
    <row r="1858" spans="1:124" hidden="1">
      <c r="A1858" s="9"/>
      <c r="B1858" s="9"/>
      <c r="C1858" s="9"/>
      <c r="D1858" s="9"/>
      <c r="E1858" s="9"/>
      <c r="F1858" s="9"/>
      <c r="G1858" s="9"/>
      <c r="H1858" s="9"/>
      <c r="I1858" s="9"/>
      <c r="J1858" s="9"/>
      <c r="K1858" s="9"/>
      <c r="L1858" s="9"/>
      <c r="M1858" s="9"/>
      <c r="N1858" s="9"/>
      <c r="O1858" s="9"/>
      <c r="P1858" s="9"/>
      <c r="Q1858" s="9"/>
      <c r="R1858" s="9"/>
      <c r="S1858" s="9"/>
      <c r="T1858" s="9"/>
      <c r="U1858" s="9"/>
      <c r="V1858" s="9"/>
      <c r="W1858" s="9"/>
      <c r="X1858" s="9"/>
      <c r="Y1858" s="9"/>
      <c r="Z1858" s="9"/>
      <c r="AA1858" s="9"/>
      <c r="AB1858" s="9"/>
      <c r="AC1858" s="9"/>
      <c r="AD1858" s="9"/>
      <c r="AE1858" s="9"/>
      <c r="AF1858" s="9"/>
      <c r="AG1858" s="9"/>
      <c r="AH1858" s="554"/>
      <c r="AI1858" s="554"/>
      <c r="AJ1858" s="554"/>
      <c r="AK1858" s="554"/>
      <c r="AL1858" s="554"/>
      <c r="AM1858" s="554"/>
      <c r="AN1858" s="554"/>
      <c r="AO1858" s="554"/>
      <c r="AP1858" s="554"/>
      <c r="AQ1858" s="554"/>
      <c r="AR1858" s="554"/>
      <c r="AS1858" s="554"/>
      <c r="AT1858" s="554"/>
      <c r="AU1858" s="554"/>
      <c r="AV1858" s="554"/>
      <c r="AW1858" s="554"/>
      <c r="AX1858" s="554"/>
      <c r="AY1858" s="554"/>
      <c r="AZ1858" s="554"/>
      <c r="BA1858" s="554"/>
      <c r="BB1858" s="554"/>
      <c r="BC1858" s="554"/>
      <c r="BD1858" s="554"/>
      <c r="BE1858" s="554"/>
      <c r="BF1858" s="554"/>
      <c r="BG1858" s="9"/>
      <c r="BH1858" s="9"/>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row>
    <row r="1859" spans="1:124" hidden="1">
      <c r="A1859" s="9"/>
      <c r="B1859" s="9"/>
      <c r="C1859" s="9"/>
      <c r="D1859" s="9"/>
      <c r="E1859" s="9"/>
      <c r="F1859" s="9"/>
      <c r="G1859" s="9"/>
      <c r="H1859" s="9"/>
      <c r="I1859" s="9"/>
      <c r="J1859" s="9"/>
      <c r="K1859" s="9"/>
      <c r="L1859" s="9"/>
      <c r="M1859" s="9"/>
      <c r="N1859" s="9"/>
      <c r="O1859" s="9"/>
      <c r="P1859" s="9"/>
      <c r="Q1859" s="9"/>
      <c r="R1859" s="9"/>
      <c r="S1859" s="9"/>
      <c r="T1859" s="9"/>
      <c r="U1859" s="9"/>
      <c r="V1859" s="9"/>
      <c r="W1859" s="9"/>
      <c r="X1859" s="9"/>
      <c r="Y1859" s="9"/>
      <c r="Z1859" s="9"/>
      <c r="AA1859" s="9"/>
      <c r="AB1859" s="9"/>
      <c r="AC1859" s="9"/>
      <c r="AD1859" s="9"/>
      <c r="AE1859" s="9"/>
      <c r="AF1859" s="9"/>
      <c r="AG1859" s="9"/>
      <c r="AH1859" s="554"/>
      <c r="AI1859" s="554"/>
      <c r="AJ1859" s="554"/>
      <c r="AK1859" s="554"/>
      <c r="AL1859" s="554"/>
      <c r="AM1859" s="554"/>
      <c r="AN1859" s="554"/>
      <c r="AO1859" s="554"/>
      <c r="AP1859" s="554"/>
      <c r="AQ1859" s="554"/>
      <c r="AR1859" s="554"/>
      <c r="AS1859" s="554"/>
      <c r="AT1859" s="554"/>
      <c r="AU1859" s="554"/>
      <c r="AV1859" s="554"/>
      <c r="AW1859" s="554"/>
      <c r="AX1859" s="554"/>
      <c r="AY1859" s="554"/>
      <c r="AZ1859" s="554"/>
      <c r="BA1859" s="554"/>
      <c r="BB1859" s="554"/>
      <c r="BC1859" s="554"/>
      <c r="BD1859" s="554"/>
      <c r="BE1859" s="554"/>
      <c r="BF1859" s="554"/>
      <c r="BG1859" s="9"/>
      <c r="BH1859" s="9"/>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c r="DR1859" s="9"/>
      <c r="DS1859" s="9"/>
      <c r="DT1859" s="9"/>
    </row>
    <row r="1860" spans="1:124" hidden="1">
      <c r="A1860" s="9"/>
      <c r="B1860" s="9"/>
      <c r="C1860" s="9"/>
      <c r="D1860" s="9"/>
      <c r="E1860" s="9"/>
      <c r="F1860" s="9"/>
      <c r="G1860" s="9"/>
      <c r="H1860" s="9"/>
      <c r="I1860" s="9"/>
      <c r="J1860" s="9"/>
      <c r="K1860" s="9"/>
      <c r="L1860" s="9"/>
      <c r="M1860" s="9"/>
      <c r="N1860" s="9"/>
      <c r="O1860" s="9"/>
      <c r="P1860" s="9"/>
      <c r="Q1860" s="9"/>
      <c r="R1860" s="9"/>
      <c r="S1860" s="9"/>
      <c r="T1860" s="9"/>
      <c r="U1860" s="9"/>
      <c r="V1860" s="9"/>
      <c r="W1860" s="9"/>
      <c r="X1860" s="9"/>
      <c r="Y1860" s="9"/>
      <c r="Z1860" s="9"/>
      <c r="AA1860" s="9"/>
      <c r="AB1860" s="9"/>
      <c r="AC1860" s="9"/>
      <c r="AD1860" s="9"/>
      <c r="AE1860" s="9"/>
      <c r="AF1860" s="9"/>
      <c r="AG1860" s="9"/>
      <c r="AH1860" s="554"/>
      <c r="AI1860" s="554"/>
      <c r="AJ1860" s="554"/>
      <c r="AK1860" s="554"/>
      <c r="AL1860" s="554"/>
      <c r="AM1860" s="554"/>
      <c r="AN1860" s="554"/>
      <c r="AO1860" s="554"/>
      <c r="AP1860" s="554"/>
      <c r="AQ1860" s="554"/>
      <c r="AR1860" s="554"/>
      <c r="AS1860" s="554"/>
      <c r="AT1860" s="554"/>
      <c r="AU1860" s="554"/>
      <c r="AV1860" s="554"/>
      <c r="AW1860" s="554"/>
      <c r="AX1860" s="554"/>
      <c r="AY1860" s="554"/>
      <c r="AZ1860" s="554"/>
      <c r="BA1860" s="554"/>
      <c r="BB1860" s="554"/>
      <c r="BC1860" s="554"/>
      <c r="BD1860" s="554"/>
      <c r="BE1860" s="554"/>
      <c r="BF1860" s="554"/>
      <c r="BG1860" s="9"/>
      <c r="BH1860" s="9"/>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row>
    <row r="1861" spans="1:124" hidden="1">
      <c r="A1861" s="9"/>
      <c r="B1861" s="9"/>
      <c r="C1861" s="9"/>
      <c r="D1861" s="9"/>
      <c r="E1861" s="9"/>
      <c r="F1861" s="9"/>
      <c r="G1861" s="9"/>
      <c r="H1861" s="9"/>
      <c r="I1861" s="9"/>
      <c r="J1861" s="9"/>
      <c r="K1861" s="9"/>
      <c r="L1861" s="9"/>
      <c r="M1861" s="9"/>
      <c r="N1861" s="9"/>
      <c r="O1861" s="9"/>
      <c r="P1861" s="9"/>
      <c r="Q1861" s="9"/>
      <c r="R1861" s="9"/>
      <c r="S1861" s="9"/>
      <c r="T1861" s="9"/>
      <c r="U1861" s="9"/>
      <c r="V1861" s="9"/>
      <c r="W1861" s="9"/>
      <c r="X1861" s="9"/>
      <c r="Y1861" s="9"/>
      <c r="Z1861" s="9"/>
      <c r="AA1861" s="9"/>
      <c r="AB1861" s="9"/>
      <c r="AC1861" s="9"/>
      <c r="AD1861" s="9"/>
      <c r="AE1861" s="9"/>
      <c r="AF1861" s="9"/>
      <c r="AG1861" s="9"/>
      <c r="AH1861" s="554"/>
      <c r="AI1861" s="554"/>
      <c r="AJ1861" s="554"/>
      <c r="AK1861" s="554"/>
      <c r="AL1861" s="554"/>
      <c r="AM1861" s="554"/>
      <c r="AN1861" s="554"/>
      <c r="AO1861" s="554"/>
      <c r="AP1861" s="554"/>
      <c r="AQ1861" s="554"/>
      <c r="AR1861" s="554"/>
      <c r="AS1861" s="554"/>
      <c r="AT1861" s="554"/>
      <c r="AU1861" s="554"/>
      <c r="AV1861" s="554"/>
      <c r="AW1861" s="554"/>
      <c r="AX1861" s="554"/>
      <c r="AY1861" s="554"/>
      <c r="AZ1861" s="554"/>
      <c r="BA1861" s="554"/>
      <c r="BB1861" s="554"/>
      <c r="BC1861" s="554"/>
      <c r="BD1861" s="554"/>
      <c r="BE1861" s="554"/>
      <c r="BF1861" s="554"/>
      <c r="BG1861" s="9"/>
      <c r="BH1861" s="9"/>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c r="DR1861" s="9"/>
      <c r="DS1861" s="9"/>
      <c r="DT1861" s="9"/>
    </row>
    <row r="1862" spans="1:124" hidden="1">
      <c r="A1862" s="9"/>
      <c r="B1862" s="9"/>
      <c r="C1862" s="9"/>
      <c r="D1862" s="9"/>
      <c r="E1862" s="9"/>
      <c r="F1862" s="9"/>
      <c r="G1862" s="9"/>
      <c r="H1862" s="9"/>
      <c r="I1862" s="9"/>
      <c r="J1862" s="9"/>
      <c r="K1862" s="9"/>
      <c r="L1862" s="9"/>
      <c r="M1862" s="9"/>
      <c r="N1862" s="9"/>
      <c r="O1862" s="9"/>
      <c r="P1862" s="9"/>
      <c r="Q1862" s="9"/>
      <c r="R1862" s="9"/>
      <c r="S1862" s="9"/>
      <c r="T1862" s="9"/>
      <c r="U1862" s="9"/>
      <c r="V1862" s="9"/>
      <c r="W1862" s="9"/>
      <c r="X1862" s="9"/>
      <c r="Y1862" s="9"/>
      <c r="Z1862" s="9"/>
      <c r="AA1862" s="9"/>
      <c r="AB1862" s="9"/>
      <c r="AC1862" s="9"/>
      <c r="AD1862" s="9"/>
      <c r="AE1862" s="9"/>
      <c r="AF1862" s="9"/>
      <c r="AG1862" s="9"/>
      <c r="AH1862" s="554"/>
      <c r="AI1862" s="554"/>
      <c r="AJ1862" s="554"/>
      <c r="AK1862" s="554"/>
      <c r="AL1862" s="554"/>
      <c r="AM1862" s="554"/>
      <c r="AN1862" s="554"/>
      <c r="AO1862" s="554"/>
      <c r="AP1862" s="554"/>
      <c r="AQ1862" s="554"/>
      <c r="AR1862" s="554"/>
      <c r="AS1862" s="554"/>
      <c r="AT1862" s="554"/>
      <c r="AU1862" s="554"/>
      <c r="AV1862" s="554"/>
      <c r="AW1862" s="554"/>
      <c r="AX1862" s="554"/>
      <c r="AY1862" s="554"/>
      <c r="AZ1862" s="554"/>
      <c r="BA1862" s="554"/>
      <c r="BB1862" s="554"/>
      <c r="BC1862" s="554"/>
      <c r="BD1862" s="554"/>
      <c r="BE1862" s="554"/>
      <c r="BF1862" s="554"/>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row>
    <row r="1863" spans="1:124" hidden="1">
      <c r="A1863" s="9"/>
      <c r="B1863" s="9"/>
      <c r="C1863" s="9"/>
      <c r="D1863" s="9"/>
      <c r="E1863" s="9"/>
      <c r="F1863" s="9"/>
      <c r="G1863" s="9"/>
      <c r="H1863" s="9"/>
      <c r="I1863" s="9"/>
      <c r="J1863" s="9"/>
      <c r="K1863" s="9"/>
      <c r="L1863" s="9"/>
      <c r="M1863" s="9"/>
      <c r="N1863" s="9"/>
      <c r="O1863" s="9"/>
      <c r="P1863" s="9"/>
      <c r="Q1863" s="9"/>
      <c r="R1863" s="9"/>
      <c r="S1863" s="9"/>
      <c r="T1863" s="9"/>
      <c r="U1863" s="9"/>
      <c r="V1863" s="9"/>
      <c r="W1863" s="9"/>
      <c r="X1863" s="9"/>
      <c r="Y1863" s="9"/>
      <c r="Z1863" s="9"/>
      <c r="AA1863" s="9"/>
      <c r="AB1863" s="9"/>
      <c r="AC1863" s="9"/>
      <c r="AD1863" s="9"/>
      <c r="AE1863" s="9"/>
      <c r="AF1863" s="9"/>
      <c r="AG1863" s="9"/>
      <c r="AH1863" s="554"/>
      <c r="AI1863" s="554"/>
      <c r="AJ1863" s="554"/>
      <c r="AK1863" s="554"/>
      <c r="AL1863" s="554"/>
      <c r="AM1863" s="554"/>
      <c r="AN1863" s="554"/>
      <c r="AO1863" s="554"/>
      <c r="AP1863" s="554"/>
      <c r="AQ1863" s="554"/>
      <c r="AR1863" s="554"/>
      <c r="AS1863" s="554"/>
      <c r="AT1863" s="554"/>
      <c r="AU1863" s="554"/>
      <c r="AV1863" s="554"/>
      <c r="AW1863" s="554"/>
      <c r="AX1863" s="554"/>
      <c r="AY1863" s="554"/>
      <c r="AZ1863" s="554"/>
      <c r="BA1863" s="554"/>
      <c r="BB1863" s="554"/>
      <c r="BC1863" s="554"/>
      <c r="BD1863" s="554"/>
      <c r="BE1863" s="554"/>
      <c r="BF1863" s="554"/>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row>
    <row r="1864" spans="1:124" hidden="1">
      <c r="A1864" s="9"/>
      <c r="B1864" s="9"/>
      <c r="C1864" s="9"/>
      <c r="D1864" s="9"/>
      <c r="E1864" s="9"/>
      <c r="F1864" s="9"/>
      <c r="G1864" s="9"/>
      <c r="H1864" s="9"/>
      <c r="I1864" s="9"/>
      <c r="J1864" s="9"/>
      <c r="K1864" s="9"/>
      <c r="L1864" s="9"/>
      <c r="M1864" s="9"/>
      <c r="N1864" s="9"/>
      <c r="O1864" s="9"/>
      <c r="P1864" s="9"/>
      <c r="Q1864" s="9"/>
      <c r="R1864" s="9"/>
      <c r="S1864" s="9"/>
      <c r="T1864" s="9"/>
      <c r="U1864" s="9"/>
      <c r="V1864" s="9"/>
      <c r="W1864" s="9"/>
      <c r="X1864" s="9"/>
      <c r="Y1864" s="9"/>
      <c r="Z1864" s="9"/>
      <c r="AA1864" s="9"/>
      <c r="AB1864" s="9"/>
      <c r="AC1864" s="9"/>
      <c r="AD1864" s="9"/>
      <c r="AE1864" s="9"/>
      <c r="AF1864" s="9"/>
      <c r="AG1864" s="9"/>
      <c r="AH1864" s="554"/>
      <c r="AI1864" s="554"/>
      <c r="AJ1864" s="554"/>
      <c r="AK1864" s="554"/>
      <c r="AL1864" s="554"/>
      <c r="AM1864" s="554"/>
      <c r="AN1864" s="554"/>
      <c r="AO1864" s="554"/>
      <c r="AP1864" s="554"/>
      <c r="AQ1864" s="554"/>
      <c r="AR1864" s="554"/>
      <c r="AS1864" s="554"/>
      <c r="AT1864" s="554"/>
      <c r="AU1864" s="554"/>
      <c r="AV1864" s="554"/>
      <c r="AW1864" s="554"/>
      <c r="AX1864" s="554"/>
      <c r="AY1864" s="554"/>
      <c r="AZ1864" s="554"/>
      <c r="BA1864" s="554"/>
      <c r="BB1864" s="554"/>
      <c r="BC1864" s="554"/>
      <c r="BD1864" s="554"/>
      <c r="BE1864" s="554"/>
      <c r="BF1864" s="554"/>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row>
    <row r="1865" spans="1:124" hidden="1">
      <c r="A1865" s="9"/>
      <c r="B1865" s="9"/>
      <c r="C1865" s="9"/>
      <c r="D1865" s="9"/>
      <c r="E1865" s="9"/>
      <c r="F1865" s="9"/>
      <c r="G1865" s="9"/>
      <c r="H1865" s="9"/>
      <c r="I1865" s="9"/>
      <c r="J1865" s="9"/>
      <c r="K1865" s="9"/>
      <c r="L1865" s="9"/>
      <c r="M1865" s="9"/>
      <c r="N1865" s="9"/>
      <c r="O1865" s="9"/>
      <c r="P1865" s="9"/>
      <c r="Q1865" s="9"/>
      <c r="R1865" s="9"/>
      <c r="S1865" s="9"/>
      <c r="T1865" s="9"/>
      <c r="U1865" s="9"/>
      <c r="V1865" s="9"/>
      <c r="W1865" s="9"/>
      <c r="X1865" s="9"/>
      <c r="Y1865" s="9"/>
      <c r="Z1865" s="9"/>
      <c r="AA1865" s="9"/>
      <c r="AB1865" s="9"/>
      <c r="AC1865" s="9"/>
      <c r="AD1865" s="9"/>
      <c r="AE1865" s="9"/>
      <c r="AF1865" s="9"/>
      <c r="AG1865" s="9"/>
      <c r="AH1865" s="554"/>
      <c r="AI1865" s="554"/>
      <c r="AJ1865" s="554"/>
      <c r="AK1865" s="554"/>
      <c r="AL1865" s="554"/>
      <c r="AM1865" s="554"/>
      <c r="AN1865" s="554"/>
      <c r="AO1865" s="554"/>
      <c r="AP1865" s="554"/>
      <c r="AQ1865" s="554"/>
      <c r="AR1865" s="554"/>
      <c r="AS1865" s="554"/>
      <c r="AT1865" s="554"/>
      <c r="AU1865" s="554"/>
      <c r="AV1865" s="554"/>
      <c r="AW1865" s="554"/>
      <c r="AX1865" s="554"/>
      <c r="AY1865" s="554"/>
      <c r="AZ1865" s="554"/>
      <c r="BA1865" s="554"/>
      <c r="BB1865" s="554"/>
      <c r="BC1865" s="554"/>
      <c r="BD1865" s="554"/>
      <c r="BE1865" s="554"/>
      <c r="BF1865" s="554"/>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row>
    <row r="1866" spans="1:124" hidden="1">
      <c r="A1866" s="9"/>
      <c r="B1866" s="9"/>
      <c r="C1866" s="9"/>
      <c r="D1866" s="9"/>
      <c r="E1866" s="9"/>
      <c r="F1866" s="9"/>
      <c r="G1866" s="9"/>
      <c r="H1866" s="9"/>
      <c r="I1866" s="9"/>
      <c r="J1866" s="9"/>
      <c r="K1866" s="9"/>
      <c r="L1866" s="9"/>
      <c r="M1866" s="9"/>
      <c r="N1866" s="9"/>
      <c r="O1866" s="9"/>
      <c r="P1866" s="9"/>
      <c r="Q1866" s="9"/>
      <c r="R1866" s="9"/>
      <c r="S1866" s="9"/>
      <c r="T1866" s="9"/>
      <c r="U1866" s="9"/>
      <c r="V1866" s="9"/>
      <c r="W1866" s="9"/>
      <c r="X1866" s="9"/>
      <c r="Y1866" s="9"/>
      <c r="Z1866" s="9"/>
      <c r="AA1866" s="9"/>
      <c r="AB1866" s="9"/>
      <c r="AC1866" s="9"/>
      <c r="AD1866" s="9"/>
      <c r="AE1866" s="9"/>
      <c r="AF1866" s="9"/>
      <c r="AG1866" s="9"/>
      <c r="AH1866" s="554"/>
      <c r="AI1866" s="554"/>
      <c r="AJ1866" s="554"/>
      <c r="AK1866" s="554"/>
      <c r="AL1866" s="554"/>
      <c r="AM1866" s="554"/>
      <c r="AN1866" s="554"/>
      <c r="AO1866" s="554"/>
      <c r="AP1866" s="554"/>
      <c r="AQ1866" s="554"/>
      <c r="AR1866" s="554"/>
      <c r="AS1866" s="554"/>
      <c r="AT1866" s="554"/>
      <c r="AU1866" s="554"/>
      <c r="AV1866" s="554"/>
      <c r="AW1866" s="554"/>
      <c r="AX1866" s="554"/>
      <c r="AY1866" s="554"/>
      <c r="AZ1866" s="554"/>
      <c r="BA1866" s="554"/>
      <c r="BB1866" s="554"/>
      <c r="BC1866" s="554"/>
      <c r="BD1866" s="554"/>
      <c r="BE1866" s="554"/>
      <c r="BF1866" s="554"/>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row>
    <row r="1867" spans="1:124" hidden="1">
      <c r="A1867" s="9"/>
      <c r="B1867" s="9"/>
      <c r="C1867" s="9"/>
      <c r="D1867" s="9"/>
      <c r="E1867" s="9"/>
      <c r="F1867" s="9"/>
      <c r="G1867" s="9"/>
      <c r="H1867" s="9"/>
      <c r="I1867" s="9"/>
      <c r="J1867" s="9"/>
      <c r="K1867" s="9"/>
      <c r="L1867" s="9"/>
      <c r="M1867" s="9"/>
      <c r="N1867" s="9"/>
      <c r="O1867" s="9"/>
      <c r="P1867" s="9"/>
      <c r="Q1867" s="9"/>
      <c r="R1867" s="9"/>
      <c r="S1867" s="9"/>
      <c r="T1867" s="9"/>
      <c r="U1867" s="9"/>
      <c r="V1867" s="9"/>
      <c r="W1867" s="9"/>
      <c r="X1867" s="9"/>
      <c r="Y1867" s="9"/>
      <c r="Z1867" s="9"/>
      <c r="AA1867" s="9"/>
      <c r="AB1867" s="9"/>
      <c r="AC1867" s="9"/>
      <c r="AD1867" s="9"/>
      <c r="AE1867" s="9"/>
      <c r="AF1867" s="9"/>
      <c r="AG1867" s="9"/>
      <c r="AH1867" s="554"/>
      <c r="AI1867" s="554"/>
      <c r="AJ1867" s="554"/>
      <c r="AK1867" s="554"/>
      <c r="AL1867" s="554"/>
      <c r="AM1867" s="554"/>
      <c r="AN1867" s="554"/>
      <c r="AO1867" s="554"/>
      <c r="AP1867" s="554"/>
      <c r="AQ1867" s="554"/>
      <c r="AR1867" s="554"/>
      <c r="AS1867" s="554"/>
      <c r="AT1867" s="554"/>
      <c r="AU1867" s="554"/>
      <c r="AV1867" s="554"/>
      <c r="AW1867" s="554"/>
      <c r="AX1867" s="554"/>
      <c r="AY1867" s="554"/>
      <c r="AZ1867" s="554"/>
      <c r="BA1867" s="554"/>
      <c r="BB1867" s="554"/>
      <c r="BC1867" s="554"/>
      <c r="BD1867" s="554"/>
      <c r="BE1867" s="554"/>
      <c r="BF1867" s="554"/>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row>
    <row r="1868" spans="1:124" hidden="1">
      <c r="A1868" s="9"/>
      <c r="B1868" s="9"/>
      <c r="C1868" s="9"/>
      <c r="D1868" s="9"/>
      <c r="E1868" s="9"/>
      <c r="F1868" s="9"/>
      <c r="G1868" s="9"/>
      <c r="H1868" s="9"/>
      <c r="I1868" s="9"/>
      <c r="J1868" s="9"/>
      <c r="K1868" s="9"/>
      <c r="L1868" s="9"/>
      <c r="M1868" s="9"/>
      <c r="N1868" s="9"/>
      <c r="O1868" s="9"/>
      <c r="P1868" s="9"/>
      <c r="Q1868" s="9"/>
      <c r="R1868" s="9"/>
      <c r="S1868" s="9"/>
      <c r="T1868" s="9"/>
      <c r="U1868" s="9"/>
      <c r="V1868" s="9"/>
      <c r="W1868" s="9"/>
      <c r="X1868" s="9"/>
      <c r="Y1868" s="9"/>
      <c r="Z1868" s="9"/>
      <c r="AA1868" s="9"/>
      <c r="AB1868" s="9"/>
      <c r="AC1868" s="9"/>
      <c r="AD1868" s="9"/>
      <c r="AE1868" s="9"/>
      <c r="AF1868" s="9"/>
      <c r="AG1868" s="9"/>
      <c r="AH1868" s="554"/>
      <c r="AI1868" s="554"/>
      <c r="AJ1868" s="554"/>
      <c r="AK1868" s="554"/>
      <c r="AL1868" s="554"/>
      <c r="AM1868" s="554"/>
      <c r="AN1868" s="554"/>
      <c r="AO1868" s="554"/>
      <c r="AP1868" s="554"/>
      <c r="AQ1868" s="554"/>
      <c r="AR1868" s="554"/>
      <c r="AS1868" s="554"/>
      <c r="AT1868" s="554"/>
      <c r="AU1868" s="554"/>
      <c r="AV1868" s="554"/>
      <c r="AW1868" s="554"/>
      <c r="AX1868" s="554"/>
      <c r="AY1868" s="554"/>
      <c r="AZ1868" s="554"/>
      <c r="BA1868" s="554"/>
      <c r="BB1868" s="554"/>
      <c r="BC1868" s="554"/>
      <c r="BD1868" s="554"/>
      <c r="BE1868" s="554"/>
      <c r="BF1868" s="554"/>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row>
    <row r="1869" spans="1:124" hidden="1">
      <c r="A1869" s="9"/>
      <c r="B1869" s="9"/>
      <c r="C1869" s="9"/>
      <c r="D1869" s="9"/>
      <c r="E1869" s="9"/>
      <c r="F1869" s="9"/>
      <c r="G1869" s="9"/>
      <c r="H1869" s="9"/>
      <c r="I1869" s="9"/>
      <c r="J1869" s="9"/>
      <c r="K1869" s="9"/>
      <c r="L1869" s="9"/>
      <c r="M1869" s="9"/>
      <c r="N1869" s="9"/>
      <c r="O1869" s="9"/>
      <c r="P1869" s="9"/>
      <c r="Q1869" s="9"/>
      <c r="R1869" s="9"/>
      <c r="S1869" s="9"/>
      <c r="T1869" s="9"/>
      <c r="U1869" s="9"/>
      <c r="V1869" s="9"/>
      <c r="W1869" s="9"/>
      <c r="X1869" s="9"/>
      <c r="Y1869" s="9"/>
      <c r="Z1869" s="9"/>
      <c r="AA1869" s="9"/>
      <c r="AB1869" s="9"/>
      <c r="AC1869" s="9"/>
      <c r="AD1869" s="9"/>
      <c r="AE1869" s="9"/>
      <c r="AF1869" s="9"/>
      <c r="AG1869" s="9"/>
      <c r="AH1869" s="554"/>
      <c r="AI1869" s="554"/>
      <c r="AJ1869" s="554"/>
      <c r="AK1869" s="554"/>
      <c r="AL1869" s="554"/>
      <c r="AM1869" s="554"/>
      <c r="AN1869" s="554"/>
      <c r="AO1869" s="554"/>
      <c r="AP1869" s="554"/>
      <c r="AQ1869" s="554"/>
      <c r="AR1869" s="554"/>
      <c r="AS1869" s="554"/>
      <c r="AT1869" s="554"/>
      <c r="AU1869" s="554"/>
      <c r="AV1869" s="554"/>
      <c r="AW1869" s="554"/>
      <c r="AX1869" s="554"/>
      <c r="AY1869" s="554"/>
      <c r="AZ1869" s="554"/>
      <c r="BA1869" s="554"/>
      <c r="BB1869" s="554"/>
      <c r="BC1869" s="554"/>
      <c r="BD1869" s="554"/>
      <c r="BE1869" s="554"/>
      <c r="BF1869" s="554"/>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row>
    <row r="1870" spans="1:124" hidden="1">
      <c r="A1870" s="9"/>
      <c r="B1870" s="9"/>
      <c r="C1870" s="9"/>
      <c r="D1870" s="9"/>
      <c r="E1870" s="9"/>
      <c r="F1870" s="9"/>
      <c r="G1870" s="9"/>
      <c r="H1870" s="9"/>
      <c r="I1870" s="9"/>
      <c r="J1870" s="9"/>
      <c r="K1870" s="9"/>
      <c r="L1870" s="9"/>
      <c r="M1870" s="9"/>
      <c r="N1870" s="9"/>
      <c r="O1870" s="9"/>
      <c r="P1870" s="9"/>
      <c r="Q1870" s="9"/>
      <c r="R1870" s="9"/>
      <c r="S1870" s="9"/>
      <c r="T1870" s="9"/>
      <c r="U1870" s="9"/>
      <c r="V1870" s="9"/>
      <c r="W1870" s="9"/>
      <c r="X1870" s="9"/>
      <c r="Y1870" s="9"/>
      <c r="Z1870" s="9"/>
      <c r="AA1870" s="9"/>
      <c r="AB1870" s="9"/>
      <c r="AC1870" s="9"/>
      <c r="AD1870" s="9"/>
      <c r="AE1870" s="9"/>
      <c r="AF1870" s="9"/>
      <c r="AG1870" s="9"/>
      <c r="AH1870" s="554"/>
      <c r="AI1870" s="554"/>
      <c r="AJ1870" s="554"/>
      <c r="AK1870" s="554"/>
      <c r="AL1870" s="554"/>
      <c r="AM1870" s="554"/>
      <c r="AN1870" s="554"/>
      <c r="AO1870" s="554"/>
      <c r="AP1870" s="554"/>
      <c r="AQ1870" s="554"/>
      <c r="AR1870" s="554"/>
      <c r="AS1870" s="554"/>
      <c r="AT1870" s="554"/>
      <c r="AU1870" s="554"/>
      <c r="AV1870" s="554"/>
      <c r="AW1870" s="554"/>
      <c r="AX1870" s="554"/>
      <c r="AY1870" s="554"/>
      <c r="AZ1870" s="554"/>
      <c r="BA1870" s="554"/>
      <c r="BB1870" s="554"/>
      <c r="BC1870" s="554"/>
      <c r="BD1870" s="554"/>
      <c r="BE1870" s="554"/>
      <c r="BF1870" s="554"/>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row>
    <row r="1871" spans="1:124" hidden="1">
      <c r="A1871" s="9"/>
      <c r="B1871" s="9"/>
      <c r="C1871" s="9"/>
      <c r="D1871" s="9"/>
      <c r="E1871" s="9"/>
      <c r="F1871" s="9"/>
      <c r="G1871" s="9"/>
      <c r="H1871" s="9"/>
      <c r="I1871" s="9"/>
      <c r="J1871" s="9"/>
      <c r="K1871" s="9"/>
      <c r="L1871" s="9"/>
      <c r="M1871" s="9"/>
      <c r="N1871" s="9"/>
      <c r="O1871" s="9"/>
      <c r="P1871" s="9"/>
      <c r="Q1871" s="9"/>
      <c r="R1871" s="9"/>
      <c r="S1871" s="9"/>
      <c r="T1871" s="9"/>
      <c r="U1871" s="9"/>
      <c r="V1871" s="9"/>
      <c r="W1871" s="9"/>
      <c r="X1871" s="9"/>
      <c r="Y1871" s="9"/>
      <c r="Z1871" s="9"/>
      <c r="AA1871" s="9"/>
      <c r="AB1871" s="9"/>
      <c r="AC1871" s="9"/>
      <c r="AD1871" s="9"/>
      <c r="AE1871" s="9"/>
      <c r="AF1871" s="9"/>
      <c r="AG1871" s="9"/>
      <c r="AH1871" s="554"/>
      <c r="AI1871" s="554"/>
      <c r="AJ1871" s="554"/>
      <c r="AK1871" s="554"/>
      <c r="AL1871" s="554"/>
      <c r="AM1871" s="554"/>
      <c r="AN1871" s="554"/>
      <c r="AO1871" s="554"/>
      <c r="AP1871" s="554"/>
      <c r="AQ1871" s="554"/>
      <c r="AR1871" s="554"/>
      <c r="AS1871" s="554"/>
      <c r="AT1871" s="554"/>
      <c r="AU1871" s="554"/>
      <c r="AV1871" s="554"/>
      <c r="AW1871" s="554"/>
      <c r="AX1871" s="554"/>
      <c r="AY1871" s="554"/>
      <c r="AZ1871" s="554"/>
      <c r="BA1871" s="554"/>
      <c r="BB1871" s="554"/>
      <c r="BC1871" s="554"/>
      <c r="BD1871" s="554"/>
      <c r="BE1871" s="554"/>
      <c r="BF1871" s="554"/>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row>
    <row r="1872" spans="1:124" hidden="1">
      <c r="A1872" s="9"/>
      <c r="B1872" s="9"/>
      <c r="C1872" s="9"/>
      <c r="D1872" s="9"/>
      <c r="E1872" s="9"/>
      <c r="F1872" s="9"/>
      <c r="G1872" s="9"/>
      <c r="H1872" s="9"/>
      <c r="I1872" s="9"/>
      <c r="J1872" s="9"/>
      <c r="K1872" s="9"/>
      <c r="L1872" s="9"/>
      <c r="M1872" s="9"/>
      <c r="N1872" s="9"/>
      <c r="O1872" s="9"/>
      <c r="P1872" s="9"/>
      <c r="Q1872" s="9"/>
      <c r="R1872" s="9"/>
      <c r="S1872" s="9"/>
      <c r="T1872" s="9"/>
      <c r="U1872" s="9"/>
      <c r="V1872" s="9"/>
      <c r="W1872" s="9"/>
      <c r="X1872" s="9"/>
      <c r="Y1872" s="9"/>
      <c r="Z1872" s="9"/>
      <c r="AA1872" s="9"/>
      <c r="AB1872" s="9"/>
      <c r="AC1872" s="9"/>
      <c r="AD1872" s="9"/>
      <c r="AE1872" s="9"/>
      <c r="AF1872" s="9"/>
      <c r="AG1872" s="9"/>
      <c r="AH1872" s="554"/>
      <c r="AI1872" s="554"/>
      <c r="AJ1872" s="554"/>
      <c r="AK1872" s="554"/>
      <c r="AL1872" s="554"/>
      <c r="AM1872" s="554"/>
      <c r="AN1872" s="554"/>
      <c r="AO1872" s="554"/>
      <c r="AP1872" s="554"/>
      <c r="AQ1872" s="554"/>
      <c r="AR1872" s="554"/>
      <c r="AS1872" s="554"/>
      <c r="AT1872" s="554"/>
      <c r="AU1872" s="554"/>
      <c r="AV1872" s="554"/>
      <c r="AW1872" s="554"/>
      <c r="AX1872" s="554"/>
      <c r="AY1872" s="554"/>
      <c r="AZ1872" s="554"/>
      <c r="BA1872" s="554"/>
      <c r="BB1872" s="554"/>
      <c r="BC1872" s="554"/>
      <c r="BD1872" s="554"/>
      <c r="BE1872" s="554"/>
      <c r="BF1872" s="554"/>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row>
    <row r="1873" spans="1:124" hidden="1">
      <c r="A1873" s="9"/>
      <c r="B1873" s="9"/>
      <c r="C1873" s="9"/>
      <c r="D1873" s="9"/>
      <c r="E1873" s="9"/>
      <c r="F1873" s="9"/>
      <c r="G1873" s="9"/>
      <c r="H1873" s="9"/>
      <c r="I1873" s="9"/>
      <c r="J1873" s="9"/>
      <c r="K1873" s="9"/>
      <c r="L1873" s="9"/>
      <c r="M1873" s="9"/>
      <c r="N1873" s="9"/>
      <c r="O1873" s="9"/>
      <c r="P1873" s="9"/>
      <c r="Q1873" s="9"/>
      <c r="R1873" s="9"/>
      <c r="S1873" s="9"/>
      <c r="T1873" s="9"/>
      <c r="U1873" s="9"/>
      <c r="V1873" s="9"/>
      <c r="W1873" s="9"/>
      <c r="X1873" s="9"/>
      <c r="Y1873" s="9"/>
      <c r="Z1873" s="9"/>
      <c r="AA1873" s="9"/>
      <c r="AB1873" s="9"/>
      <c r="AC1873" s="9"/>
      <c r="AD1873" s="9"/>
      <c r="AE1873" s="9"/>
      <c r="AF1873" s="9"/>
      <c r="AG1873" s="9"/>
      <c r="AH1873" s="554"/>
      <c r="AI1873" s="554"/>
      <c r="AJ1873" s="554"/>
      <c r="AK1873" s="554"/>
      <c r="AL1873" s="554"/>
      <c r="AM1873" s="554"/>
      <c r="AN1873" s="554"/>
      <c r="AO1873" s="554"/>
      <c r="AP1873" s="554"/>
      <c r="AQ1873" s="554"/>
      <c r="AR1873" s="554"/>
      <c r="AS1873" s="554"/>
      <c r="AT1873" s="554"/>
      <c r="AU1873" s="554"/>
      <c r="AV1873" s="554"/>
      <c r="AW1873" s="554"/>
      <c r="AX1873" s="554"/>
      <c r="AY1873" s="554"/>
      <c r="AZ1873" s="554"/>
      <c r="BA1873" s="554"/>
      <c r="BB1873" s="554"/>
      <c r="BC1873" s="554"/>
      <c r="BD1873" s="554"/>
      <c r="BE1873" s="554"/>
      <c r="BF1873" s="554"/>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row>
    <row r="1874" spans="1:124" hidden="1">
      <c r="A1874" s="9"/>
      <c r="B1874" s="9"/>
      <c r="C1874" s="9"/>
      <c r="D1874" s="9"/>
      <c r="E1874" s="9"/>
      <c r="F1874" s="9"/>
      <c r="G1874" s="9"/>
      <c r="H1874" s="9"/>
      <c r="I1874" s="9"/>
      <c r="J1874" s="9"/>
      <c r="K1874" s="9"/>
      <c r="L1874" s="9"/>
      <c r="M1874" s="9"/>
      <c r="N1874" s="9"/>
      <c r="O1874" s="9"/>
      <c r="P1874" s="9"/>
      <c r="Q1874" s="9"/>
      <c r="R1874" s="9"/>
      <c r="S1874" s="9"/>
      <c r="T1874" s="9"/>
      <c r="U1874" s="9"/>
      <c r="V1874" s="9"/>
      <c r="W1874" s="9"/>
      <c r="X1874" s="9"/>
      <c r="Y1874" s="9"/>
      <c r="Z1874" s="9"/>
      <c r="AA1874" s="9"/>
      <c r="AB1874" s="9"/>
      <c r="AC1874" s="9"/>
      <c r="AD1874" s="9"/>
      <c r="AE1874" s="9"/>
      <c r="AF1874" s="9"/>
      <c r="AG1874" s="9"/>
      <c r="AH1874" s="554"/>
      <c r="AI1874" s="554"/>
      <c r="AJ1874" s="554"/>
      <c r="AK1874" s="554"/>
      <c r="AL1874" s="554"/>
      <c r="AM1874" s="554"/>
      <c r="AN1874" s="554"/>
      <c r="AO1874" s="554"/>
      <c r="AP1874" s="554"/>
      <c r="AQ1874" s="554"/>
      <c r="AR1874" s="554"/>
      <c r="AS1874" s="554"/>
      <c r="AT1874" s="554"/>
      <c r="AU1874" s="554"/>
      <c r="AV1874" s="554"/>
      <c r="AW1874" s="554"/>
      <c r="AX1874" s="554"/>
      <c r="AY1874" s="554"/>
      <c r="AZ1874" s="554"/>
      <c r="BA1874" s="554"/>
      <c r="BB1874" s="554"/>
      <c r="BC1874" s="554"/>
      <c r="BD1874" s="554"/>
      <c r="BE1874" s="554"/>
      <c r="BF1874" s="554"/>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row>
    <row r="1875" spans="1:124" hidden="1">
      <c r="A1875" s="9"/>
      <c r="B1875" s="9"/>
      <c r="C1875" s="9"/>
      <c r="D1875" s="9"/>
      <c r="E1875" s="9"/>
      <c r="F1875" s="9"/>
      <c r="G1875" s="9"/>
      <c r="H1875" s="9"/>
      <c r="I1875" s="9"/>
      <c r="J1875" s="9"/>
      <c r="K1875" s="9"/>
      <c r="L1875" s="9"/>
      <c r="M1875" s="9"/>
      <c r="N1875" s="9"/>
      <c r="O1875" s="9"/>
      <c r="P1875" s="9"/>
      <c r="Q1875" s="9"/>
      <c r="R1875" s="9"/>
      <c r="S1875" s="9"/>
      <c r="T1875" s="9"/>
      <c r="U1875" s="9"/>
      <c r="V1875" s="9"/>
      <c r="W1875" s="9"/>
      <c r="X1875" s="9"/>
      <c r="Y1875" s="9"/>
      <c r="Z1875" s="9"/>
      <c r="AA1875" s="9"/>
      <c r="AB1875" s="9"/>
      <c r="AC1875" s="9"/>
      <c r="AD1875" s="9"/>
      <c r="AE1875" s="9"/>
      <c r="AF1875" s="9"/>
      <c r="AG1875" s="9"/>
      <c r="AH1875" s="554"/>
      <c r="AI1875" s="554"/>
      <c r="AJ1875" s="554"/>
      <c r="AK1875" s="554"/>
      <c r="AL1875" s="554"/>
      <c r="AM1875" s="554"/>
      <c r="AN1875" s="554"/>
      <c r="AO1875" s="554"/>
      <c r="AP1875" s="554"/>
      <c r="AQ1875" s="554"/>
      <c r="AR1875" s="554"/>
      <c r="AS1875" s="554"/>
      <c r="AT1875" s="554"/>
      <c r="AU1875" s="554"/>
      <c r="AV1875" s="554"/>
      <c r="AW1875" s="554"/>
      <c r="AX1875" s="554"/>
      <c r="AY1875" s="554"/>
      <c r="AZ1875" s="554"/>
      <c r="BA1875" s="554"/>
      <c r="BB1875" s="554"/>
      <c r="BC1875" s="554"/>
      <c r="BD1875" s="554"/>
      <c r="BE1875" s="554"/>
      <c r="BF1875" s="554"/>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row>
    <row r="1876" spans="1:124" hidden="1">
      <c r="A1876" s="9"/>
      <c r="B1876" s="9"/>
      <c r="C1876" s="9"/>
      <c r="D1876" s="9"/>
      <c r="E1876" s="9"/>
      <c r="F1876" s="9"/>
      <c r="G1876" s="9"/>
      <c r="H1876" s="9"/>
      <c r="I1876" s="9"/>
      <c r="J1876" s="9"/>
      <c r="K1876" s="9"/>
      <c r="L1876" s="9"/>
      <c r="M1876" s="9"/>
      <c r="N1876" s="9"/>
      <c r="O1876" s="9"/>
      <c r="P1876" s="9"/>
      <c r="Q1876" s="9"/>
      <c r="R1876" s="9"/>
      <c r="S1876" s="9"/>
      <c r="T1876" s="9"/>
      <c r="U1876" s="9"/>
      <c r="V1876" s="9"/>
      <c r="W1876" s="9"/>
      <c r="X1876" s="9"/>
      <c r="Y1876" s="9"/>
      <c r="Z1876" s="9"/>
      <c r="AA1876" s="9"/>
      <c r="AB1876" s="9"/>
      <c r="AC1876" s="9"/>
      <c r="AD1876" s="9"/>
      <c r="AE1876" s="9"/>
      <c r="AF1876" s="9"/>
      <c r="AG1876" s="9"/>
      <c r="AH1876" s="554"/>
      <c r="AI1876" s="554"/>
      <c r="AJ1876" s="554"/>
      <c r="AK1876" s="554"/>
      <c r="AL1876" s="554"/>
      <c r="AM1876" s="554"/>
      <c r="AN1876" s="554"/>
      <c r="AO1876" s="554"/>
      <c r="AP1876" s="554"/>
      <c r="AQ1876" s="554"/>
      <c r="AR1876" s="554"/>
      <c r="AS1876" s="554"/>
      <c r="AT1876" s="554"/>
      <c r="AU1876" s="554"/>
      <c r="AV1876" s="554"/>
      <c r="AW1876" s="554"/>
      <c r="AX1876" s="554"/>
      <c r="AY1876" s="554"/>
      <c r="AZ1876" s="554"/>
      <c r="BA1876" s="554"/>
      <c r="BB1876" s="554"/>
      <c r="BC1876" s="554"/>
      <c r="BD1876" s="554"/>
      <c r="BE1876" s="554"/>
      <c r="BF1876" s="554"/>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row>
    <row r="1877" spans="1:124" hidden="1">
      <c r="A1877" s="9"/>
      <c r="B1877" s="9"/>
      <c r="C1877" s="9"/>
      <c r="D1877" s="9"/>
      <c r="E1877" s="9"/>
      <c r="F1877" s="9"/>
      <c r="G1877" s="9"/>
      <c r="H1877" s="9"/>
      <c r="I1877" s="9"/>
      <c r="J1877" s="9"/>
      <c r="K1877" s="9"/>
      <c r="L1877" s="9"/>
      <c r="M1877" s="9"/>
      <c r="N1877" s="9"/>
      <c r="O1877" s="9"/>
      <c r="P1877" s="9"/>
      <c r="Q1877" s="9"/>
      <c r="R1877" s="9"/>
      <c r="S1877" s="9"/>
      <c r="T1877" s="9"/>
      <c r="U1877" s="9"/>
      <c r="V1877" s="9"/>
      <c r="W1877" s="9"/>
      <c r="X1877" s="9"/>
      <c r="Y1877" s="9"/>
      <c r="Z1877" s="9"/>
      <c r="AA1877" s="9"/>
      <c r="AB1877" s="9"/>
      <c r="AC1877" s="9"/>
      <c r="AD1877" s="9"/>
      <c r="AE1877" s="9"/>
      <c r="AF1877" s="9"/>
      <c r="AG1877" s="9"/>
      <c r="AH1877" s="554"/>
      <c r="AI1877" s="554"/>
      <c r="AJ1877" s="554"/>
      <c r="AK1877" s="554"/>
      <c r="AL1877" s="554"/>
      <c r="AM1877" s="554"/>
      <c r="AN1877" s="554"/>
      <c r="AO1877" s="554"/>
      <c r="AP1877" s="554"/>
      <c r="AQ1877" s="554"/>
      <c r="AR1877" s="554"/>
      <c r="AS1877" s="554"/>
      <c r="AT1877" s="554"/>
      <c r="AU1877" s="554"/>
      <c r="AV1877" s="554"/>
      <c r="AW1877" s="554"/>
      <c r="AX1877" s="554"/>
      <c r="AY1877" s="554"/>
      <c r="AZ1877" s="554"/>
      <c r="BA1877" s="554"/>
      <c r="BB1877" s="554"/>
      <c r="BC1877" s="554"/>
      <c r="BD1877" s="554"/>
      <c r="BE1877" s="554"/>
      <c r="BF1877" s="554"/>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row>
    <row r="1878" spans="1:124" hidden="1">
      <c r="A1878" s="9"/>
      <c r="B1878" s="9"/>
      <c r="C1878" s="9"/>
      <c r="D1878" s="9"/>
      <c r="E1878" s="9"/>
      <c r="F1878" s="9"/>
      <c r="G1878" s="9"/>
      <c r="H1878" s="9"/>
      <c r="I1878" s="9"/>
      <c r="J1878" s="9"/>
      <c r="K1878" s="9"/>
      <c r="L1878" s="9"/>
      <c r="M1878" s="9"/>
      <c r="N1878" s="9"/>
      <c r="O1878" s="9"/>
      <c r="P1878" s="9"/>
      <c r="Q1878" s="9"/>
      <c r="R1878" s="9"/>
      <c r="S1878" s="9"/>
      <c r="T1878" s="9"/>
      <c r="U1878" s="9"/>
      <c r="V1878" s="9"/>
      <c r="W1878" s="9"/>
      <c r="X1878" s="9"/>
      <c r="Y1878" s="9"/>
      <c r="Z1878" s="9"/>
      <c r="AA1878" s="9"/>
      <c r="AB1878" s="9"/>
      <c r="AC1878" s="9"/>
      <c r="AD1878" s="9"/>
      <c r="AE1878" s="9"/>
      <c r="AF1878" s="9"/>
      <c r="AG1878" s="9"/>
      <c r="AH1878" s="554"/>
      <c r="AI1878" s="554"/>
      <c r="AJ1878" s="554"/>
      <c r="AK1878" s="554"/>
      <c r="AL1878" s="554"/>
      <c r="AM1878" s="554"/>
      <c r="AN1878" s="554"/>
      <c r="AO1878" s="554"/>
      <c r="AP1878" s="554"/>
      <c r="AQ1878" s="554"/>
      <c r="AR1878" s="554"/>
      <c r="AS1878" s="554"/>
      <c r="AT1878" s="554"/>
      <c r="AU1878" s="554"/>
      <c r="AV1878" s="554"/>
      <c r="AW1878" s="554"/>
      <c r="AX1878" s="554"/>
      <c r="AY1878" s="554"/>
      <c r="AZ1878" s="554"/>
      <c r="BA1878" s="554"/>
      <c r="BB1878" s="554"/>
      <c r="BC1878" s="554"/>
      <c r="BD1878" s="554"/>
      <c r="BE1878" s="554"/>
      <c r="BF1878" s="554"/>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row>
    <row r="1879" spans="1:124" hidden="1">
      <c r="A1879" s="9"/>
      <c r="B1879" s="9"/>
      <c r="C1879" s="9"/>
      <c r="D1879" s="9"/>
      <c r="E1879" s="9"/>
      <c r="F1879" s="9"/>
      <c r="G1879" s="9"/>
      <c r="H1879" s="9"/>
      <c r="I1879" s="9"/>
      <c r="J1879" s="9"/>
      <c r="K1879" s="9"/>
      <c r="L1879" s="9"/>
      <c r="M1879" s="9"/>
      <c r="N1879" s="9"/>
      <c r="O1879" s="9"/>
      <c r="P1879" s="9"/>
      <c r="Q1879" s="9"/>
      <c r="R1879" s="9"/>
      <c r="S1879" s="9"/>
      <c r="T1879" s="9"/>
      <c r="U1879" s="9"/>
      <c r="V1879" s="9"/>
      <c r="W1879" s="9"/>
      <c r="X1879" s="9"/>
      <c r="Y1879" s="9"/>
      <c r="Z1879" s="9"/>
      <c r="AA1879" s="9"/>
      <c r="AB1879" s="9"/>
      <c r="AC1879" s="9"/>
      <c r="AD1879" s="9"/>
      <c r="AE1879" s="9"/>
      <c r="AF1879" s="9"/>
      <c r="AG1879" s="9"/>
      <c r="AH1879" s="554"/>
      <c r="AI1879" s="554"/>
      <c r="AJ1879" s="554"/>
      <c r="AK1879" s="554"/>
      <c r="AL1879" s="554"/>
      <c r="AM1879" s="554"/>
      <c r="AN1879" s="554"/>
      <c r="AO1879" s="554"/>
      <c r="AP1879" s="554"/>
      <c r="AQ1879" s="554"/>
      <c r="AR1879" s="554"/>
      <c r="AS1879" s="554"/>
      <c r="AT1879" s="554"/>
      <c r="AU1879" s="554"/>
      <c r="AV1879" s="554"/>
      <c r="AW1879" s="554"/>
      <c r="AX1879" s="554"/>
      <c r="AY1879" s="554"/>
      <c r="AZ1879" s="554"/>
      <c r="BA1879" s="554"/>
      <c r="BB1879" s="554"/>
      <c r="BC1879" s="554"/>
      <c r="BD1879" s="554"/>
      <c r="BE1879" s="554"/>
      <c r="BF1879" s="554"/>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row>
    <row r="1880" spans="1:124" hidden="1">
      <c r="A1880" s="9"/>
      <c r="B1880" s="9"/>
      <c r="C1880" s="9"/>
      <c r="D1880" s="9"/>
      <c r="E1880" s="9"/>
      <c r="F1880" s="9"/>
      <c r="G1880" s="9"/>
      <c r="H1880" s="9"/>
      <c r="I1880" s="9"/>
      <c r="J1880" s="9"/>
      <c r="K1880" s="9"/>
      <c r="L1880" s="9"/>
      <c r="M1880" s="9"/>
      <c r="N1880" s="9"/>
      <c r="O1880" s="9"/>
      <c r="P1880" s="9"/>
      <c r="Q1880" s="9"/>
      <c r="R1880" s="9"/>
      <c r="S1880" s="9"/>
      <c r="T1880" s="9"/>
      <c r="U1880" s="9"/>
      <c r="V1880" s="9"/>
      <c r="W1880" s="9"/>
      <c r="X1880" s="9"/>
      <c r="Y1880" s="9"/>
      <c r="Z1880" s="9"/>
      <c r="AA1880" s="9"/>
      <c r="AB1880" s="9"/>
      <c r="AC1880" s="9"/>
      <c r="AD1880" s="9"/>
      <c r="AE1880" s="9"/>
      <c r="AF1880" s="9"/>
      <c r="AG1880" s="9"/>
      <c r="AH1880" s="554"/>
      <c r="AI1880" s="554"/>
      <c r="AJ1880" s="554"/>
      <c r="AK1880" s="554"/>
      <c r="AL1880" s="554"/>
      <c r="AM1880" s="554"/>
      <c r="AN1880" s="554"/>
      <c r="AO1880" s="554"/>
      <c r="AP1880" s="554"/>
      <c r="AQ1880" s="554"/>
      <c r="AR1880" s="554"/>
      <c r="AS1880" s="554"/>
      <c r="AT1880" s="554"/>
      <c r="AU1880" s="554"/>
      <c r="AV1880" s="554"/>
      <c r="AW1880" s="554"/>
      <c r="AX1880" s="554"/>
      <c r="AY1880" s="554"/>
      <c r="AZ1880" s="554"/>
      <c r="BA1880" s="554"/>
      <c r="BB1880" s="554"/>
      <c r="BC1880" s="554"/>
      <c r="BD1880" s="554"/>
      <c r="BE1880" s="554"/>
      <c r="BF1880" s="554"/>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row>
    <row r="1881" spans="1:124" hidden="1">
      <c r="A1881" s="9"/>
      <c r="B1881" s="9"/>
      <c r="C1881" s="9"/>
      <c r="D1881" s="9"/>
      <c r="E1881" s="9"/>
      <c r="F1881" s="9"/>
      <c r="G1881" s="9"/>
      <c r="H1881" s="9"/>
      <c r="I1881" s="9"/>
      <c r="J1881" s="9"/>
      <c r="K1881" s="9"/>
      <c r="L1881" s="9"/>
      <c r="M1881" s="9"/>
      <c r="N1881" s="9"/>
      <c r="O1881" s="9"/>
      <c r="P1881" s="9"/>
      <c r="Q1881" s="9"/>
      <c r="R1881" s="9"/>
      <c r="S1881" s="9"/>
      <c r="T1881" s="9"/>
      <c r="U1881" s="9"/>
      <c r="V1881" s="9"/>
      <c r="W1881" s="9"/>
      <c r="X1881" s="9"/>
      <c r="Y1881" s="9"/>
      <c r="Z1881" s="9"/>
      <c r="AA1881" s="9"/>
      <c r="AB1881" s="9"/>
      <c r="AC1881" s="9"/>
      <c r="AD1881" s="9"/>
      <c r="AE1881" s="9"/>
      <c r="AF1881" s="9"/>
      <c r="AG1881" s="9"/>
      <c r="AH1881" s="554"/>
      <c r="AI1881" s="554"/>
      <c r="AJ1881" s="554"/>
      <c r="AK1881" s="554"/>
      <c r="AL1881" s="554"/>
      <c r="AM1881" s="554"/>
      <c r="AN1881" s="554"/>
      <c r="AO1881" s="554"/>
      <c r="AP1881" s="554"/>
      <c r="AQ1881" s="554"/>
      <c r="AR1881" s="554"/>
      <c r="AS1881" s="554"/>
      <c r="AT1881" s="554"/>
      <c r="AU1881" s="554"/>
      <c r="AV1881" s="554"/>
      <c r="AW1881" s="554"/>
      <c r="AX1881" s="554"/>
      <c r="AY1881" s="554"/>
      <c r="AZ1881" s="554"/>
      <c r="BA1881" s="554"/>
      <c r="BB1881" s="554"/>
      <c r="BC1881" s="554"/>
      <c r="BD1881" s="554"/>
      <c r="BE1881" s="554"/>
      <c r="BF1881" s="554"/>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row>
    <row r="1882" spans="1:124" hidden="1">
      <c r="A1882" s="9"/>
      <c r="B1882" s="9"/>
      <c r="C1882" s="9"/>
      <c r="D1882" s="9"/>
      <c r="E1882" s="9"/>
      <c r="F1882" s="9"/>
      <c r="G1882" s="9"/>
      <c r="H1882" s="9"/>
      <c r="I1882" s="9"/>
      <c r="J1882" s="9"/>
      <c r="K1882" s="9"/>
      <c r="L1882" s="9"/>
      <c r="M1882" s="9"/>
      <c r="N1882" s="9"/>
      <c r="O1882" s="9"/>
      <c r="P1882" s="9"/>
      <c r="Q1882" s="9"/>
      <c r="R1882" s="9"/>
      <c r="S1882" s="9"/>
      <c r="T1882" s="9"/>
      <c r="U1882" s="9"/>
      <c r="V1882" s="9"/>
      <c r="W1882" s="9"/>
      <c r="X1882" s="9"/>
      <c r="Y1882" s="9"/>
      <c r="Z1882" s="9"/>
      <c r="AA1882" s="9"/>
      <c r="AB1882" s="9"/>
      <c r="AC1882" s="9"/>
      <c r="AD1882" s="9"/>
      <c r="AE1882" s="9"/>
      <c r="AF1882" s="9"/>
      <c r="AG1882" s="9"/>
      <c r="AH1882" s="554"/>
      <c r="AI1882" s="554"/>
      <c r="AJ1882" s="554"/>
      <c r="AK1882" s="554"/>
      <c r="AL1882" s="554"/>
      <c r="AM1882" s="554"/>
      <c r="AN1882" s="554"/>
      <c r="AO1882" s="554"/>
      <c r="AP1882" s="554"/>
      <c r="AQ1882" s="554"/>
      <c r="AR1882" s="554"/>
      <c r="AS1882" s="554"/>
      <c r="AT1882" s="554"/>
      <c r="AU1882" s="554"/>
      <c r="AV1882" s="554"/>
      <c r="AW1882" s="554"/>
      <c r="AX1882" s="554"/>
      <c r="AY1882" s="554"/>
      <c r="AZ1882" s="554"/>
      <c r="BA1882" s="554"/>
      <c r="BB1882" s="554"/>
      <c r="BC1882" s="554"/>
      <c r="BD1882" s="554"/>
      <c r="BE1882" s="554"/>
      <c r="BF1882" s="554"/>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row>
    <row r="1883" spans="1:124" hidden="1">
      <c r="A1883" s="9"/>
      <c r="B1883" s="9"/>
      <c r="C1883" s="9"/>
      <c r="D1883" s="9"/>
      <c r="E1883" s="9"/>
      <c r="F1883" s="9"/>
      <c r="G1883" s="9"/>
      <c r="H1883" s="9"/>
      <c r="I1883" s="9"/>
      <c r="J1883" s="9"/>
      <c r="K1883" s="9"/>
      <c r="L1883" s="9"/>
      <c r="M1883" s="9"/>
      <c r="N1883" s="9"/>
      <c r="O1883" s="9"/>
      <c r="P1883" s="9"/>
      <c r="Q1883" s="9"/>
      <c r="R1883" s="9"/>
      <c r="S1883" s="9"/>
      <c r="T1883" s="9"/>
      <c r="U1883" s="9"/>
      <c r="V1883" s="9"/>
      <c r="W1883" s="9"/>
      <c r="X1883" s="9"/>
      <c r="Y1883" s="9"/>
      <c r="Z1883" s="9"/>
      <c r="AA1883" s="9"/>
      <c r="AB1883" s="9"/>
      <c r="AC1883" s="9"/>
      <c r="AD1883" s="9"/>
      <c r="AE1883" s="9"/>
      <c r="AF1883" s="9"/>
      <c r="AG1883" s="9"/>
      <c r="AH1883" s="554"/>
      <c r="AI1883" s="554"/>
      <c r="AJ1883" s="554"/>
      <c r="AK1883" s="554"/>
      <c r="AL1883" s="554"/>
      <c r="AM1883" s="554"/>
      <c r="AN1883" s="554"/>
      <c r="AO1883" s="554"/>
      <c r="AP1883" s="554"/>
      <c r="AQ1883" s="554"/>
      <c r="AR1883" s="554"/>
      <c r="AS1883" s="554"/>
      <c r="AT1883" s="554"/>
      <c r="AU1883" s="554"/>
      <c r="AV1883" s="554"/>
      <c r="AW1883" s="554"/>
      <c r="AX1883" s="554"/>
      <c r="AY1883" s="554"/>
      <c r="AZ1883" s="554"/>
      <c r="BA1883" s="554"/>
      <c r="BB1883" s="554"/>
      <c r="BC1883" s="554"/>
      <c r="BD1883" s="554"/>
      <c r="BE1883" s="554"/>
      <c r="BF1883" s="554"/>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row>
    <row r="1884" spans="1:124" hidden="1">
      <c r="A1884" s="9"/>
      <c r="B1884" s="9"/>
      <c r="C1884" s="9"/>
      <c r="D1884" s="9"/>
      <c r="E1884" s="9"/>
      <c r="F1884" s="9"/>
      <c r="G1884" s="9"/>
      <c r="H1884" s="9"/>
      <c r="I1884" s="9"/>
      <c r="J1884" s="9"/>
      <c r="K1884" s="9"/>
      <c r="L1884" s="9"/>
      <c r="M1884" s="9"/>
      <c r="N1884" s="9"/>
      <c r="O1884" s="9"/>
      <c r="P1884" s="9"/>
      <c r="Q1884" s="9"/>
      <c r="R1884" s="9"/>
      <c r="S1884" s="9"/>
      <c r="T1884" s="9"/>
      <c r="U1884" s="9"/>
      <c r="V1884" s="9"/>
      <c r="W1884" s="9"/>
      <c r="X1884" s="9"/>
      <c r="Y1884" s="9"/>
      <c r="Z1884" s="9"/>
      <c r="AA1884" s="9"/>
      <c r="AB1884" s="9"/>
      <c r="AC1884" s="9"/>
      <c r="AD1884" s="9"/>
      <c r="AE1884" s="9"/>
      <c r="AF1884" s="9"/>
      <c r="AG1884" s="9"/>
      <c r="AH1884" s="554"/>
      <c r="AI1884" s="554"/>
      <c r="AJ1884" s="554"/>
      <c r="AK1884" s="554"/>
      <c r="AL1884" s="554"/>
      <c r="AM1884" s="554"/>
      <c r="AN1884" s="554"/>
      <c r="AO1884" s="554"/>
      <c r="AP1884" s="554"/>
      <c r="AQ1884" s="554"/>
      <c r="AR1884" s="554"/>
      <c r="AS1884" s="554"/>
      <c r="AT1884" s="554"/>
      <c r="AU1884" s="554"/>
      <c r="AV1884" s="554"/>
      <c r="AW1884" s="554"/>
      <c r="AX1884" s="554"/>
      <c r="AY1884" s="554"/>
      <c r="AZ1884" s="554"/>
      <c r="BA1884" s="554"/>
      <c r="BB1884" s="554"/>
      <c r="BC1884" s="554"/>
      <c r="BD1884" s="554"/>
      <c r="BE1884" s="554"/>
      <c r="BF1884" s="554"/>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row>
    <row r="1885" spans="1:124" hidden="1">
      <c r="A1885" s="9"/>
      <c r="B1885" s="9"/>
      <c r="C1885" s="9"/>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554"/>
      <c r="AI1885" s="554"/>
      <c r="AJ1885" s="554"/>
      <c r="AK1885" s="554"/>
      <c r="AL1885" s="554"/>
      <c r="AM1885" s="554"/>
      <c r="AN1885" s="554"/>
      <c r="AO1885" s="554"/>
      <c r="AP1885" s="554"/>
      <c r="AQ1885" s="554"/>
      <c r="AR1885" s="554"/>
      <c r="AS1885" s="554"/>
      <c r="AT1885" s="554"/>
      <c r="AU1885" s="554"/>
      <c r="AV1885" s="554"/>
      <c r="AW1885" s="554"/>
      <c r="AX1885" s="554"/>
      <c r="AY1885" s="554"/>
      <c r="AZ1885" s="554"/>
      <c r="BA1885" s="554"/>
      <c r="BB1885" s="554"/>
      <c r="BC1885" s="554"/>
      <c r="BD1885" s="554"/>
      <c r="BE1885" s="554"/>
      <c r="BF1885" s="554"/>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row>
    <row r="1886" spans="1:124" hidden="1">
      <c r="A1886" s="9"/>
      <c r="B1886" s="9"/>
      <c r="C1886" s="9"/>
      <c r="D1886" s="9"/>
      <c r="E1886" s="9"/>
      <c r="F1886" s="9"/>
      <c r="G1886" s="9"/>
      <c r="H1886" s="9"/>
      <c r="I1886" s="9"/>
      <c r="J1886" s="9"/>
      <c r="K1886" s="9"/>
      <c r="L1886" s="9"/>
      <c r="M1886" s="9"/>
      <c r="N1886" s="9"/>
      <c r="O1886" s="9"/>
      <c r="P1886" s="9"/>
      <c r="Q1886" s="9"/>
      <c r="R1886" s="9"/>
      <c r="S1886" s="9"/>
      <c r="T1886" s="9"/>
      <c r="U1886" s="9"/>
      <c r="V1886" s="9"/>
      <c r="W1886" s="9"/>
      <c r="X1886" s="9"/>
      <c r="Y1886" s="9"/>
      <c r="Z1886" s="9"/>
      <c r="AA1886" s="9"/>
      <c r="AB1886" s="9"/>
      <c r="AC1886" s="9"/>
      <c r="AD1886" s="9"/>
      <c r="AE1886" s="9"/>
      <c r="AF1886" s="9"/>
      <c r="AG1886" s="9"/>
      <c r="AH1886" s="554"/>
      <c r="AI1886" s="554"/>
      <c r="AJ1886" s="554"/>
      <c r="AK1886" s="554"/>
      <c r="AL1886" s="554"/>
      <c r="AM1886" s="554"/>
      <c r="AN1886" s="554"/>
      <c r="AO1886" s="554"/>
      <c r="AP1886" s="554"/>
      <c r="AQ1886" s="554"/>
      <c r="AR1886" s="554"/>
      <c r="AS1886" s="554"/>
      <c r="AT1886" s="554"/>
      <c r="AU1886" s="554"/>
      <c r="AV1886" s="554"/>
      <c r="AW1886" s="554"/>
      <c r="AX1886" s="554"/>
      <c r="AY1886" s="554"/>
      <c r="AZ1886" s="554"/>
      <c r="BA1886" s="554"/>
      <c r="BB1886" s="554"/>
      <c r="BC1886" s="554"/>
      <c r="BD1886" s="554"/>
      <c r="BE1886" s="554"/>
      <c r="BF1886" s="554"/>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row>
    <row r="1887" spans="1:124" hidden="1">
      <c r="A1887" s="9"/>
      <c r="B1887" s="9"/>
      <c r="C1887" s="9"/>
      <c r="D1887" s="9"/>
      <c r="E1887" s="9"/>
      <c r="F1887" s="9"/>
      <c r="G1887" s="9"/>
      <c r="H1887" s="9"/>
      <c r="I1887" s="9"/>
      <c r="J1887" s="9"/>
      <c r="K1887" s="9"/>
      <c r="L1887" s="9"/>
      <c r="M1887" s="9"/>
      <c r="N1887" s="9"/>
      <c r="O1887" s="9"/>
      <c r="P1887" s="9"/>
      <c r="Q1887" s="9"/>
      <c r="R1887" s="9"/>
      <c r="S1887" s="9"/>
      <c r="T1887" s="9"/>
      <c r="U1887" s="9"/>
      <c r="V1887" s="9"/>
      <c r="W1887" s="9"/>
      <c r="X1887" s="9"/>
      <c r="Y1887" s="9"/>
      <c r="Z1887" s="9"/>
      <c r="AA1887" s="9"/>
      <c r="AB1887" s="9"/>
      <c r="AC1887" s="9"/>
      <c r="AD1887" s="9"/>
      <c r="AE1887" s="9"/>
      <c r="AF1887" s="9"/>
      <c r="AG1887" s="9"/>
      <c r="AH1887" s="554"/>
      <c r="AI1887" s="554"/>
      <c r="AJ1887" s="554"/>
      <c r="AK1887" s="554"/>
      <c r="AL1887" s="554"/>
      <c r="AM1887" s="554"/>
      <c r="AN1887" s="554"/>
      <c r="AO1887" s="554"/>
      <c r="AP1887" s="554"/>
      <c r="AQ1887" s="554"/>
      <c r="AR1887" s="554"/>
      <c r="AS1887" s="554"/>
      <c r="AT1887" s="554"/>
      <c r="AU1887" s="554"/>
      <c r="AV1887" s="554"/>
      <c r="AW1887" s="554"/>
      <c r="AX1887" s="554"/>
      <c r="AY1887" s="554"/>
      <c r="AZ1887" s="554"/>
      <c r="BA1887" s="554"/>
      <c r="BB1887" s="554"/>
      <c r="BC1887" s="554"/>
      <c r="BD1887" s="554"/>
      <c r="BE1887" s="554"/>
      <c r="BF1887" s="554"/>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row>
    <row r="1888" spans="1:124" hidden="1">
      <c r="A1888" s="9"/>
      <c r="B1888" s="9"/>
      <c r="C1888" s="9"/>
      <c r="D1888" s="9"/>
      <c r="E1888" s="9"/>
      <c r="F1888" s="9"/>
      <c r="G1888" s="9"/>
      <c r="H1888" s="9"/>
      <c r="I1888" s="9"/>
      <c r="J1888" s="9"/>
      <c r="K1888" s="9"/>
      <c r="L1888" s="9"/>
      <c r="M1888" s="9"/>
      <c r="N1888" s="9"/>
      <c r="O1888" s="9"/>
      <c r="P1888" s="9"/>
      <c r="Q1888" s="9"/>
      <c r="R1888" s="9"/>
      <c r="S1888" s="9"/>
      <c r="T1888" s="9"/>
      <c r="U1888" s="9"/>
      <c r="V1888" s="9"/>
      <c r="W1888" s="9"/>
      <c r="X1888" s="9"/>
      <c r="Y1888" s="9"/>
      <c r="Z1888" s="9"/>
      <c r="AA1888" s="9"/>
      <c r="AB1888" s="9"/>
      <c r="AC1888" s="9"/>
      <c r="AD1888" s="9"/>
      <c r="AE1888" s="9"/>
      <c r="AF1888" s="9"/>
      <c r="AG1888" s="9"/>
      <c r="AH1888" s="554"/>
      <c r="AI1888" s="554"/>
      <c r="AJ1888" s="554"/>
      <c r="AK1888" s="554"/>
      <c r="AL1888" s="554"/>
      <c r="AM1888" s="554"/>
      <c r="AN1888" s="554"/>
      <c r="AO1888" s="554"/>
      <c r="AP1888" s="554"/>
      <c r="AQ1888" s="554"/>
      <c r="AR1888" s="554"/>
      <c r="AS1888" s="554"/>
      <c r="AT1888" s="554"/>
      <c r="AU1888" s="554"/>
      <c r="AV1888" s="554"/>
      <c r="AW1888" s="554"/>
      <c r="AX1888" s="554"/>
      <c r="AY1888" s="554"/>
      <c r="AZ1888" s="554"/>
      <c r="BA1888" s="554"/>
      <c r="BB1888" s="554"/>
      <c r="BC1888" s="554"/>
      <c r="BD1888" s="554"/>
      <c r="BE1888" s="554"/>
      <c r="BF1888" s="554"/>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row>
  </sheetData>
  <sheetProtection algorithmName="SHA-512" hashValue="hGPVUkpCmcowgTqIM1mDyUTHQtyswacfRPg2YmHSs6rBcEYDLbNf/D8iSYwYXXVdP8XJTGHSc2P5NuR2GMafdQ==" saltValue="fKnXyLdTHb8kA0czr48SxA==" spinCount="100000" sheet="1" selectLockedCells="1"/>
  <mergeCells count="555">
    <mergeCell ref="P47:U47"/>
    <mergeCell ref="P48:Q48"/>
    <mergeCell ref="R48:S48"/>
    <mergeCell ref="T48:U48"/>
    <mergeCell ref="P49:Q49"/>
    <mergeCell ref="R49:S49"/>
    <mergeCell ref="T49:U49"/>
    <mergeCell ref="B7:AF7"/>
    <mergeCell ref="Y1:AF1"/>
    <mergeCell ref="Y2:AF2"/>
    <mergeCell ref="Y3:AF3"/>
    <mergeCell ref="Y4:AF4"/>
    <mergeCell ref="Y5:AF5"/>
    <mergeCell ref="E1:W5"/>
    <mergeCell ref="S20:S21"/>
    <mergeCell ref="M20:M21"/>
    <mergeCell ref="N20:N21"/>
    <mergeCell ref="O20:O21"/>
    <mergeCell ref="P20:P21"/>
    <mergeCell ref="Q20:Q21"/>
    <mergeCell ref="R20:R21"/>
    <mergeCell ref="E20:E21"/>
    <mergeCell ref="F20:F21"/>
    <mergeCell ref="G20:G21"/>
    <mergeCell ref="AM18:AP18"/>
    <mergeCell ref="E9:L10"/>
    <mergeCell ref="E12:V13"/>
    <mergeCell ref="X12:AE13"/>
    <mergeCell ref="E15:J15"/>
    <mergeCell ref="K15:O15"/>
    <mergeCell ref="P15:V15"/>
    <mergeCell ref="X15:AE16"/>
    <mergeCell ref="F16:G16"/>
    <mergeCell ref="P16:R16"/>
    <mergeCell ref="S16:T16"/>
    <mergeCell ref="X17:AB17"/>
    <mergeCell ref="AC17:AE17"/>
    <mergeCell ref="Y18:Z18"/>
    <mergeCell ref="AA18:AB18"/>
    <mergeCell ref="AC18:AC19"/>
    <mergeCell ref="AD18:AD19"/>
    <mergeCell ref="AE18:AE19"/>
    <mergeCell ref="AH18:AK18"/>
    <mergeCell ref="H20:H21"/>
    <mergeCell ref="I20:I21"/>
    <mergeCell ref="J20:J21"/>
    <mergeCell ref="K20:K21"/>
    <mergeCell ref="L20:L21"/>
    <mergeCell ref="AN20:AN21"/>
    <mergeCell ref="Z20:Z21"/>
    <mergeCell ref="AA20:AA21"/>
    <mergeCell ref="AB20:AB21"/>
    <mergeCell ref="AC20:AC21"/>
    <mergeCell ref="AD20:AD21"/>
    <mergeCell ref="AE20:AE21"/>
    <mergeCell ref="T20:T21"/>
    <mergeCell ref="U20:U21"/>
    <mergeCell ref="V20:V21"/>
    <mergeCell ref="X20:X21"/>
    <mergeCell ref="Y20:Y21"/>
    <mergeCell ref="Q22:Q23"/>
    <mergeCell ref="R22:R23"/>
    <mergeCell ref="S22:S23"/>
    <mergeCell ref="AW20:AW21"/>
    <mergeCell ref="E22:E23"/>
    <mergeCell ref="F22:F23"/>
    <mergeCell ref="G22:G23"/>
    <mergeCell ref="H22:H23"/>
    <mergeCell ref="I22:I23"/>
    <mergeCell ref="J22:J23"/>
    <mergeCell ref="K22:K23"/>
    <mergeCell ref="L22:L23"/>
    <mergeCell ref="M22:M23"/>
    <mergeCell ref="AO20:AO21"/>
    <mergeCell ref="AP20:AP21"/>
    <mergeCell ref="AR20:AR21"/>
    <mergeCell ref="AS20:AS21"/>
    <mergeCell ref="AT20:AT21"/>
    <mergeCell ref="AU20:AU21"/>
    <mergeCell ref="AH20:AH21"/>
    <mergeCell ref="AI20:AI21"/>
    <mergeCell ref="AJ20:AJ21"/>
    <mergeCell ref="AK20:AK21"/>
    <mergeCell ref="AM20:AM21"/>
    <mergeCell ref="AT22:AT23"/>
    <mergeCell ref="AU22:AU23"/>
    <mergeCell ref="AW22:AW23"/>
    <mergeCell ref="AI22:AI23"/>
    <mergeCell ref="AJ22:AJ23"/>
    <mergeCell ref="AK22:AK23"/>
    <mergeCell ref="AM22:AM23"/>
    <mergeCell ref="AN22:AN23"/>
    <mergeCell ref="AO22:AO23"/>
    <mergeCell ref="E24:E25"/>
    <mergeCell ref="F24:F25"/>
    <mergeCell ref="G24:G25"/>
    <mergeCell ref="H24:H25"/>
    <mergeCell ref="I24:I25"/>
    <mergeCell ref="J24:J25"/>
    <mergeCell ref="AP22:AP23"/>
    <mergeCell ref="AR22:AR23"/>
    <mergeCell ref="AS22:AS23"/>
    <mergeCell ref="AA22:AA23"/>
    <mergeCell ref="AB22:AB23"/>
    <mergeCell ref="AC22:AC23"/>
    <mergeCell ref="AD22:AD23"/>
    <mergeCell ref="AE22:AE23"/>
    <mergeCell ref="AH22:AH23"/>
    <mergeCell ref="T22:T23"/>
    <mergeCell ref="U22:U23"/>
    <mergeCell ref="V22:V23"/>
    <mergeCell ref="X22:X23"/>
    <mergeCell ref="Y22:Y23"/>
    <mergeCell ref="Z22:Z23"/>
    <mergeCell ref="N22:N23"/>
    <mergeCell ref="O22:O23"/>
    <mergeCell ref="P22:P23"/>
    <mergeCell ref="Q24:Q25"/>
    <mergeCell ref="R24:R25"/>
    <mergeCell ref="S24:S25"/>
    <mergeCell ref="K24:K25"/>
    <mergeCell ref="L24:L25"/>
    <mergeCell ref="M24:M25"/>
    <mergeCell ref="N24:N25"/>
    <mergeCell ref="O24:O25"/>
    <mergeCell ref="P24:P25"/>
    <mergeCell ref="AA26:AA27"/>
    <mergeCell ref="AB26:AB27"/>
    <mergeCell ref="AC26:AC27"/>
    <mergeCell ref="AD26:AD27"/>
    <mergeCell ref="R26:R27"/>
    <mergeCell ref="S26:S27"/>
    <mergeCell ref="T26:T27"/>
    <mergeCell ref="U26:U27"/>
    <mergeCell ref="E26:E27"/>
    <mergeCell ref="F26:F27"/>
    <mergeCell ref="G26:G27"/>
    <mergeCell ref="H26:H27"/>
    <mergeCell ref="I26:I27"/>
    <mergeCell ref="J26:J27"/>
    <mergeCell ref="K26:K27"/>
    <mergeCell ref="Y26:Y27"/>
    <mergeCell ref="Z26:Z27"/>
    <mergeCell ref="V26:V27"/>
    <mergeCell ref="X26:X27"/>
    <mergeCell ref="N26:N27"/>
    <mergeCell ref="O26:O27"/>
    <mergeCell ref="P26:P27"/>
    <mergeCell ref="Q26:Q27"/>
    <mergeCell ref="AT24:AT25"/>
    <mergeCell ref="AU24:AU25"/>
    <mergeCell ref="AW24:AW25"/>
    <mergeCell ref="AO24:AO25"/>
    <mergeCell ref="AP24:AP25"/>
    <mergeCell ref="AR24:AR25"/>
    <mergeCell ref="AS24:AS25"/>
    <mergeCell ref="T24:T25"/>
    <mergeCell ref="U24:U25"/>
    <mergeCell ref="V24:V25"/>
    <mergeCell ref="AM24:AM25"/>
    <mergeCell ref="AN24:AN25"/>
    <mergeCell ref="AD24:AD25"/>
    <mergeCell ref="AE24:AE25"/>
    <mergeCell ref="AH24:AH25"/>
    <mergeCell ref="AI24:AI25"/>
    <mergeCell ref="AJ24:AJ25"/>
    <mergeCell ref="AK24:AK25"/>
    <mergeCell ref="X24:X25"/>
    <mergeCell ref="Y24:Y25"/>
    <mergeCell ref="Z24:Z25"/>
    <mergeCell ref="AA24:AA25"/>
    <mergeCell ref="AB24:AB25"/>
    <mergeCell ref="AC24:AC25"/>
    <mergeCell ref="AU26:AU27"/>
    <mergeCell ref="AW26:AW27"/>
    <mergeCell ref="E28:E29"/>
    <mergeCell ref="F28:F29"/>
    <mergeCell ref="G28:G29"/>
    <mergeCell ref="H28:H29"/>
    <mergeCell ref="I28:I29"/>
    <mergeCell ref="J28:J29"/>
    <mergeCell ref="K28:K29"/>
    <mergeCell ref="L28:L29"/>
    <mergeCell ref="AN26:AN27"/>
    <mergeCell ref="AO26:AO27"/>
    <mergeCell ref="AP26:AP27"/>
    <mergeCell ref="AR26:AR27"/>
    <mergeCell ref="AS26:AS27"/>
    <mergeCell ref="AT26:AT27"/>
    <mergeCell ref="AE26:AE27"/>
    <mergeCell ref="AH26:AH27"/>
    <mergeCell ref="AI26:AI27"/>
    <mergeCell ref="AJ26:AJ27"/>
    <mergeCell ref="AK26:AK27"/>
    <mergeCell ref="AM26:AM27"/>
    <mergeCell ref="L26:L27"/>
    <mergeCell ref="M26:M27"/>
    <mergeCell ref="S28:S29"/>
    <mergeCell ref="T28:T29"/>
    <mergeCell ref="U28:U29"/>
    <mergeCell ref="V28:V29"/>
    <mergeCell ref="X28:X29"/>
    <mergeCell ref="Y28:Y29"/>
    <mergeCell ref="M28:M29"/>
    <mergeCell ref="N28:N29"/>
    <mergeCell ref="O28:O29"/>
    <mergeCell ref="P28:P29"/>
    <mergeCell ref="Q28:Q29"/>
    <mergeCell ref="R28:R29"/>
    <mergeCell ref="AJ28:AJ29"/>
    <mergeCell ref="AK28:AK29"/>
    <mergeCell ref="AM28:AM29"/>
    <mergeCell ref="AN28:AN29"/>
    <mergeCell ref="Z28:Z29"/>
    <mergeCell ref="AA28:AA29"/>
    <mergeCell ref="AB28:AB29"/>
    <mergeCell ref="AC28:AC29"/>
    <mergeCell ref="AD28:AD29"/>
    <mergeCell ref="AE28:AE29"/>
    <mergeCell ref="N30:N31"/>
    <mergeCell ref="O30:O31"/>
    <mergeCell ref="P30:P31"/>
    <mergeCell ref="Q30:Q31"/>
    <mergeCell ref="R30:R31"/>
    <mergeCell ref="S30:S31"/>
    <mergeCell ref="AW28:AW29"/>
    <mergeCell ref="E30:E31"/>
    <mergeCell ref="F30:F31"/>
    <mergeCell ref="G30:G31"/>
    <mergeCell ref="H30:H31"/>
    <mergeCell ref="I30:I31"/>
    <mergeCell ref="J30:J31"/>
    <mergeCell ref="K30:K31"/>
    <mergeCell ref="L30:L31"/>
    <mergeCell ref="M30:M31"/>
    <mergeCell ref="AO28:AO29"/>
    <mergeCell ref="AP28:AP29"/>
    <mergeCell ref="AR28:AR29"/>
    <mergeCell ref="AS28:AS29"/>
    <mergeCell ref="AT28:AT29"/>
    <mergeCell ref="AU28:AU29"/>
    <mergeCell ref="AH28:AH29"/>
    <mergeCell ref="AI28:AI29"/>
    <mergeCell ref="AA30:AA31"/>
    <mergeCell ref="AB30:AB31"/>
    <mergeCell ref="AC30:AC31"/>
    <mergeCell ref="AD30:AD31"/>
    <mergeCell ref="AE30:AE31"/>
    <mergeCell ref="AH30:AH31"/>
    <mergeCell ref="T30:T31"/>
    <mergeCell ref="U30:U31"/>
    <mergeCell ref="V30:V31"/>
    <mergeCell ref="X30:X31"/>
    <mergeCell ref="Y30:Y31"/>
    <mergeCell ref="Z30:Z31"/>
    <mergeCell ref="AP30:AP31"/>
    <mergeCell ref="AR30:AR31"/>
    <mergeCell ref="AS30:AS31"/>
    <mergeCell ref="AT30:AT31"/>
    <mergeCell ref="AU30:AU31"/>
    <mergeCell ref="AW30:AW31"/>
    <mergeCell ref="AI30:AI31"/>
    <mergeCell ref="AJ30:AJ31"/>
    <mergeCell ref="AK30:AK31"/>
    <mergeCell ref="AM30:AM31"/>
    <mergeCell ref="AN30:AN31"/>
    <mergeCell ref="AO30:AO31"/>
    <mergeCell ref="K32:K33"/>
    <mergeCell ref="L32:L33"/>
    <mergeCell ref="M32:M33"/>
    <mergeCell ref="N32:N33"/>
    <mergeCell ref="O32:O33"/>
    <mergeCell ref="P32:P33"/>
    <mergeCell ref="E32:E33"/>
    <mergeCell ref="F32:F33"/>
    <mergeCell ref="G32:G33"/>
    <mergeCell ref="H32:H33"/>
    <mergeCell ref="I32:I33"/>
    <mergeCell ref="J32:J33"/>
    <mergeCell ref="Z32:Z33"/>
    <mergeCell ref="AA32:AA33"/>
    <mergeCell ref="AB32:AB33"/>
    <mergeCell ref="AC32:AC33"/>
    <mergeCell ref="Q32:Q33"/>
    <mergeCell ref="R32:R33"/>
    <mergeCell ref="S32:S33"/>
    <mergeCell ref="T32:T33"/>
    <mergeCell ref="U32:U33"/>
    <mergeCell ref="V32:V33"/>
    <mergeCell ref="AT32:AT33"/>
    <mergeCell ref="AU32:AU33"/>
    <mergeCell ref="AW32:AW33"/>
    <mergeCell ref="E34:E35"/>
    <mergeCell ref="F34:F35"/>
    <mergeCell ref="G34:G35"/>
    <mergeCell ref="H34:H35"/>
    <mergeCell ref="I34:I35"/>
    <mergeCell ref="J34:J35"/>
    <mergeCell ref="K34:K35"/>
    <mergeCell ref="AM32:AM33"/>
    <mergeCell ref="AN32:AN33"/>
    <mergeCell ref="AO32:AO33"/>
    <mergeCell ref="AP32:AP33"/>
    <mergeCell ref="AR32:AR33"/>
    <mergeCell ref="AS32:AS33"/>
    <mergeCell ref="AD32:AD33"/>
    <mergeCell ref="AE32:AE33"/>
    <mergeCell ref="AH32:AH33"/>
    <mergeCell ref="AI32:AI33"/>
    <mergeCell ref="AJ32:AJ33"/>
    <mergeCell ref="AK32:AK33"/>
    <mergeCell ref="X32:X33"/>
    <mergeCell ref="Y32:Y33"/>
    <mergeCell ref="R34:R35"/>
    <mergeCell ref="S34:S35"/>
    <mergeCell ref="T34:T35"/>
    <mergeCell ref="U34:U35"/>
    <mergeCell ref="V34:V35"/>
    <mergeCell ref="X34:X35"/>
    <mergeCell ref="L34:L35"/>
    <mergeCell ref="M34:M35"/>
    <mergeCell ref="N34:N35"/>
    <mergeCell ref="O34:O35"/>
    <mergeCell ref="P34:P35"/>
    <mergeCell ref="Q34:Q35"/>
    <mergeCell ref="AI34:AI35"/>
    <mergeCell ref="AJ34:AJ35"/>
    <mergeCell ref="AK34:AK35"/>
    <mergeCell ref="AM34:AM35"/>
    <mergeCell ref="Y34:Y35"/>
    <mergeCell ref="Z34:Z35"/>
    <mergeCell ref="AA34:AA35"/>
    <mergeCell ref="AB34:AB35"/>
    <mergeCell ref="AC34:AC35"/>
    <mergeCell ref="AD34:AD35"/>
    <mergeCell ref="M36:M37"/>
    <mergeCell ref="N36:N37"/>
    <mergeCell ref="O36:O37"/>
    <mergeCell ref="P36:P37"/>
    <mergeCell ref="Q36:Q37"/>
    <mergeCell ref="R36:R37"/>
    <mergeCell ref="AU34:AU35"/>
    <mergeCell ref="AW34:AW35"/>
    <mergeCell ref="E36:E37"/>
    <mergeCell ref="F36:F37"/>
    <mergeCell ref="G36:G37"/>
    <mergeCell ref="H36:H37"/>
    <mergeCell ref="I36:I37"/>
    <mergeCell ref="J36:J37"/>
    <mergeCell ref="K36:K37"/>
    <mergeCell ref="L36:L37"/>
    <mergeCell ref="AN34:AN35"/>
    <mergeCell ref="AO34:AO35"/>
    <mergeCell ref="AP34:AP35"/>
    <mergeCell ref="AR34:AR35"/>
    <mergeCell ref="AS34:AS35"/>
    <mergeCell ref="AT34:AT35"/>
    <mergeCell ref="AE34:AE35"/>
    <mergeCell ref="AH34:AH35"/>
    <mergeCell ref="AN36:AN37"/>
    <mergeCell ref="Z36:Z37"/>
    <mergeCell ref="AA36:AA37"/>
    <mergeCell ref="AB36:AB37"/>
    <mergeCell ref="AC36:AC37"/>
    <mergeCell ref="AD36:AD37"/>
    <mergeCell ref="AE36:AE37"/>
    <mergeCell ref="S36:S37"/>
    <mergeCell ref="T36:T37"/>
    <mergeCell ref="U36:U37"/>
    <mergeCell ref="V36:V37"/>
    <mergeCell ref="X36:X37"/>
    <mergeCell ref="Y36:Y37"/>
    <mergeCell ref="Q38:Q39"/>
    <mergeCell ref="R38:R39"/>
    <mergeCell ref="S38:S39"/>
    <mergeCell ref="AW36:AW37"/>
    <mergeCell ref="E38:E39"/>
    <mergeCell ref="F38:F39"/>
    <mergeCell ref="G38:G39"/>
    <mergeCell ref="H38:H39"/>
    <mergeCell ref="I38:I39"/>
    <mergeCell ref="J38:J39"/>
    <mergeCell ref="K38:K39"/>
    <mergeCell ref="L38:L39"/>
    <mergeCell ref="M38:M39"/>
    <mergeCell ref="AO36:AO37"/>
    <mergeCell ref="AP36:AP37"/>
    <mergeCell ref="AR36:AR37"/>
    <mergeCell ref="AS36:AS37"/>
    <mergeCell ref="AT36:AT37"/>
    <mergeCell ref="AU36:AU37"/>
    <mergeCell ref="AH36:AH37"/>
    <mergeCell ref="AI36:AI37"/>
    <mergeCell ref="AJ36:AJ37"/>
    <mergeCell ref="AK36:AK37"/>
    <mergeCell ref="AM36:AM37"/>
    <mergeCell ref="AT38:AT39"/>
    <mergeCell ref="AU38:AU39"/>
    <mergeCell ref="AW38:AW39"/>
    <mergeCell ref="AI38:AI39"/>
    <mergeCell ref="AJ38:AJ39"/>
    <mergeCell ref="AK38:AK39"/>
    <mergeCell ref="AM38:AM39"/>
    <mergeCell ref="AN38:AN39"/>
    <mergeCell ref="AO38:AO39"/>
    <mergeCell ref="E40:E41"/>
    <mergeCell ref="F40:F41"/>
    <mergeCell ref="G40:G41"/>
    <mergeCell ref="H40:H41"/>
    <mergeCell ref="I40:I41"/>
    <mergeCell ref="J40:J41"/>
    <mergeCell ref="AP38:AP39"/>
    <mergeCell ref="AR38:AR39"/>
    <mergeCell ref="AS38:AS39"/>
    <mergeCell ref="AA38:AA39"/>
    <mergeCell ref="AB38:AB39"/>
    <mergeCell ref="AC38:AC39"/>
    <mergeCell ref="AD38:AD39"/>
    <mergeCell ref="AE38:AE39"/>
    <mergeCell ref="AH38:AH39"/>
    <mergeCell ref="T38:T39"/>
    <mergeCell ref="U38:U39"/>
    <mergeCell ref="V38:V39"/>
    <mergeCell ref="X38:X39"/>
    <mergeCell ref="Y38:Y39"/>
    <mergeCell ref="Z38:Z39"/>
    <mergeCell ref="N38:N39"/>
    <mergeCell ref="O38:O39"/>
    <mergeCell ref="P38:P39"/>
    <mergeCell ref="Q40:Q41"/>
    <mergeCell ref="R40:R41"/>
    <mergeCell ref="S40:S41"/>
    <mergeCell ref="T40:T41"/>
    <mergeCell ref="U40:U41"/>
    <mergeCell ref="V40:V41"/>
    <mergeCell ref="K40:K41"/>
    <mergeCell ref="L40:L41"/>
    <mergeCell ref="M40:M41"/>
    <mergeCell ref="N40:N41"/>
    <mergeCell ref="O40:O41"/>
    <mergeCell ref="P40:P41"/>
    <mergeCell ref="AT40:AT41"/>
    <mergeCell ref="AU40:AU41"/>
    <mergeCell ref="AW40:AW41"/>
    <mergeCell ref="D44:G45"/>
    <mergeCell ref="H44:V44"/>
    <mergeCell ref="H45:V45"/>
    <mergeCell ref="AM40:AM41"/>
    <mergeCell ref="AN40:AN41"/>
    <mergeCell ref="AO40:AO41"/>
    <mergeCell ref="AP40:AP41"/>
    <mergeCell ref="AR40:AR41"/>
    <mergeCell ref="AS40:AS41"/>
    <mergeCell ref="AD40:AD41"/>
    <mergeCell ref="AE40:AE41"/>
    <mergeCell ref="AH40:AH41"/>
    <mergeCell ref="AI40:AI41"/>
    <mergeCell ref="AJ40:AJ41"/>
    <mergeCell ref="AK40:AK41"/>
    <mergeCell ref="X40:X41"/>
    <mergeCell ref="Y40:Y41"/>
    <mergeCell ref="Z40:Z41"/>
    <mergeCell ref="AA40:AA41"/>
    <mergeCell ref="AB40:AB41"/>
    <mergeCell ref="AC40:AC41"/>
    <mergeCell ref="P64:Q64"/>
    <mergeCell ref="P65:Q65"/>
    <mergeCell ref="P66:Q66"/>
    <mergeCell ref="P67:Q67"/>
    <mergeCell ref="P68:Q68"/>
    <mergeCell ref="P69:Q69"/>
    <mergeCell ref="P58:Q58"/>
    <mergeCell ref="P59:Q59"/>
    <mergeCell ref="P60:Q60"/>
    <mergeCell ref="P61:Q61"/>
    <mergeCell ref="P62:Q62"/>
    <mergeCell ref="P63:Q63"/>
    <mergeCell ref="P76:Q76"/>
    <mergeCell ref="P77:Q77"/>
    <mergeCell ref="P78:Q78"/>
    <mergeCell ref="P79:Q79"/>
    <mergeCell ref="P80:Q80"/>
    <mergeCell ref="P81:Q81"/>
    <mergeCell ref="P70:Q70"/>
    <mergeCell ref="P71:Q71"/>
    <mergeCell ref="P72:Q72"/>
    <mergeCell ref="P73:Q73"/>
    <mergeCell ref="P74:Q74"/>
    <mergeCell ref="P75:Q75"/>
    <mergeCell ref="P88:Q88"/>
    <mergeCell ref="P89:Q89"/>
    <mergeCell ref="P90:Q90"/>
    <mergeCell ref="P91:Q91"/>
    <mergeCell ref="P92:Q92"/>
    <mergeCell ref="P93:Q93"/>
    <mergeCell ref="P82:Q82"/>
    <mergeCell ref="P83:Q83"/>
    <mergeCell ref="P84:Q84"/>
    <mergeCell ref="P85:Q85"/>
    <mergeCell ref="P86:Q86"/>
    <mergeCell ref="P87:Q87"/>
    <mergeCell ref="P100:Q100"/>
    <mergeCell ref="P101:Q101"/>
    <mergeCell ref="P102:Q102"/>
    <mergeCell ref="P103:Q103"/>
    <mergeCell ref="P104:Q104"/>
    <mergeCell ref="P105:Q105"/>
    <mergeCell ref="P94:Q94"/>
    <mergeCell ref="P95:Q95"/>
    <mergeCell ref="P96:Q96"/>
    <mergeCell ref="P97:Q97"/>
    <mergeCell ref="P98:Q98"/>
    <mergeCell ref="P99:Q99"/>
    <mergeCell ref="P112:Q112"/>
    <mergeCell ref="P113:Q113"/>
    <mergeCell ref="P114:Q114"/>
    <mergeCell ref="P106:Q106"/>
    <mergeCell ref="P107:Q107"/>
    <mergeCell ref="P108:Q108"/>
    <mergeCell ref="P109:Q109"/>
    <mergeCell ref="P110:Q110"/>
    <mergeCell ref="P111:Q111"/>
    <mergeCell ref="AD49:AE49"/>
    <mergeCell ref="AD50:AE50"/>
    <mergeCell ref="AD51:AE51"/>
    <mergeCell ref="AD52:AE52"/>
    <mergeCell ref="AB48:AE48"/>
    <mergeCell ref="V48:AA48"/>
    <mergeCell ref="V49:AA49"/>
    <mergeCell ref="V50:AA50"/>
    <mergeCell ref="V51:AA51"/>
    <mergeCell ref="V52:AA52"/>
    <mergeCell ref="AB49:AC49"/>
    <mergeCell ref="AB50:AC50"/>
    <mergeCell ref="AB51:AC51"/>
    <mergeCell ref="AB52:AC52"/>
    <mergeCell ref="P50:Q50"/>
    <mergeCell ref="R50:S50"/>
    <mergeCell ref="T50:U50"/>
    <mergeCell ref="P51:Q51"/>
    <mergeCell ref="R51:S51"/>
    <mergeCell ref="T51:U51"/>
    <mergeCell ref="P52:Q52"/>
    <mergeCell ref="R52:S52"/>
    <mergeCell ref="T52:U52"/>
    <mergeCell ref="K48:O48"/>
    <mergeCell ref="K49:O49"/>
    <mergeCell ref="K50:O50"/>
    <mergeCell ref="K51:O51"/>
    <mergeCell ref="K52:O52"/>
    <mergeCell ref="D48:H48"/>
    <mergeCell ref="D49:H49"/>
    <mergeCell ref="D50:H50"/>
    <mergeCell ref="D51:H51"/>
    <mergeCell ref="D52:H52"/>
  </mergeCells>
  <conditionalFormatting sqref="H44:H45">
    <cfRule type="expression" dxfId="21" priority="9" stopIfTrue="1">
      <formula>$AW$42=1</formula>
    </cfRule>
  </conditionalFormatting>
  <conditionalFormatting sqref="H44:H45">
    <cfRule type="expression" dxfId="20" priority="7" stopIfTrue="1">
      <formula>$AW$42=2</formula>
    </cfRule>
    <cfRule type="expression" dxfId="19" priority="8" stopIfTrue="1">
      <formula>$AW$42=0</formula>
    </cfRule>
  </conditionalFormatting>
  <conditionalFormatting sqref="E20:V41 X20:AA41 AC20:AE41">
    <cfRule type="cellIs" dxfId="18" priority="10" stopIfTrue="1" operator="equal">
      <formula>"X"</formula>
    </cfRule>
  </conditionalFormatting>
  <conditionalFormatting sqref="I49">
    <cfRule type="expression" dxfId="17" priority="6" stopIfTrue="1">
      <formula>$AW$42=1</formula>
    </cfRule>
  </conditionalFormatting>
  <conditionalFormatting sqref="I49">
    <cfRule type="expression" dxfId="16" priority="4" stopIfTrue="1">
      <formula>$AW$42=2</formula>
    </cfRule>
    <cfRule type="expression" dxfId="15" priority="5" stopIfTrue="1">
      <formula>$AW$42=0</formula>
    </cfRule>
  </conditionalFormatting>
  <conditionalFormatting sqref="I50:I52">
    <cfRule type="expression" dxfId="14" priority="3" stopIfTrue="1">
      <formula>$AW$42=1</formula>
    </cfRule>
  </conditionalFormatting>
  <conditionalFormatting sqref="I50:I52">
    <cfRule type="expression" dxfId="13" priority="1" stopIfTrue="1">
      <formula>$AW$42=2</formula>
    </cfRule>
    <cfRule type="expression" dxfId="12" priority="2" stopIfTrue="1">
      <formula>$AW$42=0</formula>
    </cfRule>
  </conditionalFormatting>
  <printOptions horizontalCentered="1"/>
  <pageMargins left="0.7" right="0.7" top="0.75" bottom="0.75" header="0.3" footer="0.3"/>
  <pageSetup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2785"/>
  <sheetViews>
    <sheetView zoomScale="40" zoomScaleNormal="40" workbookViewId="0">
      <selection activeCell="D92" sqref="D92:O92"/>
    </sheetView>
  </sheetViews>
  <sheetFormatPr baseColWidth="10" defaultColWidth="0" defaultRowHeight="13.2" zeroHeight="1"/>
  <cols>
    <col min="1" max="1" width="3" style="8" customWidth="1"/>
    <col min="2" max="2" width="5" style="8" customWidth="1"/>
    <col min="3" max="3" width="10.21875" style="8" customWidth="1"/>
    <col min="4" max="4" width="21.44140625" style="8" customWidth="1"/>
    <col min="5" max="5" width="20.21875" style="8" customWidth="1"/>
    <col min="6" max="6" width="8.77734375" style="8" customWidth="1"/>
    <col min="7" max="7" width="7.21875" style="8" customWidth="1"/>
    <col min="8" max="8" width="25.21875" style="8" customWidth="1"/>
    <col min="9" max="9" width="11.21875" style="8" customWidth="1"/>
    <col min="10" max="10" width="6.77734375" style="12" customWidth="1"/>
    <col min="11" max="11" width="24.44140625" style="8" customWidth="1"/>
    <col min="12" max="12" width="25" style="8" customWidth="1"/>
    <col min="13" max="13" width="13.109375" style="12" customWidth="1"/>
    <col min="14" max="14" width="11.21875" style="8" customWidth="1"/>
    <col min="15" max="15" width="10" style="8" customWidth="1"/>
    <col min="16" max="16" width="8.77734375" style="8" customWidth="1"/>
    <col min="17" max="17" width="7.21875" style="8" customWidth="1"/>
    <col min="18" max="18" width="4.77734375" style="8" customWidth="1"/>
    <col min="19" max="19" width="18" style="8" customWidth="1"/>
    <col min="20" max="20" width="2.6640625" style="8" customWidth="1"/>
    <col min="21" max="21" width="2.88671875" style="8" customWidth="1"/>
    <col min="22" max="22" width="6.77734375" style="8" hidden="1" customWidth="1"/>
    <col min="23" max="24" width="12.5546875" style="8" hidden="1" customWidth="1"/>
    <col min="25" max="25" width="6.77734375" style="8" hidden="1" customWidth="1"/>
    <col min="26" max="26" width="10.21875" style="8" hidden="1" customWidth="1"/>
    <col min="27" max="27" width="8.77734375" style="8" hidden="1" customWidth="1"/>
    <col min="28" max="33" width="6.77734375" style="8" hidden="1" customWidth="1"/>
    <col min="34" max="34" width="8.77734375" style="8" hidden="1" customWidth="1"/>
    <col min="35" max="35" width="15.44140625" style="8" hidden="1" customWidth="1"/>
    <col min="36" max="16384" width="8.77734375" style="8" hidden="1"/>
  </cols>
  <sheetData>
    <row r="1" spans="1:121" ht="22.95" customHeight="1">
      <c r="A1" s="441"/>
      <c r="B1" s="1015"/>
      <c r="C1" s="1016"/>
      <c r="D1" s="1016"/>
      <c r="E1" s="1016"/>
      <c r="F1" s="1016"/>
      <c r="G1" s="1016"/>
      <c r="H1" s="1016"/>
      <c r="I1" s="1016"/>
      <c r="J1" s="1016"/>
      <c r="K1" s="1016"/>
      <c r="L1" s="1016"/>
      <c r="M1" s="1016"/>
      <c r="N1" s="1016"/>
      <c r="O1" s="1017" t="s">
        <v>678</v>
      </c>
      <c r="P1" s="1018"/>
      <c r="Q1" s="1018"/>
      <c r="R1" s="1018"/>
      <c r="S1" s="1018"/>
      <c r="T1" s="1019"/>
      <c r="U1" s="7"/>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row>
    <row r="2" spans="1:121" ht="22.95" customHeight="1">
      <c r="A2" s="441"/>
      <c r="B2" s="1015"/>
      <c r="C2" s="1016"/>
      <c r="D2" s="1016"/>
      <c r="E2" s="1016"/>
      <c r="F2" s="1020" t="s">
        <v>717</v>
      </c>
      <c r="G2" s="1020"/>
      <c r="H2" s="1020"/>
      <c r="I2" s="1020"/>
      <c r="J2" s="1020"/>
      <c r="K2" s="1020"/>
      <c r="L2" s="1020"/>
      <c r="M2" s="1020"/>
      <c r="N2" s="1016"/>
      <c r="O2" s="1017" t="s">
        <v>783</v>
      </c>
      <c r="P2" s="1018"/>
      <c r="Q2" s="1018"/>
      <c r="R2" s="1018"/>
      <c r="S2" s="1018"/>
      <c r="T2" s="1019"/>
      <c r="U2" s="7"/>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row>
    <row r="3" spans="1:121" ht="22.95" customHeight="1">
      <c r="A3" s="441"/>
      <c r="B3" s="1015"/>
      <c r="C3" s="1016"/>
      <c r="D3" s="1016"/>
      <c r="E3" s="1016"/>
      <c r="F3" s="1020"/>
      <c r="G3" s="1020"/>
      <c r="H3" s="1020"/>
      <c r="I3" s="1020"/>
      <c r="J3" s="1020"/>
      <c r="K3" s="1020"/>
      <c r="L3" s="1020"/>
      <c r="M3" s="1020"/>
      <c r="N3" s="1016"/>
      <c r="O3" s="1017" t="s">
        <v>784</v>
      </c>
      <c r="P3" s="1018"/>
      <c r="Q3" s="1018"/>
      <c r="R3" s="1018"/>
      <c r="S3" s="1018"/>
      <c r="T3" s="1019"/>
      <c r="U3" s="7"/>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row>
    <row r="4" spans="1:121" ht="22.95" customHeight="1">
      <c r="A4" s="441"/>
      <c r="B4" s="1015"/>
      <c r="C4" s="1016"/>
      <c r="D4" s="1016"/>
      <c r="E4" s="1016"/>
      <c r="F4" s="1020"/>
      <c r="G4" s="1020"/>
      <c r="H4" s="1020"/>
      <c r="I4" s="1020"/>
      <c r="J4" s="1020"/>
      <c r="K4" s="1020"/>
      <c r="L4" s="1020"/>
      <c r="M4" s="1020"/>
      <c r="N4" s="1016"/>
      <c r="O4" s="1021" t="s">
        <v>730</v>
      </c>
      <c r="P4" s="1022"/>
      <c r="Q4" s="1022"/>
      <c r="R4" s="1022"/>
      <c r="S4" s="1022"/>
      <c r="T4" s="1023"/>
      <c r="U4" s="7"/>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row>
    <row r="5" spans="1:121" ht="9" customHeight="1">
      <c r="A5" s="441"/>
      <c r="B5" s="1015"/>
      <c r="C5" s="1016"/>
      <c r="D5" s="1016"/>
      <c r="E5" s="1016"/>
      <c r="F5" s="1020"/>
      <c r="G5" s="1020"/>
      <c r="H5" s="1020"/>
      <c r="I5" s="1020"/>
      <c r="J5" s="1020"/>
      <c r="K5" s="1020"/>
      <c r="L5" s="1020"/>
      <c r="M5" s="1020"/>
      <c r="N5" s="1016"/>
      <c r="O5" s="1024"/>
      <c r="P5" s="1025"/>
      <c r="Q5" s="1025"/>
      <c r="R5" s="1025"/>
      <c r="S5" s="1025"/>
      <c r="T5" s="1026"/>
      <c r="U5" s="7"/>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row>
    <row r="6" spans="1:121" ht="22.95" hidden="1" customHeight="1">
      <c r="A6" s="441"/>
      <c r="B6" s="1027"/>
      <c r="C6" s="1028"/>
      <c r="D6" s="1028"/>
      <c r="E6" s="1028"/>
      <c r="F6" s="1028"/>
      <c r="G6" s="1028"/>
      <c r="H6" s="1028"/>
      <c r="I6" s="1028"/>
      <c r="J6" s="1028"/>
      <c r="K6" s="1028"/>
      <c r="L6" s="1028"/>
      <c r="M6" s="1028"/>
      <c r="N6" s="1028"/>
      <c r="O6" s="1029"/>
      <c r="P6" s="1028"/>
      <c r="Q6" s="1028"/>
      <c r="R6" s="1028"/>
      <c r="S6" s="1028"/>
      <c r="T6" s="1030"/>
      <c r="U6" s="7"/>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row>
    <row r="7" spans="1:121" ht="15" customHeight="1">
      <c r="A7" s="441"/>
      <c r="B7" s="982" t="s">
        <v>728</v>
      </c>
      <c r="C7" s="982"/>
      <c r="D7" s="980" t="str">
        <f>'EVAL. GRAL'!D7:K7</f>
        <v>ERGOepm_Premapa - IDENTIFICACIÓN DE PELIGROS ERGONÓMICOS
EPM International Ergonomics School</v>
      </c>
      <c r="E7" s="980"/>
      <c r="F7" s="980"/>
      <c r="G7" s="980"/>
      <c r="H7" s="980"/>
      <c r="I7" s="980"/>
      <c r="J7" s="980"/>
      <c r="K7" s="980"/>
      <c r="L7" s="980"/>
      <c r="M7" s="980"/>
      <c r="N7" s="980"/>
      <c r="O7" s="980"/>
      <c r="P7" s="980"/>
      <c r="Q7" s="980"/>
      <c r="R7" s="980"/>
      <c r="S7" s="980"/>
      <c r="T7" s="5"/>
      <c r="U7" s="7"/>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row>
    <row r="8" spans="1:121" ht="3" customHeight="1">
      <c r="A8" s="441"/>
      <c r="B8" s="982"/>
      <c r="C8" s="982"/>
      <c r="D8" s="980"/>
      <c r="E8" s="980"/>
      <c r="F8" s="980"/>
      <c r="G8" s="980"/>
      <c r="H8" s="980"/>
      <c r="I8" s="980"/>
      <c r="J8" s="980"/>
      <c r="K8" s="980"/>
      <c r="L8" s="980"/>
      <c r="M8" s="980"/>
      <c r="N8" s="980"/>
      <c r="O8" s="980"/>
      <c r="P8" s="980"/>
      <c r="Q8" s="980"/>
      <c r="R8" s="980"/>
      <c r="S8" s="980"/>
      <c r="T8" s="5"/>
      <c r="U8" s="7"/>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row>
    <row r="9" spans="1:121" ht="28.2" customHeight="1">
      <c r="A9" s="441"/>
      <c r="B9" s="983"/>
      <c r="C9" s="983"/>
      <c r="D9" s="981"/>
      <c r="E9" s="981"/>
      <c r="F9" s="981"/>
      <c r="G9" s="981"/>
      <c r="H9" s="981"/>
      <c r="I9" s="981"/>
      <c r="J9" s="981"/>
      <c r="K9" s="981"/>
      <c r="L9" s="981"/>
      <c r="M9" s="981"/>
      <c r="N9" s="981"/>
      <c r="O9" s="981"/>
      <c r="P9" s="981"/>
      <c r="Q9" s="981"/>
      <c r="R9" s="981"/>
      <c r="S9" s="981"/>
      <c r="T9" s="5"/>
      <c r="U9" s="7"/>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row>
    <row r="10" spans="1:121" ht="44.25" customHeight="1">
      <c r="A10" s="441"/>
      <c r="B10" s="962" t="s">
        <v>782</v>
      </c>
      <c r="C10" s="962"/>
      <c r="D10" s="962"/>
      <c r="E10" s="962"/>
      <c r="F10" s="962"/>
      <c r="G10" s="962"/>
      <c r="H10" s="962"/>
      <c r="I10" s="962"/>
      <c r="J10" s="962"/>
      <c r="K10" s="962"/>
      <c r="L10" s="962"/>
      <c r="M10" s="962"/>
      <c r="N10" s="962"/>
      <c r="O10" s="962"/>
      <c r="P10" s="962"/>
      <c r="Q10" s="962"/>
      <c r="R10" s="962"/>
      <c r="S10" s="962"/>
      <c r="T10" s="962"/>
      <c r="U10" s="7"/>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ht="9" customHeight="1">
      <c r="A11" s="441"/>
      <c r="B11" s="2"/>
      <c r="C11" s="2"/>
      <c r="D11" s="2"/>
      <c r="E11" s="2"/>
      <c r="F11" s="2"/>
      <c r="G11" s="2"/>
      <c r="H11" s="2"/>
      <c r="I11" s="2"/>
      <c r="J11" s="2"/>
      <c r="K11" s="2"/>
      <c r="L11" s="2"/>
      <c r="M11" s="2"/>
      <c r="N11" s="2"/>
      <c r="O11" s="2"/>
      <c r="P11" s="2"/>
      <c r="Q11" s="2"/>
      <c r="R11" s="2"/>
      <c r="S11" s="2"/>
      <c r="T11" s="5"/>
      <c r="U11" s="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row>
    <row r="12" spans="1:121" ht="54.75" customHeight="1">
      <c r="A12" s="441"/>
      <c r="B12" s="2"/>
      <c r="C12" s="963" t="s">
        <v>595</v>
      </c>
      <c r="D12" s="964"/>
      <c r="E12" s="969">
        <f>'EVAL. GRAL'!D10</f>
        <v>0</v>
      </c>
      <c r="F12" s="970"/>
      <c r="G12" s="970"/>
      <c r="H12" s="971"/>
      <c r="I12" s="507"/>
      <c r="J12" s="508"/>
      <c r="K12" s="509" t="s">
        <v>679</v>
      </c>
      <c r="L12" s="972">
        <f>'EVAL. GRAL'!J10</f>
        <v>0</v>
      </c>
      <c r="M12" s="973"/>
      <c r="N12" s="973"/>
      <c r="O12" s="973"/>
      <c r="P12" s="973"/>
      <c r="Q12" s="973"/>
      <c r="R12" s="973"/>
      <c r="S12" s="974"/>
      <c r="T12" s="5"/>
      <c r="U12" s="7"/>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row>
    <row r="13" spans="1:121" ht="25.5" customHeight="1">
      <c r="A13" s="441"/>
      <c r="B13" s="2"/>
      <c r="C13" s="508"/>
      <c r="D13" s="510"/>
      <c r="E13" s="511"/>
      <c r="F13" s="511"/>
      <c r="G13" s="511"/>
      <c r="H13" s="510"/>
      <c r="I13" s="510"/>
      <c r="J13" s="510"/>
      <c r="K13" s="510"/>
      <c r="L13" s="510"/>
      <c r="M13" s="510"/>
      <c r="N13" s="512"/>
      <c r="O13" s="512"/>
      <c r="P13" s="512"/>
      <c r="Q13" s="512"/>
      <c r="R13" s="512"/>
      <c r="S13" s="512"/>
      <c r="T13" s="5"/>
      <c r="U13" s="7"/>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row>
    <row r="14" spans="1:121" ht="115.5" customHeight="1">
      <c r="A14" s="441"/>
      <c r="B14" s="2"/>
      <c r="C14" s="963" t="s">
        <v>680</v>
      </c>
      <c r="D14" s="964"/>
      <c r="E14" s="965">
        <f>'EVAL. GRAL'!D19</f>
        <v>0</v>
      </c>
      <c r="F14" s="966"/>
      <c r="G14" s="966"/>
      <c r="H14" s="966"/>
      <c r="I14" s="966"/>
      <c r="J14" s="966"/>
      <c r="K14" s="966"/>
      <c r="L14" s="966"/>
      <c r="M14" s="966"/>
      <c r="N14" s="966"/>
      <c r="O14" s="966"/>
      <c r="P14" s="966"/>
      <c r="Q14" s="966"/>
      <c r="R14" s="966"/>
      <c r="S14" s="967"/>
      <c r="T14" s="5"/>
      <c r="U14" s="7"/>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row>
    <row r="15" spans="1:121" ht="25.5" customHeight="1">
      <c r="A15" s="441"/>
      <c r="B15" s="2"/>
      <c r="C15" s="508"/>
      <c r="D15" s="510"/>
      <c r="E15" s="513"/>
      <c r="F15" s="513"/>
      <c r="G15" s="513"/>
      <c r="H15" s="514"/>
      <c r="I15" s="514"/>
      <c r="J15" s="514"/>
      <c r="K15" s="514"/>
      <c r="L15" s="514"/>
      <c r="M15" s="514"/>
      <c r="N15" s="515"/>
      <c r="O15" s="512"/>
      <c r="P15" s="512"/>
      <c r="Q15" s="512"/>
      <c r="R15" s="512"/>
      <c r="S15" s="512"/>
      <c r="T15" s="5"/>
      <c r="U15" s="7"/>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row>
    <row r="16" spans="1:121" ht="44.25" customHeight="1" thickBot="1">
      <c r="A16" s="441"/>
      <c r="B16" s="2"/>
      <c r="C16" s="964" t="s">
        <v>673</v>
      </c>
      <c r="D16" s="968"/>
      <c r="E16" s="985">
        <f>'EVAL. GRAL'!D12</f>
        <v>0</v>
      </c>
      <c r="F16" s="985"/>
      <c r="G16" s="985"/>
      <c r="H16" s="985"/>
      <c r="I16" s="985"/>
      <c r="J16" s="985"/>
      <c r="K16" s="516"/>
      <c r="L16" s="516"/>
      <c r="M16" s="516"/>
      <c r="N16" s="516"/>
      <c r="O16" s="984" t="s">
        <v>596</v>
      </c>
      <c r="P16" s="984"/>
      <c r="Q16" s="984"/>
      <c r="R16" s="517" t="s">
        <v>22</v>
      </c>
      <c r="S16" s="518">
        <f>'EVAL. GRAL'!K12</f>
        <v>0</v>
      </c>
      <c r="T16" s="5"/>
      <c r="U16" s="7"/>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row>
    <row r="17" spans="1:121" ht="39.75" customHeight="1" thickTop="1">
      <c r="A17" s="441"/>
      <c r="B17" s="2"/>
      <c r="C17" s="508"/>
      <c r="D17" s="510"/>
      <c r="E17" s="514"/>
      <c r="F17" s="514"/>
      <c r="G17" s="514"/>
      <c r="H17" s="516"/>
      <c r="I17" s="516"/>
      <c r="J17" s="516"/>
      <c r="K17" s="516"/>
      <c r="L17" s="516"/>
      <c r="M17" s="516"/>
      <c r="N17" s="516"/>
      <c r="O17" s="984"/>
      <c r="P17" s="984"/>
      <c r="Q17" s="984"/>
      <c r="R17" s="519" t="s">
        <v>10</v>
      </c>
      <c r="S17" s="518">
        <f>'EVAL. GRAL'!K13</f>
        <v>0</v>
      </c>
      <c r="T17" s="5"/>
      <c r="U17" s="7"/>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row>
    <row r="18" spans="1:121" ht="10.5" customHeight="1">
      <c r="A18" s="441"/>
      <c r="B18" s="2"/>
      <c r="C18" s="3"/>
      <c r="D18" s="236"/>
      <c r="E18" s="369"/>
      <c r="F18" s="369"/>
      <c r="G18" s="369"/>
      <c r="H18" s="370"/>
      <c r="I18" s="370"/>
      <c r="J18" s="369"/>
      <c r="K18" s="369"/>
      <c r="L18" s="371"/>
      <c r="M18" s="372"/>
      <c r="N18" s="373"/>
      <c r="O18" s="237"/>
      <c r="P18" s="237"/>
      <c r="Q18" s="237"/>
      <c r="R18" s="237"/>
      <c r="S18" s="237"/>
      <c r="T18" s="5"/>
      <c r="U18" s="7"/>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row>
    <row r="19" spans="1:121" s="12" customFormat="1" ht="11.25" customHeight="1">
      <c r="A19" s="441"/>
      <c r="B19" s="2"/>
      <c r="C19" s="2"/>
      <c r="D19" s="238"/>
      <c r="E19" s="2"/>
      <c r="F19" s="2"/>
      <c r="G19" s="2"/>
      <c r="H19" s="239"/>
      <c r="I19" s="239"/>
      <c r="J19" s="2"/>
      <c r="K19" s="2"/>
      <c r="L19" s="240"/>
      <c r="M19" s="241"/>
      <c r="N19" s="242"/>
      <c r="O19" s="242"/>
      <c r="P19" s="242"/>
      <c r="Q19" s="242"/>
      <c r="R19" s="242"/>
      <c r="S19" s="242"/>
      <c r="T19" s="5"/>
      <c r="U19" s="7"/>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row>
    <row r="20" spans="1:121" s="12" customFormat="1" ht="14.25" customHeight="1">
      <c r="A20" s="441"/>
      <c r="B20" s="2"/>
      <c r="C20" s="925" t="s">
        <v>12</v>
      </c>
      <c r="D20" s="926" t="s">
        <v>597</v>
      </c>
      <c r="E20" s="927"/>
      <c r="F20" s="927"/>
      <c r="G20" s="927"/>
      <c r="H20" s="927"/>
      <c r="I20" s="927"/>
      <c r="J20" s="927"/>
      <c r="K20" s="927"/>
      <c r="L20" s="927"/>
      <c r="M20" s="927"/>
      <c r="N20" s="927"/>
      <c r="O20" s="927"/>
      <c r="P20" s="927"/>
      <c r="Q20" s="927"/>
      <c r="R20" s="242"/>
      <c r="S20" s="242"/>
      <c r="T20" s="5"/>
      <c r="U20" s="7"/>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row>
    <row r="21" spans="1:121" s="12" customFormat="1" ht="14.25" customHeight="1">
      <c r="A21" s="441"/>
      <c r="B21" s="2"/>
      <c r="C21" s="925"/>
      <c r="D21" s="928"/>
      <c r="E21" s="929"/>
      <c r="F21" s="929"/>
      <c r="G21" s="929"/>
      <c r="H21" s="929"/>
      <c r="I21" s="929"/>
      <c r="J21" s="929"/>
      <c r="K21" s="929"/>
      <c r="L21" s="929"/>
      <c r="M21" s="929"/>
      <c r="N21" s="929"/>
      <c r="O21" s="929"/>
      <c r="P21" s="929"/>
      <c r="Q21" s="929"/>
      <c r="R21" s="242"/>
      <c r="S21" s="242"/>
      <c r="T21" s="5"/>
      <c r="U21" s="7"/>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row>
    <row r="22" spans="1:121" s="12" customFormat="1" ht="20.25" customHeight="1">
      <c r="A22" s="441"/>
      <c r="B22" s="2"/>
      <c r="C22" s="925"/>
      <c r="D22" s="930"/>
      <c r="E22" s="931"/>
      <c r="F22" s="931"/>
      <c r="G22" s="931"/>
      <c r="H22" s="931"/>
      <c r="I22" s="931"/>
      <c r="J22" s="931"/>
      <c r="K22" s="931"/>
      <c r="L22" s="931"/>
      <c r="M22" s="931"/>
      <c r="N22" s="931"/>
      <c r="O22" s="931"/>
      <c r="P22" s="931"/>
      <c r="Q22" s="931"/>
      <c r="R22" s="242"/>
      <c r="S22" s="242"/>
      <c r="T22" s="5"/>
      <c r="U22" s="7"/>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row>
    <row r="23" spans="1:121" ht="25.5" customHeight="1">
      <c r="A23" s="441"/>
      <c r="B23" s="2"/>
      <c r="C23" s="1"/>
      <c r="D23" s="238"/>
      <c r="E23" s="2"/>
      <c r="F23" s="2"/>
      <c r="G23" s="2"/>
      <c r="H23" s="239"/>
      <c r="I23" s="239"/>
      <c r="J23" s="2"/>
      <c r="K23" s="2"/>
      <c r="L23" s="240"/>
      <c r="M23" s="241"/>
      <c r="N23" s="242"/>
      <c r="O23" s="242"/>
      <c r="P23" s="242"/>
      <c r="Q23" s="242"/>
      <c r="R23" s="242"/>
      <c r="S23" s="242"/>
      <c r="T23" s="5"/>
      <c r="U23" s="7"/>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ht="9" customHeight="1">
      <c r="A24" s="441"/>
      <c r="B24" s="2"/>
      <c r="C24" s="939" t="s">
        <v>758</v>
      </c>
      <c r="D24" s="942" t="s">
        <v>598</v>
      </c>
      <c r="E24" s="943"/>
      <c r="F24" s="943"/>
      <c r="G24" s="943"/>
      <c r="H24" s="943"/>
      <c r="I24" s="943"/>
      <c r="J24" s="943"/>
      <c r="K24" s="943"/>
      <c r="L24" s="943"/>
      <c r="M24" s="943"/>
      <c r="N24" s="943"/>
      <c r="O24" s="976"/>
      <c r="P24" s="977">
        <f>'EVAL. GRAL'!AD279</f>
        <v>0</v>
      </c>
      <c r="Q24" s="977"/>
      <c r="R24" s="2"/>
      <c r="S24" s="2"/>
      <c r="T24" s="5"/>
      <c r="U24" s="7"/>
      <c r="V24" s="975">
        <f>'EVAL. GRAL'!AF279</f>
        <v>0</v>
      </c>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ht="9" customHeight="1">
      <c r="A25" s="441"/>
      <c r="B25" s="2"/>
      <c r="C25" s="940"/>
      <c r="D25" s="942"/>
      <c r="E25" s="943"/>
      <c r="F25" s="943"/>
      <c r="G25" s="943"/>
      <c r="H25" s="943"/>
      <c r="I25" s="943"/>
      <c r="J25" s="943"/>
      <c r="K25" s="943"/>
      <c r="L25" s="943"/>
      <c r="M25" s="943"/>
      <c r="N25" s="943"/>
      <c r="O25" s="976"/>
      <c r="P25" s="977"/>
      <c r="Q25" s="977"/>
      <c r="R25" s="2"/>
      <c r="S25" s="2"/>
      <c r="T25" s="5"/>
      <c r="U25" s="7"/>
      <c r="V25" s="975"/>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ht="9" customHeight="1">
      <c r="A26" s="441"/>
      <c r="B26" s="2"/>
      <c r="C26" s="941"/>
      <c r="D26" s="942"/>
      <c r="E26" s="943"/>
      <c r="F26" s="943"/>
      <c r="G26" s="943"/>
      <c r="H26" s="943"/>
      <c r="I26" s="943"/>
      <c r="J26" s="943"/>
      <c r="K26" s="943"/>
      <c r="L26" s="943"/>
      <c r="M26" s="943"/>
      <c r="N26" s="943"/>
      <c r="O26" s="976"/>
      <c r="P26" s="977"/>
      <c r="Q26" s="977"/>
      <c r="R26" s="242"/>
      <c r="S26" s="2"/>
      <c r="T26" s="5"/>
      <c r="U26" s="7"/>
      <c r="V26" s="975"/>
      <c r="X26" s="6"/>
      <c r="Y26" s="6"/>
      <c r="Z26" s="6"/>
      <c r="AA26" s="6"/>
      <c r="AB26" s="13"/>
      <c r="AC26" s="13"/>
      <c r="AD26" s="13"/>
      <c r="AE26" s="13"/>
      <c r="AF26" s="13"/>
      <c r="AG26" s="13"/>
      <c r="AH26" s="13"/>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ht="9.75" customHeight="1">
      <c r="A27" s="441"/>
      <c r="B27" s="2"/>
      <c r="C27" s="520"/>
      <c r="D27" s="521"/>
      <c r="E27" s="521"/>
      <c r="F27" s="521"/>
      <c r="G27" s="521"/>
      <c r="H27" s="522"/>
      <c r="I27" s="522"/>
      <c r="J27" s="521"/>
      <c r="K27" s="521"/>
      <c r="L27" s="523"/>
      <c r="M27" s="522"/>
      <c r="N27" s="524"/>
      <c r="O27" s="524"/>
      <c r="P27" s="524"/>
      <c r="Q27" s="524"/>
      <c r="R27" s="242"/>
      <c r="S27" s="2"/>
      <c r="T27" s="5"/>
      <c r="U27" s="7"/>
      <c r="V27" s="242"/>
      <c r="X27" s="6"/>
      <c r="Y27" s="6"/>
      <c r="Z27" s="6"/>
      <c r="AA27" s="6"/>
      <c r="AB27" s="13"/>
      <c r="AC27" s="13"/>
      <c r="AD27" s="13"/>
      <c r="AE27" s="13"/>
      <c r="AF27" s="13"/>
      <c r="AG27" s="13"/>
      <c r="AH27" s="13"/>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ht="21.75" customHeight="1">
      <c r="A28" s="441"/>
      <c r="B28" s="2"/>
      <c r="C28" s="523"/>
      <c r="D28" s="525"/>
      <c r="E28" s="919" t="s">
        <v>786</v>
      </c>
      <c r="F28" s="919"/>
      <c r="G28" s="919"/>
      <c r="H28" s="920"/>
      <c r="I28" s="534">
        <f>'EVAL. GRAL'!L246</f>
        <v>0</v>
      </c>
      <c r="J28" s="526"/>
      <c r="K28" s="921" t="s">
        <v>788</v>
      </c>
      <c r="L28" s="921"/>
      <c r="M28" s="922"/>
      <c r="N28" s="527">
        <f>'EVAL. GRAL'!L245</f>
        <v>0</v>
      </c>
      <c r="O28" s="526"/>
      <c r="P28" s="521"/>
      <c r="Q28" s="521"/>
      <c r="R28" s="243"/>
      <c r="S28" s="2"/>
      <c r="T28" s="5"/>
      <c r="U28" s="7"/>
      <c r="V28" s="244"/>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ht="12.75" customHeight="1">
      <c r="A29" s="441"/>
      <c r="B29" s="2"/>
      <c r="C29" s="523"/>
      <c r="D29" s="525"/>
      <c r="E29" s="525"/>
      <c r="F29" s="528"/>
      <c r="G29" s="528"/>
      <c r="H29" s="528"/>
      <c r="I29" s="521"/>
      <c r="J29" s="526"/>
      <c r="K29" s="528"/>
      <c r="L29" s="528"/>
      <c r="M29" s="529"/>
      <c r="N29" s="530"/>
      <c r="O29" s="526"/>
      <c r="P29" s="521"/>
      <c r="Q29" s="521"/>
      <c r="R29" s="243"/>
      <c r="S29" s="2"/>
      <c r="T29" s="5"/>
      <c r="U29" s="7"/>
      <c r="V29" s="244"/>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ht="23.25" customHeight="1">
      <c r="A30" s="441"/>
      <c r="B30" s="2"/>
      <c r="C30" s="523"/>
      <c r="D30" s="525"/>
      <c r="E30" s="525"/>
      <c r="F30" s="919" t="s">
        <v>785</v>
      </c>
      <c r="G30" s="919"/>
      <c r="H30" s="919"/>
      <c r="I30" s="919"/>
      <c r="J30" s="919"/>
      <c r="K30" s="919"/>
      <c r="L30" s="919"/>
      <c r="M30" s="920"/>
      <c r="N30" s="531">
        <f>'EVAL. GRAL'!I279</f>
        <v>0</v>
      </c>
      <c r="O30" s="526"/>
      <c r="P30" s="521"/>
      <c r="Q30" s="521"/>
      <c r="R30" s="243"/>
      <c r="S30" s="2"/>
      <c r="T30" s="5"/>
      <c r="U30" s="7"/>
      <c r="V30" s="244"/>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ht="9" customHeight="1">
      <c r="A31" s="441"/>
      <c r="B31" s="2"/>
      <c r="C31" s="523"/>
      <c r="D31" s="521"/>
      <c r="E31" s="521"/>
      <c r="F31" s="521"/>
      <c r="G31" s="521"/>
      <c r="H31" s="522"/>
      <c r="I31" s="522"/>
      <c r="J31" s="521"/>
      <c r="K31" s="521"/>
      <c r="L31" s="523"/>
      <c r="M31" s="522"/>
      <c r="N31" s="524"/>
      <c r="O31" s="524"/>
      <c r="P31" s="524"/>
      <c r="Q31" s="524"/>
      <c r="R31" s="242"/>
      <c r="S31" s="2"/>
      <c r="T31" s="5"/>
      <c r="U31" s="7"/>
      <c r="V31" s="242"/>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s="15" customFormat="1" ht="9" customHeight="1">
      <c r="A32" s="442"/>
      <c r="B32" s="239"/>
      <c r="C32" s="939" t="s">
        <v>759</v>
      </c>
      <c r="D32" s="942" t="s">
        <v>600</v>
      </c>
      <c r="E32" s="943"/>
      <c r="F32" s="943"/>
      <c r="G32" s="943"/>
      <c r="H32" s="943"/>
      <c r="I32" s="943"/>
      <c r="J32" s="943"/>
      <c r="K32" s="943"/>
      <c r="L32" s="943"/>
      <c r="M32" s="943"/>
      <c r="N32" s="943"/>
      <c r="O32" s="976"/>
      <c r="P32" s="978">
        <f>V32</f>
        <v>0</v>
      </c>
      <c r="Q32" s="979"/>
      <c r="R32" s="239"/>
      <c r="S32" s="239"/>
      <c r="T32" s="245"/>
      <c r="U32" s="14"/>
      <c r="V32" s="975">
        <f>'EVAL. GRAL'!AL358</f>
        <v>0</v>
      </c>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row>
    <row r="33" spans="1:121" s="15" customFormat="1" ht="9" customHeight="1">
      <c r="A33" s="442"/>
      <c r="B33" s="239"/>
      <c r="C33" s="940"/>
      <c r="D33" s="942"/>
      <c r="E33" s="943"/>
      <c r="F33" s="943"/>
      <c r="G33" s="943"/>
      <c r="H33" s="943"/>
      <c r="I33" s="943"/>
      <c r="J33" s="943"/>
      <c r="K33" s="943"/>
      <c r="L33" s="943"/>
      <c r="M33" s="943"/>
      <c r="N33" s="943"/>
      <c r="O33" s="976"/>
      <c r="P33" s="979"/>
      <c r="Q33" s="979"/>
      <c r="R33" s="239"/>
      <c r="S33" s="239"/>
      <c r="T33" s="245"/>
      <c r="U33" s="14"/>
      <c r="V33" s="975"/>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row>
    <row r="34" spans="1:121" s="15" customFormat="1" ht="9" customHeight="1">
      <c r="A34" s="442"/>
      <c r="B34" s="239"/>
      <c r="C34" s="941"/>
      <c r="D34" s="942"/>
      <c r="E34" s="943"/>
      <c r="F34" s="943"/>
      <c r="G34" s="943"/>
      <c r="H34" s="943"/>
      <c r="I34" s="943"/>
      <c r="J34" s="943"/>
      <c r="K34" s="943"/>
      <c r="L34" s="943"/>
      <c r="M34" s="943"/>
      <c r="N34" s="943"/>
      <c r="O34" s="976"/>
      <c r="P34" s="979"/>
      <c r="Q34" s="979"/>
      <c r="R34" s="239"/>
      <c r="S34" s="239"/>
      <c r="T34" s="245"/>
      <c r="U34" s="14"/>
      <c r="V34" s="975"/>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row>
    <row r="35" spans="1:121" s="12" customFormat="1" ht="7.5" customHeight="1">
      <c r="A35" s="441"/>
      <c r="B35" s="2"/>
      <c r="C35" s="520"/>
      <c r="D35" s="521"/>
      <c r="E35" s="521"/>
      <c r="F35" s="521"/>
      <c r="G35" s="521"/>
      <c r="H35" s="522"/>
      <c r="I35" s="522"/>
      <c r="J35" s="521"/>
      <c r="K35" s="521"/>
      <c r="L35" s="523"/>
      <c r="M35" s="522"/>
      <c r="N35" s="524"/>
      <c r="O35" s="524"/>
      <c r="P35" s="532"/>
      <c r="Q35" s="532"/>
      <c r="R35" s="242"/>
      <c r="S35" s="2"/>
      <c r="T35" s="5"/>
      <c r="U35" s="7"/>
      <c r="V35" s="242"/>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ht="25.5" customHeight="1">
      <c r="A36" s="441"/>
      <c r="B36" s="2"/>
      <c r="C36" s="523"/>
      <c r="D36" s="533"/>
      <c r="E36" s="919" t="s">
        <v>787</v>
      </c>
      <c r="F36" s="919"/>
      <c r="G36" s="919"/>
      <c r="H36" s="920"/>
      <c r="I36" s="534" t="str">
        <f>IF('EVAL. GRAL'!M293=0,"",'EVAL. GRAL'!M293)</f>
        <v/>
      </c>
      <c r="J36" s="533"/>
      <c r="K36" s="535" t="s">
        <v>601</v>
      </c>
      <c r="L36" s="533"/>
      <c r="M36" s="529"/>
      <c r="N36" s="527" t="str">
        <f>IF('EVAL. GRAL'!M292=0,"",'EVAL. GRAL'!M292)</f>
        <v/>
      </c>
      <c r="O36" s="533"/>
      <c r="P36" s="536"/>
      <c r="Q36" s="536"/>
      <c r="R36" s="2"/>
      <c r="S36" s="2"/>
      <c r="T36" s="5"/>
      <c r="U36" s="7"/>
      <c r="V36" s="244"/>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ht="16.5" customHeight="1">
      <c r="A37" s="441"/>
      <c r="B37" s="2"/>
      <c r="C37" s="523"/>
      <c r="D37" s="521"/>
      <c r="E37" s="521"/>
      <c r="F37" s="521"/>
      <c r="G37" s="521"/>
      <c r="H37" s="522"/>
      <c r="I37" s="522"/>
      <c r="J37" s="521"/>
      <c r="K37" s="521"/>
      <c r="L37" s="523"/>
      <c r="M37" s="522"/>
      <c r="N37" s="524"/>
      <c r="O37" s="524"/>
      <c r="P37" s="532"/>
      <c r="Q37" s="532"/>
      <c r="R37" s="242"/>
      <c r="S37" s="2"/>
      <c r="T37" s="5"/>
      <c r="U37" s="7"/>
      <c r="V37" s="242"/>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ht="23.25" customHeight="1">
      <c r="A38" s="441"/>
      <c r="B38" s="2"/>
      <c r="C38" s="523"/>
      <c r="D38" s="535"/>
      <c r="E38" s="535"/>
      <c r="F38" s="919" t="s">
        <v>785</v>
      </c>
      <c r="G38" s="919"/>
      <c r="H38" s="919"/>
      <c r="I38" s="919"/>
      <c r="J38" s="919"/>
      <c r="K38" s="919"/>
      <c r="L38" s="919"/>
      <c r="M38" s="920"/>
      <c r="N38" s="531">
        <f>'EVAL. GRAL'!J323</f>
        <v>0</v>
      </c>
      <c r="O38" s="533"/>
      <c r="P38" s="537"/>
      <c r="Q38" s="537"/>
      <c r="R38" s="2"/>
      <c r="S38" s="2"/>
      <c r="T38" s="5"/>
      <c r="U38" s="7"/>
      <c r="V38" s="24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ht="9.75" customHeight="1">
      <c r="A39" s="441"/>
      <c r="B39" s="2"/>
      <c r="C39" s="523"/>
      <c r="D39" s="521"/>
      <c r="E39" s="521"/>
      <c r="F39" s="521"/>
      <c r="G39" s="521"/>
      <c r="H39" s="522"/>
      <c r="I39" s="522"/>
      <c r="J39" s="521"/>
      <c r="K39" s="521"/>
      <c r="L39" s="523"/>
      <c r="M39" s="522"/>
      <c r="N39" s="524"/>
      <c r="O39" s="524"/>
      <c r="P39" s="532"/>
      <c r="Q39" s="532"/>
      <c r="R39" s="242"/>
      <c r="S39" s="2"/>
      <c r="T39" s="5"/>
      <c r="U39" s="7"/>
      <c r="V39" s="242"/>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2" customFormat="1" ht="9" customHeight="1">
      <c r="A40" s="441"/>
      <c r="B40" s="2"/>
      <c r="C40" s="939" t="s">
        <v>760</v>
      </c>
      <c r="D40" s="942" t="s">
        <v>602</v>
      </c>
      <c r="E40" s="943"/>
      <c r="F40" s="943"/>
      <c r="G40" s="943"/>
      <c r="H40" s="943"/>
      <c r="I40" s="943"/>
      <c r="J40" s="943"/>
      <c r="K40" s="943"/>
      <c r="L40" s="943"/>
      <c r="M40" s="943"/>
      <c r="N40" s="943"/>
      <c r="O40" s="976"/>
      <c r="P40" s="960">
        <f>V40</f>
        <v>0</v>
      </c>
      <c r="Q40" s="961"/>
      <c r="R40" s="2"/>
      <c r="S40" s="2"/>
      <c r="T40" s="5"/>
      <c r="U40" s="7"/>
      <c r="V40" s="950">
        <f>'EVAL. GRAL'!AE397</f>
        <v>0</v>
      </c>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ht="9" customHeight="1">
      <c r="A41" s="441"/>
      <c r="B41" s="2"/>
      <c r="C41" s="940"/>
      <c r="D41" s="942"/>
      <c r="E41" s="943"/>
      <c r="F41" s="943"/>
      <c r="G41" s="943"/>
      <c r="H41" s="943"/>
      <c r="I41" s="943"/>
      <c r="J41" s="943"/>
      <c r="K41" s="943"/>
      <c r="L41" s="943"/>
      <c r="M41" s="943"/>
      <c r="N41" s="943"/>
      <c r="O41" s="976"/>
      <c r="P41" s="961"/>
      <c r="Q41" s="961"/>
      <c r="R41" s="2"/>
      <c r="S41" s="2"/>
      <c r="T41" s="5"/>
      <c r="U41" s="7"/>
      <c r="V41" s="951"/>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ht="9" customHeight="1">
      <c r="A42" s="441"/>
      <c r="B42" s="2"/>
      <c r="C42" s="941"/>
      <c r="D42" s="942"/>
      <c r="E42" s="943"/>
      <c r="F42" s="943"/>
      <c r="G42" s="943"/>
      <c r="H42" s="943"/>
      <c r="I42" s="943"/>
      <c r="J42" s="943"/>
      <c r="K42" s="943"/>
      <c r="L42" s="943"/>
      <c r="M42" s="943"/>
      <c r="N42" s="943"/>
      <c r="O42" s="976"/>
      <c r="P42" s="961"/>
      <c r="Q42" s="961"/>
      <c r="R42" s="2"/>
      <c r="S42" s="2"/>
      <c r="T42" s="5"/>
      <c r="U42" s="7"/>
      <c r="V42" s="952"/>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ht="9" customHeight="1">
      <c r="A43" s="441"/>
      <c r="B43" s="2"/>
      <c r="C43" s="523"/>
      <c r="D43" s="521"/>
      <c r="E43" s="521"/>
      <c r="F43" s="521"/>
      <c r="G43" s="521"/>
      <c r="H43" s="522"/>
      <c r="I43" s="522"/>
      <c r="J43" s="521"/>
      <c r="K43" s="521"/>
      <c r="L43" s="523"/>
      <c r="M43" s="522"/>
      <c r="N43" s="524"/>
      <c r="O43" s="524"/>
      <c r="P43" s="532"/>
      <c r="Q43" s="532"/>
      <c r="R43" s="242"/>
      <c r="S43" s="2"/>
      <c r="T43" s="5"/>
      <c r="U43" s="7"/>
      <c r="V43" s="242"/>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ht="27.75" customHeight="1">
      <c r="A44" s="441"/>
      <c r="B44" s="2"/>
      <c r="C44" s="523"/>
      <c r="D44" s="538"/>
      <c r="E44" s="535"/>
      <c r="F44" s="919" t="s">
        <v>790</v>
      </c>
      <c r="G44" s="919"/>
      <c r="H44" s="920"/>
      <c r="I44" s="534" t="str">
        <f>IF('EVAL. GRAL'!L362=0,"",'EVAL. GRAL'!L362)</f>
        <v/>
      </c>
      <c r="J44" s="535"/>
      <c r="K44" s="919" t="s">
        <v>789</v>
      </c>
      <c r="L44" s="919"/>
      <c r="M44" s="920"/>
      <c r="N44" s="527" t="str">
        <f>IF('EVAL. GRAL'!L361=0,"",'EVAL. GRAL'!L361)</f>
        <v/>
      </c>
      <c r="O44" s="521"/>
      <c r="P44" s="536"/>
      <c r="Q44" s="536"/>
      <c r="R44" s="2"/>
      <c r="S44" s="2"/>
      <c r="T44" s="5"/>
      <c r="U44" s="7"/>
      <c r="V44" s="247"/>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ht="12.75" customHeight="1">
      <c r="A45" s="441"/>
      <c r="B45" s="2"/>
      <c r="C45" s="523"/>
      <c r="D45" s="521"/>
      <c r="E45" s="521"/>
      <c r="F45" s="521"/>
      <c r="G45" s="521"/>
      <c r="H45" s="522"/>
      <c r="I45" s="522"/>
      <c r="J45" s="521"/>
      <c r="K45" s="521"/>
      <c r="L45" s="523"/>
      <c r="N45" s="522"/>
      <c r="O45" s="524"/>
      <c r="P45" s="532"/>
      <c r="Q45" s="532"/>
      <c r="R45" s="242"/>
      <c r="S45" s="2"/>
      <c r="T45" s="5"/>
      <c r="U45" s="7"/>
      <c r="V45" s="242"/>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ht="23.25" customHeight="1">
      <c r="A46" s="441"/>
      <c r="B46" s="2"/>
      <c r="C46" s="523"/>
      <c r="D46" s="535"/>
      <c r="E46" s="535"/>
      <c r="F46" s="919" t="s">
        <v>785</v>
      </c>
      <c r="G46" s="919"/>
      <c r="H46" s="919"/>
      <c r="I46" s="919"/>
      <c r="J46" s="919"/>
      <c r="K46" s="919"/>
      <c r="L46" s="919"/>
      <c r="M46" s="920"/>
      <c r="N46" s="539">
        <f>V40</f>
        <v>0</v>
      </c>
      <c r="O46" s="521"/>
      <c r="P46" s="540"/>
      <c r="Q46" s="540"/>
      <c r="R46" s="2"/>
      <c r="S46" s="2"/>
      <c r="T46" s="5"/>
      <c r="U46" s="7"/>
      <c r="V46" s="24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2" customFormat="1" ht="9" customHeight="1">
      <c r="A47" s="441"/>
      <c r="B47" s="2"/>
      <c r="C47" s="523"/>
      <c r="D47" s="521"/>
      <c r="E47" s="521"/>
      <c r="F47" s="521"/>
      <c r="G47" s="521"/>
      <c r="H47" s="522"/>
      <c r="I47" s="522"/>
      <c r="J47" s="521"/>
      <c r="K47" s="521"/>
      <c r="L47" s="523"/>
      <c r="M47" s="522"/>
      <c r="N47" s="524"/>
      <c r="O47" s="524"/>
      <c r="P47" s="532"/>
      <c r="Q47" s="532"/>
      <c r="R47" s="242"/>
      <c r="S47" s="2"/>
      <c r="T47" s="5"/>
      <c r="U47" s="7"/>
      <c r="V47" s="242"/>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ht="9" customHeight="1">
      <c r="A48" s="441"/>
      <c r="B48" s="2"/>
      <c r="C48" s="939" t="s">
        <v>761</v>
      </c>
      <c r="D48" s="942" t="s">
        <v>603</v>
      </c>
      <c r="E48" s="943"/>
      <c r="F48" s="943"/>
      <c r="G48" s="943"/>
      <c r="H48" s="943"/>
      <c r="I48" s="943"/>
      <c r="J48" s="943"/>
      <c r="K48" s="943"/>
      <c r="L48" s="943"/>
      <c r="M48" s="943"/>
      <c r="N48" s="943"/>
      <c r="O48" s="943"/>
      <c r="P48" s="944">
        <f>'EVAL. GRAL'!N385</f>
        <v>0</v>
      </c>
      <c r="Q48" s="945"/>
      <c r="R48" s="2"/>
      <c r="S48" s="2"/>
      <c r="T48" s="5"/>
      <c r="U48" s="7"/>
      <c r="V48" s="950">
        <f>'EVAL. GRAL'!AE404</f>
        <v>0</v>
      </c>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ht="9" customHeight="1">
      <c r="A49" s="441"/>
      <c r="B49" s="2"/>
      <c r="C49" s="940"/>
      <c r="D49" s="942"/>
      <c r="E49" s="943"/>
      <c r="F49" s="943"/>
      <c r="G49" s="943"/>
      <c r="H49" s="943"/>
      <c r="I49" s="943"/>
      <c r="J49" s="943"/>
      <c r="K49" s="943"/>
      <c r="L49" s="943"/>
      <c r="M49" s="943"/>
      <c r="N49" s="943"/>
      <c r="O49" s="943"/>
      <c r="P49" s="946"/>
      <c r="Q49" s="947"/>
      <c r="R49" s="2"/>
      <c r="S49" s="2"/>
      <c r="T49" s="5"/>
      <c r="U49" s="7"/>
      <c r="V49" s="951"/>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ht="9" customHeight="1">
      <c r="A50" s="441"/>
      <c r="B50" s="2"/>
      <c r="C50" s="941"/>
      <c r="D50" s="942"/>
      <c r="E50" s="943"/>
      <c r="F50" s="943"/>
      <c r="G50" s="943"/>
      <c r="H50" s="943"/>
      <c r="I50" s="943"/>
      <c r="J50" s="943"/>
      <c r="K50" s="943"/>
      <c r="L50" s="943"/>
      <c r="M50" s="943"/>
      <c r="N50" s="943"/>
      <c r="O50" s="943"/>
      <c r="P50" s="948"/>
      <c r="Q50" s="949"/>
      <c r="R50" s="2"/>
      <c r="S50" s="2"/>
      <c r="T50" s="5"/>
      <c r="U50" s="7"/>
      <c r="V50" s="952"/>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ht="11.25" customHeight="1">
      <c r="A51" s="441"/>
      <c r="B51" s="2"/>
      <c r="C51" s="520"/>
      <c r="D51" s="521"/>
      <c r="E51" s="521"/>
      <c r="F51" s="521"/>
      <c r="G51" s="521"/>
      <c r="H51" s="522"/>
      <c r="I51" s="522"/>
      <c r="J51" s="521"/>
      <c r="K51" s="521"/>
      <c r="L51" s="523"/>
      <c r="M51" s="522"/>
      <c r="N51" s="524"/>
      <c r="O51" s="524"/>
      <c r="P51" s="532"/>
      <c r="Q51" s="532"/>
      <c r="R51" s="242"/>
      <c r="S51" s="2"/>
      <c r="T51" s="5"/>
      <c r="U51" s="7"/>
      <c r="V51" s="242"/>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ht="27.75" customHeight="1">
      <c r="A52" s="441"/>
      <c r="B52" s="2"/>
      <c r="C52" s="523"/>
      <c r="D52" s="538"/>
      <c r="E52" s="538"/>
      <c r="F52" s="953" t="s">
        <v>604</v>
      </c>
      <c r="G52" s="953"/>
      <c r="H52" s="954"/>
      <c r="I52" s="541" t="str">
        <f>IF('EVAL. GRAL'!L378=0,"",'EVAL. GRAL'!L378)</f>
        <v/>
      </c>
      <c r="J52" s="535"/>
      <c r="K52" s="921" t="s">
        <v>791</v>
      </c>
      <c r="L52" s="921"/>
      <c r="M52" s="922"/>
      <c r="N52" s="527" t="str">
        <f>IF('EVAL. GRAL'!L377=0,"",'EVAL. GRAL'!L377)</f>
        <v/>
      </c>
      <c r="O52" s="521"/>
      <c r="P52" s="536"/>
      <c r="Q52" s="536"/>
      <c r="R52" s="2"/>
      <c r="S52" s="2"/>
      <c r="T52" s="5"/>
      <c r="U52" s="248"/>
      <c r="V52" s="249"/>
      <c r="W52" s="249"/>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ht="25.5" customHeight="1">
      <c r="A53" s="441"/>
      <c r="B53" s="2"/>
      <c r="C53" s="523"/>
      <c r="D53" s="538"/>
      <c r="E53" s="538"/>
      <c r="F53" s="542"/>
      <c r="G53" s="542"/>
      <c r="H53" s="542"/>
      <c r="I53" s="523"/>
      <c r="J53" s="535"/>
      <c r="K53" s="535"/>
      <c r="L53" s="523"/>
      <c r="M53" s="530"/>
      <c r="N53" s="521"/>
      <c r="O53" s="521"/>
      <c r="P53" s="536"/>
      <c r="Q53" s="536"/>
      <c r="R53" s="2"/>
      <c r="S53" s="547"/>
      <c r="T53" s="5"/>
      <c r="U53" s="248"/>
      <c r="V53" s="249"/>
      <c r="W53" s="249"/>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ht="25.5" hidden="1" customHeight="1">
      <c r="A54" s="441"/>
      <c r="B54" s="2"/>
      <c r="C54" s="523"/>
      <c r="D54" s="538"/>
      <c r="E54" s="538"/>
      <c r="F54" s="955" t="s">
        <v>599</v>
      </c>
      <c r="G54" s="955"/>
      <c r="H54" s="955"/>
      <c r="I54" s="955"/>
      <c r="J54" s="955"/>
      <c r="K54" s="955"/>
      <c r="L54" s="956"/>
      <c r="M54" s="539">
        <f>V48</f>
        <v>0</v>
      </c>
      <c r="N54" s="521"/>
      <c r="O54" s="521"/>
      <c r="P54" s="536"/>
      <c r="Q54" s="536"/>
      <c r="R54" s="2"/>
      <c r="S54" s="2"/>
      <c r="T54" s="5"/>
      <c r="U54" s="248"/>
      <c r="V54" s="249"/>
      <c r="W54" s="249"/>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ht="7.5" customHeight="1">
      <c r="A55" s="441"/>
      <c r="B55" s="2"/>
      <c r="C55" s="523"/>
      <c r="D55" s="521"/>
      <c r="E55" s="521"/>
      <c r="F55" s="521"/>
      <c r="G55" s="521"/>
      <c r="H55" s="522"/>
      <c r="I55" s="522"/>
      <c r="J55" s="521"/>
      <c r="K55" s="521"/>
      <c r="L55" s="523"/>
      <c r="M55" s="522"/>
      <c r="N55" s="524"/>
      <c r="O55" s="524"/>
      <c r="P55" s="532"/>
      <c r="Q55" s="532"/>
      <c r="R55" s="242"/>
      <c r="S55" s="2"/>
      <c r="T55" s="5"/>
      <c r="U55" s="7"/>
      <c r="V55" s="11"/>
      <c r="W55" s="12"/>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ht="9" customHeight="1">
      <c r="A56" s="441"/>
      <c r="B56" s="2"/>
      <c r="C56" s="939" t="s">
        <v>762</v>
      </c>
      <c r="D56" s="957" t="s">
        <v>605</v>
      </c>
      <c r="E56" s="958"/>
      <c r="F56" s="958"/>
      <c r="G56" s="958"/>
      <c r="H56" s="958"/>
      <c r="I56" s="958"/>
      <c r="J56" s="958"/>
      <c r="K56" s="958"/>
      <c r="L56" s="958"/>
      <c r="M56" s="958"/>
      <c r="N56" s="958"/>
      <c r="O56" s="959"/>
      <c r="P56" s="960">
        <f>V56</f>
        <v>0</v>
      </c>
      <c r="Q56" s="961"/>
      <c r="R56" s="2"/>
      <c r="S56" s="2"/>
      <c r="T56" s="5"/>
      <c r="U56" s="7"/>
      <c r="V56" s="923">
        <f>'EVAL. GRAL'!AF236</f>
        <v>0</v>
      </c>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ht="9" customHeight="1">
      <c r="A57" s="441"/>
      <c r="B57" s="2"/>
      <c r="C57" s="940"/>
      <c r="D57" s="957"/>
      <c r="E57" s="958"/>
      <c r="F57" s="958"/>
      <c r="G57" s="958"/>
      <c r="H57" s="958"/>
      <c r="I57" s="958"/>
      <c r="J57" s="958"/>
      <c r="K57" s="958"/>
      <c r="L57" s="958"/>
      <c r="M57" s="958"/>
      <c r="N57" s="958"/>
      <c r="O57" s="959"/>
      <c r="P57" s="961"/>
      <c r="Q57" s="961"/>
      <c r="R57" s="2"/>
      <c r="S57" s="2"/>
      <c r="T57" s="5"/>
      <c r="U57" s="7"/>
      <c r="V57" s="923"/>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ht="9" customHeight="1">
      <c r="A58" s="441"/>
      <c r="B58" s="2"/>
      <c r="C58" s="941"/>
      <c r="D58" s="957"/>
      <c r="E58" s="958"/>
      <c r="F58" s="958"/>
      <c r="G58" s="958"/>
      <c r="H58" s="958"/>
      <c r="I58" s="958"/>
      <c r="J58" s="958"/>
      <c r="K58" s="958"/>
      <c r="L58" s="958"/>
      <c r="M58" s="958"/>
      <c r="N58" s="958"/>
      <c r="O58" s="959"/>
      <c r="P58" s="961"/>
      <c r="Q58" s="961"/>
      <c r="R58" s="2"/>
      <c r="S58" s="2"/>
      <c r="T58" s="5"/>
      <c r="U58" s="7"/>
      <c r="V58" s="923"/>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ht="11.25" customHeight="1">
      <c r="A59" s="441"/>
      <c r="B59" s="2"/>
      <c r="C59" s="523"/>
      <c r="D59" s="543"/>
      <c r="E59" s="521"/>
      <c r="F59" s="521"/>
      <c r="G59" s="521"/>
      <c r="H59" s="522"/>
      <c r="I59" s="522"/>
      <c r="J59" s="521"/>
      <c r="K59" s="521"/>
      <c r="L59" s="544"/>
      <c r="M59" s="545"/>
      <c r="N59" s="524"/>
      <c r="O59" s="524"/>
      <c r="P59" s="546"/>
      <c r="Q59" s="524"/>
      <c r="R59" s="242"/>
      <c r="S59" s="2"/>
      <c r="T59" s="5"/>
      <c r="U59" s="7"/>
      <c r="V59" s="242"/>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ht="11.25" customHeight="1">
      <c r="A60" s="441"/>
      <c r="B60" s="2"/>
      <c r="C60" s="521"/>
      <c r="D60" s="543"/>
      <c r="E60" s="521"/>
      <c r="F60" s="521"/>
      <c r="G60" s="521"/>
      <c r="H60" s="522"/>
      <c r="I60" s="522"/>
      <c r="J60" s="521"/>
      <c r="K60" s="521"/>
      <c r="L60" s="544"/>
      <c r="M60" s="545"/>
      <c r="N60" s="524"/>
      <c r="O60" s="524"/>
      <c r="P60" s="524"/>
      <c r="Q60" s="524"/>
      <c r="R60" s="242"/>
      <c r="S60" s="2"/>
      <c r="T60" s="5"/>
      <c r="U60" s="7"/>
      <c r="V60" s="242"/>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ht="12" customHeight="1">
      <c r="A61" s="441"/>
      <c r="B61" s="2"/>
      <c r="C61" s="925" t="s">
        <v>13</v>
      </c>
      <c r="D61" s="926" t="s">
        <v>606</v>
      </c>
      <c r="E61" s="927"/>
      <c r="F61" s="927"/>
      <c r="G61" s="927"/>
      <c r="H61" s="927"/>
      <c r="I61" s="927"/>
      <c r="J61" s="927"/>
      <c r="K61" s="927"/>
      <c r="L61" s="927"/>
      <c r="M61" s="927"/>
      <c r="N61" s="927"/>
      <c r="O61" s="927"/>
      <c r="P61" s="934">
        <f>V61</f>
        <v>0</v>
      </c>
      <c r="Q61" s="935"/>
      <c r="R61" s="2"/>
      <c r="S61" s="2"/>
      <c r="T61" s="5"/>
      <c r="U61" s="7"/>
      <c r="V61" s="923">
        <f>'EVAL. GRAL'!AF81</f>
        <v>0</v>
      </c>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ht="12" customHeight="1">
      <c r="A62" s="441"/>
      <c r="B62" s="2"/>
      <c r="C62" s="925"/>
      <c r="D62" s="928"/>
      <c r="E62" s="929"/>
      <c r="F62" s="929"/>
      <c r="G62" s="929"/>
      <c r="H62" s="929"/>
      <c r="I62" s="929"/>
      <c r="J62" s="929"/>
      <c r="K62" s="929"/>
      <c r="L62" s="929"/>
      <c r="M62" s="929"/>
      <c r="N62" s="929"/>
      <c r="O62" s="929"/>
      <c r="P62" s="935"/>
      <c r="Q62" s="935"/>
      <c r="R62" s="2"/>
      <c r="S62" s="2"/>
      <c r="T62" s="5"/>
      <c r="U62" s="7"/>
      <c r="V62" s="923"/>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ht="12" customHeight="1">
      <c r="A63" s="441"/>
      <c r="B63" s="2"/>
      <c r="C63" s="925"/>
      <c r="D63" s="930"/>
      <c r="E63" s="931"/>
      <c r="F63" s="931"/>
      <c r="G63" s="931"/>
      <c r="H63" s="931"/>
      <c r="I63" s="931"/>
      <c r="J63" s="931"/>
      <c r="K63" s="931"/>
      <c r="L63" s="931"/>
      <c r="M63" s="931"/>
      <c r="N63" s="931"/>
      <c r="O63" s="931"/>
      <c r="P63" s="935"/>
      <c r="Q63" s="935"/>
      <c r="R63" s="2"/>
      <c r="S63" s="2"/>
      <c r="T63" s="5"/>
      <c r="U63" s="7"/>
      <c r="V63" s="923"/>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ht="8.25" customHeight="1">
      <c r="A64" s="441"/>
      <c r="B64" s="2"/>
      <c r="C64" s="1"/>
      <c r="D64" s="238"/>
      <c r="E64" s="2"/>
      <c r="F64" s="2"/>
      <c r="G64" s="2"/>
      <c r="H64" s="239"/>
      <c r="I64" s="239"/>
      <c r="J64" s="2"/>
      <c r="K64" s="2"/>
      <c r="L64" s="240"/>
      <c r="M64" s="241"/>
      <c r="N64" s="242"/>
      <c r="O64" s="242"/>
      <c r="P64" s="250"/>
      <c r="Q64" s="250"/>
      <c r="R64" s="242"/>
      <c r="S64" s="2"/>
      <c r="T64" s="5"/>
      <c r="U64" s="7"/>
      <c r="V64" s="242"/>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ht="12" customHeight="1">
      <c r="A65" s="441"/>
      <c r="B65" s="2"/>
      <c r="C65" s="925" t="s">
        <v>18</v>
      </c>
      <c r="D65" s="926" t="s">
        <v>607</v>
      </c>
      <c r="E65" s="927"/>
      <c r="F65" s="927"/>
      <c r="G65" s="927"/>
      <c r="H65" s="927"/>
      <c r="I65" s="927"/>
      <c r="J65" s="927"/>
      <c r="K65" s="927"/>
      <c r="L65" s="927"/>
      <c r="M65" s="927"/>
      <c r="N65" s="927"/>
      <c r="O65" s="927"/>
      <c r="P65" s="932">
        <f>V65</f>
        <v>0</v>
      </c>
      <c r="Q65" s="933"/>
      <c r="R65" s="2"/>
      <c r="S65" s="2"/>
      <c r="T65" s="5"/>
      <c r="U65" s="7"/>
      <c r="V65" s="936">
        <f>'EVAL. GRAL'!AF44</f>
        <v>0</v>
      </c>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ht="12" customHeight="1">
      <c r="A66" s="441"/>
      <c r="B66" s="2"/>
      <c r="C66" s="925"/>
      <c r="D66" s="928"/>
      <c r="E66" s="929"/>
      <c r="F66" s="929"/>
      <c r="G66" s="929"/>
      <c r="H66" s="929"/>
      <c r="I66" s="929"/>
      <c r="J66" s="929"/>
      <c r="K66" s="929"/>
      <c r="L66" s="929"/>
      <c r="M66" s="929"/>
      <c r="N66" s="929"/>
      <c r="O66" s="929"/>
      <c r="P66" s="933"/>
      <c r="Q66" s="933"/>
      <c r="R66" s="2"/>
      <c r="S66" s="2"/>
      <c r="T66" s="5"/>
      <c r="U66" s="7"/>
      <c r="V66" s="937"/>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ht="12" customHeight="1">
      <c r="A67" s="441"/>
      <c r="B67" s="2"/>
      <c r="C67" s="925"/>
      <c r="D67" s="930"/>
      <c r="E67" s="931"/>
      <c r="F67" s="931"/>
      <c r="G67" s="931"/>
      <c r="H67" s="931"/>
      <c r="I67" s="931"/>
      <c r="J67" s="931"/>
      <c r="K67" s="931"/>
      <c r="L67" s="931"/>
      <c r="M67" s="931"/>
      <c r="N67" s="931"/>
      <c r="O67" s="931"/>
      <c r="P67" s="933"/>
      <c r="Q67" s="933"/>
      <c r="R67" s="2"/>
      <c r="S67" s="2"/>
      <c r="T67" s="5"/>
      <c r="U67" s="7"/>
      <c r="V67" s="938"/>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ht="8.25" customHeight="1">
      <c r="A68" s="441"/>
      <c r="B68" s="2"/>
      <c r="C68" s="443"/>
      <c r="D68" s="238"/>
      <c r="E68" s="2"/>
      <c r="F68" s="2"/>
      <c r="G68" s="2"/>
      <c r="H68" s="239"/>
      <c r="I68" s="239"/>
      <c r="J68" s="2"/>
      <c r="K68" s="2"/>
      <c r="L68" s="240"/>
      <c r="M68" s="241"/>
      <c r="N68" s="242"/>
      <c r="O68" s="242"/>
      <c r="P68" s="250"/>
      <c r="Q68" s="250"/>
      <c r="R68" s="242"/>
      <c r="S68" s="2"/>
      <c r="T68" s="5"/>
      <c r="U68" s="7"/>
      <c r="V68" s="242"/>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ht="12" customHeight="1">
      <c r="A69" s="441"/>
      <c r="B69" s="2"/>
      <c r="C69" s="925" t="s">
        <v>19</v>
      </c>
      <c r="D69" s="926" t="s">
        <v>608</v>
      </c>
      <c r="E69" s="927"/>
      <c r="F69" s="927"/>
      <c r="G69" s="927"/>
      <c r="H69" s="927"/>
      <c r="I69" s="927"/>
      <c r="J69" s="927"/>
      <c r="K69" s="927"/>
      <c r="L69" s="927"/>
      <c r="M69" s="927"/>
      <c r="N69" s="927"/>
      <c r="O69" s="927"/>
      <c r="P69" s="934">
        <f>V69</f>
        <v>0</v>
      </c>
      <c r="Q69" s="935"/>
      <c r="R69" s="2"/>
      <c r="S69" s="2"/>
      <c r="T69" s="5"/>
      <c r="U69" s="7"/>
      <c r="V69" s="923">
        <f>'EVAL. GRAL'!AE34</f>
        <v>0</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ht="12" customHeight="1">
      <c r="A70" s="441"/>
      <c r="B70" s="2"/>
      <c r="C70" s="925"/>
      <c r="D70" s="928"/>
      <c r="E70" s="929"/>
      <c r="F70" s="929"/>
      <c r="G70" s="929"/>
      <c r="H70" s="929"/>
      <c r="I70" s="929"/>
      <c r="J70" s="929"/>
      <c r="K70" s="929"/>
      <c r="L70" s="929"/>
      <c r="M70" s="929"/>
      <c r="N70" s="929"/>
      <c r="O70" s="929"/>
      <c r="P70" s="935"/>
      <c r="Q70" s="935"/>
      <c r="R70" s="2"/>
      <c r="S70" s="2"/>
      <c r="T70" s="5"/>
      <c r="U70" s="7"/>
      <c r="V70" s="923"/>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ht="12" customHeight="1">
      <c r="A71" s="441"/>
      <c r="B71" s="2"/>
      <c r="C71" s="925"/>
      <c r="D71" s="930"/>
      <c r="E71" s="931"/>
      <c r="F71" s="931"/>
      <c r="G71" s="931"/>
      <c r="H71" s="931"/>
      <c r="I71" s="931"/>
      <c r="J71" s="931"/>
      <c r="K71" s="931"/>
      <c r="L71" s="931"/>
      <c r="M71" s="931"/>
      <c r="N71" s="931"/>
      <c r="O71" s="931"/>
      <c r="P71" s="935"/>
      <c r="Q71" s="935"/>
      <c r="R71" s="2"/>
      <c r="S71" s="2"/>
      <c r="T71" s="5"/>
      <c r="U71" s="7"/>
      <c r="V71" s="923"/>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ht="12" customHeight="1">
      <c r="A72" s="441"/>
      <c r="B72" s="2"/>
      <c r="C72" s="1"/>
      <c r="D72" s="238"/>
      <c r="E72" s="2"/>
      <c r="F72" s="2"/>
      <c r="G72" s="2"/>
      <c r="H72" s="239"/>
      <c r="I72" s="239"/>
      <c r="J72" s="2"/>
      <c r="K72" s="2"/>
      <c r="L72" s="240"/>
      <c r="M72" s="241"/>
      <c r="N72" s="242"/>
      <c r="O72" s="242"/>
      <c r="P72" s="250"/>
      <c r="Q72" s="250"/>
      <c r="R72" s="242"/>
      <c r="S72" s="2"/>
      <c r="T72" s="5"/>
      <c r="U72" s="7"/>
      <c r="V72" s="242"/>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ht="12" customHeight="1">
      <c r="A73" s="441"/>
      <c r="B73" s="2"/>
      <c r="C73" s="925" t="s">
        <v>20</v>
      </c>
      <c r="D73" s="926" t="s">
        <v>609</v>
      </c>
      <c r="E73" s="927"/>
      <c r="F73" s="927"/>
      <c r="G73" s="927"/>
      <c r="H73" s="927"/>
      <c r="I73" s="927"/>
      <c r="J73" s="927"/>
      <c r="K73" s="927"/>
      <c r="L73" s="927"/>
      <c r="M73" s="927"/>
      <c r="N73" s="927"/>
      <c r="O73" s="927"/>
      <c r="P73" s="934">
        <f>V73</f>
        <v>0</v>
      </c>
      <c r="Q73" s="935"/>
      <c r="R73" s="2"/>
      <c r="S73" s="2"/>
      <c r="T73" s="5"/>
      <c r="U73" s="7"/>
      <c r="V73" s="923">
        <f>'EVAL. GRAL'!AF97</f>
        <v>0</v>
      </c>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1:121" ht="12" customHeight="1">
      <c r="A74" s="441"/>
      <c r="B74" s="2"/>
      <c r="C74" s="925"/>
      <c r="D74" s="928"/>
      <c r="E74" s="929"/>
      <c r="F74" s="929"/>
      <c r="G74" s="929"/>
      <c r="H74" s="929"/>
      <c r="I74" s="929"/>
      <c r="J74" s="929"/>
      <c r="K74" s="929"/>
      <c r="L74" s="929"/>
      <c r="M74" s="929"/>
      <c r="N74" s="929"/>
      <c r="O74" s="929"/>
      <c r="P74" s="935"/>
      <c r="Q74" s="935"/>
      <c r="R74" s="2"/>
      <c r="S74" s="2"/>
      <c r="T74" s="5"/>
      <c r="U74" s="7"/>
      <c r="V74" s="923"/>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1:121" ht="12" customHeight="1">
      <c r="A75" s="441"/>
      <c r="B75" s="2"/>
      <c r="C75" s="925"/>
      <c r="D75" s="930"/>
      <c r="E75" s="931"/>
      <c r="F75" s="931"/>
      <c r="G75" s="931"/>
      <c r="H75" s="931"/>
      <c r="I75" s="931"/>
      <c r="J75" s="931"/>
      <c r="K75" s="931"/>
      <c r="L75" s="931"/>
      <c r="M75" s="931"/>
      <c r="N75" s="931"/>
      <c r="O75" s="931"/>
      <c r="P75" s="935"/>
      <c r="Q75" s="935"/>
      <c r="R75" s="2"/>
      <c r="S75" s="2"/>
      <c r="T75" s="5"/>
      <c r="U75" s="7"/>
      <c r="V75" s="923"/>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1:121" ht="9" customHeight="1">
      <c r="A76" s="441"/>
      <c r="B76" s="2"/>
      <c r="C76" s="1"/>
      <c r="D76" s="238"/>
      <c r="E76" s="2"/>
      <c r="F76" s="2"/>
      <c r="G76" s="2"/>
      <c r="H76" s="239"/>
      <c r="I76" s="239"/>
      <c r="J76" s="2"/>
      <c r="K76" s="2"/>
      <c r="L76" s="240"/>
      <c r="M76" s="241"/>
      <c r="N76" s="242"/>
      <c r="O76" s="242"/>
      <c r="P76" s="250"/>
      <c r="Q76" s="250"/>
      <c r="R76" s="242"/>
      <c r="S76" s="2"/>
      <c r="T76" s="5"/>
      <c r="U76" s="7"/>
      <c r="V76" s="242"/>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1:121" ht="12" customHeight="1">
      <c r="A77" s="441"/>
      <c r="B77" s="2"/>
      <c r="C77" s="925" t="s">
        <v>11</v>
      </c>
      <c r="D77" s="926" t="s">
        <v>610</v>
      </c>
      <c r="E77" s="927"/>
      <c r="F77" s="927"/>
      <c r="G77" s="927"/>
      <c r="H77" s="927"/>
      <c r="I77" s="927"/>
      <c r="J77" s="927"/>
      <c r="K77" s="927"/>
      <c r="L77" s="927"/>
      <c r="M77" s="927"/>
      <c r="N77" s="927"/>
      <c r="O77" s="927"/>
      <c r="P77" s="932">
        <f>V77</f>
        <v>0</v>
      </c>
      <c r="Q77" s="933"/>
      <c r="R77" s="2"/>
      <c r="S77" s="2"/>
      <c r="T77" s="5"/>
      <c r="U77" s="7"/>
      <c r="V77" s="923">
        <f>'EVAL. GRAL'!AF112</f>
        <v>0</v>
      </c>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1:121" ht="12" customHeight="1">
      <c r="A78" s="441"/>
      <c r="B78" s="2"/>
      <c r="C78" s="925"/>
      <c r="D78" s="928"/>
      <c r="E78" s="929"/>
      <c r="F78" s="929"/>
      <c r="G78" s="929"/>
      <c r="H78" s="929"/>
      <c r="I78" s="929"/>
      <c r="J78" s="929"/>
      <c r="K78" s="929"/>
      <c r="L78" s="929"/>
      <c r="M78" s="929"/>
      <c r="N78" s="929"/>
      <c r="O78" s="929"/>
      <c r="P78" s="933"/>
      <c r="Q78" s="933"/>
      <c r="R78" s="2"/>
      <c r="S78" s="2"/>
      <c r="T78" s="5"/>
      <c r="U78" s="7"/>
      <c r="V78" s="923"/>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1:121" ht="12" customHeight="1">
      <c r="A79" s="441"/>
      <c r="B79" s="2"/>
      <c r="C79" s="925"/>
      <c r="D79" s="930"/>
      <c r="E79" s="931"/>
      <c r="F79" s="931"/>
      <c r="G79" s="931"/>
      <c r="H79" s="931"/>
      <c r="I79" s="931"/>
      <c r="J79" s="931"/>
      <c r="K79" s="931"/>
      <c r="L79" s="931"/>
      <c r="M79" s="931"/>
      <c r="N79" s="931"/>
      <c r="O79" s="931"/>
      <c r="P79" s="933"/>
      <c r="Q79" s="933"/>
      <c r="R79" s="2"/>
      <c r="S79" s="2"/>
      <c r="T79" s="5"/>
      <c r="U79" s="7"/>
      <c r="V79" s="923"/>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1:121" ht="12.75" customHeight="1">
      <c r="A80" s="441"/>
      <c r="B80" s="2"/>
      <c r="C80" s="1"/>
      <c r="D80" s="238"/>
      <c r="E80" s="2"/>
      <c r="F80" s="2"/>
      <c r="G80" s="2"/>
      <c r="H80" s="239"/>
      <c r="I80" s="239"/>
      <c r="J80" s="2"/>
      <c r="K80" s="2"/>
      <c r="L80" s="240"/>
      <c r="M80" s="241"/>
      <c r="N80" s="242"/>
      <c r="O80" s="242"/>
      <c r="P80" s="250"/>
      <c r="Q80" s="250"/>
      <c r="R80" s="242"/>
      <c r="S80" s="2"/>
      <c r="T80" s="5"/>
      <c r="U80" s="7"/>
      <c r="V80" s="242"/>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1:121" ht="12" customHeight="1">
      <c r="A81" s="441"/>
      <c r="B81" s="2"/>
      <c r="C81" s="925" t="s">
        <v>21</v>
      </c>
      <c r="D81" s="926" t="s">
        <v>611</v>
      </c>
      <c r="E81" s="927"/>
      <c r="F81" s="927"/>
      <c r="G81" s="927"/>
      <c r="H81" s="927"/>
      <c r="I81" s="927"/>
      <c r="J81" s="927"/>
      <c r="K81" s="927"/>
      <c r="L81" s="927"/>
      <c r="M81" s="927"/>
      <c r="N81" s="927"/>
      <c r="O81" s="927"/>
      <c r="P81" s="932">
        <f>V81</f>
        <v>0</v>
      </c>
      <c r="Q81" s="933"/>
      <c r="R81" s="2"/>
      <c r="S81" s="2"/>
      <c r="T81" s="5"/>
      <c r="U81" s="7"/>
      <c r="V81" s="936">
        <f>'EVAL. GRAL'!AF131</f>
        <v>0</v>
      </c>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1:121" ht="12" customHeight="1">
      <c r="A82" s="441"/>
      <c r="B82" s="2"/>
      <c r="C82" s="925"/>
      <c r="D82" s="928"/>
      <c r="E82" s="929"/>
      <c r="F82" s="929"/>
      <c r="G82" s="929"/>
      <c r="H82" s="929"/>
      <c r="I82" s="929"/>
      <c r="J82" s="929"/>
      <c r="K82" s="929"/>
      <c r="L82" s="929"/>
      <c r="M82" s="929"/>
      <c r="N82" s="929"/>
      <c r="O82" s="929"/>
      <c r="P82" s="933"/>
      <c r="Q82" s="933"/>
      <c r="R82" s="2"/>
      <c r="S82" s="2"/>
      <c r="T82" s="5"/>
      <c r="U82" s="7"/>
      <c r="V82" s="937"/>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1:121" ht="12" customHeight="1">
      <c r="A83" s="441"/>
      <c r="B83" s="2"/>
      <c r="C83" s="925"/>
      <c r="D83" s="930"/>
      <c r="E83" s="931"/>
      <c r="F83" s="931"/>
      <c r="G83" s="931"/>
      <c r="H83" s="931"/>
      <c r="I83" s="931"/>
      <c r="J83" s="931"/>
      <c r="K83" s="931"/>
      <c r="L83" s="931"/>
      <c r="M83" s="931"/>
      <c r="N83" s="931"/>
      <c r="O83" s="931"/>
      <c r="P83" s="933"/>
      <c r="Q83" s="933"/>
      <c r="R83" s="2"/>
      <c r="S83" s="2"/>
      <c r="T83" s="5"/>
      <c r="U83" s="7"/>
      <c r="V83" s="938"/>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1:121" ht="12.75" customHeight="1">
      <c r="A84" s="441"/>
      <c r="B84" s="2"/>
      <c r="C84" s="1"/>
      <c r="D84" s="238"/>
      <c r="E84" s="2"/>
      <c r="F84" s="2"/>
      <c r="G84" s="2"/>
      <c r="H84" s="239"/>
      <c r="I84" s="239"/>
      <c r="J84" s="2"/>
      <c r="K84" s="2"/>
      <c r="L84" s="240"/>
      <c r="M84" s="241"/>
      <c r="N84" s="242"/>
      <c r="O84" s="242"/>
      <c r="P84" s="250"/>
      <c r="Q84" s="250"/>
      <c r="R84" s="242"/>
      <c r="S84" s="2"/>
      <c r="T84" s="5"/>
      <c r="U84" s="7"/>
      <c r="V84" s="242"/>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row>
    <row r="85" spans="1:121" ht="12" customHeight="1">
      <c r="A85" s="441"/>
      <c r="B85" s="2"/>
      <c r="C85" s="925" t="s">
        <v>22</v>
      </c>
      <c r="D85" s="926" t="s">
        <v>612</v>
      </c>
      <c r="E85" s="927"/>
      <c r="F85" s="927"/>
      <c r="G85" s="927"/>
      <c r="H85" s="927"/>
      <c r="I85" s="927"/>
      <c r="J85" s="927"/>
      <c r="K85" s="927"/>
      <c r="L85" s="927"/>
      <c r="M85" s="927"/>
      <c r="N85" s="927"/>
      <c r="O85" s="927"/>
      <c r="P85" s="932">
        <f>V85</f>
        <v>0</v>
      </c>
      <c r="Q85" s="933"/>
      <c r="R85" s="2"/>
      <c r="S85" s="2"/>
      <c r="T85" s="5"/>
      <c r="U85" s="7"/>
      <c r="V85" s="923">
        <f>'EVAL. GRAL'!AF148</f>
        <v>0</v>
      </c>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row>
    <row r="86" spans="1:121" ht="12" customHeight="1">
      <c r="A86" s="441"/>
      <c r="B86" s="2"/>
      <c r="C86" s="925"/>
      <c r="D86" s="928"/>
      <c r="E86" s="929"/>
      <c r="F86" s="929"/>
      <c r="G86" s="929"/>
      <c r="H86" s="929"/>
      <c r="I86" s="929"/>
      <c r="J86" s="929"/>
      <c r="K86" s="929"/>
      <c r="L86" s="929"/>
      <c r="M86" s="929"/>
      <c r="N86" s="929"/>
      <c r="O86" s="929"/>
      <c r="P86" s="933"/>
      <c r="Q86" s="933"/>
      <c r="R86" s="2"/>
      <c r="S86" s="2"/>
      <c r="T86" s="5"/>
      <c r="U86" s="7"/>
      <c r="V86" s="923"/>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1:121" ht="12" customHeight="1">
      <c r="A87" s="441"/>
      <c r="B87" s="2"/>
      <c r="C87" s="925"/>
      <c r="D87" s="930"/>
      <c r="E87" s="931"/>
      <c r="F87" s="931"/>
      <c r="G87" s="931"/>
      <c r="H87" s="931"/>
      <c r="I87" s="931"/>
      <c r="J87" s="931"/>
      <c r="K87" s="931"/>
      <c r="L87" s="931"/>
      <c r="M87" s="931"/>
      <c r="N87" s="931"/>
      <c r="O87" s="931"/>
      <c r="P87" s="933"/>
      <c r="Q87" s="933"/>
      <c r="R87" s="2"/>
      <c r="S87" s="2"/>
      <c r="T87" s="5"/>
      <c r="U87" s="7"/>
      <c r="V87" s="923"/>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1:121" ht="8.25" customHeight="1">
      <c r="A88" s="441"/>
      <c r="B88" s="2"/>
      <c r="C88" s="1"/>
      <c r="D88" s="238"/>
      <c r="E88" s="2"/>
      <c r="F88" s="2"/>
      <c r="G88" s="2"/>
      <c r="H88" s="239"/>
      <c r="I88" s="239"/>
      <c r="J88" s="2"/>
      <c r="K88" s="2"/>
      <c r="L88" s="240"/>
      <c r="M88" s="241"/>
      <c r="N88" s="242"/>
      <c r="O88" s="242"/>
      <c r="P88" s="250"/>
      <c r="Q88" s="250"/>
      <c r="R88" s="242"/>
      <c r="S88" s="2"/>
      <c r="T88" s="5"/>
      <c r="U88" s="7"/>
      <c r="V88" s="242"/>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1:121" ht="12" customHeight="1">
      <c r="A89" s="441"/>
      <c r="B89" s="2"/>
      <c r="C89" s="925" t="s">
        <v>25</v>
      </c>
      <c r="D89" s="926" t="s">
        <v>792</v>
      </c>
      <c r="E89" s="927"/>
      <c r="F89" s="927"/>
      <c r="G89" s="927"/>
      <c r="H89" s="927"/>
      <c r="I89" s="927"/>
      <c r="J89" s="927"/>
      <c r="K89" s="927"/>
      <c r="L89" s="927"/>
      <c r="M89" s="927"/>
      <c r="N89" s="927"/>
      <c r="O89" s="927"/>
      <c r="P89" s="932" t="e">
        <f>V89</f>
        <v>#N/A</v>
      </c>
      <c r="Q89" s="933"/>
      <c r="R89" s="2"/>
      <c r="S89" s="2"/>
      <c r="T89" s="5"/>
      <c r="U89" s="7"/>
      <c r="V89" s="923" t="e">
        <f>QUIMICOS!AW44</f>
        <v>#N/A</v>
      </c>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1:121" ht="12" customHeight="1">
      <c r="A90" s="441"/>
      <c r="B90" s="2"/>
      <c r="C90" s="925"/>
      <c r="D90" s="928"/>
      <c r="E90" s="929"/>
      <c r="F90" s="929"/>
      <c r="G90" s="929"/>
      <c r="H90" s="929"/>
      <c r="I90" s="929"/>
      <c r="J90" s="929"/>
      <c r="K90" s="929"/>
      <c r="L90" s="929"/>
      <c r="M90" s="929"/>
      <c r="N90" s="929"/>
      <c r="O90" s="929"/>
      <c r="P90" s="933"/>
      <c r="Q90" s="933"/>
      <c r="R90" s="2"/>
      <c r="S90" s="2"/>
      <c r="T90" s="5"/>
      <c r="U90" s="7"/>
      <c r="V90" s="923"/>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1:121" ht="12" customHeight="1">
      <c r="A91" s="441"/>
      <c r="B91" s="2"/>
      <c r="C91" s="925"/>
      <c r="D91" s="930"/>
      <c r="E91" s="931"/>
      <c r="F91" s="931"/>
      <c r="G91" s="931"/>
      <c r="H91" s="931"/>
      <c r="I91" s="931"/>
      <c r="J91" s="931"/>
      <c r="K91" s="931"/>
      <c r="L91" s="931"/>
      <c r="M91" s="931"/>
      <c r="N91" s="931"/>
      <c r="O91" s="931"/>
      <c r="P91" s="933"/>
      <c r="Q91" s="933"/>
      <c r="R91" s="2"/>
      <c r="S91" s="2"/>
      <c r="T91" s="5"/>
      <c r="U91" s="7"/>
      <c r="V91" s="923"/>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ht="49.5" customHeight="1">
      <c r="A92" s="441"/>
      <c r="B92" s="2"/>
      <c r="C92" s="2"/>
      <c r="D92" s="924" t="s">
        <v>613</v>
      </c>
      <c r="E92" s="924"/>
      <c r="F92" s="924"/>
      <c r="G92" s="924"/>
      <c r="H92" s="924"/>
      <c r="I92" s="924"/>
      <c r="J92" s="924"/>
      <c r="K92" s="924"/>
      <c r="L92" s="924"/>
      <c r="M92" s="924"/>
      <c r="N92" s="924"/>
      <c r="O92" s="924"/>
      <c r="P92" s="251"/>
      <c r="Q92" s="251"/>
      <c r="R92" s="2"/>
      <c r="S92" s="2"/>
      <c r="T92" s="5"/>
      <c r="U92" s="7"/>
      <c r="V92" s="252"/>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ht="12" customHeight="1">
      <c r="A93" s="441"/>
      <c r="B93" s="2"/>
      <c r="C93" s="925" t="s">
        <v>763</v>
      </c>
      <c r="D93" s="926" t="s">
        <v>614</v>
      </c>
      <c r="E93" s="927"/>
      <c r="F93" s="927"/>
      <c r="G93" s="927"/>
      <c r="H93" s="927"/>
      <c r="I93" s="927"/>
      <c r="J93" s="927"/>
      <c r="K93" s="927"/>
      <c r="L93" s="927"/>
      <c r="M93" s="927"/>
      <c r="N93" s="927"/>
      <c r="O93" s="927"/>
      <c r="P93" s="934">
        <f>V93</f>
        <v>0</v>
      </c>
      <c r="Q93" s="935"/>
      <c r="R93" s="2"/>
      <c r="S93" s="2"/>
      <c r="T93" s="5"/>
      <c r="U93" s="7"/>
      <c r="V93" s="923">
        <f>'EVAL. GRAL'!AF180</f>
        <v>0</v>
      </c>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ht="12" customHeight="1">
      <c r="A94" s="441"/>
      <c r="B94" s="2"/>
      <c r="C94" s="925"/>
      <c r="D94" s="928"/>
      <c r="E94" s="929"/>
      <c r="F94" s="929"/>
      <c r="G94" s="929"/>
      <c r="H94" s="929"/>
      <c r="I94" s="929"/>
      <c r="J94" s="929"/>
      <c r="K94" s="929"/>
      <c r="L94" s="929"/>
      <c r="M94" s="929"/>
      <c r="N94" s="929"/>
      <c r="O94" s="929"/>
      <c r="P94" s="935"/>
      <c r="Q94" s="935"/>
      <c r="R94" s="2"/>
      <c r="S94" s="2"/>
      <c r="T94" s="5"/>
      <c r="U94" s="7"/>
      <c r="V94" s="923"/>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ht="12" customHeight="1">
      <c r="A95" s="441"/>
      <c r="B95" s="2"/>
      <c r="C95" s="925"/>
      <c r="D95" s="930"/>
      <c r="E95" s="931"/>
      <c r="F95" s="931"/>
      <c r="G95" s="931"/>
      <c r="H95" s="931"/>
      <c r="I95" s="931"/>
      <c r="J95" s="931"/>
      <c r="K95" s="931"/>
      <c r="L95" s="931"/>
      <c r="M95" s="931"/>
      <c r="N95" s="931"/>
      <c r="O95" s="931"/>
      <c r="P95" s="935"/>
      <c r="Q95" s="935"/>
      <c r="R95" s="2"/>
      <c r="S95" s="1"/>
      <c r="T95" s="5"/>
      <c r="U95" s="7"/>
      <c r="V95" s="923"/>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ht="21" customHeight="1">
      <c r="A96" s="441"/>
      <c r="B96" s="398"/>
      <c r="C96" s="398"/>
      <c r="D96" s="398"/>
      <c r="E96" s="398"/>
      <c r="F96" s="398"/>
      <c r="G96" s="398"/>
      <c r="H96" s="398"/>
      <c r="I96" s="398"/>
      <c r="J96" s="398"/>
      <c r="K96" s="398"/>
      <c r="L96" s="398"/>
      <c r="M96" s="398"/>
      <c r="N96" s="398"/>
      <c r="O96" s="398"/>
      <c r="P96" s="398"/>
      <c r="Q96" s="398"/>
      <c r="R96" s="398"/>
      <c r="S96" s="398"/>
      <c r="T96" s="399"/>
      <c r="U96" s="7"/>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c r="A97" s="441"/>
      <c r="B97" s="398"/>
      <c r="C97" s="398"/>
      <c r="D97" s="398"/>
      <c r="E97" s="398"/>
      <c r="F97" s="398"/>
      <c r="G97" s="398"/>
      <c r="H97" s="398"/>
      <c r="I97" s="398"/>
      <c r="J97" s="398"/>
      <c r="K97" s="398"/>
      <c r="L97" s="398"/>
      <c r="M97" s="398"/>
      <c r="N97" s="398"/>
      <c r="O97" s="398"/>
      <c r="P97" s="398"/>
      <c r="Q97" s="398"/>
      <c r="R97" s="398"/>
      <c r="S97" s="398"/>
      <c r="T97" s="399"/>
      <c r="U97" s="7"/>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c r="A98" s="441"/>
      <c r="B98" s="398"/>
      <c r="C98" s="398"/>
      <c r="D98" s="398"/>
      <c r="E98" s="398"/>
      <c r="F98" s="398"/>
      <c r="G98" s="398"/>
      <c r="H98" s="398"/>
      <c r="I98" s="398"/>
      <c r="J98" s="398"/>
      <c r="K98" s="398"/>
      <c r="L98" s="398"/>
      <c r="M98" s="398"/>
      <c r="N98" s="398"/>
      <c r="O98" s="398"/>
      <c r="P98" s="398"/>
      <c r="Q98" s="398"/>
      <c r="R98" s="398"/>
      <c r="S98" s="398"/>
      <c r="T98" s="399"/>
      <c r="U98" s="7"/>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c r="A99" s="441"/>
      <c r="B99" s="398"/>
      <c r="C99" s="398"/>
      <c r="D99" s="398" t="s">
        <v>13</v>
      </c>
      <c r="E99" s="398"/>
      <c r="F99" s="398"/>
      <c r="G99" s="398"/>
      <c r="H99" s="398"/>
      <c r="I99" s="398"/>
      <c r="J99" s="398" t="s">
        <v>18</v>
      </c>
      <c r="K99" s="398" t="s">
        <v>19</v>
      </c>
      <c r="L99" s="398" t="s">
        <v>20</v>
      </c>
      <c r="M99" s="398" t="s">
        <v>11</v>
      </c>
      <c r="N99" s="398"/>
      <c r="O99" s="398" t="s">
        <v>21</v>
      </c>
      <c r="P99" s="398" t="s">
        <v>25</v>
      </c>
      <c r="Q99" s="398" t="s">
        <v>26</v>
      </c>
      <c r="R99" s="398"/>
      <c r="S99" s="398"/>
      <c r="T99" s="399"/>
      <c r="U99" s="7"/>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c r="A100" s="441"/>
      <c r="B100" s="398"/>
      <c r="C100" s="398"/>
      <c r="D100" s="400" t="s">
        <v>615</v>
      </c>
      <c r="E100" s="400" t="s">
        <v>616</v>
      </c>
      <c r="F100" s="400" t="s">
        <v>617</v>
      </c>
      <c r="G100" s="400" t="s">
        <v>618</v>
      </c>
      <c r="H100" s="400" t="s">
        <v>619</v>
      </c>
      <c r="I100" s="400" t="s">
        <v>620</v>
      </c>
      <c r="J100" s="400" t="s">
        <v>606</v>
      </c>
      <c r="K100" s="400" t="s">
        <v>621</v>
      </c>
      <c r="L100" s="400" t="s">
        <v>608</v>
      </c>
      <c r="M100" s="400" t="s">
        <v>622</v>
      </c>
      <c r="N100" s="400" t="s">
        <v>623</v>
      </c>
      <c r="O100" s="400" t="s">
        <v>624</v>
      </c>
      <c r="P100" s="400" t="s">
        <v>625</v>
      </c>
      <c r="Q100" s="400" t="s">
        <v>793</v>
      </c>
      <c r="R100" s="398"/>
      <c r="S100" s="398"/>
      <c r="T100" s="399"/>
      <c r="U100" s="7"/>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c r="A101" s="441"/>
      <c r="B101" s="398"/>
      <c r="C101" s="398"/>
      <c r="D101" s="397">
        <f>$V$24</f>
        <v>0</v>
      </c>
      <c r="E101" s="397">
        <f>$V$32</f>
        <v>0</v>
      </c>
      <c r="F101" s="397">
        <f>$V$40</f>
        <v>0</v>
      </c>
      <c r="G101" s="397">
        <f>$V$48</f>
        <v>0</v>
      </c>
      <c r="H101" s="397">
        <f>$V$56</f>
        <v>0</v>
      </c>
      <c r="I101" s="397">
        <f>'EVAL. GRAL'!AF180</f>
        <v>0</v>
      </c>
      <c r="J101" s="397">
        <f>$V$61</f>
        <v>0</v>
      </c>
      <c r="K101" s="397">
        <f>'EVAL. GRAL'!AF44</f>
        <v>0</v>
      </c>
      <c r="L101" s="397">
        <f>$V$69</f>
        <v>0</v>
      </c>
      <c r="M101" s="397">
        <f>$V$73</f>
        <v>0</v>
      </c>
      <c r="N101" s="397">
        <f>'EVAL. GRAL'!AF131</f>
        <v>0</v>
      </c>
      <c r="O101" s="397">
        <f>$V$77</f>
        <v>0</v>
      </c>
      <c r="P101" s="397">
        <f>$V$85</f>
        <v>0</v>
      </c>
      <c r="Q101" s="397" t="e">
        <f>$V$89</f>
        <v>#N/A</v>
      </c>
      <c r="R101" s="398"/>
      <c r="S101" s="398"/>
      <c r="T101" s="399"/>
      <c r="U101" s="7"/>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c r="A102" s="441"/>
      <c r="B102" s="398"/>
      <c r="C102" s="398"/>
      <c r="D102" s="398">
        <f>IF('[1]MOV. REPETITIVO'!S46&gt;0,1,0)</f>
        <v>1</v>
      </c>
      <c r="E102" s="398"/>
      <c r="F102" s="398"/>
      <c r="G102" s="398"/>
      <c r="H102" s="398"/>
      <c r="I102" s="398"/>
      <c r="J102" s="398"/>
      <c r="K102" s="398"/>
      <c r="L102" s="398"/>
      <c r="M102" s="398"/>
      <c r="N102" s="398"/>
      <c r="O102" s="398"/>
      <c r="P102" s="398"/>
      <c r="Q102" s="398"/>
      <c r="R102" s="398"/>
      <c r="S102" s="398"/>
      <c r="T102" s="399"/>
      <c r="U102" s="7"/>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c r="A103" s="441"/>
      <c r="B103" s="398"/>
      <c r="C103" s="398"/>
      <c r="D103" s="398"/>
      <c r="E103" s="398"/>
      <c r="F103" s="398"/>
      <c r="G103" s="398"/>
      <c r="H103" s="398"/>
      <c r="I103" s="398"/>
      <c r="J103" s="398"/>
      <c r="K103" s="398"/>
      <c r="L103" s="398"/>
      <c r="M103" s="398"/>
      <c r="N103" s="398"/>
      <c r="O103" s="398"/>
      <c r="P103" s="398"/>
      <c r="Q103" s="398"/>
      <c r="R103" s="398"/>
      <c r="S103" s="398"/>
      <c r="T103" s="399"/>
      <c r="U103" s="7"/>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c r="A104" s="441"/>
      <c r="B104" s="398"/>
      <c r="C104" s="398"/>
      <c r="D104" s="398"/>
      <c r="E104" s="398"/>
      <c r="F104" s="398"/>
      <c r="G104" s="398"/>
      <c r="H104" s="398"/>
      <c r="I104" s="398"/>
      <c r="J104" s="398"/>
      <c r="K104" s="398"/>
      <c r="L104" s="398"/>
      <c r="M104" s="398"/>
      <c r="N104" s="398"/>
      <c r="O104" s="398"/>
      <c r="P104" s="398"/>
      <c r="Q104" s="398"/>
      <c r="R104" s="398"/>
      <c r="S104" s="398"/>
      <c r="T104" s="399"/>
      <c r="U104" s="7"/>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c r="A105" s="441"/>
      <c r="B105" s="398"/>
      <c r="C105" s="398"/>
      <c r="D105" s="398"/>
      <c r="E105" s="398"/>
      <c r="F105" s="398"/>
      <c r="G105" s="398"/>
      <c r="H105" s="398"/>
      <c r="I105" s="398"/>
      <c r="J105" s="398"/>
      <c r="K105" s="398"/>
      <c r="L105" s="398"/>
      <c r="M105" s="398"/>
      <c r="N105" s="398"/>
      <c r="O105" s="398"/>
      <c r="P105" s="398"/>
      <c r="Q105" s="398"/>
      <c r="R105" s="398"/>
      <c r="S105" s="398"/>
      <c r="T105" s="399"/>
      <c r="U105" s="7"/>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c r="A106" s="441"/>
      <c r="B106" s="398"/>
      <c r="C106" s="398"/>
      <c r="D106" s="398"/>
      <c r="E106" s="398"/>
      <c r="F106" s="398"/>
      <c r="G106" s="398"/>
      <c r="H106" s="398"/>
      <c r="I106" s="398"/>
      <c r="J106" s="398"/>
      <c r="K106" s="398"/>
      <c r="L106" s="398"/>
      <c r="M106" s="398"/>
      <c r="N106" s="398"/>
      <c r="O106" s="398"/>
      <c r="P106" s="398"/>
      <c r="Q106" s="398"/>
      <c r="R106" s="398"/>
      <c r="S106" s="398"/>
      <c r="T106" s="399"/>
      <c r="U106" s="7"/>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c r="A107" s="441"/>
      <c r="B107" s="398"/>
      <c r="C107" s="398"/>
      <c r="D107" s="398"/>
      <c r="E107" s="398"/>
      <c r="F107" s="398"/>
      <c r="G107" s="398"/>
      <c r="H107" s="398"/>
      <c r="I107" s="398"/>
      <c r="J107" s="398"/>
      <c r="K107" s="398"/>
      <c r="L107" s="398"/>
      <c r="M107" s="398"/>
      <c r="N107" s="398"/>
      <c r="O107" s="398"/>
      <c r="P107" s="398"/>
      <c r="Q107" s="398"/>
      <c r="R107" s="398"/>
      <c r="S107" s="398"/>
      <c r="T107" s="399"/>
      <c r="U107" s="7"/>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c r="A108" s="441"/>
      <c r="B108" s="398"/>
      <c r="C108" s="398"/>
      <c r="D108" s="398"/>
      <c r="E108" s="398"/>
      <c r="F108" s="398"/>
      <c r="G108" s="398"/>
      <c r="H108" s="398"/>
      <c r="I108" s="398"/>
      <c r="J108" s="398"/>
      <c r="K108" s="398"/>
      <c r="L108" s="398"/>
      <c r="M108" s="398"/>
      <c r="N108" s="398"/>
      <c r="O108" s="398"/>
      <c r="P108" s="398"/>
      <c r="Q108" s="398"/>
      <c r="R108" s="398"/>
      <c r="S108" s="398"/>
      <c r="T108" s="399"/>
      <c r="U108" s="253"/>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c r="A109" s="441"/>
      <c r="B109" s="398"/>
      <c r="C109" s="398"/>
      <c r="D109" s="398"/>
      <c r="E109" s="398"/>
      <c r="F109" s="398"/>
      <c r="G109" s="398"/>
      <c r="H109" s="398"/>
      <c r="I109" s="398"/>
      <c r="J109" s="398"/>
      <c r="K109" s="398"/>
      <c r="L109" s="398"/>
      <c r="M109" s="398"/>
      <c r="N109" s="398"/>
      <c r="O109" s="398"/>
      <c r="P109" s="398"/>
      <c r="Q109" s="398"/>
      <c r="R109" s="398"/>
      <c r="S109" s="398"/>
      <c r="T109" s="399"/>
      <c r="U109" s="7"/>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c r="A110" s="441"/>
      <c r="B110" s="398"/>
      <c r="C110" s="398"/>
      <c r="D110" s="398"/>
      <c r="E110" s="398"/>
      <c r="F110" s="398"/>
      <c r="G110" s="398"/>
      <c r="H110" s="398"/>
      <c r="I110" s="398"/>
      <c r="J110" s="398"/>
      <c r="K110" s="398"/>
      <c r="L110" s="398"/>
      <c r="M110" s="398"/>
      <c r="N110" s="398"/>
      <c r="O110" s="398"/>
      <c r="P110" s="398"/>
      <c r="Q110" s="398"/>
      <c r="R110" s="398"/>
      <c r="S110" s="398"/>
      <c r="T110" s="399"/>
      <c r="U110" s="7"/>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c r="A111" s="441"/>
      <c r="B111" s="398"/>
      <c r="C111" s="398"/>
      <c r="D111" s="398"/>
      <c r="E111" s="398"/>
      <c r="F111" s="398"/>
      <c r="G111" s="398"/>
      <c r="H111" s="398"/>
      <c r="I111" s="398"/>
      <c r="J111" s="398"/>
      <c r="K111" s="398"/>
      <c r="L111" s="398"/>
      <c r="M111" s="398"/>
      <c r="N111" s="398"/>
      <c r="O111" s="398"/>
      <c r="P111" s="398"/>
      <c r="Q111" s="398"/>
      <c r="R111" s="398"/>
      <c r="S111" s="398"/>
      <c r="T111" s="399"/>
      <c r="U111" s="7"/>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c r="A112" s="441"/>
      <c r="B112" s="398"/>
      <c r="C112" s="398"/>
      <c r="D112" s="398"/>
      <c r="E112" s="398"/>
      <c r="F112" s="398"/>
      <c r="G112" s="398"/>
      <c r="H112" s="398"/>
      <c r="I112" s="398"/>
      <c r="J112" s="398"/>
      <c r="K112" s="398"/>
      <c r="L112" s="398"/>
      <c r="M112" s="398"/>
      <c r="N112" s="398"/>
      <c r="O112" s="398"/>
      <c r="P112" s="398"/>
      <c r="Q112" s="398"/>
      <c r="R112" s="398"/>
      <c r="S112" s="398"/>
      <c r="T112" s="399"/>
      <c r="U112" s="7"/>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c r="A113" s="441"/>
      <c r="B113" s="398"/>
      <c r="C113" s="398"/>
      <c r="D113" s="398"/>
      <c r="E113" s="398"/>
      <c r="F113" s="398"/>
      <c r="G113" s="398"/>
      <c r="H113" s="398"/>
      <c r="I113" s="398"/>
      <c r="J113" s="398"/>
      <c r="K113" s="398"/>
      <c r="L113" s="398"/>
      <c r="M113" s="398"/>
      <c r="N113" s="398"/>
      <c r="O113" s="398"/>
      <c r="P113" s="398"/>
      <c r="Q113" s="398"/>
      <c r="R113" s="398"/>
      <c r="S113" s="398"/>
      <c r="T113" s="399"/>
      <c r="U113" s="7"/>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c r="A114" s="441"/>
      <c r="B114" s="398"/>
      <c r="C114" s="398"/>
      <c r="D114" s="398"/>
      <c r="E114" s="398"/>
      <c r="F114" s="398"/>
      <c r="G114" s="398"/>
      <c r="H114" s="398"/>
      <c r="I114" s="398"/>
      <c r="J114" s="398"/>
      <c r="K114" s="398"/>
      <c r="L114" s="398"/>
      <c r="M114" s="398"/>
      <c r="N114" s="398"/>
      <c r="O114" s="398"/>
      <c r="P114" s="398"/>
      <c r="Q114" s="398"/>
      <c r="R114" s="398"/>
      <c r="S114" s="398"/>
      <c r="T114" s="399"/>
      <c r="U114" s="7"/>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c r="A115" s="441"/>
      <c r="B115" s="398"/>
      <c r="C115" s="398"/>
      <c r="D115" s="398"/>
      <c r="E115" s="398"/>
      <c r="F115" s="398"/>
      <c r="G115" s="398"/>
      <c r="H115" s="398"/>
      <c r="I115" s="398"/>
      <c r="J115" s="398"/>
      <c r="K115" s="398"/>
      <c r="L115" s="398"/>
      <c r="M115" s="398"/>
      <c r="N115" s="398"/>
      <c r="O115" s="398"/>
      <c r="P115" s="398"/>
      <c r="Q115" s="398"/>
      <c r="R115" s="398"/>
      <c r="S115" s="398"/>
      <c r="T115" s="399"/>
      <c r="U115" s="7"/>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c r="A116" s="441"/>
      <c r="B116" s="398"/>
      <c r="C116" s="398"/>
      <c r="D116" s="398"/>
      <c r="E116" s="398"/>
      <c r="F116" s="398"/>
      <c r="G116" s="398"/>
      <c r="H116" s="398"/>
      <c r="I116" s="398"/>
      <c r="J116" s="398"/>
      <c r="K116" s="398"/>
      <c r="L116" s="398"/>
      <c r="M116" s="398"/>
      <c r="N116" s="398"/>
      <c r="O116" s="398"/>
      <c r="P116" s="398"/>
      <c r="Q116" s="398"/>
      <c r="R116" s="398"/>
      <c r="S116" s="398"/>
      <c r="T116" s="399"/>
      <c r="U116" s="7"/>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c r="A117" s="441"/>
      <c r="B117" s="398"/>
      <c r="C117" s="398"/>
      <c r="D117" s="398"/>
      <c r="E117" s="398"/>
      <c r="F117" s="398"/>
      <c r="G117" s="398"/>
      <c r="H117" s="398"/>
      <c r="I117" s="398"/>
      <c r="J117" s="398"/>
      <c r="K117" s="398"/>
      <c r="L117" s="398"/>
      <c r="M117" s="398"/>
      <c r="N117" s="398"/>
      <c r="O117" s="398"/>
      <c r="P117" s="398"/>
      <c r="Q117" s="398"/>
      <c r="R117" s="398"/>
      <c r="S117" s="398"/>
      <c r="T117" s="399"/>
      <c r="U117" s="7"/>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1:121">
      <c r="A118" s="441"/>
      <c r="B118" s="398"/>
      <c r="C118" s="398"/>
      <c r="D118" s="398"/>
      <c r="E118" s="398"/>
      <c r="F118" s="398"/>
      <c r="G118" s="398"/>
      <c r="H118" s="398"/>
      <c r="I118" s="398"/>
      <c r="J118" s="398"/>
      <c r="K118" s="398"/>
      <c r="L118" s="398"/>
      <c r="M118" s="398"/>
      <c r="N118" s="398"/>
      <c r="O118" s="398"/>
      <c r="P118" s="398"/>
      <c r="Q118" s="398"/>
      <c r="R118" s="398"/>
      <c r="S118" s="398"/>
      <c r="T118" s="399"/>
      <c r="U118" s="7"/>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1:121">
      <c r="A119" s="441"/>
      <c r="B119" s="398"/>
      <c r="C119" s="398"/>
      <c r="D119" s="398"/>
      <c r="E119" s="398"/>
      <c r="F119" s="398"/>
      <c r="G119" s="398"/>
      <c r="H119" s="398"/>
      <c r="I119" s="398"/>
      <c r="J119" s="398"/>
      <c r="K119" s="398"/>
      <c r="L119" s="398"/>
      <c r="M119" s="398"/>
      <c r="N119" s="398"/>
      <c r="O119" s="398"/>
      <c r="P119" s="398"/>
      <c r="Q119" s="398"/>
      <c r="R119" s="398"/>
      <c r="S119" s="398"/>
      <c r="T119" s="399"/>
      <c r="U119" s="7"/>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1:121">
      <c r="A120" s="441"/>
      <c r="B120" s="398"/>
      <c r="C120" s="398"/>
      <c r="D120" s="398"/>
      <c r="E120" s="398"/>
      <c r="F120" s="398"/>
      <c r="G120" s="398"/>
      <c r="H120" s="398"/>
      <c r="I120" s="398"/>
      <c r="J120" s="398"/>
      <c r="K120" s="398"/>
      <c r="L120" s="398"/>
      <c r="M120" s="398"/>
      <c r="N120" s="398"/>
      <c r="O120" s="398"/>
      <c r="P120" s="398"/>
      <c r="Q120" s="398"/>
      <c r="R120" s="398"/>
      <c r="S120" s="398"/>
      <c r="T120" s="399"/>
      <c r="U120" s="7"/>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c r="A121" s="441"/>
      <c r="B121" s="398"/>
      <c r="C121" s="398"/>
      <c r="D121" s="398"/>
      <c r="E121" s="398"/>
      <c r="F121" s="398"/>
      <c r="G121" s="398"/>
      <c r="H121" s="398"/>
      <c r="I121" s="398"/>
      <c r="J121" s="398"/>
      <c r="K121" s="398"/>
      <c r="L121" s="398"/>
      <c r="M121" s="398"/>
      <c r="N121" s="398"/>
      <c r="O121" s="398"/>
      <c r="P121" s="398"/>
      <c r="Q121" s="398"/>
      <c r="R121" s="398"/>
      <c r="S121" s="398"/>
      <c r="T121" s="399"/>
      <c r="U121" s="7"/>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c r="A122" s="441"/>
      <c r="B122" s="398"/>
      <c r="C122" s="398"/>
      <c r="D122" s="398"/>
      <c r="E122" s="398"/>
      <c r="F122" s="398"/>
      <c r="G122" s="398"/>
      <c r="H122" s="398"/>
      <c r="I122" s="398"/>
      <c r="J122" s="398"/>
      <c r="K122" s="398"/>
      <c r="L122" s="398"/>
      <c r="M122" s="398"/>
      <c r="N122" s="398"/>
      <c r="O122" s="398"/>
      <c r="P122" s="398"/>
      <c r="Q122" s="398"/>
      <c r="R122" s="398"/>
      <c r="S122" s="398"/>
      <c r="T122" s="399"/>
      <c r="U122" s="7"/>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ht="40.5" customHeight="1">
      <c r="A123" s="441"/>
      <c r="B123" s="398"/>
      <c r="C123" s="398"/>
      <c r="D123" s="398"/>
      <c r="E123" s="398"/>
      <c r="F123" s="398"/>
      <c r="G123" s="398"/>
      <c r="H123" s="398"/>
      <c r="I123" s="398"/>
      <c r="J123" s="398"/>
      <c r="K123" s="398"/>
      <c r="L123" s="398"/>
      <c r="M123" s="398"/>
      <c r="N123" s="398"/>
      <c r="O123" s="398"/>
      <c r="P123" s="398"/>
      <c r="Q123" s="398"/>
      <c r="R123" s="398"/>
      <c r="S123" s="398"/>
      <c r="T123" s="399"/>
      <c r="U123" s="7"/>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ht="28.5" customHeight="1">
      <c r="A124" s="441"/>
      <c r="B124" s="398"/>
      <c r="C124" s="398"/>
      <c r="D124" s="398"/>
      <c r="E124" s="398"/>
      <c r="F124" s="398"/>
      <c r="G124" s="398"/>
      <c r="H124" s="398"/>
      <c r="I124" s="398"/>
      <c r="J124" s="398"/>
      <c r="K124" s="398"/>
      <c r="L124" s="398"/>
      <c r="M124" s="398"/>
      <c r="N124" s="398"/>
      <c r="O124" s="398"/>
      <c r="P124" s="398"/>
      <c r="Q124" s="398"/>
      <c r="R124" s="398"/>
      <c r="S124" s="398"/>
      <c r="T124" s="399"/>
      <c r="U124" s="7"/>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c r="A125" s="441"/>
      <c r="B125" s="398"/>
      <c r="C125" s="398"/>
      <c r="D125" s="398"/>
      <c r="E125" s="398"/>
      <c r="F125" s="398"/>
      <c r="G125" s="398"/>
      <c r="H125" s="398"/>
      <c r="I125" s="398"/>
      <c r="J125" s="398"/>
      <c r="K125" s="398"/>
      <c r="L125" s="398"/>
      <c r="M125" s="398"/>
      <c r="N125" s="398"/>
      <c r="O125" s="398"/>
      <c r="P125" s="398"/>
      <c r="Q125" s="398"/>
      <c r="R125" s="398"/>
      <c r="S125" s="398"/>
      <c r="T125" s="399"/>
      <c r="U125" s="7"/>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c r="A126" s="441"/>
      <c r="B126" s="398"/>
      <c r="C126" s="398"/>
      <c r="D126" s="398"/>
      <c r="E126" s="398"/>
      <c r="F126" s="398"/>
      <c r="G126" s="398"/>
      <c r="H126" s="398"/>
      <c r="I126" s="398"/>
      <c r="J126" s="398"/>
      <c r="K126" s="398"/>
      <c r="L126" s="398"/>
      <c r="M126" s="398"/>
      <c r="N126" s="398"/>
      <c r="O126" s="398"/>
      <c r="P126" s="398"/>
      <c r="Q126" s="398"/>
      <c r="R126" s="398"/>
      <c r="S126" s="398"/>
      <c r="T126" s="399"/>
      <c r="U126" s="7"/>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c r="A127" s="441"/>
      <c r="B127" s="398"/>
      <c r="C127" s="398"/>
      <c r="D127" s="398"/>
      <c r="E127" s="398"/>
      <c r="F127" s="398"/>
      <c r="G127" s="398"/>
      <c r="H127" s="398"/>
      <c r="I127" s="398"/>
      <c r="J127" s="398"/>
      <c r="K127" s="398"/>
      <c r="L127" s="398"/>
      <c r="M127" s="398"/>
      <c r="N127" s="398"/>
      <c r="O127" s="398"/>
      <c r="P127" s="398"/>
      <c r="Q127" s="398"/>
      <c r="R127" s="398"/>
      <c r="S127" s="398"/>
      <c r="T127" s="399"/>
      <c r="U127" s="7"/>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c r="A128" s="441"/>
      <c r="B128" s="398"/>
      <c r="C128" s="398"/>
      <c r="D128" s="398"/>
      <c r="E128" s="398"/>
      <c r="F128" s="398"/>
      <c r="G128" s="398"/>
      <c r="H128" s="398"/>
      <c r="I128" s="398"/>
      <c r="J128" s="398"/>
      <c r="K128" s="398"/>
      <c r="L128" s="398"/>
      <c r="M128" s="398"/>
      <c r="N128" s="398"/>
      <c r="O128" s="398"/>
      <c r="P128" s="398"/>
      <c r="Q128" s="398"/>
      <c r="R128" s="398"/>
      <c r="S128" s="398"/>
      <c r="T128" s="399"/>
      <c r="U128" s="7"/>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1:121">
      <c r="A129" s="441"/>
      <c r="B129" s="398"/>
      <c r="C129" s="398"/>
      <c r="D129" s="398"/>
      <c r="E129" s="398"/>
      <c r="F129" s="398"/>
      <c r="G129" s="398"/>
      <c r="H129" s="398"/>
      <c r="I129" s="398"/>
      <c r="J129" s="398"/>
      <c r="K129" s="398"/>
      <c r="L129" s="398"/>
      <c r="M129" s="398"/>
      <c r="N129" s="398"/>
      <c r="O129" s="398"/>
      <c r="P129" s="398"/>
      <c r="Q129" s="398"/>
      <c r="R129" s="398"/>
      <c r="S129" s="398"/>
      <c r="T129" s="399"/>
      <c r="U129" s="7"/>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1:121">
      <c r="A130" s="441"/>
      <c r="B130" s="398"/>
      <c r="C130" s="398"/>
      <c r="D130" s="398"/>
      <c r="E130" s="398"/>
      <c r="F130" s="398"/>
      <c r="G130" s="398"/>
      <c r="H130" s="398"/>
      <c r="I130" s="398"/>
      <c r="J130" s="398"/>
      <c r="K130" s="398"/>
      <c r="L130" s="398"/>
      <c r="M130" s="398"/>
      <c r="N130" s="398"/>
      <c r="O130" s="398"/>
      <c r="P130" s="398"/>
      <c r="Q130" s="398"/>
      <c r="R130" s="398"/>
      <c r="S130" s="398"/>
      <c r="T130" s="399"/>
      <c r="U130" s="7"/>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c r="A131" s="441"/>
      <c r="B131" s="398"/>
      <c r="C131" s="398"/>
      <c r="D131" s="398"/>
      <c r="E131" s="398"/>
      <c r="F131" s="398"/>
      <c r="G131" s="398"/>
      <c r="H131" s="398"/>
      <c r="I131" s="398"/>
      <c r="J131" s="398"/>
      <c r="K131" s="398"/>
      <c r="L131" s="398"/>
      <c r="M131" s="398"/>
      <c r="N131" s="398"/>
      <c r="O131" s="398"/>
      <c r="P131" s="398"/>
      <c r="Q131" s="398"/>
      <c r="R131" s="398"/>
      <c r="S131" s="398"/>
      <c r="T131" s="399"/>
      <c r="U131" s="7"/>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c r="A132" s="441"/>
      <c r="B132" s="398"/>
      <c r="C132" s="398"/>
      <c r="D132" s="398"/>
      <c r="E132" s="398"/>
      <c r="F132" s="398"/>
      <c r="G132" s="398"/>
      <c r="H132" s="398"/>
      <c r="I132" s="398"/>
      <c r="J132" s="398"/>
      <c r="K132" s="398"/>
      <c r="L132" s="398"/>
      <c r="M132" s="398"/>
      <c r="N132" s="398"/>
      <c r="O132" s="398"/>
      <c r="P132" s="398"/>
      <c r="Q132" s="398"/>
      <c r="R132" s="398"/>
      <c r="S132" s="398"/>
      <c r="T132" s="399"/>
      <c r="U132" s="7"/>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row>
    <row r="133" spans="1:121">
      <c r="A133" s="441"/>
      <c r="B133" s="398"/>
      <c r="C133" s="398"/>
      <c r="D133" s="398"/>
      <c r="E133" s="398"/>
      <c r="F133" s="398"/>
      <c r="G133" s="398"/>
      <c r="H133" s="398"/>
      <c r="I133" s="398"/>
      <c r="J133" s="398"/>
      <c r="K133" s="398"/>
      <c r="L133" s="398"/>
      <c r="M133" s="398"/>
      <c r="N133" s="398"/>
      <c r="O133" s="398"/>
      <c r="P133" s="398"/>
      <c r="Q133" s="398"/>
      <c r="R133" s="398"/>
      <c r="S133" s="398"/>
      <c r="T133" s="399"/>
      <c r="U133" s="7"/>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row>
    <row r="134" spans="1:121">
      <c r="A134" s="441"/>
      <c r="B134" s="398"/>
      <c r="C134" s="398"/>
      <c r="D134" s="398"/>
      <c r="E134" s="398"/>
      <c r="F134" s="398"/>
      <c r="G134" s="398"/>
      <c r="H134" s="398"/>
      <c r="I134" s="398"/>
      <c r="J134" s="398"/>
      <c r="K134" s="398"/>
      <c r="L134" s="398"/>
      <c r="M134" s="398"/>
      <c r="N134" s="398"/>
      <c r="O134" s="398"/>
      <c r="P134" s="398"/>
      <c r="Q134" s="398"/>
      <c r="R134" s="398"/>
      <c r="S134" s="398"/>
      <c r="T134" s="399"/>
      <c r="U134" s="7"/>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row>
    <row r="135" spans="1:121" hidden="1">
      <c r="A135" s="441"/>
      <c r="B135" s="398"/>
      <c r="C135" s="398"/>
      <c r="D135" s="398"/>
      <c r="E135" s="398"/>
      <c r="F135" s="398"/>
      <c r="G135" s="398"/>
      <c r="H135" s="398"/>
      <c r="I135" s="398"/>
      <c r="J135" s="398"/>
      <c r="K135" s="398"/>
      <c r="L135" s="398"/>
      <c r="M135" s="398"/>
      <c r="N135" s="398"/>
      <c r="O135" s="398"/>
      <c r="P135" s="398"/>
      <c r="Q135" s="398"/>
      <c r="R135" s="398"/>
      <c r="S135" s="398"/>
      <c r="T135" s="399"/>
      <c r="U135" s="7"/>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row>
    <row r="136" spans="1:121" hidden="1">
      <c r="A136" s="441"/>
      <c r="B136" s="398"/>
      <c r="C136" s="398"/>
      <c r="D136" s="398"/>
      <c r="E136" s="398"/>
      <c r="F136" s="398"/>
      <c r="G136" s="398"/>
      <c r="H136" s="398"/>
      <c r="I136" s="398"/>
      <c r="J136" s="398"/>
      <c r="K136" s="398"/>
      <c r="L136" s="398"/>
      <c r="M136" s="398"/>
      <c r="N136" s="398"/>
      <c r="O136" s="398"/>
      <c r="P136" s="398"/>
      <c r="Q136" s="398"/>
      <c r="R136" s="398"/>
      <c r="S136" s="398"/>
      <c r="T136" s="399"/>
      <c r="U136" s="7"/>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row>
    <row r="137" spans="1:121" hidden="1">
      <c r="A137" s="441"/>
      <c r="B137" s="398"/>
      <c r="C137" s="398"/>
      <c r="D137" s="398"/>
      <c r="E137" s="398"/>
      <c r="F137" s="398"/>
      <c r="G137" s="398"/>
      <c r="H137" s="398"/>
      <c r="I137" s="398"/>
      <c r="J137" s="398"/>
      <c r="K137" s="398"/>
      <c r="L137" s="398"/>
      <c r="M137" s="398"/>
      <c r="N137" s="398"/>
      <c r="O137" s="398"/>
      <c r="P137" s="398"/>
      <c r="Q137" s="398"/>
      <c r="R137" s="398"/>
      <c r="S137" s="398"/>
      <c r="T137" s="399"/>
      <c r="U137" s="7"/>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row>
    <row r="138" spans="1:121" hidden="1">
      <c r="A138" s="441"/>
      <c r="B138" s="398"/>
      <c r="C138" s="398"/>
      <c r="D138" s="398"/>
      <c r="E138" s="398"/>
      <c r="F138" s="398"/>
      <c r="G138" s="398"/>
      <c r="H138" s="398"/>
      <c r="I138" s="398"/>
      <c r="J138" s="398"/>
      <c r="K138" s="398"/>
      <c r="L138" s="398"/>
      <c r="M138" s="398"/>
      <c r="N138" s="398"/>
      <c r="O138" s="398"/>
      <c r="P138" s="398"/>
      <c r="Q138" s="398"/>
      <c r="R138" s="398"/>
      <c r="S138" s="398"/>
      <c r="T138" s="399"/>
      <c r="U138" s="7"/>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row>
    <row r="139" spans="1:121" hidden="1">
      <c r="A139" s="441"/>
      <c r="B139" s="398"/>
      <c r="C139" s="398"/>
      <c r="D139" s="398"/>
      <c r="E139" s="398"/>
      <c r="F139" s="398"/>
      <c r="G139" s="398"/>
      <c r="H139" s="398"/>
      <c r="I139" s="398"/>
      <c r="J139" s="398"/>
      <c r="K139" s="398"/>
      <c r="L139" s="398"/>
      <c r="M139" s="398"/>
      <c r="N139" s="398"/>
      <c r="O139" s="398"/>
      <c r="P139" s="398"/>
      <c r="Q139" s="398"/>
      <c r="R139" s="398"/>
      <c r="S139" s="398"/>
      <c r="T139" s="399"/>
      <c r="U139" s="7"/>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row>
    <row r="140" spans="1:121" hidden="1">
      <c r="A140" s="441"/>
      <c r="B140" s="398"/>
      <c r="C140" s="398"/>
      <c r="D140" s="398"/>
      <c r="E140" s="398"/>
      <c r="F140" s="398"/>
      <c r="G140" s="398"/>
      <c r="H140" s="398"/>
      <c r="I140" s="398"/>
      <c r="J140" s="398"/>
      <c r="K140" s="398"/>
      <c r="L140" s="398"/>
      <c r="M140" s="398"/>
      <c r="N140" s="398"/>
      <c r="O140" s="398"/>
      <c r="P140" s="398"/>
      <c r="Q140" s="398"/>
      <c r="R140" s="398"/>
      <c r="S140" s="398"/>
      <c r="T140" s="399"/>
      <c r="U140" s="7"/>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row>
    <row r="141" spans="1:121" hidden="1">
      <c r="A141" s="441"/>
      <c r="B141" s="398"/>
      <c r="C141" s="398"/>
      <c r="D141" s="398"/>
      <c r="E141" s="398"/>
      <c r="F141" s="398"/>
      <c r="G141" s="398"/>
      <c r="H141" s="398"/>
      <c r="I141" s="398"/>
      <c r="J141" s="398"/>
      <c r="K141" s="398"/>
      <c r="L141" s="398"/>
      <c r="M141" s="398"/>
      <c r="N141" s="398"/>
      <c r="O141" s="398"/>
      <c r="P141" s="398"/>
      <c r="Q141" s="398"/>
      <c r="R141" s="398"/>
      <c r="S141" s="398"/>
      <c r="T141" s="399"/>
      <c r="U141" s="7"/>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row>
    <row r="142" spans="1:121" hidden="1">
      <c r="A142" s="441"/>
      <c r="B142" s="398"/>
      <c r="C142" s="398"/>
      <c r="D142" s="398"/>
      <c r="E142" s="398"/>
      <c r="F142" s="398"/>
      <c r="G142" s="398"/>
      <c r="H142" s="398"/>
      <c r="I142" s="398"/>
      <c r="J142" s="398"/>
      <c r="K142" s="398"/>
      <c r="L142" s="398"/>
      <c r="M142" s="398"/>
      <c r="N142" s="398"/>
      <c r="O142" s="398"/>
      <c r="P142" s="398"/>
      <c r="Q142" s="398"/>
      <c r="R142" s="398"/>
      <c r="S142" s="398"/>
      <c r="T142" s="399"/>
      <c r="U142" s="7"/>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row>
    <row r="143" spans="1:121" hidden="1">
      <c r="A143" s="441"/>
      <c r="B143" s="398"/>
      <c r="C143" s="398"/>
      <c r="D143" s="398"/>
      <c r="E143" s="398"/>
      <c r="F143" s="398"/>
      <c r="G143" s="398"/>
      <c r="H143" s="398"/>
      <c r="I143" s="398"/>
      <c r="J143" s="398"/>
      <c r="K143" s="398"/>
      <c r="L143" s="398"/>
      <c r="M143" s="398"/>
      <c r="N143" s="398"/>
      <c r="O143" s="398"/>
      <c r="P143" s="398"/>
      <c r="Q143" s="398"/>
      <c r="R143" s="398"/>
      <c r="S143" s="398"/>
      <c r="T143" s="399"/>
      <c r="U143" s="7"/>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row>
    <row r="144" spans="1:121" hidden="1">
      <c r="A144" s="441"/>
      <c r="B144" s="398"/>
      <c r="C144" s="398"/>
      <c r="D144" s="398"/>
      <c r="E144" s="398"/>
      <c r="F144" s="398"/>
      <c r="G144" s="398"/>
      <c r="H144" s="398"/>
      <c r="I144" s="398"/>
      <c r="J144" s="398"/>
      <c r="K144" s="398"/>
      <c r="L144" s="398"/>
      <c r="M144" s="398"/>
      <c r="N144" s="398"/>
      <c r="O144" s="398"/>
      <c r="P144" s="398"/>
      <c r="Q144" s="398"/>
      <c r="R144" s="398"/>
      <c r="S144" s="398"/>
      <c r="T144" s="399"/>
      <c r="U144" s="7"/>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row>
    <row r="145" spans="1:16384" hidden="1">
      <c r="A145" s="441"/>
      <c r="B145" s="398"/>
      <c r="C145" s="398"/>
      <c r="D145" s="398"/>
      <c r="E145" s="398"/>
      <c r="F145" s="398"/>
      <c r="G145" s="398"/>
      <c r="H145" s="398"/>
      <c r="I145" s="398"/>
      <c r="J145" s="398"/>
      <c r="K145" s="398"/>
      <c r="L145" s="398"/>
      <c r="M145" s="398"/>
      <c r="N145" s="398"/>
      <c r="O145" s="398"/>
      <c r="P145" s="398"/>
      <c r="Q145" s="398"/>
      <c r="R145" s="398"/>
      <c r="S145" s="398"/>
      <c r="T145" s="399"/>
      <c r="U145" s="7"/>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row>
    <row r="146" spans="1:16384" hidden="1">
      <c r="A146" s="441"/>
      <c r="B146" s="398"/>
      <c r="C146" s="398"/>
      <c r="D146" s="398"/>
      <c r="E146" s="398"/>
      <c r="F146" s="398"/>
      <c r="G146" s="398"/>
      <c r="H146" s="398"/>
      <c r="I146" s="398"/>
      <c r="J146" s="398"/>
      <c r="K146" s="398"/>
      <c r="L146" s="398"/>
      <c r="M146" s="398"/>
      <c r="N146" s="398"/>
      <c r="O146" s="398"/>
      <c r="P146" s="398"/>
      <c r="Q146" s="398"/>
      <c r="R146" s="398"/>
      <c r="S146" s="398"/>
      <c r="T146" s="399"/>
      <c r="U146" s="7"/>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row>
    <row r="147" spans="1:16384" ht="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c r="IV147" s="20"/>
      <c r="IW147" s="20"/>
      <c r="IX147" s="20"/>
      <c r="IY147" s="20"/>
      <c r="IZ147" s="20"/>
      <c r="JA147" s="20"/>
      <c r="JB147" s="20"/>
      <c r="JC147" s="20"/>
      <c r="JD147" s="20"/>
      <c r="JE147" s="20"/>
      <c r="JF147" s="20"/>
      <c r="JG147" s="20"/>
      <c r="JH147" s="20"/>
      <c r="JI147" s="20"/>
      <c r="JJ147" s="20"/>
      <c r="JK147" s="20"/>
      <c r="JL147" s="20"/>
      <c r="JM147" s="20"/>
      <c r="JN147" s="20"/>
      <c r="JO147" s="20"/>
      <c r="JP147" s="20"/>
      <c r="JQ147" s="20"/>
      <c r="JR147" s="20"/>
      <c r="JS147" s="20"/>
      <c r="JT147" s="20"/>
      <c r="JU147" s="20"/>
      <c r="JV147" s="20"/>
      <c r="JW147" s="20"/>
      <c r="JX147" s="20"/>
      <c r="JY147" s="20"/>
      <c r="JZ147" s="20"/>
      <c r="KA147" s="20"/>
      <c r="KB147" s="20"/>
      <c r="KC147" s="20"/>
      <c r="KD147" s="20"/>
      <c r="KE147" s="20"/>
      <c r="KF147" s="20"/>
      <c r="KG147" s="20"/>
      <c r="KH147" s="20"/>
      <c r="KI147" s="20"/>
      <c r="KJ147" s="20"/>
      <c r="KK147" s="20"/>
      <c r="KL147" s="20"/>
      <c r="KM147" s="20"/>
      <c r="KN147" s="20"/>
      <c r="KO147" s="20"/>
      <c r="KP147" s="20"/>
      <c r="KQ147" s="20"/>
      <c r="KR147" s="20"/>
      <c r="KS147" s="20"/>
      <c r="KT147" s="20"/>
      <c r="KU147" s="20"/>
      <c r="KV147" s="20"/>
      <c r="KW147" s="20"/>
      <c r="KX147" s="20"/>
      <c r="KY147" s="20"/>
      <c r="KZ147" s="20"/>
      <c r="LA147" s="20"/>
      <c r="LB147" s="20"/>
      <c r="LC147" s="20"/>
      <c r="LD147" s="20"/>
      <c r="LE147" s="20"/>
      <c r="LF147" s="20"/>
      <c r="LG147" s="20"/>
      <c r="LH147" s="20"/>
      <c r="LI147" s="20"/>
      <c r="LJ147" s="20"/>
      <c r="LK147" s="20"/>
      <c r="LL147" s="20"/>
      <c r="LM147" s="20"/>
      <c r="LN147" s="20"/>
      <c r="LO147" s="20"/>
      <c r="LP147" s="20"/>
      <c r="LQ147" s="20"/>
      <c r="LR147" s="20"/>
      <c r="LS147" s="20"/>
      <c r="LT147" s="20"/>
      <c r="LU147" s="20"/>
      <c r="LV147" s="20"/>
      <c r="LW147" s="20"/>
      <c r="LX147" s="20"/>
      <c r="LY147" s="20"/>
      <c r="LZ147" s="20"/>
      <c r="MA147" s="20"/>
      <c r="MB147" s="20"/>
      <c r="MC147" s="20"/>
      <c r="MD147" s="20"/>
      <c r="ME147" s="20"/>
      <c r="MF147" s="20"/>
      <c r="MG147" s="20"/>
      <c r="MH147" s="20"/>
      <c r="MI147" s="20"/>
      <c r="MJ147" s="20"/>
      <c r="MK147" s="20"/>
      <c r="ML147" s="20"/>
      <c r="MM147" s="20"/>
      <c r="MN147" s="20"/>
      <c r="MO147" s="20"/>
      <c r="MP147" s="20"/>
      <c r="MQ147" s="20"/>
      <c r="MR147" s="20"/>
      <c r="MS147" s="20"/>
      <c r="MT147" s="20"/>
      <c r="MU147" s="20"/>
      <c r="MV147" s="20"/>
      <c r="MW147" s="20"/>
      <c r="MX147" s="20"/>
      <c r="MY147" s="20"/>
      <c r="MZ147" s="20"/>
      <c r="NA147" s="20"/>
      <c r="NB147" s="20"/>
      <c r="NC147" s="20"/>
      <c r="ND147" s="20"/>
      <c r="NE147" s="20"/>
      <c r="NF147" s="20"/>
      <c r="NG147" s="20"/>
      <c r="NH147" s="20"/>
      <c r="NI147" s="20"/>
      <c r="NJ147" s="20"/>
      <c r="NK147" s="20"/>
      <c r="NL147" s="20"/>
      <c r="NM147" s="20"/>
      <c r="NN147" s="20"/>
      <c r="NO147" s="20"/>
      <c r="NP147" s="20"/>
      <c r="NQ147" s="20"/>
      <c r="NR147" s="20"/>
      <c r="NS147" s="20"/>
      <c r="NT147" s="20"/>
      <c r="NU147" s="20"/>
      <c r="NV147" s="20"/>
      <c r="NW147" s="20"/>
      <c r="NX147" s="20"/>
      <c r="NY147" s="20"/>
      <c r="NZ147" s="20"/>
      <c r="OA147" s="20"/>
      <c r="OB147" s="20"/>
      <c r="OC147" s="20"/>
      <c r="OD147" s="20"/>
      <c r="OE147" s="20"/>
      <c r="OF147" s="20"/>
      <c r="OG147" s="20"/>
      <c r="OH147" s="20"/>
      <c r="OI147" s="20"/>
      <c r="OJ147" s="20"/>
      <c r="OK147" s="20"/>
      <c r="OL147" s="20"/>
      <c r="OM147" s="20"/>
      <c r="ON147" s="20"/>
      <c r="OO147" s="20"/>
      <c r="OP147" s="20"/>
      <c r="OQ147" s="20"/>
      <c r="OR147" s="20"/>
      <c r="OS147" s="20"/>
      <c r="OT147" s="20"/>
      <c r="OU147" s="20"/>
      <c r="OV147" s="20"/>
      <c r="OW147" s="20"/>
      <c r="OX147" s="20"/>
      <c r="OY147" s="20"/>
      <c r="OZ147" s="20"/>
      <c r="PA147" s="20"/>
      <c r="PB147" s="20"/>
      <c r="PC147" s="20"/>
      <c r="PD147" s="20"/>
      <c r="PE147" s="20"/>
      <c r="PF147" s="20"/>
      <c r="PG147" s="20"/>
      <c r="PH147" s="20"/>
      <c r="PI147" s="20"/>
      <c r="PJ147" s="20"/>
      <c r="PK147" s="20"/>
      <c r="PL147" s="20"/>
      <c r="PM147" s="20"/>
      <c r="PN147" s="20"/>
      <c r="PO147" s="20"/>
      <c r="PP147" s="20"/>
      <c r="PQ147" s="20"/>
      <c r="PR147" s="20"/>
      <c r="PS147" s="20"/>
      <c r="PT147" s="20"/>
      <c r="PU147" s="20"/>
      <c r="PV147" s="20"/>
      <c r="PW147" s="20"/>
      <c r="PX147" s="20"/>
      <c r="PY147" s="20"/>
      <c r="PZ147" s="20"/>
      <c r="QA147" s="20"/>
      <c r="QB147" s="20"/>
      <c r="QC147" s="20"/>
      <c r="QD147" s="20"/>
      <c r="QE147" s="20"/>
      <c r="QF147" s="20"/>
      <c r="QG147" s="20"/>
      <c r="QH147" s="20"/>
      <c r="QI147" s="20"/>
      <c r="QJ147" s="20"/>
      <c r="QK147" s="20"/>
      <c r="QL147" s="20"/>
      <c r="QM147" s="20"/>
      <c r="QN147" s="20"/>
      <c r="QO147" s="20"/>
      <c r="QP147" s="20"/>
      <c r="QQ147" s="20"/>
      <c r="QR147" s="20"/>
      <c r="QS147" s="20"/>
      <c r="QT147" s="20"/>
      <c r="QU147" s="20"/>
      <c r="QV147" s="20"/>
      <c r="QW147" s="20"/>
      <c r="QX147" s="20"/>
      <c r="QY147" s="20"/>
      <c r="QZ147" s="20"/>
      <c r="RA147" s="20"/>
      <c r="RB147" s="20"/>
      <c r="RC147" s="20"/>
      <c r="RD147" s="20"/>
      <c r="RE147" s="20"/>
      <c r="RF147" s="20"/>
      <c r="RG147" s="20"/>
      <c r="RH147" s="20"/>
      <c r="RI147" s="20"/>
      <c r="RJ147" s="20"/>
      <c r="RK147" s="20"/>
      <c r="RL147" s="20"/>
      <c r="RM147" s="20"/>
      <c r="RN147" s="20"/>
      <c r="RO147" s="20"/>
      <c r="RP147" s="20"/>
      <c r="RQ147" s="20"/>
      <c r="RR147" s="20"/>
      <c r="RS147" s="20"/>
      <c r="RT147" s="20"/>
      <c r="RU147" s="20"/>
      <c r="RV147" s="20"/>
      <c r="RW147" s="20"/>
      <c r="RX147" s="20"/>
      <c r="RY147" s="20"/>
      <c r="RZ147" s="20"/>
      <c r="SA147" s="20"/>
      <c r="SB147" s="20"/>
      <c r="SC147" s="20"/>
      <c r="SD147" s="20"/>
      <c r="SE147" s="20"/>
      <c r="SF147" s="20"/>
      <c r="SG147" s="20"/>
      <c r="SH147" s="20"/>
      <c r="SI147" s="20"/>
      <c r="SJ147" s="20"/>
      <c r="SK147" s="20"/>
      <c r="SL147" s="20"/>
      <c r="SM147" s="20"/>
      <c r="SN147" s="20"/>
      <c r="SO147" s="20"/>
      <c r="SP147" s="20"/>
      <c r="SQ147" s="20"/>
      <c r="SR147" s="20"/>
      <c r="SS147" s="20"/>
      <c r="ST147" s="20"/>
      <c r="SU147" s="20"/>
      <c r="SV147" s="20"/>
      <c r="SW147" s="20"/>
      <c r="SX147" s="20"/>
      <c r="SY147" s="20"/>
      <c r="SZ147" s="20"/>
      <c r="TA147" s="20"/>
      <c r="TB147" s="20"/>
      <c r="TC147" s="20"/>
      <c r="TD147" s="20"/>
      <c r="TE147" s="20"/>
      <c r="TF147" s="20"/>
      <c r="TG147" s="20"/>
      <c r="TH147" s="20"/>
      <c r="TI147" s="20"/>
      <c r="TJ147" s="20"/>
      <c r="TK147" s="20"/>
      <c r="TL147" s="20"/>
      <c r="TM147" s="20"/>
      <c r="TN147" s="20"/>
      <c r="TO147" s="20"/>
      <c r="TP147" s="20"/>
      <c r="TQ147" s="20"/>
      <c r="TR147" s="20"/>
      <c r="TS147" s="20"/>
      <c r="TT147" s="20"/>
      <c r="TU147" s="20"/>
      <c r="TV147" s="20"/>
      <c r="TW147" s="20"/>
      <c r="TX147" s="20"/>
      <c r="TY147" s="20"/>
      <c r="TZ147" s="20"/>
      <c r="UA147" s="20"/>
      <c r="UB147" s="20"/>
      <c r="UC147" s="20"/>
      <c r="UD147" s="20"/>
      <c r="UE147" s="20"/>
      <c r="UF147" s="20"/>
      <c r="UG147" s="20"/>
      <c r="UH147" s="20"/>
      <c r="UI147" s="20"/>
      <c r="UJ147" s="20"/>
      <c r="UK147" s="20"/>
      <c r="UL147" s="20"/>
      <c r="UM147" s="20"/>
      <c r="UN147" s="20"/>
      <c r="UO147" s="20"/>
      <c r="UP147" s="20"/>
      <c r="UQ147" s="20"/>
      <c r="UR147" s="20"/>
      <c r="US147" s="20"/>
      <c r="UT147" s="20"/>
      <c r="UU147" s="20"/>
      <c r="UV147" s="20"/>
      <c r="UW147" s="20"/>
      <c r="UX147" s="20"/>
      <c r="UY147" s="20"/>
      <c r="UZ147" s="20"/>
      <c r="VA147" s="20"/>
      <c r="VB147" s="20"/>
      <c r="VC147" s="20"/>
      <c r="VD147" s="20"/>
      <c r="VE147" s="20"/>
      <c r="VF147" s="20"/>
      <c r="VG147" s="20"/>
      <c r="VH147" s="20"/>
      <c r="VI147" s="20"/>
      <c r="VJ147" s="20"/>
      <c r="VK147" s="20"/>
      <c r="VL147" s="20"/>
      <c r="VM147" s="20"/>
      <c r="VN147" s="20"/>
      <c r="VO147" s="20"/>
      <c r="VP147" s="20"/>
      <c r="VQ147" s="20"/>
      <c r="VR147" s="20"/>
      <c r="VS147" s="20"/>
      <c r="VT147" s="20"/>
      <c r="VU147" s="20"/>
      <c r="VV147" s="20"/>
      <c r="VW147" s="20"/>
      <c r="VX147" s="20"/>
      <c r="VY147" s="20"/>
      <c r="VZ147" s="20"/>
      <c r="WA147" s="20"/>
      <c r="WB147" s="20"/>
      <c r="WC147" s="20"/>
      <c r="WD147" s="20"/>
      <c r="WE147" s="20"/>
      <c r="WF147" s="20"/>
      <c r="WG147" s="20"/>
      <c r="WH147" s="20"/>
      <c r="WI147" s="20"/>
      <c r="WJ147" s="20"/>
      <c r="WK147" s="20"/>
      <c r="WL147" s="20"/>
      <c r="WM147" s="20"/>
      <c r="WN147" s="20"/>
      <c r="WO147" s="20"/>
      <c r="WP147" s="20"/>
      <c r="WQ147" s="20"/>
      <c r="WR147" s="20"/>
      <c r="WS147" s="20"/>
      <c r="WT147" s="20"/>
      <c r="WU147" s="20"/>
      <c r="WV147" s="20"/>
      <c r="WW147" s="20"/>
      <c r="WX147" s="20"/>
      <c r="WY147" s="20"/>
      <c r="WZ147" s="20"/>
      <c r="XA147" s="20"/>
      <c r="XB147" s="20"/>
      <c r="XC147" s="20"/>
      <c r="XD147" s="20"/>
      <c r="XE147" s="20"/>
      <c r="XF147" s="20"/>
      <c r="XG147" s="20"/>
      <c r="XH147" s="20"/>
      <c r="XI147" s="20"/>
      <c r="XJ147" s="20"/>
      <c r="XK147" s="20"/>
      <c r="XL147" s="20"/>
      <c r="XM147" s="20"/>
      <c r="XN147" s="20"/>
      <c r="XO147" s="20"/>
      <c r="XP147" s="20"/>
      <c r="XQ147" s="20"/>
      <c r="XR147" s="20"/>
      <c r="XS147" s="20"/>
      <c r="XT147" s="20"/>
      <c r="XU147" s="20"/>
      <c r="XV147" s="20"/>
      <c r="XW147" s="20"/>
      <c r="XX147" s="20"/>
      <c r="XY147" s="20"/>
      <c r="XZ147" s="20"/>
      <c r="YA147" s="20"/>
      <c r="YB147" s="20"/>
      <c r="YC147" s="20"/>
      <c r="YD147" s="20"/>
      <c r="YE147" s="20"/>
      <c r="YF147" s="20"/>
      <c r="YG147" s="20"/>
      <c r="YH147" s="20"/>
      <c r="YI147" s="20"/>
      <c r="YJ147" s="20"/>
      <c r="YK147" s="20"/>
      <c r="YL147" s="20"/>
      <c r="YM147" s="20"/>
      <c r="YN147" s="20"/>
      <c r="YO147" s="20"/>
      <c r="YP147" s="20"/>
      <c r="YQ147" s="20"/>
      <c r="YR147" s="20"/>
      <c r="YS147" s="20"/>
      <c r="YT147" s="20"/>
      <c r="YU147" s="20"/>
      <c r="YV147" s="20"/>
      <c r="YW147" s="20"/>
      <c r="YX147" s="20"/>
      <c r="YY147" s="20"/>
      <c r="YZ147" s="20"/>
      <c r="ZA147" s="20"/>
      <c r="ZB147" s="20"/>
      <c r="ZC147" s="20"/>
      <c r="ZD147" s="20"/>
      <c r="ZE147" s="20"/>
      <c r="ZF147" s="20"/>
      <c r="ZG147" s="20"/>
      <c r="ZH147" s="20"/>
      <c r="ZI147" s="20"/>
      <c r="ZJ147" s="20"/>
      <c r="ZK147" s="20"/>
      <c r="ZL147" s="20"/>
      <c r="ZM147" s="20"/>
      <c r="ZN147" s="20"/>
      <c r="ZO147" s="20"/>
      <c r="ZP147" s="20"/>
      <c r="ZQ147" s="20"/>
      <c r="ZR147" s="20"/>
      <c r="ZS147" s="20"/>
      <c r="ZT147" s="20"/>
      <c r="ZU147" s="20"/>
      <c r="ZV147" s="20"/>
      <c r="ZW147" s="20"/>
      <c r="ZX147" s="20"/>
      <c r="ZY147" s="20"/>
      <c r="ZZ147" s="20"/>
      <c r="AAA147" s="20"/>
      <c r="AAB147" s="20"/>
      <c r="AAC147" s="20"/>
      <c r="AAD147" s="20"/>
      <c r="AAE147" s="20"/>
      <c r="AAF147" s="20"/>
      <c r="AAG147" s="20"/>
      <c r="AAH147" s="20"/>
      <c r="AAI147" s="20"/>
      <c r="AAJ147" s="20"/>
      <c r="AAK147" s="20"/>
      <c r="AAL147" s="20"/>
      <c r="AAM147" s="20"/>
      <c r="AAN147" s="20"/>
      <c r="AAO147" s="20"/>
      <c r="AAP147" s="20"/>
      <c r="AAQ147" s="20"/>
      <c r="AAR147" s="20"/>
      <c r="AAS147" s="20"/>
      <c r="AAT147" s="20"/>
      <c r="AAU147" s="20"/>
      <c r="AAV147" s="20"/>
      <c r="AAW147" s="20"/>
      <c r="AAX147" s="20"/>
      <c r="AAY147" s="20"/>
      <c r="AAZ147" s="20"/>
      <c r="ABA147" s="20"/>
      <c r="ABB147" s="20"/>
      <c r="ABC147" s="20"/>
      <c r="ABD147" s="20"/>
      <c r="ABE147" s="20"/>
      <c r="ABF147" s="20"/>
      <c r="ABG147" s="20"/>
      <c r="ABH147" s="20"/>
      <c r="ABI147" s="20"/>
      <c r="ABJ147" s="20"/>
      <c r="ABK147" s="20"/>
      <c r="ABL147" s="20"/>
      <c r="ABM147" s="20"/>
      <c r="ABN147" s="20"/>
      <c r="ABO147" s="20"/>
      <c r="ABP147" s="20"/>
      <c r="ABQ147" s="20"/>
      <c r="ABR147" s="20"/>
      <c r="ABS147" s="20"/>
      <c r="ABT147" s="20"/>
      <c r="ABU147" s="20"/>
      <c r="ABV147" s="20"/>
      <c r="ABW147" s="20"/>
      <c r="ABX147" s="20"/>
      <c r="ABY147" s="20"/>
      <c r="ABZ147" s="20"/>
      <c r="ACA147" s="20"/>
      <c r="ACB147" s="20"/>
      <c r="ACC147" s="20"/>
      <c r="ACD147" s="20"/>
      <c r="ACE147" s="20"/>
      <c r="ACF147" s="20"/>
      <c r="ACG147" s="20"/>
      <c r="ACH147" s="20"/>
      <c r="ACI147" s="20"/>
      <c r="ACJ147" s="20"/>
      <c r="ACK147" s="20"/>
      <c r="ACL147" s="20"/>
      <c r="ACM147" s="20"/>
      <c r="ACN147" s="20"/>
      <c r="ACO147" s="20"/>
      <c r="ACP147" s="20"/>
      <c r="ACQ147" s="20"/>
      <c r="ACR147" s="20"/>
      <c r="ACS147" s="20"/>
      <c r="ACT147" s="20"/>
      <c r="ACU147" s="20"/>
      <c r="ACV147" s="20"/>
      <c r="ACW147" s="20"/>
      <c r="ACX147" s="20"/>
      <c r="ACY147" s="20"/>
      <c r="ACZ147" s="20"/>
      <c r="ADA147" s="20"/>
      <c r="ADB147" s="20"/>
      <c r="ADC147" s="20"/>
      <c r="ADD147" s="20"/>
      <c r="ADE147" s="20"/>
      <c r="ADF147" s="20"/>
      <c r="ADG147" s="20"/>
      <c r="ADH147" s="20"/>
      <c r="ADI147" s="20"/>
      <c r="ADJ147" s="20"/>
      <c r="ADK147" s="20"/>
      <c r="ADL147" s="20"/>
      <c r="ADM147" s="20"/>
      <c r="ADN147" s="20"/>
      <c r="ADO147" s="20"/>
      <c r="ADP147" s="20"/>
      <c r="ADQ147" s="20"/>
      <c r="ADR147" s="20"/>
      <c r="ADS147" s="20"/>
      <c r="ADT147" s="20"/>
      <c r="ADU147" s="20"/>
      <c r="ADV147" s="20"/>
      <c r="ADW147" s="20"/>
      <c r="ADX147" s="20"/>
      <c r="ADY147" s="20"/>
      <c r="ADZ147" s="20"/>
      <c r="AEA147" s="20"/>
      <c r="AEB147" s="20"/>
      <c r="AEC147" s="20"/>
      <c r="AED147" s="20"/>
      <c r="AEE147" s="20"/>
      <c r="AEF147" s="20"/>
      <c r="AEG147" s="20"/>
      <c r="AEH147" s="20"/>
      <c r="AEI147" s="20"/>
      <c r="AEJ147" s="20"/>
      <c r="AEK147" s="20"/>
      <c r="AEL147" s="20"/>
      <c r="AEM147" s="20"/>
      <c r="AEN147" s="20"/>
      <c r="AEO147" s="20"/>
      <c r="AEP147" s="20"/>
      <c r="AEQ147" s="20"/>
      <c r="AER147" s="20"/>
      <c r="AES147" s="20"/>
      <c r="AET147" s="20"/>
      <c r="AEU147" s="20"/>
      <c r="AEV147" s="20"/>
      <c r="AEW147" s="20"/>
      <c r="AEX147" s="20"/>
      <c r="AEY147" s="20"/>
      <c r="AEZ147" s="20"/>
      <c r="AFA147" s="20"/>
      <c r="AFB147" s="20"/>
      <c r="AFC147" s="20"/>
      <c r="AFD147" s="20"/>
      <c r="AFE147" s="20"/>
      <c r="AFF147" s="20"/>
      <c r="AFG147" s="20"/>
      <c r="AFH147" s="20"/>
      <c r="AFI147" s="20"/>
      <c r="AFJ147" s="20"/>
      <c r="AFK147" s="20"/>
      <c r="AFL147" s="20"/>
      <c r="AFM147" s="20"/>
      <c r="AFN147" s="20"/>
      <c r="AFO147" s="20"/>
      <c r="AFP147" s="20"/>
      <c r="AFQ147" s="20"/>
      <c r="AFR147" s="20"/>
      <c r="AFS147" s="20"/>
      <c r="AFT147" s="20"/>
      <c r="AFU147" s="20"/>
      <c r="AFV147" s="20"/>
      <c r="AFW147" s="20"/>
      <c r="AFX147" s="20"/>
      <c r="AFY147" s="20"/>
      <c r="AFZ147" s="20"/>
      <c r="AGA147" s="20"/>
      <c r="AGB147" s="20"/>
      <c r="AGC147" s="20"/>
      <c r="AGD147" s="20"/>
      <c r="AGE147" s="20"/>
      <c r="AGF147" s="20"/>
      <c r="AGG147" s="20"/>
      <c r="AGH147" s="20"/>
      <c r="AGI147" s="20"/>
      <c r="AGJ147" s="20"/>
      <c r="AGK147" s="20"/>
      <c r="AGL147" s="20"/>
      <c r="AGM147" s="20"/>
      <c r="AGN147" s="20"/>
      <c r="AGO147" s="20"/>
      <c r="AGP147" s="20"/>
      <c r="AGQ147" s="20"/>
      <c r="AGR147" s="20"/>
      <c r="AGS147" s="20"/>
      <c r="AGT147" s="20"/>
      <c r="AGU147" s="20"/>
      <c r="AGV147" s="20"/>
      <c r="AGW147" s="20"/>
      <c r="AGX147" s="20"/>
      <c r="AGY147" s="20"/>
      <c r="AGZ147" s="20"/>
      <c r="AHA147" s="20"/>
      <c r="AHB147" s="20"/>
      <c r="AHC147" s="20"/>
      <c r="AHD147" s="20"/>
      <c r="AHE147" s="20"/>
      <c r="AHF147" s="20"/>
      <c r="AHG147" s="20"/>
      <c r="AHH147" s="20"/>
      <c r="AHI147" s="20"/>
      <c r="AHJ147" s="20"/>
      <c r="AHK147" s="20"/>
      <c r="AHL147" s="20"/>
      <c r="AHM147" s="20"/>
      <c r="AHN147" s="20"/>
      <c r="AHO147" s="20"/>
      <c r="AHP147" s="20"/>
      <c r="AHQ147" s="20"/>
      <c r="AHR147" s="20"/>
      <c r="AHS147" s="20"/>
      <c r="AHT147" s="20"/>
      <c r="AHU147" s="20"/>
      <c r="AHV147" s="20"/>
      <c r="AHW147" s="20"/>
      <c r="AHX147" s="20"/>
      <c r="AHY147" s="20"/>
      <c r="AHZ147" s="20"/>
      <c r="AIA147" s="20"/>
      <c r="AIB147" s="20"/>
      <c r="AIC147" s="20"/>
      <c r="AID147" s="20"/>
      <c r="AIE147" s="20"/>
      <c r="AIF147" s="20"/>
      <c r="AIG147" s="20"/>
      <c r="AIH147" s="20"/>
      <c r="AII147" s="20"/>
      <c r="AIJ147" s="20"/>
      <c r="AIK147" s="20"/>
      <c r="AIL147" s="20"/>
      <c r="AIM147" s="20"/>
      <c r="AIN147" s="20"/>
      <c r="AIO147" s="20"/>
      <c r="AIP147" s="20"/>
      <c r="AIQ147" s="20"/>
      <c r="AIR147" s="20"/>
      <c r="AIS147" s="20"/>
      <c r="AIT147" s="20"/>
      <c r="AIU147" s="20"/>
      <c r="AIV147" s="20"/>
      <c r="AIW147" s="20"/>
      <c r="AIX147" s="20"/>
      <c r="AIY147" s="20"/>
      <c r="AIZ147" s="20"/>
      <c r="AJA147" s="20"/>
      <c r="AJB147" s="20"/>
      <c r="AJC147" s="20"/>
      <c r="AJD147" s="20"/>
      <c r="AJE147" s="20"/>
      <c r="AJF147" s="20"/>
      <c r="AJG147" s="20"/>
      <c r="AJH147" s="20"/>
      <c r="AJI147" s="20"/>
      <c r="AJJ147" s="20"/>
      <c r="AJK147" s="20"/>
      <c r="AJL147" s="20"/>
      <c r="AJM147" s="20"/>
      <c r="AJN147" s="20"/>
      <c r="AJO147" s="20"/>
      <c r="AJP147" s="20"/>
      <c r="AJQ147" s="20"/>
      <c r="AJR147" s="20"/>
      <c r="AJS147" s="20"/>
      <c r="AJT147" s="20"/>
      <c r="AJU147" s="20"/>
      <c r="AJV147" s="20"/>
      <c r="AJW147" s="20"/>
      <c r="AJX147" s="20"/>
      <c r="AJY147" s="20"/>
      <c r="AJZ147" s="20"/>
      <c r="AKA147" s="20"/>
      <c r="AKB147" s="20"/>
      <c r="AKC147" s="20"/>
      <c r="AKD147" s="20"/>
      <c r="AKE147" s="20"/>
      <c r="AKF147" s="20"/>
      <c r="AKG147" s="20"/>
      <c r="AKH147" s="20"/>
      <c r="AKI147" s="20"/>
      <c r="AKJ147" s="20"/>
      <c r="AKK147" s="20"/>
      <c r="AKL147" s="20"/>
      <c r="AKM147" s="20"/>
      <c r="AKN147" s="20"/>
      <c r="AKO147" s="20"/>
      <c r="AKP147" s="20"/>
      <c r="AKQ147" s="20"/>
      <c r="AKR147" s="20"/>
      <c r="AKS147" s="20"/>
      <c r="AKT147" s="20"/>
      <c r="AKU147" s="20"/>
      <c r="AKV147" s="20"/>
      <c r="AKW147" s="20"/>
      <c r="AKX147" s="20"/>
      <c r="AKY147" s="20"/>
      <c r="AKZ147" s="20"/>
      <c r="ALA147" s="20"/>
      <c r="ALB147" s="20"/>
      <c r="ALC147" s="20"/>
      <c r="ALD147" s="20"/>
      <c r="ALE147" s="20"/>
      <c r="ALF147" s="20"/>
      <c r="ALG147" s="20"/>
      <c r="ALH147" s="20"/>
      <c r="ALI147" s="20"/>
      <c r="ALJ147" s="20"/>
      <c r="ALK147" s="20"/>
      <c r="ALL147" s="20"/>
      <c r="ALM147" s="20"/>
      <c r="ALN147" s="20"/>
      <c r="ALO147" s="20"/>
      <c r="ALP147" s="20"/>
      <c r="ALQ147" s="20"/>
      <c r="ALR147" s="20"/>
      <c r="ALS147" s="20"/>
      <c r="ALT147" s="20"/>
      <c r="ALU147" s="20"/>
      <c r="ALV147" s="20"/>
      <c r="ALW147" s="20"/>
      <c r="ALX147" s="20"/>
      <c r="ALY147" s="20"/>
      <c r="ALZ147" s="20"/>
      <c r="AMA147" s="20"/>
      <c r="AMB147" s="20"/>
      <c r="AMC147" s="20"/>
      <c r="AMD147" s="20"/>
      <c r="AME147" s="20"/>
      <c r="AMF147" s="20"/>
      <c r="AMG147" s="20"/>
      <c r="AMH147" s="20"/>
      <c r="AMI147" s="20"/>
      <c r="AMJ147" s="20"/>
      <c r="AMK147" s="20"/>
      <c r="AML147" s="20"/>
      <c r="AMM147" s="20"/>
      <c r="AMN147" s="20"/>
      <c r="AMO147" s="20"/>
      <c r="AMP147" s="20"/>
      <c r="AMQ147" s="20"/>
      <c r="AMR147" s="20"/>
      <c r="AMS147" s="20"/>
      <c r="AMT147" s="20"/>
      <c r="AMU147" s="20"/>
      <c r="AMV147" s="20"/>
      <c r="AMW147" s="20"/>
      <c r="AMX147" s="20"/>
      <c r="AMY147" s="20"/>
      <c r="AMZ147" s="20"/>
      <c r="ANA147" s="20"/>
      <c r="ANB147" s="20"/>
      <c r="ANC147" s="20"/>
      <c r="AND147" s="20"/>
      <c r="ANE147" s="20"/>
      <c r="ANF147" s="20"/>
      <c r="ANG147" s="20"/>
      <c r="ANH147" s="20"/>
      <c r="ANI147" s="20"/>
      <c r="ANJ147" s="20"/>
      <c r="ANK147" s="20"/>
      <c r="ANL147" s="20"/>
      <c r="ANM147" s="20"/>
      <c r="ANN147" s="20"/>
      <c r="ANO147" s="20"/>
      <c r="ANP147" s="20"/>
      <c r="ANQ147" s="20"/>
      <c r="ANR147" s="20"/>
      <c r="ANS147" s="20"/>
      <c r="ANT147" s="20"/>
      <c r="ANU147" s="20"/>
      <c r="ANV147" s="20"/>
      <c r="ANW147" s="20"/>
      <c r="ANX147" s="20"/>
      <c r="ANY147" s="20"/>
      <c r="ANZ147" s="20"/>
      <c r="AOA147" s="20"/>
      <c r="AOB147" s="20"/>
      <c r="AOC147" s="20"/>
      <c r="AOD147" s="20"/>
      <c r="AOE147" s="20"/>
      <c r="AOF147" s="20"/>
      <c r="AOG147" s="20"/>
      <c r="AOH147" s="20"/>
      <c r="AOI147" s="20"/>
      <c r="AOJ147" s="20"/>
      <c r="AOK147" s="20"/>
      <c r="AOL147" s="20"/>
      <c r="AOM147" s="20"/>
      <c r="AON147" s="20"/>
      <c r="AOO147" s="20"/>
      <c r="AOP147" s="20"/>
      <c r="AOQ147" s="20"/>
      <c r="AOR147" s="20"/>
      <c r="AOS147" s="20"/>
      <c r="AOT147" s="20"/>
      <c r="AOU147" s="20"/>
      <c r="AOV147" s="20"/>
      <c r="AOW147" s="20"/>
      <c r="AOX147" s="20"/>
      <c r="AOY147" s="20"/>
      <c r="AOZ147" s="20"/>
      <c r="APA147" s="20"/>
      <c r="APB147" s="20"/>
      <c r="APC147" s="20"/>
      <c r="APD147" s="20"/>
      <c r="APE147" s="20"/>
      <c r="APF147" s="20"/>
      <c r="APG147" s="20"/>
      <c r="APH147" s="20"/>
      <c r="API147" s="20"/>
      <c r="APJ147" s="20"/>
      <c r="APK147" s="20"/>
      <c r="APL147" s="20"/>
      <c r="APM147" s="20"/>
      <c r="APN147" s="20"/>
      <c r="APO147" s="20"/>
      <c r="APP147" s="20"/>
      <c r="APQ147" s="20"/>
      <c r="APR147" s="20"/>
      <c r="APS147" s="20"/>
      <c r="APT147" s="20"/>
      <c r="APU147" s="20"/>
      <c r="APV147" s="20"/>
      <c r="APW147" s="20"/>
      <c r="APX147" s="20"/>
      <c r="APY147" s="20"/>
      <c r="APZ147" s="20"/>
      <c r="AQA147" s="20"/>
      <c r="AQB147" s="20"/>
      <c r="AQC147" s="20"/>
      <c r="AQD147" s="20"/>
      <c r="AQE147" s="20"/>
      <c r="AQF147" s="20"/>
      <c r="AQG147" s="20"/>
      <c r="AQH147" s="20"/>
      <c r="AQI147" s="20"/>
      <c r="AQJ147" s="20"/>
      <c r="AQK147" s="20"/>
      <c r="AQL147" s="20"/>
      <c r="AQM147" s="20"/>
      <c r="AQN147" s="20"/>
      <c r="AQO147" s="20"/>
      <c r="AQP147" s="20"/>
      <c r="AQQ147" s="20"/>
      <c r="AQR147" s="20"/>
      <c r="AQS147" s="20"/>
      <c r="AQT147" s="20"/>
      <c r="AQU147" s="20"/>
      <c r="AQV147" s="20"/>
      <c r="AQW147" s="20"/>
      <c r="AQX147" s="20"/>
      <c r="AQY147" s="20"/>
      <c r="AQZ147" s="20"/>
      <c r="ARA147" s="20"/>
      <c r="ARB147" s="20"/>
      <c r="ARC147" s="20"/>
      <c r="ARD147" s="20"/>
      <c r="ARE147" s="20"/>
      <c r="ARF147" s="20"/>
      <c r="ARG147" s="20"/>
      <c r="ARH147" s="20"/>
      <c r="ARI147" s="20"/>
      <c r="ARJ147" s="20"/>
      <c r="ARK147" s="20"/>
      <c r="ARL147" s="20"/>
      <c r="ARM147" s="20"/>
      <c r="ARN147" s="20"/>
      <c r="ARO147" s="20"/>
      <c r="ARP147" s="20"/>
      <c r="ARQ147" s="20"/>
      <c r="ARR147" s="20"/>
      <c r="ARS147" s="20"/>
      <c r="ART147" s="20"/>
      <c r="ARU147" s="20"/>
      <c r="ARV147" s="20"/>
      <c r="ARW147" s="20"/>
      <c r="ARX147" s="20"/>
      <c r="ARY147" s="20"/>
      <c r="ARZ147" s="20"/>
      <c r="ASA147" s="20"/>
      <c r="ASB147" s="20"/>
      <c r="ASC147" s="20"/>
      <c r="ASD147" s="20"/>
      <c r="ASE147" s="20"/>
      <c r="ASF147" s="20"/>
      <c r="ASG147" s="20"/>
      <c r="ASH147" s="20"/>
      <c r="ASI147" s="20"/>
      <c r="ASJ147" s="20"/>
      <c r="ASK147" s="20"/>
      <c r="ASL147" s="20"/>
      <c r="ASM147" s="20"/>
      <c r="ASN147" s="20"/>
      <c r="ASO147" s="20"/>
      <c r="ASP147" s="20"/>
      <c r="ASQ147" s="20"/>
      <c r="ASR147" s="20"/>
      <c r="ASS147" s="20"/>
      <c r="AST147" s="20"/>
      <c r="ASU147" s="20"/>
      <c r="ASV147" s="20"/>
      <c r="ASW147" s="20"/>
      <c r="ASX147" s="20"/>
      <c r="ASY147" s="20"/>
      <c r="ASZ147" s="20"/>
      <c r="ATA147" s="20"/>
      <c r="ATB147" s="20"/>
      <c r="ATC147" s="20"/>
      <c r="ATD147" s="20"/>
      <c r="ATE147" s="20"/>
      <c r="ATF147" s="20"/>
      <c r="ATG147" s="20"/>
      <c r="ATH147" s="20"/>
      <c r="ATI147" s="20"/>
      <c r="ATJ147" s="20"/>
      <c r="ATK147" s="20"/>
      <c r="ATL147" s="20"/>
      <c r="ATM147" s="20"/>
      <c r="ATN147" s="20"/>
      <c r="ATO147" s="20"/>
      <c r="ATP147" s="20"/>
      <c r="ATQ147" s="20"/>
      <c r="ATR147" s="20"/>
      <c r="ATS147" s="20"/>
      <c r="ATT147" s="20"/>
      <c r="ATU147" s="20"/>
      <c r="ATV147" s="20"/>
      <c r="ATW147" s="20"/>
      <c r="ATX147" s="20"/>
      <c r="ATY147" s="20"/>
      <c r="ATZ147" s="20"/>
      <c r="AUA147" s="20"/>
      <c r="AUB147" s="20"/>
      <c r="AUC147" s="20"/>
      <c r="AUD147" s="20"/>
      <c r="AUE147" s="20"/>
      <c r="AUF147" s="20"/>
      <c r="AUG147" s="20"/>
      <c r="AUH147" s="20"/>
      <c r="AUI147" s="20"/>
      <c r="AUJ147" s="20"/>
      <c r="AUK147" s="20"/>
      <c r="AUL147" s="20"/>
      <c r="AUM147" s="20"/>
      <c r="AUN147" s="20"/>
      <c r="AUO147" s="20"/>
      <c r="AUP147" s="20"/>
      <c r="AUQ147" s="20"/>
      <c r="AUR147" s="20"/>
      <c r="AUS147" s="20"/>
      <c r="AUT147" s="20"/>
      <c r="AUU147" s="20"/>
      <c r="AUV147" s="20"/>
      <c r="AUW147" s="20"/>
      <c r="AUX147" s="20"/>
      <c r="AUY147" s="20"/>
      <c r="AUZ147" s="20"/>
      <c r="AVA147" s="20"/>
      <c r="AVB147" s="20"/>
      <c r="AVC147" s="20"/>
      <c r="AVD147" s="20"/>
      <c r="AVE147" s="20"/>
      <c r="AVF147" s="20"/>
      <c r="AVG147" s="20"/>
      <c r="AVH147" s="20"/>
      <c r="AVI147" s="20"/>
      <c r="AVJ147" s="20"/>
      <c r="AVK147" s="20"/>
      <c r="AVL147" s="20"/>
      <c r="AVM147" s="20"/>
      <c r="AVN147" s="20"/>
      <c r="AVO147" s="20"/>
      <c r="AVP147" s="20"/>
      <c r="AVQ147" s="20"/>
      <c r="AVR147" s="20"/>
      <c r="AVS147" s="20"/>
      <c r="AVT147" s="20"/>
      <c r="AVU147" s="20"/>
      <c r="AVV147" s="20"/>
      <c r="AVW147" s="20"/>
      <c r="AVX147" s="20"/>
      <c r="AVY147" s="20"/>
      <c r="AVZ147" s="20"/>
      <c r="AWA147" s="20"/>
      <c r="AWB147" s="20"/>
      <c r="AWC147" s="20"/>
      <c r="AWD147" s="20"/>
      <c r="AWE147" s="20"/>
      <c r="AWF147" s="20"/>
      <c r="AWG147" s="20"/>
      <c r="AWH147" s="20"/>
      <c r="AWI147" s="20"/>
      <c r="AWJ147" s="20"/>
      <c r="AWK147" s="20"/>
      <c r="AWL147" s="20"/>
      <c r="AWM147" s="20"/>
      <c r="AWN147" s="20"/>
      <c r="AWO147" s="20"/>
      <c r="AWP147" s="20"/>
      <c r="AWQ147" s="20"/>
      <c r="AWR147" s="20"/>
      <c r="AWS147" s="20"/>
      <c r="AWT147" s="20"/>
      <c r="AWU147" s="20"/>
      <c r="AWV147" s="20"/>
      <c r="AWW147" s="20"/>
      <c r="AWX147" s="20"/>
      <c r="AWY147" s="20"/>
      <c r="AWZ147" s="20"/>
      <c r="AXA147" s="20"/>
      <c r="AXB147" s="20"/>
      <c r="AXC147" s="20"/>
      <c r="AXD147" s="20"/>
      <c r="AXE147" s="20"/>
      <c r="AXF147" s="20"/>
      <c r="AXG147" s="20"/>
      <c r="AXH147" s="20"/>
      <c r="AXI147" s="20"/>
      <c r="AXJ147" s="20"/>
      <c r="AXK147" s="20"/>
      <c r="AXL147" s="20"/>
      <c r="AXM147" s="20"/>
      <c r="AXN147" s="20"/>
      <c r="AXO147" s="20"/>
      <c r="AXP147" s="20"/>
      <c r="AXQ147" s="20"/>
      <c r="AXR147" s="20"/>
      <c r="AXS147" s="20"/>
      <c r="AXT147" s="20"/>
      <c r="AXU147" s="20"/>
      <c r="AXV147" s="20"/>
      <c r="AXW147" s="20"/>
      <c r="AXX147" s="20"/>
      <c r="AXY147" s="20"/>
      <c r="AXZ147" s="20"/>
      <c r="AYA147" s="20"/>
      <c r="AYB147" s="20"/>
      <c r="AYC147" s="20"/>
      <c r="AYD147" s="20"/>
      <c r="AYE147" s="20"/>
      <c r="AYF147" s="20"/>
      <c r="AYG147" s="20"/>
      <c r="AYH147" s="20"/>
      <c r="AYI147" s="20"/>
      <c r="AYJ147" s="20"/>
      <c r="AYK147" s="20"/>
      <c r="AYL147" s="20"/>
      <c r="AYM147" s="20"/>
      <c r="AYN147" s="20"/>
      <c r="AYO147" s="20"/>
      <c r="AYP147" s="20"/>
      <c r="AYQ147" s="20"/>
      <c r="AYR147" s="20"/>
      <c r="AYS147" s="20"/>
      <c r="AYT147" s="20"/>
      <c r="AYU147" s="20"/>
      <c r="AYV147" s="20"/>
      <c r="AYW147" s="20"/>
      <c r="AYX147" s="20"/>
      <c r="AYY147" s="20"/>
      <c r="AYZ147" s="20"/>
      <c r="AZA147" s="20"/>
      <c r="AZB147" s="20"/>
      <c r="AZC147" s="20"/>
      <c r="AZD147" s="20"/>
      <c r="AZE147" s="20"/>
      <c r="AZF147" s="20"/>
      <c r="AZG147" s="20"/>
      <c r="AZH147" s="20"/>
      <c r="AZI147" s="20"/>
      <c r="AZJ147" s="20"/>
      <c r="AZK147" s="20"/>
      <c r="AZL147" s="20"/>
      <c r="AZM147" s="20"/>
      <c r="AZN147" s="20"/>
      <c r="AZO147" s="20"/>
      <c r="AZP147" s="20"/>
      <c r="AZQ147" s="20"/>
      <c r="AZR147" s="20"/>
      <c r="AZS147" s="20"/>
      <c r="AZT147" s="20"/>
      <c r="AZU147" s="20"/>
      <c r="AZV147" s="20"/>
      <c r="AZW147" s="20"/>
      <c r="AZX147" s="20"/>
      <c r="AZY147" s="20"/>
      <c r="AZZ147" s="20"/>
      <c r="BAA147" s="20"/>
      <c r="BAB147" s="20"/>
      <c r="BAC147" s="20"/>
      <c r="BAD147" s="20"/>
      <c r="BAE147" s="20"/>
      <c r="BAF147" s="20"/>
      <c r="BAG147" s="20"/>
      <c r="BAH147" s="20"/>
      <c r="BAI147" s="20"/>
      <c r="BAJ147" s="20"/>
      <c r="BAK147" s="20"/>
      <c r="BAL147" s="20"/>
      <c r="BAM147" s="20"/>
      <c r="BAN147" s="20"/>
      <c r="BAO147" s="20"/>
      <c r="BAP147" s="20"/>
      <c r="BAQ147" s="20"/>
      <c r="BAR147" s="20"/>
      <c r="BAS147" s="20"/>
      <c r="BAT147" s="20"/>
      <c r="BAU147" s="20"/>
      <c r="BAV147" s="20"/>
      <c r="BAW147" s="20"/>
      <c r="BAX147" s="20"/>
      <c r="BAY147" s="20"/>
      <c r="BAZ147" s="20"/>
      <c r="BBA147" s="20"/>
      <c r="BBB147" s="20"/>
      <c r="BBC147" s="20"/>
      <c r="BBD147" s="20"/>
      <c r="BBE147" s="20"/>
      <c r="BBF147" s="20"/>
      <c r="BBG147" s="20"/>
      <c r="BBH147" s="20"/>
      <c r="BBI147" s="20"/>
      <c r="BBJ147" s="20"/>
      <c r="BBK147" s="20"/>
      <c r="BBL147" s="20"/>
      <c r="BBM147" s="20"/>
      <c r="BBN147" s="20"/>
      <c r="BBO147" s="20"/>
      <c r="BBP147" s="20"/>
      <c r="BBQ147" s="20"/>
      <c r="BBR147" s="20"/>
      <c r="BBS147" s="20"/>
      <c r="BBT147" s="20"/>
      <c r="BBU147" s="20"/>
      <c r="BBV147" s="20"/>
      <c r="BBW147" s="20"/>
      <c r="BBX147" s="20"/>
      <c r="BBY147" s="20"/>
      <c r="BBZ147" s="20"/>
      <c r="BCA147" s="20"/>
      <c r="BCB147" s="20"/>
      <c r="BCC147" s="20"/>
      <c r="BCD147" s="20"/>
      <c r="BCE147" s="20"/>
      <c r="BCF147" s="20"/>
      <c r="BCG147" s="20"/>
      <c r="BCH147" s="20"/>
      <c r="BCI147" s="20"/>
      <c r="BCJ147" s="20"/>
      <c r="BCK147" s="20"/>
      <c r="BCL147" s="20"/>
      <c r="BCM147" s="20"/>
      <c r="BCN147" s="20"/>
      <c r="BCO147" s="20"/>
      <c r="BCP147" s="20"/>
      <c r="BCQ147" s="20"/>
      <c r="BCR147" s="20"/>
      <c r="BCS147" s="20"/>
      <c r="BCT147" s="20"/>
      <c r="BCU147" s="20"/>
      <c r="BCV147" s="20"/>
      <c r="BCW147" s="20"/>
      <c r="BCX147" s="20"/>
      <c r="BCY147" s="20"/>
      <c r="BCZ147" s="20"/>
      <c r="BDA147" s="20"/>
      <c r="BDB147" s="20"/>
      <c r="BDC147" s="20"/>
      <c r="BDD147" s="20"/>
      <c r="BDE147" s="20"/>
      <c r="BDF147" s="20"/>
      <c r="BDG147" s="20"/>
      <c r="BDH147" s="20"/>
      <c r="BDI147" s="20"/>
      <c r="BDJ147" s="20"/>
      <c r="BDK147" s="20"/>
      <c r="BDL147" s="20"/>
      <c r="BDM147" s="20"/>
      <c r="BDN147" s="20"/>
      <c r="BDO147" s="20"/>
      <c r="BDP147" s="20"/>
      <c r="BDQ147" s="20"/>
      <c r="BDR147" s="20"/>
      <c r="BDS147" s="20"/>
      <c r="BDT147" s="20"/>
      <c r="BDU147" s="20"/>
      <c r="BDV147" s="20"/>
      <c r="BDW147" s="20"/>
      <c r="BDX147" s="20"/>
      <c r="BDY147" s="20"/>
      <c r="BDZ147" s="20"/>
      <c r="BEA147" s="20"/>
      <c r="BEB147" s="20"/>
      <c r="BEC147" s="20"/>
      <c r="BED147" s="20"/>
      <c r="BEE147" s="20"/>
      <c r="BEF147" s="20"/>
      <c r="BEG147" s="20"/>
      <c r="BEH147" s="20"/>
      <c r="BEI147" s="20"/>
      <c r="BEJ147" s="20"/>
      <c r="BEK147" s="20"/>
      <c r="BEL147" s="20"/>
      <c r="BEM147" s="20"/>
      <c r="BEN147" s="20"/>
      <c r="BEO147" s="20"/>
      <c r="BEP147" s="20"/>
      <c r="BEQ147" s="20"/>
      <c r="BER147" s="20"/>
      <c r="BES147" s="20"/>
      <c r="BET147" s="20"/>
      <c r="BEU147" s="20"/>
      <c r="BEV147" s="20"/>
      <c r="BEW147" s="20"/>
      <c r="BEX147" s="20"/>
      <c r="BEY147" s="20"/>
      <c r="BEZ147" s="20"/>
      <c r="BFA147" s="20"/>
      <c r="BFB147" s="20"/>
      <c r="BFC147" s="20"/>
      <c r="BFD147" s="20"/>
      <c r="BFE147" s="20"/>
      <c r="BFF147" s="20"/>
      <c r="BFG147" s="20"/>
      <c r="BFH147" s="20"/>
      <c r="BFI147" s="20"/>
      <c r="BFJ147" s="20"/>
      <c r="BFK147" s="20"/>
      <c r="BFL147" s="20"/>
      <c r="BFM147" s="20"/>
      <c r="BFN147" s="20"/>
      <c r="BFO147" s="20"/>
      <c r="BFP147" s="20"/>
      <c r="BFQ147" s="20"/>
      <c r="BFR147" s="20"/>
      <c r="BFS147" s="20"/>
      <c r="BFT147" s="20"/>
      <c r="BFU147" s="20"/>
      <c r="BFV147" s="20"/>
      <c r="BFW147" s="20"/>
      <c r="BFX147" s="20"/>
      <c r="BFY147" s="20"/>
      <c r="BFZ147" s="20"/>
      <c r="BGA147" s="20"/>
      <c r="BGB147" s="20"/>
      <c r="BGC147" s="20"/>
      <c r="BGD147" s="20"/>
      <c r="BGE147" s="20"/>
      <c r="BGF147" s="20"/>
      <c r="BGG147" s="20"/>
      <c r="BGH147" s="20"/>
      <c r="BGI147" s="20"/>
      <c r="BGJ147" s="20"/>
      <c r="BGK147" s="20"/>
      <c r="BGL147" s="20"/>
      <c r="BGM147" s="20"/>
      <c r="BGN147" s="20"/>
      <c r="BGO147" s="20"/>
      <c r="BGP147" s="20"/>
      <c r="BGQ147" s="20"/>
      <c r="BGR147" s="20"/>
      <c r="BGS147" s="20"/>
      <c r="BGT147" s="20"/>
      <c r="BGU147" s="20"/>
      <c r="BGV147" s="20"/>
      <c r="BGW147" s="20"/>
      <c r="BGX147" s="20"/>
      <c r="BGY147" s="20"/>
      <c r="BGZ147" s="20"/>
      <c r="BHA147" s="20"/>
      <c r="BHB147" s="20"/>
      <c r="BHC147" s="20"/>
      <c r="BHD147" s="20"/>
      <c r="BHE147" s="20"/>
      <c r="BHF147" s="20"/>
      <c r="BHG147" s="20"/>
      <c r="BHH147" s="20"/>
      <c r="BHI147" s="20"/>
      <c r="BHJ147" s="20"/>
      <c r="BHK147" s="20"/>
      <c r="BHL147" s="20"/>
      <c r="BHM147" s="20"/>
      <c r="BHN147" s="20"/>
      <c r="BHO147" s="20"/>
      <c r="BHP147" s="20"/>
      <c r="BHQ147" s="20"/>
      <c r="BHR147" s="20"/>
      <c r="BHS147" s="20"/>
      <c r="BHT147" s="20"/>
      <c r="BHU147" s="20"/>
      <c r="BHV147" s="20"/>
      <c r="BHW147" s="20"/>
      <c r="BHX147" s="20"/>
      <c r="BHY147" s="20"/>
      <c r="BHZ147" s="20"/>
      <c r="BIA147" s="20"/>
      <c r="BIB147" s="20"/>
      <c r="BIC147" s="20"/>
      <c r="BID147" s="20"/>
      <c r="BIE147" s="20"/>
      <c r="BIF147" s="20"/>
      <c r="BIG147" s="20"/>
      <c r="BIH147" s="20"/>
      <c r="BII147" s="20"/>
      <c r="BIJ147" s="20"/>
      <c r="BIK147" s="20"/>
      <c r="BIL147" s="20"/>
      <c r="BIM147" s="20"/>
      <c r="BIN147" s="20"/>
      <c r="BIO147" s="20"/>
      <c r="BIP147" s="20"/>
      <c r="BIQ147" s="20"/>
      <c r="BIR147" s="20"/>
      <c r="BIS147" s="20"/>
      <c r="BIT147" s="20"/>
      <c r="BIU147" s="20"/>
      <c r="BIV147" s="20"/>
      <c r="BIW147" s="20"/>
      <c r="BIX147" s="20"/>
      <c r="BIY147" s="20"/>
      <c r="BIZ147" s="20"/>
      <c r="BJA147" s="20"/>
      <c r="BJB147" s="20"/>
      <c r="BJC147" s="20"/>
      <c r="BJD147" s="20"/>
      <c r="BJE147" s="20"/>
      <c r="BJF147" s="20"/>
      <c r="BJG147" s="20"/>
      <c r="BJH147" s="20"/>
      <c r="BJI147" s="20"/>
      <c r="BJJ147" s="20"/>
      <c r="BJK147" s="20"/>
      <c r="BJL147" s="20"/>
      <c r="BJM147" s="20"/>
      <c r="BJN147" s="20"/>
      <c r="BJO147" s="20"/>
      <c r="BJP147" s="20"/>
      <c r="BJQ147" s="20"/>
      <c r="BJR147" s="20"/>
      <c r="BJS147" s="20"/>
      <c r="BJT147" s="20"/>
      <c r="BJU147" s="20"/>
      <c r="BJV147" s="20"/>
      <c r="BJW147" s="20"/>
      <c r="BJX147" s="20"/>
      <c r="BJY147" s="20"/>
      <c r="BJZ147" s="20"/>
      <c r="BKA147" s="20"/>
      <c r="BKB147" s="20"/>
      <c r="BKC147" s="20"/>
      <c r="BKD147" s="20"/>
      <c r="BKE147" s="20"/>
      <c r="BKF147" s="20"/>
      <c r="BKG147" s="20"/>
      <c r="BKH147" s="20"/>
      <c r="BKI147" s="20"/>
      <c r="BKJ147" s="20"/>
      <c r="BKK147" s="20"/>
      <c r="BKL147" s="20"/>
      <c r="BKM147" s="20"/>
      <c r="BKN147" s="20"/>
      <c r="BKO147" s="20"/>
      <c r="BKP147" s="20"/>
      <c r="BKQ147" s="20"/>
      <c r="BKR147" s="20"/>
      <c r="BKS147" s="20"/>
      <c r="BKT147" s="20"/>
      <c r="BKU147" s="20"/>
      <c r="BKV147" s="20"/>
      <c r="BKW147" s="20"/>
      <c r="BKX147" s="20"/>
      <c r="BKY147" s="20"/>
      <c r="BKZ147" s="20"/>
      <c r="BLA147" s="20"/>
      <c r="BLB147" s="20"/>
      <c r="BLC147" s="20"/>
      <c r="BLD147" s="20"/>
      <c r="BLE147" s="20"/>
      <c r="BLF147" s="20"/>
      <c r="BLG147" s="20"/>
      <c r="BLH147" s="20"/>
      <c r="BLI147" s="20"/>
      <c r="BLJ147" s="20"/>
      <c r="BLK147" s="20"/>
      <c r="BLL147" s="20"/>
      <c r="BLM147" s="20"/>
      <c r="BLN147" s="20"/>
      <c r="BLO147" s="20"/>
      <c r="BLP147" s="20"/>
      <c r="BLQ147" s="20"/>
      <c r="BLR147" s="20"/>
      <c r="BLS147" s="20"/>
      <c r="BLT147" s="20"/>
      <c r="BLU147" s="20"/>
      <c r="BLV147" s="20"/>
      <c r="BLW147" s="20"/>
      <c r="BLX147" s="20"/>
      <c r="BLY147" s="20"/>
      <c r="BLZ147" s="20"/>
      <c r="BMA147" s="20"/>
      <c r="BMB147" s="20"/>
      <c r="BMC147" s="20"/>
      <c r="BMD147" s="20"/>
      <c r="BME147" s="20"/>
      <c r="BMF147" s="20"/>
      <c r="BMG147" s="20"/>
      <c r="BMH147" s="20"/>
      <c r="BMI147" s="20"/>
      <c r="BMJ147" s="20"/>
      <c r="BMK147" s="20"/>
      <c r="BML147" s="20"/>
      <c r="BMM147" s="20"/>
      <c r="BMN147" s="20"/>
      <c r="BMO147" s="20"/>
      <c r="BMP147" s="20"/>
      <c r="BMQ147" s="20"/>
      <c r="BMR147" s="20"/>
      <c r="BMS147" s="20"/>
      <c r="BMT147" s="20"/>
      <c r="BMU147" s="20"/>
      <c r="BMV147" s="20"/>
      <c r="BMW147" s="20"/>
      <c r="BMX147" s="20"/>
      <c r="BMY147" s="20"/>
      <c r="BMZ147" s="20"/>
      <c r="BNA147" s="20"/>
      <c r="BNB147" s="20"/>
      <c r="BNC147" s="20"/>
      <c r="BND147" s="20"/>
      <c r="BNE147" s="20"/>
      <c r="BNF147" s="20"/>
      <c r="BNG147" s="20"/>
      <c r="BNH147" s="20"/>
      <c r="BNI147" s="20"/>
      <c r="BNJ147" s="20"/>
      <c r="BNK147" s="20"/>
      <c r="BNL147" s="20"/>
      <c r="BNM147" s="20"/>
      <c r="BNN147" s="20"/>
      <c r="BNO147" s="20"/>
      <c r="BNP147" s="20"/>
      <c r="BNQ147" s="20"/>
      <c r="BNR147" s="20"/>
      <c r="BNS147" s="20"/>
      <c r="BNT147" s="20"/>
      <c r="BNU147" s="20"/>
      <c r="BNV147" s="20"/>
      <c r="BNW147" s="20"/>
      <c r="BNX147" s="20"/>
      <c r="BNY147" s="20"/>
      <c r="BNZ147" s="20"/>
      <c r="BOA147" s="20"/>
      <c r="BOB147" s="20"/>
      <c r="BOC147" s="20"/>
      <c r="BOD147" s="20"/>
      <c r="BOE147" s="20"/>
      <c r="BOF147" s="20"/>
      <c r="BOG147" s="20"/>
      <c r="BOH147" s="20"/>
      <c r="BOI147" s="20"/>
      <c r="BOJ147" s="20"/>
      <c r="BOK147" s="20"/>
      <c r="BOL147" s="20"/>
      <c r="BOM147" s="20"/>
      <c r="BON147" s="20"/>
      <c r="BOO147" s="20"/>
      <c r="BOP147" s="20"/>
      <c r="BOQ147" s="20"/>
      <c r="BOR147" s="20"/>
      <c r="BOS147" s="20"/>
      <c r="BOT147" s="20"/>
      <c r="BOU147" s="20"/>
      <c r="BOV147" s="20"/>
      <c r="BOW147" s="20"/>
      <c r="BOX147" s="20"/>
      <c r="BOY147" s="20"/>
      <c r="BOZ147" s="20"/>
      <c r="BPA147" s="20"/>
      <c r="BPB147" s="20"/>
      <c r="BPC147" s="20"/>
      <c r="BPD147" s="20"/>
      <c r="BPE147" s="20"/>
      <c r="BPF147" s="20"/>
      <c r="BPG147" s="20"/>
      <c r="BPH147" s="20"/>
      <c r="BPI147" s="20"/>
      <c r="BPJ147" s="20"/>
      <c r="BPK147" s="20"/>
      <c r="BPL147" s="20"/>
      <c r="BPM147" s="20"/>
      <c r="BPN147" s="20"/>
      <c r="BPO147" s="20"/>
      <c r="BPP147" s="20"/>
      <c r="BPQ147" s="20"/>
      <c r="BPR147" s="20"/>
      <c r="BPS147" s="20"/>
      <c r="BPT147" s="20"/>
      <c r="BPU147" s="20"/>
      <c r="BPV147" s="20"/>
      <c r="BPW147" s="20"/>
      <c r="BPX147" s="20"/>
      <c r="BPY147" s="20"/>
      <c r="BPZ147" s="20"/>
      <c r="BQA147" s="20"/>
      <c r="BQB147" s="20"/>
      <c r="BQC147" s="20"/>
      <c r="BQD147" s="20"/>
      <c r="BQE147" s="20"/>
      <c r="BQF147" s="20"/>
      <c r="BQG147" s="20"/>
      <c r="BQH147" s="20"/>
      <c r="BQI147" s="20"/>
      <c r="BQJ147" s="20"/>
      <c r="BQK147" s="20"/>
      <c r="BQL147" s="20"/>
      <c r="BQM147" s="20"/>
      <c r="BQN147" s="20"/>
      <c r="BQO147" s="20"/>
      <c r="BQP147" s="20"/>
      <c r="BQQ147" s="20"/>
      <c r="BQR147" s="20"/>
      <c r="BQS147" s="20"/>
      <c r="BQT147" s="20"/>
      <c r="BQU147" s="20"/>
      <c r="BQV147" s="20"/>
      <c r="BQW147" s="20"/>
      <c r="BQX147" s="20"/>
      <c r="BQY147" s="20"/>
      <c r="BQZ147" s="20"/>
      <c r="BRA147" s="20"/>
      <c r="BRB147" s="20"/>
      <c r="BRC147" s="20"/>
      <c r="BRD147" s="20"/>
      <c r="BRE147" s="20"/>
      <c r="BRF147" s="20"/>
      <c r="BRG147" s="20"/>
      <c r="BRH147" s="20"/>
      <c r="BRI147" s="20"/>
      <c r="BRJ147" s="20"/>
      <c r="BRK147" s="20"/>
      <c r="BRL147" s="20"/>
      <c r="BRM147" s="20"/>
      <c r="BRN147" s="20"/>
      <c r="BRO147" s="20"/>
      <c r="BRP147" s="20"/>
      <c r="BRQ147" s="20"/>
      <c r="BRR147" s="20"/>
      <c r="BRS147" s="20"/>
      <c r="BRT147" s="20"/>
      <c r="BRU147" s="20"/>
      <c r="BRV147" s="20"/>
      <c r="BRW147" s="20"/>
      <c r="BRX147" s="20"/>
      <c r="BRY147" s="20"/>
      <c r="BRZ147" s="20"/>
      <c r="BSA147" s="20"/>
      <c r="BSB147" s="20"/>
      <c r="BSC147" s="20"/>
      <c r="BSD147" s="20"/>
      <c r="BSE147" s="20"/>
      <c r="BSF147" s="20"/>
      <c r="BSG147" s="20"/>
      <c r="BSH147" s="20"/>
      <c r="BSI147" s="20"/>
      <c r="BSJ147" s="20"/>
      <c r="BSK147" s="20"/>
      <c r="BSL147" s="20"/>
      <c r="BSM147" s="20"/>
      <c r="BSN147" s="20"/>
      <c r="BSO147" s="20"/>
      <c r="BSP147" s="20"/>
      <c r="BSQ147" s="20"/>
      <c r="BSR147" s="20"/>
      <c r="BSS147" s="20"/>
      <c r="BST147" s="20"/>
      <c r="BSU147" s="20"/>
      <c r="BSV147" s="20"/>
      <c r="BSW147" s="20"/>
      <c r="BSX147" s="20"/>
      <c r="BSY147" s="20"/>
      <c r="BSZ147" s="20"/>
      <c r="BTA147" s="20"/>
      <c r="BTB147" s="20"/>
      <c r="BTC147" s="20"/>
      <c r="BTD147" s="20"/>
      <c r="BTE147" s="20"/>
      <c r="BTF147" s="20"/>
      <c r="BTG147" s="20"/>
      <c r="BTH147" s="20"/>
      <c r="BTI147" s="20"/>
      <c r="BTJ147" s="20"/>
      <c r="BTK147" s="20"/>
      <c r="BTL147" s="20"/>
      <c r="BTM147" s="20"/>
      <c r="BTN147" s="20"/>
      <c r="BTO147" s="20"/>
      <c r="BTP147" s="20"/>
      <c r="BTQ147" s="20"/>
      <c r="BTR147" s="20"/>
      <c r="BTS147" s="20"/>
      <c r="BTT147" s="20"/>
      <c r="BTU147" s="20"/>
      <c r="BTV147" s="20"/>
      <c r="BTW147" s="20"/>
      <c r="BTX147" s="20"/>
      <c r="BTY147" s="20"/>
      <c r="BTZ147" s="20"/>
      <c r="BUA147" s="20"/>
      <c r="BUB147" s="20"/>
      <c r="BUC147" s="20"/>
      <c r="BUD147" s="20"/>
      <c r="BUE147" s="20"/>
      <c r="BUF147" s="20"/>
      <c r="BUG147" s="20"/>
      <c r="BUH147" s="20"/>
      <c r="BUI147" s="20"/>
      <c r="BUJ147" s="20"/>
      <c r="BUK147" s="20"/>
      <c r="BUL147" s="20"/>
      <c r="BUM147" s="20"/>
      <c r="BUN147" s="20"/>
      <c r="BUO147" s="20"/>
      <c r="BUP147" s="20"/>
      <c r="BUQ147" s="20"/>
      <c r="BUR147" s="20"/>
      <c r="BUS147" s="20"/>
      <c r="BUT147" s="20"/>
      <c r="BUU147" s="20"/>
      <c r="BUV147" s="20"/>
      <c r="BUW147" s="20"/>
      <c r="BUX147" s="20"/>
      <c r="BUY147" s="20"/>
      <c r="BUZ147" s="20"/>
      <c r="BVA147" s="20"/>
      <c r="BVB147" s="20"/>
      <c r="BVC147" s="20"/>
      <c r="BVD147" s="20"/>
      <c r="BVE147" s="20"/>
      <c r="BVF147" s="20"/>
      <c r="BVG147" s="20"/>
      <c r="BVH147" s="20"/>
      <c r="BVI147" s="20"/>
      <c r="BVJ147" s="20"/>
      <c r="BVK147" s="20"/>
      <c r="BVL147" s="20"/>
      <c r="BVM147" s="20"/>
      <c r="BVN147" s="20"/>
      <c r="BVO147" s="20"/>
      <c r="BVP147" s="20"/>
      <c r="BVQ147" s="20"/>
      <c r="BVR147" s="20"/>
      <c r="BVS147" s="20"/>
      <c r="BVT147" s="20"/>
      <c r="BVU147" s="20"/>
      <c r="BVV147" s="20"/>
      <c r="BVW147" s="20"/>
      <c r="BVX147" s="20"/>
      <c r="BVY147" s="20"/>
      <c r="BVZ147" s="20"/>
      <c r="BWA147" s="20"/>
      <c r="BWB147" s="20"/>
      <c r="BWC147" s="20"/>
      <c r="BWD147" s="20"/>
      <c r="BWE147" s="20"/>
      <c r="BWF147" s="20"/>
      <c r="BWG147" s="20"/>
      <c r="BWH147" s="20"/>
      <c r="BWI147" s="20"/>
      <c r="BWJ147" s="20"/>
      <c r="BWK147" s="20"/>
      <c r="BWL147" s="20"/>
      <c r="BWM147" s="20"/>
      <c r="BWN147" s="20"/>
      <c r="BWO147" s="20"/>
      <c r="BWP147" s="20"/>
      <c r="BWQ147" s="20"/>
      <c r="BWR147" s="20"/>
      <c r="BWS147" s="20"/>
      <c r="BWT147" s="20"/>
      <c r="BWU147" s="20"/>
      <c r="BWV147" s="20"/>
      <c r="BWW147" s="20"/>
      <c r="BWX147" s="20"/>
      <c r="BWY147" s="20"/>
      <c r="BWZ147" s="20"/>
      <c r="BXA147" s="20"/>
      <c r="BXB147" s="20"/>
      <c r="BXC147" s="20"/>
      <c r="BXD147" s="20"/>
      <c r="BXE147" s="20"/>
      <c r="BXF147" s="20"/>
      <c r="BXG147" s="20"/>
      <c r="BXH147" s="20"/>
      <c r="BXI147" s="20"/>
      <c r="BXJ147" s="20"/>
      <c r="BXK147" s="20"/>
      <c r="BXL147" s="20"/>
      <c r="BXM147" s="20"/>
      <c r="BXN147" s="20"/>
      <c r="BXO147" s="20"/>
      <c r="BXP147" s="20"/>
      <c r="BXQ147" s="20"/>
      <c r="BXR147" s="20"/>
      <c r="BXS147" s="20"/>
      <c r="BXT147" s="20"/>
      <c r="BXU147" s="20"/>
      <c r="BXV147" s="20"/>
      <c r="BXW147" s="20"/>
      <c r="BXX147" s="20"/>
      <c r="BXY147" s="20"/>
      <c r="BXZ147" s="20"/>
      <c r="BYA147" s="20"/>
      <c r="BYB147" s="20"/>
      <c r="BYC147" s="20"/>
      <c r="BYD147" s="20"/>
      <c r="BYE147" s="20"/>
      <c r="BYF147" s="20"/>
      <c r="BYG147" s="20"/>
      <c r="BYH147" s="20"/>
      <c r="BYI147" s="20"/>
      <c r="BYJ147" s="20"/>
      <c r="BYK147" s="20"/>
      <c r="BYL147" s="20"/>
      <c r="BYM147" s="20"/>
      <c r="BYN147" s="20"/>
      <c r="BYO147" s="20"/>
      <c r="BYP147" s="20"/>
      <c r="BYQ147" s="20"/>
      <c r="BYR147" s="20"/>
      <c r="BYS147" s="20"/>
      <c r="BYT147" s="20"/>
      <c r="BYU147" s="20"/>
      <c r="BYV147" s="20"/>
      <c r="BYW147" s="20"/>
      <c r="BYX147" s="20"/>
      <c r="BYY147" s="20"/>
      <c r="BYZ147" s="20"/>
      <c r="BZA147" s="20"/>
      <c r="BZB147" s="20"/>
      <c r="BZC147" s="20"/>
      <c r="BZD147" s="20"/>
      <c r="BZE147" s="20"/>
      <c r="BZF147" s="20"/>
      <c r="BZG147" s="20"/>
      <c r="BZH147" s="20"/>
      <c r="BZI147" s="20"/>
      <c r="BZJ147" s="20"/>
      <c r="BZK147" s="20"/>
      <c r="BZL147" s="20"/>
      <c r="BZM147" s="20"/>
      <c r="BZN147" s="20"/>
      <c r="BZO147" s="20"/>
      <c r="BZP147" s="20"/>
      <c r="BZQ147" s="20"/>
      <c r="BZR147" s="20"/>
      <c r="BZS147" s="20"/>
      <c r="BZT147" s="20"/>
      <c r="BZU147" s="20"/>
      <c r="BZV147" s="20"/>
      <c r="BZW147" s="20"/>
      <c r="BZX147" s="20"/>
      <c r="BZY147" s="20"/>
      <c r="BZZ147" s="20"/>
      <c r="CAA147" s="20"/>
      <c r="CAB147" s="20"/>
      <c r="CAC147" s="20"/>
      <c r="CAD147" s="20"/>
      <c r="CAE147" s="20"/>
      <c r="CAF147" s="20"/>
      <c r="CAG147" s="20"/>
      <c r="CAH147" s="20"/>
      <c r="CAI147" s="20"/>
      <c r="CAJ147" s="20"/>
      <c r="CAK147" s="20"/>
      <c r="CAL147" s="20"/>
      <c r="CAM147" s="20"/>
      <c r="CAN147" s="20"/>
      <c r="CAO147" s="20"/>
      <c r="CAP147" s="20"/>
      <c r="CAQ147" s="20"/>
      <c r="CAR147" s="20"/>
      <c r="CAS147" s="20"/>
      <c r="CAT147" s="20"/>
      <c r="CAU147" s="20"/>
      <c r="CAV147" s="20"/>
      <c r="CAW147" s="20"/>
      <c r="CAX147" s="20"/>
      <c r="CAY147" s="20"/>
      <c r="CAZ147" s="20"/>
      <c r="CBA147" s="20"/>
      <c r="CBB147" s="20"/>
      <c r="CBC147" s="20"/>
      <c r="CBD147" s="20"/>
      <c r="CBE147" s="20"/>
      <c r="CBF147" s="20"/>
      <c r="CBG147" s="20"/>
      <c r="CBH147" s="20"/>
      <c r="CBI147" s="20"/>
      <c r="CBJ147" s="20"/>
      <c r="CBK147" s="20"/>
      <c r="CBL147" s="20"/>
      <c r="CBM147" s="20"/>
      <c r="CBN147" s="20"/>
      <c r="CBO147" s="20"/>
      <c r="CBP147" s="20"/>
      <c r="CBQ147" s="20"/>
      <c r="CBR147" s="20"/>
      <c r="CBS147" s="20"/>
      <c r="CBT147" s="20"/>
      <c r="CBU147" s="20"/>
      <c r="CBV147" s="20"/>
      <c r="CBW147" s="20"/>
      <c r="CBX147" s="20"/>
      <c r="CBY147" s="20"/>
      <c r="CBZ147" s="20"/>
      <c r="CCA147" s="20"/>
      <c r="CCB147" s="20"/>
      <c r="CCC147" s="20"/>
      <c r="CCD147" s="20"/>
      <c r="CCE147" s="20"/>
      <c r="CCF147" s="20"/>
      <c r="CCG147" s="20"/>
      <c r="CCH147" s="20"/>
      <c r="CCI147" s="20"/>
      <c r="CCJ147" s="20"/>
      <c r="CCK147" s="20"/>
      <c r="CCL147" s="20"/>
      <c r="CCM147" s="20"/>
      <c r="CCN147" s="20"/>
      <c r="CCO147" s="20"/>
      <c r="CCP147" s="20"/>
      <c r="CCQ147" s="20"/>
      <c r="CCR147" s="20"/>
      <c r="CCS147" s="20"/>
      <c r="CCT147" s="20"/>
      <c r="CCU147" s="20"/>
      <c r="CCV147" s="20"/>
      <c r="CCW147" s="20"/>
      <c r="CCX147" s="20"/>
      <c r="CCY147" s="20"/>
      <c r="CCZ147" s="20"/>
      <c r="CDA147" s="20"/>
      <c r="CDB147" s="20"/>
      <c r="CDC147" s="20"/>
      <c r="CDD147" s="20"/>
      <c r="CDE147" s="20"/>
      <c r="CDF147" s="20"/>
      <c r="CDG147" s="20"/>
      <c r="CDH147" s="20"/>
      <c r="CDI147" s="20"/>
      <c r="CDJ147" s="20"/>
      <c r="CDK147" s="20"/>
      <c r="CDL147" s="20"/>
      <c r="CDM147" s="20"/>
      <c r="CDN147" s="20"/>
      <c r="CDO147" s="20"/>
      <c r="CDP147" s="20"/>
      <c r="CDQ147" s="20"/>
      <c r="CDR147" s="20"/>
      <c r="CDS147" s="20"/>
      <c r="CDT147" s="20"/>
      <c r="CDU147" s="20"/>
      <c r="CDV147" s="20"/>
      <c r="CDW147" s="20"/>
      <c r="CDX147" s="20"/>
      <c r="CDY147" s="20"/>
      <c r="CDZ147" s="20"/>
      <c r="CEA147" s="20"/>
      <c r="CEB147" s="20"/>
      <c r="CEC147" s="20"/>
      <c r="CED147" s="20"/>
      <c r="CEE147" s="20"/>
      <c r="CEF147" s="20"/>
      <c r="CEG147" s="20"/>
      <c r="CEH147" s="20"/>
      <c r="CEI147" s="20"/>
      <c r="CEJ147" s="20"/>
      <c r="CEK147" s="20"/>
      <c r="CEL147" s="20"/>
      <c r="CEM147" s="20"/>
      <c r="CEN147" s="20"/>
      <c r="CEO147" s="20"/>
      <c r="CEP147" s="20"/>
      <c r="CEQ147" s="20"/>
      <c r="CER147" s="20"/>
      <c r="CES147" s="20"/>
      <c r="CET147" s="20"/>
      <c r="CEU147" s="20"/>
      <c r="CEV147" s="20"/>
      <c r="CEW147" s="20"/>
      <c r="CEX147" s="20"/>
      <c r="CEY147" s="20"/>
      <c r="CEZ147" s="20"/>
      <c r="CFA147" s="20"/>
      <c r="CFB147" s="20"/>
      <c r="CFC147" s="20"/>
      <c r="CFD147" s="20"/>
      <c r="CFE147" s="20"/>
      <c r="CFF147" s="20"/>
      <c r="CFG147" s="20"/>
      <c r="CFH147" s="20"/>
      <c r="CFI147" s="20"/>
      <c r="CFJ147" s="20"/>
      <c r="CFK147" s="20"/>
      <c r="CFL147" s="20"/>
      <c r="CFM147" s="20"/>
      <c r="CFN147" s="20"/>
      <c r="CFO147" s="20"/>
      <c r="CFP147" s="20"/>
      <c r="CFQ147" s="20"/>
      <c r="CFR147" s="20"/>
      <c r="CFS147" s="20"/>
      <c r="CFT147" s="20"/>
      <c r="CFU147" s="20"/>
      <c r="CFV147" s="20"/>
      <c r="CFW147" s="20"/>
      <c r="CFX147" s="20"/>
      <c r="CFY147" s="20"/>
      <c r="CFZ147" s="20"/>
      <c r="CGA147" s="20"/>
      <c r="CGB147" s="20"/>
      <c r="CGC147" s="20"/>
      <c r="CGD147" s="20"/>
      <c r="CGE147" s="20"/>
      <c r="CGF147" s="20"/>
      <c r="CGG147" s="20"/>
      <c r="CGH147" s="20"/>
      <c r="CGI147" s="20"/>
      <c r="CGJ147" s="20"/>
      <c r="CGK147" s="20"/>
      <c r="CGL147" s="20"/>
      <c r="CGM147" s="20"/>
      <c r="CGN147" s="20"/>
      <c r="CGO147" s="20"/>
      <c r="CGP147" s="20"/>
      <c r="CGQ147" s="20"/>
      <c r="CGR147" s="20"/>
      <c r="CGS147" s="20"/>
      <c r="CGT147" s="20"/>
      <c r="CGU147" s="20"/>
      <c r="CGV147" s="20"/>
      <c r="CGW147" s="20"/>
      <c r="CGX147" s="20"/>
      <c r="CGY147" s="20"/>
      <c r="CGZ147" s="20"/>
      <c r="CHA147" s="20"/>
      <c r="CHB147" s="20"/>
      <c r="CHC147" s="20"/>
      <c r="CHD147" s="20"/>
      <c r="CHE147" s="20"/>
      <c r="CHF147" s="20"/>
      <c r="CHG147" s="20"/>
      <c r="CHH147" s="20"/>
      <c r="CHI147" s="20"/>
      <c r="CHJ147" s="20"/>
      <c r="CHK147" s="20"/>
      <c r="CHL147" s="20"/>
      <c r="CHM147" s="20"/>
      <c r="CHN147" s="20"/>
      <c r="CHO147" s="20"/>
      <c r="CHP147" s="20"/>
      <c r="CHQ147" s="20"/>
      <c r="CHR147" s="20"/>
      <c r="CHS147" s="20"/>
      <c r="CHT147" s="20"/>
      <c r="CHU147" s="20"/>
      <c r="CHV147" s="20"/>
      <c r="CHW147" s="20"/>
      <c r="CHX147" s="20"/>
      <c r="CHY147" s="20"/>
      <c r="CHZ147" s="20"/>
      <c r="CIA147" s="20"/>
      <c r="CIB147" s="20"/>
      <c r="CIC147" s="20"/>
      <c r="CID147" s="20"/>
      <c r="CIE147" s="20"/>
      <c r="CIF147" s="20"/>
      <c r="CIG147" s="20"/>
      <c r="CIH147" s="20"/>
      <c r="CII147" s="20"/>
      <c r="CIJ147" s="20"/>
      <c r="CIK147" s="20"/>
      <c r="CIL147" s="20"/>
      <c r="CIM147" s="20"/>
      <c r="CIN147" s="20"/>
      <c r="CIO147" s="20"/>
      <c r="CIP147" s="20"/>
      <c r="CIQ147" s="20"/>
      <c r="CIR147" s="20"/>
      <c r="CIS147" s="20"/>
      <c r="CIT147" s="20"/>
      <c r="CIU147" s="20"/>
      <c r="CIV147" s="20"/>
      <c r="CIW147" s="20"/>
      <c r="CIX147" s="20"/>
      <c r="CIY147" s="20"/>
      <c r="CIZ147" s="20"/>
      <c r="CJA147" s="20"/>
      <c r="CJB147" s="20"/>
      <c r="CJC147" s="20"/>
      <c r="CJD147" s="20"/>
      <c r="CJE147" s="20"/>
      <c r="CJF147" s="20"/>
      <c r="CJG147" s="20"/>
      <c r="CJH147" s="20"/>
      <c r="CJI147" s="20"/>
      <c r="CJJ147" s="20"/>
      <c r="CJK147" s="20"/>
      <c r="CJL147" s="20"/>
      <c r="CJM147" s="20"/>
      <c r="CJN147" s="20"/>
      <c r="CJO147" s="20"/>
      <c r="CJP147" s="20"/>
      <c r="CJQ147" s="20"/>
      <c r="CJR147" s="20"/>
      <c r="CJS147" s="20"/>
      <c r="CJT147" s="20"/>
      <c r="CJU147" s="20"/>
      <c r="CJV147" s="20"/>
      <c r="CJW147" s="20"/>
      <c r="CJX147" s="20"/>
      <c r="CJY147" s="20"/>
      <c r="CJZ147" s="20"/>
      <c r="CKA147" s="20"/>
      <c r="CKB147" s="20"/>
      <c r="CKC147" s="20"/>
      <c r="CKD147" s="20"/>
      <c r="CKE147" s="20"/>
      <c r="CKF147" s="20"/>
      <c r="CKG147" s="20"/>
      <c r="CKH147" s="20"/>
      <c r="CKI147" s="20"/>
      <c r="CKJ147" s="20"/>
      <c r="CKK147" s="20"/>
      <c r="CKL147" s="20"/>
      <c r="CKM147" s="20"/>
      <c r="CKN147" s="20"/>
      <c r="CKO147" s="20"/>
      <c r="CKP147" s="20"/>
      <c r="CKQ147" s="20"/>
      <c r="CKR147" s="20"/>
      <c r="CKS147" s="20"/>
      <c r="CKT147" s="20"/>
      <c r="CKU147" s="20"/>
      <c r="CKV147" s="20"/>
      <c r="CKW147" s="20"/>
      <c r="CKX147" s="20"/>
      <c r="CKY147" s="20"/>
      <c r="CKZ147" s="20"/>
      <c r="CLA147" s="20"/>
      <c r="CLB147" s="20"/>
      <c r="CLC147" s="20"/>
      <c r="CLD147" s="20"/>
      <c r="CLE147" s="20"/>
      <c r="CLF147" s="20"/>
      <c r="CLG147" s="20"/>
      <c r="CLH147" s="20"/>
      <c r="CLI147" s="20"/>
      <c r="CLJ147" s="20"/>
      <c r="CLK147" s="20"/>
      <c r="CLL147" s="20"/>
      <c r="CLM147" s="20"/>
      <c r="CLN147" s="20"/>
      <c r="CLO147" s="20"/>
      <c r="CLP147" s="20"/>
      <c r="CLQ147" s="20"/>
      <c r="CLR147" s="20"/>
      <c r="CLS147" s="20"/>
      <c r="CLT147" s="20"/>
      <c r="CLU147" s="20"/>
      <c r="CLV147" s="20"/>
      <c r="CLW147" s="20"/>
      <c r="CLX147" s="20"/>
      <c r="CLY147" s="20"/>
      <c r="CLZ147" s="20"/>
      <c r="CMA147" s="20"/>
      <c r="CMB147" s="20"/>
      <c r="CMC147" s="20"/>
      <c r="CMD147" s="20"/>
      <c r="CME147" s="20"/>
      <c r="CMF147" s="20"/>
      <c r="CMG147" s="20"/>
      <c r="CMH147" s="20"/>
      <c r="CMI147" s="20"/>
      <c r="CMJ147" s="20"/>
      <c r="CMK147" s="20"/>
      <c r="CML147" s="20"/>
      <c r="CMM147" s="20"/>
      <c r="CMN147" s="20"/>
      <c r="CMO147" s="20"/>
      <c r="CMP147" s="20"/>
      <c r="CMQ147" s="20"/>
      <c r="CMR147" s="20"/>
      <c r="CMS147" s="20"/>
      <c r="CMT147" s="20"/>
      <c r="CMU147" s="20"/>
      <c r="CMV147" s="20"/>
      <c r="CMW147" s="20"/>
      <c r="CMX147" s="20"/>
      <c r="CMY147" s="20"/>
      <c r="CMZ147" s="20"/>
      <c r="CNA147" s="20"/>
      <c r="CNB147" s="20"/>
      <c r="CNC147" s="20"/>
      <c r="CND147" s="20"/>
      <c r="CNE147" s="20"/>
      <c r="CNF147" s="20"/>
      <c r="CNG147" s="20"/>
      <c r="CNH147" s="20"/>
      <c r="CNI147" s="20"/>
      <c r="CNJ147" s="20"/>
      <c r="CNK147" s="20"/>
      <c r="CNL147" s="20"/>
      <c r="CNM147" s="20"/>
      <c r="CNN147" s="20"/>
      <c r="CNO147" s="20"/>
      <c r="CNP147" s="20"/>
      <c r="CNQ147" s="20"/>
      <c r="CNR147" s="20"/>
      <c r="CNS147" s="20"/>
      <c r="CNT147" s="20"/>
      <c r="CNU147" s="20"/>
      <c r="CNV147" s="20"/>
      <c r="CNW147" s="20"/>
      <c r="CNX147" s="20"/>
      <c r="CNY147" s="20"/>
      <c r="CNZ147" s="20"/>
      <c r="COA147" s="20"/>
      <c r="COB147" s="20"/>
      <c r="COC147" s="20"/>
      <c r="COD147" s="20"/>
      <c r="COE147" s="20"/>
      <c r="COF147" s="20"/>
      <c r="COG147" s="20"/>
      <c r="COH147" s="20"/>
      <c r="COI147" s="20"/>
      <c r="COJ147" s="20"/>
      <c r="COK147" s="20"/>
      <c r="COL147" s="20"/>
      <c r="COM147" s="20"/>
      <c r="CON147" s="20"/>
      <c r="COO147" s="20"/>
      <c r="COP147" s="20"/>
      <c r="COQ147" s="20"/>
      <c r="COR147" s="20"/>
      <c r="COS147" s="20"/>
      <c r="COT147" s="20"/>
      <c r="COU147" s="20"/>
      <c r="COV147" s="20"/>
      <c r="COW147" s="20"/>
      <c r="COX147" s="20"/>
      <c r="COY147" s="20"/>
      <c r="COZ147" s="20"/>
      <c r="CPA147" s="20"/>
      <c r="CPB147" s="20"/>
      <c r="CPC147" s="20"/>
      <c r="CPD147" s="20"/>
      <c r="CPE147" s="20"/>
      <c r="CPF147" s="20"/>
      <c r="CPG147" s="20"/>
      <c r="CPH147" s="20"/>
      <c r="CPI147" s="20"/>
      <c r="CPJ147" s="20"/>
      <c r="CPK147" s="20"/>
      <c r="CPL147" s="20"/>
      <c r="CPM147" s="20"/>
      <c r="CPN147" s="20"/>
      <c r="CPO147" s="20"/>
      <c r="CPP147" s="20"/>
      <c r="CPQ147" s="20"/>
      <c r="CPR147" s="20"/>
      <c r="CPS147" s="20"/>
      <c r="CPT147" s="20"/>
      <c r="CPU147" s="20"/>
      <c r="CPV147" s="20"/>
      <c r="CPW147" s="20"/>
      <c r="CPX147" s="20"/>
      <c r="CPY147" s="20"/>
      <c r="CPZ147" s="20"/>
      <c r="CQA147" s="20"/>
      <c r="CQB147" s="20"/>
      <c r="CQC147" s="20"/>
      <c r="CQD147" s="20"/>
      <c r="CQE147" s="20"/>
      <c r="CQF147" s="20"/>
      <c r="CQG147" s="20"/>
      <c r="CQH147" s="20"/>
      <c r="CQI147" s="20"/>
      <c r="CQJ147" s="20"/>
      <c r="CQK147" s="20"/>
      <c r="CQL147" s="20"/>
      <c r="CQM147" s="20"/>
      <c r="CQN147" s="20"/>
      <c r="CQO147" s="20"/>
      <c r="CQP147" s="20"/>
      <c r="CQQ147" s="20"/>
      <c r="CQR147" s="20"/>
      <c r="CQS147" s="20"/>
      <c r="CQT147" s="20"/>
      <c r="CQU147" s="20"/>
      <c r="CQV147" s="20"/>
      <c r="CQW147" s="20"/>
      <c r="CQX147" s="20"/>
      <c r="CQY147" s="20"/>
      <c r="CQZ147" s="20"/>
      <c r="CRA147" s="20"/>
      <c r="CRB147" s="20"/>
      <c r="CRC147" s="20"/>
      <c r="CRD147" s="20"/>
      <c r="CRE147" s="20"/>
      <c r="CRF147" s="20"/>
      <c r="CRG147" s="20"/>
      <c r="CRH147" s="20"/>
      <c r="CRI147" s="20"/>
      <c r="CRJ147" s="20"/>
      <c r="CRK147" s="20"/>
      <c r="CRL147" s="20"/>
      <c r="CRM147" s="20"/>
      <c r="CRN147" s="20"/>
      <c r="CRO147" s="20"/>
      <c r="CRP147" s="20"/>
      <c r="CRQ147" s="20"/>
      <c r="CRR147" s="20"/>
      <c r="CRS147" s="20"/>
      <c r="CRT147" s="20"/>
      <c r="CRU147" s="20"/>
      <c r="CRV147" s="20"/>
      <c r="CRW147" s="20"/>
      <c r="CRX147" s="20"/>
      <c r="CRY147" s="20"/>
      <c r="CRZ147" s="20"/>
      <c r="CSA147" s="20"/>
      <c r="CSB147" s="20"/>
      <c r="CSC147" s="20"/>
      <c r="CSD147" s="20"/>
      <c r="CSE147" s="20"/>
      <c r="CSF147" s="20"/>
      <c r="CSG147" s="20"/>
      <c r="CSH147" s="20"/>
      <c r="CSI147" s="20"/>
      <c r="CSJ147" s="20"/>
      <c r="CSK147" s="20"/>
      <c r="CSL147" s="20"/>
      <c r="CSM147" s="20"/>
      <c r="CSN147" s="20"/>
      <c r="CSO147" s="20"/>
      <c r="CSP147" s="20"/>
      <c r="CSQ147" s="20"/>
      <c r="CSR147" s="20"/>
      <c r="CSS147" s="20"/>
      <c r="CST147" s="20"/>
      <c r="CSU147" s="20"/>
      <c r="CSV147" s="20"/>
      <c r="CSW147" s="20"/>
      <c r="CSX147" s="20"/>
      <c r="CSY147" s="20"/>
      <c r="CSZ147" s="20"/>
      <c r="CTA147" s="20"/>
      <c r="CTB147" s="20"/>
      <c r="CTC147" s="20"/>
      <c r="CTD147" s="20"/>
      <c r="CTE147" s="20"/>
      <c r="CTF147" s="20"/>
      <c r="CTG147" s="20"/>
      <c r="CTH147" s="20"/>
      <c r="CTI147" s="20"/>
      <c r="CTJ147" s="20"/>
      <c r="CTK147" s="20"/>
      <c r="CTL147" s="20"/>
      <c r="CTM147" s="20"/>
      <c r="CTN147" s="20"/>
      <c r="CTO147" s="20"/>
      <c r="CTP147" s="20"/>
      <c r="CTQ147" s="20"/>
      <c r="CTR147" s="20"/>
      <c r="CTS147" s="20"/>
      <c r="CTT147" s="20"/>
      <c r="CTU147" s="20"/>
      <c r="CTV147" s="20"/>
      <c r="CTW147" s="20"/>
      <c r="CTX147" s="20"/>
      <c r="CTY147" s="20"/>
      <c r="CTZ147" s="20"/>
      <c r="CUA147" s="20"/>
      <c r="CUB147" s="20"/>
      <c r="CUC147" s="20"/>
      <c r="CUD147" s="20"/>
      <c r="CUE147" s="20"/>
      <c r="CUF147" s="20"/>
      <c r="CUG147" s="20"/>
      <c r="CUH147" s="20"/>
      <c r="CUI147" s="20"/>
      <c r="CUJ147" s="20"/>
      <c r="CUK147" s="20"/>
      <c r="CUL147" s="20"/>
      <c r="CUM147" s="20"/>
      <c r="CUN147" s="20"/>
      <c r="CUO147" s="20"/>
      <c r="CUP147" s="20"/>
      <c r="CUQ147" s="20"/>
      <c r="CUR147" s="20"/>
      <c r="CUS147" s="20"/>
      <c r="CUT147" s="20"/>
      <c r="CUU147" s="20"/>
      <c r="CUV147" s="20"/>
      <c r="CUW147" s="20"/>
      <c r="CUX147" s="20"/>
      <c r="CUY147" s="20"/>
      <c r="CUZ147" s="20"/>
      <c r="CVA147" s="20"/>
      <c r="CVB147" s="20"/>
      <c r="CVC147" s="20"/>
      <c r="CVD147" s="20"/>
      <c r="CVE147" s="20"/>
      <c r="CVF147" s="20"/>
      <c r="CVG147" s="20"/>
      <c r="CVH147" s="20"/>
      <c r="CVI147" s="20"/>
      <c r="CVJ147" s="20"/>
      <c r="CVK147" s="20"/>
      <c r="CVL147" s="20"/>
      <c r="CVM147" s="20"/>
      <c r="CVN147" s="20"/>
      <c r="CVO147" s="20"/>
      <c r="CVP147" s="20"/>
      <c r="CVQ147" s="20"/>
      <c r="CVR147" s="20"/>
      <c r="CVS147" s="20"/>
      <c r="CVT147" s="20"/>
      <c r="CVU147" s="20"/>
      <c r="CVV147" s="20"/>
      <c r="CVW147" s="20"/>
      <c r="CVX147" s="20"/>
      <c r="CVY147" s="20"/>
      <c r="CVZ147" s="20"/>
      <c r="CWA147" s="20"/>
      <c r="CWB147" s="20"/>
      <c r="CWC147" s="20"/>
      <c r="CWD147" s="20"/>
      <c r="CWE147" s="20"/>
      <c r="CWF147" s="20"/>
      <c r="CWG147" s="20"/>
      <c r="CWH147" s="20"/>
      <c r="CWI147" s="20"/>
      <c r="CWJ147" s="20"/>
      <c r="CWK147" s="20"/>
      <c r="CWL147" s="20"/>
      <c r="CWM147" s="20"/>
      <c r="CWN147" s="20"/>
      <c r="CWO147" s="20"/>
      <c r="CWP147" s="20"/>
      <c r="CWQ147" s="20"/>
      <c r="CWR147" s="20"/>
      <c r="CWS147" s="20"/>
      <c r="CWT147" s="20"/>
      <c r="CWU147" s="20"/>
      <c r="CWV147" s="20"/>
      <c r="CWW147" s="20"/>
      <c r="CWX147" s="20"/>
      <c r="CWY147" s="20"/>
      <c r="CWZ147" s="20"/>
      <c r="CXA147" s="20"/>
      <c r="CXB147" s="20"/>
      <c r="CXC147" s="20"/>
      <c r="CXD147" s="20"/>
      <c r="CXE147" s="20"/>
      <c r="CXF147" s="20"/>
      <c r="CXG147" s="20"/>
      <c r="CXH147" s="20"/>
      <c r="CXI147" s="20"/>
      <c r="CXJ147" s="20"/>
      <c r="CXK147" s="20"/>
      <c r="CXL147" s="20"/>
      <c r="CXM147" s="20"/>
      <c r="CXN147" s="20"/>
      <c r="CXO147" s="20"/>
      <c r="CXP147" s="20"/>
      <c r="CXQ147" s="20"/>
      <c r="CXR147" s="20"/>
      <c r="CXS147" s="20"/>
      <c r="CXT147" s="20"/>
      <c r="CXU147" s="20"/>
      <c r="CXV147" s="20"/>
      <c r="CXW147" s="20"/>
      <c r="CXX147" s="20"/>
      <c r="CXY147" s="20"/>
      <c r="CXZ147" s="20"/>
      <c r="CYA147" s="20"/>
      <c r="CYB147" s="20"/>
      <c r="CYC147" s="20"/>
      <c r="CYD147" s="20"/>
      <c r="CYE147" s="20"/>
      <c r="CYF147" s="20"/>
      <c r="CYG147" s="20"/>
      <c r="CYH147" s="20"/>
      <c r="CYI147" s="20"/>
      <c r="CYJ147" s="20"/>
      <c r="CYK147" s="20"/>
      <c r="CYL147" s="20"/>
      <c r="CYM147" s="20"/>
      <c r="CYN147" s="20"/>
      <c r="CYO147" s="20"/>
      <c r="CYP147" s="20"/>
      <c r="CYQ147" s="20"/>
      <c r="CYR147" s="20"/>
      <c r="CYS147" s="20"/>
      <c r="CYT147" s="20"/>
      <c r="CYU147" s="20"/>
      <c r="CYV147" s="20"/>
      <c r="CYW147" s="20"/>
      <c r="CYX147" s="20"/>
      <c r="CYY147" s="20"/>
      <c r="CYZ147" s="20"/>
      <c r="CZA147" s="20"/>
      <c r="CZB147" s="20"/>
      <c r="CZC147" s="20"/>
      <c r="CZD147" s="20"/>
      <c r="CZE147" s="20"/>
      <c r="CZF147" s="20"/>
      <c r="CZG147" s="20"/>
      <c r="CZH147" s="20"/>
      <c r="CZI147" s="20"/>
      <c r="CZJ147" s="20"/>
      <c r="CZK147" s="20"/>
      <c r="CZL147" s="20"/>
      <c r="CZM147" s="20"/>
      <c r="CZN147" s="20"/>
      <c r="CZO147" s="20"/>
      <c r="CZP147" s="20"/>
      <c r="CZQ147" s="20"/>
      <c r="CZR147" s="20"/>
      <c r="CZS147" s="20"/>
      <c r="CZT147" s="20"/>
      <c r="CZU147" s="20"/>
      <c r="CZV147" s="20"/>
      <c r="CZW147" s="20"/>
      <c r="CZX147" s="20"/>
      <c r="CZY147" s="20"/>
      <c r="CZZ147" s="20"/>
      <c r="DAA147" s="20"/>
      <c r="DAB147" s="20"/>
      <c r="DAC147" s="20"/>
      <c r="DAD147" s="20"/>
      <c r="DAE147" s="20"/>
      <c r="DAF147" s="20"/>
      <c r="DAG147" s="20"/>
      <c r="DAH147" s="20"/>
      <c r="DAI147" s="20"/>
      <c r="DAJ147" s="20"/>
      <c r="DAK147" s="20"/>
      <c r="DAL147" s="20"/>
      <c r="DAM147" s="20"/>
      <c r="DAN147" s="20"/>
      <c r="DAO147" s="20"/>
      <c r="DAP147" s="20"/>
      <c r="DAQ147" s="20"/>
      <c r="DAR147" s="20"/>
      <c r="DAS147" s="20"/>
      <c r="DAT147" s="20"/>
      <c r="DAU147" s="20"/>
      <c r="DAV147" s="20"/>
      <c r="DAW147" s="20"/>
      <c r="DAX147" s="20"/>
      <c r="DAY147" s="20"/>
      <c r="DAZ147" s="20"/>
      <c r="DBA147" s="20"/>
      <c r="DBB147" s="20"/>
      <c r="DBC147" s="20"/>
      <c r="DBD147" s="20"/>
      <c r="DBE147" s="20"/>
      <c r="DBF147" s="20"/>
      <c r="DBG147" s="20"/>
      <c r="DBH147" s="20"/>
      <c r="DBI147" s="20"/>
      <c r="DBJ147" s="20"/>
      <c r="DBK147" s="20"/>
      <c r="DBL147" s="20"/>
      <c r="DBM147" s="20"/>
      <c r="DBN147" s="20"/>
      <c r="DBO147" s="20"/>
      <c r="DBP147" s="20"/>
      <c r="DBQ147" s="20"/>
      <c r="DBR147" s="20"/>
      <c r="DBS147" s="20"/>
      <c r="DBT147" s="20"/>
      <c r="DBU147" s="20"/>
      <c r="DBV147" s="20"/>
      <c r="DBW147" s="20"/>
      <c r="DBX147" s="20"/>
      <c r="DBY147" s="20"/>
      <c r="DBZ147" s="20"/>
      <c r="DCA147" s="20"/>
      <c r="DCB147" s="20"/>
      <c r="DCC147" s="20"/>
      <c r="DCD147" s="20"/>
      <c r="DCE147" s="20"/>
      <c r="DCF147" s="20"/>
      <c r="DCG147" s="20"/>
      <c r="DCH147" s="20"/>
      <c r="DCI147" s="20"/>
      <c r="DCJ147" s="20"/>
      <c r="DCK147" s="20"/>
      <c r="DCL147" s="20"/>
      <c r="DCM147" s="20"/>
      <c r="DCN147" s="20"/>
      <c r="DCO147" s="20"/>
      <c r="DCP147" s="20"/>
      <c r="DCQ147" s="20"/>
      <c r="DCR147" s="20"/>
      <c r="DCS147" s="20"/>
      <c r="DCT147" s="20"/>
      <c r="DCU147" s="20"/>
      <c r="DCV147" s="20"/>
      <c r="DCW147" s="20"/>
      <c r="DCX147" s="20"/>
      <c r="DCY147" s="20"/>
      <c r="DCZ147" s="20"/>
      <c r="DDA147" s="20"/>
      <c r="DDB147" s="20"/>
      <c r="DDC147" s="20"/>
      <c r="DDD147" s="20"/>
      <c r="DDE147" s="20"/>
      <c r="DDF147" s="20"/>
      <c r="DDG147" s="20"/>
      <c r="DDH147" s="20"/>
      <c r="DDI147" s="20"/>
      <c r="DDJ147" s="20"/>
      <c r="DDK147" s="20"/>
      <c r="DDL147" s="20"/>
      <c r="DDM147" s="20"/>
      <c r="DDN147" s="20"/>
      <c r="DDO147" s="20"/>
      <c r="DDP147" s="20"/>
      <c r="DDQ147" s="20"/>
      <c r="DDR147" s="20"/>
      <c r="DDS147" s="20"/>
      <c r="DDT147" s="20"/>
      <c r="DDU147" s="20"/>
      <c r="DDV147" s="20"/>
      <c r="DDW147" s="20"/>
      <c r="DDX147" s="20"/>
      <c r="DDY147" s="20"/>
      <c r="DDZ147" s="20"/>
      <c r="DEA147" s="20"/>
      <c r="DEB147" s="20"/>
      <c r="DEC147" s="20"/>
      <c r="DED147" s="20"/>
      <c r="DEE147" s="20"/>
      <c r="DEF147" s="20"/>
      <c r="DEG147" s="20"/>
      <c r="DEH147" s="20"/>
      <c r="DEI147" s="20"/>
      <c r="DEJ147" s="20"/>
      <c r="DEK147" s="20"/>
      <c r="DEL147" s="20"/>
      <c r="DEM147" s="20"/>
      <c r="DEN147" s="20"/>
      <c r="DEO147" s="20"/>
      <c r="DEP147" s="20"/>
      <c r="DEQ147" s="20"/>
      <c r="DER147" s="20"/>
      <c r="DES147" s="20"/>
      <c r="DET147" s="20"/>
      <c r="DEU147" s="20"/>
      <c r="DEV147" s="20"/>
      <c r="DEW147" s="20"/>
      <c r="DEX147" s="20"/>
      <c r="DEY147" s="20"/>
      <c r="DEZ147" s="20"/>
      <c r="DFA147" s="20"/>
      <c r="DFB147" s="20"/>
      <c r="DFC147" s="20"/>
      <c r="DFD147" s="20"/>
      <c r="DFE147" s="20"/>
      <c r="DFF147" s="20"/>
      <c r="DFG147" s="20"/>
      <c r="DFH147" s="20"/>
      <c r="DFI147" s="20"/>
      <c r="DFJ147" s="20"/>
      <c r="DFK147" s="20"/>
      <c r="DFL147" s="20"/>
      <c r="DFM147" s="20"/>
      <c r="DFN147" s="20"/>
      <c r="DFO147" s="20"/>
      <c r="DFP147" s="20"/>
      <c r="DFQ147" s="20"/>
      <c r="DFR147" s="20"/>
      <c r="DFS147" s="20"/>
      <c r="DFT147" s="20"/>
      <c r="DFU147" s="20"/>
      <c r="DFV147" s="20"/>
      <c r="DFW147" s="20"/>
      <c r="DFX147" s="20"/>
      <c r="DFY147" s="20"/>
      <c r="DFZ147" s="20"/>
      <c r="DGA147" s="20"/>
      <c r="DGB147" s="20"/>
      <c r="DGC147" s="20"/>
      <c r="DGD147" s="20"/>
      <c r="DGE147" s="20"/>
      <c r="DGF147" s="20"/>
      <c r="DGG147" s="20"/>
      <c r="DGH147" s="20"/>
      <c r="DGI147" s="20"/>
      <c r="DGJ147" s="20"/>
      <c r="DGK147" s="20"/>
      <c r="DGL147" s="20"/>
      <c r="DGM147" s="20"/>
      <c r="DGN147" s="20"/>
      <c r="DGO147" s="20"/>
      <c r="DGP147" s="20"/>
      <c r="DGQ147" s="20"/>
      <c r="DGR147" s="20"/>
      <c r="DGS147" s="20"/>
      <c r="DGT147" s="20"/>
      <c r="DGU147" s="20"/>
      <c r="DGV147" s="20"/>
      <c r="DGW147" s="20"/>
      <c r="DGX147" s="20"/>
      <c r="DGY147" s="20"/>
      <c r="DGZ147" s="20"/>
      <c r="DHA147" s="20"/>
      <c r="DHB147" s="20"/>
      <c r="DHC147" s="20"/>
      <c r="DHD147" s="20"/>
      <c r="DHE147" s="20"/>
      <c r="DHF147" s="20"/>
      <c r="DHG147" s="20"/>
      <c r="DHH147" s="20"/>
      <c r="DHI147" s="20"/>
      <c r="DHJ147" s="20"/>
      <c r="DHK147" s="20"/>
      <c r="DHL147" s="20"/>
      <c r="DHM147" s="20"/>
      <c r="DHN147" s="20"/>
      <c r="DHO147" s="20"/>
      <c r="DHP147" s="20"/>
      <c r="DHQ147" s="20"/>
      <c r="DHR147" s="20"/>
      <c r="DHS147" s="20"/>
      <c r="DHT147" s="20"/>
      <c r="DHU147" s="20"/>
      <c r="DHV147" s="20"/>
      <c r="DHW147" s="20"/>
      <c r="DHX147" s="20"/>
      <c r="DHY147" s="20"/>
      <c r="DHZ147" s="20"/>
      <c r="DIA147" s="20"/>
      <c r="DIB147" s="20"/>
      <c r="DIC147" s="20"/>
      <c r="DID147" s="20"/>
      <c r="DIE147" s="20"/>
      <c r="DIF147" s="20"/>
      <c r="DIG147" s="20"/>
      <c r="DIH147" s="20"/>
      <c r="DII147" s="20"/>
      <c r="DIJ147" s="20"/>
      <c r="DIK147" s="20"/>
      <c r="DIL147" s="20"/>
      <c r="DIM147" s="20"/>
      <c r="DIN147" s="20"/>
      <c r="DIO147" s="20"/>
      <c r="DIP147" s="20"/>
      <c r="DIQ147" s="20"/>
      <c r="DIR147" s="20"/>
      <c r="DIS147" s="20"/>
      <c r="DIT147" s="20"/>
      <c r="DIU147" s="20"/>
      <c r="DIV147" s="20"/>
      <c r="DIW147" s="20"/>
      <c r="DIX147" s="20"/>
      <c r="DIY147" s="20"/>
      <c r="DIZ147" s="20"/>
      <c r="DJA147" s="20"/>
      <c r="DJB147" s="20"/>
      <c r="DJC147" s="20"/>
      <c r="DJD147" s="20"/>
      <c r="DJE147" s="20"/>
      <c r="DJF147" s="20"/>
      <c r="DJG147" s="20"/>
      <c r="DJH147" s="20"/>
      <c r="DJI147" s="20"/>
      <c r="DJJ147" s="20"/>
      <c r="DJK147" s="20"/>
      <c r="DJL147" s="20"/>
      <c r="DJM147" s="20"/>
      <c r="DJN147" s="20"/>
      <c r="DJO147" s="20"/>
      <c r="DJP147" s="20"/>
      <c r="DJQ147" s="20"/>
      <c r="DJR147" s="20"/>
      <c r="DJS147" s="20"/>
      <c r="DJT147" s="20"/>
      <c r="DJU147" s="20"/>
      <c r="DJV147" s="20"/>
      <c r="DJW147" s="20"/>
      <c r="DJX147" s="20"/>
      <c r="DJY147" s="20"/>
      <c r="DJZ147" s="20"/>
      <c r="DKA147" s="20"/>
      <c r="DKB147" s="20"/>
      <c r="DKC147" s="20"/>
      <c r="DKD147" s="20"/>
      <c r="DKE147" s="20"/>
      <c r="DKF147" s="20"/>
      <c r="DKG147" s="20"/>
      <c r="DKH147" s="20"/>
      <c r="DKI147" s="20"/>
      <c r="DKJ147" s="20"/>
      <c r="DKK147" s="20"/>
      <c r="DKL147" s="20"/>
      <c r="DKM147" s="20"/>
      <c r="DKN147" s="20"/>
      <c r="DKO147" s="20"/>
      <c r="DKP147" s="20"/>
      <c r="DKQ147" s="20"/>
      <c r="DKR147" s="20"/>
      <c r="DKS147" s="20"/>
      <c r="DKT147" s="20"/>
      <c r="DKU147" s="20"/>
      <c r="DKV147" s="20"/>
      <c r="DKW147" s="20"/>
      <c r="DKX147" s="20"/>
      <c r="DKY147" s="20"/>
      <c r="DKZ147" s="20"/>
      <c r="DLA147" s="20"/>
      <c r="DLB147" s="20"/>
      <c r="DLC147" s="20"/>
      <c r="DLD147" s="20"/>
      <c r="DLE147" s="20"/>
      <c r="DLF147" s="20"/>
      <c r="DLG147" s="20"/>
      <c r="DLH147" s="20"/>
      <c r="DLI147" s="20"/>
      <c r="DLJ147" s="20"/>
      <c r="DLK147" s="20"/>
      <c r="DLL147" s="20"/>
      <c r="DLM147" s="20"/>
      <c r="DLN147" s="20"/>
      <c r="DLO147" s="20"/>
      <c r="DLP147" s="20"/>
      <c r="DLQ147" s="20"/>
      <c r="DLR147" s="20"/>
      <c r="DLS147" s="20"/>
      <c r="DLT147" s="20"/>
      <c r="DLU147" s="20"/>
      <c r="DLV147" s="20"/>
      <c r="DLW147" s="20"/>
      <c r="DLX147" s="20"/>
      <c r="DLY147" s="20"/>
      <c r="DLZ147" s="20"/>
      <c r="DMA147" s="20"/>
      <c r="DMB147" s="20"/>
      <c r="DMC147" s="20"/>
      <c r="DMD147" s="20"/>
      <c r="DME147" s="20"/>
      <c r="DMF147" s="20"/>
      <c r="DMG147" s="20"/>
      <c r="DMH147" s="20"/>
      <c r="DMI147" s="20"/>
      <c r="DMJ147" s="20"/>
      <c r="DMK147" s="20"/>
      <c r="DML147" s="20"/>
      <c r="DMM147" s="20"/>
      <c r="DMN147" s="20"/>
      <c r="DMO147" s="20"/>
      <c r="DMP147" s="20"/>
      <c r="DMQ147" s="20"/>
      <c r="DMR147" s="20"/>
      <c r="DMS147" s="20"/>
      <c r="DMT147" s="20"/>
      <c r="DMU147" s="20"/>
      <c r="DMV147" s="20"/>
      <c r="DMW147" s="20"/>
      <c r="DMX147" s="20"/>
      <c r="DMY147" s="20"/>
      <c r="DMZ147" s="20"/>
      <c r="DNA147" s="20"/>
      <c r="DNB147" s="20"/>
      <c r="DNC147" s="20"/>
      <c r="DND147" s="20"/>
      <c r="DNE147" s="20"/>
      <c r="DNF147" s="20"/>
      <c r="DNG147" s="20"/>
      <c r="DNH147" s="20"/>
      <c r="DNI147" s="20"/>
      <c r="DNJ147" s="20"/>
      <c r="DNK147" s="20"/>
      <c r="DNL147" s="20"/>
      <c r="DNM147" s="20"/>
      <c r="DNN147" s="20"/>
      <c r="DNO147" s="20"/>
      <c r="DNP147" s="20"/>
      <c r="DNQ147" s="20"/>
      <c r="DNR147" s="20"/>
      <c r="DNS147" s="20"/>
      <c r="DNT147" s="20"/>
      <c r="DNU147" s="20"/>
      <c r="DNV147" s="20"/>
      <c r="DNW147" s="20"/>
      <c r="DNX147" s="20"/>
      <c r="DNY147" s="20"/>
      <c r="DNZ147" s="20"/>
      <c r="DOA147" s="20"/>
      <c r="DOB147" s="20"/>
      <c r="DOC147" s="20"/>
      <c r="DOD147" s="20"/>
      <c r="DOE147" s="20"/>
      <c r="DOF147" s="20"/>
      <c r="DOG147" s="20"/>
      <c r="DOH147" s="20"/>
      <c r="DOI147" s="20"/>
      <c r="DOJ147" s="20"/>
      <c r="DOK147" s="20"/>
      <c r="DOL147" s="20"/>
      <c r="DOM147" s="20"/>
      <c r="DON147" s="20"/>
      <c r="DOO147" s="20"/>
      <c r="DOP147" s="20"/>
      <c r="DOQ147" s="20"/>
      <c r="DOR147" s="20"/>
      <c r="DOS147" s="20"/>
      <c r="DOT147" s="20"/>
      <c r="DOU147" s="20"/>
      <c r="DOV147" s="20"/>
      <c r="DOW147" s="20"/>
      <c r="DOX147" s="20"/>
      <c r="DOY147" s="20"/>
      <c r="DOZ147" s="20"/>
      <c r="DPA147" s="20"/>
      <c r="DPB147" s="20"/>
      <c r="DPC147" s="20"/>
      <c r="DPD147" s="20"/>
      <c r="DPE147" s="20"/>
      <c r="DPF147" s="20"/>
      <c r="DPG147" s="20"/>
      <c r="DPH147" s="20"/>
      <c r="DPI147" s="20"/>
      <c r="DPJ147" s="20"/>
      <c r="DPK147" s="20"/>
      <c r="DPL147" s="20"/>
      <c r="DPM147" s="20"/>
      <c r="DPN147" s="20"/>
      <c r="DPO147" s="20"/>
      <c r="DPP147" s="20"/>
      <c r="DPQ147" s="20"/>
      <c r="DPR147" s="20"/>
      <c r="DPS147" s="20"/>
      <c r="DPT147" s="20"/>
      <c r="DPU147" s="20"/>
      <c r="DPV147" s="20"/>
      <c r="DPW147" s="20"/>
      <c r="DPX147" s="20"/>
      <c r="DPY147" s="20"/>
      <c r="DPZ147" s="20"/>
      <c r="DQA147" s="20"/>
      <c r="DQB147" s="20"/>
      <c r="DQC147" s="20"/>
      <c r="DQD147" s="20"/>
      <c r="DQE147" s="20"/>
      <c r="DQF147" s="20"/>
      <c r="DQG147" s="20"/>
      <c r="DQH147" s="20"/>
      <c r="DQI147" s="20"/>
      <c r="DQJ147" s="20"/>
      <c r="DQK147" s="20"/>
      <c r="DQL147" s="20"/>
      <c r="DQM147" s="20"/>
      <c r="DQN147" s="20"/>
      <c r="DQO147" s="20"/>
      <c r="DQP147" s="20"/>
      <c r="DQQ147" s="20"/>
      <c r="DQR147" s="20"/>
      <c r="DQS147" s="20"/>
      <c r="DQT147" s="20"/>
      <c r="DQU147" s="20"/>
      <c r="DQV147" s="20"/>
      <c r="DQW147" s="20"/>
      <c r="DQX147" s="20"/>
      <c r="DQY147" s="20"/>
      <c r="DQZ147" s="20"/>
      <c r="DRA147" s="20"/>
      <c r="DRB147" s="20"/>
      <c r="DRC147" s="20"/>
      <c r="DRD147" s="20"/>
      <c r="DRE147" s="20"/>
      <c r="DRF147" s="20"/>
      <c r="DRG147" s="20"/>
      <c r="DRH147" s="20"/>
      <c r="DRI147" s="20"/>
      <c r="DRJ147" s="20"/>
      <c r="DRK147" s="20"/>
      <c r="DRL147" s="20"/>
      <c r="DRM147" s="20"/>
      <c r="DRN147" s="20"/>
      <c r="DRO147" s="20"/>
      <c r="DRP147" s="20"/>
      <c r="DRQ147" s="20"/>
      <c r="DRR147" s="20"/>
      <c r="DRS147" s="20"/>
      <c r="DRT147" s="20"/>
      <c r="DRU147" s="20"/>
      <c r="DRV147" s="20"/>
      <c r="DRW147" s="20"/>
      <c r="DRX147" s="20"/>
      <c r="DRY147" s="20"/>
      <c r="DRZ147" s="20"/>
      <c r="DSA147" s="20"/>
      <c r="DSB147" s="20"/>
      <c r="DSC147" s="20"/>
      <c r="DSD147" s="20"/>
      <c r="DSE147" s="20"/>
      <c r="DSF147" s="20"/>
      <c r="DSG147" s="20"/>
      <c r="DSH147" s="20"/>
      <c r="DSI147" s="20"/>
      <c r="DSJ147" s="20"/>
      <c r="DSK147" s="20"/>
      <c r="DSL147" s="20"/>
      <c r="DSM147" s="20"/>
      <c r="DSN147" s="20"/>
      <c r="DSO147" s="20"/>
      <c r="DSP147" s="20"/>
      <c r="DSQ147" s="20"/>
      <c r="DSR147" s="20"/>
      <c r="DSS147" s="20"/>
      <c r="DST147" s="20"/>
      <c r="DSU147" s="20"/>
      <c r="DSV147" s="20"/>
      <c r="DSW147" s="20"/>
      <c r="DSX147" s="20"/>
      <c r="DSY147" s="20"/>
      <c r="DSZ147" s="20"/>
      <c r="DTA147" s="20"/>
      <c r="DTB147" s="20"/>
      <c r="DTC147" s="20"/>
      <c r="DTD147" s="20"/>
      <c r="DTE147" s="20"/>
      <c r="DTF147" s="20"/>
      <c r="DTG147" s="20"/>
      <c r="DTH147" s="20"/>
      <c r="DTI147" s="20"/>
      <c r="DTJ147" s="20"/>
      <c r="DTK147" s="20"/>
      <c r="DTL147" s="20"/>
      <c r="DTM147" s="20"/>
      <c r="DTN147" s="20"/>
      <c r="DTO147" s="20"/>
      <c r="DTP147" s="20"/>
      <c r="DTQ147" s="20"/>
      <c r="DTR147" s="20"/>
      <c r="DTS147" s="20"/>
      <c r="DTT147" s="20"/>
      <c r="DTU147" s="20"/>
      <c r="DTV147" s="20"/>
      <c r="DTW147" s="20"/>
      <c r="DTX147" s="20"/>
      <c r="DTY147" s="20"/>
      <c r="DTZ147" s="20"/>
      <c r="DUA147" s="20"/>
      <c r="DUB147" s="20"/>
      <c r="DUC147" s="20"/>
      <c r="DUD147" s="20"/>
      <c r="DUE147" s="20"/>
      <c r="DUF147" s="20"/>
      <c r="DUG147" s="20"/>
      <c r="DUH147" s="20"/>
      <c r="DUI147" s="20"/>
      <c r="DUJ147" s="20"/>
      <c r="DUK147" s="20"/>
      <c r="DUL147" s="20"/>
      <c r="DUM147" s="20"/>
      <c r="DUN147" s="20"/>
      <c r="DUO147" s="20"/>
      <c r="DUP147" s="20"/>
      <c r="DUQ147" s="20"/>
      <c r="DUR147" s="20"/>
      <c r="DUS147" s="20"/>
      <c r="DUT147" s="20"/>
      <c r="DUU147" s="20"/>
      <c r="DUV147" s="20"/>
      <c r="DUW147" s="20"/>
      <c r="DUX147" s="20"/>
      <c r="DUY147" s="20"/>
      <c r="DUZ147" s="20"/>
      <c r="DVA147" s="20"/>
      <c r="DVB147" s="20"/>
      <c r="DVC147" s="20"/>
      <c r="DVD147" s="20"/>
      <c r="DVE147" s="20"/>
      <c r="DVF147" s="20"/>
      <c r="DVG147" s="20"/>
      <c r="DVH147" s="20"/>
      <c r="DVI147" s="20"/>
      <c r="DVJ147" s="20"/>
      <c r="DVK147" s="20"/>
      <c r="DVL147" s="20"/>
      <c r="DVM147" s="20"/>
      <c r="DVN147" s="20"/>
      <c r="DVO147" s="20"/>
      <c r="DVP147" s="20"/>
      <c r="DVQ147" s="20"/>
      <c r="DVR147" s="20"/>
      <c r="DVS147" s="20"/>
      <c r="DVT147" s="20"/>
      <c r="DVU147" s="20"/>
      <c r="DVV147" s="20"/>
      <c r="DVW147" s="20"/>
      <c r="DVX147" s="20"/>
      <c r="DVY147" s="20"/>
      <c r="DVZ147" s="20"/>
      <c r="DWA147" s="20"/>
      <c r="DWB147" s="20"/>
      <c r="DWC147" s="20"/>
      <c r="DWD147" s="20"/>
      <c r="DWE147" s="20"/>
      <c r="DWF147" s="20"/>
      <c r="DWG147" s="20"/>
      <c r="DWH147" s="20"/>
      <c r="DWI147" s="20"/>
      <c r="DWJ147" s="20"/>
      <c r="DWK147" s="20"/>
      <c r="DWL147" s="20"/>
      <c r="DWM147" s="20"/>
      <c r="DWN147" s="20"/>
      <c r="DWO147" s="20"/>
      <c r="DWP147" s="20"/>
      <c r="DWQ147" s="20"/>
      <c r="DWR147" s="20"/>
      <c r="DWS147" s="20"/>
      <c r="DWT147" s="20"/>
      <c r="DWU147" s="20"/>
      <c r="DWV147" s="20"/>
      <c r="DWW147" s="20"/>
      <c r="DWX147" s="20"/>
      <c r="DWY147" s="20"/>
      <c r="DWZ147" s="20"/>
      <c r="DXA147" s="20"/>
      <c r="DXB147" s="20"/>
      <c r="DXC147" s="20"/>
      <c r="DXD147" s="20"/>
      <c r="DXE147" s="20"/>
      <c r="DXF147" s="20"/>
      <c r="DXG147" s="20"/>
      <c r="DXH147" s="20"/>
      <c r="DXI147" s="20"/>
      <c r="DXJ147" s="20"/>
      <c r="DXK147" s="20"/>
      <c r="DXL147" s="20"/>
      <c r="DXM147" s="20"/>
      <c r="DXN147" s="20"/>
      <c r="DXO147" s="20"/>
      <c r="DXP147" s="20"/>
      <c r="DXQ147" s="20"/>
      <c r="DXR147" s="20"/>
      <c r="DXS147" s="20"/>
      <c r="DXT147" s="20"/>
      <c r="DXU147" s="20"/>
      <c r="DXV147" s="20"/>
      <c r="DXW147" s="20"/>
      <c r="DXX147" s="20"/>
      <c r="DXY147" s="20"/>
      <c r="DXZ147" s="20"/>
      <c r="DYA147" s="20"/>
      <c r="DYB147" s="20"/>
      <c r="DYC147" s="20"/>
      <c r="DYD147" s="20"/>
      <c r="DYE147" s="20"/>
      <c r="DYF147" s="20"/>
      <c r="DYG147" s="20"/>
      <c r="DYH147" s="20"/>
      <c r="DYI147" s="20"/>
      <c r="DYJ147" s="20"/>
      <c r="DYK147" s="20"/>
      <c r="DYL147" s="20"/>
      <c r="DYM147" s="20"/>
      <c r="DYN147" s="20"/>
      <c r="DYO147" s="20"/>
      <c r="DYP147" s="20"/>
      <c r="DYQ147" s="20"/>
      <c r="DYR147" s="20"/>
      <c r="DYS147" s="20"/>
      <c r="DYT147" s="20"/>
      <c r="DYU147" s="20"/>
      <c r="DYV147" s="20"/>
      <c r="DYW147" s="20"/>
      <c r="DYX147" s="20"/>
      <c r="DYY147" s="20"/>
      <c r="DYZ147" s="20"/>
      <c r="DZA147" s="20"/>
      <c r="DZB147" s="20"/>
      <c r="DZC147" s="20"/>
      <c r="DZD147" s="20"/>
      <c r="DZE147" s="20"/>
      <c r="DZF147" s="20"/>
      <c r="DZG147" s="20"/>
      <c r="DZH147" s="20"/>
      <c r="DZI147" s="20"/>
      <c r="DZJ147" s="20"/>
      <c r="DZK147" s="20"/>
      <c r="DZL147" s="20"/>
      <c r="DZM147" s="20"/>
      <c r="DZN147" s="20"/>
      <c r="DZO147" s="20"/>
      <c r="DZP147" s="20"/>
      <c r="DZQ147" s="20"/>
      <c r="DZR147" s="20"/>
      <c r="DZS147" s="20"/>
      <c r="DZT147" s="20"/>
      <c r="DZU147" s="20"/>
      <c r="DZV147" s="20"/>
      <c r="DZW147" s="20"/>
      <c r="DZX147" s="20"/>
      <c r="DZY147" s="20"/>
      <c r="DZZ147" s="20"/>
      <c r="EAA147" s="20"/>
      <c r="EAB147" s="20"/>
      <c r="EAC147" s="20"/>
      <c r="EAD147" s="20"/>
      <c r="EAE147" s="20"/>
      <c r="EAF147" s="20"/>
      <c r="EAG147" s="20"/>
      <c r="EAH147" s="20"/>
      <c r="EAI147" s="20"/>
      <c r="EAJ147" s="20"/>
      <c r="EAK147" s="20"/>
      <c r="EAL147" s="20"/>
      <c r="EAM147" s="20"/>
      <c r="EAN147" s="20"/>
      <c r="EAO147" s="20"/>
      <c r="EAP147" s="20"/>
      <c r="EAQ147" s="20"/>
      <c r="EAR147" s="20"/>
      <c r="EAS147" s="20"/>
      <c r="EAT147" s="20"/>
      <c r="EAU147" s="20"/>
      <c r="EAV147" s="20"/>
      <c r="EAW147" s="20"/>
      <c r="EAX147" s="20"/>
      <c r="EAY147" s="20"/>
      <c r="EAZ147" s="20"/>
      <c r="EBA147" s="20"/>
      <c r="EBB147" s="20"/>
      <c r="EBC147" s="20"/>
      <c r="EBD147" s="20"/>
      <c r="EBE147" s="20"/>
      <c r="EBF147" s="20"/>
      <c r="EBG147" s="20"/>
      <c r="EBH147" s="20"/>
      <c r="EBI147" s="20"/>
      <c r="EBJ147" s="20"/>
      <c r="EBK147" s="20"/>
      <c r="EBL147" s="20"/>
      <c r="EBM147" s="20"/>
      <c r="EBN147" s="20"/>
      <c r="EBO147" s="20"/>
      <c r="EBP147" s="20"/>
      <c r="EBQ147" s="20"/>
      <c r="EBR147" s="20"/>
      <c r="EBS147" s="20"/>
      <c r="EBT147" s="20"/>
      <c r="EBU147" s="20"/>
      <c r="EBV147" s="20"/>
      <c r="EBW147" s="20"/>
      <c r="EBX147" s="20"/>
      <c r="EBY147" s="20"/>
      <c r="EBZ147" s="20"/>
      <c r="ECA147" s="20"/>
      <c r="ECB147" s="20"/>
      <c r="ECC147" s="20"/>
      <c r="ECD147" s="20"/>
      <c r="ECE147" s="20"/>
      <c r="ECF147" s="20"/>
      <c r="ECG147" s="20"/>
      <c r="ECH147" s="20"/>
      <c r="ECI147" s="20"/>
      <c r="ECJ147" s="20"/>
      <c r="ECK147" s="20"/>
      <c r="ECL147" s="20"/>
      <c r="ECM147" s="20"/>
      <c r="ECN147" s="20"/>
      <c r="ECO147" s="20"/>
      <c r="ECP147" s="20"/>
      <c r="ECQ147" s="20"/>
      <c r="ECR147" s="20"/>
      <c r="ECS147" s="20"/>
      <c r="ECT147" s="20"/>
      <c r="ECU147" s="20"/>
      <c r="ECV147" s="20"/>
      <c r="ECW147" s="20"/>
      <c r="ECX147" s="20"/>
      <c r="ECY147" s="20"/>
      <c r="ECZ147" s="20"/>
      <c r="EDA147" s="20"/>
      <c r="EDB147" s="20"/>
      <c r="EDC147" s="20"/>
      <c r="EDD147" s="20"/>
      <c r="EDE147" s="20"/>
      <c r="EDF147" s="20"/>
      <c r="EDG147" s="20"/>
      <c r="EDH147" s="20"/>
      <c r="EDI147" s="20"/>
      <c r="EDJ147" s="20"/>
      <c r="EDK147" s="20"/>
      <c r="EDL147" s="20"/>
      <c r="EDM147" s="20"/>
      <c r="EDN147" s="20"/>
      <c r="EDO147" s="20"/>
      <c r="EDP147" s="20"/>
      <c r="EDQ147" s="20"/>
      <c r="EDR147" s="20"/>
      <c r="EDS147" s="20"/>
      <c r="EDT147" s="20"/>
      <c r="EDU147" s="20"/>
      <c r="EDV147" s="20"/>
      <c r="EDW147" s="20"/>
      <c r="EDX147" s="20"/>
      <c r="EDY147" s="20"/>
      <c r="EDZ147" s="20"/>
      <c r="EEA147" s="20"/>
      <c r="EEB147" s="20"/>
      <c r="EEC147" s="20"/>
      <c r="EED147" s="20"/>
      <c r="EEE147" s="20"/>
      <c r="EEF147" s="20"/>
      <c r="EEG147" s="20"/>
      <c r="EEH147" s="20"/>
      <c r="EEI147" s="20"/>
      <c r="EEJ147" s="20"/>
      <c r="EEK147" s="20"/>
      <c r="EEL147" s="20"/>
      <c r="EEM147" s="20"/>
      <c r="EEN147" s="20"/>
      <c r="EEO147" s="20"/>
      <c r="EEP147" s="20"/>
      <c r="EEQ147" s="20"/>
      <c r="EER147" s="20"/>
      <c r="EES147" s="20"/>
      <c r="EET147" s="20"/>
      <c r="EEU147" s="20"/>
      <c r="EEV147" s="20"/>
      <c r="EEW147" s="20"/>
      <c r="EEX147" s="20"/>
      <c r="EEY147" s="20"/>
      <c r="EEZ147" s="20"/>
      <c r="EFA147" s="20"/>
      <c r="EFB147" s="20"/>
      <c r="EFC147" s="20"/>
      <c r="EFD147" s="20"/>
      <c r="EFE147" s="20"/>
      <c r="EFF147" s="20"/>
      <c r="EFG147" s="20"/>
      <c r="EFH147" s="20"/>
      <c r="EFI147" s="20"/>
      <c r="EFJ147" s="20"/>
      <c r="EFK147" s="20"/>
      <c r="EFL147" s="20"/>
      <c r="EFM147" s="20"/>
      <c r="EFN147" s="20"/>
      <c r="EFO147" s="20"/>
      <c r="EFP147" s="20"/>
      <c r="EFQ147" s="20"/>
      <c r="EFR147" s="20"/>
      <c r="EFS147" s="20"/>
      <c r="EFT147" s="20"/>
      <c r="EFU147" s="20"/>
      <c r="EFV147" s="20"/>
      <c r="EFW147" s="20"/>
      <c r="EFX147" s="20"/>
      <c r="EFY147" s="20"/>
      <c r="EFZ147" s="20"/>
      <c r="EGA147" s="20"/>
      <c r="EGB147" s="20"/>
      <c r="EGC147" s="20"/>
      <c r="EGD147" s="20"/>
      <c r="EGE147" s="20"/>
      <c r="EGF147" s="20"/>
      <c r="EGG147" s="20"/>
      <c r="EGH147" s="20"/>
      <c r="EGI147" s="20"/>
      <c r="EGJ147" s="20"/>
      <c r="EGK147" s="20"/>
      <c r="EGL147" s="20"/>
      <c r="EGM147" s="20"/>
      <c r="EGN147" s="20"/>
      <c r="EGO147" s="20"/>
      <c r="EGP147" s="20"/>
      <c r="EGQ147" s="20"/>
      <c r="EGR147" s="20"/>
      <c r="EGS147" s="20"/>
      <c r="EGT147" s="20"/>
      <c r="EGU147" s="20"/>
      <c r="EGV147" s="20"/>
      <c r="EGW147" s="20"/>
      <c r="EGX147" s="20"/>
      <c r="EGY147" s="20"/>
      <c r="EGZ147" s="20"/>
      <c r="EHA147" s="20"/>
      <c r="EHB147" s="20"/>
      <c r="EHC147" s="20"/>
      <c r="EHD147" s="20"/>
      <c r="EHE147" s="20"/>
      <c r="EHF147" s="20"/>
      <c r="EHG147" s="20"/>
      <c r="EHH147" s="20"/>
      <c r="EHI147" s="20"/>
      <c r="EHJ147" s="20"/>
      <c r="EHK147" s="20"/>
      <c r="EHL147" s="20"/>
      <c r="EHM147" s="20"/>
      <c r="EHN147" s="20"/>
      <c r="EHO147" s="20"/>
      <c r="EHP147" s="20"/>
      <c r="EHQ147" s="20"/>
      <c r="EHR147" s="20"/>
      <c r="EHS147" s="20"/>
      <c r="EHT147" s="20"/>
      <c r="EHU147" s="20"/>
      <c r="EHV147" s="20"/>
      <c r="EHW147" s="20"/>
      <c r="EHX147" s="20"/>
      <c r="EHY147" s="20"/>
      <c r="EHZ147" s="20"/>
      <c r="EIA147" s="20"/>
      <c r="EIB147" s="20"/>
      <c r="EIC147" s="20"/>
      <c r="EID147" s="20"/>
      <c r="EIE147" s="20"/>
      <c r="EIF147" s="20"/>
      <c r="EIG147" s="20"/>
      <c r="EIH147" s="20"/>
      <c r="EII147" s="20"/>
      <c r="EIJ147" s="20"/>
      <c r="EIK147" s="20"/>
      <c r="EIL147" s="20"/>
      <c r="EIM147" s="20"/>
      <c r="EIN147" s="20"/>
      <c r="EIO147" s="20"/>
      <c r="EIP147" s="20"/>
      <c r="EIQ147" s="20"/>
      <c r="EIR147" s="20"/>
      <c r="EIS147" s="20"/>
      <c r="EIT147" s="20"/>
      <c r="EIU147" s="20"/>
      <c r="EIV147" s="20"/>
      <c r="EIW147" s="20"/>
      <c r="EIX147" s="20"/>
      <c r="EIY147" s="20"/>
      <c r="EIZ147" s="20"/>
      <c r="EJA147" s="20"/>
      <c r="EJB147" s="20"/>
      <c r="EJC147" s="20"/>
      <c r="EJD147" s="20"/>
      <c r="EJE147" s="20"/>
      <c r="EJF147" s="20"/>
      <c r="EJG147" s="20"/>
      <c r="EJH147" s="20"/>
      <c r="EJI147" s="20"/>
      <c r="EJJ147" s="20"/>
      <c r="EJK147" s="20"/>
      <c r="EJL147" s="20"/>
      <c r="EJM147" s="20"/>
      <c r="EJN147" s="20"/>
      <c r="EJO147" s="20"/>
      <c r="EJP147" s="20"/>
      <c r="EJQ147" s="20"/>
      <c r="EJR147" s="20"/>
      <c r="EJS147" s="20"/>
      <c r="EJT147" s="20"/>
      <c r="EJU147" s="20"/>
      <c r="EJV147" s="20"/>
      <c r="EJW147" s="20"/>
      <c r="EJX147" s="20"/>
      <c r="EJY147" s="20"/>
      <c r="EJZ147" s="20"/>
      <c r="EKA147" s="20"/>
      <c r="EKB147" s="20"/>
      <c r="EKC147" s="20"/>
      <c r="EKD147" s="20"/>
      <c r="EKE147" s="20"/>
      <c r="EKF147" s="20"/>
      <c r="EKG147" s="20"/>
      <c r="EKH147" s="20"/>
      <c r="EKI147" s="20"/>
      <c r="EKJ147" s="20"/>
      <c r="EKK147" s="20"/>
      <c r="EKL147" s="20"/>
      <c r="EKM147" s="20"/>
      <c r="EKN147" s="20"/>
      <c r="EKO147" s="20"/>
      <c r="EKP147" s="20"/>
      <c r="EKQ147" s="20"/>
      <c r="EKR147" s="20"/>
      <c r="EKS147" s="20"/>
      <c r="EKT147" s="20"/>
      <c r="EKU147" s="20"/>
      <c r="EKV147" s="20"/>
      <c r="EKW147" s="20"/>
      <c r="EKX147" s="20"/>
      <c r="EKY147" s="20"/>
      <c r="EKZ147" s="20"/>
      <c r="ELA147" s="20"/>
      <c r="ELB147" s="20"/>
      <c r="ELC147" s="20"/>
      <c r="ELD147" s="20"/>
      <c r="ELE147" s="20"/>
      <c r="ELF147" s="20"/>
      <c r="ELG147" s="20"/>
      <c r="ELH147" s="20"/>
      <c r="ELI147" s="20"/>
      <c r="ELJ147" s="20"/>
      <c r="ELK147" s="20"/>
      <c r="ELL147" s="20"/>
      <c r="ELM147" s="20"/>
      <c r="ELN147" s="20"/>
      <c r="ELO147" s="20"/>
      <c r="ELP147" s="20"/>
      <c r="ELQ147" s="20"/>
      <c r="ELR147" s="20"/>
      <c r="ELS147" s="20"/>
      <c r="ELT147" s="20"/>
      <c r="ELU147" s="20"/>
      <c r="ELV147" s="20"/>
      <c r="ELW147" s="20"/>
      <c r="ELX147" s="20"/>
      <c r="ELY147" s="20"/>
      <c r="ELZ147" s="20"/>
      <c r="EMA147" s="20"/>
      <c r="EMB147" s="20"/>
      <c r="EMC147" s="20"/>
      <c r="EMD147" s="20"/>
      <c r="EME147" s="20"/>
      <c r="EMF147" s="20"/>
      <c r="EMG147" s="20"/>
      <c r="EMH147" s="20"/>
      <c r="EMI147" s="20"/>
      <c r="EMJ147" s="20"/>
      <c r="EMK147" s="20"/>
      <c r="EML147" s="20"/>
      <c r="EMM147" s="20"/>
      <c r="EMN147" s="20"/>
      <c r="EMO147" s="20"/>
      <c r="EMP147" s="20"/>
      <c r="EMQ147" s="20"/>
      <c r="EMR147" s="20"/>
      <c r="EMS147" s="20"/>
      <c r="EMT147" s="20"/>
      <c r="EMU147" s="20"/>
      <c r="EMV147" s="20"/>
      <c r="EMW147" s="20"/>
      <c r="EMX147" s="20"/>
      <c r="EMY147" s="20"/>
      <c r="EMZ147" s="20"/>
      <c r="ENA147" s="20"/>
      <c r="ENB147" s="20"/>
      <c r="ENC147" s="20"/>
      <c r="END147" s="20"/>
      <c r="ENE147" s="20"/>
      <c r="ENF147" s="20"/>
      <c r="ENG147" s="20"/>
      <c r="ENH147" s="20"/>
      <c r="ENI147" s="20"/>
      <c r="ENJ147" s="20"/>
      <c r="ENK147" s="20"/>
      <c r="ENL147" s="20"/>
      <c r="ENM147" s="20"/>
      <c r="ENN147" s="20"/>
      <c r="ENO147" s="20"/>
      <c r="ENP147" s="20"/>
      <c r="ENQ147" s="20"/>
      <c r="ENR147" s="20"/>
      <c r="ENS147" s="20"/>
      <c r="ENT147" s="20"/>
      <c r="ENU147" s="20"/>
      <c r="ENV147" s="20"/>
      <c r="ENW147" s="20"/>
      <c r="ENX147" s="20"/>
      <c r="ENY147" s="20"/>
      <c r="ENZ147" s="20"/>
      <c r="EOA147" s="20"/>
      <c r="EOB147" s="20"/>
      <c r="EOC147" s="20"/>
      <c r="EOD147" s="20"/>
      <c r="EOE147" s="20"/>
      <c r="EOF147" s="20"/>
      <c r="EOG147" s="20"/>
      <c r="EOH147" s="20"/>
      <c r="EOI147" s="20"/>
      <c r="EOJ147" s="20"/>
      <c r="EOK147" s="20"/>
      <c r="EOL147" s="20"/>
      <c r="EOM147" s="20"/>
      <c r="EON147" s="20"/>
      <c r="EOO147" s="20"/>
      <c r="EOP147" s="20"/>
      <c r="EOQ147" s="20"/>
      <c r="EOR147" s="20"/>
      <c r="EOS147" s="20"/>
      <c r="EOT147" s="20"/>
      <c r="EOU147" s="20"/>
      <c r="EOV147" s="20"/>
      <c r="EOW147" s="20"/>
      <c r="EOX147" s="20"/>
      <c r="EOY147" s="20"/>
      <c r="EOZ147" s="20"/>
      <c r="EPA147" s="20"/>
      <c r="EPB147" s="20"/>
      <c r="EPC147" s="20"/>
      <c r="EPD147" s="20"/>
      <c r="EPE147" s="20"/>
      <c r="EPF147" s="20"/>
      <c r="EPG147" s="20"/>
      <c r="EPH147" s="20"/>
      <c r="EPI147" s="20"/>
      <c r="EPJ147" s="20"/>
      <c r="EPK147" s="20"/>
      <c r="EPL147" s="20"/>
      <c r="EPM147" s="20"/>
      <c r="EPN147" s="20"/>
      <c r="EPO147" s="20"/>
      <c r="EPP147" s="20"/>
      <c r="EPQ147" s="20"/>
      <c r="EPR147" s="20"/>
      <c r="EPS147" s="20"/>
      <c r="EPT147" s="20"/>
      <c r="EPU147" s="20"/>
      <c r="EPV147" s="20"/>
      <c r="EPW147" s="20"/>
      <c r="EPX147" s="20"/>
      <c r="EPY147" s="20"/>
      <c r="EPZ147" s="20"/>
      <c r="EQA147" s="20"/>
      <c r="EQB147" s="20"/>
      <c r="EQC147" s="20"/>
      <c r="EQD147" s="20"/>
      <c r="EQE147" s="20"/>
      <c r="EQF147" s="20"/>
      <c r="EQG147" s="20"/>
      <c r="EQH147" s="20"/>
      <c r="EQI147" s="20"/>
      <c r="EQJ147" s="20"/>
      <c r="EQK147" s="20"/>
      <c r="EQL147" s="20"/>
      <c r="EQM147" s="20"/>
      <c r="EQN147" s="20"/>
      <c r="EQO147" s="20"/>
      <c r="EQP147" s="20"/>
      <c r="EQQ147" s="20"/>
      <c r="EQR147" s="20"/>
      <c r="EQS147" s="20"/>
      <c r="EQT147" s="20"/>
      <c r="EQU147" s="20"/>
      <c r="EQV147" s="20"/>
      <c r="EQW147" s="20"/>
      <c r="EQX147" s="20"/>
      <c r="EQY147" s="20"/>
      <c r="EQZ147" s="20"/>
      <c r="ERA147" s="20"/>
      <c r="ERB147" s="20"/>
      <c r="ERC147" s="20"/>
      <c r="ERD147" s="20"/>
      <c r="ERE147" s="20"/>
      <c r="ERF147" s="20"/>
      <c r="ERG147" s="20"/>
      <c r="ERH147" s="20"/>
      <c r="ERI147" s="20"/>
      <c r="ERJ147" s="20"/>
      <c r="ERK147" s="20"/>
      <c r="ERL147" s="20"/>
      <c r="ERM147" s="20"/>
      <c r="ERN147" s="20"/>
      <c r="ERO147" s="20"/>
      <c r="ERP147" s="20"/>
      <c r="ERQ147" s="20"/>
      <c r="ERR147" s="20"/>
      <c r="ERS147" s="20"/>
      <c r="ERT147" s="20"/>
      <c r="ERU147" s="20"/>
      <c r="ERV147" s="20"/>
      <c r="ERW147" s="20"/>
      <c r="ERX147" s="20"/>
      <c r="ERY147" s="20"/>
      <c r="ERZ147" s="20"/>
      <c r="ESA147" s="20"/>
      <c r="ESB147" s="20"/>
      <c r="ESC147" s="20"/>
      <c r="ESD147" s="20"/>
      <c r="ESE147" s="20"/>
      <c r="ESF147" s="20"/>
      <c r="ESG147" s="20"/>
      <c r="ESH147" s="20"/>
      <c r="ESI147" s="20"/>
      <c r="ESJ147" s="20"/>
      <c r="ESK147" s="20"/>
      <c r="ESL147" s="20"/>
      <c r="ESM147" s="20"/>
      <c r="ESN147" s="20"/>
      <c r="ESO147" s="20"/>
      <c r="ESP147" s="20"/>
      <c r="ESQ147" s="20"/>
      <c r="ESR147" s="20"/>
      <c r="ESS147" s="20"/>
      <c r="EST147" s="20"/>
      <c r="ESU147" s="20"/>
      <c r="ESV147" s="20"/>
      <c r="ESW147" s="20"/>
      <c r="ESX147" s="20"/>
      <c r="ESY147" s="20"/>
      <c r="ESZ147" s="20"/>
      <c r="ETA147" s="20"/>
      <c r="ETB147" s="20"/>
      <c r="ETC147" s="20"/>
      <c r="ETD147" s="20"/>
      <c r="ETE147" s="20"/>
      <c r="ETF147" s="20"/>
      <c r="ETG147" s="20"/>
      <c r="ETH147" s="20"/>
      <c r="ETI147" s="20"/>
      <c r="ETJ147" s="20"/>
      <c r="ETK147" s="20"/>
      <c r="ETL147" s="20"/>
      <c r="ETM147" s="20"/>
      <c r="ETN147" s="20"/>
      <c r="ETO147" s="20"/>
      <c r="ETP147" s="20"/>
      <c r="ETQ147" s="20"/>
      <c r="ETR147" s="20"/>
      <c r="ETS147" s="20"/>
      <c r="ETT147" s="20"/>
      <c r="ETU147" s="20"/>
      <c r="ETV147" s="20"/>
      <c r="ETW147" s="20"/>
      <c r="ETX147" s="20"/>
      <c r="ETY147" s="20"/>
      <c r="ETZ147" s="20"/>
      <c r="EUA147" s="20"/>
      <c r="EUB147" s="20"/>
      <c r="EUC147" s="20"/>
      <c r="EUD147" s="20"/>
      <c r="EUE147" s="20"/>
      <c r="EUF147" s="20"/>
      <c r="EUG147" s="20"/>
      <c r="EUH147" s="20"/>
      <c r="EUI147" s="20"/>
      <c r="EUJ147" s="20"/>
      <c r="EUK147" s="20"/>
      <c r="EUL147" s="20"/>
      <c r="EUM147" s="20"/>
      <c r="EUN147" s="20"/>
      <c r="EUO147" s="20"/>
      <c r="EUP147" s="20"/>
      <c r="EUQ147" s="20"/>
      <c r="EUR147" s="20"/>
      <c r="EUS147" s="20"/>
      <c r="EUT147" s="20"/>
      <c r="EUU147" s="20"/>
      <c r="EUV147" s="20"/>
      <c r="EUW147" s="20"/>
      <c r="EUX147" s="20"/>
      <c r="EUY147" s="20"/>
      <c r="EUZ147" s="20"/>
      <c r="EVA147" s="20"/>
      <c r="EVB147" s="20"/>
      <c r="EVC147" s="20"/>
      <c r="EVD147" s="20"/>
      <c r="EVE147" s="20"/>
      <c r="EVF147" s="20"/>
      <c r="EVG147" s="20"/>
      <c r="EVH147" s="20"/>
      <c r="EVI147" s="20"/>
      <c r="EVJ147" s="20"/>
      <c r="EVK147" s="20"/>
      <c r="EVL147" s="20"/>
      <c r="EVM147" s="20"/>
      <c r="EVN147" s="20"/>
      <c r="EVO147" s="20"/>
      <c r="EVP147" s="20"/>
      <c r="EVQ147" s="20"/>
      <c r="EVR147" s="20"/>
      <c r="EVS147" s="20"/>
      <c r="EVT147" s="20"/>
      <c r="EVU147" s="20"/>
      <c r="EVV147" s="20"/>
      <c r="EVW147" s="20"/>
      <c r="EVX147" s="20"/>
      <c r="EVY147" s="20"/>
      <c r="EVZ147" s="20"/>
      <c r="EWA147" s="20"/>
      <c r="EWB147" s="20"/>
      <c r="EWC147" s="20"/>
      <c r="EWD147" s="20"/>
      <c r="EWE147" s="20"/>
      <c r="EWF147" s="20"/>
      <c r="EWG147" s="20"/>
      <c r="EWH147" s="20"/>
      <c r="EWI147" s="20"/>
      <c r="EWJ147" s="20"/>
      <c r="EWK147" s="20"/>
      <c r="EWL147" s="20"/>
      <c r="EWM147" s="20"/>
      <c r="EWN147" s="20"/>
      <c r="EWO147" s="20"/>
      <c r="EWP147" s="20"/>
      <c r="EWQ147" s="20"/>
      <c r="EWR147" s="20"/>
      <c r="EWS147" s="20"/>
      <c r="EWT147" s="20"/>
      <c r="EWU147" s="20"/>
      <c r="EWV147" s="20"/>
      <c r="EWW147" s="20"/>
      <c r="EWX147" s="20"/>
      <c r="EWY147" s="20"/>
      <c r="EWZ147" s="20"/>
      <c r="EXA147" s="20"/>
      <c r="EXB147" s="20"/>
      <c r="EXC147" s="20"/>
      <c r="EXD147" s="20"/>
      <c r="EXE147" s="20"/>
      <c r="EXF147" s="20"/>
      <c r="EXG147" s="20"/>
      <c r="EXH147" s="20"/>
      <c r="EXI147" s="20"/>
      <c r="EXJ147" s="20"/>
      <c r="EXK147" s="20"/>
      <c r="EXL147" s="20"/>
      <c r="EXM147" s="20"/>
      <c r="EXN147" s="20"/>
      <c r="EXO147" s="20"/>
      <c r="EXP147" s="20"/>
      <c r="EXQ147" s="20"/>
      <c r="EXR147" s="20"/>
      <c r="EXS147" s="20"/>
      <c r="EXT147" s="20"/>
      <c r="EXU147" s="20"/>
      <c r="EXV147" s="20"/>
      <c r="EXW147" s="20"/>
      <c r="EXX147" s="20"/>
      <c r="EXY147" s="20"/>
      <c r="EXZ147" s="20"/>
      <c r="EYA147" s="20"/>
      <c r="EYB147" s="20"/>
      <c r="EYC147" s="20"/>
      <c r="EYD147" s="20"/>
      <c r="EYE147" s="20"/>
      <c r="EYF147" s="20"/>
      <c r="EYG147" s="20"/>
      <c r="EYH147" s="20"/>
      <c r="EYI147" s="20"/>
      <c r="EYJ147" s="20"/>
      <c r="EYK147" s="20"/>
      <c r="EYL147" s="20"/>
      <c r="EYM147" s="20"/>
      <c r="EYN147" s="20"/>
      <c r="EYO147" s="20"/>
      <c r="EYP147" s="20"/>
      <c r="EYQ147" s="20"/>
      <c r="EYR147" s="20"/>
      <c r="EYS147" s="20"/>
      <c r="EYT147" s="20"/>
      <c r="EYU147" s="20"/>
      <c r="EYV147" s="20"/>
      <c r="EYW147" s="20"/>
      <c r="EYX147" s="20"/>
      <c r="EYY147" s="20"/>
      <c r="EYZ147" s="20"/>
      <c r="EZA147" s="20"/>
      <c r="EZB147" s="20"/>
      <c r="EZC147" s="20"/>
      <c r="EZD147" s="20"/>
      <c r="EZE147" s="20"/>
      <c r="EZF147" s="20"/>
      <c r="EZG147" s="20"/>
      <c r="EZH147" s="20"/>
      <c r="EZI147" s="20"/>
      <c r="EZJ147" s="20"/>
      <c r="EZK147" s="20"/>
      <c r="EZL147" s="20"/>
      <c r="EZM147" s="20"/>
      <c r="EZN147" s="20"/>
      <c r="EZO147" s="20"/>
      <c r="EZP147" s="20"/>
      <c r="EZQ147" s="20"/>
      <c r="EZR147" s="20"/>
      <c r="EZS147" s="20"/>
      <c r="EZT147" s="20"/>
      <c r="EZU147" s="20"/>
      <c r="EZV147" s="20"/>
      <c r="EZW147" s="20"/>
      <c r="EZX147" s="20"/>
      <c r="EZY147" s="20"/>
      <c r="EZZ147" s="20"/>
      <c r="FAA147" s="20"/>
      <c r="FAB147" s="20"/>
      <c r="FAC147" s="20"/>
      <c r="FAD147" s="20"/>
      <c r="FAE147" s="20"/>
      <c r="FAF147" s="20"/>
      <c r="FAG147" s="20"/>
      <c r="FAH147" s="20"/>
      <c r="FAI147" s="20"/>
      <c r="FAJ147" s="20"/>
      <c r="FAK147" s="20"/>
      <c r="FAL147" s="20"/>
      <c r="FAM147" s="20"/>
      <c r="FAN147" s="20"/>
      <c r="FAO147" s="20"/>
      <c r="FAP147" s="20"/>
      <c r="FAQ147" s="20"/>
      <c r="FAR147" s="20"/>
      <c r="FAS147" s="20"/>
      <c r="FAT147" s="20"/>
      <c r="FAU147" s="20"/>
      <c r="FAV147" s="20"/>
      <c r="FAW147" s="20"/>
      <c r="FAX147" s="20"/>
      <c r="FAY147" s="20"/>
      <c r="FAZ147" s="20"/>
      <c r="FBA147" s="20"/>
      <c r="FBB147" s="20"/>
      <c r="FBC147" s="20"/>
      <c r="FBD147" s="20"/>
      <c r="FBE147" s="20"/>
      <c r="FBF147" s="20"/>
      <c r="FBG147" s="20"/>
      <c r="FBH147" s="20"/>
      <c r="FBI147" s="20"/>
      <c r="FBJ147" s="20"/>
      <c r="FBK147" s="20"/>
      <c r="FBL147" s="20"/>
      <c r="FBM147" s="20"/>
      <c r="FBN147" s="20"/>
      <c r="FBO147" s="20"/>
      <c r="FBP147" s="20"/>
      <c r="FBQ147" s="20"/>
      <c r="FBR147" s="20"/>
      <c r="FBS147" s="20"/>
      <c r="FBT147" s="20"/>
      <c r="FBU147" s="20"/>
      <c r="FBV147" s="20"/>
      <c r="FBW147" s="20"/>
      <c r="FBX147" s="20"/>
      <c r="FBY147" s="20"/>
      <c r="FBZ147" s="20"/>
      <c r="FCA147" s="20"/>
      <c r="FCB147" s="20"/>
      <c r="FCC147" s="20"/>
      <c r="FCD147" s="20"/>
      <c r="FCE147" s="20"/>
      <c r="FCF147" s="20"/>
      <c r="FCG147" s="20"/>
      <c r="FCH147" s="20"/>
      <c r="FCI147" s="20"/>
      <c r="FCJ147" s="20"/>
      <c r="FCK147" s="20"/>
      <c r="FCL147" s="20"/>
      <c r="FCM147" s="20"/>
      <c r="FCN147" s="20"/>
      <c r="FCO147" s="20"/>
      <c r="FCP147" s="20"/>
      <c r="FCQ147" s="20"/>
      <c r="FCR147" s="20"/>
      <c r="FCS147" s="20"/>
      <c r="FCT147" s="20"/>
      <c r="FCU147" s="20"/>
      <c r="FCV147" s="20"/>
      <c r="FCW147" s="20"/>
      <c r="FCX147" s="20"/>
      <c r="FCY147" s="20"/>
      <c r="FCZ147" s="20"/>
      <c r="FDA147" s="20"/>
      <c r="FDB147" s="20"/>
      <c r="FDC147" s="20"/>
      <c r="FDD147" s="20"/>
      <c r="FDE147" s="20"/>
      <c r="FDF147" s="20"/>
      <c r="FDG147" s="20"/>
      <c r="FDH147" s="20"/>
      <c r="FDI147" s="20"/>
      <c r="FDJ147" s="20"/>
      <c r="FDK147" s="20"/>
      <c r="FDL147" s="20"/>
      <c r="FDM147" s="20"/>
      <c r="FDN147" s="20"/>
      <c r="FDO147" s="20"/>
      <c r="FDP147" s="20"/>
      <c r="FDQ147" s="20"/>
      <c r="FDR147" s="20"/>
      <c r="FDS147" s="20"/>
      <c r="FDT147" s="20"/>
      <c r="FDU147" s="20"/>
      <c r="FDV147" s="20"/>
      <c r="FDW147" s="20"/>
      <c r="FDX147" s="20"/>
      <c r="FDY147" s="20"/>
      <c r="FDZ147" s="20"/>
      <c r="FEA147" s="20"/>
      <c r="FEB147" s="20"/>
      <c r="FEC147" s="20"/>
      <c r="FED147" s="20"/>
      <c r="FEE147" s="20"/>
      <c r="FEF147" s="20"/>
      <c r="FEG147" s="20"/>
      <c r="FEH147" s="20"/>
      <c r="FEI147" s="20"/>
      <c r="FEJ147" s="20"/>
      <c r="FEK147" s="20"/>
      <c r="FEL147" s="20"/>
      <c r="FEM147" s="20"/>
      <c r="FEN147" s="20"/>
      <c r="FEO147" s="20"/>
      <c r="FEP147" s="20"/>
      <c r="FEQ147" s="20"/>
      <c r="FER147" s="20"/>
      <c r="FES147" s="20"/>
      <c r="FET147" s="20"/>
      <c r="FEU147" s="20"/>
      <c r="FEV147" s="20"/>
      <c r="FEW147" s="20"/>
      <c r="FEX147" s="20"/>
      <c r="FEY147" s="20"/>
      <c r="FEZ147" s="20"/>
      <c r="FFA147" s="20"/>
      <c r="FFB147" s="20"/>
      <c r="FFC147" s="20"/>
      <c r="FFD147" s="20"/>
      <c r="FFE147" s="20"/>
      <c r="FFF147" s="20"/>
      <c r="FFG147" s="20"/>
      <c r="FFH147" s="20"/>
      <c r="FFI147" s="20"/>
      <c r="FFJ147" s="20"/>
      <c r="FFK147" s="20"/>
      <c r="FFL147" s="20"/>
      <c r="FFM147" s="20"/>
      <c r="FFN147" s="20"/>
      <c r="FFO147" s="20"/>
      <c r="FFP147" s="20"/>
      <c r="FFQ147" s="20"/>
      <c r="FFR147" s="20"/>
      <c r="FFS147" s="20"/>
      <c r="FFT147" s="20"/>
      <c r="FFU147" s="20"/>
      <c r="FFV147" s="20"/>
      <c r="FFW147" s="20"/>
      <c r="FFX147" s="20"/>
      <c r="FFY147" s="20"/>
      <c r="FFZ147" s="20"/>
      <c r="FGA147" s="20"/>
      <c r="FGB147" s="20"/>
      <c r="FGC147" s="20"/>
      <c r="FGD147" s="20"/>
      <c r="FGE147" s="20"/>
      <c r="FGF147" s="20"/>
      <c r="FGG147" s="20"/>
      <c r="FGH147" s="20"/>
      <c r="FGI147" s="20"/>
      <c r="FGJ147" s="20"/>
      <c r="FGK147" s="20"/>
      <c r="FGL147" s="20"/>
      <c r="FGM147" s="20"/>
      <c r="FGN147" s="20"/>
      <c r="FGO147" s="20"/>
      <c r="FGP147" s="20"/>
      <c r="FGQ147" s="20"/>
      <c r="FGR147" s="20"/>
      <c r="FGS147" s="20"/>
      <c r="FGT147" s="20"/>
      <c r="FGU147" s="20"/>
      <c r="FGV147" s="20"/>
      <c r="FGW147" s="20"/>
      <c r="FGX147" s="20"/>
      <c r="FGY147" s="20"/>
      <c r="FGZ147" s="20"/>
      <c r="FHA147" s="20"/>
      <c r="FHB147" s="20"/>
      <c r="FHC147" s="20"/>
      <c r="FHD147" s="20"/>
      <c r="FHE147" s="20"/>
      <c r="FHF147" s="20"/>
      <c r="FHG147" s="20"/>
      <c r="FHH147" s="20"/>
      <c r="FHI147" s="20"/>
      <c r="FHJ147" s="20"/>
      <c r="FHK147" s="20"/>
      <c r="FHL147" s="20"/>
      <c r="FHM147" s="20"/>
      <c r="FHN147" s="20"/>
      <c r="FHO147" s="20"/>
      <c r="FHP147" s="20"/>
      <c r="FHQ147" s="20"/>
      <c r="FHR147" s="20"/>
      <c r="FHS147" s="20"/>
      <c r="FHT147" s="20"/>
      <c r="FHU147" s="20"/>
      <c r="FHV147" s="20"/>
      <c r="FHW147" s="20"/>
      <c r="FHX147" s="20"/>
      <c r="FHY147" s="20"/>
      <c r="FHZ147" s="20"/>
      <c r="FIA147" s="20"/>
      <c r="FIB147" s="20"/>
      <c r="FIC147" s="20"/>
      <c r="FID147" s="20"/>
      <c r="FIE147" s="20"/>
      <c r="FIF147" s="20"/>
      <c r="FIG147" s="20"/>
      <c r="FIH147" s="20"/>
      <c r="FII147" s="20"/>
      <c r="FIJ147" s="20"/>
      <c r="FIK147" s="20"/>
      <c r="FIL147" s="20"/>
      <c r="FIM147" s="20"/>
      <c r="FIN147" s="20"/>
      <c r="FIO147" s="20"/>
      <c r="FIP147" s="20"/>
      <c r="FIQ147" s="20"/>
      <c r="FIR147" s="20"/>
      <c r="FIS147" s="20"/>
      <c r="FIT147" s="20"/>
      <c r="FIU147" s="20"/>
      <c r="FIV147" s="20"/>
      <c r="FIW147" s="20"/>
      <c r="FIX147" s="20"/>
      <c r="FIY147" s="20"/>
      <c r="FIZ147" s="20"/>
      <c r="FJA147" s="20"/>
      <c r="FJB147" s="20"/>
      <c r="FJC147" s="20"/>
      <c r="FJD147" s="20"/>
      <c r="FJE147" s="20"/>
      <c r="FJF147" s="20"/>
      <c r="FJG147" s="20"/>
      <c r="FJH147" s="20"/>
      <c r="FJI147" s="20"/>
      <c r="FJJ147" s="20"/>
      <c r="FJK147" s="20"/>
      <c r="FJL147" s="20"/>
      <c r="FJM147" s="20"/>
      <c r="FJN147" s="20"/>
      <c r="FJO147" s="20"/>
      <c r="FJP147" s="20"/>
      <c r="FJQ147" s="20"/>
      <c r="FJR147" s="20"/>
      <c r="FJS147" s="20"/>
      <c r="FJT147" s="20"/>
      <c r="FJU147" s="20"/>
      <c r="FJV147" s="20"/>
      <c r="FJW147" s="20"/>
      <c r="FJX147" s="20"/>
      <c r="FJY147" s="20"/>
      <c r="FJZ147" s="20"/>
      <c r="FKA147" s="20"/>
      <c r="FKB147" s="20"/>
      <c r="FKC147" s="20"/>
      <c r="FKD147" s="20"/>
      <c r="FKE147" s="20"/>
      <c r="FKF147" s="20"/>
      <c r="FKG147" s="20"/>
      <c r="FKH147" s="20"/>
      <c r="FKI147" s="20"/>
      <c r="FKJ147" s="20"/>
      <c r="FKK147" s="20"/>
      <c r="FKL147" s="20"/>
      <c r="FKM147" s="20"/>
      <c r="FKN147" s="20"/>
      <c r="FKO147" s="20"/>
      <c r="FKP147" s="20"/>
      <c r="FKQ147" s="20"/>
      <c r="FKR147" s="20"/>
      <c r="FKS147" s="20"/>
      <c r="FKT147" s="20"/>
      <c r="FKU147" s="20"/>
      <c r="FKV147" s="20"/>
      <c r="FKW147" s="20"/>
      <c r="FKX147" s="20"/>
      <c r="FKY147" s="20"/>
      <c r="FKZ147" s="20"/>
      <c r="FLA147" s="20"/>
      <c r="FLB147" s="20"/>
      <c r="FLC147" s="20"/>
      <c r="FLD147" s="20"/>
      <c r="FLE147" s="20"/>
      <c r="FLF147" s="20"/>
      <c r="FLG147" s="20"/>
      <c r="FLH147" s="20"/>
      <c r="FLI147" s="20"/>
      <c r="FLJ147" s="20"/>
      <c r="FLK147" s="20"/>
      <c r="FLL147" s="20"/>
      <c r="FLM147" s="20"/>
      <c r="FLN147" s="20"/>
      <c r="FLO147" s="20"/>
      <c r="FLP147" s="20"/>
      <c r="FLQ147" s="20"/>
      <c r="FLR147" s="20"/>
      <c r="FLS147" s="20"/>
      <c r="FLT147" s="20"/>
      <c r="FLU147" s="20"/>
      <c r="FLV147" s="20"/>
      <c r="FLW147" s="20"/>
      <c r="FLX147" s="20"/>
      <c r="FLY147" s="20"/>
      <c r="FLZ147" s="20"/>
      <c r="FMA147" s="20"/>
      <c r="FMB147" s="20"/>
      <c r="FMC147" s="20"/>
      <c r="FMD147" s="20"/>
      <c r="FME147" s="20"/>
      <c r="FMF147" s="20"/>
      <c r="FMG147" s="20"/>
      <c r="FMH147" s="20"/>
      <c r="FMI147" s="20"/>
      <c r="FMJ147" s="20"/>
      <c r="FMK147" s="20"/>
      <c r="FML147" s="20"/>
      <c r="FMM147" s="20"/>
      <c r="FMN147" s="20"/>
      <c r="FMO147" s="20"/>
      <c r="FMP147" s="20"/>
      <c r="FMQ147" s="20"/>
      <c r="FMR147" s="20"/>
      <c r="FMS147" s="20"/>
      <c r="FMT147" s="20"/>
      <c r="FMU147" s="20"/>
      <c r="FMV147" s="20"/>
      <c r="FMW147" s="20"/>
      <c r="FMX147" s="20"/>
      <c r="FMY147" s="20"/>
      <c r="FMZ147" s="20"/>
      <c r="FNA147" s="20"/>
      <c r="FNB147" s="20"/>
      <c r="FNC147" s="20"/>
      <c r="FND147" s="20"/>
      <c r="FNE147" s="20"/>
      <c r="FNF147" s="20"/>
      <c r="FNG147" s="20"/>
      <c r="FNH147" s="20"/>
      <c r="FNI147" s="20"/>
      <c r="FNJ147" s="20"/>
      <c r="FNK147" s="20"/>
      <c r="FNL147" s="20"/>
      <c r="FNM147" s="20"/>
      <c r="FNN147" s="20"/>
      <c r="FNO147" s="20"/>
      <c r="FNP147" s="20"/>
      <c r="FNQ147" s="20"/>
      <c r="FNR147" s="20"/>
      <c r="FNS147" s="20"/>
      <c r="FNT147" s="20"/>
      <c r="FNU147" s="20"/>
      <c r="FNV147" s="20"/>
      <c r="FNW147" s="20"/>
      <c r="FNX147" s="20"/>
      <c r="FNY147" s="20"/>
      <c r="FNZ147" s="20"/>
      <c r="FOA147" s="20"/>
      <c r="FOB147" s="20"/>
      <c r="FOC147" s="20"/>
      <c r="FOD147" s="20"/>
      <c r="FOE147" s="20"/>
      <c r="FOF147" s="20"/>
      <c r="FOG147" s="20"/>
      <c r="FOH147" s="20"/>
      <c r="FOI147" s="20"/>
      <c r="FOJ147" s="20"/>
      <c r="FOK147" s="20"/>
      <c r="FOL147" s="20"/>
      <c r="FOM147" s="20"/>
      <c r="FON147" s="20"/>
      <c r="FOO147" s="20"/>
      <c r="FOP147" s="20"/>
      <c r="FOQ147" s="20"/>
      <c r="FOR147" s="20"/>
      <c r="FOS147" s="20"/>
      <c r="FOT147" s="20"/>
      <c r="FOU147" s="20"/>
      <c r="FOV147" s="20"/>
      <c r="FOW147" s="20"/>
      <c r="FOX147" s="20"/>
      <c r="FOY147" s="20"/>
      <c r="FOZ147" s="20"/>
      <c r="FPA147" s="20"/>
      <c r="FPB147" s="20"/>
      <c r="FPC147" s="20"/>
      <c r="FPD147" s="20"/>
      <c r="FPE147" s="20"/>
      <c r="FPF147" s="20"/>
      <c r="FPG147" s="20"/>
      <c r="FPH147" s="20"/>
      <c r="FPI147" s="20"/>
      <c r="FPJ147" s="20"/>
      <c r="FPK147" s="20"/>
      <c r="FPL147" s="20"/>
      <c r="FPM147" s="20"/>
      <c r="FPN147" s="20"/>
      <c r="FPO147" s="20"/>
      <c r="FPP147" s="20"/>
      <c r="FPQ147" s="20"/>
      <c r="FPR147" s="20"/>
      <c r="FPS147" s="20"/>
      <c r="FPT147" s="20"/>
      <c r="FPU147" s="20"/>
      <c r="FPV147" s="20"/>
      <c r="FPW147" s="20"/>
      <c r="FPX147" s="20"/>
      <c r="FPY147" s="20"/>
      <c r="FPZ147" s="20"/>
      <c r="FQA147" s="20"/>
      <c r="FQB147" s="20"/>
      <c r="FQC147" s="20"/>
      <c r="FQD147" s="20"/>
      <c r="FQE147" s="20"/>
      <c r="FQF147" s="20"/>
      <c r="FQG147" s="20"/>
      <c r="FQH147" s="20"/>
      <c r="FQI147" s="20"/>
      <c r="FQJ147" s="20"/>
      <c r="FQK147" s="20"/>
      <c r="FQL147" s="20"/>
      <c r="FQM147" s="20"/>
      <c r="FQN147" s="20"/>
      <c r="FQO147" s="20"/>
      <c r="FQP147" s="20"/>
      <c r="FQQ147" s="20"/>
      <c r="FQR147" s="20"/>
      <c r="FQS147" s="20"/>
      <c r="FQT147" s="20"/>
      <c r="FQU147" s="20"/>
      <c r="FQV147" s="20"/>
      <c r="FQW147" s="20"/>
      <c r="FQX147" s="20"/>
      <c r="FQY147" s="20"/>
      <c r="FQZ147" s="20"/>
      <c r="FRA147" s="20"/>
      <c r="FRB147" s="20"/>
      <c r="FRC147" s="20"/>
      <c r="FRD147" s="20"/>
      <c r="FRE147" s="20"/>
      <c r="FRF147" s="20"/>
      <c r="FRG147" s="20"/>
      <c r="FRH147" s="20"/>
      <c r="FRI147" s="20"/>
      <c r="FRJ147" s="20"/>
      <c r="FRK147" s="20"/>
      <c r="FRL147" s="20"/>
      <c r="FRM147" s="20"/>
      <c r="FRN147" s="20"/>
      <c r="FRO147" s="20"/>
      <c r="FRP147" s="20"/>
      <c r="FRQ147" s="20"/>
      <c r="FRR147" s="20"/>
      <c r="FRS147" s="20"/>
      <c r="FRT147" s="20"/>
      <c r="FRU147" s="20"/>
      <c r="FRV147" s="20"/>
      <c r="FRW147" s="20"/>
      <c r="FRX147" s="20"/>
      <c r="FRY147" s="20"/>
      <c r="FRZ147" s="20"/>
      <c r="FSA147" s="20"/>
      <c r="FSB147" s="20"/>
      <c r="FSC147" s="20"/>
      <c r="FSD147" s="20"/>
      <c r="FSE147" s="20"/>
      <c r="FSF147" s="20"/>
      <c r="FSG147" s="20"/>
      <c r="FSH147" s="20"/>
      <c r="FSI147" s="20"/>
      <c r="FSJ147" s="20"/>
      <c r="FSK147" s="20"/>
      <c r="FSL147" s="20"/>
      <c r="FSM147" s="20"/>
      <c r="FSN147" s="20"/>
      <c r="FSO147" s="20"/>
      <c r="FSP147" s="20"/>
      <c r="FSQ147" s="20"/>
      <c r="FSR147" s="20"/>
      <c r="FSS147" s="20"/>
      <c r="FST147" s="20"/>
      <c r="FSU147" s="20"/>
      <c r="FSV147" s="20"/>
      <c r="FSW147" s="20"/>
      <c r="FSX147" s="20"/>
      <c r="FSY147" s="20"/>
      <c r="FSZ147" s="20"/>
      <c r="FTA147" s="20"/>
      <c r="FTB147" s="20"/>
      <c r="FTC147" s="20"/>
      <c r="FTD147" s="20"/>
      <c r="FTE147" s="20"/>
      <c r="FTF147" s="20"/>
      <c r="FTG147" s="20"/>
      <c r="FTH147" s="20"/>
      <c r="FTI147" s="20"/>
      <c r="FTJ147" s="20"/>
      <c r="FTK147" s="20"/>
      <c r="FTL147" s="20"/>
      <c r="FTM147" s="20"/>
      <c r="FTN147" s="20"/>
      <c r="FTO147" s="20"/>
      <c r="FTP147" s="20"/>
      <c r="FTQ147" s="20"/>
      <c r="FTR147" s="20"/>
      <c r="FTS147" s="20"/>
      <c r="FTT147" s="20"/>
      <c r="FTU147" s="20"/>
      <c r="FTV147" s="20"/>
      <c r="FTW147" s="20"/>
      <c r="FTX147" s="20"/>
      <c r="FTY147" s="20"/>
      <c r="FTZ147" s="20"/>
      <c r="FUA147" s="20"/>
      <c r="FUB147" s="20"/>
      <c r="FUC147" s="20"/>
      <c r="FUD147" s="20"/>
      <c r="FUE147" s="20"/>
      <c r="FUF147" s="20"/>
      <c r="FUG147" s="20"/>
      <c r="FUH147" s="20"/>
      <c r="FUI147" s="20"/>
      <c r="FUJ147" s="20"/>
      <c r="FUK147" s="20"/>
      <c r="FUL147" s="20"/>
      <c r="FUM147" s="20"/>
      <c r="FUN147" s="20"/>
      <c r="FUO147" s="20"/>
      <c r="FUP147" s="20"/>
      <c r="FUQ147" s="20"/>
      <c r="FUR147" s="20"/>
      <c r="FUS147" s="20"/>
      <c r="FUT147" s="20"/>
      <c r="FUU147" s="20"/>
      <c r="FUV147" s="20"/>
      <c r="FUW147" s="20"/>
      <c r="FUX147" s="20"/>
      <c r="FUY147" s="20"/>
      <c r="FUZ147" s="20"/>
      <c r="FVA147" s="20"/>
      <c r="FVB147" s="20"/>
      <c r="FVC147" s="20"/>
      <c r="FVD147" s="20"/>
      <c r="FVE147" s="20"/>
      <c r="FVF147" s="20"/>
      <c r="FVG147" s="20"/>
      <c r="FVH147" s="20"/>
      <c r="FVI147" s="20"/>
      <c r="FVJ147" s="20"/>
      <c r="FVK147" s="20"/>
      <c r="FVL147" s="20"/>
      <c r="FVM147" s="20"/>
      <c r="FVN147" s="20"/>
      <c r="FVO147" s="20"/>
      <c r="FVP147" s="20"/>
      <c r="FVQ147" s="20"/>
      <c r="FVR147" s="20"/>
      <c r="FVS147" s="20"/>
      <c r="FVT147" s="20"/>
      <c r="FVU147" s="20"/>
      <c r="FVV147" s="20"/>
      <c r="FVW147" s="20"/>
      <c r="FVX147" s="20"/>
      <c r="FVY147" s="20"/>
      <c r="FVZ147" s="20"/>
      <c r="FWA147" s="20"/>
      <c r="FWB147" s="20"/>
      <c r="FWC147" s="20"/>
      <c r="FWD147" s="20"/>
      <c r="FWE147" s="20"/>
      <c r="FWF147" s="20"/>
      <c r="FWG147" s="20"/>
      <c r="FWH147" s="20"/>
      <c r="FWI147" s="20"/>
      <c r="FWJ147" s="20"/>
      <c r="FWK147" s="20"/>
      <c r="FWL147" s="20"/>
      <c r="FWM147" s="20"/>
      <c r="FWN147" s="20"/>
      <c r="FWO147" s="20"/>
      <c r="FWP147" s="20"/>
      <c r="FWQ147" s="20"/>
      <c r="FWR147" s="20"/>
      <c r="FWS147" s="20"/>
      <c r="FWT147" s="20"/>
      <c r="FWU147" s="20"/>
      <c r="FWV147" s="20"/>
      <c r="FWW147" s="20"/>
      <c r="FWX147" s="20"/>
      <c r="FWY147" s="20"/>
      <c r="FWZ147" s="20"/>
      <c r="FXA147" s="20"/>
      <c r="FXB147" s="20"/>
      <c r="FXC147" s="20"/>
      <c r="FXD147" s="20"/>
      <c r="FXE147" s="20"/>
      <c r="FXF147" s="20"/>
      <c r="FXG147" s="20"/>
      <c r="FXH147" s="20"/>
      <c r="FXI147" s="20"/>
      <c r="FXJ147" s="20"/>
      <c r="FXK147" s="20"/>
      <c r="FXL147" s="20"/>
      <c r="FXM147" s="20"/>
      <c r="FXN147" s="20"/>
      <c r="FXO147" s="20"/>
      <c r="FXP147" s="20"/>
      <c r="FXQ147" s="20"/>
      <c r="FXR147" s="20"/>
      <c r="FXS147" s="20"/>
      <c r="FXT147" s="20"/>
      <c r="FXU147" s="20"/>
      <c r="FXV147" s="20"/>
      <c r="FXW147" s="20"/>
      <c r="FXX147" s="20"/>
      <c r="FXY147" s="20"/>
      <c r="FXZ147" s="20"/>
      <c r="FYA147" s="20"/>
      <c r="FYB147" s="20"/>
      <c r="FYC147" s="20"/>
      <c r="FYD147" s="20"/>
      <c r="FYE147" s="20"/>
      <c r="FYF147" s="20"/>
      <c r="FYG147" s="20"/>
      <c r="FYH147" s="20"/>
      <c r="FYI147" s="20"/>
      <c r="FYJ147" s="20"/>
      <c r="FYK147" s="20"/>
      <c r="FYL147" s="20"/>
      <c r="FYM147" s="20"/>
      <c r="FYN147" s="20"/>
      <c r="FYO147" s="20"/>
      <c r="FYP147" s="20"/>
      <c r="FYQ147" s="20"/>
      <c r="FYR147" s="20"/>
      <c r="FYS147" s="20"/>
      <c r="FYT147" s="20"/>
      <c r="FYU147" s="20"/>
      <c r="FYV147" s="20"/>
      <c r="FYW147" s="20"/>
      <c r="FYX147" s="20"/>
      <c r="FYY147" s="20"/>
      <c r="FYZ147" s="20"/>
      <c r="FZA147" s="20"/>
      <c r="FZB147" s="20"/>
      <c r="FZC147" s="20"/>
      <c r="FZD147" s="20"/>
      <c r="FZE147" s="20"/>
      <c r="FZF147" s="20"/>
      <c r="FZG147" s="20"/>
      <c r="FZH147" s="20"/>
      <c r="FZI147" s="20"/>
      <c r="FZJ147" s="20"/>
      <c r="FZK147" s="20"/>
      <c r="FZL147" s="20"/>
      <c r="FZM147" s="20"/>
      <c r="FZN147" s="20"/>
      <c r="FZO147" s="20"/>
      <c r="FZP147" s="20"/>
      <c r="FZQ147" s="20"/>
      <c r="FZR147" s="20"/>
      <c r="FZS147" s="20"/>
      <c r="FZT147" s="20"/>
      <c r="FZU147" s="20"/>
      <c r="FZV147" s="20"/>
      <c r="FZW147" s="20"/>
      <c r="FZX147" s="20"/>
      <c r="FZY147" s="20"/>
      <c r="FZZ147" s="20"/>
      <c r="GAA147" s="20"/>
      <c r="GAB147" s="20"/>
      <c r="GAC147" s="20"/>
      <c r="GAD147" s="20"/>
      <c r="GAE147" s="20"/>
      <c r="GAF147" s="20"/>
      <c r="GAG147" s="20"/>
      <c r="GAH147" s="20"/>
      <c r="GAI147" s="20"/>
      <c r="GAJ147" s="20"/>
      <c r="GAK147" s="20"/>
      <c r="GAL147" s="20"/>
      <c r="GAM147" s="20"/>
      <c r="GAN147" s="20"/>
      <c r="GAO147" s="20"/>
      <c r="GAP147" s="20"/>
      <c r="GAQ147" s="20"/>
      <c r="GAR147" s="20"/>
      <c r="GAS147" s="20"/>
      <c r="GAT147" s="20"/>
      <c r="GAU147" s="20"/>
      <c r="GAV147" s="20"/>
      <c r="GAW147" s="20"/>
      <c r="GAX147" s="20"/>
      <c r="GAY147" s="20"/>
      <c r="GAZ147" s="20"/>
      <c r="GBA147" s="20"/>
      <c r="GBB147" s="20"/>
      <c r="GBC147" s="20"/>
      <c r="GBD147" s="20"/>
      <c r="GBE147" s="20"/>
      <c r="GBF147" s="20"/>
      <c r="GBG147" s="20"/>
      <c r="GBH147" s="20"/>
      <c r="GBI147" s="20"/>
      <c r="GBJ147" s="20"/>
      <c r="GBK147" s="20"/>
      <c r="GBL147" s="20"/>
      <c r="GBM147" s="20"/>
      <c r="GBN147" s="20"/>
      <c r="GBO147" s="20"/>
      <c r="GBP147" s="20"/>
      <c r="GBQ147" s="20"/>
      <c r="GBR147" s="20"/>
      <c r="GBS147" s="20"/>
      <c r="GBT147" s="20"/>
      <c r="GBU147" s="20"/>
      <c r="GBV147" s="20"/>
      <c r="GBW147" s="20"/>
      <c r="GBX147" s="20"/>
      <c r="GBY147" s="20"/>
      <c r="GBZ147" s="20"/>
      <c r="GCA147" s="20"/>
      <c r="GCB147" s="20"/>
      <c r="GCC147" s="20"/>
      <c r="GCD147" s="20"/>
      <c r="GCE147" s="20"/>
      <c r="GCF147" s="20"/>
      <c r="GCG147" s="20"/>
      <c r="GCH147" s="20"/>
      <c r="GCI147" s="20"/>
      <c r="GCJ147" s="20"/>
      <c r="GCK147" s="20"/>
      <c r="GCL147" s="20"/>
      <c r="GCM147" s="20"/>
      <c r="GCN147" s="20"/>
      <c r="GCO147" s="20"/>
      <c r="GCP147" s="20"/>
      <c r="GCQ147" s="20"/>
      <c r="GCR147" s="20"/>
      <c r="GCS147" s="20"/>
      <c r="GCT147" s="20"/>
      <c r="GCU147" s="20"/>
      <c r="GCV147" s="20"/>
      <c r="GCW147" s="20"/>
      <c r="GCX147" s="20"/>
      <c r="GCY147" s="20"/>
      <c r="GCZ147" s="20"/>
      <c r="GDA147" s="20"/>
      <c r="GDB147" s="20"/>
      <c r="GDC147" s="20"/>
      <c r="GDD147" s="20"/>
      <c r="GDE147" s="20"/>
      <c r="GDF147" s="20"/>
      <c r="GDG147" s="20"/>
      <c r="GDH147" s="20"/>
      <c r="GDI147" s="20"/>
      <c r="GDJ147" s="20"/>
      <c r="GDK147" s="20"/>
      <c r="GDL147" s="20"/>
      <c r="GDM147" s="20"/>
      <c r="GDN147" s="20"/>
      <c r="GDO147" s="20"/>
      <c r="GDP147" s="20"/>
      <c r="GDQ147" s="20"/>
      <c r="GDR147" s="20"/>
      <c r="GDS147" s="20"/>
      <c r="GDT147" s="20"/>
      <c r="GDU147" s="20"/>
      <c r="GDV147" s="20"/>
      <c r="GDW147" s="20"/>
      <c r="GDX147" s="20"/>
      <c r="GDY147" s="20"/>
      <c r="GDZ147" s="20"/>
      <c r="GEA147" s="20"/>
      <c r="GEB147" s="20"/>
      <c r="GEC147" s="20"/>
      <c r="GED147" s="20"/>
      <c r="GEE147" s="20"/>
      <c r="GEF147" s="20"/>
      <c r="GEG147" s="20"/>
      <c r="GEH147" s="20"/>
      <c r="GEI147" s="20"/>
      <c r="GEJ147" s="20"/>
      <c r="GEK147" s="20"/>
      <c r="GEL147" s="20"/>
      <c r="GEM147" s="20"/>
      <c r="GEN147" s="20"/>
      <c r="GEO147" s="20"/>
      <c r="GEP147" s="20"/>
      <c r="GEQ147" s="20"/>
      <c r="GER147" s="20"/>
      <c r="GES147" s="20"/>
      <c r="GET147" s="20"/>
      <c r="GEU147" s="20"/>
      <c r="GEV147" s="20"/>
      <c r="GEW147" s="20"/>
      <c r="GEX147" s="20"/>
      <c r="GEY147" s="20"/>
      <c r="GEZ147" s="20"/>
      <c r="GFA147" s="20"/>
      <c r="GFB147" s="20"/>
      <c r="GFC147" s="20"/>
      <c r="GFD147" s="20"/>
      <c r="GFE147" s="20"/>
      <c r="GFF147" s="20"/>
      <c r="GFG147" s="20"/>
      <c r="GFH147" s="20"/>
      <c r="GFI147" s="20"/>
      <c r="GFJ147" s="20"/>
      <c r="GFK147" s="20"/>
      <c r="GFL147" s="20"/>
      <c r="GFM147" s="20"/>
      <c r="GFN147" s="20"/>
      <c r="GFO147" s="20"/>
      <c r="GFP147" s="20"/>
      <c r="GFQ147" s="20"/>
      <c r="GFR147" s="20"/>
      <c r="GFS147" s="20"/>
      <c r="GFT147" s="20"/>
      <c r="GFU147" s="20"/>
      <c r="GFV147" s="20"/>
      <c r="GFW147" s="20"/>
      <c r="GFX147" s="20"/>
      <c r="GFY147" s="20"/>
      <c r="GFZ147" s="20"/>
      <c r="GGA147" s="20"/>
      <c r="GGB147" s="20"/>
      <c r="GGC147" s="20"/>
      <c r="GGD147" s="20"/>
      <c r="GGE147" s="20"/>
      <c r="GGF147" s="20"/>
      <c r="GGG147" s="20"/>
      <c r="GGH147" s="20"/>
      <c r="GGI147" s="20"/>
      <c r="GGJ147" s="20"/>
      <c r="GGK147" s="20"/>
      <c r="GGL147" s="20"/>
      <c r="GGM147" s="20"/>
      <c r="GGN147" s="20"/>
      <c r="GGO147" s="20"/>
      <c r="GGP147" s="20"/>
      <c r="GGQ147" s="20"/>
      <c r="GGR147" s="20"/>
      <c r="GGS147" s="20"/>
      <c r="GGT147" s="20"/>
      <c r="GGU147" s="20"/>
      <c r="GGV147" s="20"/>
      <c r="GGW147" s="20"/>
      <c r="GGX147" s="20"/>
      <c r="GGY147" s="20"/>
      <c r="GGZ147" s="20"/>
      <c r="GHA147" s="20"/>
      <c r="GHB147" s="20"/>
      <c r="GHC147" s="20"/>
      <c r="GHD147" s="20"/>
      <c r="GHE147" s="20"/>
      <c r="GHF147" s="20"/>
      <c r="GHG147" s="20"/>
      <c r="GHH147" s="20"/>
      <c r="GHI147" s="20"/>
      <c r="GHJ147" s="20"/>
      <c r="GHK147" s="20"/>
      <c r="GHL147" s="20"/>
      <c r="GHM147" s="20"/>
      <c r="GHN147" s="20"/>
      <c r="GHO147" s="20"/>
      <c r="GHP147" s="20"/>
      <c r="GHQ147" s="20"/>
      <c r="GHR147" s="20"/>
      <c r="GHS147" s="20"/>
      <c r="GHT147" s="20"/>
      <c r="GHU147" s="20"/>
      <c r="GHV147" s="20"/>
      <c r="GHW147" s="20"/>
      <c r="GHX147" s="20"/>
      <c r="GHY147" s="20"/>
      <c r="GHZ147" s="20"/>
      <c r="GIA147" s="20"/>
      <c r="GIB147" s="20"/>
      <c r="GIC147" s="20"/>
      <c r="GID147" s="20"/>
      <c r="GIE147" s="20"/>
      <c r="GIF147" s="20"/>
      <c r="GIG147" s="20"/>
      <c r="GIH147" s="20"/>
      <c r="GII147" s="20"/>
      <c r="GIJ147" s="20"/>
      <c r="GIK147" s="20"/>
      <c r="GIL147" s="20"/>
      <c r="GIM147" s="20"/>
      <c r="GIN147" s="20"/>
      <c r="GIO147" s="20"/>
      <c r="GIP147" s="20"/>
      <c r="GIQ147" s="20"/>
      <c r="GIR147" s="20"/>
      <c r="GIS147" s="20"/>
      <c r="GIT147" s="20"/>
      <c r="GIU147" s="20"/>
      <c r="GIV147" s="20"/>
      <c r="GIW147" s="20"/>
      <c r="GIX147" s="20"/>
      <c r="GIY147" s="20"/>
      <c r="GIZ147" s="20"/>
      <c r="GJA147" s="20"/>
      <c r="GJB147" s="20"/>
      <c r="GJC147" s="20"/>
      <c r="GJD147" s="20"/>
      <c r="GJE147" s="20"/>
      <c r="GJF147" s="20"/>
      <c r="GJG147" s="20"/>
      <c r="GJH147" s="20"/>
      <c r="GJI147" s="20"/>
      <c r="GJJ147" s="20"/>
      <c r="GJK147" s="20"/>
      <c r="GJL147" s="20"/>
      <c r="GJM147" s="20"/>
      <c r="GJN147" s="20"/>
      <c r="GJO147" s="20"/>
      <c r="GJP147" s="20"/>
      <c r="GJQ147" s="20"/>
      <c r="GJR147" s="20"/>
      <c r="GJS147" s="20"/>
      <c r="GJT147" s="20"/>
      <c r="GJU147" s="20"/>
      <c r="GJV147" s="20"/>
      <c r="GJW147" s="20"/>
      <c r="GJX147" s="20"/>
      <c r="GJY147" s="20"/>
      <c r="GJZ147" s="20"/>
      <c r="GKA147" s="20"/>
      <c r="GKB147" s="20"/>
      <c r="GKC147" s="20"/>
      <c r="GKD147" s="20"/>
      <c r="GKE147" s="20"/>
      <c r="GKF147" s="20"/>
      <c r="GKG147" s="20"/>
      <c r="GKH147" s="20"/>
      <c r="GKI147" s="20"/>
      <c r="GKJ147" s="20"/>
      <c r="GKK147" s="20"/>
      <c r="GKL147" s="20"/>
      <c r="GKM147" s="20"/>
      <c r="GKN147" s="20"/>
      <c r="GKO147" s="20"/>
      <c r="GKP147" s="20"/>
      <c r="GKQ147" s="20"/>
      <c r="GKR147" s="20"/>
      <c r="GKS147" s="20"/>
      <c r="GKT147" s="20"/>
      <c r="GKU147" s="20"/>
      <c r="GKV147" s="20"/>
      <c r="GKW147" s="20"/>
      <c r="GKX147" s="20"/>
      <c r="GKY147" s="20"/>
      <c r="GKZ147" s="20"/>
      <c r="GLA147" s="20"/>
      <c r="GLB147" s="20"/>
      <c r="GLC147" s="20"/>
      <c r="GLD147" s="20"/>
      <c r="GLE147" s="20"/>
      <c r="GLF147" s="20"/>
      <c r="GLG147" s="20"/>
      <c r="GLH147" s="20"/>
      <c r="GLI147" s="20"/>
      <c r="GLJ147" s="20"/>
      <c r="GLK147" s="20"/>
      <c r="GLL147" s="20"/>
      <c r="GLM147" s="20"/>
      <c r="GLN147" s="20"/>
      <c r="GLO147" s="20"/>
      <c r="GLP147" s="20"/>
      <c r="GLQ147" s="20"/>
      <c r="GLR147" s="20"/>
      <c r="GLS147" s="20"/>
      <c r="GLT147" s="20"/>
      <c r="GLU147" s="20"/>
      <c r="GLV147" s="20"/>
      <c r="GLW147" s="20"/>
      <c r="GLX147" s="20"/>
      <c r="GLY147" s="20"/>
      <c r="GLZ147" s="20"/>
      <c r="GMA147" s="20"/>
      <c r="GMB147" s="20"/>
      <c r="GMC147" s="20"/>
      <c r="GMD147" s="20"/>
      <c r="GME147" s="20"/>
      <c r="GMF147" s="20"/>
      <c r="GMG147" s="20"/>
      <c r="GMH147" s="20"/>
      <c r="GMI147" s="20"/>
      <c r="GMJ147" s="20"/>
      <c r="GMK147" s="20"/>
      <c r="GML147" s="20"/>
      <c r="GMM147" s="20"/>
      <c r="GMN147" s="20"/>
      <c r="GMO147" s="20"/>
      <c r="GMP147" s="20"/>
      <c r="GMQ147" s="20"/>
      <c r="GMR147" s="20"/>
      <c r="GMS147" s="20"/>
      <c r="GMT147" s="20"/>
      <c r="GMU147" s="20"/>
      <c r="GMV147" s="20"/>
      <c r="GMW147" s="20"/>
      <c r="GMX147" s="20"/>
      <c r="GMY147" s="20"/>
      <c r="GMZ147" s="20"/>
      <c r="GNA147" s="20"/>
      <c r="GNB147" s="20"/>
      <c r="GNC147" s="20"/>
      <c r="GND147" s="20"/>
      <c r="GNE147" s="20"/>
      <c r="GNF147" s="20"/>
      <c r="GNG147" s="20"/>
      <c r="GNH147" s="20"/>
      <c r="GNI147" s="20"/>
      <c r="GNJ147" s="20"/>
      <c r="GNK147" s="20"/>
      <c r="GNL147" s="20"/>
      <c r="GNM147" s="20"/>
      <c r="GNN147" s="20"/>
      <c r="GNO147" s="20"/>
      <c r="GNP147" s="20"/>
      <c r="GNQ147" s="20"/>
      <c r="GNR147" s="20"/>
      <c r="GNS147" s="20"/>
      <c r="GNT147" s="20"/>
      <c r="GNU147" s="20"/>
      <c r="GNV147" s="20"/>
      <c r="GNW147" s="20"/>
      <c r="GNX147" s="20"/>
      <c r="GNY147" s="20"/>
      <c r="GNZ147" s="20"/>
      <c r="GOA147" s="20"/>
      <c r="GOB147" s="20"/>
      <c r="GOC147" s="20"/>
      <c r="GOD147" s="20"/>
      <c r="GOE147" s="20"/>
      <c r="GOF147" s="20"/>
      <c r="GOG147" s="20"/>
      <c r="GOH147" s="20"/>
      <c r="GOI147" s="20"/>
      <c r="GOJ147" s="20"/>
      <c r="GOK147" s="20"/>
      <c r="GOL147" s="20"/>
      <c r="GOM147" s="20"/>
      <c r="GON147" s="20"/>
      <c r="GOO147" s="20"/>
      <c r="GOP147" s="20"/>
      <c r="GOQ147" s="20"/>
      <c r="GOR147" s="20"/>
      <c r="GOS147" s="20"/>
      <c r="GOT147" s="20"/>
      <c r="GOU147" s="20"/>
      <c r="GOV147" s="20"/>
      <c r="GOW147" s="20"/>
      <c r="GOX147" s="20"/>
      <c r="GOY147" s="20"/>
      <c r="GOZ147" s="20"/>
      <c r="GPA147" s="20"/>
      <c r="GPB147" s="20"/>
      <c r="GPC147" s="20"/>
      <c r="GPD147" s="20"/>
      <c r="GPE147" s="20"/>
      <c r="GPF147" s="20"/>
      <c r="GPG147" s="20"/>
      <c r="GPH147" s="20"/>
      <c r="GPI147" s="20"/>
      <c r="GPJ147" s="20"/>
      <c r="GPK147" s="20"/>
      <c r="GPL147" s="20"/>
      <c r="GPM147" s="20"/>
      <c r="GPN147" s="20"/>
      <c r="GPO147" s="20"/>
      <c r="GPP147" s="20"/>
      <c r="GPQ147" s="20"/>
      <c r="GPR147" s="20"/>
      <c r="GPS147" s="20"/>
      <c r="GPT147" s="20"/>
      <c r="GPU147" s="20"/>
      <c r="GPV147" s="20"/>
      <c r="GPW147" s="20"/>
      <c r="GPX147" s="20"/>
      <c r="GPY147" s="20"/>
      <c r="GPZ147" s="20"/>
      <c r="GQA147" s="20"/>
      <c r="GQB147" s="20"/>
      <c r="GQC147" s="20"/>
      <c r="GQD147" s="20"/>
      <c r="GQE147" s="20"/>
      <c r="GQF147" s="20"/>
      <c r="GQG147" s="20"/>
      <c r="GQH147" s="20"/>
      <c r="GQI147" s="20"/>
      <c r="GQJ147" s="20"/>
      <c r="GQK147" s="20"/>
      <c r="GQL147" s="20"/>
      <c r="GQM147" s="20"/>
      <c r="GQN147" s="20"/>
      <c r="GQO147" s="20"/>
      <c r="GQP147" s="20"/>
      <c r="GQQ147" s="20"/>
      <c r="GQR147" s="20"/>
      <c r="GQS147" s="20"/>
      <c r="GQT147" s="20"/>
      <c r="GQU147" s="20"/>
      <c r="GQV147" s="20"/>
      <c r="GQW147" s="20"/>
      <c r="GQX147" s="20"/>
      <c r="GQY147" s="20"/>
      <c r="GQZ147" s="20"/>
      <c r="GRA147" s="20"/>
      <c r="GRB147" s="20"/>
      <c r="GRC147" s="20"/>
      <c r="GRD147" s="20"/>
      <c r="GRE147" s="20"/>
      <c r="GRF147" s="20"/>
      <c r="GRG147" s="20"/>
      <c r="GRH147" s="20"/>
      <c r="GRI147" s="20"/>
      <c r="GRJ147" s="20"/>
      <c r="GRK147" s="20"/>
      <c r="GRL147" s="20"/>
      <c r="GRM147" s="20"/>
      <c r="GRN147" s="20"/>
      <c r="GRO147" s="20"/>
      <c r="GRP147" s="20"/>
      <c r="GRQ147" s="20"/>
      <c r="GRR147" s="20"/>
      <c r="GRS147" s="20"/>
      <c r="GRT147" s="20"/>
      <c r="GRU147" s="20"/>
      <c r="GRV147" s="20"/>
      <c r="GRW147" s="20"/>
      <c r="GRX147" s="20"/>
      <c r="GRY147" s="20"/>
      <c r="GRZ147" s="20"/>
      <c r="GSA147" s="20"/>
      <c r="GSB147" s="20"/>
      <c r="GSC147" s="20"/>
      <c r="GSD147" s="20"/>
      <c r="GSE147" s="20"/>
      <c r="GSF147" s="20"/>
      <c r="GSG147" s="20"/>
      <c r="GSH147" s="20"/>
      <c r="GSI147" s="20"/>
      <c r="GSJ147" s="20"/>
      <c r="GSK147" s="20"/>
      <c r="GSL147" s="20"/>
      <c r="GSM147" s="20"/>
      <c r="GSN147" s="20"/>
      <c r="GSO147" s="20"/>
      <c r="GSP147" s="20"/>
      <c r="GSQ147" s="20"/>
      <c r="GSR147" s="20"/>
      <c r="GSS147" s="20"/>
      <c r="GST147" s="20"/>
      <c r="GSU147" s="20"/>
      <c r="GSV147" s="20"/>
      <c r="GSW147" s="20"/>
      <c r="GSX147" s="20"/>
      <c r="GSY147" s="20"/>
      <c r="GSZ147" s="20"/>
      <c r="GTA147" s="20"/>
      <c r="GTB147" s="20"/>
      <c r="GTC147" s="20"/>
      <c r="GTD147" s="20"/>
      <c r="GTE147" s="20"/>
      <c r="GTF147" s="20"/>
      <c r="GTG147" s="20"/>
      <c r="GTH147" s="20"/>
      <c r="GTI147" s="20"/>
      <c r="GTJ147" s="20"/>
      <c r="GTK147" s="20"/>
      <c r="GTL147" s="20"/>
      <c r="GTM147" s="20"/>
      <c r="GTN147" s="20"/>
      <c r="GTO147" s="20"/>
      <c r="GTP147" s="20"/>
      <c r="GTQ147" s="20"/>
      <c r="GTR147" s="20"/>
      <c r="GTS147" s="20"/>
      <c r="GTT147" s="20"/>
      <c r="GTU147" s="20"/>
      <c r="GTV147" s="20"/>
      <c r="GTW147" s="20"/>
      <c r="GTX147" s="20"/>
      <c r="GTY147" s="20"/>
      <c r="GTZ147" s="20"/>
      <c r="GUA147" s="20"/>
      <c r="GUB147" s="20"/>
      <c r="GUC147" s="20"/>
      <c r="GUD147" s="20"/>
      <c r="GUE147" s="20"/>
      <c r="GUF147" s="20"/>
      <c r="GUG147" s="20"/>
      <c r="GUH147" s="20"/>
      <c r="GUI147" s="20"/>
      <c r="GUJ147" s="20"/>
      <c r="GUK147" s="20"/>
      <c r="GUL147" s="20"/>
      <c r="GUM147" s="20"/>
      <c r="GUN147" s="20"/>
      <c r="GUO147" s="20"/>
      <c r="GUP147" s="20"/>
      <c r="GUQ147" s="20"/>
      <c r="GUR147" s="20"/>
      <c r="GUS147" s="20"/>
      <c r="GUT147" s="20"/>
      <c r="GUU147" s="20"/>
      <c r="GUV147" s="20"/>
      <c r="GUW147" s="20"/>
      <c r="GUX147" s="20"/>
      <c r="GUY147" s="20"/>
      <c r="GUZ147" s="20"/>
      <c r="GVA147" s="20"/>
      <c r="GVB147" s="20"/>
      <c r="GVC147" s="20"/>
      <c r="GVD147" s="20"/>
      <c r="GVE147" s="20"/>
      <c r="GVF147" s="20"/>
      <c r="GVG147" s="20"/>
      <c r="GVH147" s="20"/>
      <c r="GVI147" s="20"/>
      <c r="GVJ147" s="20"/>
      <c r="GVK147" s="20"/>
      <c r="GVL147" s="20"/>
      <c r="GVM147" s="20"/>
      <c r="GVN147" s="20"/>
      <c r="GVO147" s="20"/>
      <c r="GVP147" s="20"/>
      <c r="GVQ147" s="20"/>
      <c r="GVR147" s="20"/>
      <c r="GVS147" s="20"/>
      <c r="GVT147" s="20"/>
      <c r="GVU147" s="20"/>
      <c r="GVV147" s="20"/>
      <c r="GVW147" s="20"/>
      <c r="GVX147" s="20"/>
      <c r="GVY147" s="20"/>
      <c r="GVZ147" s="20"/>
      <c r="GWA147" s="20"/>
      <c r="GWB147" s="20"/>
      <c r="GWC147" s="20"/>
      <c r="GWD147" s="20"/>
      <c r="GWE147" s="20"/>
      <c r="GWF147" s="20"/>
      <c r="GWG147" s="20"/>
      <c r="GWH147" s="20"/>
      <c r="GWI147" s="20"/>
      <c r="GWJ147" s="20"/>
      <c r="GWK147" s="20"/>
      <c r="GWL147" s="20"/>
      <c r="GWM147" s="20"/>
      <c r="GWN147" s="20"/>
      <c r="GWO147" s="20"/>
      <c r="GWP147" s="20"/>
      <c r="GWQ147" s="20"/>
      <c r="GWR147" s="20"/>
      <c r="GWS147" s="20"/>
      <c r="GWT147" s="20"/>
      <c r="GWU147" s="20"/>
      <c r="GWV147" s="20"/>
      <c r="GWW147" s="20"/>
      <c r="GWX147" s="20"/>
      <c r="GWY147" s="20"/>
      <c r="GWZ147" s="20"/>
      <c r="GXA147" s="20"/>
      <c r="GXB147" s="20"/>
      <c r="GXC147" s="20"/>
      <c r="GXD147" s="20"/>
      <c r="GXE147" s="20"/>
      <c r="GXF147" s="20"/>
      <c r="GXG147" s="20"/>
      <c r="GXH147" s="20"/>
      <c r="GXI147" s="20"/>
      <c r="GXJ147" s="20"/>
      <c r="GXK147" s="20"/>
      <c r="GXL147" s="20"/>
      <c r="GXM147" s="20"/>
      <c r="GXN147" s="20"/>
      <c r="GXO147" s="20"/>
      <c r="GXP147" s="20"/>
      <c r="GXQ147" s="20"/>
      <c r="GXR147" s="20"/>
      <c r="GXS147" s="20"/>
      <c r="GXT147" s="20"/>
      <c r="GXU147" s="20"/>
      <c r="GXV147" s="20"/>
      <c r="GXW147" s="20"/>
      <c r="GXX147" s="20"/>
      <c r="GXY147" s="20"/>
      <c r="GXZ147" s="20"/>
      <c r="GYA147" s="20"/>
      <c r="GYB147" s="20"/>
      <c r="GYC147" s="20"/>
      <c r="GYD147" s="20"/>
      <c r="GYE147" s="20"/>
      <c r="GYF147" s="20"/>
      <c r="GYG147" s="20"/>
      <c r="GYH147" s="20"/>
      <c r="GYI147" s="20"/>
      <c r="GYJ147" s="20"/>
      <c r="GYK147" s="20"/>
      <c r="GYL147" s="20"/>
      <c r="GYM147" s="20"/>
      <c r="GYN147" s="20"/>
      <c r="GYO147" s="20"/>
      <c r="GYP147" s="20"/>
      <c r="GYQ147" s="20"/>
      <c r="GYR147" s="20"/>
      <c r="GYS147" s="20"/>
      <c r="GYT147" s="20"/>
      <c r="GYU147" s="20"/>
      <c r="GYV147" s="20"/>
      <c r="GYW147" s="20"/>
      <c r="GYX147" s="20"/>
      <c r="GYY147" s="20"/>
      <c r="GYZ147" s="20"/>
      <c r="GZA147" s="20"/>
      <c r="GZB147" s="20"/>
      <c r="GZC147" s="20"/>
      <c r="GZD147" s="20"/>
      <c r="GZE147" s="20"/>
      <c r="GZF147" s="20"/>
      <c r="GZG147" s="20"/>
      <c r="GZH147" s="20"/>
      <c r="GZI147" s="20"/>
      <c r="GZJ147" s="20"/>
      <c r="GZK147" s="20"/>
      <c r="GZL147" s="20"/>
      <c r="GZM147" s="20"/>
      <c r="GZN147" s="20"/>
      <c r="GZO147" s="20"/>
      <c r="GZP147" s="20"/>
      <c r="GZQ147" s="20"/>
      <c r="GZR147" s="20"/>
      <c r="GZS147" s="20"/>
      <c r="GZT147" s="20"/>
      <c r="GZU147" s="20"/>
      <c r="GZV147" s="20"/>
      <c r="GZW147" s="20"/>
      <c r="GZX147" s="20"/>
      <c r="GZY147" s="20"/>
      <c r="GZZ147" s="20"/>
      <c r="HAA147" s="20"/>
      <c r="HAB147" s="20"/>
      <c r="HAC147" s="20"/>
      <c r="HAD147" s="20"/>
      <c r="HAE147" s="20"/>
      <c r="HAF147" s="20"/>
      <c r="HAG147" s="20"/>
      <c r="HAH147" s="20"/>
      <c r="HAI147" s="20"/>
      <c r="HAJ147" s="20"/>
      <c r="HAK147" s="20"/>
      <c r="HAL147" s="20"/>
      <c r="HAM147" s="20"/>
      <c r="HAN147" s="20"/>
      <c r="HAO147" s="20"/>
      <c r="HAP147" s="20"/>
      <c r="HAQ147" s="20"/>
      <c r="HAR147" s="20"/>
      <c r="HAS147" s="20"/>
      <c r="HAT147" s="20"/>
      <c r="HAU147" s="20"/>
      <c r="HAV147" s="20"/>
      <c r="HAW147" s="20"/>
      <c r="HAX147" s="20"/>
      <c r="HAY147" s="20"/>
      <c r="HAZ147" s="20"/>
      <c r="HBA147" s="20"/>
      <c r="HBB147" s="20"/>
      <c r="HBC147" s="20"/>
      <c r="HBD147" s="20"/>
      <c r="HBE147" s="20"/>
      <c r="HBF147" s="20"/>
      <c r="HBG147" s="20"/>
      <c r="HBH147" s="20"/>
      <c r="HBI147" s="20"/>
      <c r="HBJ147" s="20"/>
      <c r="HBK147" s="20"/>
      <c r="HBL147" s="20"/>
      <c r="HBM147" s="20"/>
      <c r="HBN147" s="20"/>
      <c r="HBO147" s="20"/>
      <c r="HBP147" s="20"/>
      <c r="HBQ147" s="20"/>
      <c r="HBR147" s="20"/>
      <c r="HBS147" s="20"/>
      <c r="HBT147" s="20"/>
      <c r="HBU147" s="20"/>
      <c r="HBV147" s="20"/>
      <c r="HBW147" s="20"/>
      <c r="HBX147" s="20"/>
      <c r="HBY147" s="20"/>
      <c r="HBZ147" s="20"/>
      <c r="HCA147" s="20"/>
      <c r="HCB147" s="20"/>
      <c r="HCC147" s="20"/>
      <c r="HCD147" s="20"/>
      <c r="HCE147" s="20"/>
      <c r="HCF147" s="20"/>
      <c r="HCG147" s="20"/>
      <c r="HCH147" s="20"/>
      <c r="HCI147" s="20"/>
      <c r="HCJ147" s="20"/>
      <c r="HCK147" s="20"/>
      <c r="HCL147" s="20"/>
      <c r="HCM147" s="20"/>
      <c r="HCN147" s="20"/>
      <c r="HCO147" s="20"/>
      <c r="HCP147" s="20"/>
      <c r="HCQ147" s="20"/>
      <c r="HCR147" s="20"/>
      <c r="HCS147" s="20"/>
      <c r="HCT147" s="20"/>
      <c r="HCU147" s="20"/>
      <c r="HCV147" s="20"/>
      <c r="HCW147" s="20"/>
      <c r="HCX147" s="20"/>
      <c r="HCY147" s="20"/>
      <c r="HCZ147" s="20"/>
      <c r="HDA147" s="20"/>
      <c r="HDB147" s="20"/>
      <c r="HDC147" s="20"/>
      <c r="HDD147" s="20"/>
      <c r="HDE147" s="20"/>
      <c r="HDF147" s="20"/>
      <c r="HDG147" s="20"/>
      <c r="HDH147" s="20"/>
      <c r="HDI147" s="20"/>
      <c r="HDJ147" s="20"/>
      <c r="HDK147" s="20"/>
      <c r="HDL147" s="20"/>
      <c r="HDM147" s="20"/>
      <c r="HDN147" s="20"/>
      <c r="HDO147" s="20"/>
      <c r="HDP147" s="20"/>
      <c r="HDQ147" s="20"/>
      <c r="HDR147" s="20"/>
      <c r="HDS147" s="20"/>
      <c r="HDT147" s="20"/>
      <c r="HDU147" s="20"/>
      <c r="HDV147" s="20"/>
      <c r="HDW147" s="20"/>
      <c r="HDX147" s="20"/>
      <c r="HDY147" s="20"/>
      <c r="HDZ147" s="20"/>
      <c r="HEA147" s="20"/>
      <c r="HEB147" s="20"/>
      <c r="HEC147" s="20"/>
      <c r="HED147" s="20"/>
      <c r="HEE147" s="20"/>
      <c r="HEF147" s="20"/>
      <c r="HEG147" s="20"/>
      <c r="HEH147" s="20"/>
      <c r="HEI147" s="20"/>
      <c r="HEJ147" s="20"/>
      <c r="HEK147" s="20"/>
      <c r="HEL147" s="20"/>
      <c r="HEM147" s="20"/>
      <c r="HEN147" s="20"/>
      <c r="HEO147" s="20"/>
      <c r="HEP147" s="20"/>
      <c r="HEQ147" s="20"/>
      <c r="HER147" s="20"/>
      <c r="HES147" s="20"/>
      <c r="HET147" s="20"/>
      <c r="HEU147" s="20"/>
      <c r="HEV147" s="20"/>
      <c r="HEW147" s="20"/>
      <c r="HEX147" s="20"/>
      <c r="HEY147" s="20"/>
      <c r="HEZ147" s="20"/>
      <c r="HFA147" s="20"/>
      <c r="HFB147" s="20"/>
      <c r="HFC147" s="20"/>
      <c r="HFD147" s="20"/>
      <c r="HFE147" s="20"/>
      <c r="HFF147" s="20"/>
      <c r="HFG147" s="20"/>
      <c r="HFH147" s="20"/>
      <c r="HFI147" s="20"/>
      <c r="HFJ147" s="20"/>
      <c r="HFK147" s="20"/>
      <c r="HFL147" s="20"/>
      <c r="HFM147" s="20"/>
      <c r="HFN147" s="20"/>
      <c r="HFO147" s="20"/>
      <c r="HFP147" s="20"/>
      <c r="HFQ147" s="20"/>
      <c r="HFR147" s="20"/>
      <c r="HFS147" s="20"/>
      <c r="HFT147" s="20"/>
      <c r="HFU147" s="20"/>
      <c r="HFV147" s="20"/>
      <c r="HFW147" s="20"/>
      <c r="HFX147" s="20"/>
      <c r="HFY147" s="20"/>
      <c r="HFZ147" s="20"/>
      <c r="HGA147" s="20"/>
      <c r="HGB147" s="20"/>
      <c r="HGC147" s="20"/>
      <c r="HGD147" s="20"/>
      <c r="HGE147" s="20"/>
      <c r="HGF147" s="20"/>
      <c r="HGG147" s="20"/>
      <c r="HGH147" s="20"/>
      <c r="HGI147" s="20"/>
      <c r="HGJ147" s="20"/>
      <c r="HGK147" s="20"/>
      <c r="HGL147" s="20"/>
      <c r="HGM147" s="20"/>
      <c r="HGN147" s="20"/>
      <c r="HGO147" s="20"/>
      <c r="HGP147" s="20"/>
      <c r="HGQ147" s="20"/>
      <c r="HGR147" s="20"/>
      <c r="HGS147" s="20"/>
      <c r="HGT147" s="20"/>
      <c r="HGU147" s="20"/>
      <c r="HGV147" s="20"/>
      <c r="HGW147" s="20"/>
      <c r="HGX147" s="20"/>
      <c r="HGY147" s="20"/>
      <c r="HGZ147" s="20"/>
      <c r="HHA147" s="20"/>
      <c r="HHB147" s="20"/>
      <c r="HHC147" s="20"/>
      <c r="HHD147" s="20"/>
      <c r="HHE147" s="20"/>
      <c r="HHF147" s="20"/>
      <c r="HHG147" s="20"/>
      <c r="HHH147" s="20"/>
      <c r="HHI147" s="20"/>
      <c r="HHJ147" s="20"/>
      <c r="HHK147" s="20"/>
      <c r="HHL147" s="20"/>
      <c r="HHM147" s="20"/>
      <c r="HHN147" s="20"/>
      <c r="HHO147" s="20"/>
      <c r="HHP147" s="20"/>
      <c r="HHQ147" s="20"/>
      <c r="HHR147" s="20"/>
      <c r="HHS147" s="20"/>
      <c r="HHT147" s="20"/>
      <c r="HHU147" s="20"/>
      <c r="HHV147" s="20"/>
      <c r="HHW147" s="20"/>
      <c r="HHX147" s="20"/>
      <c r="HHY147" s="20"/>
      <c r="HHZ147" s="20"/>
      <c r="HIA147" s="20"/>
      <c r="HIB147" s="20"/>
      <c r="HIC147" s="20"/>
      <c r="HID147" s="20"/>
      <c r="HIE147" s="20"/>
      <c r="HIF147" s="20"/>
      <c r="HIG147" s="20"/>
      <c r="HIH147" s="20"/>
      <c r="HII147" s="20"/>
      <c r="HIJ147" s="20"/>
      <c r="HIK147" s="20"/>
      <c r="HIL147" s="20"/>
      <c r="HIM147" s="20"/>
      <c r="HIN147" s="20"/>
      <c r="HIO147" s="20"/>
      <c r="HIP147" s="20"/>
      <c r="HIQ147" s="20"/>
      <c r="HIR147" s="20"/>
      <c r="HIS147" s="20"/>
      <c r="HIT147" s="20"/>
      <c r="HIU147" s="20"/>
      <c r="HIV147" s="20"/>
      <c r="HIW147" s="20"/>
      <c r="HIX147" s="20"/>
      <c r="HIY147" s="20"/>
      <c r="HIZ147" s="20"/>
      <c r="HJA147" s="20"/>
      <c r="HJB147" s="20"/>
      <c r="HJC147" s="20"/>
      <c r="HJD147" s="20"/>
      <c r="HJE147" s="20"/>
      <c r="HJF147" s="20"/>
      <c r="HJG147" s="20"/>
      <c r="HJH147" s="20"/>
      <c r="HJI147" s="20"/>
      <c r="HJJ147" s="20"/>
      <c r="HJK147" s="20"/>
      <c r="HJL147" s="20"/>
      <c r="HJM147" s="20"/>
      <c r="HJN147" s="20"/>
      <c r="HJO147" s="20"/>
      <c r="HJP147" s="20"/>
      <c r="HJQ147" s="20"/>
      <c r="HJR147" s="20"/>
      <c r="HJS147" s="20"/>
      <c r="HJT147" s="20"/>
      <c r="HJU147" s="20"/>
      <c r="HJV147" s="20"/>
      <c r="HJW147" s="20"/>
      <c r="HJX147" s="20"/>
      <c r="HJY147" s="20"/>
      <c r="HJZ147" s="20"/>
      <c r="HKA147" s="20"/>
      <c r="HKB147" s="20"/>
      <c r="HKC147" s="20"/>
      <c r="HKD147" s="20"/>
      <c r="HKE147" s="20"/>
      <c r="HKF147" s="20"/>
      <c r="HKG147" s="20"/>
      <c r="HKH147" s="20"/>
      <c r="HKI147" s="20"/>
      <c r="HKJ147" s="20"/>
      <c r="HKK147" s="20"/>
      <c r="HKL147" s="20"/>
      <c r="HKM147" s="20"/>
      <c r="HKN147" s="20"/>
      <c r="HKO147" s="20"/>
      <c r="HKP147" s="20"/>
      <c r="HKQ147" s="20"/>
      <c r="HKR147" s="20"/>
      <c r="HKS147" s="20"/>
      <c r="HKT147" s="20"/>
      <c r="HKU147" s="20"/>
      <c r="HKV147" s="20"/>
      <c r="HKW147" s="20"/>
      <c r="HKX147" s="20"/>
      <c r="HKY147" s="20"/>
      <c r="HKZ147" s="20"/>
      <c r="HLA147" s="20"/>
      <c r="HLB147" s="20"/>
      <c r="HLC147" s="20"/>
      <c r="HLD147" s="20"/>
      <c r="HLE147" s="20"/>
      <c r="HLF147" s="20"/>
      <c r="HLG147" s="20"/>
      <c r="HLH147" s="20"/>
      <c r="HLI147" s="20"/>
      <c r="HLJ147" s="20"/>
      <c r="HLK147" s="20"/>
      <c r="HLL147" s="20"/>
      <c r="HLM147" s="20"/>
      <c r="HLN147" s="20"/>
      <c r="HLO147" s="20"/>
      <c r="HLP147" s="20"/>
      <c r="HLQ147" s="20"/>
      <c r="HLR147" s="20"/>
      <c r="HLS147" s="20"/>
      <c r="HLT147" s="20"/>
      <c r="HLU147" s="20"/>
      <c r="HLV147" s="20"/>
      <c r="HLW147" s="20"/>
      <c r="HLX147" s="20"/>
      <c r="HLY147" s="20"/>
      <c r="HLZ147" s="20"/>
      <c r="HMA147" s="20"/>
      <c r="HMB147" s="20"/>
      <c r="HMC147" s="20"/>
      <c r="HMD147" s="20"/>
      <c r="HME147" s="20"/>
      <c r="HMF147" s="20"/>
      <c r="HMG147" s="20"/>
      <c r="HMH147" s="20"/>
      <c r="HMI147" s="20"/>
      <c r="HMJ147" s="20"/>
      <c r="HMK147" s="20"/>
      <c r="HML147" s="20"/>
      <c r="HMM147" s="20"/>
      <c r="HMN147" s="20"/>
      <c r="HMO147" s="20"/>
      <c r="HMP147" s="20"/>
      <c r="HMQ147" s="20"/>
      <c r="HMR147" s="20"/>
      <c r="HMS147" s="20"/>
      <c r="HMT147" s="20"/>
      <c r="HMU147" s="20"/>
      <c r="HMV147" s="20"/>
      <c r="HMW147" s="20"/>
      <c r="HMX147" s="20"/>
      <c r="HMY147" s="20"/>
      <c r="HMZ147" s="20"/>
      <c r="HNA147" s="20"/>
      <c r="HNB147" s="20"/>
      <c r="HNC147" s="20"/>
      <c r="HND147" s="20"/>
      <c r="HNE147" s="20"/>
      <c r="HNF147" s="20"/>
      <c r="HNG147" s="20"/>
      <c r="HNH147" s="20"/>
      <c r="HNI147" s="20"/>
      <c r="HNJ147" s="20"/>
      <c r="HNK147" s="20"/>
      <c r="HNL147" s="20"/>
      <c r="HNM147" s="20"/>
      <c r="HNN147" s="20"/>
      <c r="HNO147" s="20"/>
      <c r="HNP147" s="20"/>
      <c r="HNQ147" s="20"/>
      <c r="HNR147" s="20"/>
      <c r="HNS147" s="20"/>
      <c r="HNT147" s="20"/>
      <c r="HNU147" s="20"/>
      <c r="HNV147" s="20"/>
      <c r="HNW147" s="20"/>
      <c r="HNX147" s="20"/>
      <c r="HNY147" s="20"/>
      <c r="HNZ147" s="20"/>
      <c r="HOA147" s="20"/>
      <c r="HOB147" s="20"/>
      <c r="HOC147" s="20"/>
      <c r="HOD147" s="20"/>
      <c r="HOE147" s="20"/>
      <c r="HOF147" s="20"/>
      <c r="HOG147" s="20"/>
      <c r="HOH147" s="20"/>
      <c r="HOI147" s="20"/>
      <c r="HOJ147" s="20"/>
      <c r="HOK147" s="20"/>
      <c r="HOL147" s="20"/>
      <c r="HOM147" s="20"/>
      <c r="HON147" s="20"/>
      <c r="HOO147" s="20"/>
      <c r="HOP147" s="20"/>
      <c r="HOQ147" s="20"/>
      <c r="HOR147" s="20"/>
      <c r="HOS147" s="20"/>
      <c r="HOT147" s="20"/>
      <c r="HOU147" s="20"/>
      <c r="HOV147" s="20"/>
      <c r="HOW147" s="20"/>
      <c r="HOX147" s="20"/>
      <c r="HOY147" s="20"/>
      <c r="HOZ147" s="20"/>
      <c r="HPA147" s="20"/>
      <c r="HPB147" s="20"/>
      <c r="HPC147" s="20"/>
      <c r="HPD147" s="20"/>
      <c r="HPE147" s="20"/>
      <c r="HPF147" s="20"/>
      <c r="HPG147" s="20"/>
      <c r="HPH147" s="20"/>
      <c r="HPI147" s="20"/>
      <c r="HPJ147" s="20"/>
      <c r="HPK147" s="20"/>
      <c r="HPL147" s="20"/>
      <c r="HPM147" s="20"/>
      <c r="HPN147" s="20"/>
      <c r="HPO147" s="20"/>
      <c r="HPP147" s="20"/>
      <c r="HPQ147" s="20"/>
      <c r="HPR147" s="20"/>
      <c r="HPS147" s="20"/>
      <c r="HPT147" s="20"/>
      <c r="HPU147" s="20"/>
      <c r="HPV147" s="20"/>
      <c r="HPW147" s="20"/>
      <c r="HPX147" s="20"/>
      <c r="HPY147" s="20"/>
      <c r="HPZ147" s="20"/>
      <c r="HQA147" s="20"/>
      <c r="HQB147" s="20"/>
      <c r="HQC147" s="20"/>
      <c r="HQD147" s="20"/>
      <c r="HQE147" s="20"/>
      <c r="HQF147" s="20"/>
      <c r="HQG147" s="20"/>
      <c r="HQH147" s="20"/>
      <c r="HQI147" s="20"/>
      <c r="HQJ147" s="20"/>
      <c r="HQK147" s="20"/>
      <c r="HQL147" s="20"/>
      <c r="HQM147" s="20"/>
      <c r="HQN147" s="20"/>
      <c r="HQO147" s="20"/>
      <c r="HQP147" s="20"/>
      <c r="HQQ147" s="20"/>
      <c r="HQR147" s="20"/>
      <c r="HQS147" s="20"/>
      <c r="HQT147" s="20"/>
      <c r="HQU147" s="20"/>
      <c r="HQV147" s="20"/>
      <c r="HQW147" s="20"/>
      <c r="HQX147" s="20"/>
      <c r="HQY147" s="20"/>
      <c r="HQZ147" s="20"/>
      <c r="HRA147" s="20"/>
      <c r="HRB147" s="20"/>
      <c r="HRC147" s="20"/>
      <c r="HRD147" s="20"/>
      <c r="HRE147" s="20"/>
      <c r="HRF147" s="20"/>
      <c r="HRG147" s="20"/>
      <c r="HRH147" s="20"/>
      <c r="HRI147" s="20"/>
      <c r="HRJ147" s="20"/>
      <c r="HRK147" s="20"/>
      <c r="HRL147" s="20"/>
      <c r="HRM147" s="20"/>
      <c r="HRN147" s="20"/>
      <c r="HRO147" s="20"/>
      <c r="HRP147" s="20"/>
      <c r="HRQ147" s="20"/>
      <c r="HRR147" s="20"/>
      <c r="HRS147" s="20"/>
      <c r="HRT147" s="20"/>
      <c r="HRU147" s="20"/>
      <c r="HRV147" s="20"/>
      <c r="HRW147" s="20"/>
      <c r="HRX147" s="20"/>
      <c r="HRY147" s="20"/>
      <c r="HRZ147" s="20"/>
      <c r="HSA147" s="20"/>
      <c r="HSB147" s="20"/>
      <c r="HSC147" s="20"/>
      <c r="HSD147" s="20"/>
      <c r="HSE147" s="20"/>
      <c r="HSF147" s="20"/>
      <c r="HSG147" s="20"/>
      <c r="HSH147" s="20"/>
      <c r="HSI147" s="20"/>
      <c r="HSJ147" s="20"/>
      <c r="HSK147" s="20"/>
      <c r="HSL147" s="20"/>
      <c r="HSM147" s="20"/>
      <c r="HSN147" s="20"/>
      <c r="HSO147" s="20"/>
      <c r="HSP147" s="20"/>
      <c r="HSQ147" s="20"/>
      <c r="HSR147" s="20"/>
      <c r="HSS147" s="20"/>
      <c r="HST147" s="20"/>
      <c r="HSU147" s="20"/>
      <c r="HSV147" s="20"/>
      <c r="HSW147" s="20"/>
      <c r="HSX147" s="20"/>
      <c r="HSY147" s="20"/>
      <c r="HSZ147" s="20"/>
      <c r="HTA147" s="20"/>
      <c r="HTB147" s="20"/>
      <c r="HTC147" s="20"/>
      <c r="HTD147" s="20"/>
      <c r="HTE147" s="20"/>
      <c r="HTF147" s="20"/>
      <c r="HTG147" s="20"/>
      <c r="HTH147" s="20"/>
      <c r="HTI147" s="20"/>
      <c r="HTJ147" s="20"/>
      <c r="HTK147" s="20"/>
      <c r="HTL147" s="20"/>
      <c r="HTM147" s="20"/>
      <c r="HTN147" s="20"/>
      <c r="HTO147" s="20"/>
      <c r="HTP147" s="20"/>
      <c r="HTQ147" s="20"/>
      <c r="HTR147" s="20"/>
      <c r="HTS147" s="20"/>
      <c r="HTT147" s="20"/>
      <c r="HTU147" s="20"/>
      <c r="HTV147" s="20"/>
      <c r="HTW147" s="20"/>
      <c r="HTX147" s="20"/>
      <c r="HTY147" s="20"/>
      <c r="HTZ147" s="20"/>
      <c r="HUA147" s="20"/>
      <c r="HUB147" s="20"/>
      <c r="HUC147" s="20"/>
      <c r="HUD147" s="20"/>
      <c r="HUE147" s="20"/>
      <c r="HUF147" s="20"/>
      <c r="HUG147" s="20"/>
      <c r="HUH147" s="20"/>
      <c r="HUI147" s="20"/>
      <c r="HUJ147" s="20"/>
      <c r="HUK147" s="20"/>
      <c r="HUL147" s="20"/>
      <c r="HUM147" s="20"/>
      <c r="HUN147" s="20"/>
      <c r="HUO147" s="20"/>
      <c r="HUP147" s="20"/>
      <c r="HUQ147" s="20"/>
      <c r="HUR147" s="20"/>
      <c r="HUS147" s="20"/>
      <c r="HUT147" s="20"/>
      <c r="HUU147" s="20"/>
      <c r="HUV147" s="20"/>
      <c r="HUW147" s="20"/>
      <c r="HUX147" s="20"/>
      <c r="HUY147" s="20"/>
      <c r="HUZ147" s="20"/>
      <c r="HVA147" s="20"/>
      <c r="HVB147" s="20"/>
      <c r="HVC147" s="20"/>
      <c r="HVD147" s="20"/>
      <c r="HVE147" s="20"/>
      <c r="HVF147" s="20"/>
      <c r="HVG147" s="20"/>
      <c r="HVH147" s="20"/>
      <c r="HVI147" s="20"/>
      <c r="HVJ147" s="20"/>
      <c r="HVK147" s="20"/>
      <c r="HVL147" s="20"/>
      <c r="HVM147" s="20"/>
      <c r="HVN147" s="20"/>
      <c r="HVO147" s="20"/>
      <c r="HVP147" s="20"/>
      <c r="HVQ147" s="20"/>
      <c r="HVR147" s="20"/>
      <c r="HVS147" s="20"/>
      <c r="HVT147" s="20"/>
      <c r="HVU147" s="20"/>
      <c r="HVV147" s="20"/>
      <c r="HVW147" s="20"/>
      <c r="HVX147" s="20"/>
      <c r="HVY147" s="20"/>
      <c r="HVZ147" s="20"/>
      <c r="HWA147" s="20"/>
      <c r="HWB147" s="20"/>
      <c r="HWC147" s="20"/>
      <c r="HWD147" s="20"/>
      <c r="HWE147" s="20"/>
      <c r="HWF147" s="20"/>
      <c r="HWG147" s="20"/>
      <c r="HWH147" s="20"/>
      <c r="HWI147" s="20"/>
      <c r="HWJ147" s="20"/>
      <c r="HWK147" s="20"/>
      <c r="HWL147" s="20"/>
      <c r="HWM147" s="20"/>
      <c r="HWN147" s="20"/>
      <c r="HWO147" s="20"/>
      <c r="HWP147" s="20"/>
      <c r="HWQ147" s="20"/>
      <c r="HWR147" s="20"/>
      <c r="HWS147" s="20"/>
      <c r="HWT147" s="20"/>
      <c r="HWU147" s="20"/>
      <c r="HWV147" s="20"/>
      <c r="HWW147" s="20"/>
      <c r="HWX147" s="20"/>
      <c r="HWY147" s="20"/>
      <c r="HWZ147" s="20"/>
      <c r="HXA147" s="20"/>
      <c r="HXB147" s="20"/>
      <c r="HXC147" s="20"/>
      <c r="HXD147" s="20"/>
      <c r="HXE147" s="20"/>
      <c r="HXF147" s="20"/>
      <c r="HXG147" s="20"/>
      <c r="HXH147" s="20"/>
      <c r="HXI147" s="20"/>
      <c r="HXJ147" s="20"/>
      <c r="HXK147" s="20"/>
      <c r="HXL147" s="20"/>
      <c r="HXM147" s="20"/>
      <c r="HXN147" s="20"/>
      <c r="HXO147" s="20"/>
      <c r="HXP147" s="20"/>
      <c r="HXQ147" s="20"/>
      <c r="HXR147" s="20"/>
      <c r="HXS147" s="20"/>
      <c r="HXT147" s="20"/>
      <c r="HXU147" s="20"/>
      <c r="HXV147" s="20"/>
      <c r="HXW147" s="20"/>
      <c r="HXX147" s="20"/>
      <c r="HXY147" s="20"/>
      <c r="HXZ147" s="20"/>
      <c r="HYA147" s="20"/>
      <c r="HYB147" s="20"/>
      <c r="HYC147" s="20"/>
      <c r="HYD147" s="20"/>
      <c r="HYE147" s="20"/>
      <c r="HYF147" s="20"/>
      <c r="HYG147" s="20"/>
      <c r="HYH147" s="20"/>
      <c r="HYI147" s="20"/>
      <c r="HYJ147" s="20"/>
      <c r="HYK147" s="20"/>
      <c r="HYL147" s="20"/>
      <c r="HYM147" s="20"/>
      <c r="HYN147" s="20"/>
      <c r="HYO147" s="20"/>
      <c r="HYP147" s="20"/>
      <c r="HYQ147" s="20"/>
      <c r="HYR147" s="20"/>
      <c r="HYS147" s="20"/>
      <c r="HYT147" s="20"/>
      <c r="HYU147" s="20"/>
      <c r="HYV147" s="20"/>
      <c r="HYW147" s="20"/>
      <c r="HYX147" s="20"/>
      <c r="HYY147" s="20"/>
      <c r="HYZ147" s="20"/>
      <c r="HZA147" s="20"/>
      <c r="HZB147" s="20"/>
      <c r="HZC147" s="20"/>
      <c r="HZD147" s="20"/>
      <c r="HZE147" s="20"/>
      <c r="HZF147" s="20"/>
      <c r="HZG147" s="20"/>
      <c r="HZH147" s="20"/>
      <c r="HZI147" s="20"/>
      <c r="HZJ147" s="20"/>
      <c r="HZK147" s="20"/>
      <c r="HZL147" s="20"/>
      <c r="HZM147" s="20"/>
      <c r="HZN147" s="20"/>
      <c r="HZO147" s="20"/>
      <c r="HZP147" s="20"/>
      <c r="HZQ147" s="20"/>
      <c r="HZR147" s="20"/>
      <c r="HZS147" s="20"/>
      <c r="HZT147" s="20"/>
      <c r="HZU147" s="20"/>
      <c r="HZV147" s="20"/>
      <c r="HZW147" s="20"/>
      <c r="HZX147" s="20"/>
      <c r="HZY147" s="20"/>
      <c r="HZZ147" s="20"/>
      <c r="IAA147" s="20"/>
      <c r="IAB147" s="20"/>
      <c r="IAC147" s="20"/>
      <c r="IAD147" s="20"/>
      <c r="IAE147" s="20"/>
      <c r="IAF147" s="20"/>
      <c r="IAG147" s="20"/>
      <c r="IAH147" s="20"/>
      <c r="IAI147" s="20"/>
      <c r="IAJ147" s="20"/>
      <c r="IAK147" s="20"/>
      <c r="IAL147" s="20"/>
      <c r="IAM147" s="20"/>
      <c r="IAN147" s="20"/>
      <c r="IAO147" s="20"/>
      <c r="IAP147" s="20"/>
      <c r="IAQ147" s="20"/>
      <c r="IAR147" s="20"/>
      <c r="IAS147" s="20"/>
      <c r="IAT147" s="20"/>
      <c r="IAU147" s="20"/>
      <c r="IAV147" s="20"/>
      <c r="IAW147" s="20"/>
      <c r="IAX147" s="20"/>
      <c r="IAY147" s="20"/>
      <c r="IAZ147" s="20"/>
      <c r="IBA147" s="20"/>
      <c r="IBB147" s="20"/>
      <c r="IBC147" s="20"/>
      <c r="IBD147" s="20"/>
      <c r="IBE147" s="20"/>
      <c r="IBF147" s="20"/>
      <c r="IBG147" s="20"/>
      <c r="IBH147" s="20"/>
      <c r="IBI147" s="20"/>
      <c r="IBJ147" s="20"/>
      <c r="IBK147" s="20"/>
      <c r="IBL147" s="20"/>
      <c r="IBM147" s="20"/>
      <c r="IBN147" s="20"/>
      <c r="IBO147" s="20"/>
      <c r="IBP147" s="20"/>
      <c r="IBQ147" s="20"/>
      <c r="IBR147" s="20"/>
      <c r="IBS147" s="20"/>
      <c r="IBT147" s="20"/>
      <c r="IBU147" s="20"/>
      <c r="IBV147" s="20"/>
      <c r="IBW147" s="20"/>
      <c r="IBX147" s="20"/>
      <c r="IBY147" s="20"/>
      <c r="IBZ147" s="20"/>
      <c r="ICA147" s="20"/>
      <c r="ICB147" s="20"/>
      <c r="ICC147" s="20"/>
      <c r="ICD147" s="20"/>
      <c r="ICE147" s="20"/>
      <c r="ICF147" s="20"/>
      <c r="ICG147" s="20"/>
      <c r="ICH147" s="20"/>
      <c r="ICI147" s="20"/>
      <c r="ICJ147" s="20"/>
      <c r="ICK147" s="20"/>
      <c r="ICL147" s="20"/>
      <c r="ICM147" s="20"/>
      <c r="ICN147" s="20"/>
      <c r="ICO147" s="20"/>
      <c r="ICP147" s="20"/>
      <c r="ICQ147" s="20"/>
      <c r="ICR147" s="20"/>
      <c r="ICS147" s="20"/>
      <c r="ICT147" s="20"/>
      <c r="ICU147" s="20"/>
      <c r="ICV147" s="20"/>
      <c r="ICW147" s="20"/>
      <c r="ICX147" s="20"/>
      <c r="ICY147" s="20"/>
      <c r="ICZ147" s="20"/>
      <c r="IDA147" s="20"/>
      <c r="IDB147" s="20"/>
      <c r="IDC147" s="20"/>
      <c r="IDD147" s="20"/>
      <c r="IDE147" s="20"/>
      <c r="IDF147" s="20"/>
      <c r="IDG147" s="20"/>
      <c r="IDH147" s="20"/>
      <c r="IDI147" s="20"/>
      <c r="IDJ147" s="20"/>
      <c r="IDK147" s="20"/>
      <c r="IDL147" s="20"/>
      <c r="IDM147" s="20"/>
      <c r="IDN147" s="20"/>
      <c r="IDO147" s="20"/>
      <c r="IDP147" s="20"/>
      <c r="IDQ147" s="20"/>
      <c r="IDR147" s="20"/>
      <c r="IDS147" s="20"/>
      <c r="IDT147" s="20"/>
      <c r="IDU147" s="20"/>
      <c r="IDV147" s="20"/>
      <c r="IDW147" s="20"/>
      <c r="IDX147" s="20"/>
      <c r="IDY147" s="20"/>
      <c r="IDZ147" s="20"/>
      <c r="IEA147" s="20"/>
      <c r="IEB147" s="20"/>
      <c r="IEC147" s="20"/>
      <c r="IED147" s="20"/>
      <c r="IEE147" s="20"/>
      <c r="IEF147" s="20"/>
      <c r="IEG147" s="20"/>
      <c r="IEH147" s="20"/>
      <c r="IEI147" s="20"/>
      <c r="IEJ147" s="20"/>
      <c r="IEK147" s="20"/>
      <c r="IEL147" s="20"/>
      <c r="IEM147" s="20"/>
      <c r="IEN147" s="20"/>
      <c r="IEO147" s="20"/>
      <c r="IEP147" s="20"/>
      <c r="IEQ147" s="20"/>
      <c r="IER147" s="20"/>
      <c r="IES147" s="20"/>
      <c r="IET147" s="20"/>
      <c r="IEU147" s="20"/>
      <c r="IEV147" s="20"/>
      <c r="IEW147" s="20"/>
      <c r="IEX147" s="20"/>
      <c r="IEY147" s="20"/>
      <c r="IEZ147" s="20"/>
      <c r="IFA147" s="20"/>
      <c r="IFB147" s="20"/>
      <c r="IFC147" s="20"/>
      <c r="IFD147" s="20"/>
      <c r="IFE147" s="20"/>
      <c r="IFF147" s="20"/>
      <c r="IFG147" s="20"/>
      <c r="IFH147" s="20"/>
      <c r="IFI147" s="20"/>
      <c r="IFJ147" s="20"/>
      <c r="IFK147" s="20"/>
      <c r="IFL147" s="20"/>
      <c r="IFM147" s="20"/>
      <c r="IFN147" s="20"/>
      <c r="IFO147" s="20"/>
      <c r="IFP147" s="20"/>
      <c r="IFQ147" s="20"/>
      <c r="IFR147" s="20"/>
      <c r="IFS147" s="20"/>
      <c r="IFT147" s="20"/>
      <c r="IFU147" s="20"/>
      <c r="IFV147" s="20"/>
      <c r="IFW147" s="20"/>
      <c r="IFX147" s="20"/>
      <c r="IFY147" s="20"/>
      <c r="IFZ147" s="20"/>
      <c r="IGA147" s="20"/>
      <c r="IGB147" s="20"/>
      <c r="IGC147" s="20"/>
      <c r="IGD147" s="20"/>
      <c r="IGE147" s="20"/>
      <c r="IGF147" s="20"/>
      <c r="IGG147" s="20"/>
      <c r="IGH147" s="20"/>
      <c r="IGI147" s="20"/>
      <c r="IGJ147" s="20"/>
      <c r="IGK147" s="20"/>
      <c r="IGL147" s="20"/>
      <c r="IGM147" s="20"/>
      <c r="IGN147" s="20"/>
      <c r="IGO147" s="20"/>
      <c r="IGP147" s="20"/>
      <c r="IGQ147" s="20"/>
      <c r="IGR147" s="20"/>
      <c r="IGS147" s="20"/>
      <c r="IGT147" s="20"/>
      <c r="IGU147" s="20"/>
      <c r="IGV147" s="20"/>
      <c r="IGW147" s="20"/>
      <c r="IGX147" s="20"/>
      <c r="IGY147" s="20"/>
      <c r="IGZ147" s="20"/>
      <c r="IHA147" s="20"/>
      <c r="IHB147" s="20"/>
      <c r="IHC147" s="20"/>
      <c r="IHD147" s="20"/>
      <c r="IHE147" s="20"/>
      <c r="IHF147" s="20"/>
      <c r="IHG147" s="20"/>
      <c r="IHH147" s="20"/>
      <c r="IHI147" s="20"/>
      <c r="IHJ147" s="20"/>
      <c r="IHK147" s="20"/>
      <c r="IHL147" s="20"/>
      <c r="IHM147" s="20"/>
      <c r="IHN147" s="20"/>
      <c r="IHO147" s="20"/>
      <c r="IHP147" s="20"/>
      <c r="IHQ147" s="20"/>
      <c r="IHR147" s="20"/>
      <c r="IHS147" s="20"/>
      <c r="IHT147" s="20"/>
      <c r="IHU147" s="20"/>
      <c r="IHV147" s="20"/>
      <c r="IHW147" s="20"/>
      <c r="IHX147" s="20"/>
      <c r="IHY147" s="20"/>
      <c r="IHZ147" s="20"/>
      <c r="IIA147" s="20"/>
      <c r="IIB147" s="20"/>
      <c r="IIC147" s="20"/>
      <c r="IID147" s="20"/>
      <c r="IIE147" s="20"/>
      <c r="IIF147" s="20"/>
      <c r="IIG147" s="20"/>
      <c r="IIH147" s="20"/>
      <c r="III147" s="20"/>
      <c r="IIJ147" s="20"/>
      <c r="IIK147" s="20"/>
      <c r="IIL147" s="20"/>
      <c r="IIM147" s="20"/>
      <c r="IIN147" s="20"/>
      <c r="IIO147" s="20"/>
      <c r="IIP147" s="20"/>
      <c r="IIQ147" s="20"/>
      <c r="IIR147" s="20"/>
      <c r="IIS147" s="20"/>
      <c r="IIT147" s="20"/>
      <c r="IIU147" s="20"/>
      <c r="IIV147" s="20"/>
      <c r="IIW147" s="20"/>
      <c r="IIX147" s="20"/>
      <c r="IIY147" s="20"/>
      <c r="IIZ147" s="20"/>
      <c r="IJA147" s="20"/>
      <c r="IJB147" s="20"/>
      <c r="IJC147" s="20"/>
      <c r="IJD147" s="20"/>
      <c r="IJE147" s="20"/>
      <c r="IJF147" s="20"/>
      <c r="IJG147" s="20"/>
      <c r="IJH147" s="20"/>
      <c r="IJI147" s="20"/>
      <c r="IJJ147" s="20"/>
      <c r="IJK147" s="20"/>
      <c r="IJL147" s="20"/>
      <c r="IJM147" s="20"/>
      <c r="IJN147" s="20"/>
      <c r="IJO147" s="20"/>
      <c r="IJP147" s="20"/>
      <c r="IJQ147" s="20"/>
      <c r="IJR147" s="20"/>
      <c r="IJS147" s="20"/>
      <c r="IJT147" s="20"/>
      <c r="IJU147" s="20"/>
      <c r="IJV147" s="20"/>
      <c r="IJW147" s="20"/>
      <c r="IJX147" s="20"/>
      <c r="IJY147" s="20"/>
      <c r="IJZ147" s="20"/>
      <c r="IKA147" s="20"/>
      <c r="IKB147" s="20"/>
      <c r="IKC147" s="20"/>
      <c r="IKD147" s="20"/>
      <c r="IKE147" s="20"/>
      <c r="IKF147" s="20"/>
      <c r="IKG147" s="20"/>
      <c r="IKH147" s="20"/>
      <c r="IKI147" s="20"/>
      <c r="IKJ147" s="20"/>
      <c r="IKK147" s="20"/>
      <c r="IKL147" s="20"/>
      <c r="IKM147" s="20"/>
      <c r="IKN147" s="20"/>
      <c r="IKO147" s="20"/>
      <c r="IKP147" s="20"/>
      <c r="IKQ147" s="20"/>
      <c r="IKR147" s="20"/>
      <c r="IKS147" s="20"/>
      <c r="IKT147" s="20"/>
      <c r="IKU147" s="20"/>
      <c r="IKV147" s="20"/>
      <c r="IKW147" s="20"/>
      <c r="IKX147" s="20"/>
      <c r="IKY147" s="20"/>
      <c r="IKZ147" s="20"/>
      <c r="ILA147" s="20"/>
      <c r="ILB147" s="20"/>
      <c r="ILC147" s="20"/>
      <c r="ILD147" s="20"/>
      <c r="ILE147" s="20"/>
      <c r="ILF147" s="20"/>
      <c r="ILG147" s="20"/>
      <c r="ILH147" s="20"/>
      <c r="ILI147" s="20"/>
      <c r="ILJ147" s="20"/>
      <c r="ILK147" s="20"/>
      <c r="ILL147" s="20"/>
      <c r="ILM147" s="20"/>
      <c r="ILN147" s="20"/>
      <c r="ILO147" s="20"/>
      <c r="ILP147" s="20"/>
      <c r="ILQ147" s="20"/>
      <c r="ILR147" s="20"/>
      <c r="ILS147" s="20"/>
      <c r="ILT147" s="20"/>
      <c r="ILU147" s="20"/>
      <c r="ILV147" s="20"/>
      <c r="ILW147" s="20"/>
      <c r="ILX147" s="20"/>
      <c r="ILY147" s="20"/>
      <c r="ILZ147" s="20"/>
      <c r="IMA147" s="20"/>
      <c r="IMB147" s="20"/>
      <c r="IMC147" s="20"/>
      <c r="IMD147" s="20"/>
      <c r="IME147" s="20"/>
      <c r="IMF147" s="20"/>
      <c r="IMG147" s="20"/>
      <c r="IMH147" s="20"/>
      <c r="IMI147" s="20"/>
      <c r="IMJ147" s="20"/>
      <c r="IMK147" s="20"/>
      <c r="IML147" s="20"/>
      <c r="IMM147" s="20"/>
      <c r="IMN147" s="20"/>
      <c r="IMO147" s="20"/>
      <c r="IMP147" s="20"/>
      <c r="IMQ147" s="20"/>
      <c r="IMR147" s="20"/>
      <c r="IMS147" s="20"/>
      <c r="IMT147" s="20"/>
      <c r="IMU147" s="20"/>
      <c r="IMV147" s="20"/>
      <c r="IMW147" s="20"/>
      <c r="IMX147" s="20"/>
      <c r="IMY147" s="20"/>
      <c r="IMZ147" s="20"/>
      <c r="INA147" s="20"/>
      <c r="INB147" s="20"/>
      <c r="INC147" s="20"/>
      <c r="IND147" s="20"/>
      <c r="INE147" s="20"/>
      <c r="INF147" s="20"/>
      <c r="ING147" s="20"/>
      <c r="INH147" s="20"/>
      <c r="INI147" s="20"/>
      <c r="INJ147" s="20"/>
      <c r="INK147" s="20"/>
      <c r="INL147" s="20"/>
      <c r="INM147" s="20"/>
      <c r="INN147" s="20"/>
      <c r="INO147" s="20"/>
      <c r="INP147" s="20"/>
      <c r="INQ147" s="20"/>
      <c r="INR147" s="20"/>
      <c r="INS147" s="20"/>
      <c r="INT147" s="20"/>
      <c r="INU147" s="20"/>
      <c r="INV147" s="20"/>
      <c r="INW147" s="20"/>
      <c r="INX147" s="20"/>
      <c r="INY147" s="20"/>
      <c r="INZ147" s="20"/>
      <c r="IOA147" s="20"/>
      <c r="IOB147" s="20"/>
      <c r="IOC147" s="20"/>
      <c r="IOD147" s="20"/>
      <c r="IOE147" s="20"/>
      <c r="IOF147" s="20"/>
      <c r="IOG147" s="20"/>
      <c r="IOH147" s="20"/>
      <c r="IOI147" s="20"/>
      <c r="IOJ147" s="20"/>
      <c r="IOK147" s="20"/>
      <c r="IOL147" s="20"/>
      <c r="IOM147" s="20"/>
      <c r="ION147" s="20"/>
      <c r="IOO147" s="20"/>
      <c r="IOP147" s="20"/>
      <c r="IOQ147" s="20"/>
      <c r="IOR147" s="20"/>
      <c r="IOS147" s="20"/>
      <c r="IOT147" s="20"/>
      <c r="IOU147" s="20"/>
      <c r="IOV147" s="20"/>
      <c r="IOW147" s="20"/>
      <c r="IOX147" s="20"/>
      <c r="IOY147" s="20"/>
      <c r="IOZ147" s="20"/>
      <c r="IPA147" s="20"/>
      <c r="IPB147" s="20"/>
      <c r="IPC147" s="20"/>
      <c r="IPD147" s="20"/>
      <c r="IPE147" s="20"/>
      <c r="IPF147" s="20"/>
      <c r="IPG147" s="20"/>
      <c r="IPH147" s="20"/>
      <c r="IPI147" s="20"/>
      <c r="IPJ147" s="20"/>
      <c r="IPK147" s="20"/>
      <c r="IPL147" s="20"/>
      <c r="IPM147" s="20"/>
      <c r="IPN147" s="20"/>
      <c r="IPO147" s="20"/>
      <c r="IPP147" s="20"/>
      <c r="IPQ147" s="20"/>
      <c r="IPR147" s="20"/>
      <c r="IPS147" s="20"/>
      <c r="IPT147" s="20"/>
      <c r="IPU147" s="20"/>
      <c r="IPV147" s="20"/>
      <c r="IPW147" s="20"/>
      <c r="IPX147" s="20"/>
      <c r="IPY147" s="20"/>
      <c r="IPZ147" s="20"/>
      <c r="IQA147" s="20"/>
      <c r="IQB147" s="20"/>
      <c r="IQC147" s="20"/>
      <c r="IQD147" s="20"/>
      <c r="IQE147" s="20"/>
      <c r="IQF147" s="20"/>
      <c r="IQG147" s="20"/>
      <c r="IQH147" s="20"/>
      <c r="IQI147" s="20"/>
      <c r="IQJ147" s="20"/>
      <c r="IQK147" s="20"/>
      <c r="IQL147" s="20"/>
      <c r="IQM147" s="20"/>
      <c r="IQN147" s="20"/>
      <c r="IQO147" s="20"/>
      <c r="IQP147" s="20"/>
      <c r="IQQ147" s="20"/>
      <c r="IQR147" s="20"/>
      <c r="IQS147" s="20"/>
      <c r="IQT147" s="20"/>
      <c r="IQU147" s="20"/>
      <c r="IQV147" s="20"/>
      <c r="IQW147" s="20"/>
      <c r="IQX147" s="20"/>
      <c r="IQY147" s="20"/>
      <c r="IQZ147" s="20"/>
      <c r="IRA147" s="20"/>
      <c r="IRB147" s="20"/>
      <c r="IRC147" s="20"/>
      <c r="IRD147" s="20"/>
      <c r="IRE147" s="20"/>
      <c r="IRF147" s="20"/>
      <c r="IRG147" s="20"/>
      <c r="IRH147" s="20"/>
      <c r="IRI147" s="20"/>
      <c r="IRJ147" s="20"/>
      <c r="IRK147" s="20"/>
      <c r="IRL147" s="20"/>
      <c r="IRM147" s="20"/>
      <c r="IRN147" s="20"/>
      <c r="IRO147" s="20"/>
      <c r="IRP147" s="20"/>
      <c r="IRQ147" s="20"/>
      <c r="IRR147" s="20"/>
      <c r="IRS147" s="20"/>
      <c r="IRT147" s="20"/>
      <c r="IRU147" s="20"/>
      <c r="IRV147" s="20"/>
      <c r="IRW147" s="20"/>
      <c r="IRX147" s="20"/>
      <c r="IRY147" s="20"/>
      <c r="IRZ147" s="20"/>
      <c r="ISA147" s="20"/>
      <c r="ISB147" s="20"/>
      <c r="ISC147" s="20"/>
      <c r="ISD147" s="20"/>
      <c r="ISE147" s="20"/>
      <c r="ISF147" s="20"/>
      <c r="ISG147" s="20"/>
      <c r="ISH147" s="20"/>
      <c r="ISI147" s="20"/>
      <c r="ISJ147" s="20"/>
      <c r="ISK147" s="20"/>
      <c r="ISL147" s="20"/>
      <c r="ISM147" s="20"/>
      <c r="ISN147" s="20"/>
      <c r="ISO147" s="20"/>
      <c r="ISP147" s="20"/>
      <c r="ISQ147" s="20"/>
      <c r="ISR147" s="20"/>
      <c r="ISS147" s="20"/>
      <c r="IST147" s="20"/>
      <c r="ISU147" s="20"/>
      <c r="ISV147" s="20"/>
      <c r="ISW147" s="20"/>
      <c r="ISX147" s="20"/>
      <c r="ISY147" s="20"/>
      <c r="ISZ147" s="20"/>
      <c r="ITA147" s="20"/>
      <c r="ITB147" s="20"/>
      <c r="ITC147" s="20"/>
      <c r="ITD147" s="20"/>
      <c r="ITE147" s="20"/>
      <c r="ITF147" s="20"/>
      <c r="ITG147" s="20"/>
      <c r="ITH147" s="20"/>
      <c r="ITI147" s="20"/>
      <c r="ITJ147" s="20"/>
      <c r="ITK147" s="20"/>
      <c r="ITL147" s="20"/>
      <c r="ITM147" s="20"/>
      <c r="ITN147" s="20"/>
      <c r="ITO147" s="20"/>
      <c r="ITP147" s="20"/>
      <c r="ITQ147" s="20"/>
      <c r="ITR147" s="20"/>
      <c r="ITS147" s="20"/>
      <c r="ITT147" s="20"/>
      <c r="ITU147" s="20"/>
      <c r="ITV147" s="20"/>
      <c r="ITW147" s="20"/>
      <c r="ITX147" s="20"/>
      <c r="ITY147" s="20"/>
      <c r="ITZ147" s="20"/>
      <c r="IUA147" s="20"/>
      <c r="IUB147" s="20"/>
      <c r="IUC147" s="20"/>
      <c r="IUD147" s="20"/>
      <c r="IUE147" s="20"/>
      <c r="IUF147" s="20"/>
      <c r="IUG147" s="20"/>
      <c r="IUH147" s="20"/>
      <c r="IUI147" s="20"/>
      <c r="IUJ147" s="20"/>
      <c r="IUK147" s="20"/>
      <c r="IUL147" s="20"/>
      <c r="IUM147" s="20"/>
      <c r="IUN147" s="20"/>
      <c r="IUO147" s="20"/>
      <c r="IUP147" s="20"/>
      <c r="IUQ147" s="20"/>
      <c r="IUR147" s="20"/>
      <c r="IUS147" s="20"/>
      <c r="IUT147" s="20"/>
      <c r="IUU147" s="20"/>
      <c r="IUV147" s="20"/>
      <c r="IUW147" s="20"/>
      <c r="IUX147" s="20"/>
      <c r="IUY147" s="20"/>
      <c r="IUZ147" s="20"/>
      <c r="IVA147" s="20"/>
      <c r="IVB147" s="20"/>
      <c r="IVC147" s="20"/>
      <c r="IVD147" s="20"/>
      <c r="IVE147" s="20"/>
      <c r="IVF147" s="20"/>
      <c r="IVG147" s="20"/>
      <c r="IVH147" s="20"/>
      <c r="IVI147" s="20"/>
      <c r="IVJ147" s="20"/>
      <c r="IVK147" s="20"/>
      <c r="IVL147" s="20"/>
      <c r="IVM147" s="20"/>
      <c r="IVN147" s="20"/>
      <c r="IVO147" s="20"/>
      <c r="IVP147" s="20"/>
      <c r="IVQ147" s="20"/>
      <c r="IVR147" s="20"/>
      <c r="IVS147" s="20"/>
      <c r="IVT147" s="20"/>
      <c r="IVU147" s="20"/>
      <c r="IVV147" s="20"/>
      <c r="IVW147" s="20"/>
      <c r="IVX147" s="20"/>
      <c r="IVY147" s="20"/>
      <c r="IVZ147" s="20"/>
      <c r="IWA147" s="20"/>
      <c r="IWB147" s="20"/>
      <c r="IWC147" s="20"/>
      <c r="IWD147" s="20"/>
      <c r="IWE147" s="20"/>
      <c r="IWF147" s="20"/>
      <c r="IWG147" s="20"/>
      <c r="IWH147" s="20"/>
      <c r="IWI147" s="20"/>
      <c r="IWJ147" s="20"/>
      <c r="IWK147" s="20"/>
      <c r="IWL147" s="20"/>
      <c r="IWM147" s="20"/>
      <c r="IWN147" s="20"/>
      <c r="IWO147" s="20"/>
      <c r="IWP147" s="20"/>
      <c r="IWQ147" s="20"/>
      <c r="IWR147" s="20"/>
      <c r="IWS147" s="20"/>
      <c r="IWT147" s="20"/>
      <c r="IWU147" s="20"/>
      <c r="IWV147" s="20"/>
      <c r="IWW147" s="20"/>
      <c r="IWX147" s="20"/>
      <c r="IWY147" s="20"/>
      <c r="IWZ147" s="20"/>
      <c r="IXA147" s="20"/>
      <c r="IXB147" s="20"/>
      <c r="IXC147" s="20"/>
      <c r="IXD147" s="20"/>
      <c r="IXE147" s="20"/>
      <c r="IXF147" s="20"/>
      <c r="IXG147" s="20"/>
      <c r="IXH147" s="20"/>
      <c r="IXI147" s="20"/>
      <c r="IXJ147" s="20"/>
      <c r="IXK147" s="20"/>
      <c r="IXL147" s="20"/>
      <c r="IXM147" s="20"/>
      <c r="IXN147" s="20"/>
      <c r="IXO147" s="20"/>
      <c r="IXP147" s="20"/>
      <c r="IXQ147" s="20"/>
      <c r="IXR147" s="20"/>
      <c r="IXS147" s="20"/>
      <c r="IXT147" s="20"/>
      <c r="IXU147" s="20"/>
      <c r="IXV147" s="20"/>
      <c r="IXW147" s="20"/>
      <c r="IXX147" s="20"/>
      <c r="IXY147" s="20"/>
      <c r="IXZ147" s="20"/>
      <c r="IYA147" s="20"/>
      <c r="IYB147" s="20"/>
      <c r="IYC147" s="20"/>
      <c r="IYD147" s="20"/>
      <c r="IYE147" s="20"/>
      <c r="IYF147" s="20"/>
      <c r="IYG147" s="20"/>
      <c r="IYH147" s="20"/>
      <c r="IYI147" s="20"/>
      <c r="IYJ147" s="20"/>
      <c r="IYK147" s="20"/>
      <c r="IYL147" s="20"/>
      <c r="IYM147" s="20"/>
      <c r="IYN147" s="20"/>
      <c r="IYO147" s="20"/>
      <c r="IYP147" s="20"/>
      <c r="IYQ147" s="20"/>
      <c r="IYR147" s="20"/>
      <c r="IYS147" s="20"/>
      <c r="IYT147" s="20"/>
      <c r="IYU147" s="20"/>
      <c r="IYV147" s="20"/>
      <c r="IYW147" s="20"/>
      <c r="IYX147" s="20"/>
      <c r="IYY147" s="20"/>
      <c r="IYZ147" s="20"/>
      <c r="IZA147" s="20"/>
      <c r="IZB147" s="20"/>
      <c r="IZC147" s="20"/>
      <c r="IZD147" s="20"/>
      <c r="IZE147" s="20"/>
      <c r="IZF147" s="20"/>
      <c r="IZG147" s="20"/>
      <c r="IZH147" s="20"/>
      <c r="IZI147" s="20"/>
      <c r="IZJ147" s="20"/>
      <c r="IZK147" s="20"/>
      <c r="IZL147" s="20"/>
      <c r="IZM147" s="20"/>
      <c r="IZN147" s="20"/>
      <c r="IZO147" s="20"/>
      <c r="IZP147" s="20"/>
      <c r="IZQ147" s="20"/>
      <c r="IZR147" s="20"/>
      <c r="IZS147" s="20"/>
      <c r="IZT147" s="20"/>
      <c r="IZU147" s="20"/>
      <c r="IZV147" s="20"/>
      <c r="IZW147" s="20"/>
      <c r="IZX147" s="20"/>
      <c r="IZY147" s="20"/>
      <c r="IZZ147" s="20"/>
      <c r="JAA147" s="20"/>
      <c r="JAB147" s="20"/>
      <c r="JAC147" s="20"/>
      <c r="JAD147" s="20"/>
      <c r="JAE147" s="20"/>
      <c r="JAF147" s="20"/>
      <c r="JAG147" s="20"/>
      <c r="JAH147" s="20"/>
      <c r="JAI147" s="20"/>
      <c r="JAJ147" s="20"/>
      <c r="JAK147" s="20"/>
      <c r="JAL147" s="20"/>
      <c r="JAM147" s="20"/>
      <c r="JAN147" s="20"/>
      <c r="JAO147" s="20"/>
      <c r="JAP147" s="20"/>
      <c r="JAQ147" s="20"/>
      <c r="JAR147" s="20"/>
      <c r="JAS147" s="20"/>
      <c r="JAT147" s="20"/>
      <c r="JAU147" s="20"/>
      <c r="JAV147" s="20"/>
      <c r="JAW147" s="20"/>
      <c r="JAX147" s="20"/>
      <c r="JAY147" s="20"/>
      <c r="JAZ147" s="20"/>
      <c r="JBA147" s="20"/>
      <c r="JBB147" s="20"/>
      <c r="JBC147" s="20"/>
      <c r="JBD147" s="20"/>
      <c r="JBE147" s="20"/>
      <c r="JBF147" s="20"/>
      <c r="JBG147" s="20"/>
      <c r="JBH147" s="20"/>
      <c r="JBI147" s="20"/>
      <c r="JBJ147" s="20"/>
      <c r="JBK147" s="20"/>
      <c r="JBL147" s="20"/>
      <c r="JBM147" s="20"/>
      <c r="JBN147" s="20"/>
      <c r="JBO147" s="20"/>
      <c r="JBP147" s="20"/>
      <c r="JBQ147" s="20"/>
      <c r="JBR147" s="20"/>
      <c r="JBS147" s="20"/>
      <c r="JBT147" s="20"/>
      <c r="JBU147" s="20"/>
      <c r="JBV147" s="20"/>
      <c r="JBW147" s="20"/>
      <c r="JBX147" s="20"/>
      <c r="JBY147" s="20"/>
      <c r="JBZ147" s="20"/>
      <c r="JCA147" s="20"/>
      <c r="JCB147" s="20"/>
      <c r="JCC147" s="20"/>
      <c r="JCD147" s="20"/>
      <c r="JCE147" s="20"/>
      <c r="JCF147" s="20"/>
      <c r="JCG147" s="20"/>
      <c r="JCH147" s="20"/>
      <c r="JCI147" s="20"/>
      <c r="JCJ147" s="20"/>
      <c r="JCK147" s="20"/>
      <c r="JCL147" s="20"/>
      <c r="JCM147" s="20"/>
      <c r="JCN147" s="20"/>
      <c r="JCO147" s="20"/>
      <c r="JCP147" s="20"/>
      <c r="JCQ147" s="20"/>
      <c r="JCR147" s="20"/>
      <c r="JCS147" s="20"/>
      <c r="JCT147" s="20"/>
      <c r="JCU147" s="20"/>
      <c r="JCV147" s="20"/>
      <c r="JCW147" s="20"/>
      <c r="JCX147" s="20"/>
      <c r="JCY147" s="20"/>
      <c r="JCZ147" s="20"/>
      <c r="JDA147" s="20"/>
      <c r="JDB147" s="20"/>
      <c r="JDC147" s="20"/>
      <c r="JDD147" s="20"/>
      <c r="JDE147" s="20"/>
      <c r="JDF147" s="20"/>
      <c r="JDG147" s="20"/>
      <c r="JDH147" s="20"/>
      <c r="JDI147" s="20"/>
      <c r="JDJ147" s="20"/>
      <c r="JDK147" s="20"/>
      <c r="JDL147" s="20"/>
      <c r="JDM147" s="20"/>
      <c r="JDN147" s="20"/>
      <c r="JDO147" s="20"/>
      <c r="JDP147" s="20"/>
      <c r="JDQ147" s="20"/>
      <c r="JDR147" s="20"/>
      <c r="JDS147" s="20"/>
      <c r="JDT147" s="20"/>
      <c r="JDU147" s="20"/>
      <c r="JDV147" s="20"/>
      <c r="JDW147" s="20"/>
      <c r="JDX147" s="20"/>
      <c r="JDY147" s="20"/>
      <c r="JDZ147" s="20"/>
      <c r="JEA147" s="20"/>
      <c r="JEB147" s="20"/>
      <c r="JEC147" s="20"/>
      <c r="JED147" s="20"/>
      <c r="JEE147" s="20"/>
      <c r="JEF147" s="20"/>
      <c r="JEG147" s="20"/>
      <c r="JEH147" s="20"/>
      <c r="JEI147" s="20"/>
      <c r="JEJ147" s="20"/>
      <c r="JEK147" s="20"/>
      <c r="JEL147" s="20"/>
      <c r="JEM147" s="20"/>
      <c r="JEN147" s="20"/>
      <c r="JEO147" s="20"/>
      <c r="JEP147" s="20"/>
      <c r="JEQ147" s="20"/>
      <c r="JER147" s="20"/>
      <c r="JES147" s="20"/>
      <c r="JET147" s="20"/>
      <c r="JEU147" s="20"/>
      <c r="JEV147" s="20"/>
      <c r="JEW147" s="20"/>
      <c r="JEX147" s="20"/>
      <c r="JEY147" s="20"/>
      <c r="JEZ147" s="20"/>
      <c r="JFA147" s="20"/>
      <c r="JFB147" s="20"/>
      <c r="JFC147" s="20"/>
      <c r="JFD147" s="20"/>
      <c r="JFE147" s="20"/>
      <c r="JFF147" s="20"/>
      <c r="JFG147" s="20"/>
      <c r="JFH147" s="20"/>
      <c r="JFI147" s="20"/>
      <c r="JFJ147" s="20"/>
      <c r="JFK147" s="20"/>
      <c r="JFL147" s="20"/>
      <c r="JFM147" s="20"/>
      <c r="JFN147" s="20"/>
      <c r="JFO147" s="20"/>
      <c r="JFP147" s="20"/>
      <c r="JFQ147" s="20"/>
      <c r="JFR147" s="20"/>
      <c r="JFS147" s="20"/>
      <c r="JFT147" s="20"/>
      <c r="JFU147" s="20"/>
      <c r="JFV147" s="20"/>
      <c r="JFW147" s="20"/>
      <c r="JFX147" s="20"/>
      <c r="JFY147" s="20"/>
      <c r="JFZ147" s="20"/>
      <c r="JGA147" s="20"/>
      <c r="JGB147" s="20"/>
      <c r="JGC147" s="20"/>
      <c r="JGD147" s="20"/>
      <c r="JGE147" s="20"/>
      <c r="JGF147" s="20"/>
      <c r="JGG147" s="20"/>
      <c r="JGH147" s="20"/>
      <c r="JGI147" s="20"/>
      <c r="JGJ147" s="20"/>
      <c r="JGK147" s="20"/>
      <c r="JGL147" s="20"/>
      <c r="JGM147" s="20"/>
      <c r="JGN147" s="20"/>
      <c r="JGO147" s="20"/>
      <c r="JGP147" s="20"/>
      <c r="JGQ147" s="20"/>
      <c r="JGR147" s="20"/>
      <c r="JGS147" s="20"/>
      <c r="JGT147" s="20"/>
      <c r="JGU147" s="20"/>
      <c r="JGV147" s="20"/>
      <c r="JGW147" s="20"/>
      <c r="JGX147" s="20"/>
      <c r="JGY147" s="20"/>
      <c r="JGZ147" s="20"/>
      <c r="JHA147" s="20"/>
      <c r="JHB147" s="20"/>
      <c r="JHC147" s="20"/>
      <c r="JHD147" s="20"/>
      <c r="JHE147" s="20"/>
      <c r="JHF147" s="20"/>
      <c r="JHG147" s="20"/>
      <c r="JHH147" s="20"/>
      <c r="JHI147" s="20"/>
      <c r="JHJ147" s="20"/>
      <c r="JHK147" s="20"/>
      <c r="JHL147" s="20"/>
      <c r="JHM147" s="20"/>
      <c r="JHN147" s="20"/>
      <c r="JHO147" s="20"/>
      <c r="JHP147" s="20"/>
      <c r="JHQ147" s="20"/>
      <c r="JHR147" s="20"/>
      <c r="JHS147" s="20"/>
      <c r="JHT147" s="20"/>
      <c r="JHU147" s="20"/>
      <c r="JHV147" s="20"/>
      <c r="JHW147" s="20"/>
      <c r="JHX147" s="20"/>
      <c r="JHY147" s="20"/>
      <c r="JHZ147" s="20"/>
      <c r="JIA147" s="20"/>
      <c r="JIB147" s="20"/>
      <c r="JIC147" s="20"/>
      <c r="JID147" s="20"/>
      <c r="JIE147" s="20"/>
      <c r="JIF147" s="20"/>
      <c r="JIG147" s="20"/>
      <c r="JIH147" s="20"/>
      <c r="JII147" s="20"/>
      <c r="JIJ147" s="20"/>
      <c r="JIK147" s="20"/>
      <c r="JIL147" s="20"/>
      <c r="JIM147" s="20"/>
      <c r="JIN147" s="20"/>
      <c r="JIO147" s="20"/>
      <c r="JIP147" s="20"/>
      <c r="JIQ147" s="20"/>
      <c r="JIR147" s="20"/>
      <c r="JIS147" s="20"/>
      <c r="JIT147" s="20"/>
      <c r="JIU147" s="20"/>
      <c r="JIV147" s="20"/>
      <c r="JIW147" s="20"/>
      <c r="JIX147" s="20"/>
      <c r="JIY147" s="20"/>
      <c r="JIZ147" s="20"/>
      <c r="JJA147" s="20"/>
      <c r="JJB147" s="20"/>
      <c r="JJC147" s="20"/>
      <c r="JJD147" s="20"/>
      <c r="JJE147" s="20"/>
      <c r="JJF147" s="20"/>
      <c r="JJG147" s="20"/>
      <c r="JJH147" s="20"/>
      <c r="JJI147" s="20"/>
      <c r="JJJ147" s="20"/>
      <c r="JJK147" s="20"/>
      <c r="JJL147" s="20"/>
      <c r="JJM147" s="20"/>
      <c r="JJN147" s="20"/>
      <c r="JJO147" s="20"/>
      <c r="JJP147" s="20"/>
      <c r="JJQ147" s="20"/>
      <c r="JJR147" s="20"/>
      <c r="JJS147" s="20"/>
      <c r="JJT147" s="20"/>
      <c r="JJU147" s="20"/>
      <c r="JJV147" s="20"/>
      <c r="JJW147" s="20"/>
      <c r="JJX147" s="20"/>
      <c r="JJY147" s="20"/>
      <c r="JJZ147" s="20"/>
      <c r="JKA147" s="20"/>
      <c r="JKB147" s="20"/>
      <c r="JKC147" s="20"/>
      <c r="JKD147" s="20"/>
      <c r="JKE147" s="20"/>
      <c r="JKF147" s="20"/>
      <c r="JKG147" s="20"/>
      <c r="JKH147" s="20"/>
      <c r="JKI147" s="20"/>
      <c r="JKJ147" s="20"/>
      <c r="JKK147" s="20"/>
      <c r="JKL147" s="20"/>
      <c r="JKM147" s="20"/>
      <c r="JKN147" s="20"/>
      <c r="JKO147" s="20"/>
      <c r="JKP147" s="20"/>
      <c r="JKQ147" s="20"/>
      <c r="JKR147" s="20"/>
      <c r="JKS147" s="20"/>
      <c r="JKT147" s="20"/>
      <c r="JKU147" s="20"/>
      <c r="JKV147" s="20"/>
      <c r="JKW147" s="20"/>
      <c r="JKX147" s="20"/>
      <c r="JKY147" s="20"/>
      <c r="JKZ147" s="20"/>
      <c r="JLA147" s="20"/>
      <c r="JLB147" s="20"/>
      <c r="JLC147" s="20"/>
      <c r="JLD147" s="20"/>
      <c r="JLE147" s="20"/>
      <c r="JLF147" s="20"/>
      <c r="JLG147" s="20"/>
      <c r="JLH147" s="20"/>
      <c r="JLI147" s="20"/>
      <c r="JLJ147" s="20"/>
      <c r="JLK147" s="20"/>
      <c r="JLL147" s="20"/>
      <c r="JLM147" s="20"/>
      <c r="JLN147" s="20"/>
      <c r="JLO147" s="20"/>
      <c r="JLP147" s="20"/>
      <c r="JLQ147" s="20"/>
      <c r="JLR147" s="20"/>
      <c r="JLS147" s="20"/>
      <c r="JLT147" s="20"/>
      <c r="JLU147" s="20"/>
      <c r="JLV147" s="20"/>
      <c r="JLW147" s="20"/>
      <c r="JLX147" s="20"/>
      <c r="JLY147" s="20"/>
      <c r="JLZ147" s="20"/>
      <c r="JMA147" s="20"/>
      <c r="JMB147" s="20"/>
      <c r="JMC147" s="20"/>
      <c r="JMD147" s="20"/>
      <c r="JME147" s="20"/>
      <c r="JMF147" s="20"/>
      <c r="JMG147" s="20"/>
      <c r="JMH147" s="20"/>
      <c r="JMI147" s="20"/>
      <c r="JMJ147" s="20"/>
      <c r="JMK147" s="20"/>
      <c r="JML147" s="20"/>
      <c r="JMM147" s="20"/>
      <c r="JMN147" s="20"/>
      <c r="JMO147" s="20"/>
      <c r="JMP147" s="20"/>
      <c r="JMQ147" s="20"/>
      <c r="JMR147" s="20"/>
      <c r="JMS147" s="20"/>
      <c r="JMT147" s="20"/>
      <c r="JMU147" s="20"/>
      <c r="JMV147" s="20"/>
      <c r="JMW147" s="20"/>
      <c r="JMX147" s="20"/>
      <c r="JMY147" s="20"/>
      <c r="JMZ147" s="20"/>
      <c r="JNA147" s="20"/>
      <c r="JNB147" s="20"/>
      <c r="JNC147" s="20"/>
      <c r="JND147" s="20"/>
      <c r="JNE147" s="20"/>
      <c r="JNF147" s="20"/>
      <c r="JNG147" s="20"/>
      <c r="JNH147" s="20"/>
      <c r="JNI147" s="20"/>
      <c r="JNJ147" s="20"/>
      <c r="JNK147" s="20"/>
      <c r="JNL147" s="20"/>
      <c r="JNM147" s="20"/>
      <c r="JNN147" s="20"/>
      <c r="JNO147" s="20"/>
      <c r="JNP147" s="20"/>
      <c r="JNQ147" s="20"/>
      <c r="JNR147" s="20"/>
      <c r="JNS147" s="20"/>
      <c r="JNT147" s="20"/>
      <c r="JNU147" s="20"/>
      <c r="JNV147" s="20"/>
      <c r="JNW147" s="20"/>
      <c r="JNX147" s="20"/>
      <c r="JNY147" s="20"/>
      <c r="JNZ147" s="20"/>
      <c r="JOA147" s="20"/>
      <c r="JOB147" s="20"/>
      <c r="JOC147" s="20"/>
      <c r="JOD147" s="20"/>
      <c r="JOE147" s="20"/>
      <c r="JOF147" s="20"/>
      <c r="JOG147" s="20"/>
      <c r="JOH147" s="20"/>
      <c r="JOI147" s="20"/>
      <c r="JOJ147" s="20"/>
      <c r="JOK147" s="20"/>
      <c r="JOL147" s="20"/>
      <c r="JOM147" s="20"/>
      <c r="JON147" s="20"/>
      <c r="JOO147" s="20"/>
      <c r="JOP147" s="20"/>
      <c r="JOQ147" s="20"/>
      <c r="JOR147" s="20"/>
      <c r="JOS147" s="20"/>
      <c r="JOT147" s="20"/>
      <c r="JOU147" s="20"/>
      <c r="JOV147" s="20"/>
      <c r="JOW147" s="20"/>
      <c r="JOX147" s="20"/>
      <c r="JOY147" s="20"/>
      <c r="JOZ147" s="20"/>
      <c r="JPA147" s="20"/>
      <c r="JPB147" s="20"/>
      <c r="JPC147" s="20"/>
      <c r="JPD147" s="20"/>
      <c r="JPE147" s="20"/>
      <c r="JPF147" s="20"/>
      <c r="JPG147" s="20"/>
      <c r="JPH147" s="20"/>
      <c r="JPI147" s="20"/>
      <c r="JPJ147" s="20"/>
      <c r="JPK147" s="20"/>
      <c r="JPL147" s="20"/>
      <c r="JPM147" s="20"/>
      <c r="JPN147" s="20"/>
      <c r="JPO147" s="20"/>
      <c r="JPP147" s="20"/>
      <c r="JPQ147" s="20"/>
      <c r="JPR147" s="20"/>
      <c r="JPS147" s="20"/>
      <c r="JPT147" s="20"/>
      <c r="JPU147" s="20"/>
      <c r="JPV147" s="20"/>
      <c r="JPW147" s="20"/>
      <c r="JPX147" s="20"/>
      <c r="JPY147" s="20"/>
      <c r="JPZ147" s="20"/>
      <c r="JQA147" s="20"/>
      <c r="JQB147" s="20"/>
      <c r="JQC147" s="20"/>
      <c r="JQD147" s="20"/>
      <c r="JQE147" s="20"/>
      <c r="JQF147" s="20"/>
      <c r="JQG147" s="20"/>
      <c r="JQH147" s="20"/>
      <c r="JQI147" s="20"/>
      <c r="JQJ147" s="20"/>
      <c r="JQK147" s="20"/>
      <c r="JQL147" s="20"/>
      <c r="JQM147" s="20"/>
      <c r="JQN147" s="20"/>
      <c r="JQO147" s="20"/>
      <c r="JQP147" s="20"/>
      <c r="JQQ147" s="20"/>
      <c r="JQR147" s="20"/>
      <c r="JQS147" s="20"/>
      <c r="JQT147" s="20"/>
      <c r="JQU147" s="20"/>
      <c r="JQV147" s="20"/>
      <c r="JQW147" s="20"/>
      <c r="JQX147" s="20"/>
      <c r="JQY147" s="20"/>
      <c r="JQZ147" s="20"/>
      <c r="JRA147" s="20"/>
      <c r="JRB147" s="20"/>
      <c r="JRC147" s="20"/>
      <c r="JRD147" s="20"/>
      <c r="JRE147" s="20"/>
      <c r="JRF147" s="20"/>
      <c r="JRG147" s="20"/>
      <c r="JRH147" s="20"/>
      <c r="JRI147" s="20"/>
      <c r="JRJ147" s="20"/>
      <c r="JRK147" s="20"/>
      <c r="JRL147" s="20"/>
      <c r="JRM147" s="20"/>
      <c r="JRN147" s="20"/>
      <c r="JRO147" s="20"/>
      <c r="JRP147" s="20"/>
      <c r="JRQ147" s="20"/>
      <c r="JRR147" s="20"/>
      <c r="JRS147" s="20"/>
      <c r="JRT147" s="20"/>
      <c r="JRU147" s="20"/>
      <c r="JRV147" s="20"/>
      <c r="JRW147" s="20"/>
      <c r="JRX147" s="20"/>
      <c r="JRY147" s="20"/>
      <c r="JRZ147" s="20"/>
      <c r="JSA147" s="20"/>
      <c r="JSB147" s="20"/>
      <c r="JSC147" s="20"/>
      <c r="JSD147" s="20"/>
      <c r="JSE147" s="20"/>
      <c r="JSF147" s="20"/>
      <c r="JSG147" s="20"/>
      <c r="JSH147" s="20"/>
      <c r="JSI147" s="20"/>
      <c r="JSJ147" s="20"/>
      <c r="JSK147" s="20"/>
      <c r="JSL147" s="20"/>
      <c r="JSM147" s="20"/>
      <c r="JSN147" s="20"/>
      <c r="JSO147" s="20"/>
      <c r="JSP147" s="20"/>
      <c r="JSQ147" s="20"/>
      <c r="JSR147" s="20"/>
      <c r="JSS147" s="20"/>
      <c r="JST147" s="20"/>
      <c r="JSU147" s="20"/>
      <c r="JSV147" s="20"/>
      <c r="JSW147" s="20"/>
      <c r="JSX147" s="20"/>
      <c r="JSY147" s="20"/>
      <c r="JSZ147" s="20"/>
      <c r="JTA147" s="20"/>
      <c r="JTB147" s="20"/>
      <c r="JTC147" s="20"/>
      <c r="JTD147" s="20"/>
      <c r="JTE147" s="20"/>
      <c r="JTF147" s="20"/>
      <c r="JTG147" s="20"/>
      <c r="JTH147" s="20"/>
      <c r="JTI147" s="20"/>
      <c r="JTJ147" s="20"/>
      <c r="JTK147" s="20"/>
      <c r="JTL147" s="20"/>
      <c r="JTM147" s="20"/>
      <c r="JTN147" s="20"/>
      <c r="JTO147" s="20"/>
      <c r="JTP147" s="20"/>
      <c r="JTQ147" s="20"/>
      <c r="JTR147" s="20"/>
      <c r="JTS147" s="20"/>
      <c r="JTT147" s="20"/>
      <c r="JTU147" s="20"/>
      <c r="JTV147" s="20"/>
      <c r="JTW147" s="20"/>
      <c r="JTX147" s="20"/>
      <c r="JTY147" s="20"/>
      <c r="JTZ147" s="20"/>
      <c r="JUA147" s="20"/>
      <c r="JUB147" s="20"/>
      <c r="JUC147" s="20"/>
      <c r="JUD147" s="20"/>
      <c r="JUE147" s="20"/>
      <c r="JUF147" s="20"/>
      <c r="JUG147" s="20"/>
      <c r="JUH147" s="20"/>
      <c r="JUI147" s="20"/>
      <c r="JUJ147" s="20"/>
      <c r="JUK147" s="20"/>
      <c r="JUL147" s="20"/>
      <c r="JUM147" s="20"/>
      <c r="JUN147" s="20"/>
      <c r="JUO147" s="20"/>
      <c r="JUP147" s="20"/>
      <c r="JUQ147" s="20"/>
      <c r="JUR147" s="20"/>
      <c r="JUS147" s="20"/>
      <c r="JUT147" s="20"/>
      <c r="JUU147" s="20"/>
      <c r="JUV147" s="20"/>
      <c r="JUW147" s="20"/>
      <c r="JUX147" s="20"/>
      <c r="JUY147" s="20"/>
      <c r="JUZ147" s="20"/>
      <c r="JVA147" s="20"/>
      <c r="JVB147" s="20"/>
      <c r="JVC147" s="20"/>
      <c r="JVD147" s="20"/>
      <c r="JVE147" s="20"/>
      <c r="JVF147" s="20"/>
      <c r="JVG147" s="20"/>
      <c r="JVH147" s="20"/>
      <c r="JVI147" s="20"/>
      <c r="JVJ147" s="20"/>
      <c r="JVK147" s="20"/>
      <c r="JVL147" s="20"/>
      <c r="JVM147" s="20"/>
      <c r="JVN147" s="20"/>
      <c r="JVO147" s="20"/>
      <c r="JVP147" s="20"/>
      <c r="JVQ147" s="20"/>
      <c r="JVR147" s="20"/>
      <c r="JVS147" s="20"/>
      <c r="JVT147" s="20"/>
      <c r="JVU147" s="20"/>
      <c r="JVV147" s="20"/>
      <c r="JVW147" s="20"/>
      <c r="JVX147" s="20"/>
      <c r="JVY147" s="20"/>
      <c r="JVZ147" s="20"/>
      <c r="JWA147" s="20"/>
      <c r="JWB147" s="20"/>
      <c r="JWC147" s="20"/>
      <c r="JWD147" s="20"/>
      <c r="JWE147" s="20"/>
      <c r="JWF147" s="20"/>
      <c r="JWG147" s="20"/>
      <c r="JWH147" s="20"/>
      <c r="JWI147" s="20"/>
      <c r="JWJ147" s="20"/>
      <c r="JWK147" s="20"/>
      <c r="JWL147" s="20"/>
      <c r="JWM147" s="20"/>
      <c r="JWN147" s="20"/>
      <c r="JWO147" s="20"/>
      <c r="JWP147" s="20"/>
      <c r="JWQ147" s="20"/>
      <c r="JWR147" s="20"/>
      <c r="JWS147" s="20"/>
      <c r="JWT147" s="20"/>
      <c r="JWU147" s="20"/>
      <c r="JWV147" s="20"/>
      <c r="JWW147" s="20"/>
      <c r="JWX147" s="20"/>
      <c r="JWY147" s="20"/>
      <c r="JWZ147" s="20"/>
      <c r="JXA147" s="20"/>
      <c r="JXB147" s="20"/>
      <c r="JXC147" s="20"/>
      <c r="JXD147" s="20"/>
      <c r="JXE147" s="20"/>
      <c r="JXF147" s="20"/>
      <c r="JXG147" s="20"/>
      <c r="JXH147" s="20"/>
      <c r="JXI147" s="20"/>
      <c r="JXJ147" s="20"/>
      <c r="JXK147" s="20"/>
      <c r="JXL147" s="20"/>
      <c r="JXM147" s="20"/>
      <c r="JXN147" s="20"/>
      <c r="JXO147" s="20"/>
      <c r="JXP147" s="20"/>
      <c r="JXQ147" s="20"/>
      <c r="JXR147" s="20"/>
      <c r="JXS147" s="20"/>
      <c r="JXT147" s="20"/>
      <c r="JXU147" s="20"/>
      <c r="JXV147" s="20"/>
      <c r="JXW147" s="20"/>
      <c r="JXX147" s="20"/>
      <c r="JXY147" s="20"/>
      <c r="JXZ147" s="20"/>
      <c r="JYA147" s="20"/>
      <c r="JYB147" s="20"/>
      <c r="JYC147" s="20"/>
      <c r="JYD147" s="20"/>
      <c r="JYE147" s="20"/>
      <c r="JYF147" s="20"/>
      <c r="JYG147" s="20"/>
      <c r="JYH147" s="20"/>
      <c r="JYI147" s="20"/>
      <c r="JYJ147" s="20"/>
      <c r="JYK147" s="20"/>
      <c r="JYL147" s="20"/>
      <c r="JYM147" s="20"/>
      <c r="JYN147" s="20"/>
      <c r="JYO147" s="20"/>
      <c r="JYP147" s="20"/>
      <c r="JYQ147" s="20"/>
      <c r="JYR147" s="20"/>
      <c r="JYS147" s="20"/>
      <c r="JYT147" s="20"/>
      <c r="JYU147" s="20"/>
      <c r="JYV147" s="20"/>
      <c r="JYW147" s="20"/>
      <c r="JYX147" s="20"/>
      <c r="JYY147" s="20"/>
      <c r="JYZ147" s="20"/>
      <c r="JZA147" s="20"/>
      <c r="JZB147" s="20"/>
      <c r="JZC147" s="20"/>
      <c r="JZD147" s="20"/>
      <c r="JZE147" s="20"/>
      <c r="JZF147" s="20"/>
      <c r="JZG147" s="20"/>
      <c r="JZH147" s="20"/>
      <c r="JZI147" s="20"/>
      <c r="JZJ147" s="20"/>
      <c r="JZK147" s="20"/>
      <c r="JZL147" s="20"/>
      <c r="JZM147" s="20"/>
      <c r="JZN147" s="20"/>
      <c r="JZO147" s="20"/>
      <c r="JZP147" s="20"/>
      <c r="JZQ147" s="20"/>
      <c r="JZR147" s="20"/>
      <c r="JZS147" s="20"/>
      <c r="JZT147" s="20"/>
      <c r="JZU147" s="20"/>
      <c r="JZV147" s="20"/>
      <c r="JZW147" s="20"/>
      <c r="JZX147" s="20"/>
      <c r="JZY147" s="20"/>
      <c r="JZZ147" s="20"/>
      <c r="KAA147" s="20"/>
      <c r="KAB147" s="20"/>
      <c r="KAC147" s="20"/>
      <c r="KAD147" s="20"/>
      <c r="KAE147" s="20"/>
      <c r="KAF147" s="20"/>
      <c r="KAG147" s="20"/>
      <c r="KAH147" s="20"/>
      <c r="KAI147" s="20"/>
      <c r="KAJ147" s="20"/>
      <c r="KAK147" s="20"/>
      <c r="KAL147" s="20"/>
      <c r="KAM147" s="20"/>
      <c r="KAN147" s="20"/>
      <c r="KAO147" s="20"/>
      <c r="KAP147" s="20"/>
      <c r="KAQ147" s="20"/>
      <c r="KAR147" s="20"/>
      <c r="KAS147" s="20"/>
      <c r="KAT147" s="20"/>
      <c r="KAU147" s="20"/>
      <c r="KAV147" s="20"/>
      <c r="KAW147" s="20"/>
      <c r="KAX147" s="20"/>
      <c r="KAY147" s="20"/>
      <c r="KAZ147" s="20"/>
      <c r="KBA147" s="20"/>
      <c r="KBB147" s="20"/>
      <c r="KBC147" s="20"/>
      <c r="KBD147" s="20"/>
      <c r="KBE147" s="20"/>
      <c r="KBF147" s="20"/>
      <c r="KBG147" s="20"/>
      <c r="KBH147" s="20"/>
      <c r="KBI147" s="20"/>
      <c r="KBJ147" s="20"/>
      <c r="KBK147" s="20"/>
      <c r="KBL147" s="20"/>
      <c r="KBM147" s="20"/>
      <c r="KBN147" s="20"/>
      <c r="KBO147" s="20"/>
      <c r="KBP147" s="20"/>
      <c r="KBQ147" s="20"/>
      <c r="KBR147" s="20"/>
      <c r="KBS147" s="20"/>
      <c r="KBT147" s="20"/>
      <c r="KBU147" s="20"/>
      <c r="KBV147" s="20"/>
      <c r="KBW147" s="20"/>
      <c r="KBX147" s="20"/>
      <c r="KBY147" s="20"/>
      <c r="KBZ147" s="20"/>
      <c r="KCA147" s="20"/>
      <c r="KCB147" s="20"/>
      <c r="KCC147" s="20"/>
      <c r="KCD147" s="20"/>
      <c r="KCE147" s="20"/>
      <c r="KCF147" s="20"/>
      <c r="KCG147" s="20"/>
      <c r="KCH147" s="20"/>
      <c r="KCI147" s="20"/>
      <c r="KCJ147" s="20"/>
      <c r="KCK147" s="20"/>
      <c r="KCL147" s="20"/>
      <c r="KCM147" s="20"/>
      <c r="KCN147" s="20"/>
      <c r="KCO147" s="20"/>
      <c r="KCP147" s="20"/>
      <c r="KCQ147" s="20"/>
      <c r="KCR147" s="20"/>
      <c r="KCS147" s="20"/>
      <c r="KCT147" s="20"/>
      <c r="KCU147" s="20"/>
      <c r="KCV147" s="20"/>
      <c r="KCW147" s="20"/>
      <c r="KCX147" s="20"/>
      <c r="KCY147" s="20"/>
      <c r="KCZ147" s="20"/>
      <c r="KDA147" s="20"/>
      <c r="KDB147" s="20"/>
      <c r="KDC147" s="20"/>
      <c r="KDD147" s="20"/>
      <c r="KDE147" s="20"/>
      <c r="KDF147" s="20"/>
      <c r="KDG147" s="20"/>
      <c r="KDH147" s="20"/>
      <c r="KDI147" s="20"/>
      <c r="KDJ147" s="20"/>
      <c r="KDK147" s="20"/>
      <c r="KDL147" s="20"/>
      <c r="KDM147" s="20"/>
      <c r="KDN147" s="20"/>
      <c r="KDO147" s="20"/>
      <c r="KDP147" s="20"/>
      <c r="KDQ147" s="20"/>
      <c r="KDR147" s="20"/>
      <c r="KDS147" s="20"/>
      <c r="KDT147" s="20"/>
      <c r="KDU147" s="20"/>
      <c r="KDV147" s="20"/>
      <c r="KDW147" s="20"/>
      <c r="KDX147" s="20"/>
      <c r="KDY147" s="20"/>
      <c r="KDZ147" s="20"/>
      <c r="KEA147" s="20"/>
      <c r="KEB147" s="20"/>
      <c r="KEC147" s="20"/>
      <c r="KED147" s="20"/>
      <c r="KEE147" s="20"/>
      <c r="KEF147" s="20"/>
      <c r="KEG147" s="20"/>
      <c r="KEH147" s="20"/>
      <c r="KEI147" s="20"/>
      <c r="KEJ147" s="20"/>
      <c r="KEK147" s="20"/>
      <c r="KEL147" s="20"/>
      <c r="KEM147" s="20"/>
      <c r="KEN147" s="20"/>
      <c r="KEO147" s="20"/>
      <c r="KEP147" s="20"/>
      <c r="KEQ147" s="20"/>
      <c r="KER147" s="20"/>
      <c r="KES147" s="20"/>
      <c r="KET147" s="20"/>
      <c r="KEU147" s="20"/>
      <c r="KEV147" s="20"/>
      <c r="KEW147" s="20"/>
      <c r="KEX147" s="20"/>
      <c r="KEY147" s="20"/>
      <c r="KEZ147" s="20"/>
      <c r="KFA147" s="20"/>
      <c r="KFB147" s="20"/>
      <c r="KFC147" s="20"/>
      <c r="KFD147" s="20"/>
      <c r="KFE147" s="20"/>
      <c r="KFF147" s="20"/>
      <c r="KFG147" s="20"/>
      <c r="KFH147" s="20"/>
      <c r="KFI147" s="20"/>
      <c r="KFJ147" s="20"/>
      <c r="KFK147" s="20"/>
      <c r="KFL147" s="20"/>
      <c r="KFM147" s="20"/>
      <c r="KFN147" s="20"/>
      <c r="KFO147" s="20"/>
      <c r="KFP147" s="20"/>
      <c r="KFQ147" s="20"/>
      <c r="KFR147" s="20"/>
      <c r="KFS147" s="20"/>
      <c r="KFT147" s="20"/>
      <c r="KFU147" s="20"/>
      <c r="KFV147" s="20"/>
      <c r="KFW147" s="20"/>
      <c r="KFX147" s="20"/>
      <c r="KFY147" s="20"/>
      <c r="KFZ147" s="20"/>
      <c r="KGA147" s="20"/>
      <c r="KGB147" s="20"/>
      <c r="KGC147" s="20"/>
      <c r="KGD147" s="20"/>
      <c r="KGE147" s="20"/>
      <c r="KGF147" s="20"/>
      <c r="KGG147" s="20"/>
      <c r="KGH147" s="20"/>
      <c r="KGI147" s="20"/>
      <c r="KGJ147" s="20"/>
      <c r="KGK147" s="20"/>
      <c r="KGL147" s="20"/>
      <c r="KGM147" s="20"/>
      <c r="KGN147" s="20"/>
      <c r="KGO147" s="20"/>
      <c r="KGP147" s="20"/>
      <c r="KGQ147" s="20"/>
      <c r="KGR147" s="20"/>
      <c r="KGS147" s="20"/>
      <c r="KGT147" s="20"/>
      <c r="KGU147" s="20"/>
      <c r="KGV147" s="20"/>
      <c r="KGW147" s="20"/>
      <c r="KGX147" s="20"/>
      <c r="KGY147" s="20"/>
      <c r="KGZ147" s="20"/>
      <c r="KHA147" s="20"/>
      <c r="KHB147" s="20"/>
      <c r="KHC147" s="20"/>
      <c r="KHD147" s="20"/>
      <c r="KHE147" s="20"/>
      <c r="KHF147" s="20"/>
      <c r="KHG147" s="20"/>
      <c r="KHH147" s="20"/>
      <c r="KHI147" s="20"/>
      <c r="KHJ147" s="20"/>
      <c r="KHK147" s="20"/>
      <c r="KHL147" s="20"/>
      <c r="KHM147" s="20"/>
      <c r="KHN147" s="20"/>
      <c r="KHO147" s="20"/>
      <c r="KHP147" s="20"/>
      <c r="KHQ147" s="20"/>
      <c r="KHR147" s="20"/>
      <c r="KHS147" s="20"/>
      <c r="KHT147" s="20"/>
      <c r="KHU147" s="20"/>
      <c r="KHV147" s="20"/>
      <c r="KHW147" s="20"/>
      <c r="KHX147" s="20"/>
      <c r="KHY147" s="20"/>
      <c r="KHZ147" s="20"/>
      <c r="KIA147" s="20"/>
      <c r="KIB147" s="20"/>
      <c r="KIC147" s="20"/>
      <c r="KID147" s="20"/>
      <c r="KIE147" s="20"/>
      <c r="KIF147" s="20"/>
      <c r="KIG147" s="20"/>
      <c r="KIH147" s="20"/>
      <c r="KII147" s="20"/>
      <c r="KIJ147" s="20"/>
      <c r="KIK147" s="20"/>
      <c r="KIL147" s="20"/>
      <c r="KIM147" s="20"/>
      <c r="KIN147" s="20"/>
      <c r="KIO147" s="20"/>
      <c r="KIP147" s="20"/>
      <c r="KIQ147" s="20"/>
      <c r="KIR147" s="20"/>
      <c r="KIS147" s="20"/>
      <c r="KIT147" s="20"/>
      <c r="KIU147" s="20"/>
      <c r="KIV147" s="20"/>
      <c r="KIW147" s="20"/>
      <c r="KIX147" s="20"/>
      <c r="KIY147" s="20"/>
      <c r="KIZ147" s="20"/>
      <c r="KJA147" s="20"/>
      <c r="KJB147" s="20"/>
      <c r="KJC147" s="20"/>
      <c r="KJD147" s="20"/>
      <c r="KJE147" s="20"/>
      <c r="KJF147" s="20"/>
      <c r="KJG147" s="20"/>
      <c r="KJH147" s="20"/>
      <c r="KJI147" s="20"/>
      <c r="KJJ147" s="20"/>
      <c r="KJK147" s="20"/>
      <c r="KJL147" s="20"/>
      <c r="KJM147" s="20"/>
      <c r="KJN147" s="20"/>
      <c r="KJO147" s="20"/>
      <c r="KJP147" s="20"/>
      <c r="KJQ147" s="20"/>
      <c r="KJR147" s="20"/>
      <c r="KJS147" s="20"/>
      <c r="KJT147" s="20"/>
      <c r="KJU147" s="20"/>
      <c r="KJV147" s="20"/>
      <c r="KJW147" s="20"/>
      <c r="KJX147" s="20"/>
      <c r="KJY147" s="20"/>
      <c r="KJZ147" s="20"/>
      <c r="KKA147" s="20"/>
      <c r="KKB147" s="20"/>
      <c r="KKC147" s="20"/>
      <c r="KKD147" s="20"/>
      <c r="KKE147" s="20"/>
      <c r="KKF147" s="20"/>
      <c r="KKG147" s="20"/>
      <c r="KKH147" s="20"/>
      <c r="KKI147" s="20"/>
      <c r="KKJ147" s="20"/>
      <c r="KKK147" s="20"/>
      <c r="KKL147" s="20"/>
      <c r="KKM147" s="20"/>
      <c r="KKN147" s="20"/>
      <c r="KKO147" s="20"/>
      <c r="KKP147" s="20"/>
      <c r="KKQ147" s="20"/>
      <c r="KKR147" s="20"/>
      <c r="KKS147" s="20"/>
      <c r="KKT147" s="20"/>
      <c r="KKU147" s="20"/>
      <c r="KKV147" s="20"/>
      <c r="KKW147" s="20"/>
      <c r="KKX147" s="20"/>
      <c r="KKY147" s="20"/>
      <c r="KKZ147" s="20"/>
      <c r="KLA147" s="20"/>
      <c r="KLB147" s="20"/>
      <c r="KLC147" s="20"/>
      <c r="KLD147" s="20"/>
      <c r="KLE147" s="20"/>
      <c r="KLF147" s="20"/>
      <c r="KLG147" s="20"/>
      <c r="KLH147" s="20"/>
      <c r="KLI147" s="20"/>
      <c r="KLJ147" s="20"/>
      <c r="KLK147" s="20"/>
      <c r="KLL147" s="20"/>
      <c r="KLM147" s="20"/>
      <c r="KLN147" s="20"/>
      <c r="KLO147" s="20"/>
      <c r="KLP147" s="20"/>
      <c r="KLQ147" s="20"/>
      <c r="KLR147" s="20"/>
      <c r="KLS147" s="20"/>
      <c r="KLT147" s="20"/>
      <c r="KLU147" s="20"/>
      <c r="KLV147" s="20"/>
      <c r="KLW147" s="20"/>
      <c r="KLX147" s="20"/>
      <c r="KLY147" s="20"/>
      <c r="KLZ147" s="20"/>
      <c r="KMA147" s="20"/>
      <c r="KMB147" s="20"/>
      <c r="KMC147" s="20"/>
      <c r="KMD147" s="20"/>
      <c r="KME147" s="20"/>
      <c r="KMF147" s="20"/>
      <c r="KMG147" s="20"/>
      <c r="KMH147" s="20"/>
      <c r="KMI147" s="20"/>
      <c r="KMJ147" s="20"/>
      <c r="KMK147" s="20"/>
      <c r="KML147" s="20"/>
      <c r="KMM147" s="20"/>
      <c r="KMN147" s="20"/>
      <c r="KMO147" s="20"/>
      <c r="KMP147" s="20"/>
      <c r="KMQ147" s="20"/>
      <c r="KMR147" s="20"/>
      <c r="KMS147" s="20"/>
      <c r="KMT147" s="20"/>
      <c r="KMU147" s="20"/>
      <c r="KMV147" s="20"/>
      <c r="KMW147" s="20"/>
      <c r="KMX147" s="20"/>
      <c r="KMY147" s="20"/>
      <c r="KMZ147" s="20"/>
      <c r="KNA147" s="20"/>
      <c r="KNB147" s="20"/>
      <c r="KNC147" s="20"/>
      <c r="KND147" s="20"/>
      <c r="KNE147" s="20"/>
      <c r="KNF147" s="20"/>
      <c r="KNG147" s="20"/>
      <c r="KNH147" s="20"/>
      <c r="KNI147" s="20"/>
      <c r="KNJ147" s="20"/>
      <c r="KNK147" s="20"/>
      <c r="KNL147" s="20"/>
      <c r="KNM147" s="20"/>
      <c r="KNN147" s="20"/>
      <c r="KNO147" s="20"/>
      <c r="KNP147" s="20"/>
      <c r="KNQ147" s="20"/>
      <c r="KNR147" s="20"/>
      <c r="KNS147" s="20"/>
      <c r="KNT147" s="20"/>
      <c r="KNU147" s="20"/>
      <c r="KNV147" s="20"/>
      <c r="KNW147" s="20"/>
      <c r="KNX147" s="20"/>
      <c r="KNY147" s="20"/>
      <c r="KNZ147" s="20"/>
      <c r="KOA147" s="20"/>
      <c r="KOB147" s="20"/>
      <c r="KOC147" s="20"/>
      <c r="KOD147" s="20"/>
      <c r="KOE147" s="20"/>
      <c r="KOF147" s="20"/>
      <c r="KOG147" s="20"/>
      <c r="KOH147" s="20"/>
      <c r="KOI147" s="20"/>
      <c r="KOJ147" s="20"/>
      <c r="KOK147" s="20"/>
      <c r="KOL147" s="20"/>
      <c r="KOM147" s="20"/>
      <c r="KON147" s="20"/>
      <c r="KOO147" s="20"/>
      <c r="KOP147" s="20"/>
      <c r="KOQ147" s="20"/>
      <c r="KOR147" s="20"/>
      <c r="KOS147" s="20"/>
      <c r="KOT147" s="20"/>
      <c r="KOU147" s="20"/>
      <c r="KOV147" s="20"/>
      <c r="KOW147" s="20"/>
      <c r="KOX147" s="20"/>
      <c r="KOY147" s="20"/>
      <c r="KOZ147" s="20"/>
      <c r="KPA147" s="20"/>
      <c r="KPB147" s="20"/>
      <c r="KPC147" s="20"/>
      <c r="KPD147" s="20"/>
      <c r="KPE147" s="20"/>
      <c r="KPF147" s="20"/>
      <c r="KPG147" s="20"/>
      <c r="KPH147" s="20"/>
      <c r="KPI147" s="20"/>
      <c r="KPJ147" s="20"/>
      <c r="KPK147" s="20"/>
      <c r="KPL147" s="20"/>
      <c r="KPM147" s="20"/>
      <c r="KPN147" s="20"/>
      <c r="KPO147" s="20"/>
      <c r="KPP147" s="20"/>
      <c r="KPQ147" s="20"/>
      <c r="KPR147" s="20"/>
      <c r="KPS147" s="20"/>
      <c r="KPT147" s="20"/>
      <c r="KPU147" s="20"/>
      <c r="KPV147" s="20"/>
      <c r="KPW147" s="20"/>
      <c r="KPX147" s="20"/>
      <c r="KPY147" s="20"/>
      <c r="KPZ147" s="20"/>
      <c r="KQA147" s="20"/>
      <c r="KQB147" s="20"/>
      <c r="KQC147" s="20"/>
      <c r="KQD147" s="20"/>
      <c r="KQE147" s="20"/>
      <c r="KQF147" s="20"/>
      <c r="KQG147" s="20"/>
      <c r="KQH147" s="20"/>
      <c r="KQI147" s="20"/>
      <c r="KQJ147" s="20"/>
      <c r="KQK147" s="20"/>
      <c r="KQL147" s="20"/>
      <c r="KQM147" s="20"/>
      <c r="KQN147" s="20"/>
      <c r="KQO147" s="20"/>
      <c r="KQP147" s="20"/>
      <c r="KQQ147" s="20"/>
      <c r="KQR147" s="20"/>
      <c r="KQS147" s="20"/>
      <c r="KQT147" s="20"/>
      <c r="KQU147" s="20"/>
      <c r="KQV147" s="20"/>
      <c r="KQW147" s="20"/>
      <c r="KQX147" s="20"/>
      <c r="KQY147" s="20"/>
      <c r="KQZ147" s="20"/>
      <c r="KRA147" s="20"/>
      <c r="KRB147" s="20"/>
      <c r="KRC147" s="20"/>
      <c r="KRD147" s="20"/>
      <c r="KRE147" s="20"/>
      <c r="KRF147" s="20"/>
      <c r="KRG147" s="20"/>
      <c r="KRH147" s="20"/>
      <c r="KRI147" s="20"/>
      <c r="KRJ147" s="20"/>
      <c r="KRK147" s="20"/>
      <c r="KRL147" s="20"/>
      <c r="KRM147" s="20"/>
      <c r="KRN147" s="20"/>
      <c r="KRO147" s="20"/>
      <c r="KRP147" s="20"/>
      <c r="KRQ147" s="20"/>
      <c r="KRR147" s="20"/>
      <c r="KRS147" s="20"/>
      <c r="KRT147" s="20"/>
      <c r="KRU147" s="20"/>
      <c r="KRV147" s="20"/>
      <c r="KRW147" s="20"/>
      <c r="KRX147" s="20"/>
      <c r="KRY147" s="20"/>
      <c r="KRZ147" s="20"/>
      <c r="KSA147" s="20"/>
      <c r="KSB147" s="20"/>
      <c r="KSC147" s="20"/>
      <c r="KSD147" s="20"/>
      <c r="KSE147" s="20"/>
      <c r="KSF147" s="20"/>
      <c r="KSG147" s="20"/>
      <c r="KSH147" s="20"/>
      <c r="KSI147" s="20"/>
      <c r="KSJ147" s="20"/>
      <c r="KSK147" s="20"/>
      <c r="KSL147" s="20"/>
      <c r="KSM147" s="20"/>
      <c r="KSN147" s="20"/>
      <c r="KSO147" s="20"/>
      <c r="KSP147" s="20"/>
      <c r="KSQ147" s="20"/>
      <c r="KSR147" s="20"/>
      <c r="KSS147" s="20"/>
      <c r="KST147" s="20"/>
      <c r="KSU147" s="20"/>
      <c r="KSV147" s="20"/>
      <c r="KSW147" s="20"/>
      <c r="KSX147" s="20"/>
      <c r="KSY147" s="20"/>
      <c r="KSZ147" s="20"/>
      <c r="KTA147" s="20"/>
      <c r="KTB147" s="20"/>
      <c r="KTC147" s="20"/>
      <c r="KTD147" s="20"/>
      <c r="KTE147" s="20"/>
      <c r="KTF147" s="20"/>
      <c r="KTG147" s="20"/>
      <c r="KTH147" s="20"/>
      <c r="KTI147" s="20"/>
      <c r="KTJ147" s="20"/>
      <c r="KTK147" s="20"/>
      <c r="KTL147" s="20"/>
      <c r="KTM147" s="20"/>
      <c r="KTN147" s="20"/>
      <c r="KTO147" s="20"/>
      <c r="KTP147" s="20"/>
      <c r="KTQ147" s="20"/>
      <c r="KTR147" s="20"/>
      <c r="KTS147" s="20"/>
      <c r="KTT147" s="20"/>
      <c r="KTU147" s="20"/>
      <c r="KTV147" s="20"/>
      <c r="KTW147" s="20"/>
      <c r="KTX147" s="20"/>
      <c r="KTY147" s="20"/>
      <c r="KTZ147" s="20"/>
      <c r="KUA147" s="20"/>
      <c r="KUB147" s="20"/>
      <c r="KUC147" s="20"/>
      <c r="KUD147" s="20"/>
      <c r="KUE147" s="20"/>
      <c r="KUF147" s="20"/>
      <c r="KUG147" s="20"/>
      <c r="KUH147" s="20"/>
      <c r="KUI147" s="20"/>
      <c r="KUJ147" s="20"/>
      <c r="KUK147" s="20"/>
      <c r="KUL147" s="20"/>
      <c r="KUM147" s="20"/>
      <c r="KUN147" s="20"/>
      <c r="KUO147" s="20"/>
      <c r="KUP147" s="20"/>
      <c r="KUQ147" s="20"/>
      <c r="KUR147" s="20"/>
      <c r="KUS147" s="20"/>
      <c r="KUT147" s="20"/>
      <c r="KUU147" s="20"/>
      <c r="KUV147" s="20"/>
      <c r="KUW147" s="20"/>
      <c r="KUX147" s="20"/>
      <c r="KUY147" s="20"/>
      <c r="KUZ147" s="20"/>
      <c r="KVA147" s="20"/>
      <c r="KVB147" s="20"/>
      <c r="KVC147" s="20"/>
      <c r="KVD147" s="20"/>
      <c r="KVE147" s="20"/>
      <c r="KVF147" s="20"/>
      <c r="KVG147" s="20"/>
      <c r="KVH147" s="20"/>
      <c r="KVI147" s="20"/>
      <c r="KVJ147" s="20"/>
      <c r="KVK147" s="20"/>
      <c r="KVL147" s="20"/>
      <c r="KVM147" s="20"/>
      <c r="KVN147" s="20"/>
      <c r="KVO147" s="20"/>
      <c r="KVP147" s="20"/>
      <c r="KVQ147" s="20"/>
      <c r="KVR147" s="20"/>
      <c r="KVS147" s="20"/>
      <c r="KVT147" s="20"/>
      <c r="KVU147" s="20"/>
      <c r="KVV147" s="20"/>
      <c r="KVW147" s="20"/>
      <c r="KVX147" s="20"/>
      <c r="KVY147" s="20"/>
      <c r="KVZ147" s="20"/>
      <c r="KWA147" s="20"/>
      <c r="KWB147" s="20"/>
      <c r="KWC147" s="20"/>
      <c r="KWD147" s="20"/>
      <c r="KWE147" s="20"/>
      <c r="KWF147" s="20"/>
      <c r="KWG147" s="20"/>
      <c r="KWH147" s="20"/>
      <c r="KWI147" s="20"/>
      <c r="KWJ147" s="20"/>
      <c r="KWK147" s="20"/>
      <c r="KWL147" s="20"/>
      <c r="KWM147" s="20"/>
      <c r="KWN147" s="20"/>
      <c r="KWO147" s="20"/>
      <c r="KWP147" s="20"/>
      <c r="KWQ147" s="20"/>
      <c r="KWR147" s="20"/>
      <c r="KWS147" s="20"/>
      <c r="KWT147" s="20"/>
      <c r="KWU147" s="20"/>
      <c r="KWV147" s="20"/>
      <c r="KWW147" s="20"/>
      <c r="KWX147" s="20"/>
      <c r="KWY147" s="20"/>
      <c r="KWZ147" s="20"/>
      <c r="KXA147" s="20"/>
      <c r="KXB147" s="20"/>
      <c r="KXC147" s="20"/>
      <c r="KXD147" s="20"/>
      <c r="KXE147" s="20"/>
      <c r="KXF147" s="20"/>
      <c r="KXG147" s="20"/>
      <c r="KXH147" s="20"/>
      <c r="KXI147" s="20"/>
      <c r="KXJ147" s="20"/>
      <c r="KXK147" s="20"/>
      <c r="KXL147" s="20"/>
      <c r="KXM147" s="20"/>
      <c r="KXN147" s="20"/>
      <c r="KXO147" s="20"/>
      <c r="KXP147" s="20"/>
      <c r="KXQ147" s="20"/>
      <c r="KXR147" s="20"/>
      <c r="KXS147" s="20"/>
      <c r="KXT147" s="20"/>
      <c r="KXU147" s="20"/>
      <c r="KXV147" s="20"/>
      <c r="KXW147" s="20"/>
      <c r="KXX147" s="20"/>
      <c r="KXY147" s="20"/>
      <c r="KXZ147" s="20"/>
      <c r="KYA147" s="20"/>
      <c r="KYB147" s="20"/>
      <c r="KYC147" s="20"/>
      <c r="KYD147" s="20"/>
      <c r="KYE147" s="20"/>
      <c r="KYF147" s="20"/>
      <c r="KYG147" s="20"/>
      <c r="KYH147" s="20"/>
      <c r="KYI147" s="20"/>
      <c r="KYJ147" s="20"/>
      <c r="KYK147" s="20"/>
      <c r="KYL147" s="20"/>
      <c r="KYM147" s="20"/>
      <c r="KYN147" s="20"/>
      <c r="KYO147" s="20"/>
      <c r="KYP147" s="20"/>
      <c r="KYQ147" s="20"/>
      <c r="KYR147" s="20"/>
      <c r="KYS147" s="20"/>
      <c r="KYT147" s="20"/>
      <c r="KYU147" s="20"/>
      <c r="KYV147" s="20"/>
      <c r="KYW147" s="20"/>
      <c r="KYX147" s="20"/>
      <c r="KYY147" s="20"/>
      <c r="KYZ147" s="20"/>
      <c r="KZA147" s="20"/>
      <c r="KZB147" s="20"/>
      <c r="KZC147" s="20"/>
      <c r="KZD147" s="20"/>
      <c r="KZE147" s="20"/>
      <c r="KZF147" s="20"/>
      <c r="KZG147" s="20"/>
      <c r="KZH147" s="20"/>
      <c r="KZI147" s="20"/>
      <c r="KZJ147" s="20"/>
      <c r="KZK147" s="20"/>
      <c r="KZL147" s="20"/>
      <c r="KZM147" s="20"/>
      <c r="KZN147" s="20"/>
      <c r="KZO147" s="20"/>
      <c r="KZP147" s="20"/>
      <c r="KZQ147" s="20"/>
      <c r="KZR147" s="20"/>
      <c r="KZS147" s="20"/>
      <c r="KZT147" s="20"/>
      <c r="KZU147" s="20"/>
      <c r="KZV147" s="20"/>
      <c r="KZW147" s="20"/>
      <c r="KZX147" s="20"/>
      <c r="KZY147" s="20"/>
      <c r="KZZ147" s="20"/>
      <c r="LAA147" s="20"/>
      <c r="LAB147" s="20"/>
      <c r="LAC147" s="20"/>
      <c r="LAD147" s="20"/>
      <c r="LAE147" s="20"/>
      <c r="LAF147" s="20"/>
      <c r="LAG147" s="20"/>
      <c r="LAH147" s="20"/>
      <c r="LAI147" s="20"/>
      <c r="LAJ147" s="20"/>
      <c r="LAK147" s="20"/>
      <c r="LAL147" s="20"/>
      <c r="LAM147" s="20"/>
      <c r="LAN147" s="20"/>
      <c r="LAO147" s="20"/>
      <c r="LAP147" s="20"/>
      <c r="LAQ147" s="20"/>
      <c r="LAR147" s="20"/>
      <c r="LAS147" s="20"/>
      <c r="LAT147" s="20"/>
      <c r="LAU147" s="20"/>
      <c r="LAV147" s="20"/>
      <c r="LAW147" s="20"/>
      <c r="LAX147" s="20"/>
      <c r="LAY147" s="20"/>
      <c r="LAZ147" s="20"/>
      <c r="LBA147" s="20"/>
      <c r="LBB147" s="20"/>
      <c r="LBC147" s="20"/>
      <c r="LBD147" s="20"/>
      <c r="LBE147" s="20"/>
      <c r="LBF147" s="20"/>
      <c r="LBG147" s="20"/>
      <c r="LBH147" s="20"/>
      <c r="LBI147" s="20"/>
      <c r="LBJ147" s="20"/>
      <c r="LBK147" s="20"/>
      <c r="LBL147" s="20"/>
      <c r="LBM147" s="20"/>
      <c r="LBN147" s="20"/>
      <c r="LBO147" s="20"/>
      <c r="LBP147" s="20"/>
      <c r="LBQ147" s="20"/>
      <c r="LBR147" s="20"/>
      <c r="LBS147" s="20"/>
      <c r="LBT147" s="20"/>
      <c r="LBU147" s="20"/>
      <c r="LBV147" s="20"/>
      <c r="LBW147" s="20"/>
      <c r="LBX147" s="20"/>
      <c r="LBY147" s="20"/>
      <c r="LBZ147" s="20"/>
      <c r="LCA147" s="20"/>
      <c r="LCB147" s="20"/>
      <c r="LCC147" s="20"/>
      <c r="LCD147" s="20"/>
      <c r="LCE147" s="20"/>
      <c r="LCF147" s="20"/>
      <c r="LCG147" s="20"/>
      <c r="LCH147" s="20"/>
      <c r="LCI147" s="20"/>
      <c r="LCJ147" s="20"/>
      <c r="LCK147" s="20"/>
      <c r="LCL147" s="20"/>
      <c r="LCM147" s="20"/>
      <c r="LCN147" s="20"/>
      <c r="LCO147" s="20"/>
      <c r="LCP147" s="20"/>
      <c r="LCQ147" s="20"/>
      <c r="LCR147" s="20"/>
      <c r="LCS147" s="20"/>
      <c r="LCT147" s="20"/>
      <c r="LCU147" s="20"/>
      <c r="LCV147" s="20"/>
      <c r="LCW147" s="20"/>
      <c r="LCX147" s="20"/>
      <c r="LCY147" s="20"/>
      <c r="LCZ147" s="20"/>
      <c r="LDA147" s="20"/>
      <c r="LDB147" s="20"/>
      <c r="LDC147" s="20"/>
      <c r="LDD147" s="20"/>
      <c r="LDE147" s="20"/>
      <c r="LDF147" s="20"/>
      <c r="LDG147" s="20"/>
      <c r="LDH147" s="20"/>
      <c r="LDI147" s="20"/>
      <c r="LDJ147" s="20"/>
      <c r="LDK147" s="20"/>
      <c r="LDL147" s="20"/>
      <c r="LDM147" s="20"/>
      <c r="LDN147" s="20"/>
      <c r="LDO147" s="20"/>
      <c r="LDP147" s="20"/>
      <c r="LDQ147" s="20"/>
      <c r="LDR147" s="20"/>
      <c r="LDS147" s="20"/>
      <c r="LDT147" s="20"/>
      <c r="LDU147" s="20"/>
      <c r="LDV147" s="20"/>
      <c r="LDW147" s="20"/>
      <c r="LDX147" s="20"/>
      <c r="LDY147" s="20"/>
      <c r="LDZ147" s="20"/>
      <c r="LEA147" s="20"/>
      <c r="LEB147" s="20"/>
      <c r="LEC147" s="20"/>
      <c r="LED147" s="20"/>
      <c r="LEE147" s="20"/>
      <c r="LEF147" s="20"/>
      <c r="LEG147" s="20"/>
      <c r="LEH147" s="20"/>
      <c r="LEI147" s="20"/>
      <c r="LEJ147" s="20"/>
      <c r="LEK147" s="20"/>
      <c r="LEL147" s="20"/>
      <c r="LEM147" s="20"/>
      <c r="LEN147" s="20"/>
      <c r="LEO147" s="20"/>
      <c r="LEP147" s="20"/>
      <c r="LEQ147" s="20"/>
      <c r="LER147" s="20"/>
      <c r="LES147" s="20"/>
      <c r="LET147" s="20"/>
      <c r="LEU147" s="20"/>
      <c r="LEV147" s="20"/>
      <c r="LEW147" s="20"/>
      <c r="LEX147" s="20"/>
      <c r="LEY147" s="20"/>
      <c r="LEZ147" s="20"/>
      <c r="LFA147" s="20"/>
      <c r="LFB147" s="20"/>
      <c r="LFC147" s="20"/>
      <c r="LFD147" s="20"/>
      <c r="LFE147" s="20"/>
      <c r="LFF147" s="20"/>
      <c r="LFG147" s="20"/>
      <c r="LFH147" s="20"/>
      <c r="LFI147" s="20"/>
      <c r="LFJ147" s="20"/>
      <c r="LFK147" s="20"/>
      <c r="LFL147" s="20"/>
      <c r="LFM147" s="20"/>
      <c r="LFN147" s="20"/>
      <c r="LFO147" s="20"/>
      <c r="LFP147" s="20"/>
      <c r="LFQ147" s="20"/>
      <c r="LFR147" s="20"/>
      <c r="LFS147" s="20"/>
      <c r="LFT147" s="20"/>
      <c r="LFU147" s="20"/>
      <c r="LFV147" s="20"/>
      <c r="LFW147" s="20"/>
      <c r="LFX147" s="20"/>
      <c r="LFY147" s="20"/>
      <c r="LFZ147" s="20"/>
      <c r="LGA147" s="20"/>
      <c r="LGB147" s="20"/>
      <c r="LGC147" s="20"/>
      <c r="LGD147" s="20"/>
      <c r="LGE147" s="20"/>
      <c r="LGF147" s="20"/>
      <c r="LGG147" s="20"/>
      <c r="LGH147" s="20"/>
      <c r="LGI147" s="20"/>
      <c r="LGJ147" s="20"/>
      <c r="LGK147" s="20"/>
      <c r="LGL147" s="20"/>
      <c r="LGM147" s="20"/>
      <c r="LGN147" s="20"/>
      <c r="LGO147" s="20"/>
      <c r="LGP147" s="20"/>
      <c r="LGQ147" s="20"/>
      <c r="LGR147" s="20"/>
      <c r="LGS147" s="20"/>
      <c r="LGT147" s="20"/>
      <c r="LGU147" s="20"/>
      <c r="LGV147" s="20"/>
      <c r="LGW147" s="20"/>
      <c r="LGX147" s="20"/>
      <c r="LGY147" s="20"/>
      <c r="LGZ147" s="20"/>
      <c r="LHA147" s="20"/>
      <c r="LHB147" s="20"/>
      <c r="LHC147" s="20"/>
      <c r="LHD147" s="20"/>
      <c r="LHE147" s="20"/>
      <c r="LHF147" s="20"/>
      <c r="LHG147" s="20"/>
      <c r="LHH147" s="20"/>
      <c r="LHI147" s="20"/>
      <c r="LHJ147" s="20"/>
      <c r="LHK147" s="20"/>
      <c r="LHL147" s="20"/>
      <c r="LHM147" s="20"/>
      <c r="LHN147" s="20"/>
      <c r="LHO147" s="20"/>
      <c r="LHP147" s="20"/>
      <c r="LHQ147" s="20"/>
      <c r="LHR147" s="20"/>
      <c r="LHS147" s="20"/>
      <c r="LHT147" s="20"/>
      <c r="LHU147" s="20"/>
      <c r="LHV147" s="20"/>
      <c r="LHW147" s="20"/>
      <c r="LHX147" s="20"/>
      <c r="LHY147" s="20"/>
      <c r="LHZ147" s="20"/>
      <c r="LIA147" s="20"/>
      <c r="LIB147" s="20"/>
      <c r="LIC147" s="20"/>
      <c r="LID147" s="20"/>
      <c r="LIE147" s="20"/>
      <c r="LIF147" s="20"/>
      <c r="LIG147" s="20"/>
      <c r="LIH147" s="20"/>
      <c r="LII147" s="20"/>
      <c r="LIJ147" s="20"/>
      <c r="LIK147" s="20"/>
      <c r="LIL147" s="20"/>
      <c r="LIM147" s="20"/>
      <c r="LIN147" s="20"/>
      <c r="LIO147" s="20"/>
      <c r="LIP147" s="20"/>
      <c r="LIQ147" s="20"/>
      <c r="LIR147" s="20"/>
      <c r="LIS147" s="20"/>
      <c r="LIT147" s="20"/>
      <c r="LIU147" s="20"/>
      <c r="LIV147" s="20"/>
      <c r="LIW147" s="20"/>
      <c r="LIX147" s="20"/>
      <c r="LIY147" s="20"/>
      <c r="LIZ147" s="20"/>
      <c r="LJA147" s="20"/>
      <c r="LJB147" s="20"/>
      <c r="LJC147" s="20"/>
      <c r="LJD147" s="20"/>
      <c r="LJE147" s="20"/>
      <c r="LJF147" s="20"/>
      <c r="LJG147" s="20"/>
      <c r="LJH147" s="20"/>
      <c r="LJI147" s="20"/>
      <c r="LJJ147" s="20"/>
      <c r="LJK147" s="20"/>
      <c r="LJL147" s="20"/>
      <c r="LJM147" s="20"/>
      <c r="LJN147" s="20"/>
      <c r="LJO147" s="20"/>
      <c r="LJP147" s="20"/>
      <c r="LJQ147" s="20"/>
      <c r="LJR147" s="20"/>
      <c r="LJS147" s="20"/>
      <c r="LJT147" s="20"/>
      <c r="LJU147" s="20"/>
      <c r="LJV147" s="20"/>
      <c r="LJW147" s="20"/>
      <c r="LJX147" s="20"/>
      <c r="LJY147" s="20"/>
      <c r="LJZ147" s="20"/>
      <c r="LKA147" s="20"/>
      <c r="LKB147" s="20"/>
      <c r="LKC147" s="20"/>
      <c r="LKD147" s="20"/>
      <c r="LKE147" s="20"/>
      <c r="LKF147" s="20"/>
      <c r="LKG147" s="20"/>
      <c r="LKH147" s="20"/>
      <c r="LKI147" s="20"/>
      <c r="LKJ147" s="20"/>
      <c r="LKK147" s="20"/>
      <c r="LKL147" s="20"/>
      <c r="LKM147" s="20"/>
      <c r="LKN147" s="20"/>
      <c r="LKO147" s="20"/>
      <c r="LKP147" s="20"/>
      <c r="LKQ147" s="20"/>
      <c r="LKR147" s="20"/>
      <c r="LKS147" s="20"/>
      <c r="LKT147" s="20"/>
      <c r="LKU147" s="20"/>
      <c r="LKV147" s="20"/>
      <c r="LKW147" s="20"/>
      <c r="LKX147" s="20"/>
      <c r="LKY147" s="20"/>
      <c r="LKZ147" s="20"/>
      <c r="LLA147" s="20"/>
      <c r="LLB147" s="20"/>
      <c r="LLC147" s="20"/>
      <c r="LLD147" s="20"/>
      <c r="LLE147" s="20"/>
      <c r="LLF147" s="20"/>
      <c r="LLG147" s="20"/>
      <c r="LLH147" s="20"/>
      <c r="LLI147" s="20"/>
      <c r="LLJ147" s="20"/>
      <c r="LLK147" s="20"/>
      <c r="LLL147" s="20"/>
      <c r="LLM147" s="20"/>
      <c r="LLN147" s="20"/>
      <c r="LLO147" s="20"/>
      <c r="LLP147" s="20"/>
      <c r="LLQ147" s="20"/>
      <c r="LLR147" s="20"/>
      <c r="LLS147" s="20"/>
      <c r="LLT147" s="20"/>
      <c r="LLU147" s="20"/>
      <c r="LLV147" s="20"/>
      <c r="LLW147" s="20"/>
      <c r="LLX147" s="20"/>
      <c r="LLY147" s="20"/>
      <c r="LLZ147" s="20"/>
      <c r="LMA147" s="20"/>
      <c r="LMB147" s="20"/>
      <c r="LMC147" s="20"/>
      <c r="LMD147" s="20"/>
      <c r="LME147" s="20"/>
      <c r="LMF147" s="20"/>
      <c r="LMG147" s="20"/>
      <c r="LMH147" s="20"/>
      <c r="LMI147" s="20"/>
      <c r="LMJ147" s="20"/>
      <c r="LMK147" s="20"/>
      <c r="LML147" s="20"/>
      <c r="LMM147" s="20"/>
      <c r="LMN147" s="20"/>
      <c r="LMO147" s="20"/>
      <c r="LMP147" s="20"/>
      <c r="LMQ147" s="20"/>
      <c r="LMR147" s="20"/>
      <c r="LMS147" s="20"/>
      <c r="LMT147" s="20"/>
      <c r="LMU147" s="20"/>
      <c r="LMV147" s="20"/>
      <c r="LMW147" s="20"/>
      <c r="LMX147" s="20"/>
      <c r="LMY147" s="20"/>
      <c r="LMZ147" s="20"/>
      <c r="LNA147" s="20"/>
      <c r="LNB147" s="20"/>
      <c r="LNC147" s="20"/>
      <c r="LND147" s="20"/>
      <c r="LNE147" s="20"/>
      <c r="LNF147" s="20"/>
      <c r="LNG147" s="20"/>
      <c r="LNH147" s="20"/>
      <c r="LNI147" s="20"/>
      <c r="LNJ147" s="20"/>
      <c r="LNK147" s="20"/>
      <c r="LNL147" s="20"/>
      <c r="LNM147" s="20"/>
      <c r="LNN147" s="20"/>
      <c r="LNO147" s="20"/>
      <c r="LNP147" s="20"/>
      <c r="LNQ147" s="20"/>
      <c r="LNR147" s="20"/>
      <c r="LNS147" s="20"/>
      <c r="LNT147" s="20"/>
      <c r="LNU147" s="20"/>
      <c r="LNV147" s="20"/>
      <c r="LNW147" s="20"/>
      <c r="LNX147" s="20"/>
      <c r="LNY147" s="20"/>
      <c r="LNZ147" s="20"/>
      <c r="LOA147" s="20"/>
      <c r="LOB147" s="20"/>
      <c r="LOC147" s="20"/>
      <c r="LOD147" s="20"/>
      <c r="LOE147" s="20"/>
      <c r="LOF147" s="20"/>
      <c r="LOG147" s="20"/>
      <c r="LOH147" s="20"/>
      <c r="LOI147" s="20"/>
      <c r="LOJ147" s="20"/>
      <c r="LOK147" s="20"/>
      <c r="LOL147" s="20"/>
      <c r="LOM147" s="20"/>
      <c r="LON147" s="20"/>
      <c r="LOO147" s="20"/>
      <c r="LOP147" s="20"/>
      <c r="LOQ147" s="20"/>
      <c r="LOR147" s="20"/>
      <c r="LOS147" s="20"/>
      <c r="LOT147" s="20"/>
      <c r="LOU147" s="20"/>
      <c r="LOV147" s="20"/>
      <c r="LOW147" s="20"/>
      <c r="LOX147" s="20"/>
      <c r="LOY147" s="20"/>
      <c r="LOZ147" s="20"/>
      <c r="LPA147" s="20"/>
      <c r="LPB147" s="20"/>
      <c r="LPC147" s="20"/>
      <c r="LPD147" s="20"/>
      <c r="LPE147" s="20"/>
      <c r="LPF147" s="20"/>
      <c r="LPG147" s="20"/>
      <c r="LPH147" s="20"/>
      <c r="LPI147" s="20"/>
      <c r="LPJ147" s="20"/>
      <c r="LPK147" s="20"/>
      <c r="LPL147" s="20"/>
      <c r="LPM147" s="20"/>
      <c r="LPN147" s="20"/>
      <c r="LPO147" s="20"/>
      <c r="LPP147" s="20"/>
      <c r="LPQ147" s="20"/>
      <c r="LPR147" s="20"/>
      <c r="LPS147" s="20"/>
      <c r="LPT147" s="20"/>
      <c r="LPU147" s="20"/>
      <c r="LPV147" s="20"/>
      <c r="LPW147" s="20"/>
      <c r="LPX147" s="20"/>
      <c r="LPY147" s="20"/>
      <c r="LPZ147" s="20"/>
      <c r="LQA147" s="20"/>
      <c r="LQB147" s="20"/>
      <c r="LQC147" s="20"/>
      <c r="LQD147" s="20"/>
      <c r="LQE147" s="20"/>
      <c r="LQF147" s="20"/>
      <c r="LQG147" s="20"/>
      <c r="LQH147" s="20"/>
      <c r="LQI147" s="20"/>
      <c r="LQJ147" s="20"/>
      <c r="LQK147" s="20"/>
      <c r="LQL147" s="20"/>
      <c r="LQM147" s="20"/>
      <c r="LQN147" s="20"/>
      <c r="LQO147" s="20"/>
      <c r="LQP147" s="20"/>
      <c r="LQQ147" s="20"/>
      <c r="LQR147" s="20"/>
      <c r="LQS147" s="20"/>
      <c r="LQT147" s="20"/>
      <c r="LQU147" s="20"/>
      <c r="LQV147" s="20"/>
      <c r="LQW147" s="20"/>
      <c r="LQX147" s="20"/>
      <c r="LQY147" s="20"/>
      <c r="LQZ147" s="20"/>
      <c r="LRA147" s="20"/>
      <c r="LRB147" s="20"/>
      <c r="LRC147" s="20"/>
      <c r="LRD147" s="20"/>
      <c r="LRE147" s="20"/>
      <c r="LRF147" s="20"/>
      <c r="LRG147" s="20"/>
      <c r="LRH147" s="20"/>
      <c r="LRI147" s="20"/>
      <c r="LRJ147" s="20"/>
      <c r="LRK147" s="20"/>
      <c r="LRL147" s="20"/>
      <c r="LRM147" s="20"/>
      <c r="LRN147" s="20"/>
      <c r="LRO147" s="20"/>
      <c r="LRP147" s="20"/>
      <c r="LRQ147" s="20"/>
      <c r="LRR147" s="20"/>
      <c r="LRS147" s="20"/>
      <c r="LRT147" s="20"/>
      <c r="LRU147" s="20"/>
      <c r="LRV147" s="20"/>
      <c r="LRW147" s="20"/>
      <c r="LRX147" s="20"/>
      <c r="LRY147" s="20"/>
      <c r="LRZ147" s="20"/>
      <c r="LSA147" s="20"/>
      <c r="LSB147" s="20"/>
      <c r="LSC147" s="20"/>
      <c r="LSD147" s="20"/>
      <c r="LSE147" s="20"/>
      <c r="LSF147" s="20"/>
      <c r="LSG147" s="20"/>
      <c r="LSH147" s="20"/>
      <c r="LSI147" s="20"/>
      <c r="LSJ147" s="20"/>
      <c r="LSK147" s="20"/>
      <c r="LSL147" s="20"/>
      <c r="LSM147" s="20"/>
      <c r="LSN147" s="20"/>
      <c r="LSO147" s="20"/>
      <c r="LSP147" s="20"/>
      <c r="LSQ147" s="20"/>
      <c r="LSR147" s="20"/>
      <c r="LSS147" s="20"/>
      <c r="LST147" s="20"/>
      <c r="LSU147" s="20"/>
      <c r="LSV147" s="20"/>
      <c r="LSW147" s="20"/>
      <c r="LSX147" s="20"/>
      <c r="LSY147" s="20"/>
      <c r="LSZ147" s="20"/>
      <c r="LTA147" s="20"/>
      <c r="LTB147" s="20"/>
      <c r="LTC147" s="20"/>
      <c r="LTD147" s="20"/>
      <c r="LTE147" s="20"/>
      <c r="LTF147" s="20"/>
      <c r="LTG147" s="20"/>
      <c r="LTH147" s="20"/>
      <c r="LTI147" s="20"/>
      <c r="LTJ147" s="20"/>
      <c r="LTK147" s="20"/>
      <c r="LTL147" s="20"/>
      <c r="LTM147" s="20"/>
      <c r="LTN147" s="20"/>
      <c r="LTO147" s="20"/>
      <c r="LTP147" s="20"/>
      <c r="LTQ147" s="20"/>
      <c r="LTR147" s="20"/>
      <c r="LTS147" s="20"/>
      <c r="LTT147" s="20"/>
      <c r="LTU147" s="20"/>
      <c r="LTV147" s="20"/>
      <c r="LTW147" s="20"/>
      <c r="LTX147" s="20"/>
      <c r="LTY147" s="20"/>
      <c r="LTZ147" s="20"/>
      <c r="LUA147" s="20"/>
      <c r="LUB147" s="20"/>
      <c r="LUC147" s="20"/>
      <c r="LUD147" s="20"/>
      <c r="LUE147" s="20"/>
      <c r="LUF147" s="20"/>
      <c r="LUG147" s="20"/>
      <c r="LUH147" s="20"/>
      <c r="LUI147" s="20"/>
      <c r="LUJ147" s="20"/>
      <c r="LUK147" s="20"/>
      <c r="LUL147" s="20"/>
      <c r="LUM147" s="20"/>
      <c r="LUN147" s="20"/>
      <c r="LUO147" s="20"/>
      <c r="LUP147" s="20"/>
      <c r="LUQ147" s="20"/>
      <c r="LUR147" s="20"/>
      <c r="LUS147" s="20"/>
      <c r="LUT147" s="20"/>
      <c r="LUU147" s="20"/>
      <c r="LUV147" s="20"/>
      <c r="LUW147" s="20"/>
      <c r="LUX147" s="20"/>
      <c r="LUY147" s="20"/>
      <c r="LUZ147" s="20"/>
      <c r="LVA147" s="20"/>
      <c r="LVB147" s="20"/>
      <c r="LVC147" s="20"/>
      <c r="LVD147" s="20"/>
      <c r="LVE147" s="20"/>
      <c r="LVF147" s="20"/>
      <c r="LVG147" s="20"/>
      <c r="LVH147" s="20"/>
      <c r="LVI147" s="20"/>
      <c r="LVJ147" s="20"/>
      <c r="LVK147" s="20"/>
      <c r="LVL147" s="20"/>
      <c r="LVM147" s="20"/>
      <c r="LVN147" s="20"/>
      <c r="LVO147" s="20"/>
      <c r="LVP147" s="20"/>
      <c r="LVQ147" s="20"/>
      <c r="LVR147" s="20"/>
      <c r="LVS147" s="20"/>
      <c r="LVT147" s="20"/>
      <c r="LVU147" s="20"/>
      <c r="LVV147" s="20"/>
      <c r="LVW147" s="20"/>
      <c r="LVX147" s="20"/>
      <c r="LVY147" s="20"/>
      <c r="LVZ147" s="20"/>
      <c r="LWA147" s="20"/>
      <c r="LWB147" s="20"/>
      <c r="LWC147" s="20"/>
      <c r="LWD147" s="20"/>
      <c r="LWE147" s="20"/>
      <c r="LWF147" s="20"/>
      <c r="LWG147" s="20"/>
      <c r="LWH147" s="20"/>
      <c r="LWI147" s="20"/>
      <c r="LWJ147" s="20"/>
      <c r="LWK147" s="20"/>
      <c r="LWL147" s="20"/>
      <c r="LWM147" s="20"/>
      <c r="LWN147" s="20"/>
      <c r="LWO147" s="20"/>
      <c r="LWP147" s="20"/>
      <c r="LWQ147" s="20"/>
      <c r="LWR147" s="20"/>
      <c r="LWS147" s="20"/>
      <c r="LWT147" s="20"/>
      <c r="LWU147" s="20"/>
      <c r="LWV147" s="20"/>
      <c r="LWW147" s="20"/>
      <c r="LWX147" s="20"/>
      <c r="LWY147" s="20"/>
      <c r="LWZ147" s="20"/>
      <c r="LXA147" s="20"/>
      <c r="LXB147" s="20"/>
      <c r="LXC147" s="20"/>
      <c r="LXD147" s="20"/>
      <c r="LXE147" s="20"/>
      <c r="LXF147" s="20"/>
      <c r="LXG147" s="20"/>
      <c r="LXH147" s="20"/>
      <c r="LXI147" s="20"/>
      <c r="LXJ147" s="20"/>
      <c r="LXK147" s="20"/>
      <c r="LXL147" s="20"/>
      <c r="LXM147" s="20"/>
      <c r="LXN147" s="20"/>
      <c r="LXO147" s="20"/>
      <c r="LXP147" s="20"/>
      <c r="LXQ147" s="20"/>
      <c r="LXR147" s="20"/>
      <c r="LXS147" s="20"/>
      <c r="LXT147" s="20"/>
      <c r="LXU147" s="20"/>
      <c r="LXV147" s="20"/>
      <c r="LXW147" s="20"/>
      <c r="LXX147" s="20"/>
      <c r="LXY147" s="20"/>
      <c r="LXZ147" s="20"/>
      <c r="LYA147" s="20"/>
      <c r="LYB147" s="20"/>
      <c r="LYC147" s="20"/>
      <c r="LYD147" s="20"/>
      <c r="LYE147" s="20"/>
      <c r="LYF147" s="20"/>
      <c r="LYG147" s="20"/>
      <c r="LYH147" s="20"/>
      <c r="LYI147" s="20"/>
      <c r="LYJ147" s="20"/>
      <c r="LYK147" s="20"/>
      <c r="LYL147" s="20"/>
      <c r="LYM147" s="20"/>
      <c r="LYN147" s="20"/>
      <c r="LYO147" s="20"/>
      <c r="LYP147" s="20"/>
      <c r="LYQ147" s="20"/>
      <c r="LYR147" s="20"/>
      <c r="LYS147" s="20"/>
      <c r="LYT147" s="20"/>
      <c r="LYU147" s="20"/>
      <c r="LYV147" s="20"/>
      <c r="LYW147" s="20"/>
      <c r="LYX147" s="20"/>
      <c r="LYY147" s="20"/>
      <c r="LYZ147" s="20"/>
      <c r="LZA147" s="20"/>
      <c r="LZB147" s="20"/>
      <c r="LZC147" s="20"/>
      <c r="LZD147" s="20"/>
      <c r="LZE147" s="20"/>
      <c r="LZF147" s="20"/>
      <c r="LZG147" s="20"/>
      <c r="LZH147" s="20"/>
      <c r="LZI147" s="20"/>
      <c r="LZJ147" s="20"/>
      <c r="LZK147" s="20"/>
      <c r="LZL147" s="20"/>
      <c r="LZM147" s="20"/>
      <c r="LZN147" s="20"/>
      <c r="LZO147" s="20"/>
      <c r="LZP147" s="20"/>
      <c r="LZQ147" s="20"/>
      <c r="LZR147" s="20"/>
      <c r="LZS147" s="20"/>
      <c r="LZT147" s="20"/>
      <c r="LZU147" s="20"/>
      <c r="LZV147" s="20"/>
      <c r="LZW147" s="20"/>
      <c r="LZX147" s="20"/>
      <c r="LZY147" s="20"/>
      <c r="LZZ147" s="20"/>
      <c r="MAA147" s="20"/>
      <c r="MAB147" s="20"/>
      <c r="MAC147" s="20"/>
      <c r="MAD147" s="20"/>
      <c r="MAE147" s="20"/>
      <c r="MAF147" s="20"/>
      <c r="MAG147" s="20"/>
      <c r="MAH147" s="20"/>
      <c r="MAI147" s="20"/>
      <c r="MAJ147" s="20"/>
      <c r="MAK147" s="20"/>
      <c r="MAL147" s="20"/>
      <c r="MAM147" s="20"/>
      <c r="MAN147" s="20"/>
      <c r="MAO147" s="20"/>
      <c r="MAP147" s="20"/>
      <c r="MAQ147" s="20"/>
      <c r="MAR147" s="20"/>
      <c r="MAS147" s="20"/>
      <c r="MAT147" s="20"/>
      <c r="MAU147" s="20"/>
      <c r="MAV147" s="20"/>
      <c r="MAW147" s="20"/>
      <c r="MAX147" s="20"/>
      <c r="MAY147" s="20"/>
      <c r="MAZ147" s="20"/>
      <c r="MBA147" s="20"/>
      <c r="MBB147" s="20"/>
      <c r="MBC147" s="20"/>
      <c r="MBD147" s="20"/>
      <c r="MBE147" s="20"/>
      <c r="MBF147" s="20"/>
      <c r="MBG147" s="20"/>
      <c r="MBH147" s="20"/>
      <c r="MBI147" s="20"/>
      <c r="MBJ147" s="20"/>
      <c r="MBK147" s="20"/>
      <c r="MBL147" s="20"/>
      <c r="MBM147" s="20"/>
      <c r="MBN147" s="20"/>
      <c r="MBO147" s="20"/>
      <c r="MBP147" s="20"/>
      <c r="MBQ147" s="20"/>
      <c r="MBR147" s="20"/>
      <c r="MBS147" s="20"/>
      <c r="MBT147" s="20"/>
      <c r="MBU147" s="20"/>
      <c r="MBV147" s="20"/>
      <c r="MBW147" s="20"/>
      <c r="MBX147" s="20"/>
      <c r="MBY147" s="20"/>
      <c r="MBZ147" s="20"/>
      <c r="MCA147" s="20"/>
      <c r="MCB147" s="20"/>
      <c r="MCC147" s="20"/>
      <c r="MCD147" s="20"/>
      <c r="MCE147" s="20"/>
      <c r="MCF147" s="20"/>
      <c r="MCG147" s="20"/>
      <c r="MCH147" s="20"/>
      <c r="MCI147" s="20"/>
      <c r="MCJ147" s="20"/>
      <c r="MCK147" s="20"/>
      <c r="MCL147" s="20"/>
      <c r="MCM147" s="20"/>
      <c r="MCN147" s="20"/>
      <c r="MCO147" s="20"/>
      <c r="MCP147" s="20"/>
      <c r="MCQ147" s="20"/>
      <c r="MCR147" s="20"/>
      <c r="MCS147" s="20"/>
      <c r="MCT147" s="20"/>
      <c r="MCU147" s="20"/>
      <c r="MCV147" s="20"/>
      <c r="MCW147" s="20"/>
      <c r="MCX147" s="20"/>
      <c r="MCY147" s="20"/>
      <c r="MCZ147" s="20"/>
      <c r="MDA147" s="20"/>
      <c r="MDB147" s="20"/>
      <c r="MDC147" s="20"/>
      <c r="MDD147" s="20"/>
      <c r="MDE147" s="20"/>
      <c r="MDF147" s="20"/>
      <c r="MDG147" s="20"/>
      <c r="MDH147" s="20"/>
      <c r="MDI147" s="20"/>
      <c r="MDJ147" s="20"/>
      <c r="MDK147" s="20"/>
      <c r="MDL147" s="20"/>
      <c r="MDM147" s="20"/>
      <c r="MDN147" s="20"/>
      <c r="MDO147" s="20"/>
      <c r="MDP147" s="20"/>
      <c r="MDQ147" s="20"/>
      <c r="MDR147" s="20"/>
      <c r="MDS147" s="20"/>
      <c r="MDT147" s="20"/>
      <c r="MDU147" s="20"/>
      <c r="MDV147" s="20"/>
      <c r="MDW147" s="20"/>
      <c r="MDX147" s="20"/>
      <c r="MDY147" s="20"/>
      <c r="MDZ147" s="20"/>
      <c r="MEA147" s="20"/>
      <c r="MEB147" s="20"/>
      <c r="MEC147" s="20"/>
      <c r="MED147" s="20"/>
      <c r="MEE147" s="20"/>
      <c r="MEF147" s="20"/>
      <c r="MEG147" s="20"/>
      <c r="MEH147" s="20"/>
      <c r="MEI147" s="20"/>
      <c r="MEJ147" s="20"/>
      <c r="MEK147" s="20"/>
      <c r="MEL147" s="20"/>
      <c r="MEM147" s="20"/>
      <c r="MEN147" s="20"/>
      <c r="MEO147" s="20"/>
      <c r="MEP147" s="20"/>
      <c r="MEQ147" s="20"/>
      <c r="MER147" s="20"/>
      <c r="MES147" s="20"/>
      <c r="MET147" s="20"/>
      <c r="MEU147" s="20"/>
      <c r="MEV147" s="20"/>
      <c r="MEW147" s="20"/>
      <c r="MEX147" s="20"/>
      <c r="MEY147" s="20"/>
      <c r="MEZ147" s="20"/>
      <c r="MFA147" s="20"/>
      <c r="MFB147" s="20"/>
      <c r="MFC147" s="20"/>
      <c r="MFD147" s="20"/>
      <c r="MFE147" s="20"/>
      <c r="MFF147" s="20"/>
      <c r="MFG147" s="20"/>
      <c r="MFH147" s="20"/>
      <c r="MFI147" s="20"/>
      <c r="MFJ147" s="20"/>
      <c r="MFK147" s="20"/>
      <c r="MFL147" s="20"/>
      <c r="MFM147" s="20"/>
      <c r="MFN147" s="20"/>
      <c r="MFO147" s="20"/>
      <c r="MFP147" s="20"/>
      <c r="MFQ147" s="20"/>
      <c r="MFR147" s="20"/>
      <c r="MFS147" s="20"/>
      <c r="MFT147" s="20"/>
      <c r="MFU147" s="20"/>
      <c r="MFV147" s="20"/>
      <c r="MFW147" s="20"/>
      <c r="MFX147" s="20"/>
      <c r="MFY147" s="20"/>
      <c r="MFZ147" s="20"/>
      <c r="MGA147" s="20"/>
      <c r="MGB147" s="20"/>
      <c r="MGC147" s="20"/>
      <c r="MGD147" s="20"/>
      <c r="MGE147" s="20"/>
      <c r="MGF147" s="20"/>
      <c r="MGG147" s="20"/>
      <c r="MGH147" s="20"/>
      <c r="MGI147" s="20"/>
      <c r="MGJ147" s="20"/>
      <c r="MGK147" s="20"/>
      <c r="MGL147" s="20"/>
      <c r="MGM147" s="20"/>
      <c r="MGN147" s="20"/>
      <c r="MGO147" s="20"/>
      <c r="MGP147" s="20"/>
      <c r="MGQ147" s="20"/>
      <c r="MGR147" s="20"/>
      <c r="MGS147" s="20"/>
      <c r="MGT147" s="20"/>
      <c r="MGU147" s="20"/>
      <c r="MGV147" s="20"/>
      <c r="MGW147" s="20"/>
      <c r="MGX147" s="20"/>
      <c r="MGY147" s="20"/>
      <c r="MGZ147" s="20"/>
      <c r="MHA147" s="20"/>
      <c r="MHB147" s="20"/>
      <c r="MHC147" s="20"/>
      <c r="MHD147" s="20"/>
      <c r="MHE147" s="20"/>
      <c r="MHF147" s="20"/>
      <c r="MHG147" s="20"/>
      <c r="MHH147" s="20"/>
      <c r="MHI147" s="20"/>
      <c r="MHJ147" s="20"/>
      <c r="MHK147" s="20"/>
      <c r="MHL147" s="20"/>
      <c r="MHM147" s="20"/>
      <c r="MHN147" s="20"/>
      <c r="MHO147" s="20"/>
      <c r="MHP147" s="20"/>
      <c r="MHQ147" s="20"/>
      <c r="MHR147" s="20"/>
      <c r="MHS147" s="20"/>
      <c r="MHT147" s="20"/>
      <c r="MHU147" s="20"/>
      <c r="MHV147" s="20"/>
      <c r="MHW147" s="20"/>
      <c r="MHX147" s="20"/>
      <c r="MHY147" s="20"/>
      <c r="MHZ147" s="20"/>
      <c r="MIA147" s="20"/>
      <c r="MIB147" s="20"/>
      <c r="MIC147" s="20"/>
      <c r="MID147" s="20"/>
      <c r="MIE147" s="20"/>
      <c r="MIF147" s="20"/>
      <c r="MIG147" s="20"/>
      <c r="MIH147" s="20"/>
      <c r="MII147" s="20"/>
      <c r="MIJ147" s="20"/>
      <c r="MIK147" s="20"/>
      <c r="MIL147" s="20"/>
      <c r="MIM147" s="20"/>
      <c r="MIN147" s="20"/>
      <c r="MIO147" s="20"/>
      <c r="MIP147" s="20"/>
      <c r="MIQ147" s="20"/>
      <c r="MIR147" s="20"/>
      <c r="MIS147" s="20"/>
      <c r="MIT147" s="20"/>
      <c r="MIU147" s="20"/>
      <c r="MIV147" s="20"/>
      <c r="MIW147" s="20"/>
      <c r="MIX147" s="20"/>
      <c r="MIY147" s="20"/>
      <c r="MIZ147" s="20"/>
      <c r="MJA147" s="20"/>
      <c r="MJB147" s="20"/>
      <c r="MJC147" s="20"/>
      <c r="MJD147" s="20"/>
      <c r="MJE147" s="20"/>
      <c r="MJF147" s="20"/>
      <c r="MJG147" s="20"/>
      <c r="MJH147" s="20"/>
      <c r="MJI147" s="20"/>
      <c r="MJJ147" s="20"/>
      <c r="MJK147" s="20"/>
      <c r="MJL147" s="20"/>
      <c r="MJM147" s="20"/>
      <c r="MJN147" s="20"/>
      <c r="MJO147" s="20"/>
      <c r="MJP147" s="20"/>
      <c r="MJQ147" s="20"/>
      <c r="MJR147" s="20"/>
      <c r="MJS147" s="20"/>
      <c r="MJT147" s="20"/>
      <c r="MJU147" s="20"/>
      <c r="MJV147" s="20"/>
      <c r="MJW147" s="20"/>
      <c r="MJX147" s="20"/>
      <c r="MJY147" s="20"/>
      <c r="MJZ147" s="20"/>
      <c r="MKA147" s="20"/>
      <c r="MKB147" s="20"/>
      <c r="MKC147" s="20"/>
      <c r="MKD147" s="20"/>
      <c r="MKE147" s="20"/>
      <c r="MKF147" s="20"/>
      <c r="MKG147" s="20"/>
      <c r="MKH147" s="20"/>
      <c r="MKI147" s="20"/>
      <c r="MKJ147" s="20"/>
      <c r="MKK147" s="20"/>
      <c r="MKL147" s="20"/>
      <c r="MKM147" s="20"/>
      <c r="MKN147" s="20"/>
      <c r="MKO147" s="20"/>
      <c r="MKP147" s="20"/>
      <c r="MKQ147" s="20"/>
      <c r="MKR147" s="20"/>
      <c r="MKS147" s="20"/>
      <c r="MKT147" s="20"/>
      <c r="MKU147" s="20"/>
      <c r="MKV147" s="20"/>
      <c r="MKW147" s="20"/>
      <c r="MKX147" s="20"/>
      <c r="MKY147" s="20"/>
      <c r="MKZ147" s="20"/>
      <c r="MLA147" s="20"/>
      <c r="MLB147" s="20"/>
      <c r="MLC147" s="20"/>
      <c r="MLD147" s="20"/>
      <c r="MLE147" s="20"/>
      <c r="MLF147" s="20"/>
      <c r="MLG147" s="20"/>
      <c r="MLH147" s="20"/>
      <c r="MLI147" s="20"/>
      <c r="MLJ147" s="20"/>
      <c r="MLK147" s="20"/>
      <c r="MLL147" s="20"/>
      <c r="MLM147" s="20"/>
      <c r="MLN147" s="20"/>
      <c r="MLO147" s="20"/>
      <c r="MLP147" s="20"/>
      <c r="MLQ147" s="20"/>
      <c r="MLR147" s="20"/>
      <c r="MLS147" s="20"/>
      <c r="MLT147" s="20"/>
      <c r="MLU147" s="20"/>
      <c r="MLV147" s="20"/>
      <c r="MLW147" s="20"/>
      <c r="MLX147" s="20"/>
      <c r="MLY147" s="20"/>
      <c r="MLZ147" s="20"/>
      <c r="MMA147" s="20"/>
      <c r="MMB147" s="20"/>
      <c r="MMC147" s="20"/>
      <c r="MMD147" s="20"/>
      <c r="MME147" s="20"/>
      <c r="MMF147" s="20"/>
      <c r="MMG147" s="20"/>
      <c r="MMH147" s="20"/>
      <c r="MMI147" s="20"/>
      <c r="MMJ147" s="20"/>
      <c r="MMK147" s="20"/>
      <c r="MML147" s="20"/>
      <c r="MMM147" s="20"/>
      <c r="MMN147" s="20"/>
      <c r="MMO147" s="20"/>
      <c r="MMP147" s="20"/>
      <c r="MMQ147" s="20"/>
      <c r="MMR147" s="20"/>
      <c r="MMS147" s="20"/>
      <c r="MMT147" s="20"/>
      <c r="MMU147" s="20"/>
      <c r="MMV147" s="20"/>
      <c r="MMW147" s="20"/>
      <c r="MMX147" s="20"/>
      <c r="MMY147" s="20"/>
      <c r="MMZ147" s="20"/>
      <c r="MNA147" s="20"/>
      <c r="MNB147" s="20"/>
      <c r="MNC147" s="20"/>
      <c r="MND147" s="20"/>
      <c r="MNE147" s="20"/>
      <c r="MNF147" s="20"/>
      <c r="MNG147" s="20"/>
      <c r="MNH147" s="20"/>
      <c r="MNI147" s="20"/>
      <c r="MNJ147" s="20"/>
      <c r="MNK147" s="20"/>
      <c r="MNL147" s="20"/>
      <c r="MNM147" s="20"/>
      <c r="MNN147" s="20"/>
      <c r="MNO147" s="20"/>
      <c r="MNP147" s="20"/>
      <c r="MNQ147" s="20"/>
      <c r="MNR147" s="20"/>
      <c r="MNS147" s="20"/>
      <c r="MNT147" s="20"/>
      <c r="MNU147" s="20"/>
      <c r="MNV147" s="20"/>
      <c r="MNW147" s="20"/>
      <c r="MNX147" s="20"/>
      <c r="MNY147" s="20"/>
      <c r="MNZ147" s="20"/>
      <c r="MOA147" s="20"/>
      <c r="MOB147" s="20"/>
      <c r="MOC147" s="20"/>
      <c r="MOD147" s="20"/>
      <c r="MOE147" s="20"/>
      <c r="MOF147" s="20"/>
      <c r="MOG147" s="20"/>
      <c r="MOH147" s="20"/>
      <c r="MOI147" s="20"/>
      <c r="MOJ147" s="20"/>
      <c r="MOK147" s="20"/>
      <c r="MOL147" s="20"/>
      <c r="MOM147" s="20"/>
      <c r="MON147" s="20"/>
      <c r="MOO147" s="20"/>
      <c r="MOP147" s="20"/>
      <c r="MOQ147" s="20"/>
      <c r="MOR147" s="20"/>
      <c r="MOS147" s="20"/>
      <c r="MOT147" s="20"/>
      <c r="MOU147" s="20"/>
      <c r="MOV147" s="20"/>
      <c r="MOW147" s="20"/>
      <c r="MOX147" s="20"/>
      <c r="MOY147" s="20"/>
      <c r="MOZ147" s="20"/>
      <c r="MPA147" s="20"/>
      <c r="MPB147" s="20"/>
      <c r="MPC147" s="20"/>
      <c r="MPD147" s="20"/>
      <c r="MPE147" s="20"/>
      <c r="MPF147" s="20"/>
      <c r="MPG147" s="20"/>
      <c r="MPH147" s="20"/>
      <c r="MPI147" s="20"/>
      <c r="MPJ147" s="20"/>
      <c r="MPK147" s="20"/>
      <c r="MPL147" s="20"/>
      <c r="MPM147" s="20"/>
      <c r="MPN147" s="20"/>
      <c r="MPO147" s="20"/>
      <c r="MPP147" s="20"/>
      <c r="MPQ147" s="20"/>
      <c r="MPR147" s="20"/>
      <c r="MPS147" s="20"/>
      <c r="MPT147" s="20"/>
      <c r="MPU147" s="20"/>
      <c r="MPV147" s="20"/>
      <c r="MPW147" s="20"/>
      <c r="MPX147" s="20"/>
      <c r="MPY147" s="20"/>
      <c r="MPZ147" s="20"/>
      <c r="MQA147" s="20"/>
      <c r="MQB147" s="20"/>
      <c r="MQC147" s="20"/>
      <c r="MQD147" s="20"/>
      <c r="MQE147" s="20"/>
      <c r="MQF147" s="20"/>
      <c r="MQG147" s="20"/>
      <c r="MQH147" s="20"/>
      <c r="MQI147" s="20"/>
      <c r="MQJ147" s="20"/>
      <c r="MQK147" s="20"/>
      <c r="MQL147" s="20"/>
      <c r="MQM147" s="20"/>
      <c r="MQN147" s="20"/>
      <c r="MQO147" s="20"/>
      <c r="MQP147" s="20"/>
      <c r="MQQ147" s="20"/>
      <c r="MQR147" s="20"/>
      <c r="MQS147" s="20"/>
      <c r="MQT147" s="20"/>
      <c r="MQU147" s="20"/>
      <c r="MQV147" s="20"/>
      <c r="MQW147" s="20"/>
      <c r="MQX147" s="20"/>
      <c r="MQY147" s="20"/>
      <c r="MQZ147" s="20"/>
      <c r="MRA147" s="20"/>
      <c r="MRB147" s="20"/>
      <c r="MRC147" s="20"/>
      <c r="MRD147" s="20"/>
      <c r="MRE147" s="20"/>
      <c r="MRF147" s="20"/>
      <c r="MRG147" s="20"/>
      <c r="MRH147" s="20"/>
      <c r="MRI147" s="20"/>
      <c r="MRJ147" s="20"/>
      <c r="MRK147" s="20"/>
      <c r="MRL147" s="20"/>
      <c r="MRM147" s="20"/>
      <c r="MRN147" s="20"/>
      <c r="MRO147" s="20"/>
      <c r="MRP147" s="20"/>
      <c r="MRQ147" s="20"/>
      <c r="MRR147" s="20"/>
      <c r="MRS147" s="20"/>
      <c r="MRT147" s="20"/>
      <c r="MRU147" s="20"/>
      <c r="MRV147" s="20"/>
      <c r="MRW147" s="20"/>
      <c r="MRX147" s="20"/>
      <c r="MRY147" s="20"/>
      <c r="MRZ147" s="20"/>
      <c r="MSA147" s="20"/>
      <c r="MSB147" s="20"/>
      <c r="MSC147" s="20"/>
      <c r="MSD147" s="20"/>
      <c r="MSE147" s="20"/>
      <c r="MSF147" s="20"/>
      <c r="MSG147" s="20"/>
      <c r="MSH147" s="20"/>
      <c r="MSI147" s="20"/>
      <c r="MSJ147" s="20"/>
      <c r="MSK147" s="20"/>
      <c r="MSL147" s="20"/>
      <c r="MSM147" s="20"/>
      <c r="MSN147" s="20"/>
      <c r="MSO147" s="20"/>
      <c r="MSP147" s="20"/>
      <c r="MSQ147" s="20"/>
      <c r="MSR147" s="20"/>
      <c r="MSS147" s="20"/>
      <c r="MST147" s="20"/>
      <c r="MSU147" s="20"/>
      <c r="MSV147" s="20"/>
      <c r="MSW147" s="20"/>
      <c r="MSX147" s="20"/>
      <c r="MSY147" s="20"/>
      <c r="MSZ147" s="20"/>
      <c r="MTA147" s="20"/>
      <c r="MTB147" s="20"/>
      <c r="MTC147" s="20"/>
      <c r="MTD147" s="20"/>
      <c r="MTE147" s="20"/>
      <c r="MTF147" s="20"/>
      <c r="MTG147" s="20"/>
      <c r="MTH147" s="20"/>
      <c r="MTI147" s="20"/>
      <c r="MTJ147" s="20"/>
      <c r="MTK147" s="20"/>
      <c r="MTL147" s="20"/>
      <c r="MTM147" s="20"/>
      <c r="MTN147" s="20"/>
      <c r="MTO147" s="20"/>
      <c r="MTP147" s="20"/>
      <c r="MTQ147" s="20"/>
      <c r="MTR147" s="20"/>
      <c r="MTS147" s="20"/>
      <c r="MTT147" s="20"/>
      <c r="MTU147" s="20"/>
      <c r="MTV147" s="20"/>
      <c r="MTW147" s="20"/>
      <c r="MTX147" s="20"/>
      <c r="MTY147" s="20"/>
      <c r="MTZ147" s="20"/>
      <c r="MUA147" s="20"/>
      <c r="MUB147" s="20"/>
      <c r="MUC147" s="20"/>
      <c r="MUD147" s="20"/>
      <c r="MUE147" s="20"/>
      <c r="MUF147" s="20"/>
      <c r="MUG147" s="20"/>
      <c r="MUH147" s="20"/>
      <c r="MUI147" s="20"/>
      <c r="MUJ147" s="20"/>
      <c r="MUK147" s="20"/>
      <c r="MUL147" s="20"/>
      <c r="MUM147" s="20"/>
      <c r="MUN147" s="20"/>
      <c r="MUO147" s="20"/>
      <c r="MUP147" s="20"/>
      <c r="MUQ147" s="20"/>
      <c r="MUR147" s="20"/>
      <c r="MUS147" s="20"/>
      <c r="MUT147" s="20"/>
      <c r="MUU147" s="20"/>
      <c r="MUV147" s="20"/>
      <c r="MUW147" s="20"/>
      <c r="MUX147" s="20"/>
      <c r="MUY147" s="20"/>
      <c r="MUZ147" s="20"/>
      <c r="MVA147" s="20"/>
      <c r="MVB147" s="20"/>
      <c r="MVC147" s="20"/>
      <c r="MVD147" s="20"/>
      <c r="MVE147" s="20"/>
      <c r="MVF147" s="20"/>
      <c r="MVG147" s="20"/>
      <c r="MVH147" s="20"/>
      <c r="MVI147" s="20"/>
      <c r="MVJ147" s="20"/>
      <c r="MVK147" s="20"/>
      <c r="MVL147" s="20"/>
      <c r="MVM147" s="20"/>
      <c r="MVN147" s="20"/>
      <c r="MVO147" s="20"/>
      <c r="MVP147" s="20"/>
      <c r="MVQ147" s="20"/>
      <c r="MVR147" s="20"/>
      <c r="MVS147" s="20"/>
      <c r="MVT147" s="20"/>
      <c r="MVU147" s="20"/>
      <c r="MVV147" s="20"/>
      <c r="MVW147" s="20"/>
      <c r="MVX147" s="20"/>
      <c r="MVY147" s="20"/>
      <c r="MVZ147" s="20"/>
      <c r="MWA147" s="20"/>
      <c r="MWB147" s="20"/>
      <c r="MWC147" s="20"/>
      <c r="MWD147" s="20"/>
      <c r="MWE147" s="20"/>
      <c r="MWF147" s="20"/>
      <c r="MWG147" s="20"/>
      <c r="MWH147" s="20"/>
      <c r="MWI147" s="20"/>
      <c r="MWJ147" s="20"/>
      <c r="MWK147" s="20"/>
      <c r="MWL147" s="20"/>
      <c r="MWM147" s="20"/>
      <c r="MWN147" s="20"/>
      <c r="MWO147" s="20"/>
      <c r="MWP147" s="20"/>
      <c r="MWQ147" s="20"/>
      <c r="MWR147" s="20"/>
      <c r="MWS147" s="20"/>
      <c r="MWT147" s="20"/>
      <c r="MWU147" s="20"/>
      <c r="MWV147" s="20"/>
      <c r="MWW147" s="20"/>
      <c r="MWX147" s="20"/>
      <c r="MWY147" s="20"/>
      <c r="MWZ147" s="20"/>
      <c r="MXA147" s="20"/>
      <c r="MXB147" s="20"/>
      <c r="MXC147" s="20"/>
      <c r="MXD147" s="20"/>
      <c r="MXE147" s="20"/>
      <c r="MXF147" s="20"/>
      <c r="MXG147" s="20"/>
      <c r="MXH147" s="20"/>
      <c r="MXI147" s="20"/>
      <c r="MXJ147" s="20"/>
      <c r="MXK147" s="20"/>
      <c r="MXL147" s="20"/>
      <c r="MXM147" s="20"/>
      <c r="MXN147" s="20"/>
      <c r="MXO147" s="20"/>
      <c r="MXP147" s="20"/>
      <c r="MXQ147" s="20"/>
      <c r="MXR147" s="20"/>
      <c r="MXS147" s="20"/>
      <c r="MXT147" s="20"/>
      <c r="MXU147" s="20"/>
      <c r="MXV147" s="20"/>
      <c r="MXW147" s="20"/>
      <c r="MXX147" s="20"/>
      <c r="MXY147" s="20"/>
      <c r="MXZ147" s="20"/>
      <c r="MYA147" s="20"/>
      <c r="MYB147" s="20"/>
      <c r="MYC147" s="20"/>
      <c r="MYD147" s="20"/>
      <c r="MYE147" s="20"/>
      <c r="MYF147" s="20"/>
      <c r="MYG147" s="20"/>
      <c r="MYH147" s="20"/>
      <c r="MYI147" s="20"/>
      <c r="MYJ147" s="20"/>
      <c r="MYK147" s="20"/>
      <c r="MYL147" s="20"/>
      <c r="MYM147" s="20"/>
      <c r="MYN147" s="20"/>
      <c r="MYO147" s="20"/>
      <c r="MYP147" s="20"/>
      <c r="MYQ147" s="20"/>
      <c r="MYR147" s="20"/>
      <c r="MYS147" s="20"/>
      <c r="MYT147" s="20"/>
      <c r="MYU147" s="20"/>
      <c r="MYV147" s="20"/>
      <c r="MYW147" s="20"/>
      <c r="MYX147" s="20"/>
      <c r="MYY147" s="20"/>
      <c r="MYZ147" s="20"/>
      <c r="MZA147" s="20"/>
      <c r="MZB147" s="20"/>
      <c r="MZC147" s="20"/>
      <c r="MZD147" s="20"/>
      <c r="MZE147" s="20"/>
      <c r="MZF147" s="20"/>
      <c r="MZG147" s="20"/>
      <c r="MZH147" s="20"/>
      <c r="MZI147" s="20"/>
      <c r="MZJ147" s="20"/>
      <c r="MZK147" s="20"/>
      <c r="MZL147" s="20"/>
      <c r="MZM147" s="20"/>
      <c r="MZN147" s="20"/>
      <c r="MZO147" s="20"/>
      <c r="MZP147" s="20"/>
      <c r="MZQ147" s="20"/>
      <c r="MZR147" s="20"/>
      <c r="MZS147" s="20"/>
      <c r="MZT147" s="20"/>
      <c r="MZU147" s="20"/>
      <c r="MZV147" s="20"/>
      <c r="MZW147" s="20"/>
      <c r="MZX147" s="20"/>
      <c r="MZY147" s="20"/>
      <c r="MZZ147" s="20"/>
      <c r="NAA147" s="20"/>
      <c r="NAB147" s="20"/>
      <c r="NAC147" s="20"/>
      <c r="NAD147" s="20"/>
      <c r="NAE147" s="20"/>
      <c r="NAF147" s="20"/>
      <c r="NAG147" s="20"/>
      <c r="NAH147" s="20"/>
      <c r="NAI147" s="20"/>
      <c r="NAJ147" s="20"/>
      <c r="NAK147" s="20"/>
      <c r="NAL147" s="20"/>
      <c r="NAM147" s="20"/>
      <c r="NAN147" s="20"/>
      <c r="NAO147" s="20"/>
      <c r="NAP147" s="20"/>
      <c r="NAQ147" s="20"/>
      <c r="NAR147" s="20"/>
      <c r="NAS147" s="20"/>
      <c r="NAT147" s="20"/>
      <c r="NAU147" s="20"/>
      <c r="NAV147" s="20"/>
      <c r="NAW147" s="20"/>
      <c r="NAX147" s="20"/>
      <c r="NAY147" s="20"/>
      <c r="NAZ147" s="20"/>
      <c r="NBA147" s="20"/>
      <c r="NBB147" s="20"/>
      <c r="NBC147" s="20"/>
      <c r="NBD147" s="20"/>
      <c r="NBE147" s="20"/>
      <c r="NBF147" s="20"/>
      <c r="NBG147" s="20"/>
      <c r="NBH147" s="20"/>
      <c r="NBI147" s="20"/>
      <c r="NBJ147" s="20"/>
      <c r="NBK147" s="20"/>
      <c r="NBL147" s="20"/>
      <c r="NBM147" s="20"/>
      <c r="NBN147" s="20"/>
      <c r="NBO147" s="20"/>
      <c r="NBP147" s="20"/>
      <c r="NBQ147" s="20"/>
      <c r="NBR147" s="20"/>
      <c r="NBS147" s="20"/>
      <c r="NBT147" s="20"/>
      <c r="NBU147" s="20"/>
      <c r="NBV147" s="20"/>
      <c r="NBW147" s="20"/>
      <c r="NBX147" s="20"/>
      <c r="NBY147" s="20"/>
      <c r="NBZ147" s="20"/>
      <c r="NCA147" s="20"/>
      <c r="NCB147" s="20"/>
      <c r="NCC147" s="20"/>
      <c r="NCD147" s="20"/>
      <c r="NCE147" s="20"/>
      <c r="NCF147" s="20"/>
      <c r="NCG147" s="20"/>
      <c r="NCH147" s="20"/>
      <c r="NCI147" s="20"/>
      <c r="NCJ147" s="20"/>
      <c r="NCK147" s="20"/>
      <c r="NCL147" s="20"/>
      <c r="NCM147" s="20"/>
      <c r="NCN147" s="20"/>
      <c r="NCO147" s="20"/>
      <c r="NCP147" s="20"/>
      <c r="NCQ147" s="20"/>
      <c r="NCR147" s="20"/>
      <c r="NCS147" s="20"/>
      <c r="NCT147" s="20"/>
      <c r="NCU147" s="20"/>
      <c r="NCV147" s="20"/>
      <c r="NCW147" s="20"/>
      <c r="NCX147" s="20"/>
      <c r="NCY147" s="20"/>
      <c r="NCZ147" s="20"/>
      <c r="NDA147" s="20"/>
      <c r="NDB147" s="20"/>
      <c r="NDC147" s="20"/>
      <c r="NDD147" s="20"/>
      <c r="NDE147" s="20"/>
      <c r="NDF147" s="20"/>
      <c r="NDG147" s="20"/>
      <c r="NDH147" s="20"/>
      <c r="NDI147" s="20"/>
      <c r="NDJ147" s="20"/>
      <c r="NDK147" s="20"/>
      <c r="NDL147" s="20"/>
      <c r="NDM147" s="20"/>
      <c r="NDN147" s="20"/>
      <c r="NDO147" s="20"/>
      <c r="NDP147" s="20"/>
      <c r="NDQ147" s="20"/>
      <c r="NDR147" s="20"/>
      <c r="NDS147" s="20"/>
      <c r="NDT147" s="20"/>
      <c r="NDU147" s="20"/>
      <c r="NDV147" s="20"/>
      <c r="NDW147" s="20"/>
      <c r="NDX147" s="20"/>
      <c r="NDY147" s="20"/>
      <c r="NDZ147" s="20"/>
      <c r="NEA147" s="20"/>
      <c r="NEB147" s="20"/>
      <c r="NEC147" s="20"/>
      <c r="NED147" s="20"/>
      <c r="NEE147" s="20"/>
      <c r="NEF147" s="20"/>
      <c r="NEG147" s="20"/>
      <c r="NEH147" s="20"/>
      <c r="NEI147" s="20"/>
      <c r="NEJ147" s="20"/>
      <c r="NEK147" s="20"/>
      <c r="NEL147" s="20"/>
      <c r="NEM147" s="20"/>
      <c r="NEN147" s="20"/>
      <c r="NEO147" s="20"/>
      <c r="NEP147" s="20"/>
      <c r="NEQ147" s="20"/>
      <c r="NER147" s="20"/>
      <c r="NES147" s="20"/>
      <c r="NET147" s="20"/>
      <c r="NEU147" s="20"/>
      <c r="NEV147" s="20"/>
      <c r="NEW147" s="20"/>
      <c r="NEX147" s="20"/>
      <c r="NEY147" s="20"/>
      <c r="NEZ147" s="20"/>
      <c r="NFA147" s="20"/>
      <c r="NFB147" s="20"/>
      <c r="NFC147" s="20"/>
      <c r="NFD147" s="20"/>
      <c r="NFE147" s="20"/>
      <c r="NFF147" s="20"/>
      <c r="NFG147" s="20"/>
      <c r="NFH147" s="20"/>
      <c r="NFI147" s="20"/>
      <c r="NFJ147" s="20"/>
      <c r="NFK147" s="20"/>
      <c r="NFL147" s="20"/>
      <c r="NFM147" s="20"/>
      <c r="NFN147" s="20"/>
      <c r="NFO147" s="20"/>
      <c r="NFP147" s="20"/>
      <c r="NFQ147" s="20"/>
      <c r="NFR147" s="20"/>
      <c r="NFS147" s="20"/>
      <c r="NFT147" s="20"/>
      <c r="NFU147" s="20"/>
      <c r="NFV147" s="20"/>
      <c r="NFW147" s="20"/>
      <c r="NFX147" s="20"/>
      <c r="NFY147" s="20"/>
      <c r="NFZ147" s="20"/>
      <c r="NGA147" s="20"/>
      <c r="NGB147" s="20"/>
      <c r="NGC147" s="20"/>
      <c r="NGD147" s="20"/>
      <c r="NGE147" s="20"/>
      <c r="NGF147" s="20"/>
      <c r="NGG147" s="20"/>
      <c r="NGH147" s="20"/>
      <c r="NGI147" s="20"/>
      <c r="NGJ147" s="20"/>
      <c r="NGK147" s="20"/>
      <c r="NGL147" s="20"/>
      <c r="NGM147" s="20"/>
      <c r="NGN147" s="20"/>
      <c r="NGO147" s="20"/>
      <c r="NGP147" s="20"/>
      <c r="NGQ147" s="20"/>
      <c r="NGR147" s="20"/>
      <c r="NGS147" s="20"/>
      <c r="NGT147" s="20"/>
      <c r="NGU147" s="20"/>
      <c r="NGV147" s="20"/>
      <c r="NGW147" s="20"/>
      <c r="NGX147" s="20"/>
      <c r="NGY147" s="20"/>
      <c r="NGZ147" s="20"/>
      <c r="NHA147" s="20"/>
      <c r="NHB147" s="20"/>
      <c r="NHC147" s="20"/>
      <c r="NHD147" s="20"/>
      <c r="NHE147" s="20"/>
      <c r="NHF147" s="20"/>
      <c r="NHG147" s="20"/>
      <c r="NHH147" s="20"/>
      <c r="NHI147" s="20"/>
      <c r="NHJ147" s="20"/>
      <c r="NHK147" s="20"/>
      <c r="NHL147" s="20"/>
      <c r="NHM147" s="20"/>
      <c r="NHN147" s="20"/>
      <c r="NHO147" s="20"/>
      <c r="NHP147" s="20"/>
      <c r="NHQ147" s="20"/>
      <c r="NHR147" s="20"/>
      <c r="NHS147" s="20"/>
      <c r="NHT147" s="20"/>
      <c r="NHU147" s="20"/>
      <c r="NHV147" s="20"/>
      <c r="NHW147" s="20"/>
      <c r="NHX147" s="20"/>
      <c r="NHY147" s="20"/>
      <c r="NHZ147" s="20"/>
      <c r="NIA147" s="20"/>
      <c r="NIB147" s="20"/>
      <c r="NIC147" s="20"/>
      <c r="NID147" s="20"/>
      <c r="NIE147" s="20"/>
      <c r="NIF147" s="20"/>
      <c r="NIG147" s="20"/>
      <c r="NIH147" s="20"/>
      <c r="NII147" s="20"/>
      <c r="NIJ147" s="20"/>
      <c r="NIK147" s="20"/>
      <c r="NIL147" s="20"/>
      <c r="NIM147" s="20"/>
      <c r="NIN147" s="20"/>
      <c r="NIO147" s="20"/>
      <c r="NIP147" s="20"/>
      <c r="NIQ147" s="20"/>
      <c r="NIR147" s="20"/>
      <c r="NIS147" s="20"/>
      <c r="NIT147" s="20"/>
      <c r="NIU147" s="20"/>
      <c r="NIV147" s="20"/>
      <c r="NIW147" s="20"/>
      <c r="NIX147" s="20"/>
      <c r="NIY147" s="20"/>
      <c r="NIZ147" s="20"/>
      <c r="NJA147" s="20"/>
      <c r="NJB147" s="20"/>
      <c r="NJC147" s="20"/>
      <c r="NJD147" s="20"/>
      <c r="NJE147" s="20"/>
      <c r="NJF147" s="20"/>
      <c r="NJG147" s="20"/>
      <c r="NJH147" s="20"/>
      <c r="NJI147" s="20"/>
      <c r="NJJ147" s="20"/>
      <c r="NJK147" s="20"/>
      <c r="NJL147" s="20"/>
      <c r="NJM147" s="20"/>
      <c r="NJN147" s="20"/>
      <c r="NJO147" s="20"/>
      <c r="NJP147" s="20"/>
      <c r="NJQ147" s="20"/>
      <c r="NJR147" s="20"/>
      <c r="NJS147" s="20"/>
      <c r="NJT147" s="20"/>
      <c r="NJU147" s="20"/>
      <c r="NJV147" s="20"/>
      <c r="NJW147" s="20"/>
      <c r="NJX147" s="20"/>
      <c r="NJY147" s="20"/>
      <c r="NJZ147" s="20"/>
      <c r="NKA147" s="20"/>
      <c r="NKB147" s="20"/>
      <c r="NKC147" s="20"/>
      <c r="NKD147" s="20"/>
      <c r="NKE147" s="20"/>
      <c r="NKF147" s="20"/>
      <c r="NKG147" s="20"/>
      <c r="NKH147" s="20"/>
      <c r="NKI147" s="20"/>
      <c r="NKJ147" s="20"/>
      <c r="NKK147" s="20"/>
      <c r="NKL147" s="20"/>
      <c r="NKM147" s="20"/>
      <c r="NKN147" s="20"/>
      <c r="NKO147" s="20"/>
      <c r="NKP147" s="20"/>
      <c r="NKQ147" s="20"/>
      <c r="NKR147" s="20"/>
      <c r="NKS147" s="20"/>
      <c r="NKT147" s="20"/>
      <c r="NKU147" s="20"/>
      <c r="NKV147" s="20"/>
      <c r="NKW147" s="20"/>
      <c r="NKX147" s="20"/>
      <c r="NKY147" s="20"/>
      <c r="NKZ147" s="20"/>
      <c r="NLA147" s="20"/>
      <c r="NLB147" s="20"/>
      <c r="NLC147" s="20"/>
      <c r="NLD147" s="20"/>
      <c r="NLE147" s="20"/>
      <c r="NLF147" s="20"/>
      <c r="NLG147" s="20"/>
      <c r="NLH147" s="20"/>
      <c r="NLI147" s="20"/>
      <c r="NLJ147" s="20"/>
      <c r="NLK147" s="20"/>
      <c r="NLL147" s="20"/>
      <c r="NLM147" s="20"/>
      <c r="NLN147" s="20"/>
      <c r="NLO147" s="20"/>
      <c r="NLP147" s="20"/>
      <c r="NLQ147" s="20"/>
      <c r="NLR147" s="20"/>
      <c r="NLS147" s="20"/>
      <c r="NLT147" s="20"/>
      <c r="NLU147" s="20"/>
      <c r="NLV147" s="20"/>
      <c r="NLW147" s="20"/>
      <c r="NLX147" s="20"/>
      <c r="NLY147" s="20"/>
      <c r="NLZ147" s="20"/>
      <c r="NMA147" s="20"/>
      <c r="NMB147" s="20"/>
      <c r="NMC147" s="20"/>
      <c r="NMD147" s="20"/>
      <c r="NME147" s="20"/>
      <c r="NMF147" s="20"/>
      <c r="NMG147" s="20"/>
      <c r="NMH147" s="20"/>
      <c r="NMI147" s="20"/>
      <c r="NMJ147" s="20"/>
      <c r="NMK147" s="20"/>
      <c r="NML147" s="20"/>
      <c r="NMM147" s="20"/>
      <c r="NMN147" s="20"/>
      <c r="NMO147" s="20"/>
      <c r="NMP147" s="20"/>
      <c r="NMQ147" s="20"/>
      <c r="NMR147" s="20"/>
      <c r="NMS147" s="20"/>
      <c r="NMT147" s="20"/>
      <c r="NMU147" s="20"/>
      <c r="NMV147" s="20"/>
      <c r="NMW147" s="20"/>
      <c r="NMX147" s="20"/>
      <c r="NMY147" s="20"/>
      <c r="NMZ147" s="20"/>
      <c r="NNA147" s="20"/>
      <c r="NNB147" s="20"/>
      <c r="NNC147" s="20"/>
      <c r="NND147" s="20"/>
      <c r="NNE147" s="20"/>
      <c r="NNF147" s="20"/>
      <c r="NNG147" s="20"/>
      <c r="NNH147" s="20"/>
      <c r="NNI147" s="20"/>
      <c r="NNJ147" s="20"/>
      <c r="NNK147" s="20"/>
      <c r="NNL147" s="20"/>
      <c r="NNM147" s="20"/>
      <c r="NNN147" s="20"/>
      <c r="NNO147" s="20"/>
      <c r="NNP147" s="20"/>
      <c r="NNQ147" s="20"/>
      <c r="NNR147" s="20"/>
      <c r="NNS147" s="20"/>
      <c r="NNT147" s="20"/>
      <c r="NNU147" s="20"/>
      <c r="NNV147" s="20"/>
      <c r="NNW147" s="20"/>
      <c r="NNX147" s="20"/>
      <c r="NNY147" s="20"/>
      <c r="NNZ147" s="20"/>
      <c r="NOA147" s="20"/>
      <c r="NOB147" s="20"/>
      <c r="NOC147" s="20"/>
      <c r="NOD147" s="20"/>
      <c r="NOE147" s="20"/>
      <c r="NOF147" s="20"/>
      <c r="NOG147" s="20"/>
      <c r="NOH147" s="20"/>
      <c r="NOI147" s="20"/>
      <c r="NOJ147" s="20"/>
      <c r="NOK147" s="20"/>
      <c r="NOL147" s="20"/>
      <c r="NOM147" s="20"/>
      <c r="NON147" s="20"/>
      <c r="NOO147" s="20"/>
      <c r="NOP147" s="20"/>
      <c r="NOQ147" s="20"/>
      <c r="NOR147" s="20"/>
      <c r="NOS147" s="20"/>
      <c r="NOT147" s="20"/>
      <c r="NOU147" s="20"/>
      <c r="NOV147" s="20"/>
      <c r="NOW147" s="20"/>
      <c r="NOX147" s="20"/>
      <c r="NOY147" s="20"/>
      <c r="NOZ147" s="20"/>
      <c r="NPA147" s="20"/>
      <c r="NPB147" s="20"/>
      <c r="NPC147" s="20"/>
      <c r="NPD147" s="20"/>
      <c r="NPE147" s="20"/>
      <c r="NPF147" s="20"/>
      <c r="NPG147" s="20"/>
      <c r="NPH147" s="20"/>
      <c r="NPI147" s="20"/>
      <c r="NPJ147" s="20"/>
      <c r="NPK147" s="20"/>
      <c r="NPL147" s="20"/>
      <c r="NPM147" s="20"/>
      <c r="NPN147" s="20"/>
      <c r="NPO147" s="20"/>
      <c r="NPP147" s="20"/>
      <c r="NPQ147" s="20"/>
      <c r="NPR147" s="20"/>
      <c r="NPS147" s="20"/>
      <c r="NPT147" s="20"/>
      <c r="NPU147" s="20"/>
      <c r="NPV147" s="20"/>
      <c r="NPW147" s="20"/>
      <c r="NPX147" s="20"/>
      <c r="NPY147" s="20"/>
      <c r="NPZ147" s="20"/>
      <c r="NQA147" s="20"/>
      <c r="NQB147" s="20"/>
      <c r="NQC147" s="20"/>
      <c r="NQD147" s="20"/>
      <c r="NQE147" s="20"/>
      <c r="NQF147" s="20"/>
      <c r="NQG147" s="20"/>
      <c r="NQH147" s="20"/>
      <c r="NQI147" s="20"/>
      <c r="NQJ147" s="20"/>
      <c r="NQK147" s="20"/>
      <c r="NQL147" s="20"/>
      <c r="NQM147" s="20"/>
      <c r="NQN147" s="20"/>
      <c r="NQO147" s="20"/>
      <c r="NQP147" s="20"/>
      <c r="NQQ147" s="20"/>
      <c r="NQR147" s="20"/>
      <c r="NQS147" s="20"/>
      <c r="NQT147" s="20"/>
      <c r="NQU147" s="20"/>
      <c r="NQV147" s="20"/>
      <c r="NQW147" s="20"/>
      <c r="NQX147" s="20"/>
      <c r="NQY147" s="20"/>
      <c r="NQZ147" s="20"/>
      <c r="NRA147" s="20"/>
      <c r="NRB147" s="20"/>
      <c r="NRC147" s="20"/>
      <c r="NRD147" s="20"/>
      <c r="NRE147" s="20"/>
      <c r="NRF147" s="20"/>
      <c r="NRG147" s="20"/>
      <c r="NRH147" s="20"/>
      <c r="NRI147" s="20"/>
      <c r="NRJ147" s="20"/>
      <c r="NRK147" s="20"/>
      <c r="NRL147" s="20"/>
      <c r="NRM147" s="20"/>
      <c r="NRN147" s="20"/>
      <c r="NRO147" s="20"/>
      <c r="NRP147" s="20"/>
      <c r="NRQ147" s="20"/>
      <c r="NRR147" s="20"/>
      <c r="NRS147" s="20"/>
      <c r="NRT147" s="20"/>
      <c r="NRU147" s="20"/>
      <c r="NRV147" s="20"/>
      <c r="NRW147" s="20"/>
      <c r="NRX147" s="20"/>
      <c r="NRY147" s="20"/>
      <c r="NRZ147" s="20"/>
      <c r="NSA147" s="20"/>
      <c r="NSB147" s="20"/>
      <c r="NSC147" s="20"/>
      <c r="NSD147" s="20"/>
      <c r="NSE147" s="20"/>
      <c r="NSF147" s="20"/>
      <c r="NSG147" s="20"/>
      <c r="NSH147" s="20"/>
      <c r="NSI147" s="20"/>
      <c r="NSJ147" s="20"/>
      <c r="NSK147" s="20"/>
      <c r="NSL147" s="20"/>
      <c r="NSM147" s="20"/>
      <c r="NSN147" s="20"/>
      <c r="NSO147" s="20"/>
      <c r="NSP147" s="20"/>
      <c r="NSQ147" s="20"/>
      <c r="NSR147" s="20"/>
      <c r="NSS147" s="20"/>
      <c r="NST147" s="20"/>
      <c r="NSU147" s="20"/>
      <c r="NSV147" s="20"/>
      <c r="NSW147" s="20"/>
      <c r="NSX147" s="20"/>
      <c r="NSY147" s="20"/>
      <c r="NSZ147" s="20"/>
      <c r="NTA147" s="20"/>
      <c r="NTB147" s="20"/>
      <c r="NTC147" s="20"/>
      <c r="NTD147" s="20"/>
      <c r="NTE147" s="20"/>
      <c r="NTF147" s="20"/>
      <c r="NTG147" s="20"/>
      <c r="NTH147" s="20"/>
      <c r="NTI147" s="20"/>
      <c r="NTJ147" s="20"/>
      <c r="NTK147" s="20"/>
      <c r="NTL147" s="20"/>
      <c r="NTM147" s="20"/>
      <c r="NTN147" s="20"/>
      <c r="NTO147" s="20"/>
      <c r="NTP147" s="20"/>
      <c r="NTQ147" s="20"/>
      <c r="NTR147" s="20"/>
      <c r="NTS147" s="20"/>
      <c r="NTT147" s="20"/>
      <c r="NTU147" s="20"/>
      <c r="NTV147" s="20"/>
      <c r="NTW147" s="20"/>
      <c r="NTX147" s="20"/>
      <c r="NTY147" s="20"/>
      <c r="NTZ147" s="20"/>
      <c r="NUA147" s="20"/>
      <c r="NUB147" s="20"/>
      <c r="NUC147" s="20"/>
      <c r="NUD147" s="20"/>
      <c r="NUE147" s="20"/>
      <c r="NUF147" s="20"/>
      <c r="NUG147" s="20"/>
      <c r="NUH147" s="20"/>
      <c r="NUI147" s="20"/>
      <c r="NUJ147" s="20"/>
      <c r="NUK147" s="20"/>
      <c r="NUL147" s="20"/>
      <c r="NUM147" s="20"/>
      <c r="NUN147" s="20"/>
      <c r="NUO147" s="20"/>
      <c r="NUP147" s="20"/>
      <c r="NUQ147" s="20"/>
      <c r="NUR147" s="20"/>
      <c r="NUS147" s="20"/>
      <c r="NUT147" s="20"/>
      <c r="NUU147" s="20"/>
      <c r="NUV147" s="20"/>
      <c r="NUW147" s="20"/>
      <c r="NUX147" s="20"/>
      <c r="NUY147" s="20"/>
      <c r="NUZ147" s="20"/>
      <c r="NVA147" s="20"/>
      <c r="NVB147" s="20"/>
      <c r="NVC147" s="20"/>
      <c r="NVD147" s="20"/>
      <c r="NVE147" s="20"/>
      <c r="NVF147" s="20"/>
      <c r="NVG147" s="20"/>
      <c r="NVH147" s="20"/>
      <c r="NVI147" s="20"/>
      <c r="NVJ147" s="20"/>
      <c r="NVK147" s="20"/>
      <c r="NVL147" s="20"/>
      <c r="NVM147" s="20"/>
      <c r="NVN147" s="20"/>
      <c r="NVO147" s="20"/>
      <c r="NVP147" s="20"/>
      <c r="NVQ147" s="20"/>
      <c r="NVR147" s="20"/>
      <c r="NVS147" s="20"/>
      <c r="NVT147" s="20"/>
      <c r="NVU147" s="20"/>
      <c r="NVV147" s="20"/>
      <c r="NVW147" s="20"/>
      <c r="NVX147" s="20"/>
      <c r="NVY147" s="20"/>
      <c r="NVZ147" s="20"/>
      <c r="NWA147" s="20"/>
      <c r="NWB147" s="20"/>
      <c r="NWC147" s="20"/>
      <c r="NWD147" s="20"/>
      <c r="NWE147" s="20"/>
      <c r="NWF147" s="20"/>
      <c r="NWG147" s="20"/>
      <c r="NWH147" s="20"/>
      <c r="NWI147" s="20"/>
      <c r="NWJ147" s="20"/>
      <c r="NWK147" s="20"/>
      <c r="NWL147" s="20"/>
      <c r="NWM147" s="20"/>
      <c r="NWN147" s="20"/>
      <c r="NWO147" s="20"/>
      <c r="NWP147" s="20"/>
      <c r="NWQ147" s="20"/>
      <c r="NWR147" s="20"/>
      <c r="NWS147" s="20"/>
      <c r="NWT147" s="20"/>
      <c r="NWU147" s="20"/>
      <c r="NWV147" s="20"/>
      <c r="NWW147" s="20"/>
      <c r="NWX147" s="20"/>
      <c r="NWY147" s="20"/>
      <c r="NWZ147" s="20"/>
      <c r="NXA147" s="20"/>
      <c r="NXB147" s="20"/>
      <c r="NXC147" s="20"/>
      <c r="NXD147" s="20"/>
      <c r="NXE147" s="20"/>
      <c r="NXF147" s="20"/>
      <c r="NXG147" s="20"/>
      <c r="NXH147" s="20"/>
      <c r="NXI147" s="20"/>
      <c r="NXJ147" s="20"/>
      <c r="NXK147" s="20"/>
      <c r="NXL147" s="20"/>
      <c r="NXM147" s="20"/>
      <c r="NXN147" s="20"/>
      <c r="NXO147" s="20"/>
      <c r="NXP147" s="20"/>
      <c r="NXQ147" s="20"/>
      <c r="NXR147" s="20"/>
      <c r="NXS147" s="20"/>
      <c r="NXT147" s="20"/>
      <c r="NXU147" s="20"/>
      <c r="NXV147" s="20"/>
      <c r="NXW147" s="20"/>
      <c r="NXX147" s="20"/>
      <c r="NXY147" s="20"/>
      <c r="NXZ147" s="20"/>
      <c r="NYA147" s="20"/>
      <c r="NYB147" s="20"/>
      <c r="NYC147" s="20"/>
      <c r="NYD147" s="20"/>
      <c r="NYE147" s="20"/>
      <c r="NYF147" s="20"/>
      <c r="NYG147" s="20"/>
      <c r="NYH147" s="20"/>
      <c r="NYI147" s="20"/>
      <c r="NYJ147" s="20"/>
      <c r="NYK147" s="20"/>
      <c r="NYL147" s="20"/>
      <c r="NYM147" s="20"/>
      <c r="NYN147" s="20"/>
      <c r="NYO147" s="20"/>
      <c r="NYP147" s="20"/>
      <c r="NYQ147" s="20"/>
      <c r="NYR147" s="20"/>
      <c r="NYS147" s="20"/>
      <c r="NYT147" s="20"/>
      <c r="NYU147" s="20"/>
      <c r="NYV147" s="20"/>
      <c r="NYW147" s="20"/>
      <c r="NYX147" s="20"/>
      <c r="NYY147" s="20"/>
      <c r="NYZ147" s="20"/>
      <c r="NZA147" s="20"/>
      <c r="NZB147" s="20"/>
      <c r="NZC147" s="20"/>
      <c r="NZD147" s="20"/>
      <c r="NZE147" s="20"/>
      <c r="NZF147" s="20"/>
      <c r="NZG147" s="20"/>
      <c r="NZH147" s="20"/>
      <c r="NZI147" s="20"/>
      <c r="NZJ147" s="20"/>
      <c r="NZK147" s="20"/>
      <c r="NZL147" s="20"/>
      <c r="NZM147" s="20"/>
      <c r="NZN147" s="20"/>
      <c r="NZO147" s="20"/>
      <c r="NZP147" s="20"/>
      <c r="NZQ147" s="20"/>
      <c r="NZR147" s="20"/>
      <c r="NZS147" s="20"/>
      <c r="NZT147" s="20"/>
      <c r="NZU147" s="20"/>
      <c r="NZV147" s="20"/>
      <c r="NZW147" s="20"/>
      <c r="NZX147" s="20"/>
      <c r="NZY147" s="20"/>
      <c r="NZZ147" s="20"/>
      <c r="OAA147" s="20"/>
      <c r="OAB147" s="20"/>
      <c r="OAC147" s="20"/>
      <c r="OAD147" s="20"/>
      <c r="OAE147" s="20"/>
      <c r="OAF147" s="20"/>
      <c r="OAG147" s="20"/>
      <c r="OAH147" s="20"/>
      <c r="OAI147" s="20"/>
      <c r="OAJ147" s="20"/>
      <c r="OAK147" s="20"/>
      <c r="OAL147" s="20"/>
      <c r="OAM147" s="20"/>
      <c r="OAN147" s="20"/>
      <c r="OAO147" s="20"/>
      <c r="OAP147" s="20"/>
      <c r="OAQ147" s="20"/>
      <c r="OAR147" s="20"/>
      <c r="OAS147" s="20"/>
      <c r="OAT147" s="20"/>
      <c r="OAU147" s="20"/>
      <c r="OAV147" s="20"/>
      <c r="OAW147" s="20"/>
      <c r="OAX147" s="20"/>
      <c r="OAY147" s="20"/>
      <c r="OAZ147" s="20"/>
      <c r="OBA147" s="20"/>
      <c r="OBB147" s="20"/>
      <c r="OBC147" s="20"/>
      <c r="OBD147" s="20"/>
      <c r="OBE147" s="20"/>
      <c r="OBF147" s="20"/>
      <c r="OBG147" s="20"/>
      <c r="OBH147" s="20"/>
      <c r="OBI147" s="20"/>
      <c r="OBJ147" s="20"/>
      <c r="OBK147" s="20"/>
      <c r="OBL147" s="20"/>
      <c r="OBM147" s="20"/>
      <c r="OBN147" s="20"/>
      <c r="OBO147" s="20"/>
      <c r="OBP147" s="20"/>
      <c r="OBQ147" s="20"/>
      <c r="OBR147" s="20"/>
      <c r="OBS147" s="20"/>
      <c r="OBT147" s="20"/>
      <c r="OBU147" s="20"/>
      <c r="OBV147" s="20"/>
      <c r="OBW147" s="20"/>
      <c r="OBX147" s="20"/>
      <c r="OBY147" s="20"/>
      <c r="OBZ147" s="20"/>
      <c r="OCA147" s="20"/>
      <c r="OCB147" s="20"/>
      <c r="OCC147" s="20"/>
      <c r="OCD147" s="20"/>
      <c r="OCE147" s="20"/>
      <c r="OCF147" s="20"/>
      <c r="OCG147" s="20"/>
      <c r="OCH147" s="20"/>
      <c r="OCI147" s="20"/>
      <c r="OCJ147" s="20"/>
      <c r="OCK147" s="20"/>
      <c r="OCL147" s="20"/>
      <c r="OCM147" s="20"/>
      <c r="OCN147" s="20"/>
      <c r="OCO147" s="20"/>
      <c r="OCP147" s="20"/>
      <c r="OCQ147" s="20"/>
      <c r="OCR147" s="20"/>
      <c r="OCS147" s="20"/>
      <c r="OCT147" s="20"/>
      <c r="OCU147" s="20"/>
      <c r="OCV147" s="20"/>
      <c r="OCW147" s="20"/>
      <c r="OCX147" s="20"/>
      <c r="OCY147" s="20"/>
      <c r="OCZ147" s="20"/>
      <c r="ODA147" s="20"/>
      <c r="ODB147" s="20"/>
      <c r="ODC147" s="20"/>
      <c r="ODD147" s="20"/>
      <c r="ODE147" s="20"/>
      <c r="ODF147" s="20"/>
      <c r="ODG147" s="20"/>
      <c r="ODH147" s="20"/>
      <c r="ODI147" s="20"/>
      <c r="ODJ147" s="20"/>
      <c r="ODK147" s="20"/>
      <c r="ODL147" s="20"/>
      <c r="ODM147" s="20"/>
      <c r="ODN147" s="20"/>
      <c r="ODO147" s="20"/>
      <c r="ODP147" s="20"/>
      <c r="ODQ147" s="20"/>
      <c r="ODR147" s="20"/>
      <c r="ODS147" s="20"/>
      <c r="ODT147" s="20"/>
      <c r="ODU147" s="20"/>
      <c r="ODV147" s="20"/>
      <c r="ODW147" s="20"/>
      <c r="ODX147" s="20"/>
      <c r="ODY147" s="20"/>
      <c r="ODZ147" s="20"/>
      <c r="OEA147" s="20"/>
      <c r="OEB147" s="20"/>
      <c r="OEC147" s="20"/>
      <c r="OED147" s="20"/>
      <c r="OEE147" s="20"/>
      <c r="OEF147" s="20"/>
      <c r="OEG147" s="20"/>
      <c r="OEH147" s="20"/>
      <c r="OEI147" s="20"/>
      <c r="OEJ147" s="20"/>
      <c r="OEK147" s="20"/>
      <c r="OEL147" s="20"/>
      <c r="OEM147" s="20"/>
      <c r="OEN147" s="20"/>
      <c r="OEO147" s="20"/>
      <c r="OEP147" s="20"/>
      <c r="OEQ147" s="20"/>
      <c r="OER147" s="20"/>
      <c r="OES147" s="20"/>
      <c r="OET147" s="20"/>
      <c r="OEU147" s="20"/>
      <c r="OEV147" s="20"/>
      <c r="OEW147" s="20"/>
      <c r="OEX147" s="20"/>
      <c r="OEY147" s="20"/>
      <c r="OEZ147" s="20"/>
      <c r="OFA147" s="20"/>
      <c r="OFB147" s="20"/>
      <c r="OFC147" s="20"/>
      <c r="OFD147" s="20"/>
      <c r="OFE147" s="20"/>
      <c r="OFF147" s="20"/>
      <c r="OFG147" s="20"/>
      <c r="OFH147" s="20"/>
      <c r="OFI147" s="20"/>
      <c r="OFJ147" s="20"/>
      <c r="OFK147" s="20"/>
      <c r="OFL147" s="20"/>
      <c r="OFM147" s="20"/>
      <c r="OFN147" s="20"/>
      <c r="OFO147" s="20"/>
      <c r="OFP147" s="20"/>
      <c r="OFQ147" s="20"/>
      <c r="OFR147" s="20"/>
      <c r="OFS147" s="20"/>
      <c r="OFT147" s="20"/>
      <c r="OFU147" s="20"/>
      <c r="OFV147" s="20"/>
      <c r="OFW147" s="20"/>
      <c r="OFX147" s="20"/>
      <c r="OFY147" s="20"/>
      <c r="OFZ147" s="20"/>
      <c r="OGA147" s="20"/>
      <c r="OGB147" s="20"/>
      <c r="OGC147" s="20"/>
      <c r="OGD147" s="20"/>
      <c r="OGE147" s="20"/>
      <c r="OGF147" s="20"/>
      <c r="OGG147" s="20"/>
      <c r="OGH147" s="20"/>
      <c r="OGI147" s="20"/>
      <c r="OGJ147" s="20"/>
      <c r="OGK147" s="20"/>
      <c r="OGL147" s="20"/>
      <c r="OGM147" s="20"/>
      <c r="OGN147" s="20"/>
      <c r="OGO147" s="20"/>
      <c r="OGP147" s="20"/>
      <c r="OGQ147" s="20"/>
      <c r="OGR147" s="20"/>
      <c r="OGS147" s="20"/>
      <c r="OGT147" s="20"/>
      <c r="OGU147" s="20"/>
      <c r="OGV147" s="20"/>
      <c r="OGW147" s="20"/>
      <c r="OGX147" s="20"/>
      <c r="OGY147" s="20"/>
      <c r="OGZ147" s="20"/>
      <c r="OHA147" s="20"/>
      <c r="OHB147" s="20"/>
      <c r="OHC147" s="20"/>
      <c r="OHD147" s="20"/>
      <c r="OHE147" s="20"/>
      <c r="OHF147" s="20"/>
      <c r="OHG147" s="20"/>
      <c r="OHH147" s="20"/>
      <c r="OHI147" s="20"/>
      <c r="OHJ147" s="20"/>
      <c r="OHK147" s="20"/>
      <c r="OHL147" s="20"/>
      <c r="OHM147" s="20"/>
      <c r="OHN147" s="20"/>
      <c r="OHO147" s="20"/>
      <c r="OHP147" s="20"/>
      <c r="OHQ147" s="20"/>
      <c r="OHR147" s="20"/>
      <c r="OHS147" s="20"/>
      <c r="OHT147" s="20"/>
      <c r="OHU147" s="20"/>
      <c r="OHV147" s="20"/>
      <c r="OHW147" s="20"/>
      <c r="OHX147" s="20"/>
      <c r="OHY147" s="20"/>
      <c r="OHZ147" s="20"/>
      <c r="OIA147" s="20"/>
      <c r="OIB147" s="20"/>
      <c r="OIC147" s="20"/>
      <c r="OID147" s="20"/>
      <c r="OIE147" s="20"/>
      <c r="OIF147" s="20"/>
      <c r="OIG147" s="20"/>
      <c r="OIH147" s="20"/>
      <c r="OII147" s="20"/>
      <c r="OIJ147" s="20"/>
      <c r="OIK147" s="20"/>
      <c r="OIL147" s="20"/>
      <c r="OIM147" s="20"/>
      <c r="OIN147" s="20"/>
      <c r="OIO147" s="20"/>
      <c r="OIP147" s="20"/>
      <c r="OIQ147" s="20"/>
      <c r="OIR147" s="20"/>
      <c r="OIS147" s="20"/>
      <c r="OIT147" s="20"/>
      <c r="OIU147" s="20"/>
      <c r="OIV147" s="20"/>
      <c r="OIW147" s="20"/>
      <c r="OIX147" s="20"/>
      <c r="OIY147" s="20"/>
      <c r="OIZ147" s="20"/>
      <c r="OJA147" s="20"/>
      <c r="OJB147" s="20"/>
      <c r="OJC147" s="20"/>
      <c r="OJD147" s="20"/>
      <c r="OJE147" s="20"/>
      <c r="OJF147" s="20"/>
      <c r="OJG147" s="20"/>
      <c r="OJH147" s="20"/>
      <c r="OJI147" s="20"/>
      <c r="OJJ147" s="20"/>
      <c r="OJK147" s="20"/>
      <c r="OJL147" s="20"/>
      <c r="OJM147" s="20"/>
      <c r="OJN147" s="20"/>
      <c r="OJO147" s="20"/>
      <c r="OJP147" s="20"/>
      <c r="OJQ147" s="20"/>
      <c r="OJR147" s="20"/>
      <c r="OJS147" s="20"/>
      <c r="OJT147" s="20"/>
      <c r="OJU147" s="20"/>
      <c r="OJV147" s="20"/>
      <c r="OJW147" s="20"/>
      <c r="OJX147" s="20"/>
      <c r="OJY147" s="20"/>
      <c r="OJZ147" s="20"/>
      <c r="OKA147" s="20"/>
      <c r="OKB147" s="20"/>
      <c r="OKC147" s="20"/>
      <c r="OKD147" s="20"/>
      <c r="OKE147" s="20"/>
      <c r="OKF147" s="20"/>
      <c r="OKG147" s="20"/>
      <c r="OKH147" s="20"/>
      <c r="OKI147" s="20"/>
      <c r="OKJ147" s="20"/>
      <c r="OKK147" s="20"/>
      <c r="OKL147" s="20"/>
      <c r="OKM147" s="20"/>
      <c r="OKN147" s="20"/>
      <c r="OKO147" s="20"/>
      <c r="OKP147" s="20"/>
      <c r="OKQ147" s="20"/>
      <c r="OKR147" s="20"/>
      <c r="OKS147" s="20"/>
      <c r="OKT147" s="20"/>
      <c r="OKU147" s="20"/>
      <c r="OKV147" s="20"/>
      <c r="OKW147" s="20"/>
      <c r="OKX147" s="20"/>
      <c r="OKY147" s="20"/>
      <c r="OKZ147" s="20"/>
      <c r="OLA147" s="20"/>
      <c r="OLB147" s="20"/>
      <c r="OLC147" s="20"/>
      <c r="OLD147" s="20"/>
      <c r="OLE147" s="20"/>
      <c r="OLF147" s="20"/>
      <c r="OLG147" s="20"/>
      <c r="OLH147" s="20"/>
      <c r="OLI147" s="20"/>
      <c r="OLJ147" s="20"/>
      <c r="OLK147" s="20"/>
      <c r="OLL147" s="20"/>
      <c r="OLM147" s="20"/>
      <c r="OLN147" s="20"/>
      <c r="OLO147" s="20"/>
      <c r="OLP147" s="20"/>
      <c r="OLQ147" s="20"/>
      <c r="OLR147" s="20"/>
      <c r="OLS147" s="20"/>
      <c r="OLT147" s="20"/>
      <c r="OLU147" s="20"/>
      <c r="OLV147" s="20"/>
      <c r="OLW147" s="20"/>
      <c r="OLX147" s="20"/>
      <c r="OLY147" s="20"/>
      <c r="OLZ147" s="20"/>
      <c r="OMA147" s="20"/>
      <c r="OMB147" s="20"/>
      <c r="OMC147" s="20"/>
      <c r="OMD147" s="20"/>
      <c r="OME147" s="20"/>
      <c r="OMF147" s="20"/>
      <c r="OMG147" s="20"/>
      <c r="OMH147" s="20"/>
      <c r="OMI147" s="20"/>
      <c r="OMJ147" s="20"/>
      <c r="OMK147" s="20"/>
      <c r="OML147" s="20"/>
      <c r="OMM147" s="20"/>
      <c r="OMN147" s="20"/>
      <c r="OMO147" s="20"/>
      <c r="OMP147" s="20"/>
      <c r="OMQ147" s="20"/>
      <c r="OMR147" s="20"/>
      <c r="OMS147" s="20"/>
      <c r="OMT147" s="20"/>
      <c r="OMU147" s="20"/>
      <c r="OMV147" s="20"/>
      <c r="OMW147" s="20"/>
      <c r="OMX147" s="20"/>
      <c r="OMY147" s="20"/>
      <c r="OMZ147" s="20"/>
      <c r="ONA147" s="20"/>
      <c r="ONB147" s="20"/>
      <c r="ONC147" s="20"/>
      <c r="OND147" s="20"/>
      <c r="ONE147" s="20"/>
      <c r="ONF147" s="20"/>
      <c r="ONG147" s="20"/>
      <c r="ONH147" s="20"/>
      <c r="ONI147" s="20"/>
      <c r="ONJ147" s="20"/>
      <c r="ONK147" s="20"/>
      <c r="ONL147" s="20"/>
      <c r="ONM147" s="20"/>
      <c r="ONN147" s="20"/>
      <c r="ONO147" s="20"/>
      <c r="ONP147" s="20"/>
      <c r="ONQ147" s="20"/>
      <c r="ONR147" s="20"/>
      <c r="ONS147" s="20"/>
      <c r="ONT147" s="20"/>
      <c r="ONU147" s="20"/>
      <c r="ONV147" s="20"/>
      <c r="ONW147" s="20"/>
      <c r="ONX147" s="20"/>
      <c r="ONY147" s="20"/>
      <c r="ONZ147" s="20"/>
      <c r="OOA147" s="20"/>
      <c r="OOB147" s="20"/>
      <c r="OOC147" s="20"/>
      <c r="OOD147" s="20"/>
      <c r="OOE147" s="20"/>
      <c r="OOF147" s="20"/>
      <c r="OOG147" s="20"/>
      <c r="OOH147" s="20"/>
      <c r="OOI147" s="20"/>
      <c r="OOJ147" s="20"/>
      <c r="OOK147" s="20"/>
      <c r="OOL147" s="20"/>
      <c r="OOM147" s="20"/>
      <c r="OON147" s="20"/>
      <c r="OOO147" s="20"/>
      <c r="OOP147" s="20"/>
      <c r="OOQ147" s="20"/>
      <c r="OOR147" s="20"/>
      <c r="OOS147" s="20"/>
      <c r="OOT147" s="20"/>
      <c r="OOU147" s="20"/>
      <c r="OOV147" s="20"/>
      <c r="OOW147" s="20"/>
      <c r="OOX147" s="20"/>
      <c r="OOY147" s="20"/>
      <c r="OOZ147" s="20"/>
      <c r="OPA147" s="20"/>
      <c r="OPB147" s="20"/>
      <c r="OPC147" s="20"/>
      <c r="OPD147" s="20"/>
      <c r="OPE147" s="20"/>
      <c r="OPF147" s="20"/>
      <c r="OPG147" s="20"/>
      <c r="OPH147" s="20"/>
      <c r="OPI147" s="20"/>
      <c r="OPJ147" s="20"/>
      <c r="OPK147" s="20"/>
      <c r="OPL147" s="20"/>
      <c r="OPM147" s="20"/>
      <c r="OPN147" s="20"/>
      <c r="OPO147" s="20"/>
      <c r="OPP147" s="20"/>
      <c r="OPQ147" s="20"/>
      <c r="OPR147" s="20"/>
      <c r="OPS147" s="20"/>
      <c r="OPT147" s="20"/>
      <c r="OPU147" s="20"/>
      <c r="OPV147" s="20"/>
      <c r="OPW147" s="20"/>
      <c r="OPX147" s="20"/>
      <c r="OPY147" s="20"/>
      <c r="OPZ147" s="20"/>
      <c r="OQA147" s="20"/>
      <c r="OQB147" s="20"/>
      <c r="OQC147" s="20"/>
      <c r="OQD147" s="20"/>
      <c r="OQE147" s="20"/>
      <c r="OQF147" s="20"/>
      <c r="OQG147" s="20"/>
      <c r="OQH147" s="20"/>
      <c r="OQI147" s="20"/>
      <c r="OQJ147" s="20"/>
      <c r="OQK147" s="20"/>
      <c r="OQL147" s="20"/>
      <c r="OQM147" s="20"/>
      <c r="OQN147" s="20"/>
      <c r="OQO147" s="20"/>
      <c r="OQP147" s="20"/>
      <c r="OQQ147" s="20"/>
      <c r="OQR147" s="20"/>
      <c r="OQS147" s="20"/>
      <c r="OQT147" s="20"/>
      <c r="OQU147" s="20"/>
      <c r="OQV147" s="20"/>
      <c r="OQW147" s="20"/>
      <c r="OQX147" s="20"/>
      <c r="OQY147" s="20"/>
      <c r="OQZ147" s="20"/>
      <c r="ORA147" s="20"/>
      <c r="ORB147" s="20"/>
      <c r="ORC147" s="20"/>
      <c r="ORD147" s="20"/>
      <c r="ORE147" s="20"/>
      <c r="ORF147" s="20"/>
      <c r="ORG147" s="20"/>
      <c r="ORH147" s="20"/>
      <c r="ORI147" s="20"/>
      <c r="ORJ147" s="20"/>
      <c r="ORK147" s="20"/>
      <c r="ORL147" s="20"/>
      <c r="ORM147" s="20"/>
      <c r="ORN147" s="20"/>
      <c r="ORO147" s="20"/>
      <c r="ORP147" s="20"/>
      <c r="ORQ147" s="20"/>
      <c r="ORR147" s="20"/>
      <c r="ORS147" s="20"/>
      <c r="ORT147" s="20"/>
      <c r="ORU147" s="20"/>
      <c r="ORV147" s="20"/>
      <c r="ORW147" s="20"/>
      <c r="ORX147" s="20"/>
      <c r="ORY147" s="20"/>
      <c r="ORZ147" s="20"/>
      <c r="OSA147" s="20"/>
      <c r="OSB147" s="20"/>
      <c r="OSC147" s="20"/>
      <c r="OSD147" s="20"/>
      <c r="OSE147" s="20"/>
      <c r="OSF147" s="20"/>
      <c r="OSG147" s="20"/>
      <c r="OSH147" s="20"/>
      <c r="OSI147" s="20"/>
      <c r="OSJ147" s="20"/>
      <c r="OSK147" s="20"/>
      <c r="OSL147" s="20"/>
      <c r="OSM147" s="20"/>
      <c r="OSN147" s="20"/>
      <c r="OSO147" s="20"/>
      <c r="OSP147" s="20"/>
      <c r="OSQ147" s="20"/>
      <c r="OSR147" s="20"/>
      <c r="OSS147" s="20"/>
      <c r="OST147" s="20"/>
      <c r="OSU147" s="20"/>
      <c r="OSV147" s="20"/>
      <c r="OSW147" s="20"/>
      <c r="OSX147" s="20"/>
      <c r="OSY147" s="20"/>
      <c r="OSZ147" s="20"/>
      <c r="OTA147" s="20"/>
      <c r="OTB147" s="20"/>
      <c r="OTC147" s="20"/>
      <c r="OTD147" s="20"/>
      <c r="OTE147" s="20"/>
      <c r="OTF147" s="20"/>
      <c r="OTG147" s="20"/>
      <c r="OTH147" s="20"/>
      <c r="OTI147" s="20"/>
      <c r="OTJ147" s="20"/>
      <c r="OTK147" s="20"/>
      <c r="OTL147" s="20"/>
      <c r="OTM147" s="20"/>
      <c r="OTN147" s="20"/>
      <c r="OTO147" s="20"/>
      <c r="OTP147" s="20"/>
      <c r="OTQ147" s="20"/>
      <c r="OTR147" s="20"/>
      <c r="OTS147" s="20"/>
      <c r="OTT147" s="20"/>
      <c r="OTU147" s="20"/>
      <c r="OTV147" s="20"/>
      <c r="OTW147" s="20"/>
      <c r="OTX147" s="20"/>
      <c r="OTY147" s="20"/>
      <c r="OTZ147" s="20"/>
      <c r="OUA147" s="20"/>
      <c r="OUB147" s="20"/>
      <c r="OUC147" s="20"/>
      <c r="OUD147" s="20"/>
      <c r="OUE147" s="20"/>
      <c r="OUF147" s="20"/>
      <c r="OUG147" s="20"/>
      <c r="OUH147" s="20"/>
      <c r="OUI147" s="20"/>
      <c r="OUJ147" s="20"/>
      <c r="OUK147" s="20"/>
      <c r="OUL147" s="20"/>
      <c r="OUM147" s="20"/>
      <c r="OUN147" s="20"/>
      <c r="OUO147" s="20"/>
      <c r="OUP147" s="20"/>
      <c r="OUQ147" s="20"/>
      <c r="OUR147" s="20"/>
      <c r="OUS147" s="20"/>
      <c r="OUT147" s="20"/>
      <c r="OUU147" s="20"/>
      <c r="OUV147" s="20"/>
      <c r="OUW147" s="20"/>
      <c r="OUX147" s="20"/>
      <c r="OUY147" s="20"/>
      <c r="OUZ147" s="20"/>
      <c r="OVA147" s="20"/>
      <c r="OVB147" s="20"/>
      <c r="OVC147" s="20"/>
      <c r="OVD147" s="20"/>
      <c r="OVE147" s="20"/>
      <c r="OVF147" s="20"/>
      <c r="OVG147" s="20"/>
      <c r="OVH147" s="20"/>
      <c r="OVI147" s="20"/>
      <c r="OVJ147" s="20"/>
      <c r="OVK147" s="20"/>
      <c r="OVL147" s="20"/>
      <c r="OVM147" s="20"/>
      <c r="OVN147" s="20"/>
      <c r="OVO147" s="20"/>
      <c r="OVP147" s="20"/>
      <c r="OVQ147" s="20"/>
      <c r="OVR147" s="20"/>
      <c r="OVS147" s="20"/>
      <c r="OVT147" s="20"/>
      <c r="OVU147" s="20"/>
      <c r="OVV147" s="20"/>
      <c r="OVW147" s="20"/>
      <c r="OVX147" s="20"/>
      <c r="OVY147" s="20"/>
      <c r="OVZ147" s="20"/>
      <c r="OWA147" s="20"/>
      <c r="OWB147" s="20"/>
      <c r="OWC147" s="20"/>
      <c r="OWD147" s="20"/>
      <c r="OWE147" s="20"/>
      <c r="OWF147" s="20"/>
      <c r="OWG147" s="20"/>
      <c r="OWH147" s="20"/>
      <c r="OWI147" s="20"/>
      <c r="OWJ147" s="20"/>
      <c r="OWK147" s="20"/>
      <c r="OWL147" s="20"/>
      <c r="OWM147" s="20"/>
      <c r="OWN147" s="20"/>
      <c r="OWO147" s="20"/>
      <c r="OWP147" s="20"/>
      <c r="OWQ147" s="20"/>
      <c r="OWR147" s="20"/>
      <c r="OWS147" s="20"/>
      <c r="OWT147" s="20"/>
      <c r="OWU147" s="20"/>
      <c r="OWV147" s="20"/>
      <c r="OWW147" s="20"/>
      <c r="OWX147" s="20"/>
      <c r="OWY147" s="20"/>
      <c r="OWZ147" s="20"/>
      <c r="OXA147" s="20"/>
      <c r="OXB147" s="20"/>
      <c r="OXC147" s="20"/>
      <c r="OXD147" s="20"/>
      <c r="OXE147" s="20"/>
      <c r="OXF147" s="20"/>
      <c r="OXG147" s="20"/>
      <c r="OXH147" s="20"/>
      <c r="OXI147" s="20"/>
      <c r="OXJ147" s="20"/>
      <c r="OXK147" s="20"/>
      <c r="OXL147" s="20"/>
      <c r="OXM147" s="20"/>
      <c r="OXN147" s="20"/>
      <c r="OXO147" s="20"/>
      <c r="OXP147" s="20"/>
      <c r="OXQ147" s="20"/>
      <c r="OXR147" s="20"/>
      <c r="OXS147" s="20"/>
      <c r="OXT147" s="20"/>
      <c r="OXU147" s="20"/>
      <c r="OXV147" s="20"/>
      <c r="OXW147" s="20"/>
      <c r="OXX147" s="20"/>
      <c r="OXY147" s="20"/>
      <c r="OXZ147" s="20"/>
      <c r="OYA147" s="20"/>
      <c r="OYB147" s="20"/>
      <c r="OYC147" s="20"/>
      <c r="OYD147" s="20"/>
      <c r="OYE147" s="20"/>
      <c r="OYF147" s="20"/>
      <c r="OYG147" s="20"/>
      <c r="OYH147" s="20"/>
      <c r="OYI147" s="20"/>
      <c r="OYJ147" s="20"/>
      <c r="OYK147" s="20"/>
      <c r="OYL147" s="20"/>
      <c r="OYM147" s="20"/>
      <c r="OYN147" s="20"/>
      <c r="OYO147" s="20"/>
      <c r="OYP147" s="20"/>
      <c r="OYQ147" s="20"/>
      <c r="OYR147" s="20"/>
      <c r="OYS147" s="20"/>
      <c r="OYT147" s="20"/>
      <c r="OYU147" s="20"/>
      <c r="OYV147" s="20"/>
      <c r="OYW147" s="20"/>
      <c r="OYX147" s="20"/>
      <c r="OYY147" s="20"/>
      <c r="OYZ147" s="20"/>
      <c r="OZA147" s="20"/>
      <c r="OZB147" s="20"/>
      <c r="OZC147" s="20"/>
      <c r="OZD147" s="20"/>
      <c r="OZE147" s="20"/>
      <c r="OZF147" s="20"/>
      <c r="OZG147" s="20"/>
      <c r="OZH147" s="20"/>
      <c r="OZI147" s="20"/>
      <c r="OZJ147" s="20"/>
      <c r="OZK147" s="20"/>
      <c r="OZL147" s="20"/>
      <c r="OZM147" s="20"/>
      <c r="OZN147" s="20"/>
      <c r="OZO147" s="20"/>
      <c r="OZP147" s="20"/>
      <c r="OZQ147" s="20"/>
      <c r="OZR147" s="20"/>
      <c r="OZS147" s="20"/>
      <c r="OZT147" s="20"/>
      <c r="OZU147" s="20"/>
      <c r="OZV147" s="20"/>
      <c r="OZW147" s="20"/>
      <c r="OZX147" s="20"/>
      <c r="OZY147" s="20"/>
      <c r="OZZ147" s="20"/>
      <c r="PAA147" s="20"/>
      <c r="PAB147" s="20"/>
      <c r="PAC147" s="20"/>
      <c r="PAD147" s="20"/>
      <c r="PAE147" s="20"/>
      <c r="PAF147" s="20"/>
      <c r="PAG147" s="20"/>
      <c r="PAH147" s="20"/>
      <c r="PAI147" s="20"/>
      <c r="PAJ147" s="20"/>
      <c r="PAK147" s="20"/>
      <c r="PAL147" s="20"/>
      <c r="PAM147" s="20"/>
      <c r="PAN147" s="20"/>
      <c r="PAO147" s="20"/>
      <c r="PAP147" s="20"/>
      <c r="PAQ147" s="20"/>
      <c r="PAR147" s="20"/>
      <c r="PAS147" s="20"/>
      <c r="PAT147" s="20"/>
      <c r="PAU147" s="20"/>
      <c r="PAV147" s="20"/>
      <c r="PAW147" s="20"/>
      <c r="PAX147" s="20"/>
      <c r="PAY147" s="20"/>
      <c r="PAZ147" s="20"/>
      <c r="PBA147" s="20"/>
      <c r="PBB147" s="20"/>
      <c r="PBC147" s="20"/>
      <c r="PBD147" s="20"/>
      <c r="PBE147" s="20"/>
      <c r="PBF147" s="20"/>
      <c r="PBG147" s="20"/>
      <c r="PBH147" s="20"/>
      <c r="PBI147" s="20"/>
      <c r="PBJ147" s="20"/>
      <c r="PBK147" s="20"/>
      <c r="PBL147" s="20"/>
      <c r="PBM147" s="20"/>
      <c r="PBN147" s="20"/>
      <c r="PBO147" s="20"/>
      <c r="PBP147" s="20"/>
      <c r="PBQ147" s="20"/>
      <c r="PBR147" s="20"/>
      <c r="PBS147" s="20"/>
      <c r="PBT147" s="20"/>
      <c r="PBU147" s="20"/>
      <c r="PBV147" s="20"/>
      <c r="PBW147" s="20"/>
      <c r="PBX147" s="20"/>
      <c r="PBY147" s="20"/>
      <c r="PBZ147" s="20"/>
      <c r="PCA147" s="20"/>
      <c r="PCB147" s="20"/>
      <c r="PCC147" s="20"/>
      <c r="PCD147" s="20"/>
      <c r="PCE147" s="20"/>
      <c r="PCF147" s="20"/>
      <c r="PCG147" s="20"/>
      <c r="PCH147" s="20"/>
      <c r="PCI147" s="20"/>
      <c r="PCJ147" s="20"/>
      <c r="PCK147" s="20"/>
      <c r="PCL147" s="20"/>
      <c r="PCM147" s="20"/>
      <c r="PCN147" s="20"/>
      <c r="PCO147" s="20"/>
      <c r="PCP147" s="20"/>
      <c r="PCQ147" s="20"/>
      <c r="PCR147" s="20"/>
      <c r="PCS147" s="20"/>
      <c r="PCT147" s="20"/>
      <c r="PCU147" s="20"/>
      <c r="PCV147" s="20"/>
      <c r="PCW147" s="20"/>
      <c r="PCX147" s="20"/>
      <c r="PCY147" s="20"/>
      <c r="PCZ147" s="20"/>
      <c r="PDA147" s="20"/>
      <c r="PDB147" s="20"/>
      <c r="PDC147" s="20"/>
      <c r="PDD147" s="20"/>
      <c r="PDE147" s="20"/>
      <c r="PDF147" s="20"/>
      <c r="PDG147" s="20"/>
      <c r="PDH147" s="20"/>
      <c r="PDI147" s="20"/>
      <c r="PDJ147" s="20"/>
      <c r="PDK147" s="20"/>
      <c r="PDL147" s="20"/>
      <c r="PDM147" s="20"/>
      <c r="PDN147" s="20"/>
      <c r="PDO147" s="20"/>
      <c r="PDP147" s="20"/>
      <c r="PDQ147" s="20"/>
      <c r="PDR147" s="20"/>
      <c r="PDS147" s="20"/>
      <c r="PDT147" s="20"/>
      <c r="PDU147" s="20"/>
      <c r="PDV147" s="20"/>
      <c r="PDW147" s="20"/>
      <c r="PDX147" s="20"/>
      <c r="PDY147" s="20"/>
      <c r="PDZ147" s="20"/>
      <c r="PEA147" s="20"/>
      <c r="PEB147" s="20"/>
      <c r="PEC147" s="20"/>
      <c r="PED147" s="20"/>
      <c r="PEE147" s="20"/>
      <c r="PEF147" s="20"/>
      <c r="PEG147" s="20"/>
      <c r="PEH147" s="20"/>
      <c r="PEI147" s="20"/>
      <c r="PEJ147" s="20"/>
      <c r="PEK147" s="20"/>
      <c r="PEL147" s="20"/>
      <c r="PEM147" s="20"/>
      <c r="PEN147" s="20"/>
      <c r="PEO147" s="20"/>
      <c r="PEP147" s="20"/>
      <c r="PEQ147" s="20"/>
      <c r="PER147" s="20"/>
      <c r="PES147" s="20"/>
      <c r="PET147" s="20"/>
      <c r="PEU147" s="20"/>
      <c r="PEV147" s="20"/>
      <c r="PEW147" s="20"/>
      <c r="PEX147" s="20"/>
      <c r="PEY147" s="20"/>
      <c r="PEZ147" s="20"/>
      <c r="PFA147" s="20"/>
      <c r="PFB147" s="20"/>
      <c r="PFC147" s="20"/>
      <c r="PFD147" s="20"/>
      <c r="PFE147" s="20"/>
      <c r="PFF147" s="20"/>
      <c r="PFG147" s="20"/>
      <c r="PFH147" s="20"/>
      <c r="PFI147" s="20"/>
      <c r="PFJ147" s="20"/>
      <c r="PFK147" s="20"/>
      <c r="PFL147" s="20"/>
      <c r="PFM147" s="20"/>
      <c r="PFN147" s="20"/>
      <c r="PFO147" s="20"/>
      <c r="PFP147" s="20"/>
      <c r="PFQ147" s="20"/>
      <c r="PFR147" s="20"/>
      <c r="PFS147" s="20"/>
      <c r="PFT147" s="20"/>
      <c r="PFU147" s="20"/>
      <c r="PFV147" s="20"/>
      <c r="PFW147" s="20"/>
      <c r="PFX147" s="20"/>
      <c r="PFY147" s="20"/>
      <c r="PFZ147" s="20"/>
      <c r="PGA147" s="20"/>
      <c r="PGB147" s="20"/>
      <c r="PGC147" s="20"/>
      <c r="PGD147" s="20"/>
      <c r="PGE147" s="20"/>
      <c r="PGF147" s="20"/>
      <c r="PGG147" s="20"/>
      <c r="PGH147" s="20"/>
      <c r="PGI147" s="20"/>
      <c r="PGJ147" s="20"/>
      <c r="PGK147" s="20"/>
      <c r="PGL147" s="20"/>
      <c r="PGM147" s="20"/>
      <c r="PGN147" s="20"/>
      <c r="PGO147" s="20"/>
      <c r="PGP147" s="20"/>
      <c r="PGQ147" s="20"/>
      <c r="PGR147" s="20"/>
      <c r="PGS147" s="20"/>
      <c r="PGT147" s="20"/>
      <c r="PGU147" s="20"/>
      <c r="PGV147" s="20"/>
      <c r="PGW147" s="20"/>
      <c r="PGX147" s="20"/>
      <c r="PGY147" s="20"/>
      <c r="PGZ147" s="20"/>
      <c r="PHA147" s="20"/>
      <c r="PHB147" s="20"/>
      <c r="PHC147" s="20"/>
      <c r="PHD147" s="20"/>
      <c r="PHE147" s="20"/>
      <c r="PHF147" s="20"/>
      <c r="PHG147" s="20"/>
      <c r="PHH147" s="20"/>
      <c r="PHI147" s="20"/>
      <c r="PHJ147" s="20"/>
      <c r="PHK147" s="20"/>
      <c r="PHL147" s="20"/>
      <c r="PHM147" s="20"/>
      <c r="PHN147" s="20"/>
      <c r="PHO147" s="20"/>
      <c r="PHP147" s="20"/>
      <c r="PHQ147" s="20"/>
      <c r="PHR147" s="20"/>
      <c r="PHS147" s="20"/>
      <c r="PHT147" s="20"/>
      <c r="PHU147" s="20"/>
      <c r="PHV147" s="20"/>
      <c r="PHW147" s="20"/>
      <c r="PHX147" s="20"/>
      <c r="PHY147" s="20"/>
      <c r="PHZ147" s="20"/>
      <c r="PIA147" s="20"/>
      <c r="PIB147" s="20"/>
      <c r="PIC147" s="20"/>
      <c r="PID147" s="20"/>
      <c r="PIE147" s="20"/>
      <c r="PIF147" s="20"/>
      <c r="PIG147" s="20"/>
      <c r="PIH147" s="20"/>
      <c r="PII147" s="20"/>
      <c r="PIJ147" s="20"/>
      <c r="PIK147" s="20"/>
      <c r="PIL147" s="20"/>
      <c r="PIM147" s="20"/>
      <c r="PIN147" s="20"/>
      <c r="PIO147" s="20"/>
      <c r="PIP147" s="20"/>
      <c r="PIQ147" s="20"/>
      <c r="PIR147" s="20"/>
      <c r="PIS147" s="20"/>
      <c r="PIT147" s="20"/>
      <c r="PIU147" s="20"/>
      <c r="PIV147" s="20"/>
      <c r="PIW147" s="20"/>
      <c r="PIX147" s="20"/>
      <c r="PIY147" s="20"/>
      <c r="PIZ147" s="20"/>
      <c r="PJA147" s="20"/>
      <c r="PJB147" s="20"/>
      <c r="PJC147" s="20"/>
      <c r="PJD147" s="20"/>
      <c r="PJE147" s="20"/>
      <c r="PJF147" s="20"/>
      <c r="PJG147" s="20"/>
      <c r="PJH147" s="20"/>
      <c r="PJI147" s="20"/>
      <c r="PJJ147" s="20"/>
      <c r="PJK147" s="20"/>
      <c r="PJL147" s="20"/>
      <c r="PJM147" s="20"/>
      <c r="PJN147" s="20"/>
      <c r="PJO147" s="20"/>
      <c r="PJP147" s="20"/>
      <c r="PJQ147" s="20"/>
      <c r="PJR147" s="20"/>
      <c r="PJS147" s="20"/>
      <c r="PJT147" s="20"/>
      <c r="PJU147" s="20"/>
      <c r="PJV147" s="20"/>
      <c r="PJW147" s="20"/>
      <c r="PJX147" s="20"/>
      <c r="PJY147" s="20"/>
      <c r="PJZ147" s="20"/>
      <c r="PKA147" s="20"/>
      <c r="PKB147" s="20"/>
      <c r="PKC147" s="20"/>
      <c r="PKD147" s="20"/>
      <c r="PKE147" s="20"/>
      <c r="PKF147" s="20"/>
      <c r="PKG147" s="20"/>
      <c r="PKH147" s="20"/>
      <c r="PKI147" s="20"/>
      <c r="PKJ147" s="20"/>
      <c r="PKK147" s="20"/>
      <c r="PKL147" s="20"/>
      <c r="PKM147" s="20"/>
      <c r="PKN147" s="20"/>
      <c r="PKO147" s="20"/>
      <c r="PKP147" s="20"/>
      <c r="PKQ147" s="20"/>
      <c r="PKR147" s="20"/>
      <c r="PKS147" s="20"/>
      <c r="PKT147" s="20"/>
      <c r="PKU147" s="20"/>
      <c r="PKV147" s="20"/>
      <c r="PKW147" s="20"/>
      <c r="PKX147" s="20"/>
      <c r="PKY147" s="20"/>
      <c r="PKZ147" s="20"/>
      <c r="PLA147" s="20"/>
      <c r="PLB147" s="20"/>
      <c r="PLC147" s="20"/>
      <c r="PLD147" s="20"/>
      <c r="PLE147" s="20"/>
      <c r="PLF147" s="20"/>
      <c r="PLG147" s="20"/>
      <c r="PLH147" s="20"/>
      <c r="PLI147" s="20"/>
      <c r="PLJ147" s="20"/>
      <c r="PLK147" s="20"/>
      <c r="PLL147" s="20"/>
      <c r="PLM147" s="20"/>
      <c r="PLN147" s="20"/>
      <c r="PLO147" s="20"/>
      <c r="PLP147" s="20"/>
      <c r="PLQ147" s="20"/>
      <c r="PLR147" s="20"/>
      <c r="PLS147" s="20"/>
      <c r="PLT147" s="20"/>
      <c r="PLU147" s="20"/>
      <c r="PLV147" s="20"/>
      <c r="PLW147" s="20"/>
      <c r="PLX147" s="20"/>
      <c r="PLY147" s="20"/>
      <c r="PLZ147" s="20"/>
      <c r="PMA147" s="20"/>
      <c r="PMB147" s="20"/>
      <c r="PMC147" s="20"/>
      <c r="PMD147" s="20"/>
      <c r="PME147" s="20"/>
      <c r="PMF147" s="20"/>
      <c r="PMG147" s="20"/>
      <c r="PMH147" s="20"/>
      <c r="PMI147" s="20"/>
      <c r="PMJ147" s="20"/>
      <c r="PMK147" s="20"/>
      <c r="PML147" s="20"/>
      <c r="PMM147" s="20"/>
      <c r="PMN147" s="20"/>
      <c r="PMO147" s="20"/>
      <c r="PMP147" s="20"/>
      <c r="PMQ147" s="20"/>
      <c r="PMR147" s="20"/>
      <c r="PMS147" s="20"/>
      <c r="PMT147" s="20"/>
      <c r="PMU147" s="20"/>
      <c r="PMV147" s="20"/>
      <c r="PMW147" s="20"/>
      <c r="PMX147" s="20"/>
      <c r="PMY147" s="20"/>
      <c r="PMZ147" s="20"/>
      <c r="PNA147" s="20"/>
      <c r="PNB147" s="20"/>
      <c r="PNC147" s="20"/>
      <c r="PND147" s="20"/>
      <c r="PNE147" s="20"/>
      <c r="PNF147" s="20"/>
      <c r="PNG147" s="20"/>
      <c r="PNH147" s="20"/>
      <c r="PNI147" s="20"/>
      <c r="PNJ147" s="20"/>
      <c r="PNK147" s="20"/>
      <c r="PNL147" s="20"/>
      <c r="PNM147" s="20"/>
      <c r="PNN147" s="20"/>
      <c r="PNO147" s="20"/>
      <c r="PNP147" s="20"/>
      <c r="PNQ147" s="20"/>
      <c r="PNR147" s="20"/>
      <c r="PNS147" s="20"/>
      <c r="PNT147" s="20"/>
      <c r="PNU147" s="20"/>
      <c r="PNV147" s="20"/>
      <c r="PNW147" s="20"/>
      <c r="PNX147" s="20"/>
      <c r="PNY147" s="20"/>
      <c r="PNZ147" s="20"/>
      <c r="POA147" s="20"/>
      <c r="POB147" s="20"/>
      <c r="POC147" s="20"/>
      <c r="POD147" s="20"/>
      <c r="POE147" s="20"/>
      <c r="POF147" s="20"/>
      <c r="POG147" s="20"/>
      <c r="POH147" s="20"/>
      <c r="POI147" s="20"/>
      <c r="POJ147" s="20"/>
      <c r="POK147" s="20"/>
      <c r="POL147" s="20"/>
      <c r="POM147" s="20"/>
      <c r="PON147" s="20"/>
      <c r="POO147" s="20"/>
      <c r="POP147" s="20"/>
      <c r="POQ147" s="20"/>
      <c r="POR147" s="20"/>
      <c r="POS147" s="20"/>
      <c r="POT147" s="20"/>
      <c r="POU147" s="20"/>
      <c r="POV147" s="20"/>
      <c r="POW147" s="20"/>
      <c r="POX147" s="20"/>
      <c r="POY147" s="20"/>
      <c r="POZ147" s="20"/>
      <c r="PPA147" s="20"/>
      <c r="PPB147" s="20"/>
      <c r="PPC147" s="20"/>
      <c r="PPD147" s="20"/>
      <c r="PPE147" s="20"/>
      <c r="PPF147" s="20"/>
      <c r="PPG147" s="20"/>
      <c r="PPH147" s="20"/>
      <c r="PPI147" s="20"/>
      <c r="PPJ147" s="20"/>
      <c r="PPK147" s="20"/>
      <c r="PPL147" s="20"/>
      <c r="PPM147" s="20"/>
      <c r="PPN147" s="20"/>
      <c r="PPO147" s="20"/>
      <c r="PPP147" s="20"/>
      <c r="PPQ147" s="20"/>
      <c r="PPR147" s="20"/>
      <c r="PPS147" s="20"/>
      <c r="PPT147" s="20"/>
      <c r="PPU147" s="20"/>
      <c r="PPV147" s="20"/>
      <c r="PPW147" s="20"/>
      <c r="PPX147" s="20"/>
      <c r="PPY147" s="20"/>
      <c r="PPZ147" s="20"/>
      <c r="PQA147" s="20"/>
      <c r="PQB147" s="20"/>
      <c r="PQC147" s="20"/>
      <c r="PQD147" s="20"/>
      <c r="PQE147" s="20"/>
      <c r="PQF147" s="20"/>
      <c r="PQG147" s="20"/>
      <c r="PQH147" s="20"/>
      <c r="PQI147" s="20"/>
      <c r="PQJ147" s="20"/>
      <c r="PQK147" s="20"/>
      <c r="PQL147" s="20"/>
      <c r="PQM147" s="20"/>
      <c r="PQN147" s="20"/>
      <c r="PQO147" s="20"/>
      <c r="PQP147" s="20"/>
      <c r="PQQ147" s="20"/>
      <c r="PQR147" s="20"/>
      <c r="PQS147" s="20"/>
      <c r="PQT147" s="20"/>
      <c r="PQU147" s="20"/>
      <c r="PQV147" s="20"/>
      <c r="PQW147" s="20"/>
      <c r="PQX147" s="20"/>
      <c r="PQY147" s="20"/>
      <c r="PQZ147" s="20"/>
      <c r="PRA147" s="20"/>
      <c r="PRB147" s="20"/>
      <c r="PRC147" s="20"/>
      <c r="PRD147" s="20"/>
      <c r="PRE147" s="20"/>
      <c r="PRF147" s="20"/>
      <c r="PRG147" s="20"/>
      <c r="PRH147" s="20"/>
      <c r="PRI147" s="20"/>
      <c r="PRJ147" s="20"/>
      <c r="PRK147" s="20"/>
      <c r="PRL147" s="20"/>
      <c r="PRM147" s="20"/>
      <c r="PRN147" s="20"/>
      <c r="PRO147" s="20"/>
      <c r="PRP147" s="20"/>
      <c r="PRQ147" s="20"/>
      <c r="PRR147" s="20"/>
      <c r="PRS147" s="20"/>
      <c r="PRT147" s="20"/>
      <c r="PRU147" s="20"/>
      <c r="PRV147" s="20"/>
      <c r="PRW147" s="20"/>
      <c r="PRX147" s="20"/>
      <c r="PRY147" s="20"/>
      <c r="PRZ147" s="20"/>
      <c r="PSA147" s="20"/>
      <c r="PSB147" s="20"/>
      <c r="PSC147" s="20"/>
      <c r="PSD147" s="20"/>
      <c r="PSE147" s="20"/>
      <c r="PSF147" s="20"/>
      <c r="PSG147" s="20"/>
      <c r="PSH147" s="20"/>
      <c r="PSI147" s="20"/>
      <c r="PSJ147" s="20"/>
      <c r="PSK147" s="20"/>
      <c r="PSL147" s="20"/>
      <c r="PSM147" s="20"/>
      <c r="PSN147" s="20"/>
      <c r="PSO147" s="20"/>
      <c r="PSP147" s="20"/>
      <c r="PSQ147" s="20"/>
      <c r="PSR147" s="20"/>
      <c r="PSS147" s="20"/>
      <c r="PST147" s="20"/>
      <c r="PSU147" s="20"/>
      <c r="PSV147" s="20"/>
      <c r="PSW147" s="20"/>
      <c r="PSX147" s="20"/>
      <c r="PSY147" s="20"/>
      <c r="PSZ147" s="20"/>
      <c r="PTA147" s="20"/>
      <c r="PTB147" s="20"/>
      <c r="PTC147" s="20"/>
      <c r="PTD147" s="20"/>
      <c r="PTE147" s="20"/>
      <c r="PTF147" s="20"/>
      <c r="PTG147" s="20"/>
      <c r="PTH147" s="20"/>
      <c r="PTI147" s="20"/>
      <c r="PTJ147" s="20"/>
      <c r="PTK147" s="20"/>
      <c r="PTL147" s="20"/>
      <c r="PTM147" s="20"/>
      <c r="PTN147" s="20"/>
      <c r="PTO147" s="20"/>
      <c r="PTP147" s="20"/>
      <c r="PTQ147" s="20"/>
      <c r="PTR147" s="20"/>
      <c r="PTS147" s="20"/>
      <c r="PTT147" s="20"/>
      <c r="PTU147" s="20"/>
      <c r="PTV147" s="20"/>
      <c r="PTW147" s="20"/>
      <c r="PTX147" s="20"/>
      <c r="PTY147" s="20"/>
      <c r="PTZ147" s="20"/>
      <c r="PUA147" s="20"/>
      <c r="PUB147" s="20"/>
      <c r="PUC147" s="20"/>
      <c r="PUD147" s="20"/>
      <c r="PUE147" s="20"/>
      <c r="PUF147" s="20"/>
      <c r="PUG147" s="20"/>
      <c r="PUH147" s="20"/>
      <c r="PUI147" s="20"/>
      <c r="PUJ147" s="20"/>
      <c r="PUK147" s="20"/>
      <c r="PUL147" s="20"/>
      <c r="PUM147" s="20"/>
      <c r="PUN147" s="20"/>
      <c r="PUO147" s="20"/>
      <c r="PUP147" s="20"/>
      <c r="PUQ147" s="20"/>
      <c r="PUR147" s="20"/>
      <c r="PUS147" s="20"/>
      <c r="PUT147" s="20"/>
      <c r="PUU147" s="20"/>
      <c r="PUV147" s="20"/>
      <c r="PUW147" s="20"/>
      <c r="PUX147" s="20"/>
      <c r="PUY147" s="20"/>
      <c r="PUZ147" s="20"/>
      <c r="PVA147" s="20"/>
      <c r="PVB147" s="20"/>
      <c r="PVC147" s="20"/>
      <c r="PVD147" s="20"/>
      <c r="PVE147" s="20"/>
      <c r="PVF147" s="20"/>
      <c r="PVG147" s="20"/>
      <c r="PVH147" s="20"/>
      <c r="PVI147" s="20"/>
      <c r="PVJ147" s="20"/>
      <c r="PVK147" s="20"/>
      <c r="PVL147" s="20"/>
      <c r="PVM147" s="20"/>
      <c r="PVN147" s="20"/>
      <c r="PVO147" s="20"/>
      <c r="PVP147" s="20"/>
      <c r="PVQ147" s="20"/>
      <c r="PVR147" s="20"/>
      <c r="PVS147" s="20"/>
      <c r="PVT147" s="20"/>
      <c r="PVU147" s="20"/>
      <c r="PVV147" s="20"/>
      <c r="PVW147" s="20"/>
      <c r="PVX147" s="20"/>
      <c r="PVY147" s="20"/>
      <c r="PVZ147" s="20"/>
      <c r="PWA147" s="20"/>
      <c r="PWB147" s="20"/>
      <c r="PWC147" s="20"/>
      <c r="PWD147" s="20"/>
      <c r="PWE147" s="20"/>
      <c r="PWF147" s="20"/>
      <c r="PWG147" s="20"/>
      <c r="PWH147" s="20"/>
      <c r="PWI147" s="20"/>
      <c r="PWJ147" s="20"/>
      <c r="PWK147" s="20"/>
      <c r="PWL147" s="20"/>
      <c r="PWM147" s="20"/>
      <c r="PWN147" s="20"/>
      <c r="PWO147" s="20"/>
      <c r="PWP147" s="20"/>
      <c r="PWQ147" s="20"/>
      <c r="PWR147" s="20"/>
      <c r="PWS147" s="20"/>
      <c r="PWT147" s="20"/>
      <c r="PWU147" s="20"/>
      <c r="PWV147" s="20"/>
      <c r="PWW147" s="20"/>
      <c r="PWX147" s="20"/>
      <c r="PWY147" s="20"/>
      <c r="PWZ147" s="20"/>
      <c r="PXA147" s="20"/>
      <c r="PXB147" s="20"/>
      <c r="PXC147" s="20"/>
      <c r="PXD147" s="20"/>
      <c r="PXE147" s="20"/>
      <c r="PXF147" s="20"/>
      <c r="PXG147" s="20"/>
      <c r="PXH147" s="20"/>
      <c r="PXI147" s="20"/>
      <c r="PXJ147" s="20"/>
      <c r="PXK147" s="20"/>
      <c r="PXL147" s="20"/>
      <c r="PXM147" s="20"/>
      <c r="PXN147" s="20"/>
      <c r="PXO147" s="20"/>
      <c r="PXP147" s="20"/>
      <c r="PXQ147" s="20"/>
      <c r="PXR147" s="20"/>
      <c r="PXS147" s="20"/>
      <c r="PXT147" s="20"/>
      <c r="PXU147" s="20"/>
      <c r="PXV147" s="20"/>
      <c r="PXW147" s="20"/>
      <c r="PXX147" s="20"/>
      <c r="PXY147" s="20"/>
      <c r="PXZ147" s="20"/>
      <c r="PYA147" s="20"/>
      <c r="PYB147" s="20"/>
      <c r="PYC147" s="20"/>
      <c r="PYD147" s="20"/>
      <c r="PYE147" s="20"/>
      <c r="PYF147" s="20"/>
      <c r="PYG147" s="20"/>
      <c r="PYH147" s="20"/>
      <c r="PYI147" s="20"/>
      <c r="PYJ147" s="20"/>
      <c r="PYK147" s="20"/>
      <c r="PYL147" s="20"/>
      <c r="PYM147" s="20"/>
      <c r="PYN147" s="20"/>
      <c r="PYO147" s="20"/>
      <c r="PYP147" s="20"/>
      <c r="PYQ147" s="20"/>
      <c r="PYR147" s="20"/>
      <c r="PYS147" s="20"/>
      <c r="PYT147" s="20"/>
      <c r="PYU147" s="20"/>
      <c r="PYV147" s="20"/>
      <c r="PYW147" s="20"/>
      <c r="PYX147" s="20"/>
      <c r="PYY147" s="20"/>
      <c r="PYZ147" s="20"/>
      <c r="PZA147" s="20"/>
      <c r="PZB147" s="20"/>
      <c r="PZC147" s="20"/>
      <c r="PZD147" s="20"/>
      <c r="PZE147" s="20"/>
      <c r="PZF147" s="20"/>
      <c r="PZG147" s="20"/>
      <c r="PZH147" s="20"/>
      <c r="PZI147" s="20"/>
      <c r="PZJ147" s="20"/>
      <c r="PZK147" s="20"/>
      <c r="PZL147" s="20"/>
      <c r="PZM147" s="20"/>
      <c r="PZN147" s="20"/>
      <c r="PZO147" s="20"/>
      <c r="PZP147" s="20"/>
      <c r="PZQ147" s="20"/>
      <c r="PZR147" s="20"/>
      <c r="PZS147" s="20"/>
      <c r="PZT147" s="20"/>
      <c r="PZU147" s="20"/>
      <c r="PZV147" s="20"/>
      <c r="PZW147" s="20"/>
      <c r="PZX147" s="20"/>
      <c r="PZY147" s="20"/>
      <c r="PZZ147" s="20"/>
      <c r="QAA147" s="20"/>
      <c r="QAB147" s="20"/>
      <c r="QAC147" s="20"/>
      <c r="QAD147" s="20"/>
      <c r="QAE147" s="20"/>
      <c r="QAF147" s="20"/>
      <c r="QAG147" s="20"/>
      <c r="QAH147" s="20"/>
      <c r="QAI147" s="20"/>
      <c r="QAJ147" s="20"/>
      <c r="QAK147" s="20"/>
      <c r="QAL147" s="20"/>
      <c r="QAM147" s="20"/>
      <c r="QAN147" s="20"/>
      <c r="QAO147" s="20"/>
      <c r="QAP147" s="20"/>
      <c r="QAQ147" s="20"/>
      <c r="QAR147" s="20"/>
      <c r="QAS147" s="20"/>
      <c r="QAT147" s="20"/>
      <c r="QAU147" s="20"/>
      <c r="QAV147" s="20"/>
      <c r="QAW147" s="20"/>
      <c r="QAX147" s="20"/>
      <c r="QAY147" s="20"/>
      <c r="QAZ147" s="20"/>
      <c r="QBA147" s="20"/>
      <c r="QBB147" s="20"/>
      <c r="QBC147" s="20"/>
      <c r="QBD147" s="20"/>
      <c r="QBE147" s="20"/>
      <c r="QBF147" s="20"/>
      <c r="QBG147" s="20"/>
      <c r="QBH147" s="20"/>
      <c r="QBI147" s="20"/>
      <c r="QBJ147" s="20"/>
      <c r="QBK147" s="20"/>
      <c r="QBL147" s="20"/>
      <c r="QBM147" s="20"/>
      <c r="QBN147" s="20"/>
      <c r="QBO147" s="20"/>
      <c r="QBP147" s="20"/>
      <c r="QBQ147" s="20"/>
      <c r="QBR147" s="20"/>
      <c r="QBS147" s="20"/>
      <c r="QBT147" s="20"/>
      <c r="QBU147" s="20"/>
      <c r="QBV147" s="20"/>
      <c r="QBW147" s="20"/>
      <c r="QBX147" s="20"/>
      <c r="QBY147" s="20"/>
      <c r="QBZ147" s="20"/>
      <c r="QCA147" s="20"/>
      <c r="QCB147" s="20"/>
      <c r="QCC147" s="20"/>
      <c r="QCD147" s="20"/>
      <c r="QCE147" s="20"/>
      <c r="QCF147" s="20"/>
      <c r="QCG147" s="20"/>
      <c r="QCH147" s="20"/>
      <c r="QCI147" s="20"/>
      <c r="QCJ147" s="20"/>
      <c r="QCK147" s="20"/>
      <c r="QCL147" s="20"/>
      <c r="QCM147" s="20"/>
      <c r="QCN147" s="20"/>
      <c r="QCO147" s="20"/>
      <c r="QCP147" s="20"/>
      <c r="QCQ147" s="20"/>
      <c r="QCR147" s="20"/>
      <c r="QCS147" s="20"/>
      <c r="QCT147" s="20"/>
      <c r="QCU147" s="20"/>
      <c r="QCV147" s="20"/>
      <c r="QCW147" s="20"/>
      <c r="QCX147" s="20"/>
      <c r="QCY147" s="20"/>
      <c r="QCZ147" s="20"/>
      <c r="QDA147" s="20"/>
      <c r="QDB147" s="20"/>
      <c r="QDC147" s="20"/>
      <c r="QDD147" s="20"/>
      <c r="QDE147" s="20"/>
      <c r="QDF147" s="20"/>
      <c r="QDG147" s="20"/>
      <c r="QDH147" s="20"/>
      <c r="QDI147" s="20"/>
      <c r="QDJ147" s="20"/>
      <c r="QDK147" s="20"/>
      <c r="QDL147" s="20"/>
      <c r="QDM147" s="20"/>
      <c r="QDN147" s="20"/>
      <c r="QDO147" s="20"/>
      <c r="QDP147" s="20"/>
      <c r="QDQ147" s="20"/>
      <c r="QDR147" s="20"/>
      <c r="QDS147" s="20"/>
      <c r="QDT147" s="20"/>
      <c r="QDU147" s="20"/>
      <c r="QDV147" s="20"/>
      <c r="QDW147" s="20"/>
      <c r="QDX147" s="20"/>
      <c r="QDY147" s="20"/>
      <c r="QDZ147" s="20"/>
      <c r="QEA147" s="20"/>
      <c r="QEB147" s="20"/>
      <c r="QEC147" s="20"/>
      <c r="QED147" s="20"/>
      <c r="QEE147" s="20"/>
      <c r="QEF147" s="20"/>
      <c r="QEG147" s="20"/>
      <c r="QEH147" s="20"/>
      <c r="QEI147" s="20"/>
      <c r="QEJ147" s="20"/>
      <c r="QEK147" s="20"/>
      <c r="QEL147" s="20"/>
      <c r="QEM147" s="20"/>
      <c r="QEN147" s="20"/>
      <c r="QEO147" s="20"/>
      <c r="QEP147" s="20"/>
      <c r="QEQ147" s="20"/>
      <c r="QER147" s="20"/>
      <c r="QES147" s="20"/>
      <c r="QET147" s="20"/>
      <c r="QEU147" s="20"/>
      <c r="QEV147" s="20"/>
      <c r="QEW147" s="20"/>
      <c r="QEX147" s="20"/>
      <c r="QEY147" s="20"/>
      <c r="QEZ147" s="20"/>
      <c r="QFA147" s="20"/>
      <c r="QFB147" s="20"/>
      <c r="QFC147" s="20"/>
      <c r="QFD147" s="20"/>
      <c r="QFE147" s="20"/>
      <c r="QFF147" s="20"/>
      <c r="QFG147" s="20"/>
      <c r="QFH147" s="20"/>
      <c r="QFI147" s="20"/>
      <c r="QFJ147" s="20"/>
      <c r="QFK147" s="20"/>
      <c r="QFL147" s="20"/>
      <c r="QFM147" s="20"/>
      <c r="QFN147" s="20"/>
      <c r="QFO147" s="20"/>
      <c r="QFP147" s="20"/>
      <c r="QFQ147" s="20"/>
      <c r="QFR147" s="20"/>
      <c r="QFS147" s="20"/>
      <c r="QFT147" s="20"/>
      <c r="QFU147" s="20"/>
      <c r="QFV147" s="20"/>
      <c r="QFW147" s="20"/>
      <c r="QFX147" s="20"/>
      <c r="QFY147" s="20"/>
      <c r="QFZ147" s="20"/>
      <c r="QGA147" s="20"/>
      <c r="QGB147" s="20"/>
      <c r="QGC147" s="20"/>
      <c r="QGD147" s="20"/>
      <c r="QGE147" s="20"/>
      <c r="QGF147" s="20"/>
      <c r="QGG147" s="20"/>
      <c r="QGH147" s="20"/>
      <c r="QGI147" s="20"/>
      <c r="QGJ147" s="20"/>
      <c r="QGK147" s="20"/>
      <c r="QGL147" s="20"/>
      <c r="QGM147" s="20"/>
      <c r="QGN147" s="20"/>
      <c r="QGO147" s="20"/>
      <c r="QGP147" s="20"/>
      <c r="QGQ147" s="20"/>
      <c r="QGR147" s="20"/>
      <c r="QGS147" s="20"/>
      <c r="QGT147" s="20"/>
      <c r="QGU147" s="20"/>
      <c r="QGV147" s="20"/>
      <c r="QGW147" s="20"/>
      <c r="QGX147" s="20"/>
      <c r="QGY147" s="20"/>
      <c r="QGZ147" s="20"/>
      <c r="QHA147" s="20"/>
      <c r="QHB147" s="20"/>
      <c r="QHC147" s="20"/>
      <c r="QHD147" s="20"/>
      <c r="QHE147" s="20"/>
      <c r="QHF147" s="20"/>
      <c r="QHG147" s="20"/>
      <c r="QHH147" s="20"/>
      <c r="QHI147" s="20"/>
      <c r="QHJ147" s="20"/>
      <c r="QHK147" s="20"/>
      <c r="QHL147" s="20"/>
      <c r="QHM147" s="20"/>
      <c r="QHN147" s="20"/>
      <c r="QHO147" s="20"/>
      <c r="QHP147" s="20"/>
      <c r="QHQ147" s="20"/>
      <c r="QHR147" s="20"/>
      <c r="QHS147" s="20"/>
      <c r="QHT147" s="20"/>
      <c r="QHU147" s="20"/>
      <c r="QHV147" s="20"/>
      <c r="QHW147" s="20"/>
      <c r="QHX147" s="20"/>
      <c r="QHY147" s="20"/>
      <c r="QHZ147" s="20"/>
      <c r="QIA147" s="20"/>
      <c r="QIB147" s="20"/>
      <c r="QIC147" s="20"/>
      <c r="QID147" s="20"/>
      <c r="QIE147" s="20"/>
      <c r="QIF147" s="20"/>
      <c r="QIG147" s="20"/>
      <c r="QIH147" s="20"/>
      <c r="QII147" s="20"/>
      <c r="QIJ147" s="20"/>
      <c r="QIK147" s="20"/>
      <c r="QIL147" s="20"/>
      <c r="QIM147" s="20"/>
      <c r="QIN147" s="20"/>
      <c r="QIO147" s="20"/>
      <c r="QIP147" s="20"/>
      <c r="QIQ147" s="20"/>
      <c r="QIR147" s="20"/>
      <c r="QIS147" s="20"/>
      <c r="QIT147" s="20"/>
      <c r="QIU147" s="20"/>
      <c r="QIV147" s="20"/>
      <c r="QIW147" s="20"/>
      <c r="QIX147" s="20"/>
      <c r="QIY147" s="20"/>
      <c r="QIZ147" s="20"/>
      <c r="QJA147" s="20"/>
      <c r="QJB147" s="20"/>
      <c r="QJC147" s="20"/>
      <c r="QJD147" s="20"/>
      <c r="QJE147" s="20"/>
      <c r="QJF147" s="20"/>
      <c r="QJG147" s="20"/>
      <c r="QJH147" s="20"/>
      <c r="QJI147" s="20"/>
      <c r="QJJ147" s="20"/>
      <c r="QJK147" s="20"/>
      <c r="QJL147" s="20"/>
      <c r="QJM147" s="20"/>
      <c r="QJN147" s="20"/>
      <c r="QJO147" s="20"/>
      <c r="QJP147" s="20"/>
      <c r="QJQ147" s="20"/>
      <c r="QJR147" s="20"/>
      <c r="QJS147" s="20"/>
      <c r="QJT147" s="20"/>
      <c r="QJU147" s="20"/>
      <c r="QJV147" s="20"/>
      <c r="QJW147" s="20"/>
      <c r="QJX147" s="20"/>
      <c r="QJY147" s="20"/>
      <c r="QJZ147" s="20"/>
      <c r="QKA147" s="20"/>
      <c r="QKB147" s="20"/>
      <c r="QKC147" s="20"/>
      <c r="QKD147" s="20"/>
      <c r="QKE147" s="20"/>
      <c r="QKF147" s="20"/>
      <c r="QKG147" s="20"/>
      <c r="QKH147" s="20"/>
      <c r="QKI147" s="20"/>
      <c r="QKJ147" s="20"/>
      <c r="QKK147" s="20"/>
      <c r="QKL147" s="20"/>
      <c r="QKM147" s="20"/>
      <c r="QKN147" s="20"/>
      <c r="QKO147" s="20"/>
      <c r="QKP147" s="20"/>
      <c r="QKQ147" s="20"/>
      <c r="QKR147" s="20"/>
      <c r="QKS147" s="20"/>
      <c r="QKT147" s="20"/>
      <c r="QKU147" s="20"/>
      <c r="QKV147" s="20"/>
      <c r="QKW147" s="20"/>
      <c r="QKX147" s="20"/>
      <c r="QKY147" s="20"/>
      <c r="QKZ147" s="20"/>
      <c r="QLA147" s="20"/>
      <c r="QLB147" s="20"/>
      <c r="QLC147" s="20"/>
      <c r="QLD147" s="20"/>
      <c r="QLE147" s="20"/>
      <c r="QLF147" s="20"/>
      <c r="QLG147" s="20"/>
      <c r="QLH147" s="20"/>
      <c r="QLI147" s="20"/>
      <c r="QLJ147" s="20"/>
      <c r="QLK147" s="20"/>
      <c r="QLL147" s="20"/>
      <c r="QLM147" s="20"/>
      <c r="QLN147" s="20"/>
      <c r="QLO147" s="20"/>
      <c r="QLP147" s="20"/>
      <c r="QLQ147" s="20"/>
      <c r="QLR147" s="20"/>
      <c r="QLS147" s="20"/>
      <c r="QLT147" s="20"/>
      <c r="QLU147" s="20"/>
      <c r="QLV147" s="20"/>
      <c r="QLW147" s="20"/>
      <c r="QLX147" s="20"/>
      <c r="QLY147" s="20"/>
      <c r="QLZ147" s="20"/>
      <c r="QMA147" s="20"/>
      <c r="QMB147" s="20"/>
      <c r="QMC147" s="20"/>
      <c r="QMD147" s="20"/>
      <c r="QME147" s="20"/>
      <c r="QMF147" s="20"/>
      <c r="QMG147" s="20"/>
      <c r="QMH147" s="20"/>
      <c r="QMI147" s="20"/>
      <c r="QMJ147" s="20"/>
      <c r="QMK147" s="20"/>
      <c r="QML147" s="20"/>
      <c r="QMM147" s="20"/>
      <c r="QMN147" s="20"/>
      <c r="QMO147" s="20"/>
      <c r="QMP147" s="20"/>
      <c r="QMQ147" s="20"/>
      <c r="QMR147" s="20"/>
      <c r="QMS147" s="20"/>
      <c r="QMT147" s="20"/>
      <c r="QMU147" s="20"/>
      <c r="QMV147" s="20"/>
      <c r="QMW147" s="20"/>
      <c r="QMX147" s="20"/>
      <c r="QMY147" s="20"/>
      <c r="QMZ147" s="20"/>
      <c r="QNA147" s="20"/>
      <c r="QNB147" s="20"/>
      <c r="QNC147" s="20"/>
      <c r="QND147" s="20"/>
      <c r="QNE147" s="20"/>
      <c r="QNF147" s="20"/>
      <c r="QNG147" s="20"/>
      <c r="QNH147" s="20"/>
      <c r="QNI147" s="20"/>
      <c r="QNJ147" s="20"/>
      <c r="QNK147" s="20"/>
      <c r="QNL147" s="20"/>
      <c r="QNM147" s="20"/>
      <c r="QNN147" s="20"/>
      <c r="QNO147" s="20"/>
      <c r="QNP147" s="20"/>
      <c r="QNQ147" s="20"/>
      <c r="QNR147" s="20"/>
      <c r="QNS147" s="20"/>
      <c r="QNT147" s="20"/>
      <c r="QNU147" s="20"/>
      <c r="QNV147" s="20"/>
      <c r="QNW147" s="20"/>
      <c r="QNX147" s="20"/>
      <c r="QNY147" s="20"/>
      <c r="QNZ147" s="20"/>
      <c r="QOA147" s="20"/>
      <c r="QOB147" s="20"/>
      <c r="QOC147" s="20"/>
      <c r="QOD147" s="20"/>
      <c r="QOE147" s="20"/>
      <c r="QOF147" s="20"/>
      <c r="QOG147" s="20"/>
      <c r="QOH147" s="20"/>
      <c r="QOI147" s="20"/>
      <c r="QOJ147" s="20"/>
      <c r="QOK147" s="20"/>
      <c r="QOL147" s="20"/>
      <c r="QOM147" s="20"/>
      <c r="QON147" s="20"/>
      <c r="QOO147" s="20"/>
      <c r="QOP147" s="20"/>
      <c r="QOQ147" s="20"/>
      <c r="QOR147" s="20"/>
      <c r="QOS147" s="20"/>
      <c r="QOT147" s="20"/>
      <c r="QOU147" s="20"/>
      <c r="QOV147" s="20"/>
      <c r="QOW147" s="20"/>
      <c r="QOX147" s="20"/>
      <c r="QOY147" s="20"/>
      <c r="QOZ147" s="20"/>
      <c r="QPA147" s="20"/>
      <c r="QPB147" s="20"/>
      <c r="QPC147" s="20"/>
      <c r="QPD147" s="20"/>
      <c r="QPE147" s="20"/>
      <c r="QPF147" s="20"/>
      <c r="QPG147" s="20"/>
      <c r="QPH147" s="20"/>
      <c r="QPI147" s="20"/>
      <c r="QPJ147" s="20"/>
      <c r="QPK147" s="20"/>
      <c r="QPL147" s="20"/>
      <c r="QPM147" s="20"/>
      <c r="QPN147" s="20"/>
      <c r="QPO147" s="20"/>
      <c r="QPP147" s="20"/>
      <c r="QPQ147" s="20"/>
      <c r="QPR147" s="20"/>
      <c r="QPS147" s="20"/>
      <c r="QPT147" s="20"/>
      <c r="QPU147" s="20"/>
      <c r="QPV147" s="20"/>
      <c r="QPW147" s="20"/>
      <c r="QPX147" s="20"/>
      <c r="QPY147" s="20"/>
      <c r="QPZ147" s="20"/>
      <c r="QQA147" s="20"/>
      <c r="QQB147" s="20"/>
      <c r="QQC147" s="20"/>
      <c r="QQD147" s="20"/>
      <c r="QQE147" s="20"/>
      <c r="QQF147" s="20"/>
      <c r="QQG147" s="20"/>
      <c r="QQH147" s="20"/>
      <c r="QQI147" s="20"/>
      <c r="QQJ147" s="20"/>
      <c r="QQK147" s="20"/>
      <c r="QQL147" s="20"/>
      <c r="QQM147" s="20"/>
      <c r="QQN147" s="20"/>
      <c r="QQO147" s="20"/>
      <c r="QQP147" s="20"/>
      <c r="QQQ147" s="20"/>
      <c r="QQR147" s="20"/>
      <c r="QQS147" s="20"/>
      <c r="QQT147" s="20"/>
      <c r="QQU147" s="20"/>
      <c r="QQV147" s="20"/>
      <c r="QQW147" s="20"/>
      <c r="QQX147" s="20"/>
      <c r="QQY147" s="20"/>
      <c r="QQZ147" s="20"/>
      <c r="QRA147" s="20"/>
      <c r="QRB147" s="20"/>
      <c r="QRC147" s="20"/>
      <c r="QRD147" s="20"/>
      <c r="QRE147" s="20"/>
      <c r="QRF147" s="20"/>
      <c r="QRG147" s="20"/>
      <c r="QRH147" s="20"/>
      <c r="QRI147" s="20"/>
      <c r="QRJ147" s="20"/>
      <c r="QRK147" s="20"/>
      <c r="QRL147" s="20"/>
      <c r="QRM147" s="20"/>
      <c r="QRN147" s="20"/>
      <c r="QRO147" s="20"/>
      <c r="QRP147" s="20"/>
      <c r="QRQ147" s="20"/>
      <c r="QRR147" s="20"/>
      <c r="QRS147" s="20"/>
      <c r="QRT147" s="20"/>
      <c r="QRU147" s="20"/>
      <c r="QRV147" s="20"/>
      <c r="QRW147" s="20"/>
      <c r="QRX147" s="20"/>
      <c r="QRY147" s="20"/>
      <c r="QRZ147" s="20"/>
      <c r="QSA147" s="20"/>
      <c r="QSB147" s="20"/>
      <c r="QSC147" s="20"/>
      <c r="QSD147" s="20"/>
      <c r="QSE147" s="20"/>
      <c r="QSF147" s="20"/>
      <c r="QSG147" s="20"/>
      <c r="QSH147" s="20"/>
      <c r="QSI147" s="20"/>
      <c r="QSJ147" s="20"/>
      <c r="QSK147" s="20"/>
      <c r="QSL147" s="20"/>
      <c r="QSM147" s="20"/>
      <c r="QSN147" s="20"/>
      <c r="QSO147" s="20"/>
      <c r="QSP147" s="20"/>
      <c r="QSQ147" s="20"/>
      <c r="QSR147" s="20"/>
      <c r="QSS147" s="20"/>
      <c r="QST147" s="20"/>
      <c r="QSU147" s="20"/>
      <c r="QSV147" s="20"/>
      <c r="QSW147" s="20"/>
      <c r="QSX147" s="20"/>
      <c r="QSY147" s="20"/>
      <c r="QSZ147" s="20"/>
      <c r="QTA147" s="20"/>
      <c r="QTB147" s="20"/>
      <c r="QTC147" s="20"/>
      <c r="QTD147" s="20"/>
      <c r="QTE147" s="20"/>
      <c r="QTF147" s="20"/>
      <c r="QTG147" s="20"/>
      <c r="QTH147" s="20"/>
      <c r="QTI147" s="20"/>
      <c r="QTJ147" s="20"/>
      <c r="QTK147" s="20"/>
      <c r="QTL147" s="20"/>
      <c r="QTM147" s="20"/>
      <c r="QTN147" s="20"/>
      <c r="QTO147" s="20"/>
      <c r="QTP147" s="20"/>
      <c r="QTQ147" s="20"/>
      <c r="QTR147" s="20"/>
      <c r="QTS147" s="20"/>
      <c r="QTT147" s="20"/>
      <c r="QTU147" s="20"/>
      <c r="QTV147" s="20"/>
      <c r="QTW147" s="20"/>
      <c r="QTX147" s="20"/>
      <c r="QTY147" s="20"/>
      <c r="QTZ147" s="20"/>
      <c r="QUA147" s="20"/>
      <c r="QUB147" s="20"/>
      <c r="QUC147" s="20"/>
      <c r="QUD147" s="20"/>
      <c r="QUE147" s="20"/>
      <c r="QUF147" s="20"/>
      <c r="QUG147" s="20"/>
      <c r="QUH147" s="20"/>
      <c r="QUI147" s="20"/>
      <c r="QUJ147" s="20"/>
      <c r="QUK147" s="20"/>
      <c r="QUL147" s="20"/>
      <c r="QUM147" s="20"/>
      <c r="QUN147" s="20"/>
      <c r="QUO147" s="20"/>
      <c r="QUP147" s="20"/>
      <c r="QUQ147" s="20"/>
      <c r="QUR147" s="20"/>
      <c r="QUS147" s="20"/>
      <c r="QUT147" s="20"/>
      <c r="QUU147" s="20"/>
      <c r="QUV147" s="20"/>
      <c r="QUW147" s="20"/>
      <c r="QUX147" s="20"/>
      <c r="QUY147" s="20"/>
      <c r="QUZ147" s="20"/>
      <c r="QVA147" s="20"/>
      <c r="QVB147" s="20"/>
      <c r="QVC147" s="20"/>
      <c r="QVD147" s="20"/>
      <c r="QVE147" s="20"/>
      <c r="QVF147" s="20"/>
      <c r="QVG147" s="20"/>
      <c r="QVH147" s="20"/>
      <c r="QVI147" s="20"/>
      <c r="QVJ147" s="20"/>
      <c r="QVK147" s="20"/>
      <c r="QVL147" s="20"/>
      <c r="QVM147" s="20"/>
      <c r="QVN147" s="20"/>
      <c r="QVO147" s="20"/>
      <c r="QVP147" s="20"/>
      <c r="QVQ147" s="20"/>
      <c r="QVR147" s="20"/>
      <c r="QVS147" s="20"/>
      <c r="QVT147" s="20"/>
      <c r="QVU147" s="20"/>
      <c r="QVV147" s="20"/>
      <c r="QVW147" s="20"/>
      <c r="QVX147" s="20"/>
      <c r="QVY147" s="20"/>
      <c r="QVZ147" s="20"/>
      <c r="QWA147" s="20"/>
      <c r="QWB147" s="20"/>
      <c r="QWC147" s="20"/>
      <c r="QWD147" s="20"/>
      <c r="QWE147" s="20"/>
      <c r="QWF147" s="20"/>
      <c r="QWG147" s="20"/>
      <c r="QWH147" s="20"/>
      <c r="QWI147" s="20"/>
      <c r="QWJ147" s="20"/>
      <c r="QWK147" s="20"/>
      <c r="QWL147" s="20"/>
      <c r="QWM147" s="20"/>
      <c r="QWN147" s="20"/>
      <c r="QWO147" s="20"/>
      <c r="QWP147" s="20"/>
      <c r="QWQ147" s="20"/>
      <c r="QWR147" s="20"/>
      <c r="QWS147" s="20"/>
      <c r="QWT147" s="20"/>
      <c r="QWU147" s="20"/>
      <c r="QWV147" s="20"/>
      <c r="QWW147" s="20"/>
      <c r="QWX147" s="20"/>
      <c r="QWY147" s="20"/>
      <c r="QWZ147" s="20"/>
      <c r="QXA147" s="20"/>
      <c r="QXB147" s="20"/>
      <c r="QXC147" s="20"/>
      <c r="QXD147" s="20"/>
      <c r="QXE147" s="20"/>
      <c r="QXF147" s="20"/>
      <c r="QXG147" s="20"/>
      <c r="QXH147" s="20"/>
      <c r="QXI147" s="20"/>
      <c r="QXJ147" s="20"/>
      <c r="QXK147" s="20"/>
      <c r="QXL147" s="20"/>
      <c r="QXM147" s="20"/>
      <c r="QXN147" s="20"/>
      <c r="QXO147" s="20"/>
      <c r="QXP147" s="20"/>
      <c r="QXQ147" s="20"/>
      <c r="QXR147" s="20"/>
      <c r="QXS147" s="20"/>
      <c r="QXT147" s="20"/>
      <c r="QXU147" s="20"/>
      <c r="QXV147" s="20"/>
      <c r="QXW147" s="20"/>
      <c r="QXX147" s="20"/>
      <c r="QXY147" s="20"/>
      <c r="QXZ147" s="20"/>
      <c r="QYA147" s="20"/>
      <c r="QYB147" s="20"/>
      <c r="QYC147" s="20"/>
      <c r="QYD147" s="20"/>
      <c r="QYE147" s="20"/>
      <c r="QYF147" s="20"/>
      <c r="QYG147" s="20"/>
      <c r="QYH147" s="20"/>
      <c r="QYI147" s="20"/>
      <c r="QYJ147" s="20"/>
      <c r="QYK147" s="20"/>
      <c r="QYL147" s="20"/>
      <c r="QYM147" s="20"/>
      <c r="QYN147" s="20"/>
      <c r="QYO147" s="20"/>
      <c r="QYP147" s="20"/>
      <c r="QYQ147" s="20"/>
      <c r="QYR147" s="20"/>
      <c r="QYS147" s="20"/>
      <c r="QYT147" s="20"/>
      <c r="QYU147" s="20"/>
      <c r="QYV147" s="20"/>
      <c r="QYW147" s="20"/>
      <c r="QYX147" s="20"/>
      <c r="QYY147" s="20"/>
      <c r="QYZ147" s="20"/>
      <c r="QZA147" s="20"/>
      <c r="QZB147" s="20"/>
      <c r="QZC147" s="20"/>
      <c r="QZD147" s="20"/>
      <c r="QZE147" s="20"/>
      <c r="QZF147" s="20"/>
      <c r="QZG147" s="20"/>
      <c r="QZH147" s="20"/>
      <c r="QZI147" s="20"/>
      <c r="QZJ147" s="20"/>
      <c r="QZK147" s="20"/>
      <c r="QZL147" s="20"/>
      <c r="QZM147" s="20"/>
      <c r="QZN147" s="20"/>
      <c r="QZO147" s="20"/>
      <c r="QZP147" s="20"/>
      <c r="QZQ147" s="20"/>
      <c r="QZR147" s="20"/>
      <c r="QZS147" s="20"/>
      <c r="QZT147" s="20"/>
      <c r="QZU147" s="20"/>
      <c r="QZV147" s="20"/>
      <c r="QZW147" s="20"/>
      <c r="QZX147" s="20"/>
      <c r="QZY147" s="20"/>
      <c r="QZZ147" s="20"/>
      <c r="RAA147" s="20"/>
      <c r="RAB147" s="20"/>
      <c r="RAC147" s="20"/>
      <c r="RAD147" s="20"/>
      <c r="RAE147" s="20"/>
      <c r="RAF147" s="20"/>
      <c r="RAG147" s="20"/>
      <c r="RAH147" s="20"/>
      <c r="RAI147" s="20"/>
      <c r="RAJ147" s="20"/>
      <c r="RAK147" s="20"/>
      <c r="RAL147" s="20"/>
      <c r="RAM147" s="20"/>
      <c r="RAN147" s="20"/>
      <c r="RAO147" s="20"/>
      <c r="RAP147" s="20"/>
      <c r="RAQ147" s="20"/>
      <c r="RAR147" s="20"/>
      <c r="RAS147" s="20"/>
      <c r="RAT147" s="20"/>
      <c r="RAU147" s="20"/>
      <c r="RAV147" s="20"/>
      <c r="RAW147" s="20"/>
      <c r="RAX147" s="20"/>
      <c r="RAY147" s="20"/>
      <c r="RAZ147" s="20"/>
      <c r="RBA147" s="20"/>
      <c r="RBB147" s="20"/>
      <c r="RBC147" s="20"/>
      <c r="RBD147" s="20"/>
      <c r="RBE147" s="20"/>
      <c r="RBF147" s="20"/>
      <c r="RBG147" s="20"/>
      <c r="RBH147" s="20"/>
      <c r="RBI147" s="20"/>
      <c r="RBJ147" s="20"/>
      <c r="RBK147" s="20"/>
      <c r="RBL147" s="20"/>
      <c r="RBM147" s="20"/>
      <c r="RBN147" s="20"/>
      <c r="RBO147" s="20"/>
      <c r="RBP147" s="20"/>
      <c r="RBQ147" s="20"/>
      <c r="RBR147" s="20"/>
      <c r="RBS147" s="20"/>
      <c r="RBT147" s="20"/>
      <c r="RBU147" s="20"/>
      <c r="RBV147" s="20"/>
      <c r="RBW147" s="20"/>
      <c r="RBX147" s="20"/>
      <c r="RBY147" s="20"/>
      <c r="RBZ147" s="20"/>
      <c r="RCA147" s="20"/>
      <c r="RCB147" s="20"/>
      <c r="RCC147" s="20"/>
      <c r="RCD147" s="20"/>
      <c r="RCE147" s="20"/>
      <c r="RCF147" s="20"/>
      <c r="RCG147" s="20"/>
      <c r="RCH147" s="20"/>
      <c r="RCI147" s="20"/>
      <c r="RCJ147" s="20"/>
      <c r="RCK147" s="20"/>
      <c r="RCL147" s="20"/>
      <c r="RCM147" s="20"/>
      <c r="RCN147" s="20"/>
      <c r="RCO147" s="20"/>
      <c r="RCP147" s="20"/>
      <c r="RCQ147" s="20"/>
      <c r="RCR147" s="20"/>
      <c r="RCS147" s="20"/>
      <c r="RCT147" s="20"/>
      <c r="RCU147" s="20"/>
      <c r="RCV147" s="20"/>
      <c r="RCW147" s="20"/>
      <c r="RCX147" s="20"/>
      <c r="RCY147" s="20"/>
      <c r="RCZ147" s="20"/>
      <c r="RDA147" s="20"/>
      <c r="RDB147" s="20"/>
      <c r="RDC147" s="20"/>
      <c r="RDD147" s="20"/>
      <c r="RDE147" s="20"/>
      <c r="RDF147" s="20"/>
      <c r="RDG147" s="20"/>
      <c r="RDH147" s="20"/>
      <c r="RDI147" s="20"/>
      <c r="RDJ147" s="20"/>
      <c r="RDK147" s="20"/>
      <c r="RDL147" s="20"/>
      <c r="RDM147" s="20"/>
      <c r="RDN147" s="20"/>
      <c r="RDO147" s="20"/>
      <c r="RDP147" s="20"/>
      <c r="RDQ147" s="20"/>
      <c r="RDR147" s="20"/>
      <c r="RDS147" s="20"/>
      <c r="RDT147" s="20"/>
      <c r="RDU147" s="20"/>
      <c r="RDV147" s="20"/>
      <c r="RDW147" s="20"/>
      <c r="RDX147" s="20"/>
      <c r="RDY147" s="20"/>
      <c r="RDZ147" s="20"/>
      <c r="REA147" s="20"/>
      <c r="REB147" s="20"/>
      <c r="REC147" s="20"/>
      <c r="RED147" s="20"/>
      <c r="REE147" s="20"/>
      <c r="REF147" s="20"/>
      <c r="REG147" s="20"/>
      <c r="REH147" s="20"/>
      <c r="REI147" s="20"/>
      <c r="REJ147" s="20"/>
      <c r="REK147" s="20"/>
      <c r="REL147" s="20"/>
      <c r="REM147" s="20"/>
      <c r="REN147" s="20"/>
      <c r="REO147" s="20"/>
      <c r="REP147" s="20"/>
      <c r="REQ147" s="20"/>
      <c r="RER147" s="20"/>
      <c r="RES147" s="20"/>
      <c r="RET147" s="20"/>
      <c r="REU147" s="20"/>
      <c r="REV147" s="20"/>
      <c r="REW147" s="20"/>
      <c r="REX147" s="20"/>
      <c r="REY147" s="20"/>
      <c r="REZ147" s="20"/>
      <c r="RFA147" s="20"/>
      <c r="RFB147" s="20"/>
      <c r="RFC147" s="20"/>
      <c r="RFD147" s="20"/>
      <c r="RFE147" s="20"/>
      <c r="RFF147" s="20"/>
      <c r="RFG147" s="20"/>
      <c r="RFH147" s="20"/>
      <c r="RFI147" s="20"/>
      <c r="RFJ147" s="20"/>
      <c r="RFK147" s="20"/>
      <c r="RFL147" s="20"/>
      <c r="RFM147" s="20"/>
      <c r="RFN147" s="20"/>
      <c r="RFO147" s="20"/>
      <c r="RFP147" s="20"/>
      <c r="RFQ147" s="20"/>
      <c r="RFR147" s="20"/>
      <c r="RFS147" s="20"/>
      <c r="RFT147" s="20"/>
      <c r="RFU147" s="20"/>
      <c r="RFV147" s="20"/>
      <c r="RFW147" s="20"/>
      <c r="RFX147" s="20"/>
      <c r="RFY147" s="20"/>
      <c r="RFZ147" s="20"/>
      <c r="RGA147" s="20"/>
      <c r="RGB147" s="20"/>
      <c r="RGC147" s="20"/>
      <c r="RGD147" s="20"/>
      <c r="RGE147" s="20"/>
      <c r="RGF147" s="20"/>
      <c r="RGG147" s="20"/>
      <c r="RGH147" s="20"/>
      <c r="RGI147" s="20"/>
      <c r="RGJ147" s="20"/>
      <c r="RGK147" s="20"/>
      <c r="RGL147" s="20"/>
      <c r="RGM147" s="20"/>
      <c r="RGN147" s="20"/>
      <c r="RGO147" s="20"/>
      <c r="RGP147" s="20"/>
      <c r="RGQ147" s="20"/>
      <c r="RGR147" s="20"/>
      <c r="RGS147" s="20"/>
      <c r="RGT147" s="20"/>
      <c r="RGU147" s="20"/>
      <c r="RGV147" s="20"/>
      <c r="RGW147" s="20"/>
      <c r="RGX147" s="20"/>
      <c r="RGY147" s="20"/>
      <c r="RGZ147" s="20"/>
      <c r="RHA147" s="20"/>
      <c r="RHB147" s="20"/>
      <c r="RHC147" s="20"/>
      <c r="RHD147" s="20"/>
      <c r="RHE147" s="20"/>
      <c r="RHF147" s="20"/>
      <c r="RHG147" s="20"/>
      <c r="RHH147" s="20"/>
      <c r="RHI147" s="20"/>
      <c r="RHJ147" s="20"/>
      <c r="RHK147" s="20"/>
      <c r="RHL147" s="20"/>
      <c r="RHM147" s="20"/>
      <c r="RHN147" s="20"/>
      <c r="RHO147" s="20"/>
      <c r="RHP147" s="20"/>
      <c r="RHQ147" s="20"/>
      <c r="RHR147" s="20"/>
      <c r="RHS147" s="20"/>
      <c r="RHT147" s="20"/>
      <c r="RHU147" s="20"/>
      <c r="RHV147" s="20"/>
      <c r="RHW147" s="20"/>
      <c r="RHX147" s="20"/>
      <c r="RHY147" s="20"/>
      <c r="RHZ147" s="20"/>
      <c r="RIA147" s="20"/>
      <c r="RIB147" s="20"/>
      <c r="RIC147" s="20"/>
      <c r="RID147" s="20"/>
      <c r="RIE147" s="20"/>
      <c r="RIF147" s="20"/>
      <c r="RIG147" s="20"/>
      <c r="RIH147" s="20"/>
      <c r="RII147" s="20"/>
      <c r="RIJ147" s="20"/>
      <c r="RIK147" s="20"/>
      <c r="RIL147" s="20"/>
      <c r="RIM147" s="20"/>
      <c r="RIN147" s="20"/>
      <c r="RIO147" s="20"/>
      <c r="RIP147" s="20"/>
      <c r="RIQ147" s="20"/>
      <c r="RIR147" s="20"/>
      <c r="RIS147" s="20"/>
      <c r="RIT147" s="20"/>
      <c r="RIU147" s="20"/>
      <c r="RIV147" s="20"/>
      <c r="RIW147" s="20"/>
      <c r="RIX147" s="20"/>
      <c r="RIY147" s="20"/>
      <c r="RIZ147" s="20"/>
      <c r="RJA147" s="20"/>
      <c r="RJB147" s="20"/>
      <c r="RJC147" s="20"/>
      <c r="RJD147" s="20"/>
      <c r="RJE147" s="20"/>
      <c r="RJF147" s="20"/>
      <c r="RJG147" s="20"/>
      <c r="RJH147" s="20"/>
      <c r="RJI147" s="20"/>
      <c r="RJJ147" s="20"/>
      <c r="RJK147" s="20"/>
      <c r="RJL147" s="20"/>
      <c r="RJM147" s="20"/>
      <c r="RJN147" s="20"/>
      <c r="RJO147" s="20"/>
      <c r="RJP147" s="20"/>
      <c r="RJQ147" s="20"/>
      <c r="RJR147" s="20"/>
      <c r="RJS147" s="20"/>
      <c r="RJT147" s="20"/>
      <c r="RJU147" s="20"/>
      <c r="RJV147" s="20"/>
      <c r="RJW147" s="20"/>
      <c r="RJX147" s="20"/>
      <c r="RJY147" s="20"/>
      <c r="RJZ147" s="20"/>
      <c r="RKA147" s="20"/>
      <c r="RKB147" s="20"/>
      <c r="RKC147" s="20"/>
      <c r="RKD147" s="20"/>
      <c r="RKE147" s="20"/>
      <c r="RKF147" s="20"/>
      <c r="RKG147" s="20"/>
      <c r="RKH147" s="20"/>
      <c r="RKI147" s="20"/>
      <c r="RKJ147" s="20"/>
      <c r="RKK147" s="20"/>
      <c r="RKL147" s="20"/>
      <c r="RKM147" s="20"/>
      <c r="RKN147" s="20"/>
      <c r="RKO147" s="20"/>
      <c r="RKP147" s="20"/>
      <c r="RKQ147" s="20"/>
      <c r="RKR147" s="20"/>
      <c r="RKS147" s="20"/>
      <c r="RKT147" s="20"/>
      <c r="RKU147" s="20"/>
      <c r="RKV147" s="20"/>
      <c r="RKW147" s="20"/>
      <c r="RKX147" s="20"/>
      <c r="RKY147" s="20"/>
      <c r="RKZ147" s="20"/>
      <c r="RLA147" s="20"/>
      <c r="RLB147" s="20"/>
      <c r="RLC147" s="20"/>
      <c r="RLD147" s="20"/>
      <c r="RLE147" s="20"/>
      <c r="RLF147" s="20"/>
      <c r="RLG147" s="20"/>
      <c r="RLH147" s="20"/>
      <c r="RLI147" s="20"/>
      <c r="RLJ147" s="20"/>
      <c r="RLK147" s="20"/>
      <c r="RLL147" s="20"/>
      <c r="RLM147" s="20"/>
      <c r="RLN147" s="20"/>
      <c r="RLO147" s="20"/>
      <c r="RLP147" s="20"/>
      <c r="RLQ147" s="20"/>
      <c r="RLR147" s="20"/>
      <c r="RLS147" s="20"/>
      <c r="RLT147" s="20"/>
      <c r="RLU147" s="20"/>
      <c r="RLV147" s="20"/>
      <c r="RLW147" s="20"/>
      <c r="RLX147" s="20"/>
      <c r="RLY147" s="20"/>
      <c r="RLZ147" s="20"/>
      <c r="RMA147" s="20"/>
      <c r="RMB147" s="20"/>
      <c r="RMC147" s="20"/>
      <c r="RMD147" s="20"/>
      <c r="RME147" s="20"/>
      <c r="RMF147" s="20"/>
      <c r="RMG147" s="20"/>
      <c r="RMH147" s="20"/>
      <c r="RMI147" s="20"/>
      <c r="RMJ147" s="20"/>
      <c r="RMK147" s="20"/>
      <c r="RML147" s="20"/>
      <c r="RMM147" s="20"/>
      <c r="RMN147" s="20"/>
      <c r="RMO147" s="20"/>
      <c r="RMP147" s="20"/>
      <c r="RMQ147" s="20"/>
      <c r="RMR147" s="20"/>
      <c r="RMS147" s="20"/>
      <c r="RMT147" s="20"/>
      <c r="RMU147" s="20"/>
      <c r="RMV147" s="20"/>
      <c r="RMW147" s="20"/>
      <c r="RMX147" s="20"/>
      <c r="RMY147" s="20"/>
      <c r="RMZ147" s="20"/>
      <c r="RNA147" s="20"/>
      <c r="RNB147" s="20"/>
      <c r="RNC147" s="20"/>
      <c r="RND147" s="20"/>
      <c r="RNE147" s="20"/>
      <c r="RNF147" s="20"/>
      <c r="RNG147" s="20"/>
      <c r="RNH147" s="20"/>
      <c r="RNI147" s="20"/>
      <c r="RNJ147" s="20"/>
      <c r="RNK147" s="20"/>
      <c r="RNL147" s="20"/>
      <c r="RNM147" s="20"/>
      <c r="RNN147" s="20"/>
      <c r="RNO147" s="20"/>
      <c r="RNP147" s="20"/>
      <c r="RNQ147" s="20"/>
      <c r="RNR147" s="20"/>
      <c r="RNS147" s="20"/>
      <c r="RNT147" s="20"/>
      <c r="RNU147" s="20"/>
      <c r="RNV147" s="20"/>
      <c r="RNW147" s="20"/>
      <c r="RNX147" s="20"/>
      <c r="RNY147" s="20"/>
      <c r="RNZ147" s="20"/>
      <c r="ROA147" s="20"/>
      <c r="ROB147" s="20"/>
      <c r="ROC147" s="20"/>
      <c r="ROD147" s="20"/>
      <c r="ROE147" s="20"/>
      <c r="ROF147" s="20"/>
      <c r="ROG147" s="20"/>
      <c r="ROH147" s="20"/>
      <c r="ROI147" s="20"/>
      <c r="ROJ147" s="20"/>
      <c r="ROK147" s="20"/>
      <c r="ROL147" s="20"/>
      <c r="ROM147" s="20"/>
      <c r="RON147" s="20"/>
      <c r="ROO147" s="20"/>
      <c r="ROP147" s="20"/>
      <c r="ROQ147" s="20"/>
      <c r="ROR147" s="20"/>
      <c r="ROS147" s="20"/>
      <c r="ROT147" s="20"/>
      <c r="ROU147" s="20"/>
      <c r="ROV147" s="20"/>
      <c r="ROW147" s="20"/>
      <c r="ROX147" s="20"/>
      <c r="ROY147" s="20"/>
      <c r="ROZ147" s="20"/>
      <c r="RPA147" s="20"/>
      <c r="RPB147" s="20"/>
      <c r="RPC147" s="20"/>
      <c r="RPD147" s="20"/>
      <c r="RPE147" s="20"/>
      <c r="RPF147" s="20"/>
      <c r="RPG147" s="20"/>
      <c r="RPH147" s="20"/>
      <c r="RPI147" s="20"/>
      <c r="RPJ147" s="20"/>
      <c r="RPK147" s="20"/>
      <c r="RPL147" s="20"/>
      <c r="RPM147" s="20"/>
      <c r="RPN147" s="20"/>
      <c r="RPO147" s="20"/>
      <c r="RPP147" s="20"/>
      <c r="RPQ147" s="20"/>
      <c r="RPR147" s="20"/>
      <c r="RPS147" s="20"/>
      <c r="RPT147" s="20"/>
      <c r="RPU147" s="20"/>
      <c r="RPV147" s="20"/>
      <c r="RPW147" s="20"/>
      <c r="RPX147" s="20"/>
      <c r="RPY147" s="20"/>
      <c r="RPZ147" s="20"/>
      <c r="RQA147" s="20"/>
      <c r="RQB147" s="20"/>
      <c r="RQC147" s="20"/>
      <c r="RQD147" s="20"/>
      <c r="RQE147" s="20"/>
      <c r="RQF147" s="20"/>
      <c r="RQG147" s="20"/>
      <c r="RQH147" s="20"/>
      <c r="RQI147" s="20"/>
      <c r="RQJ147" s="20"/>
      <c r="RQK147" s="20"/>
      <c r="RQL147" s="20"/>
      <c r="RQM147" s="20"/>
      <c r="RQN147" s="20"/>
      <c r="RQO147" s="20"/>
      <c r="RQP147" s="20"/>
      <c r="RQQ147" s="20"/>
      <c r="RQR147" s="20"/>
      <c r="RQS147" s="20"/>
      <c r="RQT147" s="20"/>
      <c r="RQU147" s="20"/>
      <c r="RQV147" s="20"/>
      <c r="RQW147" s="20"/>
      <c r="RQX147" s="20"/>
      <c r="RQY147" s="20"/>
      <c r="RQZ147" s="20"/>
      <c r="RRA147" s="20"/>
      <c r="RRB147" s="20"/>
      <c r="RRC147" s="20"/>
      <c r="RRD147" s="20"/>
      <c r="RRE147" s="20"/>
      <c r="RRF147" s="20"/>
      <c r="RRG147" s="20"/>
      <c r="RRH147" s="20"/>
      <c r="RRI147" s="20"/>
      <c r="RRJ147" s="20"/>
      <c r="RRK147" s="20"/>
      <c r="RRL147" s="20"/>
      <c r="RRM147" s="20"/>
      <c r="RRN147" s="20"/>
      <c r="RRO147" s="20"/>
      <c r="RRP147" s="20"/>
      <c r="RRQ147" s="20"/>
      <c r="RRR147" s="20"/>
      <c r="RRS147" s="20"/>
      <c r="RRT147" s="20"/>
      <c r="RRU147" s="20"/>
      <c r="RRV147" s="20"/>
      <c r="RRW147" s="20"/>
      <c r="RRX147" s="20"/>
      <c r="RRY147" s="20"/>
      <c r="RRZ147" s="20"/>
      <c r="RSA147" s="20"/>
      <c r="RSB147" s="20"/>
      <c r="RSC147" s="20"/>
      <c r="RSD147" s="20"/>
      <c r="RSE147" s="20"/>
      <c r="RSF147" s="20"/>
      <c r="RSG147" s="20"/>
      <c r="RSH147" s="20"/>
      <c r="RSI147" s="20"/>
      <c r="RSJ147" s="20"/>
      <c r="RSK147" s="20"/>
      <c r="RSL147" s="20"/>
      <c r="RSM147" s="20"/>
      <c r="RSN147" s="20"/>
      <c r="RSO147" s="20"/>
      <c r="RSP147" s="20"/>
      <c r="RSQ147" s="20"/>
      <c r="RSR147" s="20"/>
      <c r="RSS147" s="20"/>
      <c r="RST147" s="20"/>
      <c r="RSU147" s="20"/>
      <c r="RSV147" s="20"/>
      <c r="RSW147" s="20"/>
      <c r="RSX147" s="20"/>
      <c r="RSY147" s="20"/>
      <c r="RSZ147" s="20"/>
      <c r="RTA147" s="20"/>
      <c r="RTB147" s="20"/>
      <c r="RTC147" s="20"/>
      <c r="RTD147" s="20"/>
      <c r="RTE147" s="20"/>
      <c r="RTF147" s="20"/>
      <c r="RTG147" s="20"/>
      <c r="RTH147" s="20"/>
      <c r="RTI147" s="20"/>
      <c r="RTJ147" s="20"/>
      <c r="RTK147" s="20"/>
      <c r="RTL147" s="20"/>
      <c r="RTM147" s="20"/>
      <c r="RTN147" s="20"/>
      <c r="RTO147" s="20"/>
      <c r="RTP147" s="20"/>
      <c r="RTQ147" s="20"/>
      <c r="RTR147" s="20"/>
      <c r="RTS147" s="20"/>
      <c r="RTT147" s="20"/>
      <c r="RTU147" s="20"/>
      <c r="RTV147" s="20"/>
      <c r="RTW147" s="20"/>
      <c r="RTX147" s="20"/>
      <c r="RTY147" s="20"/>
      <c r="RTZ147" s="20"/>
      <c r="RUA147" s="20"/>
      <c r="RUB147" s="20"/>
      <c r="RUC147" s="20"/>
      <c r="RUD147" s="20"/>
      <c r="RUE147" s="20"/>
      <c r="RUF147" s="20"/>
      <c r="RUG147" s="20"/>
      <c r="RUH147" s="20"/>
      <c r="RUI147" s="20"/>
      <c r="RUJ147" s="20"/>
      <c r="RUK147" s="20"/>
      <c r="RUL147" s="20"/>
      <c r="RUM147" s="20"/>
      <c r="RUN147" s="20"/>
      <c r="RUO147" s="20"/>
      <c r="RUP147" s="20"/>
      <c r="RUQ147" s="20"/>
      <c r="RUR147" s="20"/>
      <c r="RUS147" s="20"/>
      <c r="RUT147" s="20"/>
      <c r="RUU147" s="20"/>
      <c r="RUV147" s="20"/>
      <c r="RUW147" s="20"/>
      <c r="RUX147" s="20"/>
      <c r="RUY147" s="20"/>
      <c r="RUZ147" s="20"/>
      <c r="RVA147" s="20"/>
      <c r="RVB147" s="20"/>
      <c r="RVC147" s="20"/>
      <c r="RVD147" s="20"/>
      <c r="RVE147" s="20"/>
      <c r="RVF147" s="20"/>
      <c r="RVG147" s="20"/>
      <c r="RVH147" s="20"/>
      <c r="RVI147" s="20"/>
      <c r="RVJ147" s="20"/>
      <c r="RVK147" s="20"/>
      <c r="RVL147" s="20"/>
      <c r="RVM147" s="20"/>
      <c r="RVN147" s="20"/>
      <c r="RVO147" s="20"/>
      <c r="RVP147" s="20"/>
      <c r="RVQ147" s="20"/>
      <c r="RVR147" s="20"/>
      <c r="RVS147" s="20"/>
      <c r="RVT147" s="20"/>
      <c r="RVU147" s="20"/>
      <c r="RVV147" s="20"/>
      <c r="RVW147" s="20"/>
      <c r="RVX147" s="20"/>
      <c r="RVY147" s="20"/>
      <c r="RVZ147" s="20"/>
      <c r="RWA147" s="20"/>
      <c r="RWB147" s="20"/>
      <c r="RWC147" s="20"/>
      <c r="RWD147" s="20"/>
      <c r="RWE147" s="20"/>
      <c r="RWF147" s="20"/>
      <c r="RWG147" s="20"/>
      <c r="RWH147" s="20"/>
      <c r="RWI147" s="20"/>
      <c r="RWJ147" s="20"/>
      <c r="RWK147" s="20"/>
      <c r="RWL147" s="20"/>
      <c r="RWM147" s="20"/>
      <c r="RWN147" s="20"/>
      <c r="RWO147" s="20"/>
      <c r="RWP147" s="20"/>
      <c r="RWQ147" s="20"/>
      <c r="RWR147" s="20"/>
      <c r="RWS147" s="20"/>
      <c r="RWT147" s="20"/>
      <c r="RWU147" s="20"/>
      <c r="RWV147" s="20"/>
      <c r="RWW147" s="20"/>
      <c r="RWX147" s="20"/>
      <c r="RWY147" s="20"/>
      <c r="RWZ147" s="20"/>
      <c r="RXA147" s="20"/>
      <c r="RXB147" s="20"/>
      <c r="RXC147" s="20"/>
      <c r="RXD147" s="20"/>
      <c r="RXE147" s="20"/>
      <c r="RXF147" s="20"/>
      <c r="RXG147" s="20"/>
      <c r="RXH147" s="20"/>
      <c r="RXI147" s="20"/>
      <c r="RXJ147" s="20"/>
      <c r="RXK147" s="20"/>
      <c r="RXL147" s="20"/>
      <c r="RXM147" s="20"/>
      <c r="RXN147" s="20"/>
      <c r="RXO147" s="20"/>
      <c r="RXP147" s="20"/>
      <c r="RXQ147" s="20"/>
      <c r="RXR147" s="20"/>
      <c r="RXS147" s="20"/>
      <c r="RXT147" s="20"/>
      <c r="RXU147" s="20"/>
      <c r="RXV147" s="20"/>
      <c r="RXW147" s="20"/>
      <c r="RXX147" s="20"/>
      <c r="RXY147" s="20"/>
      <c r="RXZ147" s="20"/>
      <c r="RYA147" s="20"/>
      <c r="RYB147" s="20"/>
      <c r="RYC147" s="20"/>
      <c r="RYD147" s="20"/>
      <c r="RYE147" s="20"/>
      <c r="RYF147" s="20"/>
      <c r="RYG147" s="20"/>
      <c r="RYH147" s="20"/>
      <c r="RYI147" s="20"/>
      <c r="RYJ147" s="20"/>
      <c r="RYK147" s="20"/>
      <c r="RYL147" s="20"/>
      <c r="RYM147" s="20"/>
      <c r="RYN147" s="20"/>
      <c r="RYO147" s="20"/>
      <c r="RYP147" s="20"/>
      <c r="RYQ147" s="20"/>
      <c r="RYR147" s="20"/>
      <c r="RYS147" s="20"/>
      <c r="RYT147" s="20"/>
      <c r="RYU147" s="20"/>
      <c r="RYV147" s="20"/>
      <c r="RYW147" s="20"/>
      <c r="RYX147" s="20"/>
      <c r="RYY147" s="20"/>
      <c r="RYZ147" s="20"/>
      <c r="RZA147" s="20"/>
      <c r="RZB147" s="20"/>
      <c r="RZC147" s="20"/>
      <c r="RZD147" s="20"/>
      <c r="RZE147" s="20"/>
      <c r="RZF147" s="20"/>
      <c r="RZG147" s="20"/>
      <c r="RZH147" s="20"/>
      <c r="RZI147" s="20"/>
      <c r="RZJ147" s="20"/>
      <c r="RZK147" s="20"/>
      <c r="RZL147" s="20"/>
      <c r="RZM147" s="20"/>
      <c r="RZN147" s="20"/>
      <c r="RZO147" s="20"/>
      <c r="RZP147" s="20"/>
      <c r="RZQ147" s="20"/>
      <c r="RZR147" s="20"/>
      <c r="RZS147" s="20"/>
      <c r="RZT147" s="20"/>
      <c r="RZU147" s="20"/>
      <c r="RZV147" s="20"/>
      <c r="RZW147" s="20"/>
      <c r="RZX147" s="20"/>
      <c r="RZY147" s="20"/>
      <c r="RZZ147" s="20"/>
      <c r="SAA147" s="20"/>
      <c r="SAB147" s="20"/>
      <c r="SAC147" s="20"/>
      <c r="SAD147" s="20"/>
      <c r="SAE147" s="20"/>
      <c r="SAF147" s="20"/>
      <c r="SAG147" s="20"/>
      <c r="SAH147" s="20"/>
      <c r="SAI147" s="20"/>
      <c r="SAJ147" s="20"/>
      <c r="SAK147" s="20"/>
      <c r="SAL147" s="20"/>
      <c r="SAM147" s="20"/>
      <c r="SAN147" s="20"/>
      <c r="SAO147" s="20"/>
      <c r="SAP147" s="20"/>
      <c r="SAQ147" s="20"/>
      <c r="SAR147" s="20"/>
      <c r="SAS147" s="20"/>
      <c r="SAT147" s="20"/>
      <c r="SAU147" s="20"/>
      <c r="SAV147" s="20"/>
      <c r="SAW147" s="20"/>
      <c r="SAX147" s="20"/>
      <c r="SAY147" s="20"/>
      <c r="SAZ147" s="20"/>
      <c r="SBA147" s="20"/>
      <c r="SBB147" s="20"/>
      <c r="SBC147" s="20"/>
      <c r="SBD147" s="20"/>
      <c r="SBE147" s="20"/>
      <c r="SBF147" s="20"/>
      <c r="SBG147" s="20"/>
      <c r="SBH147" s="20"/>
      <c r="SBI147" s="20"/>
      <c r="SBJ147" s="20"/>
      <c r="SBK147" s="20"/>
      <c r="SBL147" s="20"/>
      <c r="SBM147" s="20"/>
      <c r="SBN147" s="20"/>
      <c r="SBO147" s="20"/>
      <c r="SBP147" s="20"/>
      <c r="SBQ147" s="20"/>
      <c r="SBR147" s="20"/>
      <c r="SBS147" s="20"/>
      <c r="SBT147" s="20"/>
      <c r="SBU147" s="20"/>
      <c r="SBV147" s="20"/>
      <c r="SBW147" s="20"/>
      <c r="SBX147" s="20"/>
      <c r="SBY147" s="20"/>
      <c r="SBZ147" s="20"/>
      <c r="SCA147" s="20"/>
      <c r="SCB147" s="20"/>
      <c r="SCC147" s="20"/>
      <c r="SCD147" s="20"/>
      <c r="SCE147" s="20"/>
      <c r="SCF147" s="20"/>
      <c r="SCG147" s="20"/>
      <c r="SCH147" s="20"/>
      <c r="SCI147" s="20"/>
      <c r="SCJ147" s="20"/>
      <c r="SCK147" s="20"/>
      <c r="SCL147" s="20"/>
      <c r="SCM147" s="20"/>
      <c r="SCN147" s="20"/>
      <c r="SCO147" s="20"/>
      <c r="SCP147" s="20"/>
      <c r="SCQ147" s="20"/>
      <c r="SCR147" s="20"/>
      <c r="SCS147" s="20"/>
      <c r="SCT147" s="20"/>
      <c r="SCU147" s="20"/>
      <c r="SCV147" s="20"/>
      <c r="SCW147" s="20"/>
      <c r="SCX147" s="20"/>
      <c r="SCY147" s="20"/>
      <c r="SCZ147" s="20"/>
      <c r="SDA147" s="20"/>
      <c r="SDB147" s="20"/>
      <c r="SDC147" s="20"/>
      <c r="SDD147" s="20"/>
      <c r="SDE147" s="20"/>
      <c r="SDF147" s="20"/>
      <c r="SDG147" s="20"/>
      <c r="SDH147" s="20"/>
      <c r="SDI147" s="20"/>
      <c r="SDJ147" s="20"/>
      <c r="SDK147" s="20"/>
      <c r="SDL147" s="20"/>
      <c r="SDM147" s="20"/>
      <c r="SDN147" s="20"/>
      <c r="SDO147" s="20"/>
      <c r="SDP147" s="20"/>
      <c r="SDQ147" s="20"/>
      <c r="SDR147" s="20"/>
      <c r="SDS147" s="20"/>
      <c r="SDT147" s="20"/>
      <c r="SDU147" s="20"/>
      <c r="SDV147" s="20"/>
      <c r="SDW147" s="20"/>
      <c r="SDX147" s="20"/>
      <c r="SDY147" s="20"/>
      <c r="SDZ147" s="20"/>
      <c r="SEA147" s="20"/>
      <c r="SEB147" s="20"/>
      <c r="SEC147" s="20"/>
      <c r="SED147" s="20"/>
      <c r="SEE147" s="20"/>
      <c r="SEF147" s="20"/>
      <c r="SEG147" s="20"/>
      <c r="SEH147" s="20"/>
      <c r="SEI147" s="20"/>
      <c r="SEJ147" s="20"/>
      <c r="SEK147" s="20"/>
      <c r="SEL147" s="20"/>
      <c r="SEM147" s="20"/>
      <c r="SEN147" s="20"/>
      <c r="SEO147" s="20"/>
      <c r="SEP147" s="20"/>
      <c r="SEQ147" s="20"/>
      <c r="SER147" s="20"/>
      <c r="SES147" s="20"/>
      <c r="SET147" s="20"/>
      <c r="SEU147" s="20"/>
      <c r="SEV147" s="20"/>
      <c r="SEW147" s="20"/>
      <c r="SEX147" s="20"/>
      <c r="SEY147" s="20"/>
      <c r="SEZ147" s="20"/>
      <c r="SFA147" s="20"/>
      <c r="SFB147" s="20"/>
      <c r="SFC147" s="20"/>
      <c r="SFD147" s="20"/>
      <c r="SFE147" s="20"/>
      <c r="SFF147" s="20"/>
      <c r="SFG147" s="20"/>
      <c r="SFH147" s="20"/>
      <c r="SFI147" s="20"/>
      <c r="SFJ147" s="20"/>
      <c r="SFK147" s="20"/>
      <c r="SFL147" s="20"/>
      <c r="SFM147" s="20"/>
      <c r="SFN147" s="20"/>
      <c r="SFO147" s="20"/>
      <c r="SFP147" s="20"/>
      <c r="SFQ147" s="20"/>
      <c r="SFR147" s="20"/>
      <c r="SFS147" s="20"/>
      <c r="SFT147" s="20"/>
      <c r="SFU147" s="20"/>
      <c r="SFV147" s="20"/>
      <c r="SFW147" s="20"/>
      <c r="SFX147" s="20"/>
      <c r="SFY147" s="20"/>
      <c r="SFZ147" s="20"/>
      <c r="SGA147" s="20"/>
      <c r="SGB147" s="20"/>
      <c r="SGC147" s="20"/>
      <c r="SGD147" s="20"/>
      <c r="SGE147" s="20"/>
      <c r="SGF147" s="20"/>
      <c r="SGG147" s="20"/>
      <c r="SGH147" s="20"/>
      <c r="SGI147" s="20"/>
      <c r="SGJ147" s="20"/>
      <c r="SGK147" s="20"/>
      <c r="SGL147" s="20"/>
      <c r="SGM147" s="20"/>
      <c r="SGN147" s="20"/>
      <c r="SGO147" s="20"/>
      <c r="SGP147" s="20"/>
      <c r="SGQ147" s="20"/>
      <c r="SGR147" s="20"/>
      <c r="SGS147" s="20"/>
      <c r="SGT147" s="20"/>
      <c r="SGU147" s="20"/>
      <c r="SGV147" s="20"/>
      <c r="SGW147" s="20"/>
      <c r="SGX147" s="20"/>
      <c r="SGY147" s="20"/>
      <c r="SGZ147" s="20"/>
      <c r="SHA147" s="20"/>
      <c r="SHB147" s="20"/>
      <c r="SHC147" s="20"/>
      <c r="SHD147" s="20"/>
      <c r="SHE147" s="20"/>
      <c r="SHF147" s="20"/>
      <c r="SHG147" s="20"/>
      <c r="SHH147" s="20"/>
      <c r="SHI147" s="20"/>
      <c r="SHJ147" s="20"/>
      <c r="SHK147" s="20"/>
      <c r="SHL147" s="20"/>
      <c r="SHM147" s="20"/>
      <c r="SHN147" s="20"/>
      <c r="SHO147" s="20"/>
      <c r="SHP147" s="20"/>
      <c r="SHQ147" s="20"/>
      <c r="SHR147" s="20"/>
      <c r="SHS147" s="20"/>
      <c r="SHT147" s="20"/>
      <c r="SHU147" s="20"/>
      <c r="SHV147" s="20"/>
      <c r="SHW147" s="20"/>
      <c r="SHX147" s="20"/>
      <c r="SHY147" s="20"/>
      <c r="SHZ147" s="20"/>
      <c r="SIA147" s="20"/>
      <c r="SIB147" s="20"/>
      <c r="SIC147" s="20"/>
      <c r="SID147" s="20"/>
      <c r="SIE147" s="20"/>
      <c r="SIF147" s="20"/>
      <c r="SIG147" s="20"/>
      <c r="SIH147" s="20"/>
      <c r="SII147" s="20"/>
      <c r="SIJ147" s="20"/>
      <c r="SIK147" s="20"/>
      <c r="SIL147" s="20"/>
      <c r="SIM147" s="20"/>
      <c r="SIN147" s="20"/>
      <c r="SIO147" s="20"/>
      <c r="SIP147" s="20"/>
      <c r="SIQ147" s="20"/>
      <c r="SIR147" s="20"/>
      <c r="SIS147" s="20"/>
      <c r="SIT147" s="20"/>
      <c r="SIU147" s="20"/>
      <c r="SIV147" s="20"/>
      <c r="SIW147" s="20"/>
      <c r="SIX147" s="20"/>
      <c r="SIY147" s="20"/>
      <c r="SIZ147" s="20"/>
      <c r="SJA147" s="20"/>
      <c r="SJB147" s="20"/>
      <c r="SJC147" s="20"/>
      <c r="SJD147" s="20"/>
      <c r="SJE147" s="20"/>
      <c r="SJF147" s="20"/>
      <c r="SJG147" s="20"/>
      <c r="SJH147" s="20"/>
      <c r="SJI147" s="20"/>
      <c r="SJJ147" s="20"/>
      <c r="SJK147" s="20"/>
      <c r="SJL147" s="20"/>
      <c r="SJM147" s="20"/>
      <c r="SJN147" s="20"/>
      <c r="SJO147" s="20"/>
      <c r="SJP147" s="20"/>
      <c r="SJQ147" s="20"/>
      <c r="SJR147" s="20"/>
      <c r="SJS147" s="20"/>
      <c r="SJT147" s="20"/>
      <c r="SJU147" s="20"/>
      <c r="SJV147" s="20"/>
      <c r="SJW147" s="20"/>
      <c r="SJX147" s="20"/>
      <c r="SJY147" s="20"/>
      <c r="SJZ147" s="20"/>
      <c r="SKA147" s="20"/>
      <c r="SKB147" s="20"/>
      <c r="SKC147" s="20"/>
      <c r="SKD147" s="20"/>
      <c r="SKE147" s="20"/>
      <c r="SKF147" s="20"/>
      <c r="SKG147" s="20"/>
      <c r="SKH147" s="20"/>
      <c r="SKI147" s="20"/>
      <c r="SKJ147" s="20"/>
      <c r="SKK147" s="20"/>
      <c r="SKL147" s="20"/>
      <c r="SKM147" s="20"/>
      <c r="SKN147" s="20"/>
      <c r="SKO147" s="20"/>
      <c r="SKP147" s="20"/>
      <c r="SKQ147" s="20"/>
      <c r="SKR147" s="20"/>
      <c r="SKS147" s="20"/>
      <c r="SKT147" s="20"/>
      <c r="SKU147" s="20"/>
      <c r="SKV147" s="20"/>
      <c r="SKW147" s="20"/>
      <c r="SKX147" s="20"/>
      <c r="SKY147" s="20"/>
      <c r="SKZ147" s="20"/>
      <c r="SLA147" s="20"/>
      <c r="SLB147" s="20"/>
      <c r="SLC147" s="20"/>
      <c r="SLD147" s="20"/>
      <c r="SLE147" s="20"/>
      <c r="SLF147" s="20"/>
      <c r="SLG147" s="20"/>
      <c r="SLH147" s="20"/>
      <c r="SLI147" s="20"/>
      <c r="SLJ147" s="20"/>
      <c r="SLK147" s="20"/>
      <c r="SLL147" s="20"/>
      <c r="SLM147" s="20"/>
      <c r="SLN147" s="20"/>
      <c r="SLO147" s="20"/>
      <c r="SLP147" s="20"/>
      <c r="SLQ147" s="20"/>
      <c r="SLR147" s="20"/>
      <c r="SLS147" s="20"/>
      <c r="SLT147" s="20"/>
      <c r="SLU147" s="20"/>
      <c r="SLV147" s="20"/>
      <c r="SLW147" s="20"/>
      <c r="SLX147" s="20"/>
      <c r="SLY147" s="20"/>
      <c r="SLZ147" s="20"/>
      <c r="SMA147" s="20"/>
      <c r="SMB147" s="20"/>
      <c r="SMC147" s="20"/>
      <c r="SMD147" s="20"/>
      <c r="SME147" s="20"/>
      <c r="SMF147" s="20"/>
      <c r="SMG147" s="20"/>
      <c r="SMH147" s="20"/>
      <c r="SMI147" s="20"/>
      <c r="SMJ147" s="20"/>
      <c r="SMK147" s="20"/>
      <c r="SML147" s="20"/>
      <c r="SMM147" s="20"/>
      <c r="SMN147" s="20"/>
      <c r="SMO147" s="20"/>
      <c r="SMP147" s="20"/>
      <c r="SMQ147" s="20"/>
      <c r="SMR147" s="20"/>
      <c r="SMS147" s="20"/>
      <c r="SMT147" s="20"/>
      <c r="SMU147" s="20"/>
      <c r="SMV147" s="20"/>
      <c r="SMW147" s="20"/>
      <c r="SMX147" s="20"/>
      <c r="SMY147" s="20"/>
      <c r="SMZ147" s="20"/>
      <c r="SNA147" s="20"/>
      <c r="SNB147" s="20"/>
      <c r="SNC147" s="20"/>
      <c r="SND147" s="20"/>
      <c r="SNE147" s="20"/>
      <c r="SNF147" s="20"/>
      <c r="SNG147" s="20"/>
      <c r="SNH147" s="20"/>
      <c r="SNI147" s="20"/>
      <c r="SNJ147" s="20"/>
      <c r="SNK147" s="20"/>
      <c r="SNL147" s="20"/>
      <c r="SNM147" s="20"/>
      <c r="SNN147" s="20"/>
      <c r="SNO147" s="20"/>
      <c r="SNP147" s="20"/>
      <c r="SNQ147" s="20"/>
      <c r="SNR147" s="20"/>
      <c r="SNS147" s="20"/>
      <c r="SNT147" s="20"/>
      <c r="SNU147" s="20"/>
      <c r="SNV147" s="20"/>
      <c r="SNW147" s="20"/>
      <c r="SNX147" s="20"/>
      <c r="SNY147" s="20"/>
      <c r="SNZ147" s="20"/>
      <c r="SOA147" s="20"/>
      <c r="SOB147" s="20"/>
      <c r="SOC147" s="20"/>
      <c r="SOD147" s="20"/>
      <c r="SOE147" s="20"/>
      <c r="SOF147" s="20"/>
      <c r="SOG147" s="20"/>
      <c r="SOH147" s="20"/>
      <c r="SOI147" s="20"/>
      <c r="SOJ147" s="20"/>
      <c r="SOK147" s="20"/>
      <c r="SOL147" s="20"/>
      <c r="SOM147" s="20"/>
      <c r="SON147" s="20"/>
      <c r="SOO147" s="20"/>
      <c r="SOP147" s="20"/>
      <c r="SOQ147" s="20"/>
      <c r="SOR147" s="20"/>
      <c r="SOS147" s="20"/>
      <c r="SOT147" s="20"/>
      <c r="SOU147" s="20"/>
      <c r="SOV147" s="20"/>
      <c r="SOW147" s="20"/>
      <c r="SOX147" s="20"/>
      <c r="SOY147" s="20"/>
      <c r="SOZ147" s="20"/>
      <c r="SPA147" s="20"/>
      <c r="SPB147" s="20"/>
      <c r="SPC147" s="20"/>
      <c r="SPD147" s="20"/>
      <c r="SPE147" s="20"/>
      <c r="SPF147" s="20"/>
      <c r="SPG147" s="20"/>
      <c r="SPH147" s="20"/>
      <c r="SPI147" s="20"/>
      <c r="SPJ147" s="20"/>
      <c r="SPK147" s="20"/>
      <c r="SPL147" s="20"/>
      <c r="SPM147" s="20"/>
      <c r="SPN147" s="20"/>
      <c r="SPO147" s="20"/>
      <c r="SPP147" s="20"/>
      <c r="SPQ147" s="20"/>
      <c r="SPR147" s="20"/>
      <c r="SPS147" s="20"/>
      <c r="SPT147" s="20"/>
      <c r="SPU147" s="20"/>
      <c r="SPV147" s="20"/>
      <c r="SPW147" s="20"/>
      <c r="SPX147" s="20"/>
      <c r="SPY147" s="20"/>
      <c r="SPZ147" s="20"/>
      <c r="SQA147" s="20"/>
      <c r="SQB147" s="20"/>
      <c r="SQC147" s="20"/>
      <c r="SQD147" s="20"/>
      <c r="SQE147" s="20"/>
      <c r="SQF147" s="20"/>
      <c r="SQG147" s="20"/>
      <c r="SQH147" s="20"/>
      <c r="SQI147" s="20"/>
      <c r="SQJ147" s="20"/>
      <c r="SQK147" s="20"/>
      <c r="SQL147" s="20"/>
      <c r="SQM147" s="20"/>
      <c r="SQN147" s="20"/>
      <c r="SQO147" s="20"/>
      <c r="SQP147" s="20"/>
      <c r="SQQ147" s="20"/>
      <c r="SQR147" s="20"/>
      <c r="SQS147" s="20"/>
      <c r="SQT147" s="20"/>
      <c r="SQU147" s="20"/>
      <c r="SQV147" s="20"/>
      <c r="SQW147" s="20"/>
      <c r="SQX147" s="20"/>
      <c r="SQY147" s="20"/>
      <c r="SQZ147" s="20"/>
      <c r="SRA147" s="20"/>
      <c r="SRB147" s="20"/>
      <c r="SRC147" s="20"/>
      <c r="SRD147" s="20"/>
      <c r="SRE147" s="20"/>
      <c r="SRF147" s="20"/>
      <c r="SRG147" s="20"/>
      <c r="SRH147" s="20"/>
      <c r="SRI147" s="20"/>
      <c r="SRJ147" s="20"/>
      <c r="SRK147" s="20"/>
      <c r="SRL147" s="20"/>
      <c r="SRM147" s="20"/>
      <c r="SRN147" s="20"/>
      <c r="SRO147" s="20"/>
      <c r="SRP147" s="20"/>
      <c r="SRQ147" s="20"/>
      <c r="SRR147" s="20"/>
      <c r="SRS147" s="20"/>
      <c r="SRT147" s="20"/>
      <c r="SRU147" s="20"/>
      <c r="SRV147" s="20"/>
      <c r="SRW147" s="20"/>
      <c r="SRX147" s="20"/>
      <c r="SRY147" s="20"/>
      <c r="SRZ147" s="20"/>
      <c r="SSA147" s="20"/>
      <c r="SSB147" s="20"/>
      <c r="SSC147" s="20"/>
      <c r="SSD147" s="20"/>
      <c r="SSE147" s="20"/>
      <c r="SSF147" s="20"/>
      <c r="SSG147" s="20"/>
      <c r="SSH147" s="20"/>
      <c r="SSI147" s="20"/>
      <c r="SSJ147" s="20"/>
      <c r="SSK147" s="20"/>
      <c r="SSL147" s="20"/>
      <c r="SSM147" s="20"/>
      <c r="SSN147" s="20"/>
      <c r="SSO147" s="20"/>
      <c r="SSP147" s="20"/>
      <c r="SSQ147" s="20"/>
      <c r="SSR147" s="20"/>
      <c r="SSS147" s="20"/>
      <c r="SST147" s="20"/>
      <c r="SSU147" s="20"/>
      <c r="SSV147" s="20"/>
      <c r="SSW147" s="20"/>
      <c r="SSX147" s="20"/>
      <c r="SSY147" s="20"/>
      <c r="SSZ147" s="20"/>
      <c r="STA147" s="20"/>
      <c r="STB147" s="20"/>
      <c r="STC147" s="20"/>
      <c r="STD147" s="20"/>
      <c r="STE147" s="20"/>
      <c r="STF147" s="20"/>
      <c r="STG147" s="20"/>
      <c r="STH147" s="20"/>
      <c r="STI147" s="20"/>
      <c r="STJ147" s="20"/>
      <c r="STK147" s="20"/>
      <c r="STL147" s="20"/>
      <c r="STM147" s="20"/>
      <c r="STN147" s="20"/>
      <c r="STO147" s="20"/>
      <c r="STP147" s="20"/>
      <c r="STQ147" s="20"/>
      <c r="STR147" s="20"/>
      <c r="STS147" s="20"/>
      <c r="STT147" s="20"/>
      <c r="STU147" s="20"/>
      <c r="STV147" s="20"/>
      <c r="STW147" s="20"/>
      <c r="STX147" s="20"/>
      <c r="STY147" s="20"/>
      <c r="STZ147" s="20"/>
      <c r="SUA147" s="20"/>
      <c r="SUB147" s="20"/>
      <c r="SUC147" s="20"/>
      <c r="SUD147" s="20"/>
      <c r="SUE147" s="20"/>
      <c r="SUF147" s="20"/>
      <c r="SUG147" s="20"/>
      <c r="SUH147" s="20"/>
      <c r="SUI147" s="20"/>
      <c r="SUJ147" s="20"/>
      <c r="SUK147" s="20"/>
      <c r="SUL147" s="20"/>
      <c r="SUM147" s="20"/>
      <c r="SUN147" s="20"/>
      <c r="SUO147" s="20"/>
      <c r="SUP147" s="20"/>
      <c r="SUQ147" s="20"/>
      <c r="SUR147" s="20"/>
      <c r="SUS147" s="20"/>
      <c r="SUT147" s="20"/>
      <c r="SUU147" s="20"/>
      <c r="SUV147" s="20"/>
      <c r="SUW147" s="20"/>
      <c r="SUX147" s="20"/>
      <c r="SUY147" s="20"/>
      <c r="SUZ147" s="20"/>
      <c r="SVA147" s="20"/>
      <c r="SVB147" s="20"/>
      <c r="SVC147" s="20"/>
      <c r="SVD147" s="20"/>
      <c r="SVE147" s="20"/>
      <c r="SVF147" s="20"/>
      <c r="SVG147" s="20"/>
      <c r="SVH147" s="20"/>
      <c r="SVI147" s="20"/>
      <c r="SVJ147" s="20"/>
      <c r="SVK147" s="20"/>
      <c r="SVL147" s="20"/>
      <c r="SVM147" s="20"/>
      <c r="SVN147" s="20"/>
      <c r="SVO147" s="20"/>
      <c r="SVP147" s="20"/>
      <c r="SVQ147" s="20"/>
      <c r="SVR147" s="20"/>
      <c r="SVS147" s="20"/>
      <c r="SVT147" s="20"/>
      <c r="SVU147" s="20"/>
      <c r="SVV147" s="20"/>
      <c r="SVW147" s="20"/>
      <c r="SVX147" s="20"/>
      <c r="SVY147" s="20"/>
      <c r="SVZ147" s="20"/>
      <c r="SWA147" s="20"/>
      <c r="SWB147" s="20"/>
      <c r="SWC147" s="20"/>
      <c r="SWD147" s="20"/>
      <c r="SWE147" s="20"/>
      <c r="SWF147" s="20"/>
      <c r="SWG147" s="20"/>
      <c r="SWH147" s="20"/>
      <c r="SWI147" s="20"/>
      <c r="SWJ147" s="20"/>
      <c r="SWK147" s="20"/>
      <c r="SWL147" s="20"/>
      <c r="SWM147" s="20"/>
      <c r="SWN147" s="20"/>
      <c r="SWO147" s="20"/>
      <c r="SWP147" s="20"/>
      <c r="SWQ147" s="20"/>
      <c r="SWR147" s="20"/>
      <c r="SWS147" s="20"/>
      <c r="SWT147" s="20"/>
      <c r="SWU147" s="20"/>
      <c r="SWV147" s="20"/>
      <c r="SWW147" s="20"/>
      <c r="SWX147" s="20"/>
      <c r="SWY147" s="20"/>
      <c r="SWZ147" s="20"/>
      <c r="SXA147" s="20"/>
      <c r="SXB147" s="20"/>
      <c r="SXC147" s="20"/>
      <c r="SXD147" s="20"/>
      <c r="SXE147" s="20"/>
      <c r="SXF147" s="20"/>
      <c r="SXG147" s="20"/>
      <c r="SXH147" s="20"/>
      <c r="SXI147" s="20"/>
      <c r="SXJ147" s="20"/>
      <c r="SXK147" s="20"/>
      <c r="SXL147" s="20"/>
      <c r="SXM147" s="20"/>
      <c r="SXN147" s="20"/>
      <c r="SXO147" s="20"/>
      <c r="SXP147" s="20"/>
      <c r="SXQ147" s="20"/>
      <c r="SXR147" s="20"/>
      <c r="SXS147" s="20"/>
      <c r="SXT147" s="20"/>
      <c r="SXU147" s="20"/>
      <c r="SXV147" s="20"/>
      <c r="SXW147" s="20"/>
      <c r="SXX147" s="20"/>
      <c r="SXY147" s="20"/>
      <c r="SXZ147" s="20"/>
      <c r="SYA147" s="20"/>
      <c r="SYB147" s="20"/>
      <c r="SYC147" s="20"/>
      <c r="SYD147" s="20"/>
      <c r="SYE147" s="20"/>
      <c r="SYF147" s="20"/>
      <c r="SYG147" s="20"/>
      <c r="SYH147" s="20"/>
      <c r="SYI147" s="20"/>
      <c r="SYJ147" s="20"/>
      <c r="SYK147" s="20"/>
      <c r="SYL147" s="20"/>
      <c r="SYM147" s="20"/>
      <c r="SYN147" s="20"/>
      <c r="SYO147" s="20"/>
      <c r="SYP147" s="20"/>
      <c r="SYQ147" s="20"/>
      <c r="SYR147" s="20"/>
      <c r="SYS147" s="20"/>
      <c r="SYT147" s="20"/>
      <c r="SYU147" s="20"/>
      <c r="SYV147" s="20"/>
      <c r="SYW147" s="20"/>
      <c r="SYX147" s="20"/>
      <c r="SYY147" s="20"/>
      <c r="SYZ147" s="20"/>
      <c r="SZA147" s="20"/>
      <c r="SZB147" s="20"/>
      <c r="SZC147" s="20"/>
      <c r="SZD147" s="20"/>
      <c r="SZE147" s="20"/>
      <c r="SZF147" s="20"/>
      <c r="SZG147" s="20"/>
      <c r="SZH147" s="20"/>
      <c r="SZI147" s="20"/>
      <c r="SZJ147" s="20"/>
      <c r="SZK147" s="20"/>
      <c r="SZL147" s="20"/>
      <c r="SZM147" s="20"/>
      <c r="SZN147" s="20"/>
      <c r="SZO147" s="20"/>
      <c r="SZP147" s="20"/>
      <c r="SZQ147" s="20"/>
      <c r="SZR147" s="20"/>
      <c r="SZS147" s="20"/>
      <c r="SZT147" s="20"/>
      <c r="SZU147" s="20"/>
      <c r="SZV147" s="20"/>
      <c r="SZW147" s="20"/>
      <c r="SZX147" s="20"/>
      <c r="SZY147" s="20"/>
      <c r="SZZ147" s="20"/>
      <c r="TAA147" s="20"/>
      <c r="TAB147" s="20"/>
      <c r="TAC147" s="20"/>
      <c r="TAD147" s="20"/>
      <c r="TAE147" s="20"/>
      <c r="TAF147" s="20"/>
      <c r="TAG147" s="20"/>
      <c r="TAH147" s="20"/>
      <c r="TAI147" s="20"/>
      <c r="TAJ147" s="20"/>
      <c r="TAK147" s="20"/>
      <c r="TAL147" s="20"/>
      <c r="TAM147" s="20"/>
      <c r="TAN147" s="20"/>
      <c r="TAO147" s="20"/>
      <c r="TAP147" s="20"/>
      <c r="TAQ147" s="20"/>
      <c r="TAR147" s="20"/>
      <c r="TAS147" s="20"/>
      <c r="TAT147" s="20"/>
      <c r="TAU147" s="20"/>
      <c r="TAV147" s="20"/>
      <c r="TAW147" s="20"/>
      <c r="TAX147" s="20"/>
      <c r="TAY147" s="20"/>
      <c r="TAZ147" s="20"/>
      <c r="TBA147" s="20"/>
      <c r="TBB147" s="20"/>
      <c r="TBC147" s="20"/>
      <c r="TBD147" s="20"/>
      <c r="TBE147" s="20"/>
      <c r="TBF147" s="20"/>
      <c r="TBG147" s="20"/>
      <c r="TBH147" s="20"/>
      <c r="TBI147" s="20"/>
      <c r="TBJ147" s="20"/>
      <c r="TBK147" s="20"/>
      <c r="TBL147" s="20"/>
      <c r="TBM147" s="20"/>
      <c r="TBN147" s="20"/>
      <c r="TBO147" s="20"/>
      <c r="TBP147" s="20"/>
      <c r="TBQ147" s="20"/>
      <c r="TBR147" s="20"/>
      <c r="TBS147" s="20"/>
      <c r="TBT147" s="20"/>
      <c r="TBU147" s="20"/>
      <c r="TBV147" s="20"/>
      <c r="TBW147" s="20"/>
      <c r="TBX147" s="20"/>
      <c r="TBY147" s="20"/>
      <c r="TBZ147" s="20"/>
      <c r="TCA147" s="20"/>
      <c r="TCB147" s="20"/>
      <c r="TCC147" s="20"/>
      <c r="TCD147" s="20"/>
      <c r="TCE147" s="20"/>
      <c r="TCF147" s="20"/>
      <c r="TCG147" s="20"/>
      <c r="TCH147" s="20"/>
      <c r="TCI147" s="20"/>
      <c r="TCJ147" s="20"/>
      <c r="TCK147" s="20"/>
      <c r="TCL147" s="20"/>
      <c r="TCM147" s="20"/>
      <c r="TCN147" s="20"/>
      <c r="TCO147" s="20"/>
      <c r="TCP147" s="20"/>
      <c r="TCQ147" s="20"/>
      <c r="TCR147" s="20"/>
      <c r="TCS147" s="20"/>
      <c r="TCT147" s="20"/>
      <c r="TCU147" s="20"/>
      <c r="TCV147" s="20"/>
      <c r="TCW147" s="20"/>
      <c r="TCX147" s="20"/>
      <c r="TCY147" s="20"/>
      <c r="TCZ147" s="20"/>
      <c r="TDA147" s="20"/>
      <c r="TDB147" s="20"/>
      <c r="TDC147" s="20"/>
      <c r="TDD147" s="20"/>
      <c r="TDE147" s="20"/>
      <c r="TDF147" s="20"/>
      <c r="TDG147" s="20"/>
      <c r="TDH147" s="20"/>
      <c r="TDI147" s="20"/>
      <c r="TDJ147" s="20"/>
      <c r="TDK147" s="20"/>
      <c r="TDL147" s="20"/>
      <c r="TDM147" s="20"/>
      <c r="TDN147" s="20"/>
      <c r="TDO147" s="20"/>
      <c r="TDP147" s="20"/>
      <c r="TDQ147" s="20"/>
      <c r="TDR147" s="20"/>
      <c r="TDS147" s="20"/>
      <c r="TDT147" s="20"/>
      <c r="TDU147" s="20"/>
      <c r="TDV147" s="20"/>
      <c r="TDW147" s="20"/>
      <c r="TDX147" s="20"/>
      <c r="TDY147" s="20"/>
      <c r="TDZ147" s="20"/>
      <c r="TEA147" s="20"/>
      <c r="TEB147" s="20"/>
      <c r="TEC147" s="20"/>
      <c r="TED147" s="20"/>
      <c r="TEE147" s="20"/>
      <c r="TEF147" s="20"/>
      <c r="TEG147" s="20"/>
      <c r="TEH147" s="20"/>
      <c r="TEI147" s="20"/>
      <c r="TEJ147" s="20"/>
      <c r="TEK147" s="20"/>
      <c r="TEL147" s="20"/>
      <c r="TEM147" s="20"/>
      <c r="TEN147" s="20"/>
      <c r="TEO147" s="20"/>
      <c r="TEP147" s="20"/>
      <c r="TEQ147" s="20"/>
      <c r="TER147" s="20"/>
      <c r="TES147" s="20"/>
      <c r="TET147" s="20"/>
      <c r="TEU147" s="20"/>
      <c r="TEV147" s="20"/>
      <c r="TEW147" s="20"/>
      <c r="TEX147" s="20"/>
      <c r="TEY147" s="20"/>
      <c r="TEZ147" s="20"/>
      <c r="TFA147" s="20"/>
      <c r="TFB147" s="20"/>
      <c r="TFC147" s="20"/>
      <c r="TFD147" s="20"/>
      <c r="TFE147" s="20"/>
      <c r="TFF147" s="20"/>
      <c r="TFG147" s="20"/>
      <c r="TFH147" s="20"/>
      <c r="TFI147" s="20"/>
      <c r="TFJ147" s="20"/>
      <c r="TFK147" s="20"/>
      <c r="TFL147" s="20"/>
      <c r="TFM147" s="20"/>
      <c r="TFN147" s="20"/>
      <c r="TFO147" s="20"/>
      <c r="TFP147" s="20"/>
      <c r="TFQ147" s="20"/>
      <c r="TFR147" s="20"/>
      <c r="TFS147" s="20"/>
      <c r="TFT147" s="20"/>
      <c r="TFU147" s="20"/>
      <c r="TFV147" s="20"/>
      <c r="TFW147" s="20"/>
      <c r="TFX147" s="20"/>
      <c r="TFY147" s="20"/>
      <c r="TFZ147" s="20"/>
      <c r="TGA147" s="20"/>
      <c r="TGB147" s="20"/>
      <c r="TGC147" s="20"/>
      <c r="TGD147" s="20"/>
      <c r="TGE147" s="20"/>
      <c r="TGF147" s="20"/>
      <c r="TGG147" s="20"/>
      <c r="TGH147" s="20"/>
      <c r="TGI147" s="20"/>
      <c r="TGJ147" s="20"/>
      <c r="TGK147" s="20"/>
      <c r="TGL147" s="20"/>
      <c r="TGM147" s="20"/>
      <c r="TGN147" s="20"/>
      <c r="TGO147" s="20"/>
      <c r="TGP147" s="20"/>
      <c r="TGQ147" s="20"/>
      <c r="TGR147" s="20"/>
      <c r="TGS147" s="20"/>
      <c r="TGT147" s="20"/>
      <c r="TGU147" s="20"/>
      <c r="TGV147" s="20"/>
      <c r="TGW147" s="20"/>
      <c r="TGX147" s="20"/>
      <c r="TGY147" s="20"/>
      <c r="TGZ147" s="20"/>
      <c r="THA147" s="20"/>
      <c r="THB147" s="20"/>
      <c r="THC147" s="20"/>
      <c r="THD147" s="20"/>
      <c r="THE147" s="20"/>
      <c r="THF147" s="20"/>
      <c r="THG147" s="20"/>
      <c r="THH147" s="20"/>
      <c r="THI147" s="20"/>
      <c r="THJ147" s="20"/>
      <c r="THK147" s="20"/>
      <c r="THL147" s="20"/>
      <c r="THM147" s="20"/>
      <c r="THN147" s="20"/>
      <c r="THO147" s="20"/>
      <c r="THP147" s="20"/>
      <c r="THQ147" s="20"/>
      <c r="THR147" s="20"/>
      <c r="THS147" s="20"/>
      <c r="THT147" s="20"/>
      <c r="THU147" s="20"/>
      <c r="THV147" s="20"/>
      <c r="THW147" s="20"/>
      <c r="THX147" s="20"/>
      <c r="THY147" s="20"/>
      <c r="THZ147" s="20"/>
      <c r="TIA147" s="20"/>
      <c r="TIB147" s="20"/>
      <c r="TIC147" s="20"/>
      <c r="TID147" s="20"/>
      <c r="TIE147" s="20"/>
      <c r="TIF147" s="20"/>
      <c r="TIG147" s="20"/>
      <c r="TIH147" s="20"/>
      <c r="TII147" s="20"/>
      <c r="TIJ147" s="20"/>
      <c r="TIK147" s="20"/>
      <c r="TIL147" s="20"/>
      <c r="TIM147" s="20"/>
      <c r="TIN147" s="20"/>
      <c r="TIO147" s="20"/>
      <c r="TIP147" s="20"/>
      <c r="TIQ147" s="20"/>
      <c r="TIR147" s="20"/>
      <c r="TIS147" s="20"/>
      <c r="TIT147" s="20"/>
      <c r="TIU147" s="20"/>
      <c r="TIV147" s="20"/>
      <c r="TIW147" s="20"/>
      <c r="TIX147" s="20"/>
      <c r="TIY147" s="20"/>
      <c r="TIZ147" s="20"/>
      <c r="TJA147" s="20"/>
      <c r="TJB147" s="20"/>
      <c r="TJC147" s="20"/>
      <c r="TJD147" s="20"/>
      <c r="TJE147" s="20"/>
      <c r="TJF147" s="20"/>
      <c r="TJG147" s="20"/>
      <c r="TJH147" s="20"/>
      <c r="TJI147" s="20"/>
      <c r="TJJ147" s="20"/>
      <c r="TJK147" s="20"/>
      <c r="TJL147" s="20"/>
      <c r="TJM147" s="20"/>
      <c r="TJN147" s="20"/>
      <c r="TJO147" s="20"/>
      <c r="TJP147" s="20"/>
      <c r="TJQ147" s="20"/>
      <c r="TJR147" s="20"/>
      <c r="TJS147" s="20"/>
      <c r="TJT147" s="20"/>
      <c r="TJU147" s="20"/>
      <c r="TJV147" s="20"/>
      <c r="TJW147" s="20"/>
      <c r="TJX147" s="20"/>
      <c r="TJY147" s="20"/>
      <c r="TJZ147" s="20"/>
      <c r="TKA147" s="20"/>
      <c r="TKB147" s="20"/>
      <c r="TKC147" s="20"/>
      <c r="TKD147" s="20"/>
      <c r="TKE147" s="20"/>
      <c r="TKF147" s="20"/>
      <c r="TKG147" s="20"/>
      <c r="TKH147" s="20"/>
      <c r="TKI147" s="20"/>
      <c r="TKJ147" s="20"/>
      <c r="TKK147" s="20"/>
      <c r="TKL147" s="20"/>
      <c r="TKM147" s="20"/>
      <c r="TKN147" s="20"/>
      <c r="TKO147" s="20"/>
      <c r="TKP147" s="20"/>
      <c r="TKQ147" s="20"/>
      <c r="TKR147" s="20"/>
      <c r="TKS147" s="20"/>
      <c r="TKT147" s="20"/>
      <c r="TKU147" s="20"/>
      <c r="TKV147" s="20"/>
      <c r="TKW147" s="20"/>
      <c r="TKX147" s="20"/>
      <c r="TKY147" s="20"/>
      <c r="TKZ147" s="20"/>
      <c r="TLA147" s="20"/>
      <c r="TLB147" s="20"/>
      <c r="TLC147" s="20"/>
      <c r="TLD147" s="20"/>
      <c r="TLE147" s="20"/>
      <c r="TLF147" s="20"/>
      <c r="TLG147" s="20"/>
      <c r="TLH147" s="20"/>
      <c r="TLI147" s="20"/>
      <c r="TLJ147" s="20"/>
      <c r="TLK147" s="20"/>
      <c r="TLL147" s="20"/>
      <c r="TLM147" s="20"/>
      <c r="TLN147" s="20"/>
      <c r="TLO147" s="20"/>
      <c r="TLP147" s="20"/>
      <c r="TLQ147" s="20"/>
      <c r="TLR147" s="20"/>
      <c r="TLS147" s="20"/>
      <c r="TLT147" s="20"/>
      <c r="TLU147" s="20"/>
      <c r="TLV147" s="20"/>
      <c r="TLW147" s="20"/>
      <c r="TLX147" s="20"/>
      <c r="TLY147" s="20"/>
      <c r="TLZ147" s="20"/>
      <c r="TMA147" s="20"/>
      <c r="TMB147" s="20"/>
      <c r="TMC147" s="20"/>
      <c r="TMD147" s="20"/>
      <c r="TME147" s="20"/>
      <c r="TMF147" s="20"/>
      <c r="TMG147" s="20"/>
      <c r="TMH147" s="20"/>
      <c r="TMI147" s="20"/>
      <c r="TMJ147" s="20"/>
      <c r="TMK147" s="20"/>
      <c r="TML147" s="20"/>
      <c r="TMM147" s="20"/>
      <c r="TMN147" s="20"/>
      <c r="TMO147" s="20"/>
      <c r="TMP147" s="20"/>
      <c r="TMQ147" s="20"/>
      <c r="TMR147" s="20"/>
      <c r="TMS147" s="20"/>
      <c r="TMT147" s="20"/>
      <c r="TMU147" s="20"/>
      <c r="TMV147" s="20"/>
      <c r="TMW147" s="20"/>
      <c r="TMX147" s="20"/>
      <c r="TMY147" s="20"/>
      <c r="TMZ147" s="20"/>
      <c r="TNA147" s="20"/>
      <c r="TNB147" s="20"/>
      <c r="TNC147" s="20"/>
      <c r="TND147" s="20"/>
      <c r="TNE147" s="20"/>
      <c r="TNF147" s="20"/>
      <c r="TNG147" s="20"/>
      <c r="TNH147" s="20"/>
      <c r="TNI147" s="20"/>
      <c r="TNJ147" s="20"/>
      <c r="TNK147" s="20"/>
      <c r="TNL147" s="20"/>
      <c r="TNM147" s="20"/>
      <c r="TNN147" s="20"/>
      <c r="TNO147" s="20"/>
      <c r="TNP147" s="20"/>
      <c r="TNQ147" s="20"/>
      <c r="TNR147" s="20"/>
      <c r="TNS147" s="20"/>
      <c r="TNT147" s="20"/>
      <c r="TNU147" s="20"/>
      <c r="TNV147" s="20"/>
      <c r="TNW147" s="20"/>
      <c r="TNX147" s="20"/>
      <c r="TNY147" s="20"/>
      <c r="TNZ147" s="20"/>
      <c r="TOA147" s="20"/>
      <c r="TOB147" s="20"/>
      <c r="TOC147" s="20"/>
      <c r="TOD147" s="20"/>
      <c r="TOE147" s="20"/>
      <c r="TOF147" s="20"/>
      <c r="TOG147" s="20"/>
      <c r="TOH147" s="20"/>
      <c r="TOI147" s="20"/>
      <c r="TOJ147" s="20"/>
      <c r="TOK147" s="20"/>
      <c r="TOL147" s="20"/>
      <c r="TOM147" s="20"/>
      <c r="TON147" s="20"/>
      <c r="TOO147" s="20"/>
      <c r="TOP147" s="20"/>
      <c r="TOQ147" s="20"/>
      <c r="TOR147" s="20"/>
      <c r="TOS147" s="20"/>
      <c r="TOT147" s="20"/>
      <c r="TOU147" s="20"/>
      <c r="TOV147" s="20"/>
      <c r="TOW147" s="20"/>
      <c r="TOX147" s="20"/>
      <c r="TOY147" s="20"/>
      <c r="TOZ147" s="20"/>
      <c r="TPA147" s="20"/>
      <c r="TPB147" s="20"/>
      <c r="TPC147" s="20"/>
      <c r="TPD147" s="20"/>
      <c r="TPE147" s="20"/>
      <c r="TPF147" s="20"/>
      <c r="TPG147" s="20"/>
      <c r="TPH147" s="20"/>
      <c r="TPI147" s="20"/>
      <c r="TPJ147" s="20"/>
      <c r="TPK147" s="20"/>
      <c r="TPL147" s="20"/>
      <c r="TPM147" s="20"/>
      <c r="TPN147" s="20"/>
      <c r="TPO147" s="20"/>
      <c r="TPP147" s="20"/>
      <c r="TPQ147" s="20"/>
      <c r="TPR147" s="20"/>
      <c r="TPS147" s="20"/>
      <c r="TPT147" s="20"/>
      <c r="TPU147" s="20"/>
      <c r="TPV147" s="20"/>
      <c r="TPW147" s="20"/>
      <c r="TPX147" s="20"/>
      <c r="TPY147" s="20"/>
      <c r="TPZ147" s="20"/>
      <c r="TQA147" s="20"/>
      <c r="TQB147" s="20"/>
      <c r="TQC147" s="20"/>
      <c r="TQD147" s="20"/>
      <c r="TQE147" s="20"/>
      <c r="TQF147" s="20"/>
      <c r="TQG147" s="20"/>
      <c r="TQH147" s="20"/>
      <c r="TQI147" s="20"/>
      <c r="TQJ147" s="20"/>
      <c r="TQK147" s="20"/>
      <c r="TQL147" s="20"/>
      <c r="TQM147" s="20"/>
      <c r="TQN147" s="20"/>
      <c r="TQO147" s="20"/>
      <c r="TQP147" s="20"/>
      <c r="TQQ147" s="20"/>
      <c r="TQR147" s="20"/>
      <c r="TQS147" s="20"/>
      <c r="TQT147" s="20"/>
      <c r="TQU147" s="20"/>
      <c r="TQV147" s="20"/>
      <c r="TQW147" s="20"/>
      <c r="TQX147" s="20"/>
      <c r="TQY147" s="20"/>
      <c r="TQZ147" s="20"/>
      <c r="TRA147" s="20"/>
      <c r="TRB147" s="20"/>
      <c r="TRC147" s="20"/>
      <c r="TRD147" s="20"/>
      <c r="TRE147" s="20"/>
      <c r="TRF147" s="20"/>
      <c r="TRG147" s="20"/>
      <c r="TRH147" s="20"/>
      <c r="TRI147" s="20"/>
      <c r="TRJ147" s="20"/>
      <c r="TRK147" s="20"/>
      <c r="TRL147" s="20"/>
      <c r="TRM147" s="20"/>
      <c r="TRN147" s="20"/>
      <c r="TRO147" s="20"/>
      <c r="TRP147" s="20"/>
      <c r="TRQ147" s="20"/>
      <c r="TRR147" s="20"/>
      <c r="TRS147" s="20"/>
      <c r="TRT147" s="20"/>
      <c r="TRU147" s="20"/>
      <c r="TRV147" s="20"/>
      <c r="TRW147" s="20"/>
      <c r="TRX147" s="20"/>
      <c r="TRY147" s="20"/>
      <c r="TRZ147" s="20"/>
      <c r="TSA147" s="20"/>
      <c r="TSB147" s="20"/>
      <c r="TSC147" s="20"/>
      <c r="TSD147" s="20"/>
      <c r="TSE147" s="20"/>
      <c r="TSF147" s="20"/>
      <c r="TSG147" s="20"/>
      <c r="TSH147" s="20"/>
      <c r="TSI147" s="20"/>
      <c r="TSJ147" s="20"/>
      <c r="TSK147" s="20"/>
      <c r="TSL147" s="20"/>
      <c r="TSM147" s="20"/>
      <c r="TSN147" s="20"/>
      <c r="TSO147" s="20"/>
      <c r="TSP147" s="20"/>
      <c r="TSQ147" s="20"/>
      <c r="TSR147" s="20"/>
      <c r="TSS147" s="20"/>
      <c r="TST147" s="20"/>
      <c r="TSU147" s="20"/>
      <c r="TSV147" s="20"/>
      <c r="TSW147" s="20"/>
      <c r="TSX147" s="20"/>
      <c r="TSY147" s="20"/>
      <c r="TSZ147" s="20"/>
      <c r="TTA147" s="20"/>
      <c r="TTB147" s="20"/>
      <c r="TTC147" s="20"/>
      <c r="TTD147" s="20"/>
      <c r="TTE147" s="20"/>
      <c r="TTF147" s="20"/>
      <c r="TTG147" s="20"/>
      <c r="TTH147" s="20"/>
      <c r="TTI147" s="20"/>
      <c r="TTJ147" s="20"/>
      <c r="TTK147" s="20"/>
      <c r="TTL147" s="20"/>
      <c r="TTM147" s="20"/>
      <c r="TTN147" s="20"/>
      <c r="TTO147" s="20"/>
      <c r="TTP147" s="20"/>
      <c r="TTQ147" s="20"/>
      <c r="TTR147" s="20"/>
      <c r="TTS147" s="20"/>
      <c r="TTT147" s="20"/>
      <c r="TTU147" s="20"/>
      <c r="TTV147" s="20"/>
      <c r="TTW147" s="20"/>
      <c r="TTX147" s="20"/>
      <c r="TTY147" s="20"/>
      <c r="TTZ147" s="20"/>
      <c r="TUA147" s="20"/>
      <c r="TUB147" s="20"/>
      <c r="TUC147" s="20"/>
      <c r="TUD147" s="20"/>
      <c r="TUE147" s="20"/>
      <c r="TUF147" s="20"/>
      <c r="TUG147" s="20"/>
      <c r="TUH147" s="20"/>
      <c r="TUI147" s="20"/>
      <c r="TUJ147" s="20"/>
      <c r="TUK147" s="20"/>
      <c r="TUL147" s="20"/>
      <c r="TUM147" s="20"/>
      <c r="TUN147" s="20"/>
      <c r="TUO147" s="20"/>
      <c r="TUP147" s="20"/>
      <c r="TUQ147" s="20"/>
      <c r="TUR147" s="20"/>
      <c r="TUS147" s="20"/>
      <c r="TUT147" s="20"/>
      <c r="TUU147" s="20"/>
      <c r="TUV147" s="20"/>
      <c r="TUW147" s="20"/>
      <c r="TUX147" s="20"/>
      <c r="TUY147" s="20"/>
      <c r="TUZ147" s="20"/>
      <c r="TVA147" s="20"/>
      <c r="TVB147" s="20"/>
      <c r="TVC147" s="20"/>
      <c r="TVD147" s="20"/>
      <c r="TVE147" s="20"/>
      <c r="TVF147" s="20"/>
      <c r="TVG147" s="20"/>
      <c r="TVH147" s="20"/>
      <c r="TVI147" s="20"/>
      <c r="TVJ147" s="20"/>
      <c r="TVK147" s="20"/>
      <c r="TVL147" s="20"/>
      <c r="TVM147" s="20"/>
      <c r="TVN147" s="20"/>
      <c r="TVO147" s="20"/>
      <c r="TVP147" s="20"/>
      <c r="TVQ147" s="20"/>
      <c r="TVR147" s="20"/>
      <c r="TVS147" s="20"/>
      <c r="TVT147" s="20"/>
      <c r="TVU147" s="20"/>
      <c r="TVV147" s="20"/>
      <c r="TVW147" s="20"/>
      <c r="TVX147" s="20"/>
      <c r="TVY147" s="20"/>
      <c r="TVZ147" s="20"/>
      <c r="TWA147" s="20"/>
      <c r="TWB147" s="20"/>
      <c r="TWC147" s="20"/>
      <c r="TWD147" s="20"/>
      <c r="TWE147" s="20"/>
      <c r="TWF147" s="20"/>
      <c r="TWG147" s="20"/>
      <c r="TWH147" s="20"/>
      <c r="TWI147" s="20"/>
      <c r="TWJ147" s="20"/>
      <c r="TWK147" s="20"/>
      <c r="TWL147" s="20"/>
      <c r="TWM147" s="20"/>
      <c r="TWN147" s="20"/>
      <c r="TWO147" s="20"/>
      <c r="TWP147" s="20"/>
      <c r="TWQ147" s="20"/>
      <c r="TWR147" s="20"/>
      <c r="TWS147" s="20"/>
      <c r="TWT147" s="20"/>
      <c r="TWU147" s="20"/>
      <c r="TWV147" s="20"/>
      <c r="TWW147" s="20"/>
      <c r="TWX147" s="20"/>
      <c r="TWY147" s="20"/>
      <c r="TWZ147" s="20"/>
      <c r="TXA147" s="20"/>
      <c r="TXB147" s="20"/>
      <c r="TXC147" s="20"/>
      <c r="TXD147" s="20"/>
      <c r="TXE147" s="20"/>
      <c r="TXF147" s="20"/>
      <c r="TXG147" s="20"/>
      <c r="TXH147" s="20"/>
      <c r="TXI147" s="20"/>
      <c r="TXJ147" s="20"/>
      <c r="TXK147" s="20"/>
      <c r="TXL147" s="20"/>
      <c r="TXM147" s="20"/>
      <c r="TXN147" s="20"/>
      <c r="TXO147" s="20"/>
      <c r="TXP147" s="20"/>
      <c r="TXQ147" s="20"/>
      <c r="TXR147" s="20"/>
      <c r="TXS147" s="20"/>
      <c r="TXT147" s="20"/>
      <c r="TXU147" s="20"/>
      <c r="TXV147" s="20"/>
      <c r="TXW147" s="20"/>
      <c r="TXX147" s="20"/>
      <c r="TXY147" s="20"/>
      <c r="TXZ147" s="20"/>
      <c r="TYA147" s="20"/>
      <c r="TYB147" s="20"/>
      <c r="TYC147" s="20"/>
      <c r="TYD147" s="20"/>
      <c r="TYE147" s="20"/>
      <c r="TYF147" s="20"/>
      <c r="TYG147" s="20"/>
      <c r="TYH147" s="20"/>
      <c r="TYI147" s="20"/>
      <c r="TYJ147" s="20"/>
      <c r="TYK147" s="20"/>
      <c r="TYL147" s="20"/>
      <c r="TYM147" s="20"/>
      <c r="TYN147" s="20"/>
      <c r="TYO147" s="20"/>
      <c r="TYP147" s="20"/>
      <c r="TYQ147" s="20"/>
      <c r="TYR147" s="20"/>
      <c r="TYS147" s="20"/>
      <c r="TYT147" s="20"/>
      <c r="TYU147" s="20"/>
      <c r="TYV147" s="20"/>
      <c r="TYW147" s="20"/>
      <c r="TYX147" s="20"/>
      <c r="TYY147" s="20"/>
      <c r="TYZ147" s="20"/>
      <c r="TZA147" s="20"/>
      <c r="TZB147" s="20"/>
      <c r="TZC147" s="20"/>
      <c r="TZD147" s="20"/>
      <c r="TZE147" s="20"/>
      <c r="TZF147" s="20"/>
      <c r="TZG147" s="20"/>
      <c r="TZH147" s="20"/>
      <c r="TZI147" s="20"/>
      <c r="TZJ147" s="20"/>
      <c r="TZK147" s="20"/>
      <c r="TZL147" s="20"/>
      <c r="TZM147" s="20"/>
      <c r="TZN147" s="20"/>
      <c r="TZO147" s="20"/>
      <c r="TZP147" s="20"/>
      <c r="TZQ147" s="20"/>
      <c r="TZR147" s="20"/>
      <c r="TZS147" s="20"/>
      <c r="TZT147" s="20"/>
      <c r="TZU147" s="20"/>
      <c r="TZV147" s="20"/>
      <c r="TZW147" s="20"/>
      <c r="TZX147" s="20"/>
      <c r="TZY147" s="20"/>
      <c r="TZZ147" s="20"/>
      <c r="UAA147" s="20"/>
      <c r="UAB147" s="20"/>
      <c r="UAC147" s="20"/>
      <c r="UAD147" s="20"/>
      <c r="UAE147" s="20"/>
      <c r="UAF147" s="20"/>
      <c r="UAG147" s="20"/>
      <c r="UAH147" s="20"/>
      <c r="UAI147" s="20"/>
      <c r="UAJ147" s="20"/>
      <c r="UAK147" s="20"/>
      <c r="UAL147" s="20"/>
      <c r="UAM147" s="20"/>
      <c r="UAN147" s="20"/>
      <c r="UAO147" s="20"/>
      <c r="UAP147" s="20"/>
      <c r="UAQ147" s="20"/>
      <c r="UAR147" s="20"/>
      <c r="UAS147" s="20"/>
      <c r="UAT147" s="20"/>
      <c r="UAU147" s="20"/>
      <c r="UAV147" s="20"/>
      <c r="UAW147" s="20"/>
      <c r="UAX147" s="20"/>
      <c r="UAY147" s="20"/>
      <c r="UAZ147" s="20"/>
      <c r="UBA147" s="20"/>
      <c r="UBB147" s="20"/>
      <c r="UBC147" s="20"/>
      <c r="UBD147" s="20"/>
      <c r="UBE147" s="20"/>
      <c r="UBF147" s="20"/>
      <c r="UBG147" s="20"/>
      <c r="UBH147" s="20"/>
      <c r="UBI147" s="20"/>
      <c r="UBJ147" s="20"/>
      <c r="UBK147" s="20"/>
      <c r="UBL147" s="20"/>
      <c r="UBM147" s="20"/>
      <c r="UBN147" s="20"/>
      <c r="UBO147" s="20"/>
      <c r="UBP147" s="20"/>
      <c r="UBQ147" s="20"/>
      <c r="UBR147" s="20"/>
      <c r="UBS147" s="20"/>
      <c r="UBT147" s="20"/>
      <c r="UBU147" s="20"/>
      <c r="UBV147" s="20"/>
      <c r="UBW147" s="20"/>
      <c r="UBX147" s="20"/>
      <c r="UBY147" s="20"/>
      <c r="UBZ147" s="20"/>
      <c r="UCA147" s="20"/>
      <c r="UCB147" s="20"/>
      <c r="UCC147" s="20"/>
      <c r="UCD147" s="20"/>
      <c r="UCE147" s="20"/>
      <c r="UCF147" s="20"/>
      <c r="UCG147" s="20"/>
      <c r="UCH147" s="20"/>
      <c r="UCI147" s="20"/>
      <c r="UCJ147" s="20"/>
      <c r="UCK147" s="20"/>
      <c r="UCL147" s="20"/>
      <c r="UCM147" s="20"/>
      <c r="UCN147" s="20"/>
      <c r="UCO147" s="20"/>
      <c r="UCP147" s="20"/>
      <c r="UCQ147" s="20"/>
      <c r="UCR147" s="20"/>
      <c r="UCS147" s="20"/>
      <c r="UCT147" s="20"/>
      <c r="UCU147" s="20"/>
      <c r="UCV147" s="20"/>
      <c r="UCW147" s="20"/>
      <c r="UCX147" s="20"/>
      <c r="UCY147" s="20"/>
      <c r="UCZ147" s="20"/>
      <c r="UDA147" s="20"/>
      <c r="UDB147" s="20"/>
      <c r="UDC147" s="20"/>
      <c r="UDD147" s="20"/>
      <c r="UDE147" s="20"/>
      <c r="UDF147" s="20"/>
      <c r="UDG147" s="20"/>
      <c r="UDH147" s="20"/>
      <c r="UDI147" s="20"/>
      <c r="UDJ147" s="20"/>
      <c r="UDK147" s="20"/>
      <c r="UDL147" s="20"/>
      <c r="UDM147" s="20"/>
      <c r="UDN147" s="20"/>
      <c r="UDO147" s="20"/>
      <c r="UDP147" s="20"/>
      <c r="UDQ147" s="20"/>
      <c r="UDR147" s="20"/>
      <c r="UDS147" s="20"/>
      <c r="UDT147" s="20"/>
      <c r="UDU147" s="20"/>
      <c r="UDV147" s="20"/>
      <c r="UDW147" s="20"/>
      <c r="UDX147" s="20"/>
      <c r="UDY147" s="20"/>
      <c r="UDZ147" s="20"/>
      <c r="UEA147" s="20"/>
      <c r="UEB147" s="20"/>
      <c r="UEC147" s="20"/>
      <c r="UED147" s="20"/>
      <c r="UEE147" s="20"/>
      <c r="UEF147" s="20"/>
      <c r="UEG147" s="20"/>
      <c r="UEH147" s="20"/>
      <c r="UEI147" s="20"/>
      <c r="UEJ147" s="20"/>
      <c r="UEK147" s="20"/>
      <c r="UEL147" s="20"/>
      <c r="UEM147" s="20"/>
      <c r="UEN147" s="20"/>
      <c r="UEO147" s="20"/>
      <c r="UEP147" s="20"/>
      <c r="UEQ147" s="20"/>
      <c r="UER147" s="20"/>
      <c r="UES147" s="20"/>
      <c r="UET147" s="20"/>
      <c r="UEU147" s="20"/>
      <c r="UEV147" s="20"/>
      <c r="UEW147" s="20"/>
      <c r="UEX147" s="20"/>
      <c r="UEY147" s="20"/>
      <c r="UEZ147" s="20"/>
      <c r="UFA147" s="20"/>
      <c r="UFB147" s="20"/>
      <c r="UFC147" s="20"/>
      <c r="UFD147" s="20"/>
      <c r="UFE147" s="20"/>
      <c r="UFF147" s="20"/>
      <c r="UFG147" s="20"/>
      <c r="UFH147" s="20"/>
      <c r="UFI147" s="20"/>
      <c r="UFJ147" s="20"/>
      <c r="UFK147" s="20"/>
      <c r="UFL147" s="20"/>
      <c r="UFM147" s="20"/>
      <c r="UFN147" s="20"/>
      <c r="UFO147" s="20"/>
      <c r="UFP147" s="20"/>
      <c r="UFQ147" s="20"/>
      <c r="UFR147" s="20"/>
      <c r="UFS147" s="20"/>
      <c r="UFT147" s="20"/>
      <c r="UFU147" s="20"/>
      <c r="UFV147" s="20"/>
      <c r="UFW147" s="20"/>
      <c r="UFX147" s="20"/>
      <c r="UFY147" s="20"/>
      <c r="UFZ147" s="20"/>
      <c r="UGA147" s="20"/>
      <c r="UGB147" s="20"/>
      <c r="UGC147" s="20"/>
      <c r="UGD147" s="20"/>
      <c r="UGE147" s="20"/>
      <c r="UGF147" s="20"/>
      <c r="UGG147" s="20"/>
      <c r="UGH147" s="20"/>
      <c r="UGI147" s="20"/>
      <c r="UGJ147" s="20"/>
      <c r="UGK147" s="20"/>
      <c r="UGL147" s="20"/>
      <c r="UGM147" s="20"/>
      <c r="UGN147" s="20"/>
      <c r="UGO147" s="20"/>
      <c r="UGP147" s="20"/>
      <c r="UGQ147" s="20"/>
      <c r="UGR147" s="20"/>
      <c r="UGS147" s="20"/>
      <c r="UGT147" s="20"/>
      <c r="UGU147" s="20"/>
      <c r="UGV147" s="20"/>
      <c r="UGW147" s="20"/>
      <c r="UGX147" s="20"/>
      <c r="UGY147" s="20"/>
      <c r="UGZ147" s="20"/>
      <c r="UHA147" s="20"/>
      <c r="UHB147" s="20"/>
      <c r="UHC147" s="20"/>
      <c r="UHD147" s="20"/>
      <c r="UHE147" s="20"/>
      <c r="UHF147" s="20"/>
      <c r="UHG147" s="20"/>
      <c r="UHH147" s="20"/>
      <c r="UHI147" s="20"/>
      <c r="UHJ147" s="20"/>
      <c r="UHK147" s="20"/>
      <c r="UHL147" s="20"/>
      <c r="UHM147" s="20"/>
      <c r="UHN147" s="20"/>
      <c r="UHO147" s="20"/>
      <c r="UHP147" s="20"/>
      <c r="UHQ147" s="20"/>
      <c r="UHR147" s="20"/>
      <c r="UHS147" s="20"/>
      <c r="UHT147" s="20"/>
      <c r="UHU147" s="20"/>
      <c r="UHV147" s="20"/>
      <c r="UHW147" s="20"/>
      <c r="UHX147" s="20"/>
      <c r="UHY147" s="20"/>
      <c r="UHZ147" s="20"/>
      <c r="UIA147" s="20"/>
      <c r="UIB147" s="20"/>
      <c r="UIC147" s="20"/>
      <c r="UID147" s="20"/>
      <c r="UIE147" s="20"/>
      <c r="UIF147" s="20"/>
      <c r="UIG147" s="20"/>
      <c r="UIH147" s="20"/>
      <c r="UII147" s="20"/>
      <c r="UIJ147" s="20"/>
      <c r="UIK147" s="20"/>
      <c r="UIL147" s="20"/>
      <c r="UIM147" s="20"/>
      <c r="UIN147" s="20"/>
      <c r="UIO147" s="20"/>
      <c r="UIP147" s="20"/>
      <c r="UIQ147" s="20"/>
      <c r="UIR147" s="20"/>
      <c r="UIS147" s="20"/>
      <c r="UIT147" s="20"/>
      <c r="UIU147" s="20"/>
      <c r="UIV147" s="20"/>
      <c r="UIW147" s="20"/>
      <c r="UIX147" s="20"/>
      <c r="UIY147" s="20"/>
      <c r="UIZ147" s="20"/>
      <c r="UJA147" s="20"/>
      <c r="UJB147" s="20"/>
      <c r="UJC147" s="20"/>
      <c r="UJD147" s="20"/>
      <c r="UJE147" s="20"/>
      <c r="UJF147" s="20"/>
      <c r="UJG147" s="20"/>
      <c r="UJH147" s="20"/>
      <c r="UJI147" s="20"/>
      <c r="UJJ147" s="20"/>
      <c r="UJK147" s="20"/>
      <c r="UJL147" s="20"/>
      <c r="UJM147" s="20"/>
      <c r="UJN147" s="20"/>
      <c r="UJO147" s="20"/>
      <c r="UJP147" s="20"/>
      <c r="UJQ147" s="20"/>
      <c r="UJR147" s="20"/>
      <c r="UJS147" s="20"/>
      <c r="UJT147" s="20"/>
      <c r="UJU147" s="20"/>
      <c r="UJV147" s="20"/>
      <c r="UJW147" s="20"/>
      <c r="UJX147" s="20"/>
      <c r="UJY147" s="20"/>
      <c r="UJZ147" s="20"/>
      <c r="UKA147" s="20"/>
      <c r="UKB147" s="20"/>
      <c r="UKC147" s="20"/>
      <c r="UKD147" s="20"/>
      <c r="UKE147" s="20"/>
      <c r="UKF147" s="20"/>
      <c r="UKG147" s="20"/>
      <c r="UKH147" s="20"/>
      <c r="UKI147" s="20"/>
      <c r="UKJ147" s="20"/>
      <c r="UKK147" s="20"/>
      <c r="UKL147" s="20"/>
      <c r="UKM147" s="20"/>
      <c r="UKN147" s="20"/>
      <c r="UKO147" s="20"/>
      <c r="UKP147" s="20"/>
      <c r="UKQ147" s="20"/>
      <c r="UKR147" s="20"/>
      <c r="UKS147" s="20"/>
      <c r="UKT147" s="20"/>
      <c r="UKU147" s="20"/>
      <c r="UKV147" s="20"/>
      <c r="UKW147" s="20"/>
      <c r="UKX147" s="20"/>
      <c r="UKY147" s="20"/>
      <c r="UKZ147" s="20"/>
      <c r="ULA147" s="20"/>
      <c r="ULB147" s="20"/>
      <c r="ULC147" s="20"/>
      <c r="ULD147" s="20"/>
      <c r="ULE147" s="20"/>
      <c r="ULF147" s="20"/>
      <c r="ULG147" s="20"/>
      <c r="ULH147" s="20"/>
      <c r="ULI147" s="20"/>
      <c r="ULJ147" s="20"/>
      <c r="ULK147" s="20"/>
      <c r="ULL147" s="20"/>
      <c r="ULM147" s="20"/>
      <c r="ULN147" s="20"/>
      <c r="ULO147" s="20"/>
      <c r="ULP147" s="20"/>
      <c r="ULQ147" s="20"/>
      <c r="ULR147" s="20"/>
      <c r="ULS147" s="20"/>
      <c r="ULT147" s="20"/>
      <c r="ULU147" s="20"/>
      <c r="ULV147" s="20"/>
      <c r="ULW147" s="20"/>
      <c r="ULX147" s="20"/>
      <c r="ULY147" s="20"/>
      <c r="ULZ147" s="20"/>
      <c r="UMA147" s="20"/>
      <c r="UMB147" s="20"/>
      <c r="UMC147" s="20"/>
      <c r="UMD147" s="20"/>
      <c r="UME147" s="20"/>
      <c r="UMF147" s="20"/>
      <c r="UMG147" s="20"/>
      <c r="UMH147" s="20"/>
      <c r="UMI147" s="20"/>
      <c r="UMJ147" s="20"/>
      <c r="UMK147" s="20"/>
      <c r="UML147" s="20"/>
      <c r="UMM147" s="20"/>
      <c r="UMN147" s="20"/>
      <c r="UMO147" s="20"/>
      <c r="UMP147" s="20"/>
      <c r="UMQ147" s="20"/>
      <c r="UMR147" s="20"/>
      <c r="UMS147" s="20"/>
      <c r="UMT147" s="20"/>
      <c r="UMU147" s="20"/>
      <c r="UMV147" s="20"/>
      <c r="UMW147" s="20"/>
      <c r="UMX147" s="20"/>
      <c r="UMY147" s="20"/>
      <c r="UMZ147" s="20"/>
      <c r="UNA147" s="20"/>
      <c r="UNB147" s="20"/>
      <c r="UNC147" s="20"/>
      <c r="UND147" s="20"/>
      <c r="UNE147" s="20"/>
      <c r="UNF147" s="20"/>
      <c r="UNG147" s="20"/>
      <c r="UNH147" s="20"/>
      <c r="UNI147" s="20"/>
      <c r="UNJ147" s="20"/>
      <c r="UNK147" s="20"/>
      <c r="UNL147" s="20"/>
      <c r="UNM147" s="20"/>
      <c r="UNN147" s="20"/>
      <c r="UNO147" s="20"/>
      <c r="UNP147" s="20"/>
      <c r="UNQ147" s="20"/>
      <c r="UNR147" s="20"/>
      <c r="UNS147" s="20"/>
      <c r="UNT147" s="20"/>
      <c r="UNU147" s="20"/>
      <c r="UNV147" s="20"/>
      <c r="UNW147" s="20"/>
      <c r="UNX147" s="20"/>
      <c r="UNY147" s="20"/>
      <c r="UNZ147" s="20"/>
      <c r="UOA147" s="20"/>
      <c r="UOB147" s="20"/>
      <c r="UOC147" s="20"/>
      <c r="UOD147" s="20"/>
      <c r="UOE147" s="20"/>
      <c r="UOF147" s="20"/>
      <c r="UOG147" s="20"/>
      <c r="UOH147" s="20"/>
      <c r="UOI147" s="20"/>
      <c r="UOJ147" s="20"/>
      <c r="UOK147" s="20"/>
      <c r="UOL147" s="20"/>
      <c r="UOM147" s="20"/>
      <c r="UON147" s="20"/>
      <c r="UOO147" s="20"/>
      <c r="UOP147" s="20"/>
      <c r="UOQ147" s="20"/>
      <c r="UOR147" s="20"/>
      <c r="UOS147" s="20"/>
      <c r="UOT147" s="20"/>
      <c r="UOU147" s="20"/>
      <c r="UOV147" s="20"/>
      <c r="UOW147" s="20"/>
      <c r="UOX147" s="20"/>
      <c r="UOY147" s="20"/>
      <c r="UOZ147" s="20"/>
      <c r="UPA147" s="20"/>
      <c r="UPB147" s="20"/>
      <c r="UPC147" s="20"/>
      <c r="UPD147" s="20"/>
      <c r="UPE147" s="20"/>
      <c r="UPF147" s="20"/>
      <c r="UPG147" s="20"/>
      <c r="UPH147" s="20"/>
      <c r="UPI147" s="20"/>
      <c r="UPJ147" s="20"/>
      <c r="UPK147" s="20"/>
      <c r="UPL147" s="20"/>
      <c r="UPM147" s="20"/>
      <c r="UPN147" s="20"/>
      <c r="UPO147" s="20"/>
      <c r="UPP147" s="20"/>
      <c r="UPQ147" s="20"/>
      <c r="UPR147" s="20"/>
      <c r="UPS147" s="20"/>
      <c r="UPT147" s="20"/>
      <c r="UPU147" s="20"/>
      <c r="UPV147" s="20"/>
      <c r="UPW147" s="20"/>
      <c r="UPX147" s="20"/>
      <c r="UPY147" s="20"/>
      <c r="UPZ147" s="20"/>
      <c r="UQA147" s="20"/>
      <c r="UQB147" s="20"/>
      <c r="UQC147" s="20"/>
      <c r="UQD147" s="20"/>
      <c r="UQE147" s="20"/>
      <c r="UQF147" s="20"/>
      <c r="UQG147" s="20"/>
      <c r="UQH147" s="20"/>
      <c r="UQI147" s="20"/>
      <c r="UQJ147" s="20"/>
      <c r="UQK147" s="20"/>
      <c r="UQL147" s="20"/>
      <c r="UQM147" s="20"/>
      <c r="UQN147" s="20"/>
      <c r="UQO147" s="20"/>
      <c r="UQP147" s="20"/>
      <c r="UQQ147" s="20"/>
      <c r="UQR147" s="20"/>
      <c r="UQS147" s="20"/>
      <c r="UQT147" s="20"/>
      <c r="UQU147" s="20"/>
      <c r="UQV147" s="20"/>
      <c r="UQW147" s="20"/>
      <c r="UQX147" s="20"/>
      <c r="UQY147" s="20"/>
      <c r="UQZ147" s="20"/>
      <c r="URA147" s="20"/>
      <c r="URB147" s="20"/>
      <c r="URC147" s="20"/>
      <c r="URD147" s="20"/>
      <c r="URE147" s="20"/>
      <c r="URF147" s="20"/>
      <c r="URG147" s="20"/>
      <c r="URH147" s="20"/>
      <c r="URI147" s="20"/>
      <c r="URJ147" s="20"/>
      <c r="URK147" s="20"/>
      <c r="URL147" s="20"/>
      <c r="URM147" s="20"/>
      <c r="URN147" s="20"/>
      <c r="URO147" s="20"/>
      <c r="URP147" s="20"/>
      <c r="URQ147" s="20"/>
      <c r="URR147" s="20"/>
      <c r="URS147" s="20"/>
      <c r="URT147" s="20"/>
      <c r="URU147" s="20"/>
      <c r="URV147" s="20"/>
      <c r="URW147" s="20"/>
      <c r="URX147" s="20"/>
      <c r="URY147" s="20"/>
      <c r="URZ147" s="20"/>
      <c r="USA147" s="20"/>
      <c r="USB147" s="20"/>
      <c r="USC147" s="20"/>
      <c r="USD147" s="20"/>
      <c r="USE147" s="20"/>
      <c r="USF147" s="20"/>
      <c r="USG147" s="20"/>
      <c r="USH147" s="20"/>
      <c r="USI147" s="20"/>
      <c r="USJ147" s="20"/>
      <c r="USK147" s="20"/>
      <c r="USL147" s="20"/>
      <c r="USM147" s="20"/>
      <c r="USN147" s="20"/>
      <c r="USO147" s="20"/>
      <c r="USP147" s="20"/>
      <c r="USQ147" s="20"/>
      <c r="USR147" s="20"/>
      <c r="USS147" s="20"/>
      <c r="UST147" s="20"/>
      <c r="USU147" s="20"/>
      <c r="USV147" s="20"/>
      <c r="USW147" s="20"/>
      <c r="USX147" s="20"/>
      <c r="USY147" s="20"/>
      <c r="USZ147" s="20"/>
      <c r="UTA147" s="20"/>
      <c r="UTB147" s="20"/>
      <c r="UTC147" s="20"/>
      <c r="UTD147" s="20"/>
      <c r="UTE147" s="20"/>
      <c r="UTF147" s="20"/>
      <c r="UTG147" s="20"/>
      <c r="UTH147" s="20"/>
      <c r="UTI147" s="20"/>
      <c r="UTJ147" s="20"/>
      <c r="UTK147" s="20"/>
      <c r="UTL147" s="20"/>
      <c r="UTM147" s="20"/>
      <c r="UTN147" s="20"/>
      <c r="UTO147" s="20"/>
      <c r="UTP147" s="20"/>
      <c r="UTQ147" s="20"/>
      <c r="UTR147" s="20"/>
      <c r="UTS147" s="20"/>
      <c r="UTT147" s="20"/>
      <c r="UTU147" s="20"/>
      <c r="UTV147" s="20"/>
      <c r="UTW147" s="20"/>
      <c r="UTX147" s="20"/>
      <c r="UTY147" s="20"/>
      <c r="UTZ147" s="20"/>
      <c r="UUA147" s="20"/>
      <c r="UUB147" s="20"/>
      <c r="UUC147" s="20"/>
      <c r="UUD147" s="20"/>
      <c r="UUE147" s="20"/>
      <c r="UUF147" s="20"/>
      <c r="UUG147" s="20"/>
      <c r="UUH147" s="20"/>
      <c r="UUI147" s="20"/>
      <c r="UUJ147" s="20"/>
      <c r="UUK147" s="20"/>
      <c r="UUL147" s="20"/>
      <c r="UUM147" s="20"/>
      <c r="UUN147" s="20"/>
      <c r="UUO147" s="20"/>
      <c r="UUP147" s="20"/>
      <c r="UUQ147" s="20"/>
      <c r="UUR147" s="20"/>
      <c r="UUS147" s="20"/>
      <c r="UUT147" s="20"/>
      <c r="UUU147" s="20"/>
      <c r="UUV147" s="20"/>
      <c r="UUW147" s="20"/>
      <c r="UUX147" s="20"/>
      <c r="UUY147" s="20"/>
      <c r="UUZ147" s="20"/>
      <c r="UVA147" s="20"/>
      <c r="UVB147" s="20"/>
      <c r="UVC147" s="20"/>
      <c r="UVD147" s="20"/>
      <c r="UVE147" s="20"/>
      <c r="UVF147" s="20"/>
      <c r="UVG147" s="20"/>
      <c r="UVH147" s="20"/>
      <c r="UVI147" s="20"/>
      <c r="UVJ147" s="20"/>
      <c r="UVK147" s="20"/>
      <c r="UVL147" s="20"/>
      <c r="UVM147" s="20"/>
      <c r="UVN147" s="20"/>
      <c r="UVO147" s="20"/>
      <c r="UVP147" s="20"/>
      <c r="UVQ147" s="20"/>
      <c r="UVR147" s="20"/>
      <c r="UVS147" s="20"/>
      <c r="UVT147" s="20"/>
      <c r="UVU147" s="20"/>
      <c r="UVV147" s="20"/>
      <c r="UVW147" s="20"/>
      <c r="UVX147" s="20"/>
      <c r="UVY147" s="20"/>
      <c r="UVZ147" s="20"/>
      <c r="UWA147" s="20"/>
      <c r="UWB147" s="20"/>
      <c r="UWC147" s="20"/>
      <c r="UWD147" s="20"/>
      <c r="UWE147" s="20"/>
      <c r="UWF147" s="20"/>
      <c r="UWG147" s="20"/>
      <c r="UWH147" s="20"/>
      <c r="UWI147" s="20"/>
      <c r="UWJ147" s="20"/>
      <c r="UWK147" s="20"/>
      <c r="UWL147" s="20"/>
      <c r="UWM147" s="20"/>
      <c r="UWN147" s="20"/>
      <c r="UWO147" s="20"/>
      <c r="UWP147" s="20"/>
      <c r="UWQ147" s="20"/>
      <c r="UWR147" s="20"/>
      <c r="UWS147" s="20"/>
      <c r="UWT147" s="20"/>
      <c r="UWU147" s="20"/>
      <c r="UWV147" s="20"/>
      <c r="UWW147" s="20"/>
      <c r="UWX147" s="20"/>
      <c r="UWY147" s="20"/>
      <c r="UWZ147" s="20"/>
      <c r="UXA147" s="20"/>
      <c r="UXB147" s="20"/>
      <c r="UXC147" s="20"/>
      <c r="UXD147" s="20"/>
      <c r="UXE147" s="20"/>
      <c r="UXF147" s="20"/>
      <c r="UXG147" s="20"/>
      <c r="UXH147" s="20"/>
      <c r="UXI147" s="20"/>
      <c r="UXJ147" s="20"/>
      <c r="UXK147" s="20"/>
      <c r="UXL147" s="20"/>
      <c r="UXM147" s="20"/>
      <c r="UXN147" s="20"/>
      <c r="UXO147" s="20"/>
      <c r="UXP147" s="20"/>
      <c r="UXQ147" s="20"/>
      <c r="UXR147" s="20"/>
      <c r="UXS147" s="20"/>
      <c r="UXT147" s="20"/>
      <c r="UXU147" s="20"/>
      <c r="UXV147" s="20"/>
      <c r="UXW147" s="20"/>
      <c r="UXX147" s="20"/>
      <c r="UXY147" s="20"/>
      <c r="UXZ147" s="20"/>
      <c r="UYA147" s="20"/>
      <c r="UYB147" s="20"/>
      <c r="UYC147" s="20"/>
      <c r="UYD147" s="20"/>
      <c r="UYE147" s="20"/>
      <c r="UYF147" s="20"/>
      <c r="UYG147" s="20"/>
      <c r="UYH147" s="20"/>
      <c r="UYI147" s="20"/>
      <c r="UYJ147" s="20"/>
      <c r="UYK147" s="20"/>
      <c r="UYL147" s="20"/>
      <c r="UYM147" s="20"/>
      <c r="UYN147" s="20"/>
      <c r="UYO147" s="20"/>
      <c r="UYP147" s="20"/>
      <c r="UYQ147" s="20"/>
      <c r="UYR147" s="20"/>
      <c r="UYS147" s="20"/>
      <c r="UYT147" s="20"/>
      <c r="UYU147" s="20"/>
      <c r="UYV147" s="20"/>
      <c r="UYW147" s="20"/>
      <c r="UYX147" s="20"/>
      <c r="UYY147" s="20"/>
      <c r="UYZ147" s="20"/>
      <c r="UZA147" s="20"/>
      <c r="UZB147" s="20"/>
      <c r="UZC147" s="20"/>
      <c r="UZD147" s="20"/>
      <c r="UZE147" s="20"/>
      <c r="UZF147" s="20"/>
      <c r="UZG147" s="20"/>
      <c r="UZH147" s="20"/>
      <c r="UZI147" s="20"/>
      <c r="UZJ147" s="20"/>
      <c r="UZK147" s="20"/>
      <c r="UZL147" s="20"/>
      <c r="UZM147" s="20"/>
      <c r="UZN147" s="20"/>
      <c r="UZO147" s="20"/>
      <c r="UZP147" s="20"/>
      <c r="UZQ147" s="20"/>
      <c r="UZR147" s="20"/>
      <c r="UZS147" s="20"/>
      <c r="UZT147" s="20"/>
      <c r="UZU147" s="20"/>
      <c r="UZV147" s="20"/>
      <c r="UZW147" s="20"/>
      <c r="UZX147" s="20"/>
      <c r="UZY147" s="20"/>
      <c r="UZZ147" s="20"/>
      <c r="VAA147" s="20"/>
      <c r="VAB147" s="20"/>
      <c r="VAC147" s="20"/>
      <c r="VAD147" s="20"/>
      <c r="VAE147" s="20"/>
      <c r="VAF147" s="20"/>
      <c r="VAG147" s="20"/>
      <c r="VAH147" s="20"/>
      <c r="VAI147" s="20"/>
      <c r="VAJ147" s="20"/>
      <c r="VAK147" s="20"/>
      <c r="VAL147" s="20"/>
      <c r="VAM147" s="20"/>
      <c r="VAN147" s="20"/>
      <c r="VAO147" s="20"/>
      <c r="VAP147" s="20"/>
      <c r="VAQ147" s="20"/>
      <c r="VAR147" s="20"/>
      <c r="VAS147" s="20"/>
      <c r="VAT147" s="20"/>
      <c r="VAU147" s="20"/>
      <c r="VAV147" s="20"/>
      <c r="VAW147" s="20"/>
      <c r="VAX147" s="20"/>
      <c r="VAY147" s="20"/>
      <c r="VAZ147" s="20"/>
      <c r="VBA147" s="20"/>
      <c r="VBB147" s="20"/>
      <c r="VBC147" s="20"/>
      <c r="VBD147" s="20"/>
      <c r="VBE147" s="20"/>
      <c r="VBF147" s="20"/>
      <c r="VBG147" s="20"/>
      <c r="VBH147" s="20"/>
      <c r="VBI147" s="20"/>
      <c r="VBJ147" s="20"/>
      <c r="VBK147" s="20"/>
      <c r="VBL147" s="20"/>
      <c r="VBM147" s="20"/>
      <c r="VBN147" s="20"/>
      <c r="VBO147" s="20"/>
      <c r="VBP147" s="20"/>
      <c r="VBQ147" s="20"/>
      <c r="VBR147" s="20"/>
      <c r="VBS147" s="20"/>
      <c r="VBT147" s="20"/>
      <c r="VBU147" s="20"/>
      <c r="VBV147" s="20"/>
      <c r="VBW147" s="20"/>
      <c r="VBX147" s="20"/>
      <c r="VBY147" s="20"/>
      <c r="VBZ147" s="20"/>
      <c r="VCA147" s="20"/>
      <c r="VCB147" s="20"/>
      <c r="VCC147" s="20"/>
      <c r="VCD147" s="20"/>
      <c r="VCE147" s="20"/>
      <c r="VCF147" s="20"/>
      <c r="VCG147" s="20"/>
      <c r="VCH147" s="20"/>
      <c r="VCI147" s="20"/>
      <c r="VCJ147" s="20"/>
      <c r="VCK147" s="20"/>
      <c r="VCL147" s="20"/>
      <c r="VCM147" s="20"/>
      <c r="VCN147" s="20"/>
      <c r="VCO147" s="20"/>
      <c r="VCP147" s="20"/>
      <c r="VCQ147" s="20"/>
      <c r="VCR147" s="20"/>
      <c r="VCS147" s="20"/>
      <c r="VCT147" s="20"/>
      <c r="VCU147" s="20"/>
      <c r="VCV147" s="20"/>
      <c r="VCW147" s="20"/>
      <c r="VCX147" s="20"/>
      <c r="VCY147" s="20"/>
      <c r="VCZ147" s="20"/>
      <c r="VDA147" s="20"/>
      <c r="VDB147" s="20"/>
      <c r="VDC147" s="20"/>
      <c r="VDD147" s="20"/>
      <c r="VDE147" s="20"/>
      <c r="VDF147" s="20"/>
      <c r="VDG147" s="20"/>
      <c r="VDH147" s="20"/>
      <c r="VDI147" s="20"/>
      <c r="VDJ147" s="20"/>
      <c r="VDK147" s="20"/>
      <c r="VDL147" s="20"/>
      <c r="VDM147" s="20"/>
      <c r="VDN147" s="20"/>
      <c r="VDO147" s="20"/>
      <c r="VDP147" s="20"/>
      <c r="VDQ147" s="20"/>
      <c r="VDR147" s="20"/>
      <c r="VDS147" s="20"/>
      <c r="VDT147" s="20"/>
      <c r="VDU147" s="20"/>
      <c r="VDV147" s="20"/>
      <c r="VDW147" s="20"/>
      <c r="VDX147" s="20"/>
      <c r="VDY147" s="20"/>
      <c r="VDZ147" s="20"/>
      <c r="VEA147" s="20"/>
      <c r="VEB147" s="20"/>
      <c r="VEC147" s="20"/>
      <c r="VED147" s="20"/>
      <c r="VEE147" s="20"/>
      <c r="VEF147" s="20"/>
      <c r="VEG147" s="20"/>
      <c r="VEH147" s="20"/>
      <c r="VEI147" s="20"/>
      <c r="VEJ147" s="20"/>
      <c r="VEK147" s="20"/>
      <c r="VEL147" s="20"/>
      <c r="VEM147" s="20"/>
      <c r="VEN147" s="20"/>
      <c r="VEO147" s="20"/>
      <c r="VEP147" s="20"/>
      <c r="VEQ147" s="20"/>
      <c r="VER147" s="20"/>
      <c r="VES147" s="20"/>
      <c r="VET147" s="20"/>
      <c r="VEU147" s="20"/>
      <c r="VEV147" s="20"/>
      <c r="VEW147" s="20"/>
      <c r="VEX147" s="20"/>
      <c r="VEY147" s="20"/>
      <c r="VEZ147" s="20"/>
      <c r="VFA147" s="20"/>
      <c r="VFB147" s="20"/>
      <c r="VFC147" s="20"/>
      <c r="VFD147" s="20"/>
      <c r="VFE147" s="20"/>
      <c r="VFF147" s="20"/>
      <c r="VFG147" s="20"/>
      <c r="VFH147" s="20"/>
      <c r="VFI147" s="20"/>
      <c r="VFJ147" s="20"/>
      <c r="VFK147" s="20"/>
      <c r="VFL147" s="20"/>
      <c r="VFM147" s="20"/>
      <c r="VFN147" s="20"/>
      <c r="VFO147" s="20"/>
      <c r="VFP147" s="20"/>
      <c r="VFQ147" s="20"/>
      <c r="VFR147" s="20"/>
      <c r="VFS147" s="20"/>
      <c r="VFT147" s="20"/>
      <c r="VFU147" s="20"/>
      <c r="VFV147" s="20"/>
      <c r="VFW147" s="20"/>
      <c r="VFX147" s="20"/>
      <c r="VFY147" s="20"/>
      <c r="VFZ147" s="20"/>
      <c r="VGA147" s="20"/>
      <c r="VGB147" s="20"/>
      <c r="VGC147" s="20"/>
      <c r="VGD147" s="20"/>
      <c r="VGE147" s="20"/>
      <c r="VGF147" s="20"/>
      <c r="VGG147" s="20"/>
      <c r="VGH147" s="20"/>
      <c r="VGI147" s="20"/>
      <c r="VGJ147" s="20"/>
      <c r="VGK147" s="20"/>
      <c r="VGL147" s="20"/>
      <c r="VGM147" s="20"/>
      <c r="VGN147" s="20"/>
      <c r="VGO147" s="20"/>
      <c r="VGP147" s="20"/>
      <c r="VGQ147" s="20"/>
      <c r="VGR147" s="20"/>
      <c r="VGS147" s="20"/>
      <c r="VGT147" s="20"/>
      <c r="VGU147" s="20"/>
      <c r="VGV147" s="20"/>
      <c r="VGW147" s="20"/>
      <c r="VGX147" s="20"/>
      <c r="VGY147" s="20"/>
      <c r="VGZ147" s="20"/>
      <c r="VHA147" s="20"/>
      <c r="VHB147" s="20"/>
      <c r="VHC147" s="20"/>
      <c r="VHD147" s="20"/>
      <c r="VHE147" s="20"/>
      <c r="VHF147" s="20"/>
      <c r="VHG147" s="20"/>
      <c r="VHH147" s="20"/>
      <c r="VHI147" s="20"/>
      <c r="VHJ147" s="20"/>
      <c r="VHK147" s="20"/>
      <c r="VHL147" s="20"/>
      <c r="VHM147" s="20"/>
      <c r="VHN147" s="20"/>
      <c r="VHO147" s="20"/>
      <c r="VHP147" s="20"/>
      <c r="VHQ147" s="20"/>
      <c r="VHR147" s="20"/>
      <c r="VHS147" s="20"/>
      <c r="VHT147" s="20"/>
      <c r="VHU147" s="20"/>
      <c r="VHV147" s="20"/>
      <c r="VHW147" s="20"/>
      <c r="VHX147" s="20"/>
      <c r="VHY147" s="20"/>
      <c r="VHZ147" s="20"/>
      <c r="VIA147" s="20"/>
      <c r="VIB147" s="20"/>
      <c r="VIC147" s="20"/>
      <c r="VID147" s="20"/>
      <c r="VIE147" s="20"/>
      <c r="VIF147" s="20"/>
      <c r="VIG147" s="20"/>
      <c r="VIH147" s="20"/>
      <c r="VII147" s="20"/>
      <c r="VIJ147" s="20"/>
      <c r="VIK147" s="20"/>
      <c r="VIL147" s="20"/>
      <c r="VIM147" s="20"/>
      <c r="VIN147" s="20"/>
      <c r="VIO147" s="20"/>
      <c r="VIP147" s="20"/>
      <c r="VIQ147" s="20"/>
      <c r="VIR147" s="20"/>
      <c r="VIS147" s="20"/>
      <c r="VIT147" s="20"/>
      <c r="VIU147" s="20"/>
      <c r="VIV147" s="20"/>
      <c r="VIW147" s="20"/>
      <c r="VIX147" s="20"/>
      <c r="VIY147" s="20"/>
      <c r="VIZ147" s="20"/>
      <c r="VJA147" s="20"/>
      <c r="VJB147" s="20"/>
      <c r="VJC147" s="20"/>
      <c r="VJD147" s="20"/>
      <c r="VJE147" s="20"/>
      <c r="VJF147" s="20"/>
      <c r="VJG147" s="20"/>
      <c r="VJH147" s="20"/>
      <c r="VJI147" s="20"/>
      <c r="VJJ147" s="20"/>
      <c r="VJK147" s="20"/>
      <c r="VJL147" s="20"/>
      <c r="VJM147" s="20"/>
      <c r="VJN147" s="20"/>
      <c r="VJO147" s="20"/>
      <c r="VJP147" s="20"/>
      <c r="VJQ147" s="20"/>
      <c r="VJR147" s="20"/>
      <c r="VJS147" s="20"/>
      <c r="VJT147" s="20"/>
      <c r="VJU147" s="20"/>
      <c r="VJV147" s="20"/>
      <c r="VJW147" s="20"/>
      <c r="VJX147" s="20"/>
      <c r="VJY147" s="20"/>
      <c r="VJZ147" s="20"/>
      <c r="VKA147" s="20"/>
      <c r="VKB147" s="20"/>
      <c r="VKC147" s="20"/>
      <c r="VKD147" s="20"/>
      <c r="VKE147" s="20"/>
      <c r="VKF147" s="20"/>
      <c r="VKG147" s="20"/>
      <c r="VKH147" s="20"/>
      <c r="VKI147" s="20"/>
      <c r="VKJ147" s="20"/>
      <c r="VKK147" s="20"/>
      <c r="VKL147" s="20"/>
      <c r="VKM147" s="20"/>
      <c r="VKN147" s="20"/>
      <c r="VKO147" s="20"/>
      <c r="VKP147" s="20"/>
      <c r="VKQ147" s="20"/>
      <c r="VKR147" s="20"/>
      <c r="VKS147" s="20"/>
      <c r="VKT147" s="20"/>
      <c r="VKU147" s="20"/>
      <c r="VKV147" s="20"/>
      <c r="VKW147" s="20"/>
      <c r="VKX147" s="20"/>
      <c r="VKY147" s="20"/>
      <c r="VKZ147" s="20"/>
      <c r="VLA147" s="20"/>
      <c r="VLB147" s="20"/>
      <c r="VLC147" s="20"/>
      <c r="VLD147" s="20"/>
      <c r="VLE147" s="20"/>
      <c r="VLF147" s="20"/>
      <c r="VLG147" s="20"/>
      <c r="VLH147" s="20"/>
      <c r="VLI147" s="20"/>
      <c r="VLJ147" s="20"/>
      <c r="VLK147" s="20"/>
      <c r="VLL147" s="20"/>
      <c r="VLM147" s="20"/>
      <c r="VLN147" s="20"/>
      <c r="VLO147" s="20"/>
      <c r="VLP147" s="20"/>
      <c r="VLQ147" s="20"/>
      <c r="VLR147" s="20"/>
      <c r="VLS147" s="20"/>
      <c r="VLT147" s="20"/>
      <c r="VLU147" s="20"/>
      <c r="VLV147" s="20"/>
      <c r="VLW147" s="20"/>
      <c r="VLX147" s="20"/>
      <c r="VLY147" s="20"/>
      <c r="VLZ147" s="20"/>
      <c r="VMA147" s="20"/>
      <c r="VMB147" s="20"/>
      <c r="VMC147" s="20"/>
      <c r="VMD147" s="20"/>
      <c r="VME147" s="20"/>
      <c r="VMF147" s="20"/>
      <c r="VMG147" s="20"/>
      <c r="VMH147" s="20"/>
      <c r="VMI147" s="20"/>
      <c r="VMJ147" s="20"/>
      <c r="VMK147" s="20"/>
      <c r="VML147" s="20"/>
      <c r="VMM147" s="20"/>
      <c r="VMN147" s="20"/>
      <c r="VMO147" s="20"/>
      <c r="VMP147" s="20"/>
      <c r="VMQ147" s="20"/>
      <c r="VMR147" s="20"/>
      <c r="VMS147" s="20"/>
      <c r="VMT147" s="20"/>
      <c r="VMU147" s="20"/>
      <c r="VMV147" s="20"/>
      <c r="VMW147" s="20"/>
      <c r="VMX147" s="20"/>
      <c r="VMY147" s="20"/>
      <c r="VMZ147" s="20"/>
      <c r="VNA147" s="20"/>
      <c r="VNB147" s="20"/>
      <c r="VNC147" s="20"/>
      <c r="VND147" s="20"/>
      <c r="VNE147" s="20"/>
      <c r="VNF147" s="20"/>
      <c r="VNG147" s="20"/>
      <c r="VNH147" s="20"/>
      <c r="VNI147" s="20"/>
      <c r="VNJ147" s="20"/>
      <c r="VNK147" s="20"/>
      <c r="VNL147" s="20"/>
      <c r="VNM147" s="20"/>
      <c r="VNN147" s="20"/>
      <c r="VNO147" s="20"/>
      <c r="VNP147" s="20"/>
      <c r="VNQ147" s="20"/>
      <c r="VNR147" s="20"/>
      <c r="VNS147" s="20"/>
      <c r="VNT147" s="20"/>
      <c r="VNU147" s="20"/>
      <c r="VNV147" s="20"/>
      <c r="VNW147" s="20"/>
      <c r="VNX147" s="20"/>
      <c r="VNY147" s="20"/>
      <c r="VNZ147" s="20"/>
      <c r="VOA147" s="20"/>
      <c r="VOB147" s="20"/>
      <c r="VOC147" s="20"/>
      <c r="VOD147" s="20"/>
      <c r="VOE147" s="20"/>
      <c r="VOF147" s="20"/>
      <c r="VOG147" s="20"/>
      <c r="VOH147" s="20"/>
      <c r="VOI147" s="20"/>
      <c r="VOJ147" s="20"/>
      <c r="VOK147" s="20"/>
      <c r="VOL147" s="20"/>
      <c r="VOM147" s="20"/>
      <c r="VON147" s="20"/>
      <c r="VOO147" s="20"/>
      <c r="VOP147" s="20"/>
      <c r="VOQ147" s="20"/>
      <c r="VOR147" s="20"/>
      <c r="VOS147" s="20"/>
      <c r="VOT147" s="20"/>
      <c r="VOU147" s="20"/>
      <c r="VOV147" s="20"/>
      <c r="VOW147" s="20"/>
      <c r="VOX147" s="20"/>
      <c r="VOY147" s="20"/>
      <c r="VOZ147" s="20"/>
      <c r="VPA147" s="20"/>
      <c r="VPB147" s="20"/>
      <c r="VPC147" s="20"/>
      <c r="VPD147" s="20"/>
      <c r="VPE147" s="20"/>
      <c r="VPF147" s="20"/>
      <c r="VPG147" s="20"/>
      <c r="VPH147" s="20"/>
      <c r="VPI147" s="20"/>
      <c r="VPJ147" s="20"/>
      <c r="VPK147" s="20"/>
      <c r="VPL147" s="20"/>
      <c r="VPM147" s="20"/>
      <c r="VPN147" s="20"/>
      <c r="VPO147" s="20"/>
      <c r="VPP147" s="20"/>
      <c r="VPQ147" s="20"/>
      <c r="VPR147" s="20"/>
      <c r="VPS147" s="20"/>
      <c r="VPT147" s="20"/>
      <c r="VPU147" s="20"/>
      <c r="VPV147" s="20"/>
      <c r="VPW147" s="20"/>
      <c r="VPX147" s="20"/>
      <c r="VPY147" s="20"/>
      <c r="VPZ147" s="20"/>
      <c r="VQA147" s="20"/>
      <c r="VQB147" s="20"/>
      <c r="VQC147" s="20"/>
      <c r="VQD147" s="20"/>
      <c r="VQE147" s="20"/>
      <c r="VQF147" s="20"/>
      <c r="VQG147" s="20"/>
      <c r="VQH147" s="20"/>
      <c r="VQI147" s="20"/>
      <c r="VQJ147" s="20"/>
      <c r="VQK147" s="20"/>
      <c r="VQL147" s="20"/>
      <c r="VQM147" s="20"/>
      <c r="VQN147" s="20"/>
      <c r="VQO147" s="20"/>
      <c r="VQP147" s="20"/>
      <c r="VQQ147" s="20"/>
      <c r="VQR147" s="20"/>
      <c r="VQS147" s="20"/>
      <c r="VQT147" s="20"/>
      <c r="VQU147" s="20"/>
      <c r="VQV147" s="20"/>
      <c r="VQW147" s="20"/>
      <c r="VQX147" s="20"/>
      <c r="VQY147" s="20"/>
      <c r="VQZ147" s="20"/>
      <c r="VRA147" s="20"/>
      <c r="VRB147" s="20"/>
      <c r="VRC147" s="20"/>
      <c r="VRD147" s="20"/>
      <c r="VRE147" s="20"/>
      <c r="VRF147" s="20"/>
      <c r="VRG147" s="20"/>
      <c r="VRH147" s="20"/>
      <c r="VRI147" s="20"/>
      <c r="VRJ147" s="20"/>
      <c r="VRK147" s="20"/>
      <c r="VRL147" s="20"/>
      <c r="VRM147" s="20"/>
      <c r="VRN147" s="20"/>
      <c r="VRO147" s="20"/>
      <c r="VRP147" s="20"/>
      <c r="VRQ147" s="20"/>
      <c r="VRR147" s="20"/>
      <c r="VRS147" s="20"/>
      <c r="VRT147" s="20"/>
      <c r="VRU147" s="20"/>
      <c r="VRV147" s="20"/>
      <c r="VRW147" s="20"/>
      <c r="VRX147" s="20"/>
      <c r="VRY147" s="20"/>
      <c r="VRZ147" s="20"/>
      <c r="VSA147" s="20"/>
      <c r="VSB147" s="20"/>
      <c r="VSC147" s="20"/>
      <c r="VSD147" s="20"/>
      <c r="VSE147" s="20"/>
      <c r="VSF147" s="20"/>
      <c r="VSG147" s="20"/>
      <c r="VSH147" s="20"/>
      <c r="VSI147" s="20"/>
      <c r="VSJ147" s="20"/>
      <c r="VSK147" s="20"/>
      <c r="VSL147" s="20"/>
      <c r="VSM147" s="20"/>
      <c r="VSN147" s="20"/>
      <c r="VSO147" s="20"/>
      <c r="VSP147" s="20"/>
      <c r="VSQ147" s="20"/>
      <c r="VSR147" s="20"/>
      <c r="VSS147" s="20"/>
      <c r="VST147" s="20"/>
      <c r="VSU147" s="20"/>
      <c r="VSV147" s="20"/>
      <c r="VSW147" s="20"/>
      <c r="VSX147" s="20"/>
      <c r="VSY147" s="20"/>
      <c r="VSZ147" s="20"/>
      <c r="VTA147" s="20"/>
      <c r="VTB147" s="20"/>
      <c r="VTC147" s="20"/>
      <c r="VTD147" s="20"/>
      <c r="VTE147" s="20"/>
      <c r="VTF147" s="20"/>
      <c r="VTG147" s="20"/>
      <c r="VTH147" s="20"/>
      <c r="VTI147" s="20"/>
      <c r="VTJ147" s="20"/>
      <c r="VTK147" s="20"/>
      <c r="VTL147" s="20"/>
      <c r="VTM147" s="20"/>
      <c r="VTN147" s="20"/>
      <c r="VTO147" s="20"/>
      <c r="VTP147" s="20"/>
      <c r="VTQ147" s="20"/>
      <c r="VTR147" s="20"/>
      <c r="VTS147" s="20"/>
      <c r="VTT147" s="20"/>
      <c r="VTU147" s="20"/>
      <c r="VTV147" s="20"/>
      <c r="VTW147" s="20"/>
      <c r="VTX147" s="20"/>
      <c r="VTY147" s="20"/>
      <c r="VTZ147" s="20"/>
      <c r="VUA147" s="20"/>
      <c r="VUB147" s="20"/>
      <c r="VUC147" s="20"/>
      <c r="VUD147" s="20"/>
      <c r="VUE147" s="20"/>
      <c r="VUF147" s="20"/>
      <c r="VUG147" s="20"/>
      <c r="VUH147" s="20"/>
      <c r="VUI147" s="20"/>
      <c r="VUJ147" s="20"/>
      <c r="VUK147" s="20"/>
      <c r="VUL147" s="20"/>
      <c r="VUM147" s="20"/>
      <c r="VUN147" s="20"/>
      <c r="VUO147" s="20"/>
      <c r="VUP147" s="20"/>
      <c r="VUQ147" s="20"/>
      <c r="VUR147" s="20"/>
      <c r="VUS147" s="20"/>
      <c r="VUT147" s="20"/>
      <c r="VUU147" s="20"/>
      <c r="VUV147" s="20"/>
      <c r="VUW147" s="20"/>
      <c r="VUX147" s="20"/>
      <c r="VUY147" s="20"/>
      <c r="VUZ147" s="20"/>
      <c r="VVA147" s="20"/>
      <c r="VVB147" s="20"/>
      <c r="VVC147" s="20"/>
      <c r="VVD147" s="20"/>
      <c r="VVE147" s="20"/>
      <c r="VVF147" s="20"/>
      <c r="VVG147" s="20"/>
      <c r="VVH147" s="20"/>
      <c r="VVI147" s="20"/>
      <c r="VVJ147" s="20"/>
      <c r="VVK147" s="20"/>
      <c r="VVL147" s="20"/>
      <c r="VVM147" s="20"/>
      <c r="VVN147" s="20"/>
      <c r="VVO147" s="20"/>
      <c r="VVP147" s="20"/>
      <c r="VVQ147" s="20"/>
      <c r="VVR147" s="20"/>
      <c r="VVS147" s="20"/>
      <c r="VVT147" s="20"/>
      <c r="VVU147" s="20"/>
      <c r="VVV147" s="20"/>
      <c r="VVW147" s="20"/>
      <c r="VVX147" s="20"/>
      <c r="VVY147" s="20"/>
      <c r="VVZ147" s="20"/>
      <c r="VWA147" s="20"/>
      <c r="VWB147" s="20"/>
      <c r="VWC147" s="20"/>
      <c r="VWD147" s="20"/>
      <c r="VWE147" s="20"/>
      <c r="VWF147" s="20"/>
      <c r="VWG147" s="20"/>
      <c r="VWH147" s="20"/>
      <c r="VWI147" s="20"/>
      <c r="VWJ147" s="20"/>
      <c r="VWK147" s="20"/>
      <c r="VWL147" s="20"/>
      <c r="VWM147" s="20"/>
      <c r="VWN147" s="20"/>
      <c r="VWO147" s="20"/>
      <c r="VWP147" s="20"/>
      <c r="VWQ147" s="20"/>
      <c r="VWR147" s="20"/>
      <c r="VWS147" s="20"/>
      <c r="VWT147" s="20"/>
      <c r="VWU147" s="20"/>
      <c r="VWV147" s="20"/>
      <c r="VWW147" s="20"/>
      <c r="VWX147" s="20"/>
      <c r="VWY147" s="20"/>
      <c r="VWZ147" s="20"/>
      <c r="VXA147" s="20"/>
      <c r="VXB147" s="20"/>
      <c r="VXC147" s="20"/>
      <c r="VXD147" s="20"/>
      <c r="VXE147" s="20"/>
      <c r="VXF147" s="20"/>
      <c r="VXG147" s="20"/>
      <c r="VXH147" s="20"/>
      <c r="VXI147" s="20"/>
      <c r="VXJ147" s="20"/>
      <c r="VXK147" s="20"/>
      <c r="VXL147" s="20"/>
      <c r="VXM147" s="20"/>
      <c r="VXN147" s="20"/>
      <c r="VXO147" s="20"/>
      <c r="VXP147" s="20"/>
      <c r="VXQ147" s="20"/>
      <c r="VXR147" s="20"/>
      <c r="VXS147" s="20"/>
      <c r="VXT147" s="20"/>
      <c r="VXU147" s="20"/>
      <c r="VXV147" s="20"/>
      <c r="VXW147" s="20"/>
      <c r="VXX147" s="20"/>
      <c r="VXY147" s="20"/>
      <c r="VXZ147" s="20"/>
      <c r="VYA147" s="20"/>
      <c r="VYB147" s="20"/>
      <c r="VYC147" s="20"/>
      <c r="VYD147" s="20"/>
      <c r="VYE147" s="20"/>
      <c r="VYF147" s="20"/>
      <c r="VYG147" s="20"/>
      <c r="VYH147" s="20"/>
      <c r="VYI147" s="20"/>
      <c r="VYJ147" s="20"/>
      <c r="VYK147" s="20"/>
      <c r="VYL147" s="20"/>
      <c r="VYM147" s="20"/>
      <c r="VYN147" s="20"/>
      <c r="VYO147" s="20"/>
      <c r="VYP147" s="20"/>
      <c r="VYQ147" s="20"/>
      <c r="VYR147" s="20"/>
      <c r="VYS147" s="20"/>
      <c r="VYT147" s="20"/>
      <c r="VYU147" s="20"/>
      <c r="VYV147" s="20"/>
      <c r="VYW147" s="20"/>
      <c r="VYX147" s="20"/>
      <c r="VYY147" s="20"/>
      <c r="VYZ147" s="20"/>
      <c r="VZA147" s="20"/>
      <c r="VZB147" s="20"/>
      <c r="VZC147" s="20"/>
      <c r="VZD147" s="20"/>
      <c r="VZE147" s="20"/>
      <c r="VZF147" s="20"/>
      <c r="VZG147" s="20"/>
      <c r="VZH147" s="20"/>
      <c r="VZI147" s="20"/>
      <c r="VZJ147" s="20"/>
      <c r="VZK147" s="20"/>
      <c r="VZL147" s="20"/>
      <c r="VZM147" s="20"/>
      <c r="VZN147" s="20"/>
      <c r="VZO147" s="20"/>
      <c r="VZP147" s="20"/>
      <c r="VZQ147" s="20"/>
      <c r="VZR147" s="20"/>
      <c r="VZS147" s="20"/>
      <c r="VZT147" s="20"/>
      <c r="VZU147" s="20"/>
      <c r="VZV147" s="20"/>
      <c r="VZW147" s="20"/>
      <c r="VZX147" s="20"/>
      <c r="VZY147" s="20"/>
      <c r="VZZ147" s="20"/>
      <c r="WAA147" s="20"/>
      <c r="WAB147" s="20"/>
      <c r="WAC147" s="20"/>
      <c r="WAD147" s="20"/>
      <c r="WAE147" s="20"/>
      <c r="WAF147" s="20"/>
      <c r="WAG147" s="20"/>
      <c r="WAH147" s="20"/>
      <c r="WAI147" s="20"/>
      <c r="WAJ147" s="20"/>
      <c r="WAK147" s="20"/>
      <c r="WAL147" s="20"/>
      <c r="WAM147" s="20"/>
      <c r="WAN147" s="20"/>
      <c r="WAO147" s="20"/>
      <c r="WAP147" s="20"/>
      <c r="WAQ147" s="20"/>
      <c r="WAR147" s="20"/>
      <c r="WAS147" s="20"/>
      <c r="WAT147" s="20"/>
      <c r="WAU147" s="20"/>
      <c r="WAV147" s="20"/>
      <c r="WAW147" s="20"/>
      <c r="WAX147" s="20"/>
      <c r="WAY147" s="20"/>
      <c r="WAZ147" s="20"/>
      <c r="WBA147" s="20"/>
      <c r="WBB147" s="20"/>
      <c r="WBC147" s="20"/>
      <c r="WBD147" s="20"/>
      <c r="WBE147" s="20"/>
      <c r="WBF147" s="20"/>
      <c r="WBG147" s="20"/>
      <c r="WBH147" s="20"/>
      <c r="WBI147" s="20"/>
      <c r="WBJ147" s="20"/>
      <c r="WBK147" s="20"/>
      <c r="WBL147" s="20"/>
      <c r="WBM147" s="20"/>
      <c r="WBN147" s="20"/>
      <c r="WBO147" s="20"/>
      <c r="WBP147" s="20"/>
      <c r="WBQ147" s="20"/>
      <c r="WBR147" s="20"/>
      <c r="WBS147" s="20"/>
      <c r="WBT147" s="20"/>
      <c r="WBU147" s="20"/>
      <c r="WBV147" s="20"/>
      <c r="WBW147" s="20"/>
      <c r="WBX147" s="20"/>
      <c r="WBY147" s="20"/>
      <c r="WBZ147" s="20"/>
      <c r="WCA147" s="20"/>
      <c r="WCB147" s="20"/>
      <c r="WCC147" s="20"/>
      <c r="WCD147" s="20"/>
      <c r="WCE147" s="20"/>
      <c r="WCF147" s="20"/>
      <c r="WCG147" s="20"/>
      <c r="WCH147" s="20"/>
      <c r="WCI147" s="20"/>
      <c r="WCJ147" s="20"/>
      <c r="WCK147" s="20"/>
      <c r="WCL147" s="20"/>
      <c r="WCM147" s="20"/>
      <c r="WCN147" s="20"/>
      <c r="WCO147" s="20"/>
      <c r="WCP147" s="20"/>
      <c r="WCQ147" s="20"/>
      <c r="WCR147" s="20"/>
      <c r="WCS147" s="20"/>
      <c r="WCT147" s="20"/>
      <c r="WCU147" s="20"/>
      <c r="WCV147" s="20"/>
      <c r="WCW147" s="20"/>
      <c r="WCX147" s="20"/>
      <c r="WCY147" s="20"/>
      <c r="WCZ147" s="20"/>
      <c r="WDA147" s="20"/>
      <c r="WDB147" s="20"/>
      <c r="WDC147" s="20"/>
      <c r="WDD147" s="20"/>
      <c r="WDE147" s="20"/>
      <c r="WDF147" s="20"/>
      <c r="WDG147" s="20"/>
      <c r="WDH147" s="20"/>
      <c r="WDI147" s="20"/>
      <c r="WDJ147" s="20"/>
      <c r="WDK147" s="20"/>
      <c r="WDL147" s="20"/>
      <c r="WDM147" s="20"/>
      <c r="WDN147" s="20"/>
      <c r="WDO147" s="20"/>
      <c r="WDP147" s="20"/>
      <c r="WDQ147" s="20"/>
      <c r="WDR147" s="20"/>
      <c r="WDS147" s="20"/>
      <c r="WDT147" s="20"/>
      <c r="WDU147" s="20"/>
      <c r="WDV147" s="20"/>
      <c r="WDW147" s="20"/>
      <c r="WDX147" s="20"/>
      <c r="WDY147" s="20"/>
      <c r="WDZ147" s="20"/>
      <c r="WEA147" s="20"/>
      <c r="WEB147" s="20"/>
      <c r="WEC147" s="20"/>
      <c r="WED147" s="20"/>
      <c r="WEE147" s="20"/>
      <c r="WEF147" s="20"/>
      <c r="WEG147" s="20"/>
      <c r="WEH147" s="20"/>
      <c r="WEI147" s="20"/>
      <c r="WEJ147" s="20"/>
      <c r="WEK147" s="20"/>
      <c r="WEL147" s="20"/>
      <c r="WEM147" s="20"/>
      <c r="WEN147" s="20"/>
      <c r="WEO147" s="20"/>
      <c r="WEP147" s="20"/>
      <c r="WEQ147" s="20"/>
      <c r="WER147" s="20"/>
      <c r="WES147" s="20"/>
      <c r="WET147" s="20"/>
      <c r="WEU147" s="20"/>
      <c r="WEV147" s="20"/>
      <c r="WEW147" s="20"/>
      <c r="WEX147" s="20"/>
      <c r="WEY147" s="20"/>
      <c r="WEZ147" s="20"/>
      <c r="WFA147" s="20"/>
      <c r="WFB147" s="20"/>
      <c r="WFC147" s="20"/>
      <c r="WFD147" s="20"/>
      <c r="WFE147" s="20"/>
      <c r="WFF147" s="20"/>
      <c r="WFG147" s="20"/>
      <c r="WFH147" s="20"/>
      <c r="WFI147" s="20"/>
      <c r="WFJ147" s="20"/>
      <c r="WFK147" s="20"/>
      <c r="WFL147" s="20"/>
      <c r="WFM147" s="20"/>
      <c r="WFN147" s="20"/>
      <c r="WFO147" s="20"/>
      <c r="WFP147" s="20"/>
      <c r="WFQ147" s="20"/>
      <c r="WFR147" s="20"/>
      <c r="WFS147" s="20"/>
      <c r="WFT147" s="20"/>
      <c r="WFU147" s="20"/>
      <c r="WFV147" s="20"/>
      <c r="WFW147" s="20"/>
      <c r="WFX147" s="20"/>
      <c r="WFY147" s="20"/>
      <c r="WFZ147" s="20"/>
      <c r="WGA147" s="20"/>
      <c r="WGB147" s="20"/>
      <c r="WGC147" s="20"/>
      <c r="WGD147" s="20"/>
      <c r="WGE147" s="20"/>
      <c r="WGF147" s="20"/>
      <c r="WGG147" s="20"/>
      <c r="WGH147" s="20"/>
      <c r="WGI147" s="20"/>
      <c r="WGJ147" s="20"/>
      <c r="WGK147" s="20"/>
      <c r="WGL147" s="20"/>
      <c r="WGM147" s="20"/>
      <c r="WGN147" s="20"/>
      <c r="WGO147" s="20"/>
      <c r="WGP147" s="20"/>
      <c r="WGQ147" s="20"/>
      <c r="WGR147" s="20"/>
      <c r="WGS147" s="20"/>
      <c r="WGT147" s="20"/>
      <c r="WGU147" s="20"/>
      <c r="WGV147" s="20"/>
      <c r="WGW147" s="20"/>
      <c r="WGX147" s="20"/>
      <c r="WGY147" s="20"/>
      <c r="WGZ147" s="20"/>
      <c r="WHA147" s="20"/>
      <c r="WHB147" s="20"/>
      <c r="WHC147" s="20"/>
      <c r="WHD147" s="20"/>
      <c r="WHE147" s="20"/>
      <c r="WHF147" s="20"/>
      <c r="WHG147" s="20"/>
      <c r="WHH147" s="20"/>
      <c r="WHI147" s="20"/>
      <c r="WHJ147" s="20"/>
      <c r="WHK147" s="20"/>
      <c r="WHL147" s="20"/>
      <c r="WHM147" s="20"/>
      <c r="WHN147" s="20"/>
      <c r="WHO147" s="20"/>
      <c r="WHP147" s="20"/>
      <c r="WHQ147" s="20"/>
      <c r="WHR147" s="20"/>
      <c r="WHS147" s="20"/>
      <c r="WHT147" s="20"/>
      <c r="WHU147" s="20"/>
      <c r="WHV147" s="20"/>
      <c r="WHW147" s="20"/>
      <c r="WHX147" s="20"/>
      <c r="WHY147" s="20"/>
      <c r="WHZ147" s="20"/>
      <c r="WIA147" s="20"/>
      <c r="WIB147" s="20"/>
      <c r="WIC147" s="20"/>
      <c r="WID147" s="20"/>
      <c r="WIE147" s="20"/>
      <c r="WIF147" s="20"/>
      <c r="WIG147" s="20"/>
      <c r="WIH147" s="20"/>
      <c r="WII147" s="20"/>
      <c r="WIJ147" s="20"/>
      <c r="WIK147" s="20"/>
      <c r="WIL147" s="20"/>
      <c r="WIM147" s="20"/>
      <c r="WIN147" s="20"/>
      <c r="WIO147" s="20"/>
      <c r="WIP147" s="20"/>
      <c r="WIQ147" s="20"/>
      <c r="WIR147" s="20"/>
      <c r="WIS147" s="20"/>
      <c r="WIT147" s="20"/>
      <c r="WIU147" s="20"/>
      <c r="WIV147" s="20"/>
      <c r="WIW147" s="20"/>
      <c r="WIX147" s="20"/>
      <c r="WIY147" s="20"/>
      <c r="WIZ147" s="20"/>
      <c r="WJA147" s="20"/>
      <c r="WJB147" s="20"/>
      <c r="WJC147" s="20"/>
      <c r="WJD147" s="20"/>
      <c r="WJE147" s="20"/>
      <c r="WJF147" s="20"/>
      <c r="WJG147" s="20"/>
      <c r="WJH147" s="20"/>
      <c r="WJI147" s="20"/>
      <c r="WJJ147" s="20"/>
      <c r="WJK147" s="20"/>
      <c r="WJL147" s="20"/>
      <c r="WJM147" s="20"/>
      <c r="WJN147" s="20"/>
      <c r="WJO147" s="20"/>
      <c r="WJP147" s="20"/>
      <c r="WJQ147" s="20"/>
      <c r="WJR147" s="20"/>
      <c r="WJS147" s="20"/>
      <c r="WJT147" s="20"/>
      <c r="WJU147" s="20"/>
      <c r="WJV147" s="20"/>
      <c r="WJW147" s="20"/>
      <c r="WJX147" s="20"/>
      <c r="WJY147" s="20"/>
      <c r="WJZ147" s="20"/>
      <c r="WKA147" s="20"/>
      <c r="WKB147" s="20"/>
      <c r="WKC147" s="20"/>
      <c r="WKD147" s="20"/>
      <c r="WKE147" s="20"/>
      <c r="WKF147" s="20"/>
      <c r="WKG147" s="20"/>
      <c r="WKH147" s="20"/>
      <c r="WKI147" s="20"/>
      <c r="WKJ147" s="20"/>
      <c r="WKK147" s="20"/>
      <c r="WKL147" s="20"/>
      <c r="WKM147" s="20"/>
      <c r="WKN147" s="20"/>
      <c r="WKO147" s="20"/>
      <c r="WKP147" s="20"/>
      <c r="WKQ147" s="20"/>
      <c r="WKR147" s="20"/>
      <c r="WKS147" s="20"/>
      <c r="WKT147" s="20"/>
      <c r="WKU147" s="20"/>
      <c r="WKV147" s="20"/>
      <c r="WKW147" s="20"/>
      <c r="WKX147" s="20"/>
      <c r="WKY147" s="20"/>
      <c r="WKZ147" s="20"/>
      <c r="WLA147" s="20"/>
      <c r="WLB147" s="20"/>
      <c r="WLC147" s="20"/>
      <c r="WLD147" s="20"/>
      <c r="WLE147" s="20"/>
      <c r="WLF147" s="20"/>
      <c r="WLG147" s="20"/>
      <c r="WLH147" s="20"/>
      <c r="WLI147" s="20"/>
      <c r="WLJ147" s="20"/>
      <c r="WLK147" s="20"/>
      <c r="WLL147" s="20"/>
      <c r="WLM147" s="20"/>
      <c r="WLN147" s="20"/>
      <c r="WLO147" s="20"/>
      <c r="WLP147" s="20"/>
      <c r="WLQ147" s="20"/>
      <c r="WLR147" s="20"/>
      <c r="WLS147" s="20"/>
      <c r="WLT147" s="20"/>
      <c r="WLU147" s="20"/>
      <c r="WLV147" s="20"/>
      <c r="WLW147" s="20"/>
      <c r="WLX147" s="20"/>
      <c r="WLY147" s="20"/>
      <c r="WLZ147" s="20"/>
      <c r="WMA147" s="20"/>
      <c r="WMB147" s="20"/>
      <c r="WMC147" s="20"/>
      <c r="WMD147" s="20"/>
      <c r="WME147" s="20"/>
      <c r="WMF147" s="20"/>
      <c r="WMG147" s="20"/>
      <c r="WMH147" s="20"/>
      <c r="WMI147" s="20"/>
      <c r="WMJ147" s="20"/>
      <c r="WMK147" s="20"/>
      <c r="WML147" s="20"/>
      <c r="WMM147" s="20"/>
      <c r="WMN147" s="20"/>
      <c r="WMO147" s="20"/>
      <c r="WMP147" s="20"/>
      <c r="WMQ147" s="20"/>
      <c r="WMR147" s="20"/>
      <c r="WMS147" s="20"/>
      <c r="WMT147" s="20"/>
      <c r="WMU147" s="20"/>
      <c r="WMV147" s="20"/>
      <c r="WMW147" s="20"/>
      <c r="WMX147" s="20"/>
      <c r="WMY147" s="20"/>
      <c r="WMZ147" s="20"/>
      <c r="WNA147" s="20"/>
      <c r="WNB147" s="20"/>
      <c r="WNC147" s="20"/>
      <c r="WND147" s="20"/>
      <c r="WNE147" s="20"/>
      <c r="WNF147" s="20"/>
      <c r="WNG147" s="20"/>
      <c r="WNH147" s="20"/>
      <c r="WNI147" s="20"/>
      <c r="WNJ147" s="20"/>
      <c r="WNK147" s="20"/>
      <c r="WNL147" s="20"/>
      <c r="WNM147" s="20"/>
      <c r="WNN147" s="20"/>
      <c r="WNO147" s="20"/>
      <c r="WNP147" s="20"/>
      <c r="WNQ147" s="20"/>
      <c r="WNR147" s="20"/>
      <c r="WNS147" s="20"/>
      <c r="WNT147" s="20"/>
      <c r="WNU147" s="20"/>
      <c r="WNV147" s="20"/>
      <c r="WNW147" s="20"/>
      <c r="WNX147" s="20"/>
      <c r="WNY147" s="20"/>
      <c r="WNZ147" s="20"/>
      <c r="WOA147" s="20"/>
      <c r="WOB147" s="20"/>
      <c r="WOC147" s="20"/>
      <c r="WOD147" s="20"/>
      <c r="WOE147" s="20"/>
      <c r="WOF147" s="20"/>
      <c r="WOG147" s="20"/>
      <c r="WOH147" s="20"/>
      <c r="WOI147" s="20"/>
      <c r="WOJ147" s="20"/>
      <c r="WOK147" s="20"/>
      <c r="WOL147" s="20"/>
      <c r="WOM147" s="20"/>
      <c r="WON147" s="20"/>
      <c r="WOO147" s="20"/>
      <c r="WOP147" s="20"/>
      <c r="WOQ147" s="20"/>
      <c r="WOR147" s="20"/>
      <c r="WOS147" s="20"/>
      <c r="WOT147" s="20"/>
      <c r="WOU147" s="20"/>
      <c r="WOV147" s="20"/>
      <c r="WOW147" s="20"/>
      <c r="WOX147" s="20"/>
      <c r="WOY147" s="20"/>
      <c r="WOZ147" s="20"/>
      <c r="WPA147" s="20"/>
      <c r="WPB147" s="20"/>
      <c r="WPC147" s="20"/>
      <c r="WPD147" s="20"/>
      <c r="WPE147" s="20"/>
      <c r="WPF147" s="20"/>
      <c r="WPG147" s="20"/>
      <c r="WPH147" s="20"/>
      <c r="WPI147" s="20"/>
      <c r="WPJ147" s="20"/>
      <c r="WPK147" s="20"/>
      <c r="WPL147" s="20"/>
      <c r="WPM147" s="20"/>
      <c r="WPN147" s="20"/>
      <c r="WPO147" s="20"/>
      <c r="WPP147" s="20"/>
      <c r="WPQ147" s="20"/>
      <c r="WPR147" s="20"/>
      <c r="WPS147" s="20"/>
      <c r="WPT147" s="20"/>
      <c r="WPU147" s="20"/>
      <c r="WPV147" s="20"/>
      <c r="WPW147" s="20"/>
      <c r="WPX147" s="20"/>
      <c r="WPY147" s="20"/>
      <c r="WPZ147" s="20"/>
      <c r="WQA147" s="20"/>
      <c r="WQB147" s="20"/>
      <c r="WQC147" s="20"/>
      <c r="WQD147" s="20"/>
      <c r="WQE147" s="20"/>
      <c r="WQF147" s="20"/>
      <c r="WQG147" s="20"/>
      <c r="WQH147" s="20"/>
      <c r="WQI147" s="20"/>
      <c r="WQJ147" s="20"/>
      <c r="WQK147" s="20"/>
      <c r="WQL147" s="20"/>
      <c r="WQM147" s="20"/>
      <c r="WQN147" s="20"/>
      <c r="WQO147" s="20"/>
      <c r="WQP147" s="20"/>
      <c r="WQQ147" s="20"/>
      <c r="WQR147" s="20"/>
      <c r="WQS147" s="20"/>
      <c r="WQT147" s="20"/>
      <c r="WQU147" s="20"/>
      <c r="WQV147" s="20"/>
      <c r="WQW147" s="20"/>
      <c r="WQX147" s="20"/>
      <c r="WQY147" s="20"/>
      <c r="WQZ147" s="20"/>
      <c r="WRA147" s="20"/>
      <c r="WRB147" s="20"/>
      <c r="WRC147" s="20"/>
      <c r="WRD147" s="20"/>
      <c r="WRE147" s="20"/>
      <c r="WRF147" s="20"/>
      <c r="WRG147" s="20"/>
      <c r="WRH147" s="20"/>
      <c r="WRI147" s="20"/>
      <c r="WRJ147" s="20"/>
      <c r="WRK147" s="20"/>
      <c r="WRL147" s="20"/>
      <c r="WRM147" s="20"/>
      <c r="WRN147" s="20"/>
      <c r="WRO147" s="20"/>
      <c r="WRP147" s="20"/>
      <c r="WRQ147" s="20"/>
      <c r="WRR147" s="20"/>
      <c r="WRS147" s="20"/>
      <c r="WRT147" s="20"/>
      <c r="WRU147" s="20"/>
      <c r="WRV147" s="20"/>
      <c r="WRW147" s="20"/>
      <c r="WRX147" s="20"/>
      <c r="WRY147" s="20"/>
      <c r="WRZ147" s="20"/>
      <c r="WSA147" s="20"/>
      <c r="WSB147" s="20"/>
      <c r="WSC147" s="20"/>
      <c r="WSD147" s="20"/>
      <c r="WSE147" s="20"/>
      <c r="WSF147" s="20"/>
      <c r="WSG147" s="20"/>
      <c r="WSH147" s="20"/>
      <c r="WSI147" s="20"/>
      <c r="WSJ147" s="20"/>
      <c r="WSK147" s="20"/>
      <c r="WSL147" s="20"/>
      <c r="WSM147" s="20"/>
      <c r="WSN147" s="20"/>
      <c r="WSO147" s="20"/>
      <c r="WSP147" s="20"/>
      <c r="WSQ147" s="20"/>
      <c r="WSR147" s="20"/>
      <c r="WSS147" s="20"/>
      <c r="WST147" s="20"/>
      <c r="WSU147" s="20"/>
      <c r="WSV147" s="20"/>
      <c r="WSW147" s="20"/>
      <c r="WSX147" s="20"/>
      <c r="WSY147" s="20"/>
      <c r="WSZ147" s="20"/>
      <c r="WTA147" s="20"/>
      <c r="WTB147" s="20"/>
      <c r="WTC147" s="20"/>
      <c r="WTD147" s="20"/>
      <c r="WTE147" s="20"/>
      <c r="WTF147" s="20"/>
      <c r="WTG147" s="20"/>
      <c r="WTH147" s="20"/>
      <c r="WTI147" s="20"/>
      <c r="WTJ147" s="20"/>
      <c r="WTK147" s="20"/>
      <c r="WTL147" s="20"/>
      <c r="WTM147" s="20"/>
      <c r="WTN147" s="20"/>
      <c r="WTO147" s="20"/>
      <c r="WTP147" s="20"/>
      <c r="WTQ147" s="20"/>
      <c r="WTR147" s="20"/>
      <c r="WTS147" s="20"/>
      <c r="WTT147" s="20"/>
      <c r="WTU147" s="20"/>
      <c r="WTV147" s="20"/>
      <c r="WTW147" s="20"/>
      <c r="WTX147" s="20"/>
      <c r="WTY147" s="20"/>
      <c r="WTZ147" s="20"/>
      <c r="WUA147" s="20"/>
      <c r="WUB147" s="20"/>
      <c r="WUC147" s="20"/>
      <c r="WUD147" s="20"/>
      <c r="WUE147" s="20"/>
      <c r="WUF147" s="20"/>
      <c r="WUG147" s="20"/>
      <c r="WUH147" s="20"/>
      <c r="WUI147" s="20"/>
      <c r="WUJ147" s="20"/>
      <c r="WUK147" s="20"/>
      <c r="WUL147" s="20"/>
      <c r="WUM147" s="20"/>
      <c r="WUN147" s="20"/>
      <c r="WUO147" s="20"/>
      <c r="WUP147" s="20"/>
      <c r="WUQ147" s="20"/>
      <c r="WUR147" s="20"/>
      <c r="WUS147" s="20"/>
      <c r="WUT147" s="20"/>
      <c r="WUU147" s="20"/>
      <c r="WUV147" s="20"/>
      <c r="WUW147" s="20"/>
      <c r="WUX147" s="20"/>
      <c r="WUY147" s="20"/>
      <c r="WUZ147" s="20"/>
      <c r="WVA147" s="20"/>
      <c r="WVB147" s="20"/>
      <c r="WVC147" s="20"/>
      <c r="WVD147" s="20"/>
      <c r="WVE147" s="20"/>
      <c r="WVF147" s="20"/>
      <c r="WVG147" s="20"/>
      <c r="WVH147" s="20"/>
      <c r="WVI147" s="20"/>
      <c r="WVJ147" s="20"/>
      <c r="WVK147" s="20"/>
      <c r="WVL147" s="20"/>
      <c r="WVM147" s="20"/>
      <c r="WVN147" s="20"/>
      <c r="WVO147" s="20"/>
      <c r="WVP147" s="20"/>
      <c r="WVQ147" s="20"/>
      <c r="WVR147" s="20"/>
      <c r="WVS147" s="20"/>
      <c r="WVT147" s="20"/>
      <c r="WVU147" s="20"/>
      <c r="WVV147" s="20"/>
      <c r="WVW147" s="20"/>
      <c r="WVX147" s="20"/>
      <c r="WVY147" s="20"/>
      <c r="WVZ147" s="20"/>
      <c r="WWA147" s="20"/>
      <c r="WWB147" s="20"/>
      <c r="WWC147" s="20"/>
      <c r="WWD147" s="20"/>
      <c r="WWE147" s="20"/>
      <c r="WWF147" s="20"/>
      <c r="WWG147" s="20"/>
      <c r="WWH147" s="20"/>
      <c r="WWI147" s="20"/>
      <c r="WWJ147" s="20"/>
      <c r="WWK147" s="20"/>
      <c r="WWL147" s="20"/>
      <c r="WWM147" s="20"/>
      <c r="WWN147" s="20"/>
      <c r="WWO147" s="20"/>
      <c r="WWP147" s="20"/>
      <c r="WWQ147" s="20"/>
      <c r="WWR147" s="20"/>
      <c r="WWS147" s="20"/>
      <c r="WWT147" s="20"/>
      <c r="WWU147" s="20"/>
      <c r="WWV147" s="20"/>
      <c r="WWW147" s="20"/>
      <c r="WWX147" s="20"/>
      <c r="WWY147" s="20"/>
      <c r="WWZ147" s="20"/>
      <c r="WXA147" s="20"/>
      <c r="WXB147" s="20"/>
      <c r="WXC147" s="20"/>
      <c r="WXD147" s="20"/>
      <c r="WXE147" s="20"/>
      <c r="WXF147" s="20"/>
      <c r="WXG147" s="20"/>
      <c r="WXH147" s="20"/>
      <c r="WXI147" s="20"/>
      <c r="WXJ147" s="20"/>
      <c r="WXK147" s="20"/>
      <c r="WXL147" s="20"/>
      <c r="WXM147" s="20"/>
      <c r="WXN147" s="20"/>
      <c r="WXO147" s="20"/>
      <c r="WXP147" s="20"/>
      <c r="WXQ147" s="20"/>
      <c r="WXR147" s="20"/>
      <c r="WXS147" s="20"/>
      <c r="WXT147" s="20"/>
      <c r="WXU147" s="20"/>
      <c r="WXV147" s="20"/>
      <c r="WXW147" s="20"/>
      <c r="WXX147" s="20"/>
      <c r="WXY147" s="20"/>
      <c r="WXZ147" s="20"/>
      <c r="WYA147" s="20"/>
      <c r="WYB147" s="20"/>
      <c r="WYC147" s="20"/>
      <c r="WYD147" s="20"/>
      <c r="WYE147" s="20"/>
      <c r="WYF147" s="20"/>
      <c r="WYG147" s="20"/>
      <c r="WYH147" s="20"/>
      <c r="WYI147" s="20"/>
      <c r="WYJ147" s="20"/>
      <c r="WYK147" s="20"/>
      <c r="WYL147" s="20"/>
      <c r="WYM147" s="20"/>
      <c r="WYN147" s="20"/>
      <c r="WYO147" s="20"/>
      <c r="WYP147" s="20"/>
      <c r="WYQ147" s="20"/>
      <c r="WYR147" s="20"/>
      <c r="WYS147" s="20"/>
      <c r="WYT147" s="20"/>
      <c r="WYU147" s="20"/>
      <c r="WYV147" s="20"/>
      <c r="WYW147" s="20"/>
      <c r="WYX147" s="20"/>
      <c r="WYY147" s="20"/>
      <c r="WYZ147" s="20"/>
      <c r="WZA147" s="20"/>
      <c r="WZB147" s="20"/>
      <c r="WZC147" s="20"/>
      <c r="WZD147" s="20"/>
      <c r="WZE147" s="20"/>
      <c r="WZF147" s="20"/>
      <c r="WZG147" s="20"/>
      <c r="WZH147" s="20"/>
      <c r="WZI147" s="20"/>
      <c r="WZJ147" s="20"/>
      <c r="WZK147" s="20"/>
      <c r="WZL147" s="20"/>
      <c r="WZM147" s="20"/>
      <c r="WZN147" s="20"/>
      <c r="WZO147" s="20"/>
      <c r="WZP147" s="20"/>
      <c r="WZQ147" s="20"/>
      <c r="WZR147" s="20"/>
      <c r="WZS147" s="20"/>
      <c r="WZT147" s="20"/>
      <c r="WZU147" s="20"/>
      <c r="WZV147" s="20"/>
      <c r="WZW147" s="20"/>
      <c r="WZX147" s="20"/>
      <c r="WZY147" s="20"/>
      <c r="WZZ147" s="20"/>
      <c r="XAA147" s="20"/>
      <c r="XAB147" s="20"/>
      <c r="XAC147" s="20"/>
      <c r="XAD147" s="20"/>
      <c r="XAE147" s="20"/>
      <c r="XAF147" s="20"/>
      <c r="XAG147" s="20"/>
      <c r="XAH147" s="20"/>
      <c r="XAI147" s="20"/>
      <c r="XAJ147" s="20"/>
      <c r="XAK147" s="20"/>
      <c r="XAL147" s="20"/>
      <c r="XAM147" s="20"/>
      <c r="XAN147" s="20"/>
      <c r="XAO147" s="20"/>
      <c r="XAP147" s="20"/>
      <c r="XAQ147" s="20"/>
      <c r="XAR147" s="20"/>
      <c r="XAS147" s="20"/>
      <c r="XAT147" s="20"/>
      <c r="XAU147" s="20"/>
      <c r="XAV147" s="20"/>
      <c r="XAW147" s="20"/>
      <c r="XAX147" s="20"/>
      <c r="XAY147" s="20"/>
      <c r="XAZ147" s="20"/>
      <c r="XBA147" s="20"/>
      <c r="XBB147" s="20"/>
      <c r="XBC147" s="20"/>
      <c r="XBD147" s="20"/>
      <c r="XBE147" s="20"/>
      <c r="XBF147" s="20"/>
      <c r="XBG147" s="20"/>
      <c r="XBH147" s="20"/>
      <c r="XBI147" s="20"/>
      <c r="XBJ147" s="20"/>
      <c r="XBK147" s="20"/>
      <c r="XBL147" s="20"/>
      <c r="XBM147" s="20"/>
      <c r="XBN147" s="20"/>
      <c r="XBO147" s="20"/>
      <c r="XBP147" s="20"/>
      <c r="XBQ147" s="20"/>
      <c r="XBR147" s="20"/>
      <c r="XBS147" s="20"/>
      <c r="XBT147" s="20"/>
      <c r="XBU147" s="20"/>
      <c r="XBV147" s="20"/>
      <c r="XBW147" s="20"/>
      <c r="XBX147" s="20"/>
      <c r="XBY147" s="20"/>
      <c r="XBZ147" s="20"/>
      <c r="XCA147" s="20"/>
      <c r="XCB147" s="20"/>
      <c r="XCC147" s="20"/>
      <c r="XCD147" s="20"/>
      <c r="XCE147" s="20"/>
      <c r="XCF147" s="20"/>
      <c r="XCG147" s="20"/>
      <c r="XCH147" s="20"/>
      <c r="XCI147" s="20"/>
      <c r="XCJ147" s="20"/>
      <c r="XCK147" s="20"/>
      <c r="XCL147" s="20"/>
      <c r="XCM147" s="20"/>
      <c r="XCN147" s="20"/>
      <c r="XCO147" s="20"/>
      <c r="XCP147" s="20"/>
      <c r="XCQ147" s="20"/>
      <c r="XCR147" s="20"/>
      <c r="XCS147" s="20"/>
      <c r="XCT147" s="20"/>
      <c r="XCU147" s="20"/>
      <c r="XCV147" s="20"/>
      <c r="XCW147" s="20"/>
      <c r="XCX147" s="20"/>
      <c r="XCY147" s="20"/>
      <c r="XCZ147" s="20"/>
      <c r="XDA147" s="20"/>
      <c r="XDB147" s="20"/>
      <c r="XDC147" s="20"/>
      <c r="XDD147" s="20"/>
      <c r="XDE147" s="20"/>
      <c r="XDF147" s="20"/>
      <c r="XDG147" s="20"/>
      <c r="XDH147" s="20"/>
      <c r="XDI147" s="20"/>
      <c r="XDJ147" s="20"/>
      <c r="XDK147" s="20"/>
      <c r="XDL147" s="20"/>
      <c r="XDM147" s="20"/>
      <c r="XDN147" s="20"/>
      <c r="XDO147" s="20"/>
      <c r="XDP147" s="20"/>
      <c r="XDQ147" s="20"/>
      <c r="XDR147" s="20"/>
      <c r="XDS147" s="20"/>
      <c r="XDT147" s="20"/>
      <c r="XDU147" s="20"/>
      <c r="XDV147" s="20"/>
      <c r="XDW147" s="20"/>
      <c r="XDX147" s="20"/>
      <c r="XDY147" s="20"/>
      <c r="XDZ147" s="20"/>
      <c r="XEA147" s="20"/>
      <c r="XEB147" s="20"/>
      <c r="XEC147" s="20"/>
      <c r="XED147" s="20"/>
      <c r="XEE147" s="20"/>
      <c r="XEF147" s="20"/>
      <c r="XEG147" s="20"/>
      <c r="XEH147" s="20"/>
      <c r="XEI147" s="20"/>
      <c r="XEJ147" s="20"/>
      <c r="XEK147" s="20"/>
      <c r="XEL147" s="20"/>
      <c r="XEM147" s="20"/>
      <c r="XEN147" s="20"/>
      <c r="XEO147" s="20"/>
      <c r="XEP147" s="20"/>
      <c r="XEQ147" s="20"/>
      <c r="XER147" s="20"/>
      <c r="XES147" s="20"/>
      <c r="XET147" s="20"/>
      <c r="XEU147" s="20"/>
      <c r="XEV147" s="20"/>
      <c r="XEW147" s="20"/>
      <c r="XEX147" s="20"/>
      <c r="XEY147" s="20"/>
      <c r="XEZ147" s="20"/>
      <c r="XFA147" s="20"/>
      <c r="XFB147" s="20"/>
      <c r="XFC147" s="20"/>
      <c r="XFD147" s="20"/>
    </row>
    <row r="148" spans="1:16384">
      <c r="A148" s="9"/>
      <c r="B148" s="9"/>
      <c r="C148" s="9"/>
      <c r="D148" s="9"/>
      <c r="E148" s="9"/>
      <c r="F148" s="9"/>
      <c r="G148" s="9"/>
      <c r="H148" s="9"/>
      <c r="I148" s="9"/>
      <c r="J148" s="9"/>
      <c r="K148" s="9"/>
      <c r="L148" s="9"/>
      <c r="M148" s="9"/>
      <c r="N148" s="9"/>
      <c r="O148" s="9"/>
      <c r="P148" s="9"/>
      <c r="Q148" s="9"/>
      <c r="R148" s="9"/>
      <c r="S148" s="9"/>
      <c r="T148" s="9"/>
      <c r="U148" s="9"/>
      <c r="V148" s="9"/>
      <c r="W148" s="9"/>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row>
    <row r="149" spans="1:16384" hidden="1">
      <c r="A149" s="9"/>
      <c r="B149" s="9"/>
      <c r="C149" s="9"/>
      <c r="D149" s="9"/>
      <c r="E149" s="9"/>
      <c r="F149" s="9"/>
      <c r="G149" s="9"/>
      <c r="H149" s="9"/>
      <c r="I149" s="9"/>
      <c r="J149" s="9"/>
      <c r="K149" s="9"/>
      <c r="L149" s="9"/>
      <c r="M149" s="9"/>
      <c r="N149" s="9"/>
      <c r="O149" s="9"/>
      <c r="P149" s="9"/>
      <c r="Q149" s="9"/>
      <c r="R149" s="9"/>
      <c r="S149" s="9"/>
      <c r="T149" s="9"/>
      <c r="U149" s="9"/>
      <c r="V149" s="9"/>
      <c r="W149" s="9"/>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row>
    <row r="150" spans="1:16384" hidden="1">
      <c r="A150" s="9"/>
      <c r="B150" s="9"/>
      <c r="C150" s="9"/>
      <c r="D150" s="9"/>
      <c r="E150" s="9"/>
      <c r="F150" s="9"/>
      <c r="G150" s="9"/>
      <c r="H150" s="9"/>
      <c r="I150" s="9"/>
      <c r="J150" s="9"/>
      <c r="K150" s="9"/>
      <c r="L150" s="9"/>
      <c r="M150" s="9"/>
      <c r="N150" s="9"/>
      <c r="O150" s="9"/>
      <c r="P150" s="9"/>
      <c r="Q150" s="9"/>
      <c r="R150" s="9"/>
      <c r="S150" s="9"/>
      <c r="T150" s="9"/>
      <c r="U150" s="9"/>
      <c r="V150" s="9"/>
      <c r="W150" s="9"/>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row>
    <row r="151" spans="1:16384" hidden="1">
      <c r="A151" s="9"/>
      <c r="B151" s="9"/>
      <c r="C151" s="9"/>
      <c r="D151" s="9"/>
      <c r="E151" s="9"/>
      <c r="F151" s="9"/>
      <c r="G151" s="9"/>
      <c r="H151" s="9"/>
      <c r="I151" s="9"/>
      <c r="J151" s="9"/>
      <c r="K151" s="9"/>
      <c r="L151" s="9"/>
      <c r="M151" s="9"/>
      <c r="N151" s="9"/>
      <c r="O151" s="9"/>
      <c r="P151" s="9"/>
      <c r="Q151" s="9"/>
      <c r="R151" s="9"/>
      <c r="S151" s="9"/>
      <c r="T151" s="9"/>
      <c r="U151" s="9"/>
      <c r="V151" s="9"/>
      <c r="W151" s="9"/>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row>
    <row r="152" spans="1:16384" hidden="1">
      <c r="A152" s="9"/>
      <c r="B152" s="9"/>
      <c r="C152" s="9"/>
      <c r="D152" s="9"/>
      <c r="E152" s="9"/>
      <c r="F152" s="9"/>
      <c r="G152" s="9"/>
      <c r="H152" s="9"/>
      <c r="I152" s="9"/>
      <c r="J152" s="9"/>
      <c r="K152" s="9"/>
      <c r="L152" s="9"/>
      <c r="M152" s="9"/>
      <c r="N152" s="9"/>
      <c r="O152" s="9"/>
      <c r="P152" s="9"/>
      <c r="Q152" s="9"/>
      <c r="R152" s="9"/>
      <c r="S152" s="9"/>
      <c r="T152" s="9"/>
      <c r="U152" s="9"/>
      <c r="V152" s="9"/>
      <c r="W152" s="9"/>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row>
    <row r="153" spans="1:16384" hidden="1">
      <c r="A153" s="9"/>
      <c r="B153" s="9"/>
      <c r="C153" s="9"/>
      <c r="D153" s="9"/>
      <c r="E153" s="9"/>
      <c r="F153" s="9"/>
      <c r="G153" s="9"/>
      <c r="H153" s="9"/>
      <c r="I153" s="9"/>
      <c r="J153" s="9"/>
      <c r="K153" s="9"/>
      <c r="L153" s="9"/>
      <c r="M153" s="9"/>
      <c r="N153" s="9"/>
      <c r="O153" s="9"/>
      <c r="P153" s="9"/>
      <c r="Q153" s="9"/>
      <c r="R153" s="9"/>
      <c r="S153" s="9"/>
      <c r="T153" s="9"/>
      <c r="U153" s="9"/>
      <c r="V153" s="9"/>
      <c r="W153" s="9"/>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row>
    <row r="154" spans="1:16384" hidden="1">
      <c r="A154" s="9"/>
      <c r="B154" s="9"/>
      <c r="C154" s="9"/>
      <c r="D154" s="9"/>
      <c r="E154" s="9"/>
      <c r="F154" s="9"/>
      <c r="G154" s="9"/>
      <c r="H154" s="9"/>
      <c r="I154" s="9"/>
      <c r="J154" s="9"/>
      <c r="K154" s="9"/>
      <c r="L154" s="9"/>
      <c r="M154" s="9"/>
      <c r="N154" s="9"/>
      <c r="O154" s="9"/>
      <c r="P154" s="9"/>
      <c r="Q154" s="9"/>
      <c r="R154" s="9"/>
      <c r="S154" s="9"/>
      <c r="T154" s="9"/>
      <c r="U154" s="9"/>
      <c r="V154" s="9"/>
      <c r="W154" s="9"/>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row>
    <row r="155" spans="1:16384" hidden="1">
      <c r="A155" s="9"/>
      <c r="B155" s="9"/>
      <c r="C155" s="9"/>
      <c r="D155" s="9"/>
      <c r="E155" s="9"/>
      <c r="F155" s="9"/>
      <c r="G155" s="9"/>
      <c r="H155" s="9"/>
      <c r="I155" s="9"/>
      <c r="J155" s="9"/>
      <c r="K155" s="9"/>
      <c r="L155" s="9"/>
      <c r="M155" s="9"/>
      <c r="N155" s="9"/>
      <c r="O155" s="9"/>
      <c r="P155" s="9"/>
      <c r="Q155" s="9"/>
      <c r="R155" s="9"/>
      <c r="S155" s="9"/>
      <c r="T155" s="9"/>
      <c r="U155" s="9"/>
      <c r="V155" s="9"/>
      <c r="W155" s="9"/>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row>
    <row r="156" spans="1:16384" hidden="1">
      <c r="A156" s="9"/>
      <c r="B156" s="9"/>
      <c r="C156" s="9"/>
      <c r="D156" s="9"/>
      <c r="E156" s="9"/>
      <c r="F156" s="9"/>
      <c r="G156" s="9"/>
      <c r="H156" s="9"/>
      <c r="I156" s="9"/>
      <c r="J156" s="9"/>
      <c r="K156" s="9"/>
      <c r="L156" s="9"/>
      <c r="M156" s="9"/>
      <c r="N156" s="9"/>
      <c r="O156" s="9"/>
      <c r="P156" s="9"/>
      <c r="Q156" s="9"/>
      <c r="R156" s="9"/>
      <c r="S156" s="9"/>
      <c r="T156" s="9"/>
      <c r="U156" s="9"/>
      <c r="V156" s="9"/>
      <c r="W156" s="9"/>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row>
    <row r="157" spans="1:16384" hidden="1">
      <c r="A157" s="9"/>
      <c r="B157" s="9"/>
      <c r="C157" s="9"/>
      <c r="D157" s="9"/>
      <c r="E157" s="9"/>
      <c r="F157" s="9"/>
      <c r="G157" s="9"/>
      <c r="H157" s="9"/>
      <c r="I157" s="9"/>
      <c r="J157" s="9"/>
      <c r="K157" s="9"/>
      <c r="L157" s="9"/>
      <c r="M157" s="9"/>
      <c r="N157" s="9"/>
      <c r="O157" s="9"/>
      <c r="P157" s="9"/>
      <c r="Q157" s="9"/>
      <c r="R157" s="9"/>
      <c r="S157" s="9"/>
      <c r="T157" s="9"/>
      <c r="U157" s="9"/>
      <c r="V157" s="9"/>
      <c r="W157" s="9"/>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row>
    <row r="158" spans="1:16384" hidden="1">
      <c r="A158" s="9"/>
      <c r="B158" s="9"/>
      <c r="C158" s="9"/>
      <c r="D158" s="9"/>
      <c r="E158" s="9"/>
      <c r="F158" s="9"/>
      <c r="G158" s="9"/>
      <c r="H158" s="9"/>
      <c r="I158" s="9"/>
      <c r="J158" s="9"/>
      <c r="K158" s="9"/>
      <c r="L158" s="9"/>
      <c r="M158" s="9"/>
      <c r="N158" s="9"/>
      <c r="O158" s="9"/>
      <c r="P158" s="9"/>
      <c r="Q158" s="9"/>
      <c r="R158" s="9"/>
      <c r="S158" s="9"/>
      <c r="T158" s="9"/>
      <c r="U158" s="9"/>
      <c r="V158" s="9"/>
      <c r="W158" s="9"/>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row>
    <row r="159" spans="1:16384" hidden="1">
      <c r="A159" s="9"/>
      <c r="B159" s="9"/>
      <c r="C159" s="9"/>
      <c r="D159" s="9"/>
      <c r="E159" s="9"/>
      <c r="F159" s="9"/>
      <c r="G159" s="9"/>
      <c r="H159" s="9"/>
      <c r="I159" s="9"/>
      <c r="J159" s="9"/>
      <c r="K159" s="9"/>
      <c r="L159" s="9"/>
      <c r="M159" s="9"/>
      <c r="N159" s="9"/>
      <c r="O159" s="9"/>
      <c r="P159" s="9"/>
      <c r="Q159" s="9"/>
      <c r="R159" s="9"/>
      <c r="S159" s="9"/>
      <c r="T159" s="9"/>
      <c r="U159" s="9"/>
      <c r="V159" s="9"/>
      <c r="W159" s="9"/>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row>
    <row r="160" spans="1:16384" hidden="1">
      <c r="A160" s="9"/>
      <c r="B160" s="9"/>
      <c r="C160" s="9"/>
      <c r="D160" s="9"/>
      <c r="E160" s="9"/>
      <c r="F160" s="9"/>
      <c r="G160" s="9"/>
      <c r="H160" s="9"/>
      <c r="I160" s="9"/>
      <c r="J160" s="9"/>
      <c r="K160" s="9"/>
      <c r="L160" s="9"/>
      <c r="M160" s="9"/>
      <c r="N160" s="9"/>
      <c r="O160" s="9"/>
      <c r="P160" s="9"/>
      <c r="Q160" s="9"/>
      <c r="R160" s="9"/>
      <c r="S160" s="9"/>
      <c r="T160" s="9"/>
      <c r="U160" s="9"/>
      <c r="V160" s="9"/>
      <c r="W160" s="9"/>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row>
    <row r="161" spans="1:121" hidden="1">
      <c r="A161" s="9"/>
      <c r="B161" s="9"/>
      <c r="C161" s="9"/>
      <c r="D161" s="9"/>
      <c r="E161" s="9"/>
      <c r="F161" s="9"/>
      <c r="G161" s="9"/>
      <c r="H161" s="9"/>
      <c r="I161" s="9"/>
      <c r="J161" s="9"/>
      <c r="K161" s="9"/>
      <c r="L161" s="9"/>
      <c r="M161" s="9"/>
      <c r="N161" s="9"/>
      <c r="O161" s="9"/>
      <c r="P161" s="9"/>
      <c r="Q161" s="9"/>
      <c r="R161" s="9"/>
      <c r="S161" s="9"/>
      <c r="T161" s="9"/>
      <c r="U161" s="9"/>
      <c r="V161" s="9"/>
      <c r="W161" s="9"/>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row>
    <row r="162" spans="1:121" hidden="1">
      <c r="A162" s="9"/>
      <c r="B162" s="9"/>
      <c r="C162" s="9"/>
      <c r="D162" s="9"/>
      <c r="E162" s="9"/>
      <c r="F162" s="9"/>
      <c r="G162" s="9"/>
      <c r="H162" s="9"/>
      <c r="I162" s="9"/>
      <c r="J162" s="9"/>
      <c r="K162" s="9"/>
      <c r="L162" s="9"/>
      <c r="M162" s="9"/>
      <c r="N162" s="9"/>
      <c r="O162" s="9"/>
      <c r="P162" s="9"/>
      <c r="Q162" s="9"/>
      <c r="R162" s="9"/>
      <c r="S162" s="9"/>
      <c r="T162" s="9"/>
      <c r="U162" s="9"/>
      <c r="V162" s="9"/>
      <c r="W162" s="9"/>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row>
    <row r="163" spans="1:121" hidden="1">
      <c r="A163" s="9"/>
      <c r="B163" s="9"/>
      <c r="C163" s="9"/>
      <c r="D163" s="9"/>
      <c r="E163" s="9"/>
      <c r="F163" s="9"/>
      <c r="G163" s="9"/>
      <c r="H163" s="9"/>
      <c r="I163" s="9"/>
      <c r="J163" s="9"/>
      <c r="K163" s="9"/>
      <c r="L163" s="9"/>
      <c r="M163" s="9"/>
      <c r="N163" s="9"/>
      <c r="O163" s="9"/>
      <c r="P163" s="9"/>
      <c r="Q163" s="9"/>
      <c r="R163" s="9"/>
      <c r="S163" s="9"/>
      <c r="T163" s="9"/>
      <c r="U163" s="9"/>
      <c r="V163" s="9"/>
      <c r="W163" s="9"/>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row>
    <row r="164" spans="1:121" hidden="1">
      <c r="A164" s="9"/>
      <c r="B164" s="9"/>
      <c r="C164" s="9"/>
      <c r="D164" s="9"/>
      <c r="E164" s="9"/>
      <c r="F164" s="9"/>
      <c r="G164" s="9"/>
      <c r="H164" s="9"/>
      <c r="I164" s="9"/>
      <c r="J164" s="9"/>
      <c r="K164" s="9"/>
      <c r="L164" s="9"/>
      <c r="M164" s="9"/>
      <c r="N164" s="9"/>
      <c r="O164" s="9"/>
      <c r="P164" s="9"/>
      <c r="Q164" s="9"/>
      <c r="R164" s="9"/>
      <c r="S164" s="9"/>
      <c r="T164" s="9"/>
      <c r="U164" s="9"/>
      <c r="V164" s="9"/>
      <c r="W164" s="9"/>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row>
    <row r="165" spans="1:121" hidden="1">
      <c r="A165" s="9"/>
      <c r="B165" s="9"/>
      <c r="C165" s="9"/>
      <c r="D165" s="9"/>
      <c r="E165" s="9"/>
      <c r="F165" s="9"/>
      <c r="G165" s="9"/>
      <c r="H165" s="9"/>
      <c r="I165" s="9"/>
      <c r="J165" s="9"/>
      <c r="K165" s="9"/>
      <c r="L165" s="9"/>
      <c r="M165" s="9"/>
      <c r="N165" s="9"/>
      <c r="O165" s="9"/>
      <c r="P165" s="9"/>
      <c r="Q165" s="9"/>
      <c r="R165" s="9"/>
      <c r="S165" s="9"/>
      <c r="T165" s="9"/>
      <c r="U165" s="9"/>
      <c r="V165" s="9"/>
      <c r="W165" s="9"/>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row>
    <row r="166" spans="1:121" hidden="1">
      <c r="A166" s="9"/>
      <c r="B166" s="9"/>
      <c r="C166" s="9"/>
      <c r="D166" s="9"/>
      <c r="E166" s="9"/>
      <c r="F166" s="9"/>
      <c r="G166" s="9"/>
      <c r="H166" s="9"/>
      <c r="I166" s="9"/>
      <c r="J166" s="9"/>
      <c r="K166" s="9"/>
      <c r="L166" s="9"/>
      <c r="M166" s="9"/>
      <c r="N166" s="9"/>
      <c r="O166" s="9"/>
      <c r="P166" s="9"/>
      <c r="Q166" s="9"/>
      <c r="R166" s="9"/>
      <c r="S166" s="9"/>
      <c r="T166" s="9"/>
      <c r="U166" s="9"/>
      <c r="V166" s="9"/>
      <c r="W166" s="9"/>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row>
    <row r="167" spans="1:121" hidden="1">
      <c r="A167" s="9"/>
      <c r="B167" s="9"/>
      <c r="C167" s="9"/>
      <c r="D167" s="9"/>
      <c r="E167" s="9"/>
      <c r="F167" s="9"/>
      <c r="G167" s="9"/>
      <c r="H167" s="9"/>
      <c r="I167" s="9"/>
      <c r="J167" s="9"/>
      <c r="K167" s="9"/>
      <c r="L167" s="9"/>
      <c r="M167" s="9"/>
      <c r="N167" s="9"/>
      <c r="O167" s="9"/>
      <c r="P167" s="9"/>
      <c r="Q167" s="9"/>
      <c r="R167" s="9"/>
      <c r="S167" s="9"/>
      <c r="T167" s="9"/>
      <c r="U167" s="9"/>
      <c r="V167" s="9"/>
      <c r="W167" s="9"/>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row>
    <row r="168" spans="1:121" hidden="1">
      <c r="A168" s="9"/>
      <c r="B168" s="9"/>
      <c r="C168" s="9"/>
      <c r="D168" s="9"/>
      <c r="E168" s="9"/>
      <c r="F168" s="9"/>
      <c r="G168" s="9"/>
      <c r="H168" s="9"/>
      <c r="I168" s="9"/>
      <c r="J168" s="9"/>
      <c r="K168" s="9"/>
      <c r="L168" s="9"/>
      <c r="M168" s="9"/>
      <c r="N168" s="9"/>
      <c r="O168" s="9"/>
      <c r="P168" s="9"/>
      <c r="Q168" s="9"/>
      <c r="R168" s="9"/>
      <c r="S168" s="9"/>
      <c r="T168" s="9"/>
      <c r="U168" s="9"/>
      <c r="V168" s="9"/>
      <c r="W168" s="9"/>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row>
    <row r="169" spans="1:121" hidden="1">
      <c r="A169" s="9"/>
      <c r="B169" s="9"/>
      <c r="C169" s="9"/>
      <c r="D169" s="9"/>
      <c r="E169" s="9"/>
      <c r="F169" s="9"/>
      <c r="G169" s="9"/>
      <c r="H169" s="9"/>
      <c r="I169" s="9"/>
      <c r="J169" s="9"/>
      <c r="K169" s="9"/>
      <c r="L169" s="9"/>
      <c r="M169" s="9"/>
      <c r="N169" s="9"/>
      <c r="O169" s="9"/>
      <c r="P169" s="9"/>
      <c r="Q169" s="9"/>
      <c r="R169" s="9"/>
      <c r="S169" s="9"/>
      <c r="T169" s="9"/>
      <c r="U169" s="9"/>
      <c r="V169" s="9"/>
      <c r="W169" s="9"/>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row>
    <row r="170" spans="1:121" hidden="1">
      <c r="A170" s="9"/>
      <c r="B170" s="9"/>
      <c r="C170" s="9"/>
      <c r="D170" s="9"/>
      <c r="E170" s="9"/>
      <c r="F170" s="9"/>
      <c r="G170" s="9"/>
      <c r="H170" s="9"/>
      <c r="I170" s="9"/>
      <c r="J170" s="9"/>
      <c r="K170" s="9"/>
      <c r="L170" s="9"/>
      <c r="M170" s="9"/>
      <c r="N170" s="9"/>
      <c r="O170" s="9"/>
      <c r="P170" s="9"/>
      <c r="Q170" s="9"/>
      <c r="R170" s="9"/>
      <c r="S170" s="9"/>
      <c r="T170" s="9"/>
      <c r="U170" s="9"/>
      <c r="V170" s="9"/>
      <c r="W170" s="9"/>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row>
    <row r="171" spans="1:121" hidden="1">
      <c r="A171" s="9"/>
      <c r="B171" s="9"/>
      <c r="C171" s="9"/>
      <c r="D171" s="9"/>
      <c r="E171" s="9"/>
      <c r="F171" s="9"/>
      <c r="G171" s="9"/>
      <c r="H171" s="9"/>
      <c r="I171" s="9"/>
      <c r="J171" s="9"/>
      <c r="K171" s="9"/>
      <c r="L171" s="9"/>
      <c r="M171" s="9"/>
      <c r="N171" s="9"/>
      <c r="O171" s="9"/>
      <c r="P171" s="9"/>
      <c r="Q171" s="9"/>
      <c r="R171" s="9"/>
      <c r="S171" s="9"/>
      <c r="T171" s="9"/>
      <c r="U171" s="9"/>
      <c r="V171" s="9"/>
      <c r="W171" s="9"/>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row>
    <row r="172" spans="1:121" hidden="1">
      <c r="A172" s="9"/>
      <c r="B172" s="9"/>
      <c r="C172" s="9"/>
      <c r="D172" s="9"/>
      <c r="E172" s="9"/>
      <c r="F172" s="9"/>
      <c r="G172" s="9"/>
      <c r="H172" s="9"/>
      <c r="I172" s="9"/>
      <c r="J172" s="9"/>
      <c r="K172" s="9"/>
      <c r="L172" s="9"/>
      <c r="M172" s="9"/>
      <c r="N172" s="9"/>
      <c r="O172" s="9"/>
      <c r="P172" s="9"/>
      <c r="Q172" s="9"/>
      <c r="R172" s="9"/>
      <c r="S172" s="9"/>
      <c r="T172" s="9"/>
      <c r="U172" s="9"/>
      <c r="V172" s="9"/>
      <c r="W172" s="9"/>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row>
    <row r="173" spans="1:121" hidden="1">
      <c r="A173" s="9"/>
      <c r="B173" s="9"/>
      <c r="C173" s="9"/>
      <c r="D173" s="9"/>
      <c r="E173" s="9"/>
      <c r="F173" s="9"/>
      <c r="G173" s="9"/>
      <c r="H173" s="9"/>
      <c r="I173" s="9"/>
      <c r="J173" s="9"/>
      <c r="K173" s="9"/>
      <c r="L173" s="9"/>
      <c r="M173" s="9"/>
      <c r="N173" s="9"/>
      <c r="O173" s="9"/>
      <c r="P173" s="9"/>
      <c r="Q173" s="9"/>
      <c r="R173" s="9"/>
      <c r="S173" s="9"/>
      <c r="T173" s="9"/>
      <c r="U173" s="9"/>
      <c r="V173" s="9"/>
      <c r="W173" s="9"/>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row>
    <row r="174" spans="1:121" hidden="1">
      <c r="A174" s="9"/>
      <c r="B174" s="9"/>
      <c r="C174" s="9"/>
      <c r="D174" s="9"/>
      <c r="E174" s="9"/>
      <c r="F174" s="9"/>
      <c r="G174" s="9"/>
      <c r="H174" s="9"/>
      <c r="I174" s="9"/>
      <c r="J174" s="9"/>
      <c r="K174" s="9"/>
      <c r="L174" s="9"/>
      <c r="M174" s="9"/>
      <c r="N174" s="9"/>
      <c r="O174" s="9"/>
      <c r="P174" s="9"/>
      <c r="Q174" s="9"/>
      <c r="R174" s="9"/>
      <c r="S174" s="9"/>
      <c r="T174" s="9"/>
      <c r="U174" s="9"/>
      <c r="V174" s="9"/>
      <c r="W174" s="9"/>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row>
    <row r="175" spans="1:121" hidden="1">
      <c r="A175" s="9"/>
      <c r="B175" s="9"/>
      <c r="C175" s="9"/>
      <c r="D175" s="9"/>
      <c r="E175" s="9"/>
      <c r="F175" s="9"/>
      <c r="G175" s="9"/>
      <c r="H175" s="9"/>
      <c r="I175" s="9"/>
      <c r="J175" s="9"/>
      <c r="K175" s="9"/>
      <c r="L175" s="9"/>
      <c r="M175" s="9"/>
      <c r="N175" s="9"/>
      <c r="O175" s="9"/>
      <c r="P175" s="9"/>
      <c r="Q175" s="9"/>
      <c r="R175" s="9"/>
      <c r="S175" s="9"/>
      <c r="T175" s="9"/>
      <c r="U175" s="9"/>
      <c r="V175" s="9"/>
      <c r="W175" s="9"/>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row>
    <row r="176" spans="1:121" hidden="1">
      <c r="A176" s="9"/>
      <c r="B176" s="9"/>
      <c r="C176" s="9"/>
      <c r="D176" s="9"/>
      <c r="E176" s="9"/>
      <c r="F176" s="9"/>
      <c r="G176" s="9"/>
      <c r="H176" s="9"/>
      <c r="I176" s="9"/>
      <c r="J176" s="9"/>
      <c r="K176" s="9"/>
      <c r="L176" s="9"/>
      <c r="M176" s="9"/>
      <c r="N176" s="9"/>
      <c r="O176" s="9"/>
      <c r="P176" s="9"/>
      <c r="Q176" s="9"/>
      <c r="R176" s="9"/>
      <c r="S176" s="9"/>
      <c r="T176" s="9"/>
      <c r="U176" s="9"/>
      <c r="V176" s="9"/>
      <c r="W176" s="9"/>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row>
    <row r="177" spans="1:121" hidden="1">
      <c r="A177" s="9"/>
      <c r="B177" s="9"/>
      <c r="C177" s="9"/>
      <c r="D177" s="9"/>
      <c r="E177" s="9"/>
      <c r="F177" s="9"/>
      <c r="G177" s="9"/>
      <c r="H177" s="9"/>
      <c r="I177" s="9"/>
      <c r="J177" s="9"/>
      <c r="K177" s="9"/>
      <c r="L177" s="9"/>
      <c r="M177" s="9"/>
      <c r="N177" s="9"/>
      <c r="O177" s="9"/>
      <c r="P177" s="9"/>
      <c r="Q177" s="9"/>
      <c r="R177" s="9"/>
      <c r="S177" s="9"/>
      <c r="T177" s="9"/>
      <c r="U177" s="9"/>
      <c r="V177" s="9"/>
      <c r="W177" s="9"/>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row>
    <row r="178" spans="1:121" hidden="1">
      <c r="A178" s="9"/>
      <c r="B178" s="9"/>
      <c r="C178" s="9"/>
      <c r="D178" s="9"/>
      <c r="E178" s="9"/>
      <c r="F178" s="9"/>
      <c r="G178" s="9"/>
      <c r="H178" s="9"/>
      <c r="I178" s="9"/>
      <c r="J178" s="9"/>
      <c r="K178" s="9"/>
      <c r="L178" s="9"/>
      <c r="M178" s="9"/>
      <c r="N178" s="9"/>
      <c r="O178" s="9"/>
      <c r="P178" s="9"/>
      <c r="Q178" s="9"/>
      <c r="R178" s="9"/>
      <c r="S178" s="9"/>
      <c r="T178" s="9"/>
      <c r="U178" s="9"/>
      <c r="V178" s="9"/>
      <c r="W178" s="9"/>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row>
    <row r="179" spans="1:121" hidden="1">
      <c r="A179" s="9"/>
      <c r="B179" s="9"/>
      <c r="C179" s="9"/>
      <c r="D179" s="9"/>
      <c r="E179" s="9"/>
      <c r="F179" s="9"/>
      <c r="G179" s="9"/>
      <c r="H179" s="9"/>
      <c r="I179" s="9"/>
      <c r="J179" s="9"/>
      <c r="K179" s="9"/>
      <c r="L179" s="9"/>
      <c r="M179" s="9"/>
      <c r="N179" s="9"/>
      <c r="O179" s="9"/>
      <c r="P179" s="9"/>
      <c r="Q179" s="9"/>
      <c r="R179" s="9"/>
      <c r="S179" s="9"/>
      <c r="T179" s="9"/>
      <c r="U179" s="9"/>
      <c r="V179" s="9"/>
      <c r="W179" s="9"/>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row>
    <row r="180" spans="1:121" hidden="1">
      <c r="A180" s="9"/>
      <c r="B180" s="9"/>
      <c r="C180" s="9"/>
      <c r="D180" s="9"/>
      <c r="E180" s="9"/>
      <c r="F180" s="9"/>
      <c r="G180" s="9"/>
      <c r="H180" s="9"/>
      <c r="I180" s="9"/>
      <c r="J180" s="9"/>
      <c r="K180" s="9"/>
      <c r="L180" s="9"/>
      <c r="M180" s="9"/>
      <c r="N180" s="9"/>
      <c r="O180" s="9"/>
      <c r="P180" s="9"/>
      <c r="Q180" s="9"/>
      <c r="R180" s="9"/>
      <c r="S180" s="9"/>
      <c r="T180" s="9"/>
      <c r="U180" s="9"/>
      <c r="V180" s="9"/>
      <c r="W180" s="9"/>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row>
    <row r="181" spans="1:121" hidden="1">
      <c r="A181" s="9"/>
      <c r="B181" s="9"/>
      <c r="C181" s="9"/>
      <c r="D181" s="9"/>
      <c r="E181" s="9"/>
      <c r="F181" s="9"/>
      <c r="G181" s="9"/>
      <c r="H181" s="9"/>
      <c r="I181" s="9"/>
      <c r="J181" s="9"/>
      <c r="K181" s="9"/>
      <c r="L181" s="9"/>
      <c r="M181" s="9"/>
      <c r="N181" s="9"/>
      <c r="O181" s="9"/>
      <c r="P181" s="9"/>
      <c r="Q181" s="9"/>
      <c r="R181" s="9"/>
      <c r="S181" s="9"/>
      <c r="T181" s="9"/>
      <c r="U181" s="9"/>
      <c r="V181" s="9"/>
      <c r="W181" s="9"/>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row>
    <row r="182" spans="1:121" hidden="1">
      <c r="A182" s="9"/>
      <c r="B182" s="9"/>
      <c r="C182" s="9"/>
      <c r="D182" s="9"/>
      <c r="E182" s="9"/>
      <c r="F182" s="9"/>
      <c r="G182" s="9"/>
      <c r="H182" s="9"/>
      <c r="I182" s="9"/>
      <c r="J182" s="9"/>
      <c r="K182" s="9"/>
      <c r="L182" s="9"/>
      <c r="M182" s="9"/>
      <c r="N182" s="9"/>
      <c r="O182" s="9"/>
      <c r="P182" s="9"/>
      <c r="Q182" s="9"/>
      <c r="R182" s="9"/>
      <c r="S182" s="9"/>
      <c r="T182" s="9"/>
      <c r="U182" s="9"/>
      <c r="V182" s="9"/>
      <c r="W182" s="9"/>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row>
    <row r="183" spans="1:121" hidden="1">
      <c r="A183" s="9"/>
      <c r="B183" s="9"/>
      <c r="C183" s="9"/>
      <c r="D183" s="9"/>
      <c r="E183" s="9"/>
      <c r="F183" s="9"/>
      <c r="G183" s="9"/>
      <c r="H183" s="9"/>
      <c r="I183" s="9"/>
      <c r="J183" s="9"/>
      <c r="K183" s="9"/>
      <c r="L183" s="9"/>
      <c r="M183" s="9"/>
      <c r="N183" s="9"/>
      <c r="O183" s="9"/>
      <c r="P183" s="9"/>
      <c r="Q183" s="9"/>
      <c r="R183" s="9"/>
      <c r="S183" s="9"/>
      <c r="T183" s="9"/>
      <c r="U183" s="9"/>
      <c r="V183" s="9"/>
      <c r="W183" s="9"/>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row>
    <row r="184" spans="1:121" hidden="1">
      <c r="A184" s="9"/>
      <c r="B184" s="9"/>
      <c r="C184" s="9"/>
      <c r="D184" s="9"/>
      <c r="E184" s="9"/>
      <c r="F184" s="9"/>
      <c r="G184" s="9"/>
      <c r="H184" s="9"/>
      <c r="I184" s="9"/>
      <c r="J184" s="9"/>
      <c r="K184" s="9"/>
      <c r="L184" s="9"/>
      <c r="M184" s="9"/>
      <c r="N184" s="9"/>
      <c r="O184" s="9"/>
      <c r="P184" s="9"/>
      <c r="Q184" s="9"/>
      <c r="R184" s="9"/>
      <c r="S184" s="9"/>
      <c r="T184" s="9"/>
      <c r="U184" s="9"/>
      <c r="V184" s="9"/>
      <c r="W184" s="9"/>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row>
    <row r="185" spans="1:121" hidden="1">
      <c r="A185" s="9"/>
      <c r="B185" s="9"/>
      <c r="C185" s="9"/>
      <c r="D185" s="9"/>
      <c r="E185" s="9"/>
      <c r="F185" s="9"/>
      <c r="G185" s="9"/>
      <c r="H185" s="9"/>
      <c r="I185" s="9"/>
      <c r="J185" s="9"/>
      <c r="K185" s="9"/>
      <c r="L185" s="9"/>
      <c r="M185" s="9"/>
      <c r="N185" s="9"/>
      <c r="O185" s="9"/>
      <c r="P185" s="9"/>
      <c r="Q185" s="9"/>
      <c r="R185" s="9"/>
      <c r="S185" s="9"/>
      <c r="T185" s="9"/>
      <c r="U185" s="9"/>
      <c r="V185" s="9"/>
      <c r="W185" s="9"/>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row>
    <row r="186" spans="1:121" hidden="1">
      <c r="A186" s="9"/>
      <c r="B186" s="9"/>
      <c r="C186" s="9"/>
      <c r="D186" s="9"/>
      <c r="E186" s="9"/>
      <c r="F186" s="9"/>
      <c r="G186" s="9"/>
      <c r="H186" s="9"/>
      <c r="I186" s="9"/>
      <c r="J186" s="9"/>
      <c r="K186" s="9"/>
      <c r="L186" s="9"/>
      <c r="M186" s="9"/>
      <c r="N186" s="9"/>
      <c r="O186" s="9"/>
      <c r="P186" s="9"/>
      <c r="Q186" s="9"/>
      <c r="R186" s="9"/>
      <c r="S186" s="9"/>
      <c r="T186" s="9"/>
      <c r="U186" s="9"/>
      <c r="V186" s="9"/>
      <c r="W186" s="9"/>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row>
    <row r="187" spans="1:121" hidden="1">
      <c r="A187" s="9"/>
      <c r="B187" s="9"/>
      <c r="C187" s="9"/>
      <c r="D187" s="9"/>
      <c r="E187" s="9"/>
      <c r="F187" s="9"/>
      <c r="G187" s="9"/>
      <c r="H187" s="9"/>
      <c r="I187" s="9"/>
      <c r="J187" s="9"/>
      <c r="K187" s="9"/>
      <c r="L187" s="9"/>
      <c r="M187" s="9"/>
      <c r="N187" s="9"/>
      <c r="O187" s="9"/>
      <c r="P187" s="9"/>
      <c r="Q187" s="9"/>
      <c r="R187" s="9"/>
      <c r="S187" s="9"/>
      <c r="T187" s="9"/>
      <c r="U187" s="9"/>
      <c r="V187" s="9"/>
      <c r="W187" s="9"/>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row>
    <row r="188" spans="1:121" hidden="1">
      <c r="A188" s="9"/>
      <c r="B188" s="9"/>
      <c r="C188" s="9"/>
      <c r="D188" s="9"/>
      <c r="E188" s="9"/>
      <c r="F188" s="9"/>
      <c r="G188" s="9"/>
      <c r="H188" s="9"/>
      <c r="I188" s="9"/>
      <c r="J188" s="9"/>
      <c r="K188" s="9"/>
      <c r="L188" s="9"/>
      <c r="M188" s="9"/>
      <c r="N188" s="9"/>
      <c r="O188" s="9"/>
      <c r="P188" s="9"/>
      <c r="Q188" s="9"/>
      <c r="R188" s="9"/>
      <c r="S188" s="9"/>
      <c r="T188" s="9"/>
      <c r="U188" s="9"/>
      <c r="V188" s="9"/>
      <c r="W188" s="9"/>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row>
    <row r="189" spans="1:121" hidden="1">
      <c r="A189" s="9"/>
      <c r="B189" s="9"/>
      <c r="C189" s="9"/>
      <c r="D189" s="9"/>
      <c r="E189" s="9"/>
      <c r="F189" s="9"/>
      <c r="G189" s="9"/>
      <c r="H189" s="9"/>
      <c r="I189" s="9"/>
      <c r="J189" s="9"/>
      <c r="K189" s="9"/>
      <c r="L189" s="9"/>
      <c r="M189" s="9"/>
      <c r="N189" s="9"/>
      <c r="O189" s="9"/>
      <c r="P189" s="9"/>
      <c r="Q189" s="9"/>
      <c r="R189" s="9"/>
      <c r="S189" s="9"/>
      <c r="T189" s="9"/>
      <c r="U189" s="9"/>
      <c r="V189" s="9"/>
      <c r="W189" s="9"/>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row>
    <row r="190" spans="1:121" hidden="1">
      <c r="A190" s="9"/>
      <c r="B190" s="9"/>
      <c r="C190" s="9"/>
      <c r="D190" s="9"/>
      <c r="E190" s="9"/>
      <c r="F190" s="9"/>
      <c r="G190" s="9"/>
      <c r="H190" s="9"/>
      <c r="I190" s="9"/>
      <c r="J190" s="9"/>
      <c r="K190" s="9"/>
      <c r="L190" s="9"/>
      <c r="M190" s="9"/>
      <c r="N190" s="9"/>
      <c r="O190" s="9"/>
      <c r="P190" s="9"/>
      <c r="Q190" s="9"/>
      <c r="R190" s="9"/>
      <c r="S190" s="9"/>
      <c r="T190" s="9"/>
      <c r="U190" s="9"/>
      <c r="V190" s="9"/>
      <c r="W190" s="9"/>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row>
    <row r="191" spans="1:121" hidden="1">
      <c r="A191" s="9"/>
      <c r="B191" s="9"/>
      <c r="C191" s="9"/>
      <c r="D191" s="9"/>
      <c r="E191" s="9"/>
      <c r="F191" s="9"/>
      <c r="G191" s="9"/>
      <c r="H191" s="9"/>
      <c r="I191" s="9"/>
      <c r="J191" s="9"/>
      <c r="K191" s="9"/>
      <c r="L191" s="9"/>
      <c r="M191" s="9"/>
      <c r="N191" s="9"/>
      <c r="O191" s="9"/>
      <c r="P191" s="9"/>
      <c r="Q191" s="9"/>
      <c r="R191" s="9"/>
      <c r="S191" s="9"/>
      <c r="T191" s="9"/>
      <c r="U191" s="9"/>
      <c r="V191" s="9"/>
      <c r="W191" s="9"/>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row>
    <row r="192" spans="1:121" hidden="1">
      <c r="A192" s="9"/>
      <c r="B192" s="9"/>
      <c r="C192" s="9"/>
      <c r="D192" s="9"/>
      <c r="E192" s="9"/>
      <c r="F192" s="9"/>
      <c r="G192" s="9"/>
      <c r="H192" s="9"/>
      <c r="I192" s="9"/>
      <c r="J192" s="9"/>
      <c r="K192" s="9"/>
      <c r="L192" s="9"/>
      <c r="M192" s="9"/>
      <c r="N192" s="9"/>
      <c r="O192" s="9"/>
      <c r="P192" s="9"/>
      <c r="Q192" s="9"/>
      <c r="R192" s="9"/>
      <c r="S192" s="9"/>
      <c r="T192" s="9"/>
      <c r="U192" s="9"/>
      <c r="V192" s="9"/>
      <c r="W192" s="9"/>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row>
    <row r="193" spans="1:121" hidden="1">
      <c r="A193" s="9"/>
      <c r="B193" s="9"/>
      <c r="C193" s="9"/>
      <c r="D193" s="9"/>
      <c r="E193" s="9"/>
      <c r="F193" s="9"/>
      <c r="G193" s="9"/>
      <c r="H193" s="9"/>
      <c r="I193" s="9"/>
      <c r="J193" s="9"/>
      <c r="K193" s="9"/>
      <c r="L193" s="9"/>
      <c r="M193" s="9"/>
      <c r="N193" s="9"/>
      <c r="O193" s="9"/>
      <c r="P193" s="9"/>
      <c r="Q193" s="9"/>
      <c r="R193" s="9"/>
      <c r="S193" s="9"/>
      <c r="T193" s="9"/>
      <c r="U193" s="9"/>
      <c r="V193" s="9"/>
      <c r="W193" s="9"/>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row>
    <row r="194" spans="1:121" hidden="1">
      <c r="A194" s="9"/>
      <c r="B194" s="9"/>
      <c r="C194" s="9"/>
      <c r="D194" s="9"/>
      <c r="E194" s="9"/>
      <c r="F194" s="9"/>
      <c r="G194" s="9"/>
      <c r="H194" s="9"/>
      <c r="I194" s="9"/>
      <c r="J194" s="9"/>
      <c r="K194" s="9"/>
      <c r="L194" s="9"/>
      <c r="M194" s="9"/>
      <c r="N194" s="9"/>
      <c r="O194" s="9"/>
      <c r="P194" s="9"/>
      <c r="Q194" s="9"/>
      <c r="R194" s="9"/>
      <c r="S194" s="9"/>
      <c r="T194" s="9"/>
      <c r="U194" s="9"/>
      <c r="V194" s="9"/>
      <c r="W194" s="9"/>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row>
    <row r="195" spans="1:121" hidden="1">
      <c r="A195" s="9"/>
      <c r="B195" s="9"/>
      <c r="C195" s="9"/>
      <c r="D195" s="9"/>
      <c r="E195" s="9"/>
      <c r="F195" s="9"/>
      <c r="G195" s="9"/>
      <c r="H195" s="9"/>
      <c r="I195" s="9"/>
      <c r="J195" s="9"/>
      <c r="K195" s="9"/>
      <c r="L195" s="9"/>
      <c r="M195" s="9"/>
      <c r="N195" s="9"/>
      <c r="O195" s="9"/>
      <c r="P195" s="9"/>
      <c r="Q195" s="9"/>
      <c r="R195" s="9"/>
      <c r="S195" s="9"/>
      <c r="T195" s="9"/>
      <c r="U195" s="9"/>
      <c r="V195" s="9"/>
      <c r="W195" s="9"/>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row>
    <row r="196" spans="1:121" hidden="1">
      <c r="A196" s="9"/>
      <c r="B196" s="9"/>
      <c r="C196" s="9"/>
      <c r="D196" s="9"/>
      <c r="E196" s="9"/>
      <c r="F196" s="9"/>
      <c r="G196" s="9"/>
      <c r="H196" s="9"/>
      <c r="I196" s="9"/>
      <c r="J196" s="9"/>
      <c r="K196" s="9"/>
      <c r="L196" s="9"/>
      <c r="M196" s="9"/>
      <c r="N196" s="9"/>
      <c r="O196" s="9"/>
      <c r="P196" s="9"/>
      <c r="Q196" s="9"/>
      <c r="R196" s="9"/>
      <c r="S196" s="9"/>
      <c r="T196" s="9"/>
      <c r="U196" s="9"/>
      <c r="V196" s="9"/>
      <c r="W196" s="9"/>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row>
    <row r="197" spans="1:121" hidden="1">
      <c r="A197" s="9"/>
      <c r="B197" s="9"/>
      <c r="C197" s="9"/>
      <c r="D197" s="9"/>
      <c r="E197" s="9"/>
      <c r="F197" s="9"/>
      <c r="G197" s="9"/>
      <c r="H197" s="9"/>
      <c r="I197" s="9"/>
      <c r="J197" s="9"/>
      <c r="K197" s="9"/>
      <c r="L197" s="9"/>
      <c r="M197" s="9"/>
      <c r="N197" s="9"/>
      <c r="O197" s="9"/>
      <c r="P197" s="9"/>
      <c r="Q197" s="9"/>
      <c r="R197" s="9"/>
      <c r="S197" s="9"/>
      <c r="T197" s="9"/>
      <c r="U197" s="9"/>
      <c r="V197" s="9"/>
      <c r="W197" s="9"/>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row>
    <row r="198" spans="1:121" hidden="1">
      <c r="A198" s="9"/>
      <c r="B198" s="9"/>
      <c r="C198" s="9"/>
      <c r="D198" s="9"/>
      <c r="E198" s="9"/>
      <c r="F198" s="9"/>
      <c r="G198" s="9"/>
      <c r="H198" s="9"/>
      <c r="I198" s="9"/>
      <c r="J198" s="9"/>
      <c r="K198" s="9"/>
      <c r="L198" s="9"/>
      <c r="M198" s="9"/>
      <c r="N198" s="9"/>
      <c r="O198" s="9"/>
      <c r="P198" s="9"/>
      <c r="Q198" s="9"/>
      <c r="R198" s="9"/>
      <c r="S198" s="9"/>
      <c r="T198" s="9"/>
      <c r="U198" s="9"/>
      <c r="V198" s="9"/>
      <c r="W198" s="9"/>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row>
    <row r="199" spans="1:121" hidden="1">
      <c r="A199" s="9"/>
      <c r="B199" s="9"/>
      <c r="C199" s="9"/>
      <c r="D199" s="9"/>
      <c r="E199" s="9"/>
      <c r="F199" s="9"/>
      <c r="G199" s="9"/>
      <c r="H199" s="9"/>
      <c r="I199" s="9"/>
      <c r="J199" s="9"/>
      <c r="K199" s="9"/>
      <c r="L199" s="9"/>
      <c r="M199" s="9"/>
      <c r="N199" s="9"/>
      <c r="O199" s="9"/>
      <c r="P199" s="9"/>
      <c r="Q199" s="9"/>
      <c r="R199" s="9"/>
      <c r="S199" s="9"/>
      <c r="T199" s="9"/>
      <c r="U199" s="9"/>
      <c r="V199" s="9"/>
      <c r="W199" s="9"/>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row>
    <row r="200" spans="1:121" hidden="1">
      <c r="A200" s="9"/>
      <c r="B200" s="9"/>
      <c r="C200" s="9"/>
      <c r="D200" s="9"/>
      <c r="E200" s="9"/>
      <c r="F200" s="9"/>
      <c r="G200" s="9"/>
      <c r="H200" s="9"/>
      <c r="I200" s="9"/>
      <c r="J200" s="9"/>
      <c r="K200" s="9"/>
      <c r="L200" s="9"/>
      <c r="M200" s="9"/>
      <c r="N200" s="9"/>
      <c r="O200" s="9"/>
      <c r="P200" s="9"/>
      <c r="Q200" s="9"/>
      <c r="R200" s="9"/>
      <c r="S200" s="9"/>
      <c r="T200" s="9"/>
      <c r="U200" s="9"/>
      <c r="V200" s="9"/>
      <c r="W200" s="9"/>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row>
    <row r="201" spans="1:121" hidden="1">
      <c r="A201" s="9"/>
      <c r="B201" s="9"/>
      <c r="C201" s="9"/>
      <c r="D201" s="9"/>
      <c r="E201" s="9"/>
      <c r="F201" s="9"/>
      <c r="G201" s="9"/>
      <c r="H201" s="9"/>
      <c r="I201" s="9"/>
      <c r="J201" s="9"/>
      <c r="K201" s="9"/>
      <c r="L201" s="9"/>
      <c r="M201" s="9"/>
      <c r="N201" s="9"/>
      <c r="O201" s="9"/>
      <c r="P201" s="9"/>
      <c r="Q201" s="9"/>
      <c r="R201" s="9"/>
      <c r="S201" s="9"/>
      <c r="T201" s="9"/>
      <c r="U201" s="9"/>
      <c r="V201" s="9"/>
      <c r="W201" s="9"/>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row>
    <row r="202" spans="1:121" hidden="1">
      <c r="A202" s="9"/>
      <c r="B202" s="9"/>
      <c r="C202" s="9"/>
      <c r="D202" s="9"/>
      <c r="E202" s="9"/>
      <c r="F202" s="9"/>
      <c r="G202" s="9"/>
      <c r="H202" s="9"/>
      <c r="I202" s="9"/>
      <c r="J202" s="9"/>
      <c r="K202" s="9"/>
      <c r="L202" s="9"/>
      <c r="M202" s="9"/>
      <c r="N202" s="9"/>
      <c r="O202" s="9"/>
      <c r="P202" s="9"/>
      <c r="Q202" s="9"/>
      <c r="R202" s="9"/>
      <c r="S202" s="9"/>
      <c r="T202" s="9"/>
      <c r="U202" s="9"/>
      <c r="V202" s="9"/>
      <c r="W202" s="9"/>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row>
    <row r="203" spans="1:121" hidden="1">
      <c r="A203" s="9"/>
      <c r="B203" s="9"/>
      <c r="C203" s="9"/>
      <c r="D203" s="9"/>
      <c r="E203" s="9"/>
      <c r="F203" s="9"/>
      <c r="G203" s="9"/>
      <c r="H203" s="9"/>
      <c r="I203" s="9"/>
      <c r="J203" s="9"/>
      <c r="K203" s="9"/>
      <c r="L203" s="9"/>
      <c r="M203" s="9"/>
      <c r="N203" s="9"/>
      <c r="O203" s="9"/>
      <c r="P203" s="9"/>
      <c r="Q203" s="9"/>
      <c r="R203" s="9"/>
      <c r="S203" s="9"/>
      <c r="T203" s="9"/>
      <c r="U203" s="9"/>
      <c r="V203" s="9"/>
      <c r="W203" s="9"/>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row>
    <row r="204" spans="1:121" hidden="1">
      <c r="A204" s="9"/>
      <c r="B204" s="9"/>
      <c r="C204" s="9"/>
      <c r="D204" s="9"/>
      <c r="E204" s="9"/>
      <c r="F204" s="9"/>
      <c r="G204" s="9"/>
      <c r="H204" s="9"/>
      <c r="I204" s="9"/>
      <c r="J204" s="9"/>
      <c r="K204" s="9"/>
      <c r="L204" s="9"/>
      <c r="M204" s="9"/>
      <c r="N204" s="9"/>
      <c r="O204" s="9"/>
      <c r="P204" s="9"/>
      <c r="Q204" s="9"/>
      <c r="R204" s="9"/>
      <c r="S204" s="9"/>
      <c r="T204" s="9"/>
      <c r="U204" s="9"/>
      <c r="V204" s="9"/>
      <c r="W204" s="9"/>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row>
    <row r="205" spans="1:121" hidden="1">
      <c r="A205" s="9"/>
      <c r="B205" s="9"/>
      <c r="C205" s="9"/>
      <c r="D205" s="9"/>
      <c r="E205" s="9"/>
      <c r="F205" s="9"/>
      <c r="G205" s="9"/>
      <c r="H205" s="9"/>
      <c r="I205" s="9"/>
      <c r="J205" s="9"/>
      <c r="K205" s="9"/>
      <c r="L205" s="9"/>
      <c r="M205" s="9"/>
      <c r="N205" s="9"/>
      <c r="O205" s="9"/>
      <c r="P205" s="9"/>
      <c r="Q205" s="9"/>
      <c r="R205" s="9"/>
      <c r="S205" s="9"/>
      <c r="T205" s="9"/>
      <c r="U205" s="9"/>
      <c r="V205" s="9"/>
      <c r="W205" s="9"/>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row>
    <row r="206" spans="1:121" hidden="1">
      <c r="A206" s="9"/>
      <c r="B206" s="9"/>
      <c r="C206" s="9"/>
      <c r="D206" s="9"/>
      <c r="E206" s="9"/>
      <c r="F206" s="9"/>
      <c r="G206" s="9"/>
      <c r="H206" s="9"/>
      <c r="I206" s="9"/>
      <c r="J206" s="9"/>
      <c r="K206" s="9"/>
      <c r="L206" s="9"/>
      <c r="M206" s="9"/>
      <c r="N206" s="9"/>
      <c r="O206" s="9"/>
      <c r="P206" s="9"/>
      <c r="Q206" s="9"/>
      <c r="R206" s="9"/>
      <c r="S206" s="9"/>
      <c r="T206" s="9"/>
      <c r="U206" s="9"/>
      <c r="V206" s="9"/>
      <c r="W206" s="9"/>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row>
    <row r="207" spans="1:121" hidden="1">
      <c r="A207" s="9"/>
      <c r="B207" s="9"/>
      <c r="C207" s="9"/>
      <c r="D207" s="9"/>
      <c r="E207" s="9"/>
      <c r="F207" s="9"/>
      <c r="G207" s="9"/>
      <c r="H207" s="9"/>
      <c r="I207" s="9"/>
      <c r="J207" s="9"/>
      <c r="K207" s="9"/>
      <c r="L207" s="9"/>
      <c r="M207" s="9"/>
      <c r="N207" s="9"/>
      <c r="O207" s="9"/>
      <c r="P207" s="9"/>
      <c r="Q207" s="9"/>
      <c r="R207" s="9"/>
      <c r="S207" s="9"/>
      <c r="T207" s="9"/>
      <c r="U207" s="9"/>
      <c r="V207" s="9"/>
      <c r="W207" s="9"/>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row>
    <row r="208" spans="1:121" hidden="1">
      <c r="A208" s="9"/>
      <c r="B208" s="9"/>
      <c r="C208" s="9"/>
      <c r="D208" s="9"/>
      <c r="E208" s="9"/>
      <c r="F208" s="9"/>
      <c r="G208" s="9"/>
      <c r="H208" s="9"/>
      <c r="I208" s="9"/>
      <c r="J208" s="9"/>
      <c r="K208" s="9"/>
      <c r="L208" s="9"/>
      <c r="M208" s="9"/>
      <c r="N208" s="9"/>
      <c r="O208" s="9"/>
      <c r="P208" s="9"/>
      <c r="Q208" s="9"/>
      <c r="R208" s="9"/>
      <c r="S208" s="9"/>
      <c r="T208" s="9"/>
      <c r="U208" s="9"/>
      <c r="V208" s="9"/>
      <c r="W208" s="9"/>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row>
    <row r="209" spans="1:121" hidden="1">
      <c r="A209" s="9"/>
      <c r="B209" s="9"/>
      <c r="C209" s="9"/>
      <c r="D209" s="9"/>
      <c r="E209" s="9"/>
      <c r="F209" s="9"/>
      <c r="G209" s="9"/>
      <c r="H209" s="9"/>
      <c r="I209" s="9"/>
      <c r="J209" s="9"/>
      <c r="K209" s="9"/>
      <c r="L209" s="9"/>
      <c r="M209" s="9"/>
      <c r="N209" s="9"/>
      <c r="O209" s="9"/>
      <c r="P209" s="9"/>
      <c r="Q209" s="9"/>
      <c r="R209" s="9"/>
      <c r="S209" s="9"/>
      <c r="T209" s="9"/>
      <c r="U209" s="9"/>
      <c r="V209" s="9"/>
      <c r="W209" s="9"/>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row>
    <row r="210" spans="1:121" hidden="1">
      <c r="A210" s="9"/>
      <c r="B210" s="9"/>
      <c r="C210" s="9"/>
      <c r="D210" s="9"/>
      <c r="E210" s="9"/>
      <c r="F210" s="9"/>
      <c r="G210" s="9"/>
      <c r="H210" s="9"/>
      <c r="I210" s="9"/>
      <c r="J210" s="9"/>
      <c r="K210" s="9"/>
      <c r="L210" s="9"/>
      <c r="M210" s="9"/>
      <c r="N210" s="9"/>
      <c r="O210" s="9"/>
      <c r="P210" s="9"/>
      <c r="Q210" s="9"/>
      <c r="R210" s="9"/>
      <c r="S210" s="9"/>
      <c r="T210" s="9"/>
      <c r="U210" s="9"/>
      <c r="V210" s="9"/>
      <c r="W210" s="9"/>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row>
    <row r="211" spans="1:121" hidden="1">
      <c r="A211" s="9"/>
      <c r="B211" s="9"/>
      <c r="C211" s="9"/>
      <c r="D211" s="9"/>
      <c r="E211" s="9"/>
      <c r="F211" s="9"/>
      <c r="G211" s="9"/>
      <c r="H211" s="9"/>
      <c r="I211" s="9"/>
      <c r="J211" s="9"/>
      <c r="K211" s="9"/>
      <c r="L211" s="9"/>
      <c r="M211" s="9"/>
      <c r="N211" s="9"/>
      <c r="O211" s="9"/>
      <c r="P211" s="9"/>
      <c r="Q211" s="9"/>
      <c r="R211" s="9"/>
      <c r="S211" s="9"/>
      <c r="T211" s="9"/>
      <c r="U211" s="9"/>
      <c r="V211" s="9"/>
      <c r="W211" s="9"/>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row>
    <row r="212" spans="1:121" hidden="1">
      <c r="A212" s="9"/>
      <c r="B212" s="9"/>
      <c r="C212" s="9"/>
      <c r="D212" s="9"/>
      <c r="E212" s="9"/>
      <c r="F212" s="9"/>
      <c r="G212" s="9"/>
      <c r="H212" s="9"/>
      <c r="I212" s="9"/>
      <c r="J212" s="9"/>
      <c r="K212" s="9"/>
      <c r="L212" s="9"/>
      <c r="M212" s="9"/>
      <c r="N212" s="9"/>
      <c r="O212" s="9"/>
      <c r="P212" s="9"/>
      <c r="Q212" s="9"/>
      <c r="R212" s="9"/>
      <c r="S212" s="9"/>
      <c r="T212" s="9"/>
      <c r="U212" s="9"/>
      <c r="V212" s="9"/>
      <c r="W212" s="9"/>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row>
    <row r="213" spans="1:121" hidden="1">
      <c r="A213" s="9"/>
      <c r="B213" s="9"/>
      <c r="C213" s="9"/>
      <c r="D213" s="9"/>
      <c r="E213" s="9"/>
      <c r="F213" s="9"/>
      <c r="G213" s="9"/>
      <c r="H213" s="9"/>
      <c r="I213" s="9"/>
      <c r="J213" s="9"/>
      <c r="K213" s="9"/>
      <c r="L213" s="9"/>
      <c r="M213" s="9"/>
      <c r="N213" s="9"/>
      <c r="O213" s="9"/>
      <c r="P213" s="9"/>
      <c r="Q213" s="9"/>
      <c r="R213" s="9"/>
      <c r="S213" s="9"/>
      <c r="T213" s="9"/>
      <c r="U213" s="9"/>
      <c r="V213" s="9"/>
      <c r="W213" s="9"/>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row>
    <row r="214" spans="1:121" hidden="1">
      <c r="A214" s="9"/>
      <c r="B214" s="9"/>
      <c r="C214" s="9"/>
      <c r="D214" s="9"/>
      <c r="E214" s="9"/>
      <c r="F214" s="9"/>
      <c r="G214" s="9"/>
      <c r="H214" s="9"/>
      <c r="I214" s="9"/>
      <c r="J214" s="9"/>
      <c r="K214" s="9"/>
      <c r="L214" s="9"/>
      <c r="M214" s="9"/>
      <c r="N214" s="9"/>
      <c r="O214" s="9"/>
      <c r="P214" s="9"/>
      <c r="Q214" s="9"/>
      <c r="R214" s="9"/>
      <c r="S214" s="9"/>
      <c r="T214" s="9"/>
      <c r="U214" s="9"/>
      <c r="V214" s="9"/>
      <c r="W214" s="9"/>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row>
    <row r="215" spans="1:121" hidden="1">
      <c r="A215" s="9"/>
      <c r="B215" s="9"/>
      <c r="C215" s="9"/>
      <c r="D215" s="9"/>
      <c r="E215" s="9"/>
      <c r="F215" s="9"/>
      <c r="G215" s="9"/>
      <c r="H215" s="9"/>
      <c r="I215" s="9"/>
      <c r="J215" s="9"/>
      <c r="K215" s="9"/>
      <c r="L215" s="9"/>
      <c r="M215" s="9"/>
      <c r="N215" s="9"/>
      <c r="O215" s="9"/>
      <c r="P215" s="9"/>
      <c r="Q215" s="9"/>
      <c r="R215" s="9"/>
      <c r="S215" s="9"/>
      <c r="T215" s="9"/>
      <c r="U215" s="9"/>
      <c r="V215" s="9"/>
      <c r="W215" s="9"/>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row>
    <row r="216" spans="1:121" hidden="1">
      <c r="A216" s="9"/>
      <c r="B216" s="9"/>
      <c r="C216" s="9"/>
      <c r="D216" s="9"/>
      <c r="E216" s="9"/>
      <c r="F216" s="9"/>
      <c r="G216" s="9"/>
      <c r="H216" s="9"/>
      <c r="I216" s="9"/>
      <c r="J216" s="9"/>
      <c r="K216" s="9"/>
      <c r="L216" s="9"/>
      <c r="M216" s="9"/>
      <c r="N216" s="9"/>
      <c r="O216" s="9"/>
      <c r="P216" s="9"/>
      <c r="Q216" s="9"/>
      <c r="R216" s="9"/>
      <c r="S216" s="9"/>
      <c r="T216" s="9"/>
      <c r="U216" s="9"/>
      <c r="V216" s="9"/>
      <c r="W216" s="9"/>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row>
    <row r="217" spans="1:121" hidden="1">
      <c r="A217" s="9"/>
      <c r="B217" s="9"/>
      <c r="C217" s="9"/>
      <c r="D217" s="9"/>
      <c r="E217" s="9"/>
      <c r="F217" s="9"/>
      <c r="G217" s="9"/>
      <c r="H217" s="9"/>
      <c r="I217" s="9"/>
      <c r="J217" s="9"/>
      <c r="K217" s="9"/>
      <c r="L217" s="9"/>
      <c r="M217" s="9"/>
      <c r="N217" s="9"/>
      <c r="O217" s="9"/>
      <c r="P217" s="9"/>
      <c r="Q217" s="9"/>
      <c r="R217" s="9"/>
      <c r="S217" s="9"/>
      <c r="T217" s="9"/>
      <c r="U217" s="9"/>
      <c r="V217" s="9"/>
      <c r="W217" s="9"/>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row>
    <row r="218" spans="1:121" hidden="1">
      <c r="A218" s="9"/>
      <c r="B218" s="9"/>
      <c r="C218" s="9"/>
      <c r="D218" s="9"/>
      <c r="E218" s="9"/>
      <c r="F218" s="9"/>
      <c r="G218" s="9"/>
      <c r="H218" s="9"/>
      <c r="I218" s="9"/>
      <c r="J218" s="9"/>
      <c r="K218" s="9"/>
      <c r="L218" s="9"/>
      <c r="M218" s="9"/>
      <c r="N218" s="9"/>
      <c r="O218" s="9"/>
      <c r="P218" s="9"/>
      <c r="Q218" s="9"/>
      <c r="R218" s="9"/>
      <c r="S218" s="9"/>
      <c r="T218" s="9"/>
      <c r="U218" s="9"/>
      <c r="V218" s="9"/>
      <c r="W218" s="9"/>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row>
    <row r="219" spans="1:121" hidden="1">
      <c r="A219" s="9"/>
      <c r="B219" s="9"/>
      <c r="C219" s="9"/>
      <c r="D219" s="9"/>
      <c r="E219" s="9"/>
      <c r="F219" s="9"/>
      <c r="G219" s="9"/>
      <c r="H219" s="9"/>
      <c r="I219" s="9"/>
      <c r="J219" s="9"/>
      <c r="K219" s="9"/>
      <c r="L219" s="9"/>
      <c r="M219" s="9"/>
      <c r="N219" s="9"/>
      <c r="O219" s="9"/>
      <c r="P219" s="9"/>
      <c r="Q219" s="9"/>
      <c r="R219" s="9"/>
      <c r="S219" s="9"/>
      <c r="T219" s="9"/>
      <c r="U219" s="9"/>
      <c r="V219" s="9"/>
      <c r="W219" s="9"/>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row>
    <row r="220" spans="1:121" hidden="1">
      <c r="A220" s="9"/>
      <c r="B220" s="9"/>
      <c r="C220" s="9"/>
      <c r="D220" s="9"/>
      <c r="E220" s="9"/>
      <c r="F220" s="9"/>
      <c r="G220" s="9"/>
      <c r="H220" s="9"/>
      <c r="I220" s="9"/>
      <c r="J220" s="9"/>
      <c r="K220" s="9"/>
      <c r="L220" s="9"/>
      <c r="M220" s="9"/>
      <c r="N220" s="9"/>
      <c r="O220" s="9"/>
      <c r="P220" s="9"/>
      <c r="Q220" s="9"/>
      <c r="R220" s="9"/>
      <c r="S220" s="9"/>
      <c r="T220" s="9"/>
      <c r="U220" s="9"/>
      <c r="V220" s="9"/>
      <c r="W220" s="9"/>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row>
    <row r="221" spans="1:121" hidden="1">
      <c r="A221" s="9"/>
      <c r="B221" s="9"/>
      <c r="C221" s="9"/>
      <c r="D221" s="9"/>
      <c r="E221" s="9"/>
      <c r="F221" s="9"/>
      <c r="G221" s="9"/>
      <c r="H221" s="9"/>
      <c r="I221" s="9"/>
      <c r="J221" s="9"/>
      <c r="K221" s="9"/>
      <c r="L221" s="9"/>
      <c r="M221" s="9"/>
      <c r="N221" s="9"/>
      <c r="O221" s="9"/>
      <c r="P221" s="9"/>
      <c r="Q221" s="9"/>
      <c r="R221" s="9"/>
      <c r="S221" s="9"/>
      <c r="T221" s="9"/>
      <c r="U221" s="9"/>
      <c r="V221" s="9"/>
      <c r="W221" s="9"/>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row>
    <row r="222" spans="1:121" hidden="1">
      <c r="A222" s="9"/>
      <c r="B222" s="9"/>
      <c r="C222" s="9"/>
      <c r="D222" s="9"/>
      <c r="E222" s="9"/>
      <c r="F222" s="9"/>
      <c r="G222" s="9"/>
      <c r="H222" s="9"/>
      <c r="I222" s="9"/>
      <c r="J222" s="9"/>
      <c r="K222" s="9"/>
      <c r="L222" s="9"/>
      <c r="M222" s="9"/>
      <c r="N222" s="9"/>
      <c r="O222" s="9"/>
      <c r="P222" s="9"/>
      <c r="Q222" s="9"/>
      <c r="R222" s="9"/>
      <c r="S222" s="9"/>
      <c r="T222" s="9"/>
      <c r="U222" s="9"/>
      <c r="V222" s="9"/>
      <c r="W222" s="9"/>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row>
    <row r="223" spans="1:121" hidden="1">
      <c r="A223" s="9"/>
      <c r="B223" s="9"/>
      <c r="C223" s="9"/>
      <c r="D223" s="9"/>
      <c r="E223" s="9"/>
      <c r="F223" s="9"/>
      <c r="G223" s="9"/>
      <c r="H223" s="9"/>
      <c r="I223" s="9"/>
      <c r="J223" s="9"/>
      <c r="K223" s="9"/>
      <c r="L223" s="9"/>
      <c r="M223" s="9"/>
      <c r="N223" s="9"/>
      <c r="O223" s="9"/>
      <c r="P223" s="9"/>
      <c r="Q223" s="9"/>
      <c r="R223" s="9"/>
      <c r="S223" s="9"/>
      <c r="T223" s="9"/>
      <c r="U223" s="9"/>
      <c r="V223" s="9"/>
      <c r="W223" s="9"/>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row>
    <row r="224" spans="1:121" hidden="1">
      <c r="A224" s="9"/>
      <c r="B224" s="9"/>
      <c r="C224" s="9"/>
      <c r="D224" s="9"/>
      <c r="E224" s="9"/>
      <c r="F224" s="9"/>
      <c r="G224" s="9"/>
      <c r="H224" s="9"/>
      <c r="I224" s="9"/>
      <c r="J224" s="9"/>
      <c r="K224" s="9"/>
      <c r="L224" s="9"/>
      <c r="M224" s="9"/>
      <c r="N224" s="9"/>
      <c r="O224" s="9"/>
      <c r="P224" s="9"/>
      <c r="Q224" s="9"/>
      <c r="R224" s="9"/>
      <c r="S224" s="9"/>
      <c r="T224" s="9"/>
      <c r="U224" s="9"/>
      <c r="V224" s="9"/>
      <c r="W224" s="9"/>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row>
    <row r="225" spans="1:121" hidden="1">
      <c r="A225" s="9"/>
      <c r="B225" s="9"/>
      <c r="C225" s="9"/>
      <c r="D225" s="9"/>
      <c r="E225" s="9"/>
      <c r="F225" s="9"/>
      <c r="G225" s="9"/>
      <c r="H225" s="9"/>
      <c r="I225" s="9"/>
      <c r="J225" s="9"/>
      <c r="K225" s="9"/>
      <c r="L225" s="9"/>
      <c r="M225" s="9"/>
      <c r="N225" s="9"/>
      <c r="O225" s="9"/>
      <c r="P225" s="9"/>
      <c r="Q225" s="9"/>
      <c r="R225" s="9"/>
      <c r="S225" s="9"/>
      <c r="T225" s="9"/>
      <c r="U225" s="9"/>
      <c r="V225" s="9"/>
      <c r="W225" s="9"/>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row>
    <row r="226" spans="1:121" hidden="1">
      <c r="A226" s="9"/>
      <c r="B226" s="9"/>
      <c r="C226" s="9"/>
      <c r="D226" s="9"/>
      <c r="E226" s="9"/>
      <c r="F226" s="9"/>
      <c r="G226" s="9"/>
      <c r="H226" s="9"/>
      <c r="I226" s="9"/>
      <c r="J226" s="9"/>
      <c r="K226" s="9"/>
      <c r="L226" s="9"/>
      <c r="M226" s="9"/>
      <c r="N226" s="9"/>
      <c r="O226" s="9"/>
      <c r="P226" s="9"/>
      <c r="Q226" s="9"/>
      <c r="R226" s="9"/>
      <c r="S226" s="9"/>
      <c r="T226" s="9"/>
      <c r="U226" s="9"/>
      <c r="V226" s="9"/>
      <c r="W226" s="9"/>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row>
    <row r="227" spans="1:121" hidden="1">
      <c r="A227" s="9"/>
      <c r="B227" s="9"/>
      <c r="C227" s="9"/>
      <c r="D227" s="9"/>
      <c r="E227" s="9"/>
      <c r="F227" s="9"/>
      <c r="G227" s="9"/>
      <c r="H227" s="9"/>
      <c r="I227" s="9"/>
      <c r="J227" s="9"/>
      <c r="K227" s="9"/>
      <c r="L227" s="9"/>
      <c r="M227" s="9"/>
      <c r="N227" s="9"/>
      <c r="O227" s="9"/>
      <c r="P227" s="9"/>
      <c r="Q227" s="9"/>
      <c r="R227" s="9"/>
      <c r="S227" s="9"/>
      <c r="T227" s="9"/>
      <c r="U227" s="9"/>
      <c r="V227" s="9"/>
      <c r="W227" s="9"/>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row>
    <row r="228" spans="1:121" hidden="1">
      <c r="A228" s="9"/>
      <c r="B228" s="9"/>
      <c r="C228" s="9"/>
      <c r="D228" s="9"/>
      <c r="E228" s="9"/>
      <c r="F228" s="9"/>
      <c r="G228" s="9"/>
      <c r="H228" s="9"/>
      <c r="I228" s="9"/>
      <c r="J228" s="9"/>
      <c r="K228" s="9"/>
      <c r="L228" s="9"/>
      <c r="M228" s="9"/>
      <c r="N228" s="9"/>
      <c r="O228" s="9"/>
      <c r="P228" s="9"/>
      <c r="Q228" s="9"/>
      <c r="R228" s="9"/>
      <c r="S228" s="9"/>
      <c r="T228" s="9"/>
      <c r="U228" s="9"/>
      <c r="V228" s="9"/>
      <c r="W228" s="9"/>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row>
    <row r="229" spans="1:121" hidden="1">
      <c r="A229" s="9"/>
      <c r="B229" s="9"/>
      <c r="C229" s="9"/>
      <c r="D229" s="9"/>
      <c r="E229" s="9"/>
      <c r="F229" s="9"/>
      <c r="G229" s="9"/>
      <c r="H229" s="9"/>
      <c r="I229" s="9"/>
      <c r="J229" s="9"/>
      <c r="K229" s="9"/>
      <c r="L229" s="9"/>
      <c r="M229" s="9"/>
      <c r="N229" s="9"/>
      <c r="O229" s="9"/>
      <c r="P229" s="9"/>
      <c r="Q229" s="9"/>
      <c r="R229" s="9"/>
      <c r="S229" s="9"/>
      <c r="T229" s="9"/>
      <c r="U229" s="9"/>
      <c r="V229" s="9"/>
      <c r="W229" s="9"/>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row>
    <row r="230" spans="1:121" hidden="1">
      <c r="A230" s="9"/>
      <c r="B230" s="9"/>
      <c r="C230" s="9"/>
      <c r="D230" s="9"/>
      <c r="E230" s="9"/>
      <c r="F230" s="9"/>
      <c r="G230" s="9"/>
      <c r="H230" s="9"/>
      <c r="I230" s="9"/>
      <c r="J230" s="9"/>
      <c r="K230" s="9"/>
      <c r="L230" s="9"/>
      <c r="M230" s="9"/>
      <c r="N230" s="9"/>
      <c r="O230" s="9"/>
      <c r="P230" s="9"/>
      <c r="Q230" s="9"/>
      <c r="R230" s="9"/>
      <c r="S230" s="9"/>
      <c r="T230" s="9"/>
      <c r="U230" s="9"/>
      <c r="V230" s="9"/>
      <c r="W230" s="9"/>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row>
    <row r="231" spans="1:121" hidden="1">
      <c r="A231" s="9"/>
      <c r="B231" s="9"/>
      <c r="C231" s="9"/>
      <c r="D231" s="9"/>
      <c r="E231" s="9"/>
      <c r="F231" s="9"/>
      <c r="G231" s="9"/>
      <c r="H231" s="9"/>
      <c r="I231" s="9"/>
      <c r="J231" s="9"/>
      <c r="K231" s="9"/>
      <c r="L231" s="9"/>
      <c r="M231" s="9"/>
      <c r="N231" s="9"/>
      <c r="O231" s="9"/>
      <c r="P231" s="9"/>
      <c r="Q231" s="9"/>
      <c r="R231" s="9"/>
      <c r="S231" s="9"/>
      <c r="T231" s="9"/>
      <c r="U231" s="9"/>
      <c r="V231" s="9"/>
      <c r="W231" s="9"/>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row>
    <row r="232" spans="1:121" hidden="1">
      <c r="A232" s="9"/>
      <c r="B232" s="9"/>
      <c r="C232" s="9"/>
      <c r="D232" s="9"/>
      <c r="E232" s="9"/>
      <c r="F232" s="9"/>
      <c r="G232" s="9"/>
      <c r="H232" s="9"/>
      <c r="I232" s="9"/>
      <c r="J232" s="9"/>
      <c r="K232" s="9"/>
      <c r="L232" s="9"/>
      <c r="M232" s="9"/>
      <c r="N232" s="9"/>
      <c r="O232" s="9"/>
      <c r="P232" s="9"/>
      <c r="Q232" s="9"/>
      <c r="R232" s="9"/>
      <c r="S232" s="9"/>
      <c r="T232" s="9"/>
      <c r="U232" s="9"/>
      <c r="V232" s="9"/>
      <c r="W232" s="9"/>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row>
    <row r="233" spans="1:121" hidden="1">
      <c r="A233" s="9"/>
      <c r="B233" s="9"/>
      <c r="C233" s="9"/>
      <c r="D233" s="9"/>
      <c r="E233" s="9"/>
      <c r="F233" s="9"/>
      <c r="G233" s="9"/>
      <c r="H233" s="9"/>
      <c r="I233" s="9"/>
      <c r="J233" s="9"/>
      <c r="K233" s="9"/>
      <c r="L233" s="9"/>
      <c r="M233" s="9"/>
      <c r="N233" s="9"/>
      <c r="O233" s="9"/>
      <c r="P233" s="9"/>
      <c r="Q233" s="9"/>
      <c r="R233" s="9"/>
      <c r="S233" s="9"/>
      <c r="T233" s="9"/>
      <c r="U233" s="9"/>
      <c r="V233" s="9"/>
      <c r="W233" s="9"/>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row>
    <row r="234" spans="1:121" hidden="1">
      <c r="A234" s="9"/>
      <c r="B234" s="9"/>
      <c r="C234" s="9"/>
      <c r="D234" s="9"/>
      <c r="E234" s="9"/>
      <c r="F234" s="9"/>
      <c r="G234" s="9"/>
      <c r="H234" s="9"/>
      <c r="I234" s="9"/>
      <c r="J234" s="9"/>
      <c r="K234" s="9"/>
      <c r="L234" s="9"/>
      <c r="M234" s="9"/>
      <c r="N234" s="9"/>
      <c r="O234" s="9"/>
      <c r="P234" s="9"/>
      <c r="Q234" s="9"/>
      <c r="R234" s="9"/>
      <c r="S234" s="9"/>
      <c r="T234" s="9"/>
      <c r="U234" s="9"/>
      <c r="V234" s="9"/>
      <c r="W234" s="9"/>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row>
    <row r="235" spans="1:121" hidden="1">
      <c r="A235" s="9"/>
      <c r="B235" s="9"/>
      <c r="C235" s="9"/>
      <c r="D235" s="9"/>
      <c r="E235" s="9"/>
      <c r="F235" s="9"/>
      <c r="G235" s="9"/>
      <c r="H235" s="9"/>
      <c r="I235" s="9"/>
      <c r="J235" s="9"/>
      <c r="K235" s="9"/>
      <c r="L235" s="9"/>
      <c r="M235" s="9"/>
      <c r="N235" s="9"/>
      <c r="O235" s="9"/>
      <c r="P235" s="9"/>
      <c r="Q235" s="9"/>
      <c r="R235" s="9"/>
      <c r="S235" s="9"/>
      <c r="T235" s="9"/>
      <c r="U235" s="9"/>
      <c r="V235" s="9"/>
      <c r="W235" s="9"/>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row>
    <row r="236" spans="1:121" hidden="1">
      <c r="A236" s="9"/>
      <c r="B236" s="9"/>
      <c r="C236" s="9"/>
      <c r="D236" s="9"/>
      <c r="E236" s="9"/>
      <c r="F236" s="9"/>
      <c r="G236" s="9"/>
      <c r="H236" s="9"/>
      <c r="I236" s="9"/>
      <c r="J236" s="9"/>
      <c r="K236" s="9"/>
      <c r="L236" s="9"/>
      <c r="M236" s="9"/>
      <c r="N236" s="9"/>
      <c r="O236" s="9"/>
      <c r="P236" s="9"/>
      <c r="Q236" s="9"/>
      <c r="R236" s="9"/>
      <c r="S236" s="9"/>
      <c r="T236" s="9"/>
      <c r="U236" s="9"/>
      <c r="V236" s="9"/>
      <c r="W236" s="9"/>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row>
    <row r="237" spans="1:121" hidden="1">
      <c r="A237" s="9"/>
      <c r="B237" s="9"/>
      <c r="C237" s="9"/>
      <c r="D237" s="9"/>
      <c r="E237" s="9"/>
      <c r="F237" s="9"/>
      <c r="G237" s="9"/>
      <c r="H237" s="9"/>
      <c r="I237" s="9"/>
      <c r="J237" s="9"/>
      <c r="K237" s="9"/>
      <c r="L237" s="9"/>
      <c r="M237" s="9"/>
      <c r="N237" s="9"/>
      <c r="O237" s="9"/>
      <c r="P237" s="9"/>
      <c r="Q237" s="9"/>
      <c r="R237" s="9"/>
      <c r="S237" s="9"/>
      <c r="T237" s="9"/>
      <c r="U237" s="9"/>
      <c r="V237" s="9"/>
      <c r="W237" s="9"/>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row>
    <row r="238" spans="1:121" hidden="1">
      <c r="A238" s="9"/>
      <c r="B238" s="9"/>
      <c r="C238" s="9"/>
      <c r="D238" s="9"/>
      <c r="E238" s="9"/>
      <c r="F238" s="9"/>
      <c r="G238" s="9"/>
      <c r="H238" s="9"/>
      <c r="I238" s="9"/>
      <c r="J238" s="9"/>
      <c r="K238" s="9"/>
      <c r="L238" s="9"/>
      <c r="M238" s="9"/>
      <c r="N238" s="9"/>
      <c r="O238" s="9"/>
      <c r="P238" s="9"/>
      <c r="Q238" s="9"/>
      <c r="R238" s="9"/>
      <c r="S238" s="9"/>
      <c r="T238" s="9"/>
      <c r="U238" s="9"/>
      <c r="V238" s="9"/>
      <c r="W238" s="9"/>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row>
    <row r="239" spans="1:121" hidden="1">
      <c r="A239" s="9"/>
      <c r="B239" s="9"/>
      <c r="C239" s="9"/>
      <c r="D239" s="9"/>
      <c r="E239" s="9"/>
      <c r="F239" s="9"/>
      <c r="G239" s="9"/>
      <c r="H239" s="9"/>
      <c r="I239" s="9"/>
      <c r="J239" s="9"/>
      <c r="K239" s="9"/>
      <c r="L239" s="9"/>
      <c r="M239" s="9"/>
      <c r="N239" s="9"/>
      <c r="O239" s="9"/>
      <c r="P239" s="9"/>
      <c r="Q239" s="9"/>
      <c r="R239" s="9"/>
      <c r="S239" s="9"/>
      <c r="T239" s="9"/>
      <c r="U239" s="9"/>
      <c r="V239" s="9"/>
      <c r="W239" s="9"/>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row>
    <row r="240" spans="1:121" hidden="1">
      <c r="A240" s="9"/>
      <c r="B240" s="9"/>
      <c r="C240" s="9"/>
      <c r="D240" s="9"/>
      <c r="E240" s="9"/>
      <c r="F240" s="9"/>
      <c r="G240" s="9"/>
      <c r="H240" s="9"/>
      <c r="I240" s="9"/>
      <c r="J240" s="9"/>
      <c r="K240" s="9"/>
      <c r="L240" s="9"/>
      <c r="M240" s="9"/>
      <c r="N240" s="9"/>
      <c r="O240" s="9"/>
      <c r="P240" s="9"/>
      <c r="Q240" s="9"/>
      <c r="R240" s="9"/>
      <c r="S240" s="9"/>
      <c r="T240" s="9"/>
      <c r="U240" s="9"/>
      <c r="V240" s="9"/>
      <c r="W240" s="9"/>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row>
    <row r="241" spans="1:121" hidden="1">
      <c r="A241" s="9"/>
      <c r="B241" s="9"/>
      <c r="C241" s="9"/>
      <c r="D241" s="9"/>
      <c r="E241" s="9"/>
      <c r="F241" s="9"/>
      <c r="G241" s="9"/>
      <c r="H241" s="9"/>
      <c r="I241" s="9"/>
      <c r="J241" s="9"/>
      <c r="K241" s="9"/>
      <c r="L241" s="9"/>
      <c r="M241" s="9"/>
      <c r="N241" s="9"/>
      <c r="O241" s="9"/>
      <c r="P241" s="9"/>
      <c r="Q241" s="9"/>
      <c r="R241" s="9"/>
      <c r="S241" s="9"/>
      <c r="T241" s="9"/>
      <c r="U241" s="9"/>
      <c r="V241" s="9"/>
      <c r="W241" s="9"/>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row>
    <row r="242" spans="1:121" hidden="1">
      <c r="A242" s="9"/>
      <c r="B242" s="9"/>
      <c r="C242" s="9"/>
      <c r="D242" s="9"/>
      <c r="E242" s="9"/>
      <c r="F242" s="9"/>
      <c r="G242" s="9"/>
      <c r="H242" s="9"/>
      <c r="I242" s="9"/>
      <c r="J242" s="9"/>
      <c r="K242" s="9"/>
      <c r="L242" s="9"/>
      <c r="M242" s="9"/>
      <c r="N242" s="9"/>
      <c r="O242" s="9"/>
      <c r="P242" s="9"/>
      <c r="Q242" s="9"/>
      <c r="R242" s="9"/>
      <c r="S242" s="9"/>
      <c r="T242" s="9"/>
      <c r="U242" s="9"/>
      <c r="V242" s="9"/>
      <c r="W242" s="9"/>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row>
    <row r="243" spans="1:121" hidden="1">
      <c r="A243" s="9"/>
      <c r="B243" s="9"/>
      <c r="C243" s="9"/>
      <c r="D243" s="9"/>
      <c r="E243" s="9"/>
      <c r="F243" s="9"/>
      <c r="G243" s="9"/>
      <c r="H243" s="9"/>
      <c r="I243" s="9"/>
      <c r="J243" s="9"/>
      <c r="K243" s="9"/>
      <c r="L243" s="9"/>
      <c r="M243" s="9"/>
      <c r="N243" s="9"/>
      <c r="O243" s="9"/>
      <c r="P243" s="9"/>
      <c r="Q243" s="9"/>
      <c r="R243" s="9"/>
      <c r="S243" s="9"/>
      <c r="T243" s="9"/>
      <c r="U243" s="9"/>
      <c r="V243" s="9"/>
      <c r="W243" s="9"/>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row>
    <row r="244" spans="1:121" hidden="1">
      <c r="A244" s="9"/>
      <c r="B244" s="9"/>
      <c r="C244" s="9"/>
      <c r="D244" s="9"/>
      <c r="E244" s="9"/>
      <c r="F244" s="9"/>
      <c r="G244" s="9"/>
      <c r="H244" s="9"/>
      <c r="I244" s="9"/>
      <c r="J244" s="9"/>
      <c r="K244" s="9"/>
      <c r="L244" s="9"/>
      <c r="M244" s="9"/>
      <c r="N244" s="9"/>
      <c r="O244" s="9"/>
      <c r="P244" s="9"/>
      <c r="Q244" s="9"/>
      <c r="R244" s="9"/>
      <c r="S244" s="9"/>
      <c r="T244" s="9"/>
      <c r="U244" s="9"/>
      <c r="V244" s="9"/>
      <c r="W244" s="9"/>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row>
    <row r="245" spans="1:121" hidden="1">
      <c r="A245" s="9"/>
      <c r="B245" s="9"/>
      <c r="C245" s="9"/>
      <c r="D245" s="9"/>
      <c r="E245" s="9"/>
      <c r="F245" s="9"/>
      <c r="G245" s="9"/>
      <c r="H245" s="9"/>
      <c r="I245" s="9"/>
      <c r="J245" s="9"/>
      <c r="K245" s="9"/>
      <c r="L245" s="9"/>
      <c r="M245" s="9"/>
      <c r="N245" s="9"/>
      <c r="O245" s="9"/>
      <c r="P245" s="9"/>
      <c r="Q245" s="9"/>
      <c r="R245" s="9"/>
      <c r="S245" s="9"/>
      <c r="T245" s="9"/>
      <c r="U245" s="9"/>
      <c r="V245" s="9"/>
      <c r="W245" s="9"/>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row>
    <row r="246" spans="1:121" hidden="1">
      <c r="A246" s="9"/>
      <c r="B246" s="9"/>
      <c r="C246" s="9"/>
      <c r="D246" s="9"/>
      <c r="E246" s="9"/>
      <c r="F246" s="9"/>
      <c r="G246" s="9"/>
      <c r="H246" s="9"/>
      <c r="I246" s="9"/>
      <c r="J246" s="9"/>
      <c r="K246" s="9"/>
      <c r="L246" s="9"/>
      <c r="M246" s="9"/>
      <c r="N246" s="9"/>
      <c r="O246" s="9"/>
      <c r="P246" s="9"/>
      <c r="Q246" s="9"/>
      <c r="R246" s="9"/>
      <c r="S246" s="9"/>
      <c r="T246" s="9"/>
      <c r="U246" s="9"/>
      <c r="V246" s="9"/>
      <c r="W246" s="9"/>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row>
    <row r="247" spans="1:121" hidden="1">
      <c r="A247" s="9"/>
      <c r="B247" s="9"/>
      <c r="C247" s="9"/>
      <c r="D247" s="9"/>
      <c r="E247" s="9"/>
      <c r="F247" s="9"/>
      <c r="G247" s="9"/>
      <c r="H247" s="9"/>
      <c r="I247" s="9"/>
      <c r="J247" s="9"/>
      <c r="K247" s="9"/>
      <c r="L247" s="9"/>
      <c r="M247" s="9"/>
      <c r="N247" s="9"/>
      <c r="O247" s="9"/>
      <c r="P247" s="9"/>
      <c r="Q247" s="9"/>
      <c r="R247" s="9"/>
      <c r="S247" s="9"/>
      <c r="T247" s="9"/>
      <c r="U247" s="9"/>
      <c r="V247" s="9"/>
      <c r="W247" s="9"/>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row>
    <row r="248" spans="1:121" hidden="1">
      <c r="A248" s="9"/>
      <c r="B248" s="9"/>
      <c r="C248" s="9"/>
      <c r="D248" s="9"/>
      <c r="E248" s="9"/>
      <c r="F248" s="9"/>
      <c r="G248" s="9"/>
      <c r="H248" s="9"/>
      <c r="I248" s="9"/>
      <c r="J248" s="9"/>
      <c r="K248" s="9"/>
      <c r="L248" s="9"/>
      <c r="M248" s="9"/>
      <c r="N248" s="9"/>
      <c r="O248" s="9"/>
      <c r="P248" s="9"/>
      <c r="Q248" s="9"/>
      <c r="R248" s="9"/>
      <c r="S248" s="9"/>
      <c r="T248" s="9"/>
      <c r="U248" s="9"/>
      <c r="V248" s="9"/>
      <c r="W248" s="9"/>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row>
    <row r="249" spans="1:121" hidden="1">
      <c r="A249" s="9"/>
      <c r="B249" s="9"/>
      <c r="C249" s="9"/>
      <c r="D249" s="9"/>
      <c r="E249" s="9"/>
      <c r="F249" s="9"/>
      <c r="G249" s="9"/>
      <c r="H249" s="9"/>
      <c r="I249" s="9"/>
      <c r="J249" s="9"/>
      <c r="K249" s="9"/>
      <c r="L249" s="9"/>
      <c r="M249" s="9"/>
      <c r="N249" s="9"/>
      <c r="O249" s="9"/>
      <c r="P249" s="9"/>
      <c r="Q249" s="9"/>
      <c r="R249" s="9"/>
      <c r="S249" s="9"/>
      <c r="T249" s="9"/>
      <c r="U249" s="9"/>
      <c r="V249" s="9"/>
      <c r="W249" s="9"/>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row>
    <row r="250" spans="1:121" hidden="1">
      <c r="A250" s="9"/>
      <c r="B250" s="9"/>
      <c r="C250" s="9"/>
      <c r="D250" s="9"/>
      <c r="E250" s="9"/>
      <c r="F250" s="9"/>
      <c r="G250" s="9"/>
      <c r="H250" s="9"/>
      <c r="I250" s="9"/>
      <c r="J250" s="9"/>
      <c r="K250" s="9"/>
      <c r="L250" s="9"/>
      <c r="M250" s="9"/>
      <c r="N250" s="9"/>
      <c r="O250" s="9"/>
      <c r="P250" s="9"/>
      <c r="Q250" s="9"/>
      <c r="R250" s="9"/>
      <c r="S250" s="9"/>
      <c r="T250" s="9"/>
      <c r="U250" s="9"/>
      <c r="V250" s="9"/>
      <c r="W250" s="9"/>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row>
    <row r="251" spans="1:121" hidden="1">
      <c r="A251" s="9"/>
      <c r="B251" s="9"/>
      <c r="C251" s="9"/>
      <c r="D251" s="9"/>
      <c r="E251" s="9"/>
      <c r="F251" s="9"/>
      <c r="G251" s="9"/>
      <c r="H251" s="9"/>
      <c r="I251" s="9"/>
      <c r="J251" s="9"/>
      <c r="K251" s="9"/>
      <c r="L251" s="9"/>
      <c r="M251" s="9"/>
      <c r="N251" s="9"/>
      <c r="O251" s="9"/>
      <c r="P251" s="9"/>
      <c r="Q251" s="9"/>
      <c r="R251" s="9"/>
      <c r="S251" s="9"/>
      <c r="T251" s="9"/>
      <c r="U251" s="9"/>
      <c r="V251" s="9"/>
      <c r="W251" s="9"/>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row>
    <row r="252" spans="1:121" hidden="1">
      <c r="A252" s="9"/>
      <c r="B252" s="9"/>
      <c r="C252" s="9"/>
      <c r="D252" s="9"/>
      <c r="E252" s="9"/>
      <c r="F252" s="9"/>
      <c r="G252" s="9"/>
      <c r="H252" s="9"/>
      <c r="I252" s="9"/>
      <c r="J252" s="9"/>
      <c r="K252" s="9"/>
      <c r="L252" s="9"/>
      <c r="M252" s="9"/>
      <c r="N252" s="9"/>
      <c r="O252" s="9"/>
      <c r="P252" s="9"/>
      <c r="Q252" s="9"/>
      <c r="R252" s="9"/>
      <c r="S252" s="9"/>
      <c r="T252" s="9"/>
      <c r="U252" s="9"/>
      <c r="V252" s="9"/>
      <c r="W252" s="9"/>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row>
    <row r="253" spans="1:121" hidden="1">
      <c r="A253" s="9"/>
      <c r="B253" s="9"/>
      <c r="C253" s="9"/>
      <c r="D253" s="9"/>
      <c r="E253" s="9"/>
      <c r="F253" s="9"/>
      <c r="G253" s="9"/>
      <c r="H253" s="9"/>
      <c r="I253" s="9"/>
      <c r="J253" s="9"/>
      <c r="K253" s="9"/>
      <c r="L253" s="9"/>
      <c r="M253" s="9"/>
      <c r="N253" s="9"/>
      <c r="O253" s="9"/>
      <c r="P253" s="9"/>
      <c r="Q253" s="9"/>
      <c r="R253" s="9"/>
      <c r="S253" s="9"/>
      <c r="T253" s="9"/>
      <c r="U253" s="9"/>
      <c r="V253" s="9"/>
      <c r="W253" s="9"/>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row>
    <row r="254" spans="1:121" hidden="1">
      <c r="A254" s="9"/>
      <c r="B254" s="9"/>
      <c r="C254" s="9"/>
      <c r="D254" s="9"/>
      <c r="E254" s="9"/>
      <c r="F254" s="9"/>
      <c r="G254" s="9"/>
      <c r="H254" s="9"/>
      <c r="I254" s="9"/>
      <c r="J254" s="9"/>
      <c r="K254" s="9"/>
      <c r="L254" s="9"/>
      <c r="M254" s="9"/>
      <c r="N254" s="9"/>
      <c r="O254" s="9"/>
      <c r="P254" s="9"/>
      <c r="Q254" s="9"/>
      <c r="R254" s="9"/>
      <c r="S254" s="9"/>
      <c r="T254" s="9"/>
      <c r="U254" s="9"/>
      <c r="V254" s="9"/>
      <c r="W254" s="9"/>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row>
    <row r="255" spans="1:121" hidden="1">
      <c r="A255" s="9"/>
      <c r="B255" s="9"/>
      <c r="C255" s="9"/>
      <c r="D255" s="9"/>
      <c r="E255" s="9"/>
      <c r="F255" s="9"/>
      <c r="G255" s="9"/>
      <c r="H255" s="9"/>
      <c r="I255" s="9"/>
      <c r="J255" s="9"/>
      <c r="K255" s="9"/>
      <c r="L255" s="9"/>
      <c r="M255" s="9"/>
      <c r="N255" s="9"/>
      <c r="O255" s="9"/>
      <c r="P255" s="9"/>
      <c r="Q255" s="9"/>
      <c r="R255" s="9"/>
      <c r="S255" s="9"/>
      <c r="T255" s="9"/>
      <c r="U255" s="9"/>
      <c r="V255" s="9"/>
      <c r="W255" s="9"/>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row>
    <row r="256" spans="1:121" hidden="1">
      <c r="A256" s="9"/>
      <c r="B256" s="9"/>
      <c r="C256" s="9"/>
      <c r="D256" s="9"/>
      <c r="E256" s="9"/>
      <c r="F256" s="9"/>
      <c r="G256" s="9"/>
      <c r="H256" s="9"/>
      <c r="I256" s="9"/>
      <c r="J256" s="9"/>
      <c r="K256" s="9"/>
      <c r="L256" s="9"/>
      <c r="M256" s="9"/>
      <c r="N256" s="9"/>
      <c r="O256" s="9"/>
      <c r="P256" s="9"/>
      <c r="Q256" s="9"/>
      <c r="R256" s="9"/>
      <c r="S256" s="9"/>
      <c r="T256" s="9"/>
      <c r="U256" s="9"/>
      <c r="V256" s="9"/>
      <c r="W256" s="9"/>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row>
    <row r="257" spans="1:121" hidden="1">
      <c r="A257" s="9"/>
      <c r="B257" s="9"/>
      <c r="C257" s="9"/>
      <c r="D257" s="9"/>
      <c r="E257" s="9"/>
      <c r="F257" s="9"/>
      <c r="G257" s="9"/>
      <c r="H257" s="9"/>
      <c r="I257" s="9"/>
      <c r="J257" s="9"/>
      <c r="K257" s="9"/>
      <c r="L257" s="9"/>
      <c r="M257" s="9"/>
      <c r="N257" s="9"/>
      <c r="O257" s="9"/>
      <c r="P257" s="9"/>
      <c r="Q257" s="9"/>
      <c r="R257" s="9"/>
      <c r="S257" s="9"/>
      <c r="T257" s="9"/>
      <c r="U257" s="9"/>
      <c r="V257" s="9"/>
      <c r="W257" s="9"/>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row>
    <row r="258" spans="1:121" hidden="1">
      <c r="A258" s="9"/>
      <c r="B258" s="9"/>
      <c r="C258" s="9"/>
      <c r="D258" s="9"/>
      <c r="E258" s="9"/>
      <c r="F258" s="9"/>
      <c r="G258" s="9"/>
      <c r="H258" s="9"/>
      <c r="I258" s="9"/>
      <c r="J258" s="9"/>
      <c r="K258" s="9"/>
      <c r="L258" s="9"/>
      <c r="M258" s="9"/>
      <c r="N258" s="9"/>
      <c r="O258" s="9"/>
      <c r="P258" s="9"/>
      <c r="Q258" s="9"/>
      <c r="R258" s="9"/>
      <c r="S258" s="9"/>
      <c r="T258" s="9"/>
      <c r="U258" s="9"/>
      <c r="V258" s="9"/>
      <c r="W258" s="9"/>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row>
    <row r="259" spans="1:121" hidden="1">
      <c r="A259" s="9"/>
      <c r="B259" s="9"/>
      <c r="C259" s="9"/>
      <c r="D259" s="9"/>
      <c r="E259" s="9"/>
      <c r="F259" s="9"/>
      <c r="G259" s="9"/>
      <c r="H259" s="9"/>
      <c r="I259" s="9"/>
      <c r="J259" s="9"/>
      <c r="K259" s="9"/>
      <c r="L259" s="9"/>
      <c r="M259" s="9"/>
      <c r="N259" s="9"/>
      <c r="O259" s="9"/>
      <c r="P259" s="9"/>
      <c r="Q259" s="9"/>
      <c r="R259" s="9"/>
      <c r="S259" s="9"/>
      <c r="T259" s="9"/>
      <c r="U259" s="9"/>
      <c r="V259" s="9"/>
      <c r="W259" s="9"/>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row>
    <row r="260" spans="1:121" hidden="1">
      <c r="A260" s="9"/>
      <c r="B260" s="9"/>
      <c r="C260" s="9"/>
      <c r="D260" s="9"/>
      <c r="E260" s="9"/>
      <c r="F260" s="9"/>
      <c r="G260" s="9"/>
      <c r="H260" s="9"/>
      <c r="I260" s="9"/>
      <c r="J260" s="9"/>
      <c r="K260" s="9"/>
      <c r="L260" s="9"/>
      <c r="M260" s="9"/>
      <c r="N260" s="9"/>
      <c r="O260" s="9"/>
      <c r="P260" s="9"/>
      <c r="Q260" s="9"/>
      <c r="R260" s="9"/>
      <c r="S260" s="9"/>
      <c r="T260" s="9"/>
      <c r="U260" s="9"/>
      <c r="V260" s="9"/>
      <c r="W260" s="9"/>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row>
    <row r="261" spans="1:121" hidden="1">
      <c r="A261" s="9"/>
      <c r="B261" s="9"/>
      <c r="C261" s="9"/>
      <c r="D261" s="9"/>
      <c r="E261" s="9"/>
      <c r="F261" s="9"/>
      <c r="G261" s="9"/>
      <c r="H261" s="9"/>
      <c r="I261" s="9"/>
      <c r="J261" s="9"/>
      <c r="K261" s="9"/>
      <c r="L261" s="9"/>
      <c r="M261" s="9"/>
      <c r="N261" s="9"/>
      <c r="O261" s="9"/>
      <c r="P261" s="9"/>
      <c r="Q261" s="9"/>
      <c r="R261" s="9"/>
      <c r="S261" s="9"/>
      <c r="T261" s="9"/>
      <c r="U261" s="9"/>
      <c r="V261" s="9"/>
      <c r="W261" s="9"/>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row>
    <row r="262" spans="1:121" hidden="1">
      <c r="A262" s="9"/>
      <c r="B262" s="9"/>
      <c r="C262" s="9"/>
      <c r="D262" s="9"/>
      <c r="E262" s="9"/>
      <c r="F262" s="9"/>
      <c r="G262" s="9"/>
      <c r="H262" s="9"/>
      <c r="I262" s="9"/>
      <c r="J262" s="9"/>
      <c r="K262" s="9"/>
      <c r="L262" s="9"/>
      <c r="M262" s="9"/>
      <c r="N262" s="9"/>
      <c r="O262" s="9"/>
      <c r="P262" s="9"/>
      <c r="Q262" s="9"/>
      <c r="R262" s="9"/>
      <c r="S262" s="9"/>
      <c r="T262" s="9"/>
      <c r="U262" s="9"/>
      <c r="V262" s="9"/>
      <c r="W262" s="9"/>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row>
    <row r="263" spans="1:121" hidden="1">
      <c r="A263" s="9"/>
      <c r="B263" s="9"/>
      <c r="C263" s="9"/>
      <c r="D263" s="9"/>
      <c r="E263" s="9"/>
      <c r="F263" s="9"/>
      <c r="G263" s="9"/>
      <c r="H263" s="9"/>
      <c r="I263" s="9"/>
      <c r="J263" s="9"/>
      <c r="K263" s="9"/>
      <c r="L263" s="9"/>
      <c r="M263" s="9"/>
      <c r="N263" s="9"/>
      <c r="O263" s="9"/>
      <c r="P263" s="9"/>
      <c r="Q263" s="9"/>
      <c r="R263" s="9"/>
      <c r="S263" s="9"/>
      <c r="T263" s="9"/>
      <c r="U263" s="9"/>
      <c r="V263" s="9"/>
      <c r="W263" s="9"/>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row>
    <row r="264" spans="1:121" hidden="1">
      <c r="A264" s="9"/>
      <c r="B264" s="9"/>
      <c r="C264" s="9"/>
      <c r="D264" s="9"/>
      <c r="E264" s="9"/>
      <c r="F264" s="9"/>
      <c r="G264" s="9"/>
      <c r="H264" s="9"/>
      <c r="I264" s="9"/>
      <c r="J264" s="9"/>
      <c r="K264" s="9"/>
      <c r="L264" s="9"/>
      <c r="M264" s="9"/>
      <c r="N264" s="9"/>
      <c r="O264" s="9"/>
      <c r="P264" s="9"/>
      <c r="Q264" s="9"/>
      <c r="R264" s="9"/>
      <c r="S264" s="9"/>
      <c r="T264" s="9"/>
      <c r="U264" s="9"/>
      <c r="V264" s="9"/>
      <c r="W264" s="9"/>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row>
    <row r="265" spans="1:121" hidden="1">
      <c r="A265" s="9"/>
      <c r="B265" s="9"/>
      <c r="C265" s="9"/>
      <c r="D265" s="9"/>
      <c r="E265" s="9"/>
      <c r="F265" s="9"/>
      <c r="G265" s="9"/>
      <c r="H265" s="9"/>
      <c r="I265" s="9"/>
      <c r="J265" s="9"/>
      <c r="K265" s="9"/>
      <c r="L265" s="9"/>
      <c r="M265" s="9"/>
      <c r="N265" s="9"/>
      <c r="O265" s="9"/>
      <c r="P265" s="9"/>
      <c r="Q265" s="9"/>
      <c r="R265" s="9"/>
      <c r="S265" s="9"/>
      <c r="T265" s="9"/>
      <c r="U265" s="9"/>
      <c r="V265" s="9"/>
      <c r="W265" s="9"/>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row>
    <row r="266" spans="1:121" hidden="1">
      <c r="A266" s="9"/>
      <c r="B266" s="9"/>
      <c r="C266" s="9"/>
      <c r="D266" s="9"/>
      <c r="E266" s="9"/>
      <c r="F266" s="9"/>
      <c r="G266" s="9"/>
      <c r="H266" s="9"/>
      <c r="I266" s="9"/>
      <c r="J266" s="9"/>
      <c r="K266" s="9"/>
      <c r="L266" s="9"/>
      <c r="M266" s="9"/>
      <c r="N266" s="9"/>
      <c r="O266" s="9"/>
      <c r="P266" s="9"/>
      <c r="Q266" s="9"/>
      <c r="R266" s="9"/>
      <c r="S266" s="9"/>
      <c r="T266" s="9"/>
      <c r="U266" s="9"/>
      <c r="V266" s="9"/>
      <c r="W266" s="9"/>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row>
    <row r="267" spans="1:121" hidden="1">
      <c r="A267" s="9"/>
      <c r="B267" s="9"/>
      <c r="C267" s="9"/>
      <c r="D267" s="9"/>
      <c r="E267" s="9"/>
      <c r="F267" s="9"/>
      <c r="G267" s="9"/>
      <c r="H267" s="9"/>
      <c r="I267" s="9"/>
      <c r="J267" s="9"/>
      <c r="K267" s="9"/>
      <c r="L267" s="9"/>
      <c r="M267" s="9"/>
      <c r="N267" s="9"/>
      <c r="O267" s="9"/>
      <c r="P267" s="9"/>
      <c r="Q267" s="9"/>
      <c r="R267" s="9"/>
      <c r="S267" s="9"/>
      <c r="T267" s="9"/>
      <c r="U267" s="9"/>
      <c r="V267" s="9"/>
      <c r="W267" s="9"/>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row>
    <row r="268" spans="1:121" hidden="1">
      <c r="A268" s="9"/>
      <c r="B268" s="9"/>
      <c r="C268" s="9"/>
      <c r="D268" s="9"/>
      <c r="E268" s="9"/>
      <c r="F268" s="9"/>
      <c r="G268" s="9"/>
      <c r="H268" s="9"/>
      <c r="I268" s="9"/>
      <c r="J268" s="9"/>
      <c r="K268" s="9"/>
      <c r="L268" s="9"/>
      <c r="M268" s="9"/>
      <c r="N268" s="9"/>
      <c r="O268" s="9"/>
      <c r="P268" s="9"/>
      <c r="Q268" s="9"/>
      <c r="R268" s="9"/>
      <c r="S268" s="9"/>
      <c r="T268" s="9"/>
      <c r="U268" s="9"/>
      <c r="V268" s="9"/>
      <c r="W268" s="9"/>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row>
    <row r="269" spans="1:121" hidden="1">
      <c r="A269" s="9"/>
      <c r="B269" s="9"/>
      <c r="C269" s="9"/>
      <c r="D269" s="9"/>
      <c r="E269" s="9"/>
      <c r="F269" s="9"/>
      <c r="G269" s="9"/>
      <c r="H269" s="9"/>
      <c r="I269" s="9"/>
      <c r="J269" s="9"/>
      <c r="K269" s="9"/>
      <c r="L269" s="9"/>
      <c r="M269" s="9"/>
      <c r="N269" s="9"/>
      <c r="O269" s="9"/>
      <c r="P269" s="9"/>
      <c r="Q269" s="9"/>
      <c r="R269" s="9"/>
      <c r="S269" s="9"/>
      <c r="T269" s="9"/>
      <c r="U269" s="9"/>
      <c r="V269" s="9"/>
      <c r="W269" s="9"/>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row>
    <row r="270" spans="1:121" hidden="1">
      <c r="A270" s="9"/>
      <c r="B270" s="9"/>
      <c r="C270" s="9"/>
      <c r="D270" s="9"/>
      <c r="E270" s="9"/>
      <c r="F270" s="9"/>
      <c r="G270" s="9"/>
      <c r="H270" s="9"/>
      <c r="I270" s="9"/>
      <c r="J270" s="9"/>
      <c r="K270" s="9"/>
      <c r="L270" s="9"/>
      <c r="M270" s="9"/>
      <c r="N270" s="9"/>
      <c r="O270" s="9"/>
      <c r="P270" s="9"/>
      <c r="Q270" s="9"/>
      <c r="R270" s="9"/>
      <c r="S270" s="9"/>
      <c r="T270" s="9"/>
      <c r="U270" s="9"/>
      <c r="V270" s="9"/>
      <c r="W270" s="9"/>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row>
    <row r="271" spans="1:121" hidden="1">
      <c r="A271" s="9"/>
      <c r="B271" s="9"/>
      <c r="C271" s="9"/>
      <c r="D271" s="9"/>
      <c r="E271" s="9"/>
      <c r="F271" s="9"/>
      <c r="G271" s="9"/>
      <c r="H271" s="9"/>
      <c r="I271" s="9"/>
      <c r="J271" s="9"/>
      <c r="K271" s="9"/>
      <c r="L271" s="9"/>
      <c r="M271" s="9"/>
      <c r="N271" s="9"/>
      <c r="O271" s="9"/>
      <c r="P271" s="9"/>
      <c r="Q271" s="9"/>
      <c r="R271" s="9"/>
      <c r="S271" s="9"/>
      <c r="T271" s="9"/>
      <c r="U271" s="9"/>
      <c r="V271" s="9"/>
      <c r="W271" s="9"/>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row>
    <row r="272" spans="1:121" hidden="1">
      <c r="A272" s="9"/>
      <c r="B272" s="9"/>
      <c r="C272" s="9"/>
      <c r="D272" s="9"/>
      <c r="E272" s="9"/>
      <c r="F272" s="9"/>
      <c r="G272" s="9"/>
      <c r="H272" s="9"/>
      <c r="I272" s="9"/>
      <c r="J272" s="9"/>
      <c r="K272" s="9"/>
      <c r="L272" s="9"/>
      <c r="M272" s="9"/>
      <c r="N272" s="9"/>
      <c r="O272" s="9"/>
      <c r="P272" s="9"/>
      <c r="Q272" s="9"/>
      <c r="R272" s="9"/>
      <c r="S272" s="9"/>
      <c r="T272" s="9"/>
      <c r="U272" s="9"/>
      <c r="V272" s="9"/>
      <c r="W272" s="9"/>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row>
    <row r="273" spans="1:121" hidden="1">
      <c r="A273" s="9"/>
      <c r="B273" s="9"/>
      <c r="C273" s="9"/>
      <c r="D273" s="9"/>
      <c r="E273" s="9"/>
      <c r="F273" s="9"/>
      <c r="G273" s="9"/>
      <c r="H273" s="9"/>
      <c r="I273" s="9"/>
      <c r="J273" s="9"/>
      <c r="K273" s="9"/>
      <c r="L273" s="9"/>
      <c r="M273" s="9"/>
      <c r="N273" s="9"/>
      <c r="O273" s="9"/>
      <c r="P273" s="9"/>
      <c r="Q273" s="9"/>
      <c r="R273" s="9"/>
      <c r="S273" s="9"/>
      <c r="T273" s="9"/>
      <c r="U273" s="9"/>
      <c r="V273" s="9"/>
      <c r="W273" s="9"/>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row>
    <row r="274" spans="1:121" hidden="1">
      <c r="A274" s="9"/>
      <c r="B274" s="9"/>
      <c r="C274" s="9"/>
      <c r="D274" s="9"/>
      <c r="E274" s="9"/>
      <c r="F274" s="9"/>
      <c r="G274" s="9"/>
      <c r="H274" s="9"/>
      <c r="I274" s="9"/>
      <c r="J274" s="9"/>
      <c r="K274" s="9"/>
      <c r="L274" s="9"/>
      <c r="M274" s="9"/>
      <c r="N274" s="9"/>
      <c r="O274" s="9"/>
      <c r="P274" s="9"/>
      <c r="Q274" s="9"/>
      <c r="R274" s="9"/>
      <c r="S274" s="9"/>
      <c r="T274" s="9"/>
      <c r="U274" s="9"/>
      <c r="V274" s="9"/>
      <c r="W274" s="9"/>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row>
    <row r="275" spans="1:121" hidden="1">
      <c r="A275" s="9"/>
      <c r="B275" s="9"/>
      <c r="C275" s="9"/>
      <c r="D275" s="9"/>
      <c r="E275" s="9"/>
      <c r="F275" s="9"/>
      <c r="G275" s="9"/>
      <c r="H275" s="9"/>
      <c r="I275" s="9"/>
      <c r="J275" s="9"/>
      <c r="K275" s="9"/>
      <c r="L275" s="9"/>
      <c r="M275" s="9"/>
      <c r="N275" s="9"/>
      <c r="O275" s="9"/>
      <c r="P275" s="9"/>
      <c r="Q275" s="9"/>
      <c r="R275" s="9"/>
      <c r="S275" s="9"/>
      <c r="T275" s="9"/>
      <c r="U275" s="9"/>
      <c r="V275" s="9"/>
      <c r="W275" s="9"/>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row>
    <row r="276" spans="1:121" hidden="1">
      <c r="A276" s="9"/>
      <c r="B276" s="9"/>
      <c r="C276" s="9"/>
      <c r="D276" s="9"/>
      <c r="E276" s="9"/>
      <c r="F276" s="9"/>
      <c r="G276" s="9"/>
      <c r="H276" s="9"/>
      <c r="I276" s="9"/>
      <c r="J276" s="9"/>
      <c r="K276" s="9"/>
      <c r="L276" s="9"/>
      <c r="M276" s="9"/>
      <c r="N276" s="9"/>
      <c r="O276" s="9"/>
      <c r="P276" s="9"/>
      <c r="Q276" s="9"/>
      <c r="R276" s="9"/>
      <c r="S276" s="9"/>
      <c r="T276" s="9"/>
      <c r="U276" s="9"/>
      <c r="V276" s="9"/>
      <c r="W276" s="9"/>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row>
    <row r="277" spans="1:121" hidden="1">
      <c r="A277" s="9"/>
      <c r="B277" s="9"/>
      <c r="C277" s="9"/>
      <c r="D277" s="9"/>
      <c r="E277" s="9"/>
      <c r="F277" s="9"/>
      <c r="G277" s="9"/>
      <c r="H277" s="9"/>
      <c r="I277" s="9"/>
      <c r="J277" s="9"/>
      <c r="K277" s="9"/>
      <c r="L277" s="9"/>
      <c r="M277" s="9"/>
      <c r="N277" s="9"/>
      <c r="O277" s="9"/>
      <c r="P277" s="9"/>
      <c r="Q277" s="9"/>
      <c r="R277" s="9"/>
      <c r="S277" s="9"/>
      <c r="T277" s="9"/>
      <c r="U277" s="9"/>
      <c r="V277" s="9"/>
      <c r="W277" s="9"/>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row>
    <row r="278" spans="1:121" hidden="1">
      <c r="A278" s="9"/>
      <c r="B278" s="9"/>
      <c r="C278" s="9"/>
      <c r="D278" s="9"/>
      <c r="E278" s="9"/>
      <c r="F278" s="9"/>
      <c r="G278" s="9"/>
      <c r="H278" s="9"/>
      <c r="I278" s="9"/>
      <c r="J278" s="9"/>
      <c r="K278" s="9"/>
      <c r="L278" s="9"/>
      <c r="M278" s="9"/>
      <c r="N278" s="9"/>
      <c r="O278" s="9"/>
      <c r="P278" s="9"/>
      <c r="Q278" s="9"/>
      <c r="R278" s="9"/>
      <c r="S278" s="9"/>
      <c r="T278" s="9"/>
      <c r="U278" s="9"/>
      <c r="V278" s="9"/>
      <c r="W278" s="9"/>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row>
    <row r="279" spans="1:121" hidden="1">
      <c r="A279" s="9"/>
      <c r="B279" s="9"/>
      <c r="C279" s="9"/>
      <c r="D279" s="9"/>
      <c r="E279" s="9"/>
      <c r="F279" s="9"/>
      <c r="G279" s="9"/>
      <c r="H279" s="9"/>
      <c r="I279" s="9"/>
      <c r="J279" s="9"/>
      <c r="K279" s="9"/>
      <c r="L279" s="9"/>
      <c r="M279" s="9"/>
      <c r="N279" s="9"/>
      <c r="O279" s="9"/>
      <c r="P279" s="9"/>
      <c r="Q279" s="9"/>
      <c r="R279" s="9"/>
      <c r="S279" s="9"/>
      <c r="T279" s="9"/>
      <c r="U279" s="9"/>
      <c r="V279" s="9"/>
      <c r="W279" s="9"/>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row>
    <row r="280" spans="1:121" hidden="1">
      <c r="A280" s="9"/>
      <c r="B280" s="9"/>
      <c r="C280" s="9"/>
      <c r="D280" s="9"/>
      <c r="E280" s="9"/>
      <c r="F280" s="9"/>
      <c r="G280" s="9"/>
      <c r="H280" s="9"/>
      <c r="I280" s="9"/>
      <c r="J280" s="9"/>
      <c r="K280" s="9"/>
      <c r="L280" s="9"/>
      <c r="M280" s="9"/>
      <c r="N280" s="9"/>
      <c r="O280" s="9"/>
      <c r="P280" s="9"/>
      <c r="Q280" s="9"/>
      <c r="R280" s="9"/>
      <c r="S280" s="9"/>
      <c r="T280" s="9"/>
      <c r="U280" s="9"/>
      <c r="V280" s="9"/>
      <c r="W280" s="9"/>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row>
    <row r="281" spans="1:121" hidden="1">
      <c r="A281" s="9"/>
      <c r="B281" s="9"/>
      <c r="C281" s="9"/>
      <c r="D281" s="9"/>
      <c r="E281" s="9"/>
      <c r="F281" s="9"/>
      <c r="G281" s="9"/>
      <c r="H281" s="9"/>
      <c r="I281" s="9"/>
      <c r="J281" s="9"/>
      <c r="K281" s="9"/>
      <c r="L281" s="9"/>
      <c r="M281" s="9"/>
      <c r="N281" s="9"/>
      <c r="O281" s="9"/>
      <c r="P281" s="9"/>
      <c r="Q281" s="9"/>
      <c r="R281" s="9"/>
      <c r="S281" s="9"/>
      <c r="T281" s="9"/>
      <c r="U281" s="9"/>
      <c r="V281" s="9"/>
      <c r="W281" s="9"/>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row>
    <row r="282" spans="1:121" hidden="1">
      <c r="A282" s="9"/>
      <c r="B282" s="9"/>
      <c r="C282" s="9"/>
      <c r="D282" s="9"/>
      <c r="E282" s="9"/>
      <c r="F282" s="9"/>
      <c r="G282" s="9"/>
      <c r="H282" s="9"/>
      <c r="I282" s="9"/>
      <c r="J282" s="9"/>
      <c r="K282" s="9"/>
      <c r="L282" s="9"/>
      <c r="M282" s="9"/>
      <c r="N282" s="9"/>
      <c r="O282" s="9"/>
      <c r="P282" s="9"/>
      <c r="Q282" s="9"/>
      <c r="R282" s="9"/>
      <c r="S282" s="9"/>
      <c r="T282" s="9"/>
      <c r="U282" s="9"/>
      <c r="V282" s="9"/>
      <c r="W282" s="9"/>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row>
    <row r="283" spans="1:121" hidden="1">
      <c r="A283" s="9"/>
      <c r="B283" s="9"/>
      <c r="C283" s="9"/>
      <c r="D283" s="9"/>
      <c r="E283" s="9"/>
      <c r="F283" s="9"/>
      <c r="G283" s="9"/>
      <c r="H283" s="9"/>
      <c r="I283" s="9"/>
      <c r="J283" s="9"/>
      <c r="K283" s="9"/>
      <c r="L283" s="9"/>
      <c r="M283" s="9"/>
      <c r="N283" s="9"/>
      <c r="O283" s="9"/>
      <c r="P283" s="9"/>
      <c r="Q283" s="9"/>
      <c r="R283" s="9"/>
      <c r="S283" s="9"/>
      <c r="T283" s="9"/>
      <c r="U283" s="9"/>
      <c r="V283" s="9"/>
      <c r="W283" s="9"/>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row>
    <row r="284" spans="1:121" hidden="1">
      <c r="A284" s="9"/>
      <c r="B284" s="9"/>
      <c r="C284" s="9"/>
      <c r="D284" s="9"/>
      <c r="E284" s="9"/>
      <c r="F284" s="9"/>
      <c r="G284" s="9"/>
      <c r="H284" s="9"/>
      <c r="I284" s="9"/>
      <c r="J284" s="9"/>
      <c r="K284" s="9"/>
      <c r="L284" s="9"/>
      <c r="M284" s="9"/>
      <c r="N284" s="9"/>
      <c r="O284" s="9"/>
      <c r="P284" s="9"/>
      <c r="Q284" s="9"/>
      <c r="R284" s="9"/>
      <c r="S284" s="9"/>
      <c r="T284" s="9"/>
      <c r="U284" s="9"/>
      <c r="V284" s="9"/>
      <c r="W284" s="9"/>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row>
    <row r="285" spans="1:121" hidden="1">
      <c r="A285" s="9"/>
      <c r="B285" s="9"/>
      <c r="C285" s="9"/>
      <c r="D285" s="9"/>
      <c r="E285" s="9"/>
      <c r="F285" s="9"/>
      <c r="G285" s="9"/>
      <c r="H285" s="9"/>
      <c r="I285" s="9"/>
      <c r="J285" s="9"/>
      <c r="K285" s="9"/>
      <c r="L285" s="9"/>
      <c r="M285" s="9"/>
      <c r="N285" s="9"/>
      <c r="O285" s="9"/>
      <c r="P285" s="9"/>
      <c r="Q285" s="9"/>
      <c r="R285" s="9"/>
      <c r="S285" s="9"/>
      <c r="T285" s="9"/>
      <c r="U285" s="9"/>
      <c r="V285" s="9"/>
      <c r="W285" s="9"/>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row>
    <row r="286" spans="1:121" hidden="1">
      <c r="A286" s="9"/>
      <c r="B286" s="9"/>
      <c r="C286" s="9"/>
      <c r="D286" s="9"/>
      <c r="E286" s="9"/>
      <c r="F286" s="9"/>
      <c r="G286" s="9"/>
      <c r="H286" s="9"/>
      <c r="I286" s="9"/>
      <c r="J286" s="9"/>
      <c r="K286" s="9"/>
      <c r="L286" s="9"/>
      <c r="M286" s="9"/>
      <c r="N286" s="9"/>
      <c r="O286" s="9"/>
      <c r="P286" s="9"/>
      <c r="Q286" s="9"/>
      <c r="R286" s="9"/>
      <c r="S286" s="9"/>
      <c r="T286" s="9"/>
      <c r="U286" s="9"/>
      <c r="V286" s="9"/>
      <c r="W286" s="9"/>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row>
    <row r="287" spans="1:121" hidden="1">
      <c r="A287" s="9"/>
      <c r="B287" s="9"/>
      <c r="C287" s="9"/>
      <c r="D287" s="9"/>
      <c r="E287" s="9"/>
      <c r="F287" s="9"/>
      <c r="G287" s="9"/>
      <c r="H287" s="9"/>
      <c r="I287" s="9"/>
      <c r="J287" s="9"/>
      <c r="K287" s="9"/>
      <c r="L287" s="9"/>
      <c r="M287" s="9"/>
      <c r="N287" s="9"/>
      <c r="O287" s="9"/>
      <c r="P287" s="9"/>
      <c r="Q287" s="9"/>
      <c r="R287" s="9"/>
      <c r="S287" s="9"/>
      <c r="T287" s="9"/>
      <c r="U287" s="9"/>
      <c r="V287" s="9"/>
      <c r="W287" s="9"/>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row>
    <row r="288" spans="1:121" hidden="1">
      <c r="A288" s="9"/>
      <c r="B288" s="9"/>
      <c r="C288" s="9"/>
      <c r="D288" s="9"/>
      <c r="E288" s="9"/>
      <c r="F288" s="9"/>
      <c r="G288" s="9"/>
      <c r="H288" s="9"/>
      <c r="I288" s="9"/>
      <c r="J288" s="9"/>
      <c r="K288" s="9"/>
      <c r="L288" s="9"/>
      <c r="M288" s="9"/>
      <c r="N288" s="9"/>
      <c r="O288" s="9"/>
      <c r="P288" s="9"/>
      <c r="Q288" s="9"/>
      <c r="R288" s="9"/>
      <c r="S288" s="9"/>
      <c r="T288" s="9"/>
      <c r="U288" s="9"/>
      <c r="V288" s="9"/>
      <c r="W288" s="9"/>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row>
    <row r="289" spans="1:121" hidden="1">
      <c r="A289" s="9"/>
      <c r="B289" s="9"/>
      <c r="C289" s="9"/>
      <c r="D289" s="9"/>
      <c r="E289" s="9"/>
      <c r="F289" s="9"/>
      <c r="G289" s="9"/>
      <c r="H289" s="9"/>
      <c r="I289" s="9"/>
      <c r="J289" s="9"/>
      <c r="K289" s="9"/>
      <c r="L289" s="9"/>
      <c r="M289" s="9"/>
      <c r="N289" s="9"/>
      <c r="O289" s="9"/>
      <c r="P289" s="9"/>
      <c r="Q289" s="9"/>
      <c r="R289" s="9"/>
      <c r="S289" s="9"/>
      <c r="T289" s="9"/>
      <c r="U289" s="9"/>
      <c r="V289" s="9"/>
      <c r="W289" s="9"/>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row>
    <row r="290" spans="1:121" hidden="1">
      <c r="A290" s="9"/>
      <c r="B290" s="9"/>
      <c r="C290" s="9"/>
      <c r="D290" s="9"/>
      <c r="E290" s="9"/>
      <c r="F290" s="9"/>
      <c r="G290" s="9"/>
      <c r="H290" s="9"/>
      <c r="I290" s="9"/>
      <c r="J290" s="9"/>
      <c r="K290" s="9"/>
      <c r="L290" s="9"/>
      <c r="M290" s="9"/>
      <c r="N290" s="9"/>
      <c r="O290" s="9"/>
      <c r="P290" s="9"/>
      <c r="Q290" s="9"/>
      <c r="R290" s="9"/>
      <c r="S290" s="9"/>
      <c r="T290" s="9"/>
      <c r="U290" s="9"/>
      <c r="V290" s="9"/>
      <c r="W290" s="9"/>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row>
    <row r="291" spans="1:121" hidden="1">
      <c r="A291" s="9"/>
      <c r="B291" s="9"/>
      <c r="C291" s="9"/>
      <c r="D291" s="9"/>
      <c r="E291" s="9"/>
      <c r="F291" s="9"/>
      <c r="G291" s="9"/>
      <c r="H291" s="9"/>
      <c r="I291" s="9"/>
      <c r="J291" s="9"/>
      <c r="K291" s="9"/>
      <c r="L291" s="9"/>
      <c r="M291" s="9"/>
      <c r="N291" s="9"/>
      <c r="O291" s="9"/>
      <c r="P291" s="9"/>
      <c r="Q291" s="9"/>
      <c r="R291" s="9"/>
      <c r="S291" s="9"/>
      <c r="T291" s="9"/>
      <c r="U291" s="9"/>
      <c r="V291" s="9"/>
      <c r="W291" s="9"/>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row>
    <row r="292" spans="1:121" hidden="1">
      <c r="A292" s="9"/>
      <c r="B292" s="9"/>
      <c r="C292" s="9"/>
      <c r="D292" s="9"/>
      <c r="E292" s="9"/>
      <c r="F292" s="9"/>
      <c r="G292" s="9"/>
      <c r="H292" s="9"/>
      <c r="I292" s="9"/>
      <c r="J292" s="9"/>
      <c r="K292" s="9"/>
      <c r="L292" s="9"/>
      <c r="M292" s="9"/>
      <c r="N292" s="9"/>
      <c r="O292" s="9"/>
      <c r="P292" s="9"/>
      <c r="Q292" s="9"/>
      <c r="R292" s="9"/>
      <c r="S292" s="9"/>
      <c r="T292" s="9"/>
      <c r="U292" s="9"/>
      <c r="V292" s="9"/>
      <c r="W292" s="9"/>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row>
    <row r="293" spans="1:121" hidden="1">
      <c r="A293" s="9"/>
      <c r="B293" s="9"/>
      <c r="C293" s="9"/>
      <c r="D293" s="9"/>
      <c r="E293" s="9"/>
      <c r="F293" s="9"/>
      <c r="G293" s="9"/>
      <c r="H293" s="9"/>
      <c r="I293" s="9"/>
      <c r="J293" s="9"/>
      <c r="K293" s="9"/>
      <c r="L293" s="9"/>
      <c r="M293" s="9"/>
      <c r="N293" s="9"/>
      <c r="O293" s="9"/>
      <c r="P293" s="9"/>
      <c r="Q293" s="9"/>
      <c r="R293" s="9"/>
      <c r="S293" s="9"/>
      <c r="T293" s="9"/>
      <c r="U293" s="9"/>
      <c r="V293" s="9"/>
      <c r="W293" s="9"/>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row>
    <row r="294" spans="1:121" hidden="1">
      <c r="A294" s="9"/>
      <c r="B294" s="9"/>
      <c r="C294" s="9"/>
      <c r="D294" s="9"/>
      <c r="E294" s="9"/>
      <c r="F294" s="9"/>
      <c r="G294" s="9"/>
      <c r="H294" s="9"/>
      <c r="I294" s="9"/>
      <c r="J294" s="9"/>
      <c r="K294" s="9"/>
      <c r="L294" s="9"/>
      <c r="M294" s="9"/>
      <c r="N294" s="9"/>
      <c r="O294" s="9"/>
      <c r="P294" s="9"/>
      <c r="Q294" s="9"/>
      <c r="R294" s="9"/>
      <c r="S294" s="9"/>
      <c r="T294" s="9"/>
      <c r="U294" s="9"/>
      <c r="V294" s="9"/>
      <c r="W294" s="9"/>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row>
    <row r="295" spans="1:121" hidden="1">
      <c r="A295" s="9"/>
      <c r="B295" s="9"/>
      <c r="C295" s="9"/>
      <c r="D295" s="9"/>
      <c r="E295" s="9"/>
      <c r="F295" s="9"/>
      <c r="G295" s="9"/>
      <c r="H295" s="9"/>
      <c r="I295" s="9"/>
      <c r="J295" s="9"/>
      <c r="K295" s="9"/>
      <c r="L295" s="9"/>
      <c r="M295" s="9"/>
      <c r="N295" s="9"/>
      <c r="O295" s="9"/>
      <c r="P295" s="9"/>
      <c r="Q295" s="9"/>
      <c r="R295" s="9"/>
      <c r="S295" s="9"/>
      <c r="T295" s="9"/>
      <c r="U295" s="9"/>
      <c r="V295" s="9"/>
      <c r="W295" s="9"/>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row>
    <row r="296" spans="1:121" hidden="1">
      <c r="A296" s="9"/>
      <c r="B296" s="9"/>
      <c r="C296" s="9"/>
      <c r="D296" s="9"/>
      <c r="E296" s="9"/>
      <c r="F296" s="9"/>
      <c r="G296" s="9"/>
      <c r="H296" s="9"/>
      <c r="I296" s="9"/>
      <c r="J296" s="9"/>
      <c r="K296" s="9"/>
      <c r="L296" s="9"/>
      <c r="M296" s="9"/>
      <c r="N296" s="9"/>
      <c r="O296" s="9"/>
      <c r="P296" s="9"/>
      <c r="Q296" s="9"/>
      <c r="R296" s="9"/>
      <c r="S296" s="9"/>
      <c r="T296" s="9"/>
      <c r="U296" s="9"/>
      <c r="V296" s="9"/>
      <c r="W296" s="9"/>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row>
    <row r="297" spans="1:121" hidden="1">
      <c r="A297" s="9"/>
      <c r="B297" s="9"/>
      <c r="C297" s="9"/>
      <c r="D297" s="9"/>
      <c r="E297" s="9"/>
      <c r="F297" s="9"/>
      <c r="G297" s="9"/>
      <c r="H297" s="9"/>
      <c r="I297" s="9"/>
      <c r="J297" s="9"/>
      <c r="K297" s="9"/>
      <c r="L297" s="9"/>
      <c r="M297" s="9"/>
      <c r="N297" s="9"/>
      <c r="O297" s="9"/>
      <c r="P297" s="9"/>
      <c r="Q297" s="9"/>
      <c r="R297" s="9"/>
      <c r="S297" s="9"/>
      <c r="T297" s="9"/>
      <c r="U297" s="9"/>
      <c r="V297" s="9"/>
      <c r="W297" s="9"/>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row>
    <row r="298" spans="1:121" hidden="1">
      <c r="A298" s="9"/>
      <c r="B298" s="9"/>
      <c r="C298" s="9"/>
      <c r="D298" s="9"/>
      <c r="E298" s="9"/>
      <c r="F298" s="9"/>
      <c r="G298" s="9"/>
      <c r="H298" s="9"/>
      <c r="I298" s="9"/>
      <c r="J298" s="9"/>
      <c r="K298" s="9"/>
      <c r="L298" s="9"/>
      <c r="M298" s="9"/>
      <c r="N298" s="9"/>
      <c r="O298" s="9"/>
      <c r="P298" s="9"/>
      <c r="Q298" s="9"/>
      <c r="R298" s="9"/>
      <c r="S298" s="9"/>
      <c r="T298" s="9"/>
      <c r="U298" s="9"/>
      <c r="V298" s="9"/>
      <c r="W298" s="9"/>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row>
    <row r="299" spans="1:121" hidden="1">
      <c r="A299" s="9"/>
      <c r="B299" s="9"/>
      <c r="C299" s="9"/>
      <c r="D299" s="9"/>
      <c r="E299" s="9"/>
      <c r="F299" s="9"/>
      <c r="G299" s="9"/>
      <c r="H299" s="9"/>
      <c r="I299" s="9"/>
      <c r="J299" s="9"/>
      <c r="K299" s="9"/>
      <c r="L299" s="9"/>
      <c r="M299" s="9"/>
      <c r="N299" s="9"/>
      <c r="O299" s="9"/>
      <c r="P299" s="9"/>
      <c r="Q299" s="9"/>
      <c r="R299" s="9"/>
      <c r="S299" s="9"/>
      <c r="T299" s="9"/>
      <c r="U299" s="9"/>
      <c r="V299" s="9"/>
      <c r="W299" s="9"/>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row>
    <row r="300" spans="1:121" hidden="1">
      <c r="A300" s="9"/>
      <c r="B300" s="9"/>
      <c r="C300" s="9"/>
      <c r="D300" s="9"/>
      <c r="E300" s="9"/>
      <c r="F300" s="9"/>
      <c r="G300" s="9"/>
      <c r="H300" s="9"/>
      <c r="I300" s="9"/>
      <c r="J300" s="9"/>
      <c r="K300" s="9"/>
      <c r="L300" s="9"/>
      <c r="M300" s="9"/>
      <c r="N300" s="9"/>
      <c r="O300" s="9"/>
      <c r="P300" s="9"/>
      <c r="Q300" s="9"/>
      <c r="R300" s="9"/>
      <c r="S300" s="9"/>
      <c r="T300" s="9"/>
      <c r="U300" s="9"/>
      <c r="V300" s="9"/>
      <c r="W300" s="9"/>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row>
    <row r="301" spans="1:121" hidden="1">
      <c r="A301" s="9"/>
      <c r="B301" s="9"/>
      <c r="C301" s="9"/>
      <c r="D301" s="9"/>
      <c r="E301" s="9"/>
      <c r="F301" s="9"/>
      <c r="G301" s="9"/>
      <c r="H301" s="9"/>
      <c r="I301" s="9"/>
      <c r="J301" s="9"/>
      <c r="K301" s="9"/>
      <c r="L301" s="9"/>
      <c r="M301" s="9"/>
      <c r="N301" s="9"/>
      <c r="O301" s="9"/>
      <c r="P301" s="9"/>
      <c r="Q301" s="9"/>
      <c r="R301" s="9"/>
      <c r="S301" s="9"/>
      <c r="T301" s="9"/>
      <c r="U301" s="9"/>
      <c r="V301" s="9"/>
      <c r="W301" s="9"/>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row>
    <row r="302" spans="1:121" hidden="1">
      <c r="A302" s="9"/>
      <c r="B302" s="9"/>
      <c r="C302" s="9"/>
      <c r="D302" s="9"/>
      <c r="E302" s="9"/>
      <c r="F302" s="9"/>
      <c r="G302" s="9"/>
      <c r="H302" s="9"/>
      <c r="I302" s="9"/>
      <c r="J302" s="9"/>
      <c r="K302" s="9"/>
      <c r="L302" s="9"/>
      <c r="M302" s="9"/>
      <c r="N302" s="9"/>
      <c r="O302" s="9"/>
      <c r="P302" s="9"/>
      <c r="Q302" s="9"/>
      <c r="R302" s="9"/>
      <c r="S302" s="9"/>
      <c r="T302" s="9"/>
      <c r="U302" s="9"/>
      <c r="V302" s="9"/>
      <c r="W302" s="9"/>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row>
    <row r="303" spans="1:121" hidden="1">
      <c r="A303" s="9"/>
      <c r="B303" s="9"/>
      <c r="C303" s="9"/>
      <c r="D303" s="9"/>
      <c r="E303" s="9"/>
      <c r="F303" s="9"/>
      <c r="G303" s="9"/>
      <c r="H303" s="9"/>
      <c r="I303" s="9"/>
      <c r="J303" s="9"/>
      <c r="K303" s="9"/>
      <c r="L303" s="9"/>
      <c r="M303" s="9"/>
      <c r="N303" s="9"/>
      <c r="O303" s="9"/>
      <c r="P303" s="9"/>
      <c r="Q303" s="9"/>
      <c r="R303" s="9"/>
      <c r="S303" s="9"/>
      <c r="T303" s="9"/>
      <c r="U303" s="9"/>
      <c r="V303" s="9"/>
      <c r="W303" s="9"/>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row>
    <row r="304" spans="1:121" hidden="1">
      <c r="A304" s="9"/>
      <c r="B304" s="9"/>
      <c r="C304" s="9"/>
      <c r="D304" s="9"/>
      <c r="E304" s="9"/>
      <c r="F304" s="9"/>
      <c r="G304" s="9"/>
      <c r="H304" s="9"/>
      <c r="I304" s="9"/>
      <c r="J304" s="9"/>
      <c r="K304" s="9"/>
      <c r="L304" s="9"/>
      <c r="M304" s="9"/>
      <c r="N304" s="9"/>
      <c r="O304" s="9"/>
      <c r="P304" s="9"/>
      <c r="Q304" s="9"/>
      <c r="R304" s="9"/>
      <c r="S304" s="9"/>
      <c r="T304" s="9"/>
      <c r="U304" s="9"/>
      <c r="V304" s="9"/>
      <c r="W304" s="9"/>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row>
    <row r="305" spans="1:121" hidden="1">
      <c r="A305" s="9"/>
      <c r="B305" s="9"/>
      <c r="C305" s="9"/>
      <c r="D305" s="9"/>
      <c r="E305" s="9"/>
      <c r="F305" s="9"/>
      <c r="G305" s="9"/>
      <c r="H305" s="9"/>
      <c r="I305" s="9"/>
      <c r="J305" s="9"/>
      <c r="K305" s="9"/>
      <c r="L305" s="9"/>
      <c r="M305" s="9"/>
      <c r="N305" s="9"/>
      <c r="O305" s="9"/>
      <c r="P305" s="9"/>
      <c r="Q305" s="9"/>
      <c r="R305" s="9"/>
      <c r="S305" s="9"/>
      <c r="T305" s="9"/>
      <c r="U305" s="9"/>
      <c r="V305" s="9"/>
      <c r="W305" s="9"/>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row>
    <row r="306" spans="1:121" hidden="1">
      <c r="A306" s="9"/>
      <c r="B306" s="9"/>
      <c r="C306" s="9"/>
      <c r="D306" s="9"/>
      <c r="E306" s="9"/>
      <c r="F306" s="9"/>
      <c r="G306" s="9"/>
      <c r="H306" s="9"/>
      <c r="I306" s="9"/>
      <c r="J306" s="9"/>
      <c r="K306" s="9"/>
      <c r="L306" s="9"/>
      <c r="M306" s="9"/>
      <c r="N306" s="9"/>
      <c r="O306" s="9"/>
      <c r="P306" s="9"/>
      <c r="Q306" s="9"/>
      <c r="R306" s="9"/>
      <c r="S306" s="9"/>
      <c r="T306" s="9"/>
      <c r="U306" s="9"/>
      <c r="V306" s="9"/>
      <c r="W306" s="9"/>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row>
    <row r="307" spans="1:121" hidden="1">
      <c r="A307" s="9"/>
      <c r="B307" s="9"/>
      <c r="C307" s="9"/>
      <c r="D307" s="9"/>
      <c r="E307" s="9"/>
      <c r="F307" s="9"/>
      <c r="G307" s="9"/>
      <c r="H307" s="9"/>
      <c r="I307" s="9"/>
      <c r="J307" s="9"/>
      <c r="K307" s="9"/>
      <c r="L307" s="9"/>
      <c r="M307" s="9"/>
      <c r="N307" s="9"/>
      <c r="O307" s="9"/>
      <c r="P307" s="9"/>
      <c r="Q307" s="9"/>
      <c r="R307" s="9"/>
      <c r="S307" s="9"/>
      <c r="T307" s="9"/>
      <c r="U307" s="9"/>
      <c r="V307" s="9"/>
      <c r="W307" s="9"/>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row>
    <row r="308" spans="1:121" hidden="1">
      <c r="A308" s="9"/>
      <c r="B308" s="9"/>
      <c r="C308" s="9"/>
      <c r="D308" s="9"/>
      <c r="E308" s="9"/>
      <c r="F308" s="9"/>
      <c r="G308" s="9"/>
      <c r="H308" s="9"/>
      <c r="I308" s="9"/>
      <c r="J308" s="9"/>
      <c r="K308" s="9"/>
      <c r="L308" s="9"/>
      <c r="M308" s="9"/>
      <c r="N308" s="9"/>
      <c r="O308" s="9"/>
      <c r="P308" s="9"/>
      <c r="Q308" s="9"/>
      <c r="R308" s="9"/>
      <c r="S308" s="9"/>
      <c r="T308" s="9"/>
      <c r="U308" s="9"/>
      <c r="V308" s="9"/>
      <c r="W308" s="9"/>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row>
    <row r="309" spans="1:121" hidden="1">
      <c r="A309" s="9"/>
      <c r="B309" s="9"/>
      <c r="C309" s="9"/>
      <c r="D309" s="9"/>
      <c r="E309" s="9"/>
      <c r="F309" s="9"/>
      <c r="G309" s="9"/>
      <c r="H309" s="9"/>
      <c r="I309" s="9"/>
      <c r="J309" s="9"/>
      <c r="K309" s="9"/>
      <c r="L309" s="9"/>
      <c r="M309" s="9"/>
      <c r="N309" s="9"/>
      <c r="O309" s="9"/>
      <c r="P309" s="9"/>
      <c r="Q309" s="9"/>
      <c r="R309" s="9"/>
      <c r="S309" s="9"/>
      <c r="T309" s="9"/>
      <c r="U309" s="9"/>
      <c r="V309" s="9"/>
      <c r="W309" s="9"/>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row>
    <row r="310" spans="1:121" hidden="1">
      <c r="A310" s="9"/>
      <c r="B310" s="9"/>
      <c r="C310" s="9"/>
      <c r="D310" s="9"/>
      <c r="E310" s="9"/>
      <c r="F310" s="9"/>
      <c r="G310" s="9"/>
      <c r="H310" s="9"/>
      <c r="I310" s="9"/>
      <c r="J310" s="9"/>
      <c r="K310" s="9"/>
      <c r="L310" s="9"/>
      <c r="M310" s="9"/>
      <c r="N310" s="9"/>
      <c r="O310" s="9"/>
      <c r="P310" s="9"/>
      <c r="Q310" s="9"/>
      <c r="R310" s="9"/>
      <c r="S310" s="9"/>
      <c r="T310" s="9"/>
      <c r="U310" s="9"/>
      <c r="V310" s="9"/>
      <c r="W310" s="9"/>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row>
    <row r="311" spans="1:121" hidden="1">
      <c r="A311" s="9"/>
      <c r="B311" s="9"/>
      <c r="C311" s="9"/>
      <c r="D311" s="9"/>
      <c r="E311" s="9"/>
      <c r="F311" s="9"/>
      <c r="G311" s="9"/>
      <c r="H311" s="9"/>
      <c r="I311" s="9"/>
      <c r="J311" s="9"/>
      <c r="K311" s="9"/>
      <c r="L311" s="9"/>
      <c r="M311" s="9"/>
      <c r="N311" s="9"/>
      <c r="O311" s="9"/>
      <c r="P311" s="9"/>
      <c r="Q311" s="9"/>
      <c r="R311" s="9"/>
      <c r="S311" s="9"/>
      <c r="T311" s="9"/>
      <c r="U311" s="9"/>
      <c r="V311" s="9"/>
      <c r="W311" s="9"/>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row>
    <row r="312" spans="1:121" hidden="1">
      <c r="A312" s="9"/>
      <c r="B312" s="9"/>
      <c r="C312" s="9"/>
      <c r="D312" s="9"/>
      <c r="E312" s="9"/>
      <c r="F312" s="9"/>
      <c r="G312" s="9"/>
      <c r="H312" s="9"/>
      <c r="I312" s="9"/>
      <c r="J312" s="9"/>
      <c r="K312" s="9"/>
      <c r="L312" s="9"/>
      <c r="M312" s="9"/>
      <c r="N312" s="9"/>
      <c r="O312" s="9"/>
      <c r="P312" s="9"/>
      <c r="Q312" s="9"/>
      <c r="R312" s="9"/>
      <c r="S312" s="9"/>
      <c r="T312" s="9"/>
      <c r="U312" s="9"/>
      <c r="V312" s="9"/>
      <c r="W312" s="9"/>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row>
    <row r="313" spans="1:121" hidden="1">
      <c r="A313" s="9"/>
      <c r="B313" s="9"/>
      <c r="C313" s="9"/>
      <c r="D313" s="9"/>
      <c r="E313" s="9"/>
      <c r="F313" s="9"/>
      <c r="G313" s="9"/>
      <c r="H313" s="9"/>
      <c r="I313" s="9"/>
      <c r="J313" s="9"/>
      <c r="K313" s="9"/>
      <c r="L313" s="9"/>
      <c r="M313" s="9"/>
      <c r="N313" s="9"/>
      <c r="O313" s="9"/>
      <c r="P313" s="9"/>
      <c r="Q313" s="9"/>
      <c r="R313" s="9"/>
      <c r="S313" s="9"/>
      <c r="T313" s="9"/>
      <c r="U313" s="9"/>
      <c r="V313" s="9"/>
      <c r="W313" s="9"/>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row>
    <row r="314" spans="1:121" hidden="1">
      <c r="A314" s="9"/>
      <c r="B314" s="9"/>
      <c r="C314" s="9"/>
      <c r="D314" s="9"/>
      <c r="E314" s="9"/>
      <c r="F314" s="9"/>
      <c r="G314" s="9"/>
      <c r="H314" s="9"/>
      <c r="I314" s="9"/>
      <c r="J314" s="9"/>
      <c r="K314" s="9"/>
      <c r="L314" s="9"/>
      <c r="M314" s="9"/>
      <c r="N314" s="9"/>
      <c r="O314" s="9"/>
      <c r="P314" s="9"/>
      <c r="Q314" s="9"/>
      <c r="R314" s="9"/>
      <c r="S314" s="9"/>
      <c r="T314" s="9"/>
      <c r="U314" s="9"/>
      <c r="V314" s="9"/>
      <c r="W314" s="9"/>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row>
    <row r="315" spans="1:121" hidden="1">
      <c r="A315" s="9"/>
      <c r="B315" s="9"/>
      <c r="C315" s="9"/>
      <c r="D315" s="9"/>
      <c r="E315" s="9"/>
      <c r="F315" s="9"/>
      <c r="G315" s="9"/>
      <c r="H315" s="9"/>
      <c r="I315" s="9"/>
      <c r="J315" s="9"/>
      <c r="K315" s="9"/>
      <c r="L315" s="9"/>
      <c r="M315" s="9"/>
      <c r="N315" s="9"/>
      <c r="O315" s="9"/>
      <c r="P315" s="9"/>
      <c r="Q315" s="9"/>
      <c r="R315" s="9"/>
      <c r="S315" s="9"/>
      <c r="T315" s="9"/>
      <c r="U315" s="9"/>
      <c r="V315" s="9"/>
      <c r="W315" s="9"/>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row>
    <row r="316" spans="1:121" hidden="1">
      <c r="A316" s="9"/>
      <c r="B316" s="9"/>
      <c r="C316" s="9"/>
      <c r="D316" s="9"/>
      <c r="E316" s="9"/>
      <c r="F316" s="9"/>
      <c r="G316" s="9"/>
      <c r="H316" s="9"/>
      <c r="I316" s="9"/>
      <c r="J316" s="9"/>
      <c r="K316" s="9"/>
      <c r="L316" s="9"/>
      <c r="M316" s="9"/>
      <c r="N316" s="9"/>
      <c r="O316" s="9"/>
      <c r="P316" s="9"/>
      <c r="Q316" s="9"/>
      <c r="R316" s="9"/>
      <c r="S316" s="9"/>
      <c r="T316" s="9"/>
      <c r="U316" s="9"/>
      <c r="V316" s="9"/>
      <c r="W316" s="9"/>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row>
    <row r="317" spans="1:121" hidden="1">
      <c r="A317" s="9"/>
      <c r="B317" s="9"/>
      <c r="C317" s="9"/>
      <c r="D317" s="9"/>
      <c r="E317" s="9"/>
      <c r="F317" s="9"/>
      <c r="G317" s="9"/>
      <c r="H317" s="9"/>
      <c r="I317" s="9"/>
      <c r="J317" s="9"/>
      <c r="K317" s="9"/>
      <c r="L317" s="9"/>
      <c r="M317" s="9"/>
      <c r="N317" s="9"/>
      <c r="O317" s="9"/>
      <c r="P317" s="9"/>
      <c r="Q317" s="9"/>
      <c r="R317" s="9"/>
      <c r="S317" s="9"/>
      <c r="T317" s="9"/>
      <c r="U317" s="9"/>
      <c r="V317" s="9"/>
      <c r="W317" s="9"/>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row>
    <row r="318" spans="1:121" hidden="1">
      <c r="A318" s="9"/>
      <c r="B318" s="9"/>
      <c r="C318" s="9"/>
      <c r="D318" s="9"/>
      <c r="E318" s="9"/>
      <c r="F318" s="9"/>
      <c r="G318" s="9"/>
      <c r="H318" s="9"/>
      <c r="I318" s="9"/>
      <c r="J318" s="9"/>
      <c r="K318" s="9"/>
      <c r="L318" s="9"/>
      <c r="M318" s="9"/>
      <c r="N318" s="9"/>
      <c r="O318" s="9"/>
      <c r="P318" s="9"/>
      <c r="Q318" s="9"/>
      <c r="R318" s="9"/>
      <c r="S318" s="9"/>
      <c r="T318" s="9"/>
      <c r="U318" s="9"/>
      <c r="V318" s="9"/>
      <c r="W318" s="9"/>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row>
    <row r="319" spans="1:121" hidden="1">
      <c r="A319" s="9"/>
      <c r="B319" s="9"/>
      <c r="C319" s="9"/>
      <c r="D319" s="9"/>
      <c r="E319" s="9"/>
      <c r="F319" s="9"/>
      <c r="G319" s="9"/>
      <c r="H319" s="9"/>
      <c r="I319" s="9"/>
      <c r="J319" s="9"/>
      <c r="K319" s="9"/>
      <c r="L319" s="9"/>
      <c r="M319" s="9"/>
      <c r="N319" s="9"/>
      <c r="O319" s="9"/>
      <c r="P319" s="9"/>
      <c r="Q319" s="9"/>
      <c r="R319" s="9"/>
      <c r="S319" s="9"/>
      <c r="T319" s="9"/>
      <c r="U319" s="9"/>
      <c r="V319" s="9"/>
      <c r="W319" s="9"/>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row>
    <row r="320" spans="1:121" hidden="1">
      <c r="A320" s="9"/>
      <c r="B320" s="9"/>
      <c r="C320" s="9"/>
      <c r="D320" s="9"/>
      <c r="E320" s="9"/>
      <c r="F320" s="9"/>
      <c r="G320" s="9"/>
      <c r="H320" s="9"/>
      <c r="I320" s="9"/>
      <c r="J320" s="9"/>
      <c r="K320" s="9"/>
      <c r="L320" s="9"/>
      <c r="M320" s="9"/>
      <c r="N320" s="9"/>
      <c r="O320" s="9"/>
      <c r="P320" s="9"/>
      <c r="Q320" s="9"/>
      <c r="R320" s="9"/>
      <c r="S320" s="9"/>
      <c r="T320" s="9"/>
      <c r="U320" s="9"/>
      <c r="V320" s="9"/>
      <c r="W320" s="9"/>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row>
    <row r="321" spans="1:121" hidden="1">
      <c r="A321" s="9"/>
      <c r="B321" s="9"/>
      <c r="C321" s="9"/>
      <c r="D321" s="9"/>
      <c r="E321" s="9"/>
      <c r="F321" s="9"/>
      <c r="G321" s="9"/>
      <c r="H321" s="9"/>
      <c r="I321" s="9"/>
      <c r="J321" s="9"/>
      <c r="K321" s="9"/>
      <c r="L321" s="9"/>
      <c r="M321" s="9"/>
      <c r="N321" s="9"/>
      <c r="O321" s="9"/>
      <c r="P321" s="9"/>
      <c r="Q321" s="9"/>
      <c r="R321" s="9"/>
      <c r="S321" s="9"/>
      <c r="T321" s="9"/>
      <c r="U321" s="9"/>
      <c r="V321" s="9"/>
      <c r="W321" s="9"/>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row>
    <row r="322" spans="1:121" hidden="1">
      <c r="A322" s="9"/>
      <c r="B322" s="9"/>
      <c r="C322" s="9"/>
      <c r="D322" s="9"/>
      <c r="E322" s="9"/>
      <c r="F322" s="9"/>
      <c r="G322" s="9"/>
      <c r="H322" s="9"/>
      <c r="I322" s="9"/>
      <c r="J322" s="9"/>
      <c r="K322" s="9"/>
      <c r="L322" s="9"/>
      <c r="M322" s="9"/>
      <c r="N322" s="9"/>
      <c r="O322" s="9"/>
      <c r="P322" s="9"/>
      <c r="Q322" s="9"/>
      <c r="R322" s="9"/>
      <c r="S322" s="9"/>
      <c r="T322" s="9"/>
      <c r="U322" s="9"/>
      <c r="V322" s="9"/>
      <c r="W322" s="9"/>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row>
    <row r="323" spans="1:121" hidden="1">
      <c r="A323" s="9"/>
      <c r="B323" s="9"/>
      <c r="C323" s="9"/>
      <c r="D323" s="9"/>
      <c r="E323" s="9"/>
      <c r="F323" s="9"/>
      <c r="G323" s="9"/>
      <c r="H323" s="9"/>
      <c r="I323" s="9"/>
      <c r="J323" s="9"/>
      <c r="K323" s="9"/>
      <c r="L323" s="9"/>
      <c r="M323" s="9"/>
      <c r="N323" s="9"/>
      <c r="O323" s="9"/>
      <c r="P323" s="9"/>
      <c r="Q323" s="9"/>
      <c r="R323" s="9"/>
      <c r="S323" s="9"/>
      <c r="T323" s="9"/>
      <c r="U323" s="9"/>
      <c r="V323" s="9"/>
      <c r="W323" s="9"/>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row>
    <row r="324" spans="1:121" hidden="1">
      <c r="A324" s="9"/>
      <c r="B324" s="9"/>
      <c r="C324" s="9"/>
      <c r="D324" s="9"/>
      <c r="E324" s="9"/>
      <c r="F324" s="9"/>
      <c r="G324" s="9"/>
      <c r="H324" s="9"/>
      <c r="I324" s="9"/>
      <c r="J324" s="9"/>
      <c r="K324" s="9"/>
      <c r="L324" s="9"/>
      <c r="M324" s="9"/>
      <c r="N324" s="9"/>
      <c r="O324" s="9"/>
      <c r="P324" s="9"/>
      <c r="Q324" s="9"/>
      <c r="R324" s="9"/>
      <c r="S324" s="9"/>
      <c r="T324" s="9"/>
      <c r="U324" s="9"/>
      <c r="V324" s="9"/>
      <c r="W324" s="9"/>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row>
    <row r="325" spans="1:121" hidden="1">
      <c r="A325" s="9"/>
      <c r="B325" s="9"/>
      <c r="C325" s="9"/>
      <c r="D325" s="9"/>
      <c r="E325" s="9"/>
      <c r="F325" s="9"/>
      <c r="G325" s="9"/>
      <c r="H325" s="9"/>
      <c r="I325" s="9"/>
      <c r="J325" s="9"/>
      <c r="K325" s="9"/>
      <c r="L325" s="9"/>
      <c r="M325" s="9"/>
      <c r="N325" s="9"/>
      <c r="O325" s="9"/>
      <c r="P325" s="9"/>
      <c r="Q325" s="9"/>
      <c r="R325" s="9"/>
      <c r="S325" s="9"/>
      <c r="T325" s="9"/>
      <c r="U325" s="9"/>
      <c r="V325" s="9"/>
      <c r="W325" s="9"/>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row>
    <row r="326" spans="1:121" hidden="1">
      <c r="A326" s="9"/>
      <c r="B326" s="9"/>
      <c r="C326" s="9"/>
      <c r="D326" s="9"/>
      <c r="E326" s="9"/>
      <c r="F326" s="9"/>
      <c r="G326" s="9"/>
      <c r="H326" s="9"/>
      <c r="I326" s="9"/>
      <c r="J326" s="9"/>
      <c r="K326" s="9"/>
      <c r="L326" s="9"/>
      <c r="M326" s="9"/>
      <c r="N326" s="9"/>
      <c r="O326" s="9"/>
      <c r="P326" s="9"/>
      <c r="Q326" s="9"/>
      <c r="R326" s="9"/>
      <c r="S326" s="9"/>
      <c r="T326" s="9"/>
      <c r="U326" s="9"/>
      <c r="V326" s="9"/>
      <c r="W326" s="9"/>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row>
    <row r="327" spans="1:121" hidden="1">
      <c r="A327" s="9"/>
      <c r="B327" s="9"/>
      <c r="C327" s="9"/>
      <c r="D327" s="9"/>
      <c r="E327" s="9"/>
      <c r="F327" s="9"/>
      <c r="G327" s="9"/>
      <c r="H327" s="9"/>
      <c r="I327" s="9"/>
      <c r="J327" s="9"/>
      <c r="K327" s="9"/>
      <c r="L327" s="9"/>
      <c r="M327" s="9"/>
      <c r="N327" s="9"/>
      <c r="O327" s="9"/>
      <c r="P327" s="9"/>
      <c r="Q327" s="9"/>
      <c r="R327" s="9"/>
      <c r="S327" s="9"/>
      <c r="T327" s="9"/>
      <c r="U327" s="9"/>
      <c r="V327" s="9"/>
      <c r="W327" s="9"/>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row>
    <row r="328" spans="1:121" hidden="1">
      <c r="A328" s="9"/>
      <c r="B328" s="9"/>
      <c r="C328" s="9"/>
      <c r="D328" s="9"/>
      <c r="E328" s="9"/>
      <c r="F328" s="9"/>
      <c r="G328" s="9"/>
      <c r="H328" s="9"/>
      <c r="I328" s="9"/>
      <c r="J328" s="9"/>
      <c r="K328" s="9"/>
      <c r="L328" s="9"/>
      <c r="M328" s="9"/>
      <c r="N328" s="9"/>
      <c r="O328" s="9"/>
      <c r="P328" s="9"/>
      <c r="Q328" s="9"/>
      <c r="R328" s="9"/>
      <c r="S328" s="9"/>
      <c r="T328" s="9"/>
      <c r="U328" s="9"/>
      <c r="V328" s="9"/>
      <c r="W328" s="9"/>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row>
    <row r="329" spans="1:121" hidden="1">
      <c r="A329" s="9"/>
      <c r="B329" s="9"/>
      <c r="C329" s="9"/>
      <c r="D329" s="9"/>
      <c r="E329" s="9"/>
      <c r="F329" s="9"/>
      <c r="G329" s="9"/>
      <c r="H329" s="9"/>
      <c r="I329" s="9"/>
      <c r="J329" s="9"/>
      <c r="K329" s="9"/>
      <c r="L329" s="9"/>
      <c r="M329" s="9"/>
      <c r="N329" s="9"/>
      <c r="O329" s="9"/>
      <c r="P329" s="9"/>
      <c r="Q329" s="9"/>
      <c r="R329" s="9"/>
      <c r="S329" s="9"/>
      <c r="T329" s="9"/>
      <c r="U329" s="9"/>
      <c r="V329" s="9"/>
      <c r="W329" s="9"/>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row>
    <row r="330" spans="1:121" hidden="1">
      <c r="A330" s="9"/>
      <c r="B330" s="9"/>
      <c r="C330" s="9"/>
      <c r="D330" s="9"/>
      <c r="E330" s="9"/>
      <c r="F330" s="9"/>
      <c r="G330" s="9"/>
      <c r="H330" s="9"/>
      <c r="I330" s="9"/>
      <c r="J330" s="9"/>
      <c r="K330" s="9"/>
      <c r="L330" s="9"/>
      <c r="M330" s="9"/>
      <c r="N330" s="9"/>
      <c r="O330" s="9"/>
      <c r="P330" s="9"/>
      <c r="Q330" s="9"/>
      <c r="R330" s="9"/>
      <c r="S330" s="9"/>
      <c r="T330" s="9"/>
      <c r="U330" s="9"/>
      <c r="V330" s="9"/>
      <c r="W330" s="9"/>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row>
    <row r="331" spans="1:121" hidden="1">
      <c r="A331" s="9"/>
      <c r="B331" s="9"/>
      <c r="C331" s="9"/>
      <c r="D331" s="9"/>
      <c r="E331" s="9"/>
      <c r="F331" s="9"/>
      <c r="G331" s="9"/>
      <c r="H331" s="9"/>
      <c r="I331" s="9"/>
      <c r="J331" s="9"/>
      <c r="K331" s="9"/>
      <c r="L331" s="9"/>
      <c r="M331" s="9"/>
      <c r="N331" s="9"/>
      <c r="O331" s="9"/>
      <c r="P331" s="9"/>
      <c r="Q331" s="9"/>
      <c r="R331" s="9"/>
      <c r="S331" s="9"/>
      <c r="T331" s="9"/>
      <c r="U331" s="9"/>
      <c r="V331" s="9"/>
      <c r="W331" s="9"/>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row>
    <row r="332" spans="1:121" hidden="1">
      <c r="A332" s="9"/>
      <c r="B332" s="9"/>
      <c r="C332" s="9"/>
      <c r="D332" s="9"/>
      <c r="E332" s="9"/>
      <c r="F332" s="9"/>
      <c r="G332" s="9"/>
      <c r="H332" s="9"/>
      <c r="I332" s="9"/>
      <c r="J332" s="9"/>
      <c r="K332" s="9"/>
      <c r="L332" s="9"/>
      <c r="M332" s="9"/>
      <c r="N332" s="9"/>
      <c r="O332" s="9"/>
      <c r="P332" s="9"/>
      <c r="Q332" s="9"/>
      <c r="R332" s="9"/>
      <c r="S332" s="9"/>
      <c r="T332" s="9"/>
      <c r="U332" s="9"/>
      <c r="V332" s="9"/>
      <c r="W332" s="9"/>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row>
    <row r="333" spans="1:121" hidden="1">
      <c r="A333" s="9"/>
      <c r="B333" s="9"/>
      <c r="C333" s="9"/>
      <c r="D333" s="9"/>
      <c r="E333" s="9"/>
      <c r="F333" s="9"/>
      <c r="G333" s="9"/>
      <c r="H333" s="9"/>
      <c r="I333" s="9"/>
      <c r="J333" s="9"/>
      <c r="K333" s="9"/>
      <c r="L333" s="9"/>
      <c r="M333" s="9"/>
      <c r="N333" s="9"/>
      <c r="O333" s="9"/>
      <c r="P333" s="9"/>
      <c r="Q333" s="9"/>
      <c r="R333" s="9"/>
      <c r="S333" s="9"/>
      <c r="T333" s="9"/>
      <c r="U333" s="9"/>
      <c r="V333" s="9"/>
      <c r="W333" s="9"/>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row>
    <row r="334" spans="1:121" hidden="1">
      <c r="A334" s="9"/>
      <c r="B334" s="9"/>
      <c r="C334" s="9"/>
      <c r="D334" s="9"/>
      <c r="E334" s="9"/>
      <c r="F334" s="9"/>
      <c r="G334" s="9"/>
      <c r="H334" s="9"/>
      <c r="I334" s="9"/>
      <c r="J334" s="9"/>
      <c r="K334" s="9"/>
      <c r="L334" s="9"/>
      <c r="M334" s="9"/>
      <c r="N334" s="9"/>
      <c r="O334" s="9"/>
      <c r="P334" s="9"/>
      <c r="Q334" s="9"/>
      <c r="R334" s="9"/>
      <c r="S334" s="9"/>
      <c r="T334" s="9"/>
      <c r="U334" s="9"/>
      <c r="V334" s="9"/>
      <c r="W334" s="9"/>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row>
    <row r="335" spans="1:121" hidden="1">
      <c r="A335" s="9"/>
      <c r="B335" s="9"/>
      <c r="C335" s="9"/>
      <c r="D335" s="9"/>
      <c r="E335" s="9"/>
      <c r="F335" s="9"/>
      <c r="G335" s="9"/>
      <c r="H335" s="9"/>
      <c r="I335" s="9"/>
      <c r="J335" s="9"/>
      <c r="K335" s="9"/>
      <c r="L335" s="9"/>
      <c r="M335" s="9"/>
      <c r="N335" s="9"/>
      <c r="O335" s="9"/>
      <c r="P335" s="9"/>
      <c r="Q335" s="9"/>
      <c r="R335" s="9"/>
      <c r="S335" s="9"/>
      <c r="T335" s="9"/>
      <c r="U335" s="9"/>
      <c r="V335" s="9"/>
      <c r="W335" s="9"/>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row>
    <row r="336" spans="1:121" hidden="1">
      <c r="A336" s="9"/>
      <c r="B336" s="9"/>
      <c r="C336" s="9"/>
      <c r="D336" s="9"/>
      <c r="E336" s="9"/>
      <c r="F336" s="9"/>
      <c r="G336" s="9"/>
      <c r="H336" s="9"/>
      <c r="I336" s="9"/>
      <c r="J336" s="9"/>
      <c r="K336" s="9"/>
      <c r="L336" s="9"/>
      <c r="M336" s="9"/>
      <c r="N336" s="9"/>
      <c r="O336" s="9"/>
      <c r="P336" s="9"/>
      <c r="Q336" s="9"/>
      <c r="R336" s="9"/>
      <c r="S336" s="9"/>
      <c r="T336" s="9"/>
      <c r="U336" s="9"/>
      <c r="V336" s="9"/>
      <c r="W336" s="9"/>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row>
    <row r="337" spans="1:121" hidden="1">
      <c r="A337" s="9"/>
      <c r="B337" s="9"/>
      <c r="C337" s="9"/>
      <c r="D337" s="9"/>
      <c r="E337" s="9"/>
      <c r="F337" s="9"/>
      <c r="G337" s="9"/>
      <c r="H337" s="9"/>
      <c r="I337" s="9"/>
      <c r="J337" s="9"/>
      <c r="K337" s="9"/>
      <c r="L337" s="9"/>
      <c r="M337" s="9"/>
      <c r="N337" s="9"/>
      <c r="O337" s="9"/>
      <c r="P337" s="9"/>
      <c r="Q337" s="9"/>
      <c r="R337" s="9"/>
      <c r="S337" s="9"/>
      <c r="T337" s="9"/>
      <c r="U337" s="9"/>
      <c r="V337" s="9"/>
      <c r="W337" s="9"/>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row>
    <row r="338" spans="1:121" hidden="1">
      <c r="A338" s="9"/>
      <c r="B338" s="9"/>
      <c r="C338" s="9"/>
      <c r="D338" s="9"/>
      <c r="E338" s="9"/>
      <c r="F338" s="9"/>
      <c r="G338" s="9"/>
      <c r="H338" s="9"/>
      <c r="I338" s="9"/>
      <c r="J338" s="9"/>
      <c r="K338" s="9"/>
      <c r="L338" s="9"/>
      <c r="M338" s="9"/>
      <c r="N338" s="9"/>
      <c r="O338" s="9"/>
      <c r="P338" s="9"/>
      <c r="Q338" s="9"/>
      <c r="R338" s="9"/>
      <c r="S338" s="9"/>
      <c r="T338" s="9"/>
      <c r="U338" s="9"/>
      <c r="V338" s="9"/>
      <c r="W338" s="9"/>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row>
    <row r="339" spans="1:121" hidden="1">
      <c r="A339" s="9"/>
      <c r="B339" s="9"/>
      <c r="C339" s="9"/>
      <c r="D339" s="9"/>
      <c r="E339" s="9"/>
      <c r="F339" s="9"/>
      <c r="G339" s="9"/>
      <c r="H339" s="9"/>
      <c r="I339" s="9"/>
      <c r="J339" s="9"/>
      <c r="K339" s="9"/>
      <c r="L339" s="9"/>
      <c r="M339" s="9"/>
      <c r="N339" s="9"/>
      <c r="O339" s="9"/>
      <c r="P339" s="9"/>
      <c r="Q339" s="9"/>
      <c r="R339" s="9"/>
      <c r="S339" s="9"/>
      <c r="T339" s="9"/>
      <c r="U339" s="9"/>
      <c r="V339" s="9"/>
      <c r="W339" s="9"/>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row>
    <row r="340" spans="1:121" hidden="1">
      <c r="A340" s="9"/>
      <c r="B340" s="9"/>
      <c r="C340" s="9"/>
      <c r="D340" s="9"/>
      <c r="E340" s="9"/>
      <c r="F340" s="9"/>
      <c r="G340" s="9"/>
      <c r="H340" s="9"/>
      <c r="I340" s="9"/>
      <c r="J340" s="9"/>
      <c r="K340" s="9"/>
      <c r="L340" s="9"/>
      <c r="M340" s="9"/>
      <c r="N340" s="9"/>
      <c r="O340" s="9"/>
      <c r="P340" s="9"/>
      <c r="Q340" s="9"/>
      <c r="R340" s="9"/>
      <c r="S340" s="9"/>
      <c r="T340" s="9"/>
      <c r="U340" s="9"/>
      <c r="V340" s="9"/>
      <c r="W340" s="9"/>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row>
    <row r="341" spans="1:121" hidden="1">
      <c r="A341" s="9"/>
      <c r="B341" s="9"/>
      <c r="C341" s="9"/>
      <c r="D341" s="9"/>
      <c r="E341" s="9"/>
      <c r="F341" s="9"/>
      <c r="G341" s="9"/>
      <c r="H341" s="9"/>
      <c r="I341" s="9"/>
      <c r="J341" s="9"/>
      <c r="K341" s="9"/>
      <c r="L341" s="9"/>
      <c r="M341" s="9"/>
      <c r="N341" s="9"/>
      <c r="O341" s="9"/>
      <c r="P341" s="9"/>
      <c r="Q341" s="9"/>
      <c r="R341" s="9"/>
      <c r="S341" s="9"/>
      <c r="T341" s="9"/>
      <c r="U341" s="9"/>
      <c r="V341" s="9"/>
      <c r="W341" s="9"/>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row>
    <row r="342" spans="1:121" hidden="1">
      <c r="A342" s="9"/>
      <c r="B342" s="9"/>
      <c r="C342" s="9"/>
      <c r="D342" s="9"/>
      <c r="E342" s="9"/>
      <c r="F342" s="9"/>
      <c r="G342" s="9"/>
      <c r="H342" s="9"/>
      <c r="I342" s="9"/>
      <c r="J342" s="9"/>
      <c r="K342" s="9"/>
      <c r="L342" s="9"/>
      <c r="M342" s="9"/>
      <c r="N342" s="9"/>
      <c r="O342" s="9"/>
      <c r="P342" s="9"/>
      <c r="Q342" s="9"/>
      <c r="R342" s="9"/>
      <c r="S342" s="9"/>
      <c r="T342" s="9"/>
      <c r="U342" s="9"/>
      <c r="V342" s="9"/>
      <c r="W342" s="9"/>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row>
    <row r="343" spans="1:121" hidden="1">
      <c r="A343" s="9"/>
      <c r="B343" s="9"/>
      <c r="C343" s="9"/>
      <c r="D343" s="9"/>
      <c r="E343" s="9"/>
      <c r="F343" s="9"/>
      <c r="G343" s="9"/>
      <c r="H343" s="9"/>
      <c r="I343" s="9"/>
      <c r="J343" s="9"/>
      <c r="K343" s="9"/>
      <c r="L343" s="9"/>
      <c r="M343" s="9"/>
      <c r="N343" s="9"/>
      <c r="O343" s="9"/>
      <c r="P343" s="9"/>
      <c r="Q343" s="9"/>
      <c r="R343" s="9"/>
      <c r="S343" s="9"/>
      <c r="T343" s="9"/>
      <c r="U343" s="9"/>
      <c r="V343" s="9"/>
      <c r="W343" s="9"/>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row>
    <row r="344" spans="1:121" hidden="1">
      <c r="A344" s="9"/>
      <c r="B344" s="9"/>
      <c r="C344" s="9"/>
      <c r="D344" s="9"/>
      <c r="E344" s="9"/>
      <c r="F344" s="9"/>
      <c r="G344" s="9"/>
      <c r="H344" s="9"/>
      <c r="I344" s="9"/>
      <c r="J344" s="9"/>
      <c r="K344" s="9"/>
      <c r="L344" s="9"/>
      <c r="M344" s="9"/>
      <c r="N344" s="9"/>
      <c r="O344" s="9"/>
      <c r="P344" s="9"/>
      <c r="Q344" s="9"/>
      <c r="R344" s="9"/>
      <c r="S344" s="9"/>
      <c r="T344" s="9"/>
      <c r="U344" s="9"/>
      <c r="V344" s="9"/>
      <c r="W344" s="9"/>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row>
    <row r="345" spans="1:121" hidden="1">
      <c r="A345" s="9"/>
      <c r="B345" s="9"/>
      <c r="C345" s="9"/>
      <c r="D345" s="9"/>
      <c r="E345" s="9"/>
      <c r="F345" s="9"/>
      <c r="G345" s="9"/>
      <c r="H345" s="9"/>
      <c r="I345" s="9"/>
      <c r="J345" s="9"/>
      <c r="K345" s="9"/>
      <c r="L345" s="9"/>
      <c r="M345" s="9"/>
      <c r="N345" s="9"/>
      <c r="O345" s="9"/>
      <c r="P345" s="9"/>
      <c r="Q345" s="9"/>
      <c r="R345" s="9"/>
      <c r="S345" s="9"/>
      <c r="T345" s="9"/>
      <c r="U345" s="9"/>
      <c r="V345" s="9"/>
      <c r="W345" s="9"/>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row>
    <row r="346" spans="1:121" hidden="1">
      <c r="A346" s="9"/>
      <c r="B346" s="9"/>
      <c r="C346" s="9"/>
      <c r="D346" s="9"/>
      <c r="E346" s="9"/>
      <c r="F346" s="9"/>
      <c r="G346" s="9"/>
      <c r="H346" s="9"/>
      <c r="I346" s="9"/>
      <c r="J346" s="9"/>
      <c r="K346" s="9"/>
      <c r="L346" s="9"/>
      <c r="M346" s="9"/>
      <c r="N346" s="9"/>
      <c r="O346" s="9"/>
      <c r="P346" s="9"/>
      <c r="Q346" s="9"/>
      <c r="R346" s="9"/>
      <c r="S346" s="9"/>
      <c r="T346" s="9"/>
      <c r="U346" s="9"/>
      <c r="V346" s="9"/>
      <c r="W346" s="9"/>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row>
    <row r="347" spans="1:121" hidden="1">
      <c r="A347" s="9"/>
      <c r="B347" s="9"/>
      <c r="C347" s="9"/>
      <c r="D347" s="9"/>
      <c r="E347" s="9"/>
      <c r="F347" s="9"/>
      <c r="G347" s="9"/>
      <c r="H347" s="9"/>
      <c r="I347" s="9"/>
      <c r="J347" s="9"/>
      <c r="K347" s="9"/>
      <c r="L347" s="9"/>
      <c r="M347" s="9"/>
      <c r="N347" s="9"/>
      <c r="O347" s="9"/>
      <c r="P347" s="9"/>
      <c r="Q347" s="9"/>
      <c r="R347" s="9"/>
      <c r="S347" s="9"/>
      <c r="T347" s="9"/>
      <c r="U347" s="9"/>
      <c r="V347" s="9"/>
      <c r="W347" s="9"/>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row>
    <row r="348" spans="1:121" hidden="1">
      <c r="A348" s="9"/>
      <c r="B348" s="9"/>
      <c r="C348" s="9"/>
      <c r="D348" s="9"/>
      <c r="E348" s="9"/>
      <c r="F348" s="9"/>
      <c r="G348" s="9"/>
      <c r="H348" s="9"/>
      <c r="I348" s="9"/>
      <c r="J348" s="9"/>
      <c r="K348" s="9"/>
      <c r="L348" s="9"/>
      <c r="M348" s="9"/>
      <c r="N348" s="9"/>
      <c r="O348" s="9"/>
      <c r="P348" s="9"/>
      <c r="Q348" s="9"/>
      <c r="R348" s="9"/>
      <c r="S348" s="9"/>
      <c r="T348" s="9"/>
      <c r="U348" s="9"/>
      <c r="V348" s="9"/>
      <c r="W348" s="9"/>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row>
    <row r="349" spans="1:121" hidden="1">
      <c r="A349" s="9"/>
      <c r="B349" s="9"/>
      <c r="C349" s="9"/>
      <c r="D349" s="9"/>
      <c r="E349" s="9"/>
      <c r="F349" s="9"/>
      <c r="G349" s="9"/>
      <c r="H349" s="9"/>
      <c r="I349" s="9"/>
      <c r="J349" s="9"/>
      <c r="K349" s="9"/>
      <c r="L349" s="9"/>
      <c r="M349" s="9"/>
      <c r="N349" s="9"/>
      <c r="O349" s="9"/>
      <c r="P349" s="9"/>
      <c r="Q349" s="9"/>
      <c r="R349" s="9"/>
      <c r="S349" s="9"/>
      <c r="T349" s="9"/>
      <c r="U349" s="9"/>
      <c r="V349" s="9"/>
      <c r="W349" s="9"/>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row>
    <row r="350" spans="1:121" hidden="1">
      <c r="A350" s="9"/>
      <c r="B350" s="9"/>
      <c r="C350" s="9"/>
      <c r="D350" s="9"/>
      <c r="E350" s="9"/>
      <c r="F350" s="9"/>
      <c r="G350" s="9"/>
      <c r="H350" s="9"/>
      <c r="I350" s="9"/>
      <c r="J350" s="9"/>
      <c r="K350" s="9"/>
      <c r="L350" s="9"/>
      <c r="M350" s="9"/>
      <c r="N350" s="9"/>
      <c r="O350" s="9"/>
      <c r="P350" s="9"/>
      <c r="Q350" s="9"/>
      <c r="R350" s="9"/>
      <c r="S350" s="9"/>
      <c r="T350" s="9"/>
      <c r="U350" s="9"/>
      <c r="V350" s="9"/>
      <c r="W350" s="9"/>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row>
    <row r="351" spans="1:121" hidden="1">
      <c r="A351" s="9"/>
      <c r="B351" s="9"/>
      <c r="C351" s="9"/>
      <c r="D351" s="9"/>
      <c r="E351" s="9"/>
      <c r="F351" s="9"/>
      <c r="G351" s="9"/>
      <c r="H351" s="9"/>
      <c r="I351" s="9"/>
      <c r="J351" s="9"/>
      <c r="K351" s="9"/>
      <c r="L351" s="9"/>
      <c r="M351" s="9"/>
      <c r="N351" s="9"/>
      <c r="O351" s="9"/>
      <c r="P351" s="9"/>
      <c r="Q351" s="9"/>
      <c r="R351" s="9"/>
      <c r="S351" s="9"/>
      <c r="T351" s="9"/>
      <c r="U351" s="9"/>
      <c r="V351" s="9"/>
      <c r="W351" s="9"/>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row>
    <row r="352" spans="1:121" hidden="1">
      <c r="A352" s="9"/>
      <c r="B352" s="9"/>
      <c r="C352" s="9"/>
      <c r="D352" s="9"/>
      <c r="E352" s="9"/>
      <c r="F352" s="9"/>
      <c r="G352" s="9"/>
      <c r="H352" s="9"/>
      <c r="I352" s="9"/>
      <c r="J352" s="9"/>
      <c r="K352" s="9"/>
      <c r="L352" s="9"/>
      <c r="M352" s="9"/>
      <c r="N352" s="9"/>
      <c r="O352" s="9"/>
      <c r="P352" s="9"/>
      <c r="Q352" s="9"/>
      <c r="R352" s="9"/>
      <c r="S352" s="9"/>
      <c r="T352" s="9"/>
      <c r="U352" s="9"/>
      <c r="V352" s="9"/>
      <c r="W352" s="9"/>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row>
    <row r="353" spans="1:121" hidden="1">
      <c r="A353" s="9"/>
      <c r="B353" s="9"/>
      <c r="C353" s="9"/>
      <c r="D353" s="9"/>
      <c r="E353" s="9"/>
      <c r="F353" s="9"/>
      <c r="G353" s="9"/>
      <c r="H353" s="9"/>
      <c r="I353" s="9"/>
      <c r="J353" s="9"/>
      <c r="K353" s="9"/>
      <c r="L353" s="9"/>
      <c r="M353" s="9"/>
      <c r="N353" s="9"/>
      <c r="O353" s="9"/>
      <c r="P353" s="9"/>
      <c r="Q353" s="9"/>
      <c r="R353" s="9"/>
      <c r="S353" s="9"/>
      <c r="T353" s="9"/>
      <c r="U353" s="9"/>
      <c r="V353" s="9"/>
      <c r="W353" s="9"/>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row>
    <row r="354" spans="1:121" hidden="1">
      <c r="A354" s="9"/>
      <c r="B354" s="9"/>
      <c r="C354" s="9"/>
      <c r="D354" s="9"/>
      <c r="E354" s="9"/>
      <c r="F354" s="9"/>
      <c r="G354" s="9"/>
      <c r="H354" s="9"/>
      <c r="I354" s="9"/>
      <c r="J354" s="9"/>
      <c r="K354" s="9"/>
      <c r="L354" s="9"/>
      <c r="M354" s="9"/>
      <c r="N354" s="9"/>
      <c r="O354" s="9"/>
      <c r="P354" s="9"/>
      <c r="Q354" s="9"/>
      <c r="R354" s="9"/>
      <c r="S354" s="9"/>
      <c r="T354" s="9"/>
      <c r="U354" s="9"/>
      <c r="V354" s="9"/>
      <c r="W354" s="9"/>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row>
    <row r="355" spans="1:121" hidden="1">
      <c r="A355" s="9"/>
      <c r="B355" s="9"/>
      <c r="C355" s="9"/>
      <c r="D355" s="9"/>
      <c r="E355" s="9"/>
      <c r="F355" s="9"/>
      <c r="G355" s="9"/>
      <c r="H355" s="9"/>
      <c r="I355" s="9"/>
      <c r="J355" s="9"/>
      <c r="K355" s="9"/>
      <c r="L355" s="9"/>
      <c r="M355" s="9"/>
      <c r="N355" s="9"/>
      <c r="O355" s="9"/>
      <c r="P355" s="9"/>
      <c r="Q355" s="9"/>
      <c r="R355" s="9"/>
      <c r="S355" s="9"/>
      <c r="T355" s="9"/>
      <c r="U355" s="9"/>
      <c r="V355" s="9"/>
      <c r="W355" s="9"/>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row>
    <row r="356" spans="1:121" hidden="1">
      <c r="A356" s="9"/>
      <c r="B356" s="9"/>
      <c r="C356" s="9"/>
      <c r="D356" s="9"/>
      <c r="E356" s="9"/>
      <c r="F356" s="9"/>
      <c r="G356" s="9"/>
      <c r="H356" s="9"/>
      <c r="I356" s="9"/>
      <c r="J356" s="9"/>
      <c r="K356" s="9"/>
      <c r="L356" s="9"/>
      <c r="M356" s="9"/>
      <c r="N356" s="9"/>
      <c r="O356" s="9"/>
      <c r="P356" s="9"/>
      <c r="Q356" s="9"/>
      <c r="R356" s="9"/>
      <c r="S356" s="9"/>
      <c r="T356" s="9"/>
      <c r="U356" s="9"/>
      <c r="V356" s="9"/>
      <c r="W356" s="9"/>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row>
    <row r="357" spans="1:121" hidden="1">
      <c r="A357" s="9"/>
      <c r="B357" s="9"/>
      <c r="C357" s="9"/>
      <c r="D357" s="9"/>
      <c r="E357" s="9"/>
      <c r="F357" s="9"/>
      <c r="G357" s="9"/>
      <c r="H357" s="9"/>
      <c r="I357" s="9"/>
      <c r="J357" s="9"/>
      <c r="K357" s="9"/>
      <c r="L357" s="9"/>
      <c r="M357" s="9"/>
      <c r="N357" s="9"/>
      <c r="O357" s="9"/>
      <c r="P357" s="9"/>
      <c r="Q357" s="9"/>
      <c r="R357" s="9"/>
      <c r="S357" s="9"/>
      <c r="T357" s="9"/>
      <c r="U357" s="9"/>
      <c r="V357" s="9"/>
      <c r="W357" s="9"/>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row>
    <row r="358" spans="1:121" hidden="1">
      <c r="A358" s="9"/>
      <c r="B358" s="9"/>
      <c r="C358" s="9"/>
      <c r="D358" s="9"/>
      <c r="E358" s="9"/>
      <c r="F358" s="9"/>
      <c r="G358" s="9"/>
      <c r="H358" s="9"/>
      <c r="I358" s="9"/>
      <c r="J358" s="9"/>
      <c r="K358" s="9"/>
      <c r="L358" s="9"/>
      <c r="M358" s="9"/>
      <c r="N358" s="9"/>
      <c r="O358" s="9"/>
      <c r="P358" s="9"/>
      <c r="Q358" s="9"/>
      <c r="R358" s="9"/>
      <c r="S358" s="9"/>
      <c r="T358" s="9"/>
      <c r="U358" s="9"/>
      <c r="V358" s="9"/>
      <c r="W358" s="9"/>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row>
    <row r="359" spans="1:121" hidden="1">
      <c r="A359" s="9"/>
      <c r="B359" s="9"/>
      <c r="C359" s="9"/>
      <c r="D359" s="9"/>
      <c r="E359" s="9"/>
      <c r="F359" s="9"/>
      <c r="G359" s="9"/>
      <c r="H359" s="9"/>
      <c r="I359" s="9"/>
      <c r="J359" s="9"/>
      <c r="K359" s="9"/>
      <c r="L359" s="9"/>
      <c r="M359" s="9"/>
      <c r="N359" s="9"/>
      <c r="O359" s="9"/>
      <c r="P359" s="9"/>
      <c r="Q359" s="9"/>
      <c r="R359" s="9"/>
      <c r="S359" s="9"/>
      <c r="T359" s="9"/>
      <c r="U359" s="9"/>
      <c r="V359" s="9"/>
      <c r="W359" s="9"/>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row>
    <row r="360" spans="1:121" hidden="1">
      <c r="A360" s="9"/>
      <c r="B360" s="9"/>
      <c r="C360" s="9"/>
      <c r="D360" s="9"/>
      <c r="E360" s="9"/>
      <c r="F360" s="9"/>
      <c r="G360" s="9"/>
      <c r="H360" s="9"/>
      <c r="I360" s="9"/>
      <c r="J360" s="9"/>
      <c r="K360" s="9"/>
      <c r="L360" s="9"/>
      <c r="M360" s="9"/>
      <c r="N360" s="9"/>
      <c r="O360" s="9"/>
      <c r="P360" s="9"/>
      <c r="Q360" s="9"/>
      <c r="R360" s="9"/>
      <c r="S360" s="9"/>
      <c r="T360" s="9"/>
      <c r="U360" s="9"/>
      <c r="V360" s="9"/>
      <c r="W360" s="9"/>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row>
    <row r="361" spans="1:121" hidden="1">
      <c r="A361" s="9"/>
      <c r="B361" s="9"/>
      <c r="C361" s="9"/>
      <c r="D361" s="9"/>
      <c r="E361" s="9"/>
      <c r="F361" s="9"/>
      <c r="G361" s="9"/>
      <c r="H361" s="9"/>
      <c r="I361" s="9"/>
      <c r="J361" s="9"/>
      <c r="K361" s="9"/>
      <c r="L361" s="9"/>
      <c r="M361" s="9"/>
      <c r="N361" s="9"/>
      <c r="O361" s="9"/>
      <c r="P361" s="9"/>
      <c r="Q361" s="9"/>
      <c r="R361" s="9"/>
      <c r="S361" s="9"/>
      <c r="T361" s="9"/>
      <c r="U361" s="9"/>
      <c r="V361" s="9"/>
      <c r="W361" s="9"/>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row>
    <row r="362" spans="1:121" hidden="1">
      <c r="A362" s="9"/>
      <c r="B362" s="9"/>
      <c r="C362" s="9"/>
      <c r="D362" s="9"/>
      <c r="E362" s="9"/>
      <c r="F362" s="9"/>
      <c r="G362" s="9"/>
      <c r="H362" s="9"/>
      <c r="I362" s="9"/>
      <c r="J362" s="9"/>
      <c r="K362" s="9"/>
      <c r="L362" s="9"/>
      <c r="M362" s="9"/>
      <c r="N362" s="9"/>
      <c r="O362" s="9"/>
      <c r="P362" s="9"/>
      <c r="Q362" s="9"/>
      <c r="R362" s="9"/>
      <c r="S362" s="9"/>
      <c r="T362" s="9"/>
      <c r="U362" s="9"/>
      <c r="V362" s="9"/>
      <c r="W362" s="9"/>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row>
    <row r="363" spans="1:121" hidden="1">
      <c r="A363" s="9"/>
      <c r="B363" s="9"/>
      <c r="C363" s="9"/>
      <c r="D363" s="9"/>
      <c r="E363" s="9"/>
      <c r="F363" s="9"/>
      <c r="G363" s="9"/>
      <c r="H363" s="9"/>
      <c r="I363" s="9"/>
      <c r="J363" s="9"/>
      <c r="K363" s="9"/>
      <c r="L363" s="9"/>
      <c r="M363" s="9"/>
      <c r="N363" s="9"/>
      <c r="O363" s="9"/>
      <c r="P363" s="9"/>
      <c r="Q363" s="9"/>
      <c r="R363" s="9"/>
      <c r="S363" s="9"/>
      <c r="T363" s="9"/>
      <c r="U363" s="9"/>
      <c r="V363" s="9"/>
      <c r="W363" s="9"/>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row>
    <row r="364" spans="1:121" hidden="1">
      <c r="A364" s="9"/>
      <c r="B364" s="9"/>
      <c r="C364" s="9"/>
      <c r="D364" s="9"/>
      <c r="E364" s="9"/>
      <c r="F364" s="9"/>
      <c r="G364" s="9"/>
      <c r="H364" s="9"/>
      <c r="I364" s="9"/>
      <c r="J364" s="9"/>
      <c r="K364" s="9"/>
      <c r="L364" s="9"/>
      <c r="M364" s="9"/>
      <c r="N364" s="9"/>
      <c r="O364" s="9"/>
      <c r="P364" s="9"/>
      <c r="Q364" s="9"/>
      <c r="R364" s="9"/>
      <c r="S364" s="9"/>
      <c r="T364" s="9"/>
      <c r="U364" s="9"/>
      <c r="V364" s="9"/>
      <c r="W364" s="9"/>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row>
    <row r="365" spans="1:121" hidden="1">
      <c r="A365" s="9"/>
      <c r="B365" s="9"/>
      <c r="C365" s="9"/>
      <c r="D365" s="9"/>
      <c r="E365" s="9"/>
      <c r="F365" s="9"/>
      <c r="G365" s="9"/>
      <c r="H365" s="9"/>
      <c r="I365" s="9"/>
      <c r="J365" s="9"/>
      <c r="K365" s="9"/>
      <c r="L365" s="9"/>
      <c r="M365" s="9"/>
      <c r="N365" s="9"/>
      <c r="O365" s="9"/>
      <c r="P365" s="9"/>
      <c r="Q365" s="9"/>
      <c r="R365" s="9"/>
      <c r="S365" s="9"/>
      <c r="T365" s="9"/>
      <c r="U365" s="9"/>
      <c r="V365" s="9"/>
      <c r="W365" s="9"/>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row>
    <row r="366" spans="1:121" hidden="1">
      <c r="A366" s="9"/>
      <c r="B366" s="9"/>
      <c r="C366" s="9"/>
      <c r="D366" s="9"/>
      <c r="E366" s="9"/>
      <c r="F366" s="9"/>
      <c r="G366" s="9"/>
      <c r="H366" s="9"/>
      <c r="I366" s="9"/>
      <c r="J366" s="9"/>
      <c r="K366" s="9"/>
      <c r="L366" s="9"/>
      <c r="M366" s="9"/>
      <c r="N366" s="9"/>
      <c r="O366" s="9"/>
      <c r="P366" s="9"/>
      <c r="Q366" s="9"/>
      <c r="R366" s="9"/>
      <c r="S366" s="9"/>
      <c r="T366" s="9"/>
      <c r="U366" s="9"/>
      <c r="V366" s="9"/>
      <c r="W366" s="9"/>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row>
    <row r="367" spans="1:121" hidden="1">
      <c r="A367" s="9"/>
      <c r="B367" s="9"/>
      <c r="C367" s="9"/>
      <c r="D367" s="9"/>
      <c r="E367" s="9"/>
      <c r="F367" s="9"/>
      <c r="G367" s="9"/>
      <c r="H367" s="9"/>
      <c r="I367" s="9"/>
      <c r="J367" s="9"/>
      <c r="K367" s="9"/>
      <c r="L367" s="9"/>
      <c r="M367" s="9"/>
      <c r="N367" s="9"/>
      <c r="O367" s="9"/>
      <c r="P367" s="9"/>
      <c r="Q367" s="9"/>
      <c r="R367" s="9"/>
      <c r="S367" s="9"/>
      <c r="T367" s="9"/>
      <c r="U367" s="9"/>
      <c r="V367" s="9"/>
      <c r="W367" s="9"/>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row>
    <row r="368" spans="1:121" hidden="1">
      <c r="A368" s="9"/>
      <c r="B368" s="9"/>
      <c r="C368" s="9"/>
      <c r="D368" s="9"/>
      <c r="E368" s="9"/>
      <c r="F368" s="9"/>
      <c r="G368" s="9"/>
      <c r="H368" s="9"/>
      <c r="I368" s="9"/>
      <c r="J368" s="9"/>
      <c r="K368" s="9"/>
      <c r="L368" s="9"/>
      <c r="M368" s="9"/>
      <c r="N368" s="9"/>
      <c r="O368" s="9"/>
      <c r="P368" s="9"/>
      <c r="Q368" s="9"/>
      <c r="R368" s="9"/>
      <c r="S368" s="9"/>
      <c r="T368" s="9"/>
      <c r="U368" s="9"/>
      <c r="V368" s="9"/>
      <c r="W368" s="9"/>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row>
    <row r="369" spans="1:121" hidden="1">
      <c r="A369" s="9"/>
      <c r="B369" s="9"/>
      <c r="C369" s="9"/>
      <c r="D369" s="9"/>
      <c r="E369" s="9"/>
      <c r="F369" s="9"/>
      <c r="G369" s="9"/>
      <c r="H369" s="9"/>
      <c r="I369" s="9"/>
      <c r="J369" s="9"/>
      <c r="K369" s="9"/>
      <c r="L369" s="9"/>
      <c r="M369" s="9"/>
      <c r="N369" s="9"/>
      <c r="O369" s="9"/>
      <c r="P369" s="9"/>
      <c r="Q369" s="9"/>
      <c r="R369" s="9"/>
      <c r="S369" s="9"/>
      <c r="T369" s="9"/>
      <c r="U369" s="9"/>
      <c r="V369" s="9"/>
      <c r="W369" s="9"/>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row>
    <row r="370" spans="1:121" hidden="1">
      <c r="A370" s="9"/>
      <c r="B370" s="9"/>
      <c r="C370" s="9"/>
      <c r="D370" s="9"/>
      <c r="E370" s="9"/>
      <c r="F370" s="9"/>
      <c r="G370" s="9"/>
      <c r="H370" s="9"/>
      <c r="I370" s="9"/>
      <c r="J370" s="9"/>
      <c r="K370" s="9"/>
      <c r="L370" s="9"/>
      <c r="M370" s="9"/>
      <c r="N370" s="9"/>
      <c r="O370" s="9"/>
      <c r="P370" s="9"/>
      <c r="Q370" s="9"/>
      <c r="R370" s="9"/>
      <c r="S370" s="9"/>
      <c r="T370" s="9"/>
      <c r="U370" s="9"/>
      <c r="V370" s="9"/>
      <c r="W370" s="9"/>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row>
    <row r="371" spans="1:121" hidden="1">
      <c r="A371" s="9"/>
      <c r="B371" s="9"/>
      <c r="C371" s="9"/>
      <c r="D371" s="9"/>
      <c r="E371" s="9"/>
      <c r="F371" s="9"/>
      <c r="G371" s="9"/>
      <c r="H371" s="9"/>
      <c r="I371" s="9"/>
      <c r="J371" s="9"/>
      <c r="K371" s="9"/>
      <c r="L371" s="9"/>
      <c r="M371" s="9"/>
      <c r="N371" s="9"/>
      <c r="O371" s="9"/>
      <c r="P371" s="9"/>
      <c r="Q371" s="9"/>
      <c r="R371" s="9"/>
      <c r="S371" s="9"/>
      <c r="T371" s="9"/>
      <c r="U371" s="9"/>
      <c r="V371" s="9"/>
      <c r="W371" s="9"/>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row>
    <row r="372" spans="1:121" hidden="1">
      <c r="A372" s="9"/>
      <c r="B372" s="9"/>
      <c r="C372" s="9"/>
      <c r="D372" s="9"/>
      <c r="E372" s="9"/>
      <c r="F372" s="9"/>
      <c r="G372" s="9"/>
      <c r="H372" s="9"/>
      <c r="I372" s="9"/>
      <c r="J372" s="9"/>
      <c r="K372" s="9"/>
      <c r="L372" s="9"/>
      <c r="M372" s="9"/>
      <c r="N372" s="9"/>
      <c r="O372" s="9"/>
      <c r="P372" s="9"/>
      <c r="Q372" s="9"/>
      <c r="R372" s="9"/>
      <c r="S372" s="9"/>
      <c r="T372" s="9"/>
      <c r="U372" s="9"/>
      <c r="V372" s="9"/>
      <c r="W372" s="9"/>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row>
    <row r="373" spans="1:121" hidden="1">
      <c r="A373" s="9"/>
      <c r="B373" s="9"/>
      <c r="C373" s="9"/>
      <c r="D373" s="9"/>
      <c r="E373" s="9"/>
      <c r="F373" s="9"/>
      <c r="G373" s="9"/>
      <c r="H373" s="9"/>
      <c r="I373" s="9"/>
      <c r="J373" s="9"/>
      <c r="K373" s="9"/>
      <c r="L373" s="9"/>
      <c r="M373" s="9"/>
      <c r="N373" s="9"/>
      <c r="O373" s="9"/>
      <c r="P373" s="9"/>
      <c r="Q373" s="9"/>
      <c r="R373" s="9"/>
      <c r="S373" s="9"/>
      <c r="T373" s="9"/>
      <c r="U373" s="9"/>
      <c r="V373" s="9"/>
      <c r="W373" s="9"/>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row>
    <row r="374" spans="1:121" hidden="1">
      <c r="A374" s="9"/>
      <c r="B374" s="9"/>
      <c r="C374" s="9"/>
      <c r="D374" s="9"/>
      <c r="E374" s="9"/>
      <c r="F374" s="9"/>
      <c r="G374" s="9"/>
      <c r="H374" s="9"/>
      <c r="I374" s="9"/>
      <c r="J374" s="9"/>
      <c r="K374" s="9"/>
      <c r="L374" s="9"/>
      <c r="M374" s="9"/>
      <c r="N374" s="9"/>
      <c r="O374" s="9"/>
      <c r="P374" s="9"/>
      <c r="Q374" s="9"/>
      <c r="R374" s="9"/>
      <c r="S374" s="9"/>
      <c r="T374" s="9"/>
      <c r="U374" s="9"/>
      <c r="V374" s="9"/>
      <c r="W374" s="9"/>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row>
    <row r="375" spans="1:121" hidden="1">
      <c r="A375" s="9"/>
      <c r="B375" s="9"/>
      <c r="C375" s="9"/>
      <c r="D375" s="9"/>
      <c r="E375" s="9"/>
      <c r="F375" s="9"/>
      <c r="G375" s="9"/>
      <c r="H375" s="9"/>
      <c r="I375" s="9"/>
      <c r="J375" s="9"/>
      <c r="K375" s="9"/>
      <c r="L375" s="9"/>
      <c r="M375" s="9"/>
      <c r="N375" s="9"/>
      <c r="O375" s="9"/>
      <c r="P375" s="9"/>
      <c r="Q375" s="9"/>
      <c r="R375" s="9"/>
      <c r="S375" s="9"/>
      <c r="T375" s="9"/>
      <c r="U375" s="9"/>
      <c r="V375" s="9"/>
      <c r="W375" s="9"/>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row>
    <row r="376" spans="1:121" hidden="1">
      <c r="A376" s="9"/>
      <c r="B376" s="9"/>
      <c r="C376" s="9"/>
      <c r="D376" s="9"/>
      <c r="E376" s="9"/>
      <c r="F376" s="9"/>
      <c r="G376" s="9"/>
      <c r="H376" s="9"/>
      <c r="I376" s="9"/>
      <c r="J376" s="9"/>
      <c r="K376" s="9"/>
      <c r="L376" s="9"/>
      <c r="M376" s="9"/>
      <c r="N376" s="9"/>
      <c r="O376" s="9"/>
      <c r="P376" s="9"/>
      <c r="Q376" s="9"/>
      <c r="R376" s="9"/>
      <c r="S376" s="9"/>
      <c r="T376" s="9"/>
      <c r="U376" s="9"/>
      <c r="V376" s="9"/>
      <c r="W376" s="9"/>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row>
    <row r="377" spans="1:121" hidden="1">
      <c r="A377" s="9"/>
      <c r="B377" s="9"/>
      <c r="C377" s="9"/>
      <c r="D377" s="9"/>
      <c r="E377" s="9"/>
      <c r="F377" s="9"/>
      <c r="G377" s="9"/>
      <c r="H377" s="9"/>
      <c r="I377" s="9"/>
      <c r="J377" s="9"/>
      <c r="K377" s="9"/>
      <c r="L377" s="9"/>
      <c r="M377" s="9"/>
      <c r="N377" s="9"/>
      <c r="O377" s="9"/>
      <c r="P377" s="9"/>
      <c r="Q377" s="9"/>
      <c r="R377" s="9"/>
      <c r="S377" s="9"/>
      <c r="T377" s="9"/>
      <c r="U377" s="9"/>
      <c r="V377" s="9"/>
      <c r="W377" s="9"/>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row>
    <row r="378" spans="1:121" hidden="1">
      <c r="A378" s="9"/>
      <c r="B378" s="9"/>
      <c r="C378" s="9"/>
      <c r="D378" s="9"/>
      <c r="E378" s="9"/>
      <c r="F378" s="9"/>
      <c r="G378" s="9"/>
      <c r="H378" s="9"/>
      <c r="I378" s="9"/>
      <c r="J378" s="9"/>
      <c r="K378" s="9"/>
      <c r="L378" s="9"/>
      <c r="M378" s="9"/>
      <c r="N378" s="9"/>
      <c r="O378" s="9"/>
      <c r="P378" s="9"/>
      <c r="Q378" s="9"/>
      <c r="R378" s="9"/>
      <c r="S378" s="9"/>
      <c r="T378" s="9"/>
      <c r="U378" s="9"/>
      <c r="V378" s="9"/>
      <c r="W378" s="9"/>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row>
    <row r="379" spans="1:121" hidden="1">
      <c r="A379" s="9"/>
      <c r="B379" s="9"/>
      <c r="C379" s="9"/>
      <c r="D379" s="9"/>
      <c r="E379" s="9"/>
      <c r="F379" s="9"/>
      <c r="G379" s="9"/>
      <c r="H379" s="9"/>
      <c r="I379" s="9"/>
      <c r="J379" s="9"/>
      <c r="K379" s="9"/>
      <c r="L379" s="9"/>
      <c r="M379" s="9"/>
      <c r="N379" s="9"/>
      <c r="O379" s="9"/>
      <c r="P379" s="9"/>
      <c r="Q379" s="9"/>
      <c r="R379" s="9"/>
      <c r="S379" s="9"/>
      <c r="T379" s="9"/>
      <c r="U379" s="9"/>
      <c r="V379" s="9"/>
      <c r="W379" s="9"/>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row>
    <row r="380" spans="1:121" hidden="1">
      <c r="A380" s="9"/>
      <c r="B380" s="9"/>
      <c r="C380" s="9"/>
      <c r="D380" s="9"/>
      <c r="E380" s="9"/>
      <c r="F380" s="9"/>
      <c r="G380" s="9"/>
      <c r="H380" s="9"/>
      <c r="I380" s="9"/>
      <c r="J380" s="9"/>
      <c r="K380" s="9"/>
      <c r="L380" s="9"/>
      <c r="M380" s="9"/>
      <c r="N380" s="9"/>
      <c r="O380" s="9"/>
      <c r="P380" s="9"/>
      <c r="Q380" s="9"/>
      <c r="R380" s="9"/>
      <c r="S380" s="9"/>
      <c r="T380" s="9"/>
      <c r="U380" s="9"/>
      <c r="V380" s="9"/>
      <c r="W380" s="9"/>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row>
    <row r="381" spans="1:121" hidden="1">
      <c r="A381" s="9"/>
      <c r="B381" s="9"/>
      <c r="C381" s="9"/>
      <c r="D381" s="9"/>
      <c r="E381" s="9"/>
      <c r="F381" s="9"/>
      <c r="G381" s="9"/>
      <c r="H381" s="9"/>
      <c r="I381" s="9"/>
      <c r="J381" s="9"/>
      <c r="K381" s="9"/>
      <c r="L381" s="9"/>
      <c r="M381" s="9"/>
      <c r="N381" s="9"/>
      <c r="O381" s="9"/>
      <c r="P381" s="9"/>
      <c r="Q381" s="9"/>
      <c r="R381" s="9"/>
      <c r="S381" s="9"/>
      <c r="T381" s="9"/>
      <c r="U381" s="9"/>
      <c r="V381" s="9"/>
      <c r="W381" s="9"/>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row>
    <row r="382" spans="1:121" hidden="1">
      <c r="A382" s="9"/>
      <c r="B382" s="9"/>
      <c r="C382" s="9"/>
      <c r="D382" s="9"/>
      <c r="E382" s="9"/>
      <c r="F382" s="9"/>
      <c r="G382" s="9"/>
      <c r="H382" s="9"/>
      <c r="I382" s="9"/>
      <c r="J382" s="9"/>
      <c r="K382" s="9"/>
      <c r="L382" s="9"/>
      <c r="M382" s="9"/>
      <c r="N382" s="9"/>
      <c r="O382" s="9"/>
      <c r="P382" s="9"/>
      <c r="Q382" s="9"/>
      <c r="R382" s="9"/>
      <c r="S382" s="9"/>
      <c r="T382" s="9"/>
      <c r="U382" s="9"/>
      <c r="V382" s="9"/>
      <c r="W382" s="9"/>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row>
    <row r="383" spans="1:121" hidden="1">
      <c r="A383" s="9"/>
      <c r="B383" s="9"/>
      <c r="C383" s="9"/>
      <c r="D383" s="9"/>
      <c r="E383" s="9"/>
      <c r="F383" s="9"/>
      <c r="G383" s="9"/>
      <c r="H383" s="9"/>
      <c r="I383" s="9"/>
      <c r="J383" s="9"/>
      <c r="K383" s="9"/>
      <c r="L383" s="9"/>
      <c r="M383" s="9"/>
      <c r="N383" s="9"/>
      <c r="O383" s="9"/>
      <c r="P383" s="9"/>
      <c r="Q383" s="9"/>
      <c r="R383" s="9"/>
      <c r="S383" s="9"/>
      <c r="T383" s="9"/>
      <c r="U383" s="9"/>
      <c r="V383" s="9"/>
      <c r="W383" s="9"/>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row>
    <row r="384" spans="1:121" hidden="1">
      <c r="A384" s="9"/>
      <c r="B384" s="9"/>
      <c r="C384" s="9"/>
      <c r="D384" s="9"/>
      <c r="E384" s="9"/>
      <c r="F384" s="9"/>
      <c r="G384" s="9"/>
      <c r="H384" s="9"/>
      <c r="I384" s="9"/>
      <c r="J384" s="9"/>
      <c r="K384" s="9"/>
      <c r="L384" s="9"/>
      <c r="M384" s="9"/>
      <c r="N384" s="9"/>
      <c r="O384" s="9"/>
      <c r="P384" s="9"/>
      <c r="Q384" s="9"/>
      <c r="R384" s="9"/>
      <c r="S384" s="9"/>
      <c r="T384" s="9"/>
      <c r="U384" s="9"/>
      <c r="V384" s="9"/>
      <c r="W384" s="9"/>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row>
    <row r="385" spans="1:121" hidden="1">
      <c r="A385" s="9"/>
      <c r="B385" s="9"/>
      <c r="C385" s="9"/>
      <c r="D385" s="9"/>
      <c r="E385" s="9"/>
      <c r="F385" s="9"/>
      <c r="G385" s="9"/>
      <c r="H385" s="9"/>
      <c r="I385" s="9"/>
      <c r="J385" s="9"/>
      <c r="K385" s="9"/>
      <c r="L385" s="9"/>
      <c r="M385" s="9"/>
      <c r="N385" s="9"/>
      <c r="O385" s="9"/>
      <c r="P385" s="9"/>
      <c r="Q385" s="9"/>
      <c r="R385" s="9"/>
      <c r="S385" s="9"/>
      <c r="T385" s="9"/>
      <c r="U385" s="9"/>
      <c r="V385" s="9"/>
      <c r="W385" s="9"/>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row>
    <row r="386" spans="1:121" hidden="1">
      <c r="A386" s="9"/>
      <c r="B386" s="9"/>
      <c r="C386" s="9"/>
      <c r="D386" s="9"/>
      <c r="E386" s="9"/>
      <c r="F386" s="9"/>
      <c r="G386" s="9"/>
      <c r="H386" s="9"/>
      <c r="I386" s="9"/>
      <c r="J386" s="9"/>
      <c r="K386" s="9"/>
      <c r="L386" s="9"/>
      <c r="M386" s="9"/>
      <c r="N386" s="9"/>
      <c r="O386" s="9"/>
      <c r="P386" s="9"/>
      <c r="Q386" s="9"/>
      <c r="R386" s="9"/>
      <c r="S386" s="9"/>
      <c r="T386" s="9"/>
      <c r="U386" s="9"/>
      <c r="V386" s="9"/>
      <c r="W386" s="9"/>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row>
    <row r="387" spans="1:121" hidden="1">
      <c r="A387" s="9"/>
      <c r="B387" s="9"/>
      <c r="C387" s="9"/>
      <c r="D387" s="9"/>
      <c r="E387" s="9"/>
      <c r="F387" s="9"/>
      <c r="G387" s="9"/>
      <c r="H387" s="9"/>
      <c r="I387" s="9"/>
      <c r="J387" s="9"/>
      <c r="K387" s="9"/>
      <c r="L387" s="9"/>
      <c r="M387" s="9"/>
      <c r="N387" s="9"/>
      <c r="O387" s="9"/>
      <c r="P387" s="9"/>
      <c r="Q387" s="9"/>
      <c r="R387" s="9"/>
      <c r="S387" s="9"/>
      <c r="T387" s="9"/>
      <c r="U387" s="9"/>
      <c r="V387" s="9"/>
      <c r="W387" s="9"/>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row>
    <row r="388" spans="1:121" hidden="1">
      <c r="A388" s="9"/>
      <c r="B388" s="9"/>
      <c r="C388" s="9"/>
      <c r="D388" s="9"/>
      <c r="E388" s="9"/>
      <c r="F388" s="9"/>
      <c r="G388" s="9"/>
      <c r="H388" s="9"/>
      <c r="I388" s="9"/>
      <c r="J388" s="9"/>
      <c r="K388" s="9"/>
      <c r="L388" s="9"/>
      <c r="M388" s="9"/>
      <c r="N388" s="9"/>
      <c r="O388" s="9"/>
      <c r="P388" s="9"/>
      <c r="Q388" s="9"/>
      <c r="R388" s="9"/>
      <c r="S388" s="9"/>
      <c r="T388" s="9"/>
      <c r="U388" s="9"/>
      <c r="V388" s="9"/>
      <c r="W388" s="9"/>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row>
    <row r="389" spans="1:121" hidden="1">
      <c r="A389" s="9"/>
      <c r="B389" s="9"/>
      <c r="C389" s="9"/>
      <c r="D389" s="9"/>
      <c r="E389" s="9"/>
      <c r="F389" s="9"/>
      <c r="G389" s="9"/>
      <c r="H389" s="9"/>
      <c r="I389" s="9"/>
      <c r="J389" s="9"/>
      <c r="K389" s="9"/>
      <c r="L389" s="9"/>
      <c r="M389" s="9"/>
      <c r="N389" s="9"/>
      <c r="O389" s="9"/>
      <c r="P389" s="9"/>
      <c r="Q389" s="9"/>
      <c r="R389" s="9"/>
      <c r="S389" s="9"/>
      <c r="T389" s="9"/>
      <c r="U389" s="9"/>
      <c r="V389" s="9"/>
      <c r="W389" s="9"/>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row>
    <row r="390" spans="1:121" hidden="1">
      <c r="A390" s="9"/>
      <c r="B390" s="9"/>
      <c r="C390" s="9"/>
      <c r="D390" s="9"/>
      <c r="E390" s="9"/>
      <c r="F390" s="9"/>
      <c r="G390" s="9"/>
      <c r="H390" s="9"/>
      <c r="I390" s="9"/>
      <c r="J390" s="9"/>
      <c r="K390" s="9"/>
      <c r="L390" s="9"/>
      <c r="M390" s="9"/>
      <c r="N390" s="9"/>
      <c r="O390" s="9"/>
      <c r="P390" s="9"/>
      <c r="Q390" s="9"/>
      <c r="R390" s="9"/>
      <c r="S390" s="9"/>
      <c r="T390" s="9"/>
      <c r="U390" s="9"/>
      <c r="V390" s="9"/>
      <c r="W390" s="9"/>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row>
    <row r="391" spans="1:121" hidden="1">
      <c r="A391" s="9"/>
      <c r="B391" s="9"/>
      <c r="C391" s="9"/>
      <c r="D391" s="9"/>
      <c r="E391" s="9"/>
      <c r="F391" s="9"/>
      <c r="G391" s="9"/>
      <c r="H391" s="9"/>
      <c r="I391" s="9"/>
      <c r="J391" s="9"/>
      <c r="K391" s="9"/>
      <c r="L391" s="9"/>
      <c r="M391" s="9"/>
      <c r="N391" s="9"/>
      <c r="O391" s="9"/>
      <c r="P391" s="9"/>
      <c r="Q391" s="9"/>
      <c r="R391" s="9"/>
      <c r="S391" s="9"/>
      <c r="T391" s="9"/>
      <c r="U391" s="9"/>
      <c r="V391" s="9"/>
      <c r="W391" s="9"/>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row>
    <row r="392" spans="1:121" hidden="1">
      <c r="A392" s="9"/>
      <c r="B392" s="9"/>
      <c r="C392" s="9"/>
      <c r="D392" s="9"/>
      <c r="E392" s="9"/>
      <c r="F392" s="9"/>
      <c r="G392" s="9"/>
      <c r="H392" s="9"/>
      <c r="I392" s="9"/>
      <c r="J392" s="9"/>
      <c r="K392" s="9"/>
      <c r="L392" s="9"/>
      <c r="M392" s="9"/>
      <c r="N392" s="9"/>
      <c r="O392" s="9"/>
      <c r="P392" s="9"/>
      <c r="Q392" s="9"/>
      <c r="R392" s="9"/>
      <c r="S392" s="9"/>
      <c r="T392" s="9"/>
      <c r="U392" s="9"/>
      <c r="V392" s="9"/>
      <c r="W392" s="9"/>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row>
    <row r="393" spans="1:121" hidden="1">
      <c r="A393" s="9"/>
      <c r="B393" s="9"/>
      <c r="C393" s="9"/>
      <c r="D393" s="9"/>
      <c r="E393" s="9"/>
      <c r="F393" s="9"/>
      <c r="G393" s="9"/>
      <c r="H393" s="9"/>
      <c r="I393" s="9"/>
      <c r="J393" s="9"/>
      <c r="K393" s="9"/>
      <c r="L393" s="9"/>
      <c r="M393" s="9"/>
      <c r="N393" s="9"/>
      <c r="O393" s="9"/>
      <c r="P393" s="9"/>
      <c r="Q393" s="9"/>
      <c r="R393" s="9"/>
      <c r="S393" s="9"/>
      <c r="T393" s="9"/>
      <c r="U393" s="9"/>
      <c r="V393" s="9"/>
      <c r="W393" s="9"/>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row>
    <row r="394" spans="1:121" hidden="1">
      <c r="A394" s="9"/>
      <c r="B394" s="9"/>
      <c r="C394" s="9"/>
      <c r="D394" s="9"/>
      <c r="E394" s="9"/>
      <c r="F394" s="9"/>
      <c r="G394" s="9"/>
      <c r="H394" s="9"/>
      <c r="I394" s="9"/>
      <c r="J394" s="9"/>
      <c r="K394" s="9"/>
      <c r="L394" s="9"/>
      <c r="M394" s="9"/>
      <c r="N394" s="9"/>
      <c r="O394" s="9"/>
      <c r="P394" s="9"/>
      <c r="Q394" s="9"/>
      <c r="R394" s="9"/>
      <c r="S394" s="9"/>
      <c r="T394" s="9"/>
      <c r="U394" s="9"/>
      <c r="V394" s="9"/>
      <c r="W394" s="9"/>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row>
    <row r="395" spans="1:121" hidden="1">
      <c r="A395" s="9"/>
      <c r="B395" s="9"/>
      <c r="C395" s="9"/>
      <c r="D395" s="9"/>
      <c r="E395" s="9"/>
      <c r="F395" s="9"/>
      <c r="G395" s="9"/>
      <c r="H395" s="9"/>
      <c r="I395" s="9"/>
      <c r="J395" s="9"/>
      <c r="K395" s="9"/>
      <c r="L395" s="9"/>
      <c r="M395" s="9"/>
      <c r="N395" s="9"/>
      <c r="O395" s="9"/>
      <c r="P395" s="9"/>
      <c r="Q395" s="9"/>
      <c r="R395" s="9"/>
      <c r="S395" s="9"/>
      <c r="T395" s="9"/>
      <c r="U395" s="9"/>
      <c r="V395" s="9"/>
      <c r="W395" s="9"/>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row>
    <row r="396" spans="1:121" hidden="1">
      <c r="A396" s="9"/>
      <c r="B396" s="9"/>
      <c r="C396" s="9"/>
      <c r="D396" s="9"/>
      <c r="E396" s="9"/>
      <c r="F396" s="9"/>
      <c r="G396" s="9"/>
      <c r="H396" s="9"/>
      <c r="I396" s="9"/>
      <c r="J396" s="9"/>
      <c r="K396" s="9"/>
      <c r="L396" s="9"/>
      <c r="M396" s="9"/>
      <c r="N396" s="9"/>
      <c r="O396" s="9"/>
      <c r="P396" s="9"/>
      <c r="Q396" s="9"/>
      <c r="R396" s="9"/>
      <c r="S396" s="9"/>
      <c r="T396" s="9"/>
      <c r="U396" s="9"/>
      <c r="V396" s="9"/>
      <c r="W396" s="9"/>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row>
    <row r="397" spans="1:121" hidden="1">
      <c r="A397" s="9"/>
      <c r="B397" s="9"/>
      <c r="C397" s="9"/>
      <c r="D397" s="9"/>
      <c r="E397" s="9"/>
      <c r="F397" s="9"/>
      <c r="G397" s="9"/>
      <c r="H397" s="9"/>
      <c r="I397" s="9"/>
      <c r="J397" s="9"/>
      <c r="K397" s="9"/>
      <c r="L397" s="9"/>
      <c r="M397" s="9"/>
      <c r="N397" s="9"/>
      <c r="O397" s="9"/>
      <c r="P397" s="9"/>
      <c r="Q397" s="9"/>
      <c r="R397" s="9"/>
      <c r="S397" s="9"/>
      <c r="T397" s="9"/>
      <c r="U397" s="9"/>
      <c r="V397" s="9"/>
      <c r="W397" s="9"/>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row>
    <row r="398" spans="1:121" hidden="1">
      <c r="A398" s="9"/>
      <c r="B398" s="9"/>
      <c r="C398" s="9"/>
      <c r="D398" s="9"/>
      <c r="E398" s="9"/>
      <c r="F398" s="9"/>
      <c r="G398" s="9"/>
      <c r="H398" s="9"/>
      <c r="I398" s="9"/>
      <c r="J398" s="9"/>
      <c r="K398" s="9"/>
      <c r="L398" s="9"/>
      <c r="M398" s="9"/>
      <c r="N398" s="9"/>
      <c r="O398" s="9"/>
      <c r="P398" s="9"/>
      <c r="Q398" s="9"/>
      <c r="R398" s="9"/>
      <c r="S398" s="9"/>
      <c r="T398" s="9"/>
      <c r="U398" s="9"/>
      <c r="V398" s="9"/>
      <c r="W398" s="9"/>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row>
    <row r="399" spans="1:121" hidden="1">
      <c r="A399" s="9"/>
      <c r="B399" s="9"/>
      <c r="C399" s="9"/>
      <c r="D399" s="9"/>
      <c r="E399" s="9"/>
      <c r="F399" s="9"/>
      <c r="G399" s="9"/>
      <c r="H399" s="9"/>
      <c r="I399" s="9"/>
      <c r="J399" s="9"/>
      <c r="K399" s="9"/>
      <c r="L399" s="9"/>
      <c r="M399" s="9"/>
      <c r="N399" s="9"/>
      <c r="O399" s="9"/>
      <c r="P399" s="9"/>
      <c r="Q399" s="9"/>
      <c r="R399" s="9"/>
      <c r="S399" s="9"/>
      <c r="T399" s="9"/>
      <c r="U399" s="9"/>
      <c r="V399" s="9"/>
      <c r="W399" s="9"/>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row>
    <row r="400" spans="1:121" hidden="1">
      <c r="A400" s="9"/>
      <c r="B400" s="9"/>
      <c r="C400" s="9"/>
      <c r="D400" s="9"/>
      <c r="E400" s="9"/>
      <c r="F400" s="9"/>
      <c r="G400" s="9"/>
      <c r="H400" s="9"/>
      <c r="I400" s="9"/>
      <c r="J400" s="9"/>
      <c r="K400" s="9"/>
      <c r="L400" s="9"/>
      <c r="M400" s="9"/>
      <c r="N400" s="9"/>
      <c r="O400" s="9"/>
      <c r="P400" s="9"/>
      <c r="Q400" s="9"/>
      <c r="R400" s="9"/>
      <c r="S400" s="9"/>
      <c r="T400" s="9"/>
      <c r="U400" s="9"/>
      <c r="V400" s="9"/>
      <c r="W400" s="9"/>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row>
    <row r="401" spans="1:121" hidden="1">
      <c r="A401" s="9"/>
      <c r="B401" s="9"/>
      <c r="C401" s="9"/>
      <c r="D401" s="9"/>
      <c r="E401" s="9"/>
      <c r="F401" s="9"/>
      <c r="G401" s="9"/>
      <c r="H401" s="9"/>
      <c r="I401" s="9"/>
      <c r="J401" s="9"/>
      <c r="K401" s="9"/>
      <c r="L401" s="9"/>
      <c r="M401" s="9"/>
      <c r="N401" s="9"/>
      <c r="O401" s="9"/>
      <c r="P401" s="9"/>
      <c r="Q401" s="9"/>
      <c r="R401" s="9"/>
      <c r="S401" s="9"/>
      <c r="T401" s="9"/>
      <c r="U401" s="9"/>
      <c r="V401" s="9"/>
      <c r="W401" s="9"/>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row>
    <row r="402" spans="1:121" hidden="1">
      <c r="A402" s="9"/>
      <c r="B402" s="9"/>
      <c r="C402" s="9"/>
      <c r="D402" s="9"/>
      <c r="E402" s="9"/>
      <c r="F402" s="9"/>
      <c r="G402" s="9"/>
      <c r="H402" s="9"/>
      <c r="I402" s="9"/>
      <c r="J402" s="9"/>
      <c r="K402" s="9"/>
      <c r="L402" s="9"/>
      <c r="M402" s="9"/>
      <c r="N402" s="9"/>
      <c r="O402" s="9"/>
      <c r="P402" s="9"/>
      <c r="Q402" s="9"/>
      <c r="R402" s="9"/>
      <c r="S402" s="9"/>
      <c r="T402" s="9"/>
      <c r="U402" s="9"/>
      <c r="V402" s="9"/>
      <c r="W402" s="9"/>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row>
    <row r="403" spans="1:121" hidden="1">
      <c r="A403" s="9"/>
      <c r="B403" s="9"/>
      <c r="C403" s="9"/>
      <c r="D403" s="9"/>
      <c r="E403" s="9"/>
      <c r="F403" s="9"/>
      <c r="G403" s="9"/>
      <c r="H403" s="9"/>
      <c r="I403" s="9"/>
      <c r="J403" s="9"/>
      <c r="K403" s="9"/>
      <c r="L403" s="9"/>
      <c r="M403" s="9"/>
      <c r="N403" s="9"/>
      <c r="O403" s="9"/>
      <c r="P403" s="9"/>
      <c r="Q403" s="9"/>
      <c r="R403" s="9"/>
      <c r="S403" s="9"/>
      <c r="T403" s="9"/>
      <c r="U403" s="9"/>
      <c r="V403" s="9"/>
      <c r="W403" s="9"/>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row>
    <row r="404" spans="1:121" hidden="1">
      <c r="A404" s="9"/>
      <c r="B404" s="9"/>
      <c r="C404" s="9"/>
      <c r="D404" s="9"/>
      <c r="E404" s="9"/>
      <c r="F404" s="9"/>
      <c r="G404" s="9"/>
      <c r="H404" s="9"/>
      <c r="I404" s="9"/>
      <c r="J404" s="9"/>
      <c r="K404" s="9"/>
      <c r="L404" s="9"/>
      <c r="M404" s="9"/>
      <c r="N404" s="9"/>
      <c r="O404" s="9"/>
      <c r="P404" s="9"/>
      <c r="Q404" s="9"/>
      <c r="R404" s="9"/>
      <c r="S404" s="9"/>
      <c r="T404" s="9"/>
      <c r="U404" s="9"/>
      <c r="V404" s="9"/>
      <c r="W404" s="9"/>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row>
    <row r="405" spans="1:121" hidden="1">
      <c r="A405" s="9"/>
      <c r="B405" s="9"/>
      <c r="C405" s="9"/>
      <c r="D405" s="9"/>
      <c r="E405" s="9"/>
      <c r="F405" s="9"/>
      <c r="G405" s="9"/>
      <c r="H405" s="9"/>
      <c r="I405" s="9"/>
      <c r="J405" s="9"/>
      <c r="K405" s="9"/>
      <c r="L405" s="9"/>
      <c r="M405" s="9"/>
      <c r="N405" s="9"/>
      <c r="O405" s="9"/>
      <c r="P405" s="9"/>
      <c r="Q405" s="9"/>
      <c r="R405" s="9"/>
      <c r="S405" s="9"/>
      <c r="T405" s="9"/>
      <c r="U405" s="9"/>
      <c r="V405" s="9"/>
      <c r="W405" s="9"/>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row>
    <row r="406" spans="1:121" hidden="1">
      <c r="A406" s="9"/>
      <c r="B406" s="9"/>
      <c r="C406" s="9"/>
      <c r="D406" s="9"/>
      <c r="E406" s="9"/>
      <c r="F406" s="9"/>
      <c r="G406" s="9"/>
      <c r="H406" s="9"/>
      <c r="I406" s="9"/>
      <c r="J406" s="9"/>
      <c r="K406" s="9"/>
      <c r="L406" s="9"/>
      <c r="M406" s="9"/>
      <c r="N406" s="9"/>
      <c r="O406" s="9"/>
      <c r="P406" s="9"/>
      <c r="Q406" s="9"/>
      <c r="R406" s="9"/>
      <c r="S406" s="9"/>
      <c r="T406" s="9"/>
      <c r="U406" s="9"/>
      <c r="V406" s="9"/>
      <c r="W406" s="9"/>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row>
    <row r="407" spans="1:121" hidden="1">
      <c r="A407" s="9"/>
      <c r="B407" s="9"/>
      <c r="C407" s="9"/>
      <c r="D407" s="9"/>
      <c r="E407" s="9"/>
      <c r="F407" s="9"/>
      <c r="G407" s="9"/>
      <c r="H407" s="9"/>
      <c r="I407" s="9"/>
      <c r="J407" s="9"/>
      <c r="K407" s="9"/>
      <c r="L407" s="9"/>
      <c r="M407" s="9"/>
      <c r="N407" s="9"/>
      <c r="O407" s="9"/>
      <c r="P407" s="9"/>
      <c r="Q407" s="9"/>
      <c r="R407" s="9"/>
      <c r="S407" s="9"/>
      <c r="T407" s="9"/>
      <c r="U407" s="9"/>
      <c r="V407" s="9"/>
      <c r="W407" s="9"/>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row>
    <row r="408" spans="1:121" hidden="1">
      <c r="A408" s="9"/>
      <c r="B408" s="9"/>
      <c r="C408" s="9"/>
      <c r="D408" s="9"/>
      <c r="E408" s="9"/>
      <c r="F408" s="9"/>
      <c r="G408" s="9"/>
      <c r="H408" s="9"/>
      <c r="I408" s="9"/>
      <c r="J408" s="9"/>
      <c r="K408" s="9"/>
      <c r="L408" s="9"/>
      <c r="M408" s="9"/>
      <c r="N408" s="9"/>
      <c r="O408" s="9"/>
      <c r="P408" s="9"/>
      <c r="Q408" s="9"/>
      <c r="R408" s="9"/>
      <c r="S408" s="9"/>
      <c r="T408" s="9"/>
      <c r="U408" s="9"/>
      <c r="V408" s="9"/>
      <c r="W408" s="9"/>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row>
    <row r="409" spans="1:121" hidden="1">
      <c r="A409" s="9"/>
      <c r="B409" s="9"/>
      <c r="C409" s="9"/>
      <c r="D409" s="9"/>
      <c r="E409" s="9"/>
      <c r="F409" s="9"/>
      <c r="G409" s="9"/>
      <c r="H409" s="9"/>
      <c r="I409" s="9"/>
      <c r="J409" s="9"/>
      <c r="K409" s="9"/>
      <c r="L409" s="9"/>
      <c r="M409" s="9"/>
      <c r="N409" s="9"/>
      <c r="O409" s="9"/>
      <c r="P409" s="9"/>
      <c r="Q409" s="9"/>
      <c r="R409" s="9"/>
      <c r="S409" s="9"/>
      <c r="T409" s="9"/>
      <c r="U409" s="9"/>
      <c r="V409" s="9"/>
      <c r="W409" s="9"/>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row>
    <row r="410" spans="1:121" hidden="1">
      <c r="A410" s="9"/>
      <c r="B410" s="9"/>
      <c r="C410" s="9"/>
      <c r="D410" s="9"/>
      <c r="E410" s="9"/>
      <c r="F410" s="9"/>
      <c r="G410" s="9"/>
      <c r="H410" s="9"/>
      <c r="I410" s="9"/>
      <c r="J410" s="9"/>
      <c r="K410" s="9"/>
      <c r="L410" s="9"/>
      <c r="M410" s="9"/>
      <c r="N410" s="9"/>
      <c r="O410" s="9"/>
      <c r="P410" s="9"/>
      <c r="Q410" s="9"/>
      <c r="R410" s="9"/>
      <c r="S410" s="9"/>
      <c r="T410" s="9"/>
      <c r="U410" s="9"/>
      <c r="V410" s="9"/>
      <c r="W410" s="9"/>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row>
    <row r="411" spans="1:121" hidden="1">
      <c r="A411" s="9"/>
      <c r="B411" s="9"/>
      <c r="C411" s="9"/>
      <c r="D411" s="9"/>
      <c r="E411" s="9"/>
      <c r="F411" s="9"/>
      <c r="G411" s="9"/>
      <c r="H411" s="9"/>
      <c r="I411" s="9"/>
      <c r="J411" s="9"/>
      <c r="K411" s="9"/>
      <c r="L411" s="9"/>
      <c r="M411" s="9"/>
      <c r="N411" s="9"/>
      <c r="O411" s="9"/>
      <c r="P411" s="9"/>
      <c r="Q411" s="9"/>
      <c r="R411" s="9"/>
      <c r="S411" s="9"/>
      <c r="T411" s="9"/>
      <c r="U411" s="9"/>
      <c r="V411" s="9"/>
      <c r="W411" s="9"/>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row>
    <row r="412" spans="1:121" hidden="1">
      <c r="A412" s="9"/>
      <c r="B412" s="9"/>
      <c r="C412" s="9"/>
      <c r="D412" s="9"/>
      <c r="E412" s="9"/>
      <c r="F412" s="9"/>
      <c r="G412" s="9"/>
      <c r="H412" s="9"/>
      <c r="I412" s="9"/>
      <c r="J412" s="9"/>
      <c r="K412" s="9"/>
      <c r="L412" s="9"/>
      <c r="M412" s="9"/>
      <c r="N412" s="9"/>
      <c r="O412" s="9"/>
      <c r="P412" s="9"/>
      <c r="Q412" s="9"/>
      <c r="R412" s="9"/>
      <c r="S412" s="9"/>
      <c r="T412" s="9"/>
      <c r="U412" s="9"/>
      <c r="V412" s="9"/>
      <c r="W412" s="9"/>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row>
    <row r="413" spans="1:121" hidden="1">
      <c r="A413" s="9"/>
      <c r="B413" s="9"/>
      <c r="C413" s="9"/>
      <c r="D413" s="9"/>
      <c r="E413" s="9"/>
      <c r="F413" s="9"/>
      <c r="G413" s="9"/>
      <c r="H413" s="9"/>
      <c r="I413" s="9"/>
      <c r="J413" s="9"/>
      <c r="K413" s="9"/>
      <c r="L413" s="9"/>
      <c r="M413" s="9"/>
      <c r="N413" s="9"/>
      <c r="O413" s="9"/>
      <c r="P413" s="9"/>
      <c r="Q413" s="9"/>
      <c r="R413" s="9"/>
      <c r="S413" s="9"/>
      <c r="T413" s="9"/>
      <c r="U413" s="9"/>
      <c r="V413" s="9"/>
      <c r="W413" s="9"/>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row>
    <row r="414" spans="1:121" hidden="1">
      <c r="A414" s="9"/>
      <c r="B414" s="9"/>
      <c r="C414" s="9"/>
      <c r="D414" s="9"/>
      <c r="E414" s="9"/>
      <c r="F414" s="9"/>
      <c r="G414" s="9"/>
      <c r="H414" s="9"/>
      <c r="I414" s="9"/>
      <c r="J414" s="9"/>
      <c r="K414" s="9"/>
      <c r="L414" s="9"/>
      <c r="M414" s="9"/>
      <c r="N414" s="9"/>
      <c r="O414" s="9"/>
      <c r="P414" s="9"/>
      <c r="Q414" s="9"/>
      <c r="R414" s="9"/>
      <c r="S414" s="9"/>
      <c r="T414" s="9"/>
      <c r="U414" s="9"/>
      <c r="V414" s="9"/>
      <c r="W414" s="9"/>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row>
    <row r="415" spans="1:121" hidden="1">
      <c r="A415" s="9"/>
      <c r="B415" s="9"/>
      <c r="C415" s="9"/>
      <c r="D415" s="9"/>
      <c r="E415" s="9"/>
      <c r="F415" s="9"/>
      <c r="G415" s="9"/>
      <c r="H415" s="9"/>
      <c r="I415" s="9"/>
      <c r="J415" s="9"/>
      <c r="K415" s="9"/>
      <c r="L415" s="9"/>
      <c r="M415" s="9"/>
      <c r="N415" s="9"/>
      <c r="O415" s="9"/>
      <c r="P415" s="9"/>
      <c r="Q415" s="9"/>
      <c r="R415" s="9"/>
      <c r="S415" s="9"/>
      <c r="T415" s="9"/>
      <c r="U415" s="9"/>
      <c r="V415" s="9"/>
      <c r="W415" s="9"/>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row>
    <row r="416" spans="1:121" hidden="1">
      <c r="A416" s="9"/>
      <c r="B416" s="9"/>
      <c r="C416" s="9"/>
      <c r="D416" s="9"/>
      <c r="E416" s="9"/>
      <c r="F416" s="9"/>
      <c r="G416" s="9"/>
      <c r="H416" s="9"/>
      <c r="I416" s="9"/>
      <c r="J416" s="9"/>
      <c r="K416" s="9"/>
      <c r="L416" s="9"/>
      <c r="M416" s="9"/>
      <c r="N416" s="9"/>
      <c r="O416" s="9"/>
      <c r="P416" s="9"/>
      <c r="Q416" s="9"/>
      <c r="R416" s="9"/>
      <c r="S416" s="9"/>
      <c r="T416" s="9"/>
      <c r="U416" s="9"/>
      <c r="V416" s="9"/>
      <c r="W416" s="9"/>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row>
    <row r="417" spans="1:121" hidden="1">
      <c r="A417" s="9"/>
      <c r="B417" s="9"/>
      <c r="C417" s="9"/>
      <c r="D417" s="9"/>
      <c r="E417" s="9"/>
      <c r="F417" s="9"/>
      <c r="G417" s="9"/>
      <c r="H417" s="9"/>
      <c r="I417" s="9"/>
      <c r="J417" s="9"/>
      <c r="K417" s="9"/>
      <c r="L417" s="9"/>
      <c r="M417" s="9"/>
      <c r="N417" s="9"/>
      <c r="O417" s="9"/>
      <c r="P417" s="9"/>
      <c r="Q417" s="9"/>
      <c r="R417" s="9"/>
      <c r="S417" s="9"/>
      <c r="T417" s="9"/>
      <c r="U417" s="9"/>
      <c r="V417" s="9"/>
      <c r="W417" s="9"/>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row>
    <row r="418" spans="1:121" hidden="1">
      <c r="A418" s="9"/>
      <c r="B418" s="9"/>
      <c r="C418" s="9"/>
      <c r="D418" s="9"/>
      <c r="E418" s="9"/>
      <c r="F418" s="9"/>
      <c r="G418" s="9"/>
      <c r="H418" s="9"/>
      <c r="I418" s="9"/>
      <c r="J418" s="9"/>
      <c r="K418" s="9"/>
      <c r="L418" s="9"/>
      <c r="M418" s="9"/>
      <c r="N418" s="9"/>
      <c r="O418" s="9"/>
      <c r="P418" s="9"/>
      <c r="Q418" s="9"/>
      <c r="R418" s="9"/>
      <c r="S418" s="9"/>
      <c r="T418" s="9"/>
      <c r="U418" s="9"/>
      <c r="V418" s="9"/>
      <c r="W418" s="9"/>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row>
    <row r="419" spans="1:121" hidden="1">
      <c r="A419" s="9"/>
      <c r="B419" s="9"/>
      <c r="C419" s="9"/>
      <c r="D419" s="9"/>
      <c r="E419" s="9"/>
      <c r="F419" s="9"/>
      <c r="G419" s="9"/>
      <c r="H419" s="9"/>
      <c r="I419" s="9"/>
      <c r="J419" s="9"/>
      <c r="K419" s="9"/>
      <c r="L419" s="9"/>
      <c r="M419" s="9"/>
      <c r="N419" s="9"/>
      <c r="O419" s="9"/>
      <c r="P419" s="9"/>
      <c r="Q419" s="9"/>
      <c r="R419" s="9"/>
      <c r="S419" s="9"/>
      <c r="T419" s="9"/>
      <c r="U419" s="9"/>
      <c r="V419" s="9"/>
      <c r="W419" s="9"/>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row>
    <row r="420" spans="1:121" hidden="1">
      <c r="A420" s="9"/>
      <c r="B420" s="9"/>
      <c r="C420" s="9"/>
      <c r="D420" s="9"/>
      <c r="E420" s="9"/>
      <c r="F420" s="9"/>
      <c r="G420" s="9"/>
      <c r="H420" s="9"/>
      <c r="I420" s="9"/>
      <c r="J420" s="9"/>
      <c r="K420" s="9"/>
      <c r="L420" s="9"/>
      <c r="M420" s="9"/>
      <c r="N420" s="9"/>
      <c r="O420" s="9"/>
      <c r="P420" s="9"/>
      <c r="Q420" s="9"/>
      <c r="R420" s="9"/>
      <c r="S420" s="9"/>
      <c r="T420" s="9"/>
      <c r="U420" s="9"/>
      <c r="V420" s="9"/>
      <c r="W420" s="9"/>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row>
    <row r="421" spans="1:121" hidden="1">
      <c r="A421" s="9"/>
      <c r="B421" s="9"/>
      <c r="C421" s="9"/>
      <c r="D421" s="9"/>
      <c r="E421" s="9"/>
      <c r="F421" s="9"/>
      <c r="G421" s="9"/>
      <c r="H421" s="9"/>
      <c r="I421" s="9"/>
      <c r="J421" s="9"/>
      <c r="K421" s="9"/>
      <c r="L421" s="9"/>
      <c r="M421" s="9"/>
      <c r="N421" s="9"/>
      <c r="O421" s="9"/>
      <c r="P421" s="9"/>
      <c r="Q421" s="9"/>
      <c r="R421" s="9"/>
      <c r="S421" s="9"/>
      <c r="T421" s="9"/>
      <c r="U421" s="9"/>
      <c r="V421" s="9"/>
      <c r="W421" s="9"/>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row>
    <row r="422" spans="1:121" hidden="1">
      <c r="A422" s="9"/>
      <c r="B422" s="9"/>
      <c r="C422" s="9"/>
      <c r="D422" s="9"/>
      <c r="E422" s="9"/>
      <c r="F422" s="9"/>
      <c r="G422" s="9"/>
      <c r="H422" s="9"/>
      <c r="I422" s="9"/>
      <c r="J422" s="9"/>
      <c r="K422" s="9"/>
      <c r="L422" s="9"/>
      <c r="M422" s="9"/>
      <c r="N422" s="9"/>
      <c r="O422" s="9"/>
      <c r="P422" s="9"/>
      <c r="Q422" s="9"/>
      <c r="R422" s="9"/>
      <c r="S422" s="9"/>
      <c r="T422" s="9"/>
      <c r="U422" s="9"/>
      <c r="V422" s="9"/>
      <c r="W422" s="9"/>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row>
    <row r="423" spans="1:121" hidden="1">
      <c r="A423" s="9"/>
      <c r="B423" s="9"/>
      <c r="C423" s="9"/>
      <c r="D423" s="9"/>
      <c r="E423" s="9"/>
      <c r="F423" s="9"/>
      <c r="G423" s="9"/>
      <c r="H423" s="9"/>
      <c r="I423" s="9"/>
      <c r="J423" s="9"/>
      <c r="K423" s="9"/>
      <c r="L423" s="9"/>
      <c r="M423" s="9"/>
      <c r="N423" s="9"/>
      <c r="O423" s="9"/>
      <c r="P423" s="9"/>
      <c r="Q423" s="9"/>
      <c r="R423" s="9"/>
      <c r="S423" s="9"/>
      <c r="T423" s="9"/>
      <c r="U423" s="9"/>
      <c r="V423" s="9"/>
      <c r="W423" s="9"/>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row>
    <row r="424" spans="1:121" hidden="1">
      <c r="A424" s="9"/>
      <c r="B424" s="9"/>
      <c r="C424" s="9"/>
      <c r="D424" s="9"/>
      <c r="E424" s="9"/>
      <c r="F424" s="9"/>
      <c r="G424" s="9"/>
      <c r="H424" s="9"/>
      <c r="I424" s="9"/>
      <c r="J424" s="9"/>
      <c r="K424" s="9"/>
      <c r="L424" s="9"/>
      <c r="M424" s="9"/>
      <c r="N424" s="9"/>
      <c r="O424" s="9"/>
      <c r="P424" s="9"/>
      <c r="Q424" s="9"/>
      <c r="R424" s="9"/>
      <c r="S424" s="9"/>
      <c r="T424" s="9"/>
      <c r="U424" s="9"/>
      <c r="V424" s="9"/>
      <c r="W424" s="9"/>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row>
    <row r="425" spans="1:121" hidden="1">
      <c r="A425" s="9"/>
      <c r="B425" s="9"/>
      <c r="C425" s="9"/>
      <c r="D425" s="9"/>
      <c r="E425" s="9"/>
      <c r="F425" s="9"/>
      <c r="G425" s="9"/>
      <c r="H425" s="9"/>
      <c r="I425" s="9"/>
      <c r="J425" s="9"/>
      <c r="K425" s="9"/>
      <c r="L425" s="9"/>
      <c r="M425" s="9"/>
      <c r="N425" s="9"/>
      <c r="O425" s="9"/>
      <c r="P425" s="9"/>
      <c r="Q425" s="9"/>
      <c r="R425" s="9"/>
      <c r="S425" s="9"/>
      <c r="T425" s="9"/>
      <c r="U425" s="9"/>
      <c r="V425" s="9"/>
      <c r="W425" s="9"/>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row>
    <row r="426" spans="1:121" hidden="1">
      <c r="A426" s="9"/>
      <c r="B426" s="9"/>
      <c r="C426" s="9"/>
      <c r="D426" s="9"/>
      <c r="E426" s="9"/>
      <c r="F426" s="9"/>
      <c r="G426" s="9"/>
      <c r="H426" s="9"/>
      <c r="I426" s="9"/>
      <c r="J426" s="9"/>
      <c r="K426" s="9"/>
      <c r="L426" s="9"/>
      <c r="M426" s="9"/>
      <c r="N426" s="9"/>
      <c r="O426" s="9"/>
      <c r="P426" s="9"/>
      <c r="Q426" s="9"/>
      <c r="R426" s="9"/>
      <c r="S426" s="9"/>
      <c r="T426" s="9"/>
      <c r="U426" s="9"/>
      <c r="V426" s="9"/>
      <c r="W426" s="9"/>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row>
    <row r="427" spans="1:121" hidden="1">
      <c r="A427" s="9"/>
      <c r="B427" s="9"/>
      <c r="C427" s="9"/>
      <c r="D427" s="9"/>
      <c r="E427" s="9"/>
      <c r="F427" s="9"/>
      <c r="G427" s="9"/>
      <c r="H427" s="9"/>
      <c r="I427" s="9"/>
      <c r="J427" s="9"/>
      <c r="K427" s="9"/>
      <c r="L427" s="9"/>
      <c r="M427" s="9"/>
      <c r="N427" s="9"/>
      <c r="O427" s="9"/>
      <c r="P427" s="9"/>
      <c r="Q427" s="9"/>
      <c r="R427" s="9"/>
      <c r="S427" s="9"/>
      <c r="T427" s="9"/>
      <c r="U427" s="9"/>
      <c r="V427" s="9"/>
      <c r="W427" s="9"/>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row>
    <row r="428" spans="1:121" hidden="1">
      <c r="A428" s="9"/>
      <c r="B428" s="9"/>
      <c r="C428" s="9"/>
      <c r="D428" s="9"/>
      <c r="E428" s="9"/>
      <c r="F428" s="9"/>
      <c r="G428" s="9"/>
      <c r="H428" s="9"/>
      <c r="I428" s="9"/>
      <c r="J428" s="9"/>
      <c r="K428" s="9"/>
      <c r="L428" s="9"/>
      <c r="M428" s="9"/>
      <c r="N428" s="9"/>
      <c r="O428" s="9"/>
      <c r="P428" s="9"/>
      <c r="Q428" s="9"/>
      <c r="R428" s="9"/>
      <c r="S428" s="9"/>
      <c r="T428" s="9"/>
      <c r="U428" s="9"/>
      <c r="V428" s="9"/>
      <c r="W428" s="9"/>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row>
    <row r="429" spans="1:121" hidden="1">
      <c r="A429" s="9"/>
      <c r="B429" s="9"/>
      <c r="C429" s="9"/>
      <c r="D429" s="9"/>
      <c r="E429" s="9"/>
      <c r="F429" s="9"/>
      <c r="G429" s="9"/>
      <c r="H429" s="9"/>
      <c r="I429" s="9"/>
      <c r="J429" s="9"/>
      <c r="K429" s="9"/>
      <c r="L429" s="9"/>
      <c r="M429" s="9"/>
      <c r="N429" s="9"/>
      <c r="O429" s="9"/>
      <c r="P429" s="9"/>
      <c r="Q429" s="9"/>
      <c r="R429" s="9"/>
      <c r="S429" s="9"/>
      <c r="T429" s="9"/>
      <c r="U429" s="9"/>
      <c r="V429" s="9"/>
      <c r="W429" s="9"/>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row>
    <row r="430" spans="1:121" hidden="1">
      <c r="A430" s="9"/>
      <c r="B430" s="9"/>
      <c r="C430" s="9"/>
      <c r="D430" s="9"/>
      <c r="E430" s="9"/>
      <c r="F430" s="9"/>
      <c r="G430" s="9"/>
      <c r="H430" s="9"/>
      <c r="I430" s="9"/>
      <c r="J430" s="9"/>
      <c r="K430" s="9"/>
      <c r="L430" s="9"/>
      <c r="M430" s="9"/>
      <c r="N430" s="9"/>
      <c r="O430" s="9"/>
      <c r="P430" s="9"/>
      <c r="Q430" s="9"/>
      <c r="R430" s="9"/>
      <c r="S430" s="9"/>
      <c r="T430" s="9"/>
      <c r="U430" s="9"/>
      <c r="V430" s="9"/>
      <c r="W430" s="9"/>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row>
    <row r="431" spans="1:121" hidden="1">
      <c r="A431" s="9"/>
      <c r="B431" s="9"/>
      <c r="C431" s="9"/>
      <c r="D431" s="9"/>
      <c r="E431" s="9"/>
      <c r="F431" s="9"/>
      <c r="G431" s="9"/>
      <c r="H431" s="9"/>
      <c r="I431" s="9"/>
      <c r="J431" s="9"/>
      <c r="K431" s="9"/>
      <c r="L431" s="9"/>
      <c r="M431" s="9"/>
      <c r="N431" s="9"/>
      <c r="O431" s="9"/>
      <c r="P431" s="9"/>
      <c r="Q431" s="9"/>
      <c r="R431" s="9"/>
      <c r="S431" s="9"/>
      <c r="T431" s="9"/>
      <c r="U431" s="9"/>
      <c r="V431" s="9"/>
      <c r="W431" s="9"/>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row>
    <row r="432" spans="1:121" hidden="1">
      <c r="A432" s="9"/>
      <c r="B432" s="9"/>
      <c r="C432" s="9"/>
      <c r="D432" s="9"/>
      <c r="E432" s="9"/>
      <c r="F432" s="9"/>
      <c r="G432" s="9"/>
      <c r="H432" s="9"/>
      <c r="I432" s="9"/>
      <c r="J432" s="9"/>
      <c r="K432" s="9"/>
      <c r="L432" s="9"/>
      <c r="M432" s="9"/>
      <c r="N432" s="9"/>
      <c r="O432" s="9"/>
      <c r="P432" s="9"/>
      <c r="Q432" s="9"/>
      <c r="R432" s="9"/>
      <c r="S432" s="9"/>
      <c r="T432" s="9"/>
      <c r="U432" s="9"/>
      <c r="V432" s="9"/>
      <c r="W432" s="9"/>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row>
    <row r="433" spans="1:121" hidden="1">
      <c r="A433" s="9"/>
      <c r="B433" s="9"/>
      <c r="C433" s="9"/>
      <c r="D433" s="9"/>
      <c r="E433" s="9"/>
      <c r="F433" s="9"/>
      <c r="G433" s="9"/>
      <c r="H433" s="9"/>
      <c r="I433" s="9"/>
      <c r="J433" s="9"/>
      <c r="K433" s="9"/>
      <c r="L433" s="9"/>
      <c r="M433" s="9"/>
      <c r="N433" s="9"/>
      <c r="O433" s="9"/>
      <c r="P433" s="9"/>
      <c r="Q433" s="9"/>
      <c r="R433" s="9"/>
      <c r="S433" s="9"/>
      <c r="T433" s="9"/>
      <c r="U433" s="9"/>
      <c r="V433" s="9"/>
      <c r="W433" s="9"/>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row>
    <row r="434" spans="1:121" hidden="1">
      <c r="A434" s="9"/>
      <c r="B434" s="9"/>
      <c r="C434" s="9"/>
      <c r="D434" s="9"/>
      <c r="E434" s="9"/>
      <c r="F434" s="9"/>
      <c r="G434" s="9"/>
      <c r="H434" s="9"/>
      <c r="I434" s="9"/>
      <c r="J434" s="9"/>
      <c r="K434" s="9"/>
      <c r="L434" s="9"/>
      <c r="M434" s="9"/>
      <c r="N434" s="9"/>
      <c r="O434" s="9"/>
      <c r="P434" s="9"/>
      <c r="Q434" s="9"/>
      <c r="R434" s="9"/>
      <c r="S434" s="9"/>
      <c r="T434" s="9"/>
      <c r="U434" s="9"/>
      <c r="V434" s="9"/>
      <c r="W434" s="9"/>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row>
    <row r="435" spans="1:121" hidden="1">
      <c r="A435" s="9"/>
      <c r="B435" s="9"/>
      <c r="C435" s="9"/>
      <c r="D435" s="9"/>
      <c r="E435" s="9"/>
      <c r="F435" s="9"/>
      <c r="G435" s="9"/>
      <c r="H435" s="9"/>
      <c r="I435" s="9"/>
      <c r="J435" s="9"/>
      <c r="K435" s="9"/>
      <c r="L435" s="9"/>
      <c r="M435" s="9"/>
      <c r="N435" s="9"/>
      <c r="O435" s="9"/>
      <c r="P435" s="9"/>
      <c r="Q435" s="9"/>
      <c r="R435" s="9"/>
      <c r="S435" s="9"/>
      <c r="T435" s="9"/>
      <c r="U435" s="9"/>
      <c r="V435" s="9"/>
      <c r="W435" s="9"/>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row>
    <row r="436" spans="1:121" hidden="1">
      <c r="A436" s="9"/>
      <c r="B436" s="9"/>
      <c r="C436" s="9"/>
      <c r="D436" s="9"/>
      <c r="E436" s="9"/>
      <c r="F436" s="9"/>
      <c r="G436" s="9"/>
      <c r="H436" s="9"/>
      <c r="I436" s="9"/>
      <c r="J436" s="9"/>
      <c r="K436" s="9"/>
      <c r="L436" s="9"/>
      <c r="M436" s="9"/>
      <c r="N436" s="9"/>
      <c r="O436" s="9"/>
      <c r="P436" s="9"/>
      <c r="Q436" s="9"/>
      <c r="R436" s="9"/>
      <c r="S436" s="9"/>
      <c r="T436" s="9"/>
      <c r="U436" s="9"/>
      <c r="V436" s="9"/>
      <c r="W436" s="9"/>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row>
    <row r="437" spans="1:121" hidden="1">
      <c r="A437" s="9"/>
      <c r="B437" s="9"/>
      <c r="C437" s="9"/>
      <c r="D437" s="9"/>
      <c r="E437" s="9"/>
      <c r="F437" s="9"/>
      <c r="G437" s="9"/>
      <c r="H437" s="9"/>
      <c r="I437" s="9"/>
      <c r="J437" s="9"/>
      <c r="K437" s="9"/>
      <c r="L437" s="9"/>
      <c r="M437" s="9"/>
      <c r="N437" s="9"/>
      <c r="O437" s="9"/>
      <c r="P437" s="9"/>
      <c r="Q437" s="9"/>
      <c r="R437" s="9"/>
      <c r="S437" s="9"/>
      <c r="T437" s="9"/>
      <c r="U437" s="9"/>
      <c r="V437" s="9"/>
      <c r="W437" s="9"/>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row>
    <row r="438" spans="1:121" hidden="1">
      <c r="A438" s="9"/>
      <c r="B438" s="9"/>
      <c r="C438" s="9"/>
      <c r="D438" s="9"/>
      <c r="E438" s="9"/>
      <c r="F438" s="9"/>
      <c r="G438" s="9"/>
      <c r="H438" s="9"/>
      <c r="I438" s="9"/>
      <c r="J438" s="9"/>
      <c r="K438" s="9"/>
      <c r="L438" s="9"/>
      <c r="M438" s="9"/>
      <c r="N438" s="9"/>
      <c r="O438" s="9"/>
      <c r="P438" s="9"/>
      <c r="Q438" s="9"/>
      <c r="R438" s="9"/>
      <c r="S438" s="9"/>
      <c r="T438" s="9"/>
      <c r="U438" s="9"/>
      <c r="V438" s="9"/>
      <c r="W438" s="9"/>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row>
    <row r="439" spans="1:121" hidden="1">
      <c r="A439" s="9"/>
      <c r="B439" s="9"/>
      <c r="C439" s="9"/>
      <c r="D439" s="9"/>
      <c r="E439" s="9"/>
      <c r="F439" s="9"/>
      <c r="G439" s="9"/>
      <c r="H439" s="9"/>
      <c r="I439" s="9"/>
      <c r="J439" s="9"/>
      <c r="K439" s="9"/>
      <c r="L439" s="9"/>
      <c r="M439" s="9"/>
      <c r="N439" s="9"/>
      <c r="O439" s="9"/>
      <c r="P439" s="9"/>
      <c r="Q439" s="9"/>
      <c r="R439" s="9"/>
      <c r="S439" s="9"/>
      <c r="T439" s="9"/>
      <c r="U439" s="9"/>
      <c r="V439" s="9"/>
      <c r="W439" s="9"/>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row>
    <row r="440" spans="1:121" hidden="1">
      <c r="A440" s="9"/>
      <c r="B440" s="9"/>
      <c r="C440" s="9"/>
      <c r="D440" s="9"/>
      <c r="E440" s="9"/>
      <c r="F440" s="9"/>
      <c r="G440" s="9"/>
      <c r="H440" s="9"/>
      <c r="I440" s="9"/>
      <c r="J440" s="9"/>
      <c r="K440" s="9"/>
      <c r="L440" s="9"/>
      <c r="M440" s="9"/>
      <c r="N440" s="9"/>
      <c r="O440" s="9"/>
      <c r="P440" s="9"/>
      <c r="Q440" s="9"/>
      <c r="R440" s="9"/>
      <c r="S440" s="9"/>
      <c r="T440" s="9"/>
      <c r="U440" s="9"/>
      <c r="V440" s="9"/>
      <c r="W440" s="9"/>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row>
    <row r="441" spans="1:121" hidden="1">
      <c r="A441" s="9"/>
      <c r="B441" s="9"/>
      <c r="C441" s="9"/>
      <c r="D441" s="9"/>
      <c r="E441" s="9"/>
      <c r="F441" s="9"/>
      <c r="G441" s="9"/>
      <c r="H441" s="9"/>
      <c r="I441" s="9"/>
      <c r="J441" s="9"/>
      <c r="K441" s="9"/>
      <c r="L441" s="9"/>
      <c r="M441" s="9"/>
      <c r="N441" s="9"/>
      <c r="O441" s="9"/>
      <c r="P441" s="9"/>
      <c r="Q441" s="9"/>
      <c r="R441" s="9"/>
      <c r="S441" s="9"/>
      <c r="T441" s="9"/>
      <c r="U441" s="9"/>
      <c r="V441" s="9"/>
      <c r="W441" s="9"/>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row>
    <row r="442" spans="1:121" hidden="1">
      <c r="A442" s="9"/>
      <c r="B442" s="9"/>
      <c r="C442" s="9"/>
      <c r="D442" s="9"/>
      <c r="E442" s="9"/>
      <c r="F442" s="9"/>
      <c r="G442" s="9"/>
      <c r="H442" s="9"/>
      <c r="I442" s="9"/>
      <c r="J442" s="9"/>
      <c r="K442" s="9"/>
      <c r="L442" s="9"/>
      <c r="M442" s="9"/>
      <c r="N442" s="9"/>
      <c r="O442" s="9"/>
      <c r="P442" s="9"/>
      <c r="Q442" s="9"/>
      <c r="R442" s="9"/>
      <c r="S442" s="9"/>
      <c r="T442" s="9"/>
      <c r="U442" s="9"/>
      <c r="V442" s="9"/>
      <c r="W442" s="9"/>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row>
    <row r="443" spans="1:121" hidden="1">
      <c r="A443" s="9"/>
      <c r="B443" s="9"/>
      <c r="C443" s="9"/>
      <c r="D443" s="9"/>
      <c r="E443" s="9"/>
      <c r="F443" s="9"/>
      <c r="G443" s="9"/>
      <c r="H443" s="9"/>
      <c r="I443" s="9"/>
      <c r="J443" s="9"/>
      <c r="K443" s="9"/>
      <c r="L443" s="9"/>
      <c r="M443" s="9"/>
      <c r="N443" s="9"/>
      <c r="O443" s="9"/>
      <c r="P443" s="9"/>
      <c r="Q443" s="9"/>
      <c r="R443" s="9"/>
      <c r="S443" s="9"/>
      <c r="T443" s="9"/>
      <c r="U443" s="9"/>
      <c r="V443" s="9"/>
      <c r="W443" s="9"/>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row>
    <row r="444" spans="1:121" hidden="1">
      <c r="A444" s="9"/>
      <c r="B444" s="9"/>
      <c r="C444" s="9"/>
      <c r="D444" s="9"/>
      <c r="E444" s="9"/>
      <c r="F444" s="9"/>
      <c r="G444" s="9"/>
      <c r="H444" s="9"/>
      <c r="I444" s="9"/>
      <c r="J444" s="9"/>
      <c r="K444" s="9"/>
      <c r="L444" s="9"/>
      <c r="M444" s="9"/>
      <c r="N444" s="9"/>
      <c r="O444" s="9"/>
      <c r="P444" s="9"/>
      <c r="Q444" s="9"/>
      <c r="R444" s="9"/>
      <c r="S444" s="9"/>
      <c r="T444" s="9"/>
      <c r="U444" s="9"/>
      <c r="V444" s="9"/>
      <c r="W444" s="9"/>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row>
    <row r="445" spans="1:121" hidden="1">
      <c r="A445" s="9"/>
      <c r="B445" s="9"/>
      <c r="C445" s="9"/>
      <c r="D445" s="9"/>
      <c r="E445" s="9"/>
      <c r="F445" s="9"/>
      <c r="G445" s="9"/>
      <c r="H445" s="9"/>
      <c r="I445" s="9"/>
      <c r="J445" s="9"/>
      <c r="K445" s="9"/>
      <c r="L445" s="9"/>
      <c r="M445" s="9"/>
      <c r="N445" s="9"/>
      <c r="O445" s="9"/>
      <c r="P445" s="9"/>
      <c r="Q445" s="9"/>
      <c r="R445" s="9"/>
      <c r="S445" s="9"/>
      <c r="T445" s="9"/>
      <c r="U445" s="9"/>
      <c r="V445" s="9"/>
      <c r="W445" s="9"/>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row>
    <row r="446" spans="1:121" hidden="1">
      <c r="A446" s="9"/>
      <c r="B446" s="9"/>
      <c r="C446" s="9"/>
      <c r="D446" s="9"/>
      <c r="E446" s="9"/>
      <c r="F446" s="9"/>
      <c r="G446" s="9"/>
      <c r="H446" s="9"/>
      <c r="I446" s="9"/>
      <c r="J446" s="9"/>
      <c r="K446" s="9"/>
      <c r="L446" s="9"/>
      <c r="M446" s="9"/>
      <c r="N446" s="9"/>
      <c r="O446" s="9"/>
      <c r="P446" s="9"/>
      <c r="Q446" s="9"/>
      <c r="R446" s="9"/>
      <c r="S446" s="9"/>
      <c r="T446" s="9"/>
      <c r="U446" s="9"/>
      <c r="V446" s="9"/>
      <c r="W446" s="9"/>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row>
    <row r="447" spans="1:121" hidden="1">
      <c r="A447" s="9"/>
      <c r="B447" s="9"/>
      <c r="C447" s="9"/>
      <c r="D447" s="9"/>
      <c r="E447" s="9"/>
      <c r="F447" s="9"/>
      <c r="G447" s="9"/>
      <c r="H447" s="9"/>
      <c r="I447" s="9"/>
      <c r="J447" s="9"/>
      <c r="K447" s="9"/>
      <c r="L447" s="9"/>
      <c r="M447" s="9"/>
      <c r="N447" s="9"/>
      <c r="O447" s="9"/>
      <c r="P447" s="9"/>
      <c r="Q447" s="9"/>
      <c r="R447" s="9"/>
      <c r="S447" s="9"/>
      <c r="T447" s="9"/>
      <c r="U447" s="9"/>
      <c r="V447" s="9"/>
      <c r="W447" s="9"/>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row>
    <row r="448" spans="1:121" hidden="1">
      <c r="A448" s="9"/>
      <c r="B448" s="9"/>
      <c r="C448" s="9"/>
      <c r="D448" s="9"/>
      <c r="E448" s="9"/>
      <c r="F448" s="9"/>
      <c r="G448" s="9"/>
      <c r="H448" s="9"/>
      <c r="I448" s="9"/>
      <c r="J448" s="9"/>
      <c r="K448" s="9"/>
      <c r="L448" s="9"/>
      <c r="M448" s="9"/>
      <c r="N448" s="9"/>
      <c r="O448" s="9"/>
      <c r="P448" s="9"/>
      <c r="Q448" s="9"/>
      <c r="R448" s="9"/>
      <c r="S448" s="9"/>
      <c r="T448" s="9"/>
      <c r="U448" s="9"/>
      <c r="V448" s="9"/>
      <c r="W448" s="9"/>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row>
    <row r="449" spans="1:121" hidden="1">
      <c r="A449" s="9"/>
      <c r="B449" s="9"/>
      <c r="C449" s="9"/>
      <c r="D449" s="9"/>
      <c r="E449" s="9"/>
      <c r="F449" s="9"/>
      <c r="G449" s="9"/>
      <c r="H449" s="9"/>
      <c r="I449" s="9"/>
      <c r="J449" s="9"/>
      <c r="K449" s="9"/>
      <c r="L449" s="9"/>
      <c r="M449" s="9"/>
      <c r="N449" s="9"/>
      <c r="O449" s="9"/>
      <c r="P449" s="9"/>
      <c r="Q449" s="9"/>
      <c r="R449" s="9"/>
      <c r="S449" s="9"/>
      <c r="T449" s="9"/>
      <c r="U449" s="9"/>
      <c r="V449" s="9"/>
      <c r="W449" s="9"/>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row>
    <row r="450" spans="1:121" hidden="1">
      <c r="A450" s="9"/>
      <c r="B450" s="9"/>
      <c r="C450" s="9"/>
      <c r="D450" s="9"/>
      <c r="E450" s="9"/>
      <c r="F450" s="9"/>
      <c r="G450" s="9"/>
      <c r="H450" s="9"/>
      <c r="I450" s="9"/>
      <c r="J450" s="9"/>
      <c r="K450" s="9"/>
      <c r="L450" s="9"/>
      <c r="M450" s="9"/>
      <c r="N450" s="9"/>
      <c r="O450" s="9"/>
      <c r="P450" s="9"/>
      <c r="Q450" s="9"/>
      <c r="R450" s="9"/>
      <c r="S450" s="9"/>
      <c r="T450" s="9"/>
      <c r="U450" s="9"/>
      <c r="V450" s="9"/>
      <c r="W450" s="9"/>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row>
    <row r="451" spans="1:121" hidden="1">
      <c r="A451" s="9"/>
      <c r="B451" s="9"/>
      <c r="C451" s="9"/>
      <c r="D451" s="9"/>
      <c r="E451" s="9"/>
      <c r="F451" s="9"/>
      <c r="G451" s="9"/>
      <c r="H451" s="9"/>
      <c r="I451" s="9"/>
      <c r="J451" s="9"/>
      <c r="K451" s="9"/>
      <c r="L451" s="9"/>
      <c r="M451" s="9"/>
      <c r="N451" s="9"/>
      <c r="O451" s="9"/>
      <c r="P451" s="9"/>
      <c r="Q451" s="9"/>
      <c r="R451" s="9"/>
      <c r="S451" s="9"/>
      <c r="T451" s="9"/>
      <c r="U451" s="9"/>
      <c r="V451" s="9"/>
      <c r="W451" s="9"/>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row>
    <row r="452" spans="1:121" hidden="1">
      <c r="A452" s="9"/>
      <c r="B452" s="9"/>
      <c r="C452" s="9"/>
      <c r="D452" s="9"/>
      <c r="E452" s="9"/>
      <c r="F452" s="9"/>
      <c r="G452" s="9"/>
      <c r="H452" s="9"/>
      <c r="I452" s="9"/>
      <c r="J452" s="9"/>
      <c r="K452" s="9"/>
      <c r="L452" s="9"/>
      <c r="M452" s="9"/>
      <c r="N452" s="9"/>
      <c r="O452" s="9"/>
      <c r="P452" s="9"/>
      <c r="Q452" s="9"/>
      <c r="R452" s="9"/>
      <c r="S452" s="9"/>
      <c r="T452" s="9"/>
      <c r="U452" s="9"/>
      <c r="V452" s="9"/>
      <c r="W452" s="9"/>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row>
    <row r="453" spans="1:121" hidden="1">
      <c r="A453" s="9"/>
      <c r="B453" s="9"/>
      <c r="C453" s="9"/>
      <c r="D453" s="9"/>
      <c r="E453" s="9"/>
      <c r="F453" s="9"/>
      <c r="G453" s="9"/>
      <c r="H453" s="9"/>
      <c r="I453" s="9"/>
      <c r="J453" s="9"/>
      <c r="K453" s="9"/>
      <c r="L453" s="9"/>
      <c r="M453" s="9"/>
      <c r="N453" s="9"/>
      <c r="O453" s="9"/>
      <c r="P453" s="9"/>
      <c r="Q453" s="9"/>
      <c r="R453" s="9"/>
      <c r="S453" s="9"/>
      <c r="T453" s="9"/>
      <c r="U453" s="9"/>
      <c r="V453" s="9"/>
      <c r="W453" s="9"/>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row>
    <row r="454" spans="1:121" hidden="1">
      <c r="A454" s="9"/>
      <c r="B454" s="9"/>
      <c r="C454" s="9"/>
      <c r="D454" s="9"/>
      <c r="E454" s="9"/>
      <c r="F454" s="9"/>
      <c r="G454" s="9"/>
      <c r="H454" s="9"/>
      <c r="I454" s="9"/>
      <c r="J454" s="9"/>
      <c r="K454" s="9"/>
      <c r="L454" s="9"/>
      <c r="M454" s="9"/>
      <c r="N454" s="9"/>
      <c r="O454" s="9"/>
      <c r="P454" s="9"/>
      <c r="Q454" s="9"/>
      <c r="R454" s="9"/>
      <c r="S454" s="9"/>
      <c r="T454" s="9"/>
      <c r="U454" s="9"/>
      <c r="V454" s="9"/>
      <c r="W454" s="9"/>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row>
    <row r="455" spans="1:121" hidden="1">
      <c r="A455" s="9"/>
      <c r="B455" s="9"/>
      <c r="C455" s="9"/>
      <c r="D455" s="9"/>
      <c r="E455" s="9"/>
      <c r="F455" s="9"/>
      <c r="G455" s="9"/>
      <c r="H455" s="9"/>
      <c r="I455" s="9"/>
      <c r="J455" s="9"/>
      <c r="K455" s="9"/>
      <c r="L455" s="9"/>
      <c r="M455" s="9"/>
      <c r="N455" s="9"/>
      <c r="O455" s="9"/>
      <c r="P455" s="9"/>
      <c r="Q455" s="9"/>
      <c r="R455" s="9"/>
      <c r="S455" s="9"/>
      <c r="T455" s="9"/>
      <c r="U455" s="9"/>
      <c r="V455" s="9"/>
      <c r="W455" s="9"/>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row>
    <row r="456" spans="1:121" hidden="1">
      <c r="A456" s="9"/>
      <c r="B456" s="9"/>
      <c r="C456" s="9"/>
      <c r="D456" s="9"/>
      <c r="E456" s="9"/>
      <c r="F456" s="9"/>
      <c r="G456" s="9"/>
      <c r="H456" s="9"/>
      <c r="I456" s="9"/>
      <c r="J456" s="9"/>
      <c r="K456" s="9"/>
      <c r="L456" s="9"/>
      <c r="M456" s="9"/>
      <c r="N456" s="9"/>
      <c r="O456" s="9"/>
      <c r="P456" s="9"/>
      <c r="Q456" s="9"/>
      <c r="R456" s="9"/>
      <c r="S456" s="9"/>
      <c r="T456" s="9"/>
      <c r="U456" s="9"/>
      <c r="V456" s="9"/>
      <c r="W456" s="9"/>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row>
    <row r="457" spans="1:121" hidden="1">
      <c r="A457" s="9"/>
      <c r="B457" s="9"/>
      <c r="C457" s="9"/>
      <c r="D457" s="9"/>
      <c r="E457" s="9"/>
      <c r="F457" s="9"/>
      <c r="G457" s="9"/>
      <c r="H457" s="9"/>
      <c r="I457" s="9"/>
      <c r="J457" s="9"/>
      <c r="K457" s="9"/>
      <c r="L457" s="9"/>
      <c r="M457" s="9"/>
      <c r="N457" s="9"/>
      <c r="O457" s="9"/>
      <c r="P457" s="9"/>
      <c r="Q457" s="9"/>
      <c r="R457" s="9"/>
      <c r="S457" s="9"/>
      <c r="T457" s="9"/>
      <c r="U457" s="9"/>
      <c r="V457" s="9"/>
      <c r="W457" s="9"/>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row>
    <row r="458" spans="1:121" hidden="1">
      <c r="A458" s="9"/>
      <c r="B458" s="9"/>
      <c r="C458" s="9"/>
      <c r="D458" s="9"/>
      <c r="E458" s="9"/>
      <c r="F458" s="9"/>
      <c r="G458" s="9"/>
      <c r="H458" s="9"/>
      <c r="I458" s="9"/>
      <c r="J458" s="9"/>
      <c r="K458" s="9"/>
      <c r="L458" s="9"/>
      <c r="M458" s="9"/>
      <c r="N458" s="9"/>
      <c r="O458" s="9"/>
      <c r="P458" s="9"/>
      <c r="Q458" s="9"/>
      <c r="R458" s="9"/>
      <c r="S458" s="9"/>
      <c r="T458" s="9"/>
      <c r="U458" s="9"/>
      <c r="V458" s="9"/>
      <c r="W458" s="9"/>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row>
    <row r="459" spans="1:121" hidden="1">
      <c r="A459" s="9"/>
      <c r="B459" s="9"/>
      <c r="C459" s="9"/>
      <c r="D459" s="9"/>
      <c r="E459" s="9"/>
      <c r="F459" s="9"/>
      <c r="G459" s="9"/>
      <c r="H459" s="9"/>
      <c r="I459" s="9"/>
      <c r="J459" s="9"/>
      <c r="K459" s="9"/>
      <c r="L459" s="9"/>
      <c r="M459" s="9"/>
      <c r="N459" s="9"/>
      <c r="O459" s="9"/>
      <c r="P459" s="9"/>
      <c r="Q459" s="9"/>
      <c r="R459" s="9"/>
      <c r="S459" s="9"/>
      <c r="T459" s="9"/>
      <c r="U459" s="9"/>
      <c r="V459" s="9"/>
      <c r="W459" s="9"/>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row>
    <row r="460" spans="1:121" hidden="1">
      <c r="A460" s="9"/>
      <c r="B460" s="9"/>
      <c r="C460" s="9"/>
      <c r="D460" s="9"/>
      <c r="E460" s="9"/>
      <c r="F460" s="9"/>
      <c r="G460" s="9"/>
      <c r="H460" s="9"/>
      <c r="I460" s="9"/>
      <c r="J460" s="9"/>
      <c r="K460" s="9"/>
      <c r="L460" s="9"/>
      <c r="M460" s="9"/>
      <c r="N460" s="9"/>
      <c r="O460" s="9"/>
      <c r="P460" s="9"/>
      <c r="Q460" s="9"/>
      <c r="R460" s="9"/>
      <c r="S460" s="9"/>
      <c r="T460" s="9"/>
      <c r="U460" s="9"/>
      <c r="V460" s="9"/>
      <c r="W460" s="9"/>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row>
    <row r="461" spans="1:121" hidden="1">
      <c r="A461" s="9"/>
      <c r="B461" s="9"/>
      <c r="C461" s="9"/>
      <c r="D461" s="9"/>
      <c r="E461" s="9"/>
      <c r="F461" s="9"/>
      <c r="G461" s="9"/>
      <c r="H461" s="9"/>
      <c r="I461" s="9"/>
      <c r="J461" s="9"/>
      <c r="K461" s="9"/>
      <c r="L461" s="9"/>
      <c r="M461" s="9"/>
      <c r="N461" s="9"/>
      <c r="O461" s="9"/>
      <c r="P461" s="9"/>
      <c r="Q461" s="9"/>
      <c r="R461" s="9"/>
      <c r="S461" s="9"/>
      <c r="T461" s="9"/>
      <c r="U461" s="9"/>
      <c r="V461" s="9"/>
      <c r="W461" s="9"/>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row>
    <row r="462" spans="1:121" hidden="1">
      <c r="A462" s="9"/>
      <c r="B462" s="9"/>
      <c r="C462" s="9"/>
      <c r="D462" s="9"/>
      <c r="E462" s="9"/>
      <c r="F462" s="9"/>
      <c r="G462" s="9"/>
      <c r="H462" s="9"/>
      <c r="I462" s="9"/>
      <c r="J462" s="9"/>
      <c r="K462" s="9"/>
      <c r="L462" s="9"/>
      <c r="M462" s="9"/>
      <c r="N462" s="9"/>
      <c r="O462" s="9"/>
      <c r="P462" s="9"/>
      <c r="Q462" s="9"/>
      <c r="R462" s="9"/>
      <c r="S462" s="9"/>
      <c r="T462" s="9"/>
      <c r="U462" s="9"/>
      <c r="V462" s="9"/>
      <c r="W462" s="9"/>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row>
    <row r="463" spans="1:121" hidden="1">
      <c r="A463" s="9"/>
      <c r="B463" s="9"/>
      <c r="C463" s="9"/>
      <c r="D463" s="9"/>
      <c r="E463" s="9"/>
      <c r="F463" s="9"/>
      <c r="G463" s="9"/>
      <c r="H463" s="9"/>
      <c r="I463" s="9"/>
      <c r="J463" s="9"/>
      <c r="K463" s="9"/>
      <c r="L463" s="9"/>
      <c r="M463" s="9"/>
      <c r="N463" s="9"/>
      <c r="O463" s="9"/>
      <c r="P463" s="9"/>
      <c r="Q463" s="9"/>
      <c r="R463" s="9"/>
      <c r="S463" s="9"/>
      <c r="T463" s="9"/>
      <c r="U463" s="9"/>
      <c r="V463" s="9"/>
      <c r="W463" s="9"/>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row>
    <row r="464" spans="1:121" hidden="1">
      <c r="A464" s="9"/>
      <c r="B464" s="9"/>
      <c r="C464" s="9"/>
      <c r="D464" s="9"/>
      <c r="E464" s="9"/>
      <c r="F464" s="9"/>
      <c r="G464" s="9"/>
      <c r="H464" s="9"/>
      <c r="I464" s="9"/>
      <c r="J464" s="9"/>
      <c r="K464" s="9"/>
      <c r="L464" s="9"/>
      <c r="M464" s="9"/>
      <c r="N464" s="9"/>
      <c r="O464" s="9"/>
      <c r="P464" s="9"/>
      <c r="Q464" s="9"/>
      <c r="R464" s="9"/>
      <c r="S464" s="9"/>
      <c r="T464" s="9"/>
      <c r="U464" s="9"/>
      <c r="V464" s="9"/>
      <c r="W464" s="9"/>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row>
    <row r="465" spans="1:121" hidden="1">
      <c r="A465" s="9"/>
      <c r="B465" s="9"/>
      <c r="C465" s="9"/>
      <c r="D465" s="9"/>
      <c r="E465" s="9"/>
      <c r="F465" s="9"/>
      <c r="G465" s="9"/>
      <c r="H465" s="9"/>
      <c r="I465" s="9"/>
      <c r="J465" s="9"/>
      <c r="K465" s="9"/>
      <c r="L465" s="9"/>
      <c r="M465" s="9"/>
      <c r="N465" s="9"/>
      <c r="O465" s="9"/>
      <c r="P465" s="9"/>
      <c r="Q465" s="9"/>
      <c r="R465" s="9"/>
      <c r="S465" s="9"/>
      <c r="T465" s="9"/>
      <c r="U465" s="9"/>
      <c r="V465" s="9"/>
      <c r="W465" s="9"/>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row>
    <row r="466" spans="1:121" hidden="1">
      <c r="A466" s="9"/>
      <c r="B466" s="9"/>
      <c r="C466" s="9"/>
      <c r="D466" s="9"/>
      <c r="E466" s="9"/>
      <c r="F466" s="9"/>
      <c r="G466" s="9"/>
      <c r="H466" s="9"/>
      <c r="I466" s="9"/>
      <c r="J466" s="9"/>
      <c r="K466" s="9"/>
      <c r="L466" s="9"/>
      <c r="M466" s="9"/>
      <c r="N466" s="9"/>
      <c r="O466" s="9"/>
      <c r="P466" s="9"/>
      <c r="Q466" s="9"/>
      <c r="R466" s="9"/>
      <c r="S466" s="9"/>
      <c r="T466" s="9"/>
      <c r="U466" s="9"/>
      <c r="V466" s="9"/>
      <c r="W466" s="9"/>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row>
    <row r="467" spans="1:121" hidden="1">
      <c r="A467" s="9"/>
      <c r="B467" s="9"/>
      <c r="C467" s="9"/>
      <c r="D467" s="9"/>
      <c r="E467" s="9"/>
      <c r="F467" s="9"/>
      <c r="G467" s="9"/>
      <c r="H467" s="9"/>
      <c r="I467" s="9"/>
      <c r="J467" s="9"/>
      <c r="K467" s="9"/>
      <c r="L467" s="9"/>
      <c r="M467" s="9"/>
      <c r="N467" s="9"/>
      <c r="O467" s="9"/>
      <c r="P467" s="9"/>
      <c r="Q467" s="9"/>
      <c r="R467" s="9"/>
      <c r="S467" s="9"/>
      <c r="T467" s="9"/>
      <c r="U467" s="9"/>
      <c r="V467" s="9"/>
      <c r="W467" s="9"/>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row>
    <row r="468" spans="1:121" hidden="1">
      <c r="A468" s="9"/>
      <c r="B468" s="9"/>
      <c r="C468" s="9"/>
      <c r="D468" s="9"/>
      <c r="E468" s="9"/>
      <c r="F468" s="9"/>
      <c r="G468" s="9"/>
      <c r="H468" s="9"/>
      <c r="I468" s="9"/>
      <c r="J468" s="9"/>
      <c r="K468" s="9"/>
      <c r="L468" s="9"/>
      <c r="M468" s="9"/>
      <c r="N468" s="9"/>
      <c r="O468" s="9"/>
      <c r="P468" s="9"/>
      <c r="Q468" s="9"/>
      <c r="R468" s="9"/>
      <c r="S468" s="9"/>
      <c r="T468" s="9"/>
      <c r="U468" s="9"/>
      <c r="V468" s="9"/>
      <c r="W468" s="9"/>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row>
    <row r="469" spans="1:121" hidden="1">
      <c r="A469" s="9"/>
      <c r="B469" s="9"/>
      <c r="C469" s="9"/>
      <c r="D469" s="9"/>
      <c r="E469" s="9"/>
      <c r="F469" s="9"/>
      <c r="G469" s="9"/>
      <c r="H469" s="9"/>
      <c r="I469" s="9"/>
      <c r="J469" s="9"/>
      <c r="K469" s="9"/>
      <c r="L469" s="9"/>
      <c r="M469" s="9"/>
      <c r="N469" s="9"/>
      <c r="O469" s="9"/>
      <c r="P469" s="9"/>
      <c r="Q469" s="9"/>
      <c r="R469" s="9"/>
      <c r="S469" s="9"/>
      <c r="T469" s="9"/>
      <c r="U469" s="9"/>
      <c r="V469" s="9"/>
      <c r="W469" s="9"/>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row>
    <row r="470" spans="1:121" hidden="1">
      <c r="A470" s="9"/>
      <c r="B470" s="9"/>
      <c r="C470" s="9"/>
      <c r="D470" s="9"/>
      <c r="E470" s="9"/>
      <c r="F470" s="9"/>
      <c r="G470" s="9"/>
      <c r="H470" s="9"/>
      <c r="I470" s="9"/>
      <c r="J470" s="9"/>
      <c r="K470" s="9"/>
      <c r="L470" s="9"/>
      <c r="M470" s="9"/>
      <c r="N470" s="9"/>
      <c r="O470" s="9"/>
      <c r="P470" s="9"/>
      <c r="Q470" s="9"/>
      <c r="R470" s="9"/>
      <c r="S470" s="9"/>
      <c r="T470" s="9"/>
      <c r="U470" s="9"/>
      <c r="V470" s="9"/>
      <c r="W470" s="9"/>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row>
    <row r="471" spans="1:121" hidden="1">
      <c r="A471" s="9"/>
      <c r="B471" s="9"/>
      <c r="C471" s="9"/>
      <c r="D471" s="9"/>
      <c r="E471" s="9"/>
      <c r="F471" s="9"/>
      <c r="G471" s="9"/>
      <c r="H471" s="9"/>
      <c r="I471" s="9"/>
      <c r="J471" s="9"/>
      <c r="K471" s="9"/>
      <c r="L471" s="9"/>
      <c r="M471" s="9"/>
      <c r="N471" s="9"/>
      <c r="O471" s="9"/>
      <c r="P471" s="9"/>
      <c r="Q471" s="9"/>
      <c r="R471" s="9"/>
      <c r="S471" s="9"/>
      <c r="T471" s="9"/>
      <c r="U471" s="9"/>
      <c r="V471" s="9"/>
      <c r="W471" s="9"/>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row>
    <row r="472" spans="1:121" hidden="1">
      <c r="A472" s="9"/>
      <c r="B472" s="9"/>
      <c r="C472" s="9"/>
      <c r="D472" s="9"/>
      <c r="E472" s="9"/>
      <c r="F472" s="9"/>
      <c r="G472" s="9"/>
      <c r="H472" s="9"/>
      <c r="I472" s="9"/>
      <c r="J472" s="9"/>
      <c r="K472" s="9"/>
      <c r="L472" s="9"/>
      <c r="M472" s="9"/>
      <c r="N472" s="9"/>
      <c r="O472" s="9"/>
      <c r="P472" s="9"/>
      <c r="Q472" s="9"/>
      <c r="R472" s="9"/>
      <c r="S472" s="9"/>
      <c r="T472" s="9"/>
      <c r="U472" s="9"/>
      <c r="V472" s="9"/>
      <c r="W472" s="9"/>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row>
    <row r="473" spans="1:121" hidden="1">
      <c r="A473" s="9"/>
      <c r="B473" s="9"/>
      <c r="C473" s="9"/>
      <c r="D473" s="9"/>
      <c r="E473" s="9"/>
      <c r="F473" s="9"/>
      <c r="G473" s="9"/>
      <c r="H473" s="9"/>
      <c r="I473" s="9"/>
      <c r="J473" s="9"/>
      <c r="K473" s="9"/>
      <c r="L473" s="9"/>
      <c r="M473" s="9"/>
      <c r="N473" s="9"/>
      <c r="O473" s="9"/>
      <c r="P473" s="9"/>
      <c r="Q473" s="9"/>
      <c r="R473" s="9"/>
      <c r="S473" s="9"/>
      <c r="T473" s="9"/>
      <c r="U473" s="9"/>
      <c r="V473" s="9"/>
      <c r="W473" s="9"/>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row>
    <row r="474" spans="1:121" hidden="1">
      <c r="A474" s="9"/>
      <c r="B474" s="9"/>
      <c r="C474" s="9"/>
      <c r="D474" s="9"/>
      <c r="E474" s="9"/>
      <c r="F474" s="9"/>
      <c r="G474" s="9"/>
      <c r="H474" s="9"/>
      <c r="I474" s="9"/>
      <c r="J474" s="9"/>
      <c r="K474" s="9"/>
      <c r="L474" s="9"/>
      <c r="M474" s="9"/>
      <c r="N474" s="9"/>
      <c r="O474" s="9"/>
      <c r="P474" s="9"/>
      <c r="Q474" s="9"/>
      <c r="R474" s="9"/>
      <c r="S474" s="9"/>
      <c r="T474" s="9"/>
      <c r="U474" s="9"/>
      <c r="V474" s="9"/>
      <c r="W474" s="9"/>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row>
    <row r="475" spans="1:121" hidden="1">
      <c r="A475" s="9"/>
      <c r="B475" s="9"/>
      <c r="C475" s="9"/>
      <c r="D475" s="9"/>
      <c r="E475" s="9"/>
      <c r="F475" s="9"/>
      <c r="G475" s="9"/>
      <c r="H475" s="9"/>
      <c r="I475" s="9"/>
      <c r="J475" s="9"/>
      <c r="K475" s="9"/>
      <c r="L475" s="9"/>
      <c r="M475" s="9"/>
      <c r="N475" s="9"/>
      <c r="O475" s="9"/>
      <c r="P475" s="9"/>
      <c r="Q475" s="9"/>
      <c r="R475" s="9"/>
      <c r="S475" s="9"/>
      <c r="T475" s="9"/>
      <c r="U475" s="9"/>
      <c r="V475" s="9"/>
      <c r="W475" s="9"/>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row>
    <row r="476" spans="1:121" hidden="1">
      <c r="A476" s="9"/>
      <c r="B476" s="9"/>
      <c r="C476" s="9"/>
      <c r="D476" s="9"/>
      <c r="E476" s="9"/>
      <c r="F476" s="9"/>
      <c r="G476" s="9"/>
      <c r="H476" s="9"/>
      <c r="I476" s="9"/>
      <c r="J476" s="9"/>
      <c r="K476" s="9"/>
      <c r="L476" s="9"/>
      <c r="M476" s="9"/>
      <c r="N476" s="9"/>
      <c r="O476" s="9"/>
      <c r="P476" s="9"/>
      <c r="Q476" s="9"/>
      <c r="R476" s="9"/>
      <c r="S476" s="9"/>
      <c r="T476" s="9"/>
      <c r="U476" s="9"/>
      <c r="V476" s="9"/>
      <c r="W476" s="9"/>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row>
    <row r="477" spans="1:121" hidden="1">
      <c r="A477" s="9"/>
      <c r="B477" s="9"/>
      <c r="C477" s="9"/>
      <c r="D477" s="9"/>
      <c r="E477" s="9"/>
      <c r="F477" s="9"/>
      <c r="G477" s="9"/>
      <c r="H477" s="9"/>
      <c r="I477" s="9"/>
      <c r="J477" s="9"/>
      <c r="K477" s="9"/>
      <c r="L477" s="9"/>
      <c r="M477" s="9"/>
      <c r="N477" s="9"/>
      <c r="O477" s="9"/>
      <c r="P477" s="9"/>
      <c r="Q477" s="9"/>
      <c r="R477" s="9"/>
      <c r="S477" s="9"/>
      <c r="T477" s="9"/>
      <c r="U477" s="9"/>
      <c r="V477" s="9"/>
      <c r="W477" s="9"/>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row>
    <row r="478" spans="1:121" hidden="1">
      <c r="A478" s="9"/>
      <c r="B478" s="9"/>
      <c r="C478" s="9"/>
      <c r="D478" s="9"/>
      <c r="E478" s="9"/>
      <c r="F478" s="9"/>
      <c r="G478" s="9"/>
      <c r="H478" s="9"/>
      <c r="I478" s="9"/>
      <c r="J478" s="9"/>
      <c r="K478" s="9"/>
      <c r="L478" s="9"/>
      <c r="M478" s="9"/>
      <c r="N478" s="9"/>
      <c r="O478" s="9"/>
      <c r="P478" s="9"/>
      <c r="Q478" s="9"/>
      <c r="R478" s="9"/>
      <c r="S478" s="9"/>
      <c r="T478" s="9"/>
      <c r="U478" s="9"/>
      <c r="V478" s="9"/>
      <c r="W478" s="9"/>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row>
    <row r="479" spans="1:121" hidden="1">
      <c r="A479" s="9"/>
      <c r="B479" s="9"/>
      <c r="C479" s="9"/>
      <c r="D479" s="9"/>
      <c r="E479" s="9"/>
      <c r="F479" s="9"/>
      <c r="G479" s="9"/>
      <c r="H479" s="9"/>
      <c r="I479" s="9"/>
      <c r="J479" s="9"/>
      <c r="K479" s="9"/>
      <c r="L479" s="9"/>
      <c r="M479" s="9"/>
      <c r="N479" s="9"/>
      <c r="O479" s="9"/>
      <c r="P479" s="9"/>
      <c r="Q479" s="9"/>
      <c r="R479" s="9"/>
      <c r="S479" s="9"/>
      <c r="T479" s="9"/>
      <c r="U479" s="9"/>
      <c r="V479" s="9"/>
      <c r="W479" s="9"/>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row>
    <row r="480" spans="1:121" hidden="1">
      <c r="A480" s="9"/>
      <c r="B480" s="9"/>
      <c r="C480" s="9"/>
      <c r="D480" s="9"/>
      <c r="E480" s="9"/>
      <c r="F480" s="9"/>
      <c r="G480" s="9"/>
      <c r="H480" s="9"/>
      <c r="I480" s="9"/>
      <c r="J480" s="9"/>
      <c r="K480" s="9"/>
      <c r="L480" s="9"/>
      <c r="M480" s="9"/>
      <c r="N480" s="9"/>
      <c r="O480" s="9"/>
      <c r="P480" s="9"/>
      <c r="Q480" s="9"/>
      <c r="R480" s="9"/>
      <c r="S480" s="9"/>
      <c r="T480" s="9"/>
      <c r="U480" s="9"/>
      <c r="V480" s="9"/>
      <c r="W480" s="9"/>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row>
    <row r="481" spans="1:121" hidden="1">
      <c r="A481" s="9"/>
      <c r="B481" s="9"/>
      <c r="C481" s="9"/>
      <c r="D481" s="9"/>
      <c r="E481" s="9"/>
      <c r="F481" s="9"/>
      <c r="G481" s="9"/>
      <c r="H481" s="9"/>
      <c r="I481" s="9"/>
      <c r="J481" s="9"/>
      <c r="K481" s="9"/>
      <c r="L481" s="9"/>
      <c r="M481" s="9"/>
      <c r="N481" s="9"/>
      <c r="O481" s="9"/>
      <c r="P481" s="9"/>
      <c r="Q481" s="9"/>
      <c r="R481" s="9"/>
      <c r="S481" s="9"/>
      <c r="T481" s="9"/>
      <c r="U481" s="9"/>
      <c r="V481" s="9"/>
      <c r="W481" s="9"/>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row>
    <row r="482" spans="1:121" hidden="1">
      <c r="A482" s="9"/>
      <c r="B482" s="9"/>
      <c r="C482" s="9"/>
      <c r="D482" s="9"/>
      <c r="E482" s="9"/>
      <c r="F482" s="9"/>
      <c r="G482" s="9"/>
      <c r="H482" s="9"/>
      <c r="I482" s="9"/>
      <c r="J482" s="9"/>
      <c r="K482" s="9"/>
      <c r="L482" s="9"/>
      <c r="M482" s="9"/>
      <c r="N482" s="9"/>
      <c r="O482" s="9"/>
      <c r="P482" s="9"/>
      <c r="Q482" s="9"/>
      <c r="R482" s="9"/>
      <c r="S482" s="9"/>
      <c r="T482" s="9"/>
      <c r="U482" s="9"/>
      <c r="V482" s="9"/>
      <c r="W482" s="9"/>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row>
    <row r="483" spans="1:121" hidden="1">
      <c r="A483" s="9"/>
      <c r="B483" s="9"/>
      <c r="C483" s="9"/>
      <c r="D483" s="9"/>
      <c r="E483" s="9"/>
      <c r="F483" s="9"/>
      <c r="G483" s="9"/>
      <c r="H483" s="9"/>
      <c r="I483" s="9"/>
      <c r="J483" s="9"/>
      <c r="K483" s="9"/>
      <c r="L483" s="9"/>
      <c r="M483" s="9"/>
      <c r="N483" s="9"/>
      <c r="O483" s="9"/>
      <c r="P483" s="9"/>
      <c r="Q483" s="9"/>
      <c r="R483" s="9"/>
      <c r="S483" s="9"/>
      <c r="T483" s="9"/>
      <c r="U483" s="9"/>
      <c r="V483" s="9"/>
      <c r="W483" s="9"/>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row>
    <row r="484" spans="1:121" hidden="1">
      <c r="A484" s="9"/>
      <c r="B484" s="9"/>
      <c r="C484" s="9"/>
      <c r="D484" s="9"/>
      <c r="E484" s="9"/>
      <c r="F484" s="9"/>
      <c r="G484" s="9"/>
      <c r="H484" s="9"/>
      <c r="I484" s="9"/>
      <c r="J484" s="9"/>
      <c r="K484" s="9"/>
      <c r="L484" s="9"/>
      <c r="M484" s="9"/>
      <c r="N484" s="9"/>
      <c r="O484" s="9"/>
      <c r="P484" s="9"/>
      <c r="Q484" s="9"/>
      <c r="R484" s="9"/>
      <c r="S484" s="9"/>
      <c r="T484" s="9"/>
      <c r="U484" s="9"/>
      <c r="V484" s="9"/>
      <c r="W484" s="9"/>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row>
    <row r="485" spans="1:121" hidden="1">
      <c r="A485" s="9"/>
      <c r="B485" s="9"/>
      <c r="C485" s="9"/>
      <c r="D485" s="9"/>
      <c r="E485" s="9"/>
      <c r="F485" s="9"/>
      <c r="G485" s="9"/>
      <c r="H485" s="9"/>
      <c r="I485" s="9"/>
      <c r="J485" s="9"/>
      <c r="K485" s="9"/>
      <c r="L485" s="9"/>
      <c r="M485" s="9"/>
      <c r="N485" s="9"/>
      <c r="O485" s="9"/>
      <c r="P485" s="9"/>
      <c r="Q485" s="9"/>
      <c r="R485" s="9"/>
      <c r="S485" s="9"/>
      <c r="T485" s="9"/>
      <c r="U485" s="9"/>
      <c r="V485" s="9"/>
      <c r="W485" s="9"/>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row>
    <row r="486" spans="1:121" hidden="1">
      <c r="A486" s="9"/>
      <c r="B486" s="9"/>
      <c r="C486" s="9"/>
      <c r="D486" s="9"/>
      <c r="E486" s="9"/>
      <c r="F486" s="9"/>
      <c r="G486" s="9"/>
      <c r="H486" s="9"/>
      <c r="I486" s="9"/>
      <c r="J486" s="9"/>
      <c r="K486" s="9"/>
      <c r="L486" s="9"/>
      <c r="M486" s="9"/>
      <c r="N486" s="9"/>
      <c r="O486" s="9"/>
      <c r="P486" s="9"/>
      <c r="Q486" s="9"/>
      <c r="R486" s="9"/>
      <c r="S486" s="9"/>
      <c r="T486" s="9"/>
      <c r="U486" s="9"/>
      <c r="V486" s="9"/>
      <c r="W486" s="9"/>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row>
    <row r="487" spans="1:121" hidden="1">
      <c r="A487" s="9"/>
      <c r="B487" s="9"/>
      <c r="C487" s="9"/>
      <c r="D487" s="9"/>
      <c r="E487" s="9"/>
      <c r="F487" s="9"/>
      <c r="G487" s="9"/>
      <c r="H487" s="9"/>
      <c r="I487" s="9"/>
      <c r="J487" s="9"/>
      <c r="K487" s="9"/>
      <c r="L487" s="9"/>
      <c r="M487" s="9"/>
      <c r="N487" s="9"/>
      <c r="O487" s="9"/>
      <c r="P487" s="9"/>
      <c r="Q487" s="9"/>
      <c r="R487" s="9"/>
      <c r="S487" s="9"/>
      <c r="T487" s="9"/>
      <c r="U487" s="9"/>
      <c r="V487" s="9"/>
      <c r="W487" s="9"/>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row>
    <row r="488" spans="1:121" hidden="1">
      <c r="A488" s="9"/>
      <c r="B488" s="9"/>
      <c r="C488" s="9"/>
      <c r="D488" s="9"/>
      <c r="E488" s="9"/>
      <c r="F488" s="9"/>
      <c r="G488" s="9"/>
      <c r="H488" s="9"/>
      <c r="I488" s="9"/>
      <c r="J488" s="9"/>
      <c r="K488" s="9"/>
      <c r="L488" s="9"/>
      <c r="M488" s="9"/>
      <c r="N488" s="9"/>
      <c r="O488" s="9"/>
      <c r="P488" s="9"/>
      <c r="Q488" s="9"/>
      <c r="R488" s="9"/>
      <c r="S488" s="9"/>
      <c r="T488" s="9"/>
      <c r="U488" s="9"/>
      <c r="V488" s="9"/>
      <c r="W488" s="9"/>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row>
    <row r="489" spans="1:121" hidden="1">
      <c r="A489" s="9"/>
      <c r="B489" s="9"/>
      <c r="C489" s="9"/>
      <c r="D489" s="9"/>
      <c r="E489" s="9"/>
      <c r="F489" s="9"/>
      <c r="G489" s="9"/>
      <c r="H489" s="9"/>
      <c r="I489" s="9"/>
      <c r="J489" s="9"/>
      <c r="K489" s="9"/>
      <c r="L489" s="9"/>
      <c r="M489" s="9"/>
      <c r="N489" s="9"/>
      <c r="O489" s="9"/>
      <c r="P489" s="9"/>
      <c r="Q489" s="9"/>
      <c r="R489" s="9"/>
      <c r="S489" s="9"/>
      <c r="T489" s="9"/>
      <c r="U489" s="9"/>
      <c r="V489" s="9"/>
      <c r="W489" s="9"/>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row>
    <row r="490" spans="1:121" hidden="1">
      <c r="A490" s="9"/>
      <c r="B490" s="9"/>
      <c r="C490" s="9"/>
      <c r="D490" s="9"/>
      <c r="E490" s="9"/>
      <c r="F490" s="9"/>
      <c r="G490" s="9"/>
      <c r="H490" s="9"/>
      <c r="I490" s="9"/>
      <c r="J490" s="9"/>
      <c r="K490" s="9"/>
      <c r="L490" s="9"/>
      <c r="M490" s="9"/>
      <c r="N490" s="9"/>
      <c r="O490" s="9"/>
      <c r="P490" s="9"/>
      <c r="Q490" s="9"/>
      <c r="R490" s="9"/>
      <c r="S490" s="9"/>
      <c r="T490" s="9"/>
      <c r="U490" s="9"/>
      <c r="V490" s="9"/>
      <c r="W490" s="9"/>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row>
    <row r="491" spans="1:121" hidden="1">
      <c r="A491" s="9"/>
      <c r="B491" s="9"/>
      <c r="C491" s="9"/>
      <c r="D491" s="9"/>
      <c r="E491" s="9"/>
      <c r="F491" s="9"/>
      <c r="G491" s="9"/>
      <c r="H491" s="9"/>
      <c r="I491" s="9"/>
      <c r="J491" s="9"/>
      <c r="K491" s="9"/>
      <c r="L491" s="9"/>
      <c r="M491" s="9"/>
      <c r="N491" s="9"/>
      <c r="O491" s="9"/>
      <c r="P491" s="9"/>
      <c r="Q491" s="9"/>
      <c r="R491" s="9"/>
      <c r="S491" s="9"/>
      <c r="T491" s="9"/>
      <c r="U491" s="9"/>
      <c r="V491" s="9"/>
      <c r="W491" s="9"/>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row>
    <row r="492" spans="1:121" hidden="1">
      <c r="A492" s="9"/>
      <c r="B492" s="9"/>
      <c r="C492" s="9"/>
      <c r="D492" s="9"/>
      <c r="E492" s="9"/>
      <c r="F492" s="9"/>
      <c r="G492" s="9"/>
      <c r="H492" s="9"/>
      <c r="I492" s="9"/>
      <c r="J492" s="9"/>
      <c r="K492" s="9"/>
      <c r="L492" s="9"/>
      <c r="M492" s="9"/>
      <c r="N492" s="9"/>
      <c r="O492" s="9"/>
      <c r="P492" s="9"/>
      <c r="Q492" s="9"/>
      <c r="R492" s="9"/>
      <c r="S492" s="9"/>
      <c r="T492" s="9"/>
      <c r="U492" s="9"/>
      <c r="V492" s="9"/>
      <c r="W492" s="9"/>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row>
    <row r="493" spans="1:121" hidden="1">
      <c r="A493" s="9"/>
      <c r="B493" s="9"/>
      <c r="C493" s="9"/>
      <c r="D493" s="9"/>
      <c r="E493" s="9"/>
      <c r="F493" s="9"/>
      <c r="G493" s="9"/>
      <c r="H493" s="9"/>
      <c r="I493" s="9"/>
      <c r="J493" s="9"/>
      <c r="K493" s="9"/>
      <c r="L493" s="9"/>
      <c r="M493" s="9"/>
      <c r="N493" s="9"/>
      <c r="O493" s="9"/>
      <c r="P493" s="9"/>
      <c r="Q493" s="9"/>
      <c r="R493" s="9"/>
      <c r="S493" s="9"/>
      <c r="T493" s="9"/>
      <c r="U493" s="9"/>
      <c r="V493" s="9"/>
      <c r="W493" s="9"/>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row>
    <row r="494" spans="1:121" hidden="1">
      <c r="A494" s="9"/>
      <c r="B494" s="9"/>
      <c r="C494" s="9"/>
      <c r="D494" s="9"/>
      <c r="E494" s="9"/>
      <c r="F494" s="9"/>
      <c r="G494" s="9"/>
      <c r="H494" s="9"/>
      <c r="I494" s="9"/>
      <c r="J494" s="9"/>
      <c r="K494" s="9"/>
      <c r="L494" s="9"/>
      <c r="M494" s="9"/>
      <c r="N494" s="9"/>
      <c r="O494" s="9"/>
      <c r="P494" s="9"/>
      <c r="Q494" s="9"/>
      <c r="R494" s="9"/>
      <c r="S494" s="9"/>
      <c r="T494" s="9"/>
      <c r="U494" s="9"/>
      <c r="V494" s="9"/>
      <c r="W494" s="9"/>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row>
    <row r="495" spans="1:121" hidden="1">
      <c r="A495" s="9"/>
      <c r="B495" s="9"/>
      <c r="C495" s="9"/>
      <c r="D495" s="9"/>
      <c r="E495" s="9"/>
      <c r="F495" s="9"/>
      <c r="G495" s="9"/>
      <c r="H495" s="9"/>
      <c r="I495" s="9"/>
      <c r="J495" s="9"/>
      <c r="K495" s="9"/>
      <c r="L495" s="9"/>
      <c r="M495" s="9"/>
      <c r="N495" s="9"/>
      <c r="O495" s="9"/>
      <c r="P495" s="9"/>
      <c r="Q495" s="9"/>
      <c r="R495" s="9"/>
      <c r="S495" s="9"/>
      <c r="T495" s="9"/>
      <c r="U495" s="9"/>
      <c r="V495" s="9"/>
      <c r="W495" s="9"/>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row>
    <row r="496" spans="1:121" hidden="1">
      <c r="A496" s="9"/>
      <c r="B496" s="9"/>
      <c r="C496" s="9"/>
      <c r="D496" s="9"/>
      <c r="E496" s="9"/>
      <c r="F496" s="9"/>
      <c r="G496" s="9"/>
      <c r="H496" s="9"/>
      <c r="I496" s="9"/>
      <c r="J496" s="9"/>
      <c r="K496" s="9"/>
      <c r="L496" s="9"/>
      <c r="M496" s="9"/>
      <c r="N496" s="9"/>
      <c r="O496" s="9"/>
      <c r="P496" s="9"/>
      <c r="Q496" s="9"/>
      <c r="R496" s="9"/>
      <c r="S496" s="9"/>
      <c r="T496" s="9"/>
      <c r="U496" s="9"/>
      <c r="V496" s="9"/>
      <c r="W496" s="9"/>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row>
    <row r="497" spans="1:121" hidden="1">
      <c r="A497" s="9"/>
      <c r="B497" s="9"/>
      <c r="C497" s="9"/>
      <c r="D497" s="9"/>
      <c r="E497" s="9"/>
      <c r="F497" s="9"/>
      <c r="G497" s="9"/>
      <c r="H497" s="9"/>
      <c r="I497" s="9"/>
      <c r="J497" s="9"/>
      <c r="K497" s="9"/>
      <c r="L497" s="9"/>
      <c r="M497" s="9"/>
      <c r="N497" s="9"/>
      <c r="O497" s="9"/>
      <c r="P497" s="9"/>
      <c r="Q497" s="9"/>
      <c r="R497" s="9"/>
      <c r="S497" s="9"/>
      <c r="T497" s="9"/>
      <c r="U497" s="9"/>
      <c r="V497" s="9"/>
      <c r="W497" s="9"/>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row>
    <row r="498" spans="1:121" hidden="1">
      <c r="A498" s="9"/>
      <c r="B498" s="9"/>
      <c r="C498" s="9"/>
      <c r="D498" s="9"/>
      <c r="E498" s="9"/>
      <c r="F498" s="9"/>
      <c r="G498" s="9"/>
      <c r="H498" s="9"/>
      <c r="I498" s="9"/>
      <c r="J498" s="9"/>
      <c r="K498" s="9"/>
      <c r="L498" s="9"/>
      <c r="M498" s="9"/>
      <c r="N498" s="9"/>
      <c r="O498" s="9"/>
      <c r="P498" s="9"/>
      <c r="Q498" s="9"/>
      <c r="R498" s="9"/>
      <c r="S498" s="9"/>
      <c r="T498" s="9"/>
      <c r="U498" s="9"/>
      <c r="V498" s="9"/>
      <c r="W498" s="9"/>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row>
    <row r="499" spans="1:121" hidden="1">
      <c r="A499" s="9"/>
      <c r="B499" s="9"/>
      <c r="C499" s="9"/>
      <c r="D499" s="9"/>
      <c r="E499" s="9"/>
      <c r="F499" s="9"/>
      <c r="G499" s="9"/>
      <c r="H499" s="9"/>
      <c r="I499" s="9"/>
      <c r="J499" s="9"/>
      <c r="K499" s="9"/>
      <c r="L499" s="9"/>
      <c r="M499" s="9"/>
      <c r="N499" s="9"/>
      <c r="O499" s="9"/>
      <c r="P499" s="9"/>
      <c r="Q499" s="9"/>
      <c r="R499" s="9"/>
      <c r="S499" s="9"/>
      <c r="T499" s="9"/>
      <c r="U499" s="9"/>
      <c r="V499" s="9"/>
      <c r="W499" s="9"/>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row>
    <row r="500" spans="1:121" hidden="1">
      <c r="A500" s="9"/>
      <c r="B500" s="9"/>
      <c r="C500" s="9"/>
      <c r="D500" s="9"/>
      <c r="E500" s="9"/>
      <c r="F500" s="9"/>
      <c r="G500" s="9"/>
      <c r="H500" s="9"/>
      <c r="I500" s="9"/>
      <c r="J500" s="9"/>
      <c r="K500" s="9"/>
      <c r="L500" s="9"/>
      <c r="M500" s="9"/>
      <c r="N500" s="9"/>
      <c r="O500" s="9"/>
      <c r="P500" s="9"/>
      <c r="Q500" s="9"/>
      <c r="R500" s="9"/>
      <c r="S500" s="9"/>
      <c r="T500" s="9"/>
      <c r="U500" s="9"/>
      <c r="V500" s="9"/>
      <c r="W500" s="9"/>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row>
    <row r="501" spans="1:121" hidden="1">
      <c r="A501" s="9"/>
      <c r="B501" s="9"/>
      <c r="C501" s="9"/>
      <c r="D501" s="9"/>
      <c r="E501" s="9"/>
      <c r="F501" s="9"/>
      <c r="G501" s="9"/>
      <c r="H501" s="9"/>
      <c r="I501" s="9"/>
      <c r="J501" s="9"/>
      <c r="K501" s="9"/>
      <c r="L501" s="9"/>
      <c r="M501" s="9"/>
      <c r="N501" s="9"/>
      <c r="O501" s="9"/>
      <c r="P501" s="9"/>
      <c r="Q501" s="9"/>
      <c r="R501" s="9"/>
      <c r="S501" s="9"/>
      <c r="T501" s="9"/>
      <c r="U501" s="9"/>
      <c r="V501" s="9"/>
      <c r="W501" s="9"/>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row>
    <row r="502" spans="1:121" hidden="1">
      <c r="A502" s="9"/>
      <c r="B502" s="9"/>
      <c r="C502" s="9"/>
      <c r="D502" s="9"/>
      <c r="E502" s="9"/>
      <c r="F502" s="9"/>
      <c r="G502" s="9"/>
      <c r="H502" s="9"/>
      <c r="I502" s="9"/>
      <c r="J502" s="9"/>
      <c r="K502" s="9"/>
      <c r="L502" s="9"/>
      <c r="M502" s="9"/>
      <c r="N502" s="9"/>
      <c r="O502" s="9"/>
      <c r="P502" s="9"/>
      <c r="Q502" s="9"/>
      <c r="R502" s="9"/>
      <c r="S502" s="9"/>
      <c r="T502" s="9"/>
      <c r="U502" s="9"/>
      <c r="V502" s="9"/>
      <c r="W502" s="9"/>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row>
    <row r="503" spans="1:121" hidden="1">
      <c r="A503" s="9"/>
      <c r="B503" s="9"/>
      <c r="C503" s="9"/>
      <c r="D503" s="9"/>
      <c r="E503" s="9"/>
      <c r="F503" s="9"/>
      <c r="G503" s="9"/>
      <c r="H503" s="9"/>
      <c r="I503" s="9"/>
      <c r="J503" s="9"/>
      <c r="K503" s="9"/>
      <c r="L503" s="9"/>
      <c r="M503" s="9"/>
      <c r="N503" s="9"/>
      <c r="O503" s="9"/>
      <c r="P503" s="9"/>
      <c r="Q503" s="9"/>
      <c r="R503" s="9"/>
      <c r="S503" s="9"/>
      <c r="T503" s="9"/>
      <c r="U503" s="9"/>
      <c r="V503" s="9"/>
      <c r="W503" s="9"/>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row>
    <row r="504" spans="1:121" hidden="1">
      <c r="A504" s="9"/>
      <c r="B504" s="9"/>
      <c r="C504" s="9"/>
      <c r="D504" s="9"/>
      <c r="E504" s="9"/>
      <c r="F504" s="9"/>
      <c r="G504" s="9"/>
      <c r="H504" s="9"/>
      <c r="I504" s="9"/>
      <c r="J504" s="9"/>
      <c r="K504" s="9"/>
      <c r="L504" s="9"/>
      <c r="M504" s="9"/>
      <c r="N504" s="9"/>
      <c r="O504" s="9"/>
      <c r="P504" s="9"/>
      <c r="Q504" s="9"/>
      <c r="R504" s="9"/>
      <c r="S504" s="9"/>
      <c r="T504" s="9"/>
      <c r="U504" s="9"/>
      <c r="V504" s="9"/>
      <c r="W504" s="9"/>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row>
    <row r="505" spans="1:121" hidden="1">
      <c r="A505" s="9"/>
      <c r="B505" s="9"/>
      <c r="C505" s="9"/>
      <c r="D505" s="9"/>
      <c r="E505" s="9"/>
      <c r="F505" s="9"/>
      <c r="G505" s="9"/>
      <c r="H505" s="9"/>
      <c r="I505" s="9"/>
      <c r="J505" s="9"/>
      <c r="K505" s="9"/>
      <c r="L505" s="9"/>
      <c r="M505" s="9"/>
      <c r="N505" s="9"/>
      <c r="O505" s="9"/>
      <c r="P505" s="9"/>
      <c r="Q505" s="9"/>
      <c r="R505" s="9"/>
      <c r="S505" s="9"/>
      <c r="T505" s="9"/>
      <c r="U505" s="9"/>
      <c r="V505" s="9"/>
      <c r="W505" s="9"/>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row>
    <row r="506" spans="1:121" hidden="1">
      <c r="A506" s="9"/>
      <c r="B506" s="9"/>
      <c r="C506" s="9"/>
      <c r="D506" s="9"/>
      <c r="E506" s="9"/>
      <c r="F506" s="9"/>
      <c r="G506" s="9"/>
      <c r="H506" s="9"/>
      <c r="I506" s="9"/>
      <c r="J506" s="9"/>
      <c r="K506" s="9"/>
      <c r="L506" s="9"/>
      <c r="M506" s="9"/>
      <c r="N506" s="9"/>
      <c r="O506" s="9"/>
      <c r="P506" s="9"/>
      <c r="Q506" s="9"/>
      <c r="R506" s="9"/>
      <c r="S506" s="9"/>
      <c r="T506" s="9"/>
      <c r="U506" s="9"/>
      <c r="V506" s="9"/>
      <c r="W506" s="9"/>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row>
    <row r="507" spans="1:121" hidden="1">
      <c r="A507" s="9"/>
      <c r="B507" s="9"/>
      <c r="C507" s="9"/>
      <c r="D507" s="9"/>
      <c r="E507" s="9"/>
      <c r="F507" s="9"/>
      <c r="G507" s="9"/>
      <c r="H507" s="9"/>
      <c r="I507" s="9"/>
      <c r="J507" s="9"/>
      <c r="K507" s="9"/>
      <c r="L507" s="9"/>
      <c r="M507" s="9"/>
      <c r="N507" s="9"/>
      <c r="O507" s="9"/>
      <c r="P507" s="9"/>
      <c r="Q507" s="9"/>
      <c r="R507" s="9"/>
      <c r="S507" s="9"/>
      <c r="T507" s="9"/>
      <c r="U507" s="9"/>
      <c r="V507" s="9"/>
      <c r="W507" s="9"/>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row>
    <row r="508" spans="1:121" hidden="1">
      <c r="A508" s="9"/>
      <c r="B508" s="9"/>
      <c r="C508" s="9"/>
      <c r="D508" s="9"/>
      <c r="E508" s="9"/>
      <c r="F508" s="9"/>
      <c r="G508" s="9"/>
      <c r="H508" s="9"/>
      <c r="I508" s="9"/>
      <c r="J508" s="9"/>
      <c r="K508" s="9"/>
      <c r="L508" s="9"/>
      <c r="M508" s="9"/>
      <c r="N508" s="9"/>
      <c r="O508" s="9"/>
      <c r="P508" s="9"/>
      <c r="Q508" s="9"/>
      <c r="R508" s="9"/>
      <c r="S508" s="9"/>
      <c r="T508" s="9"/>
      <c r="U508" s="9"/>
      <c r="V508" s="9"/>
      <c r="W508" s="9"/>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row>
    <row r="509" spans="1:121" hidden="1">
      <c r="A509" s="9"/>
      <c r="B509" s="9"/>
      <c r="C509" s="9"/>
      <c r="D509" s="9"/>
      <c r="E509" s="9"/>
      <c r="F509" s="9"/>
      <c r="G509" s="9"/>
      <c r="H509" s="9"/>
      <c r="I509" s="9"/>
      <c r="J509" s="9"/>
      <c r="K509" s="9"/>
      <c r="L509" s="9"/>
      <c r="M509" s="9"/>
      <c r="N509" s="9"/>
      <c r="O509" s="9"/>
      <c r="P509" s="9"/>
      <c r="Q509" s="9"/>
      <c r="R509" s="9"/>
      <c r="S509" s="9"/>
      <c r="T509" s="9"/>
      <c r="U509" s="9"/>
      <c r="V509" s="9"/>
      <c r="W509" s="9"/>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row>
    <row r="510" spans="1:121" hidden="1">
      <c r="A510" s="9"/>
      <c r="B510" s="9"/>
      <c r="C510" s="9"/>
      <c r="D510" s="9"/>
      <c r="E510" s="9"/>
      <c r="F510" s="9"/>
      <c r="G510" s="9"/>
      <c r="H510" s="9"/>
      <c r="I510" s="9"/>
      <c r="J510" s="9"/>
      <c r="K510" s="9"/>
      <c r="L510" s="9"/>
      <c r="M510" s="9"/>
      <c r="N510" s="9"/>
      <c r="O510" s="9"/>
      <c r="P510" s="9"/>
      <c r="Q510" s="9"/>
      <c r="R510" s="9"/>
      <c r="S510" s="9"/>
      <c r="T510" s="9"/>
      <c r="U510" s="9"/>
      <c r="V510" s="9"/>
      <c r="W510" s="9"/>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row>
    <row r="511" spans="1:121" hidden="1">
      <c r="A511" s="9"/>
      <c r="B511" s="9"/>
      <c r="C511" s="9"/>
      <c r="D511" s="9"/>
      <c r="E511" s="9"/>
      <c r="F511" s="9"/>
      <c r="G511" s="9"/>
      <c r="H511" s="9"/>
      <c r="I511" s="9"/>
      <c r="J511" s="9"/>
      <c r="K511" s="9"/>
      <c r="L511" s="9"/>
      <c r="M511" s="9"/>
      <c r="N511" s="9"/>
      <c r="O511" s="9"/>
      <c r="P511" s="9"/>
      <c r="Q511" s="9"/>
      <c r="R511" s="9"/>
      <c r="S511" s="9"/>
      <c r="T511" s="9"/>
      <c r="U511" s="9"/>
      <c r="V511" s="9"/>
      <c r="W511" s="9"/>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row>
    <row r="512" spans="1:121" hidden="1">
      <c r="A512" s="9"/>
      <c r="B512" s="9"/>
      <c r="C512" s="9"/>
      <c r="D512" s="9"/>
      <c r="E512" s="9"/>
      <c r="F512" s="9"/>
      <c r="G512" s="9"/>
      <c r="H512" s="9"/>
      <c r="I512" s="9"/>
      <c r="J512" s="9"/>
      <c r="K512" s="9"/>
      <c r="L512" s="9"/>
      <c r="M512" s="9"/>
      <c r="N512" s="9"/>
      <c r="O512" s="9"/>
      <c r="P512" s="9"/>
      <c r="Q512" s="9"/>
      <c r="R512" s="9"/>
      <c r="S512" s="9"/>
      <c r="T512" s="9"/>
      <c r="U512" s="9"/>
      <c r="V512" s="9"/>
      <c r="W512" s="9"/>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row>
    <row r="513" spans="1:121" hidden="1">
      <c r="A513" s="9"/>
      <c r="B513" s="9"/>
      <c r="C513" s="9"/>
      <c r="D513" s="9"/>
      <c r="E513" s="9"/>
      <c r="F513" s="9"/>
      <c r="G513" s="9"/>
      <c r="H513" s="9"/>
      <c r="I513" s="9"/>
      <c r="J513" s="9"/>
      <c r="K513" s="9"/>
      <c r="L513" s="9"/>
      <c r="M513" s="9"/>
      <c r="N513" s="9"/>
      <c r="O513" s="9"/>
      <c r="P513" s="9"/>
      <c r="Q513" s="9"/>
      <c r="R513" s="9"/>
      <c r="S513" s="9"/>
      <c r="T513" s="9"/>
      <c r="U513" s="9"/>
      <c r="V513" s="9"/>
      <c r="W513" s="9"/>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row>
    <row r="514" spans="1:121" hidden="1">
      <c r="A514" s="9"/>
      <c r="B514" s="9"/>
      <c r="C514" s="9"/>
      <c r="D514" s="9"/>
      <c r="E514" s="9"/>
      <c r="F514" s="9"/>
      <c r="G514" s="9"/>
      <c r="H514" s="9"/>
      <c r="I514" s="9"/>
      <c r="J514" s="9"/>
      <c r="K514" s="9"/>
      <c r="L514" s="9"/>
      <c r="M514" s="9"/>
      <c r="N514" s="9"/>
      <c r="O514" s="9"/>
      <c r="P514" s="9"/>
      <c r="Q514" s="9"/>
      <c r="R514" s="9"/>
      <c r="S514" s="9"/>
      <c r="T514" s="9"/>
      <c r="U514" s="9"/>
      <c r="V514" s="9"/>
      <c r="W514" s="9"/>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row>
    <row r="515" spans="1:121" hidden="1">
      <c r="A515" s="9"/>
      <c r="B515" s="9"/>
      <c r="C515" s="9"/>
      <c r="D515" s="9"/>
      <c r="E515" s="9"/>
      <c r="F515" s="9"/>
      <c r="G515" s="9"/>
      <c r="H515" s="9"/>
      <c r="I515" s="9"/>
      <c r="J515" s="9"/>
      <c r="K515" s="9"/>
      <c r="L515" s="9"/>
      <c r="M515" s="9"/>
      <c r="N515" s="9"/>
      <c r="O515" s="9"/>
      <c r="P515" s="9"/>
      <c r="Q515" s="9"/>
      <c r="R515" s="9"/>
      <c r="S515" s="9"/>
      <c r="T515" s="9"/>
      <c r="U515" s="9"/>
      <c r="V515" s="9"/>
      <c r="W515" s="9"/>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row>
    <row r="516" spans="1:121" hidden="1">
      <c r="A516" s="9"/>
      <c r="B516" s="9"/>
      <c r="C516" s="9"/>
      <c r="D516" s="9"/>
      <c r="E516" s="9"/>
      <c r="F516" s="9"/>
      <c r="G516" s="9"/>
      <c r="H516" s="9"/>
      <c r="I516" s="9"/>
      <c r="J516" s="9"/>
      <c r="K516" s="9"/>
      <c r="L516" s="9"/>
      <c r="M516" s="9"/>
      <c r="N516" s="9"/>
      <c r="O516" s="9"/>
      <c r="P516" s="9"/>
      <c r="Q516" s="9"/>
      <c r="R516" s="9"/>
      <c r="S516" s="9"/>
      <c r="T516" s="9"/>
      <c r="U516" s="9"/>
      <c r="V516" s="9"/>
      <c r="W516" s="9"/>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row>
    <row r="517" spans="1:121" hidden="1">
      <c r="A517" s="9"/>
      <c r="B517" s="9"/>
      <c r="C517" s="9"/>
      <c r="D517" s="9"/>
      <c r="E517" s="9"/>
      <c r="F517" s="9"/>
      <c r="G517" s="9"/>
      <c r="H517" s="9"/>
      <c r="I517" s="9"/>
      <c r="J517" s="9"/>
      <c r="K517" s="9"/>
      <c r="L517" s="9"/>
      <c r="M517" s="9"/>
      <c r="N517" s="9"/>
      <c r="O517" s="9"/>
      <c r="P517" s="9"/>
      <c r="Q517" s="9"/>
      <c r="R517" s="9"/>
      <c r="S517" s="9"/>
      <c r="T517" s="9"/>
      <c r="U517" s="9"/>
      <c r="V517" s="9"/>
      <c r="W517" s="9"/>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row>
    <row r="518" spans="1:121" hidden="1">
      <c r="A518" s="9"/>
      <c r="B518" s="9"/>
      <c r="C518" s="9"/>
      <c r="D518" s="9"/>
      <c r="E518" s="9"/>
      <c r="F518" s="9"/>
      <c r="G518" s="9"/>
      <c r="H518" s="9"/>
      <c r="I518" s="9"/>
      <c r="J518" s="9"/>
      <c r="K518" s="9"/>
      <c r="L518" s="9"/>
      <c r="M518" s="9"/>
      <c r="N518" s="9"/>
      <c r="O518" s="9"/>
      <c r="P518" s="9"/>
      <c r="Q518" s="9"/>
      <c r="R518" s="9"/>
      <c r="S518" s="9"/>
      <c r="T518" s="9"/>
      <c r="U518" s="9"/>
      <c r="V518" s="9"/>
      <c r="W518" s="9"/>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row>
    <row r="519" spans="1:121" hidden="1">
      <c r="A519" s="9"/>
      <c r="B519" s="9"/>
      <c r="C519" s="9"/>
      <c r="D519" s="9"/>
      <c r="E519" s="9"/>
      <c r="F519" s="9"/>
      <c r="G519" s="9"/>
      <c r="H519" s="9"/>
      <c r="I519" s="9"/>
      <c r="J519" s="9"/>
      <c r="K519" s="9"/>
      <c r="L519" s="9"/>
      <c r="M519" s="9"/>
      <c r="N519" s="9"/>
      <c r="O519" s="9"/>
      <c r="P519" s="9"/>
      <c r="Q519" s="9"/>
      <c r="R519" s="9"/>
      <c r="S519" s="9"/>
      <c r="T519" s="9"/>
      <c r="U519" s="9"/>
      <c r="V519" s="9"/>
      <c r="W519" s="9"/>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row>
    <row r="520" spans="1:121" hidden="1">
      <c r="A520" s="9"/>
      <c r="B520" s="9"/>
      <c r="C520" s="9"/>
      <c r="D520" s="9"/>
      <c r="E520" s="9"/>
      <c r="F520" s="9"/>
      <c r="G520" s="9"/>
      <c r="H520" s="9"/>
      <c r="I520" s="9"/>
      <c r="J520" s="9"/>
      <c r="K520" s="9"/>
      <c r="L520" s="9"/>
      <c r="M520" s="9"/>
      <c r="N520" s="9"/>
      <c r="O520" s="9"/>
      <c r="P520" s="9"/>
      <c r="Q520" s="9"/>
      <c r="R520" s="9"/>
      <c r="S520" s="9"/>
      <c r="T520" s="9"/>
      <c r="U520" s="9"/>
      <c r="V520" s="9"/>
      <c r="W520" s="9"/>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row>
    <row r="521" spans="1:121" hidden="1">
      <c r="A521" s="9"/>
      <c r="B521" s="9"/>
      <c r="C521" s="9"/>
      <c r="D521" s="9"/>
      <c r="E521" s="9"/>
      <c r="F521" s="9"/>
      <c r="G521" s="9"/>
      <c r="H521" s="9"/>
      <c r="I521" s="9"/>
      <c r="J521" s="9"/>
      <c r="K521" s="9"/>
      <c r="L521" s="9"/>
      <c r="M521" s="9"/>
      <c r="N521" s="9"/>
      <c r="O521" s="9"/>
      <c r="P521" s="9"/>
      <c r="Q521" s="9"/>
      <c r="R521" s="9"/>
      <c r="S521" s="9"/>
      <c r="T521" s="9"/>
      <c r="U521" s="9"/>
      <c r="V521" s="9"/>
      <c r="W521" s="9"/>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row>
    <row r="522" spans="1:121" hidden="1">
      <c r="A522" s="9"/>
      <c r="B522" s="9"/>
      <c r="C522" s="9"/>
      <c r="D522" s="9"/>
      <c r="E522" s="9"/>
      <c r="F522" s="9"/>
      <c r="G522" s="9"/>
      <c r="H522" s="9"/>
      <c r="I522" s="9"/>
      <c r="J522" s="9"/>
      <c r="K522" s="9"/>
      <c r="L522" s="9"/>
      <c r="M522" s="9"/>
      <c r="N522" s="9"/>
      <c r="O522" s="9"/>
      <c r="P522" s="9"/>
      <c r="Q522" s="9"/>
      <c r="R522" s="9"/>
      <c r="S522" s="9"/>
      <c r="T522" s="9"/>
      <c r="U522" s="9"/>
      <c r="V522" s="9"/>
      <c r="W522" s="9"/>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row>
    <row r="523" spans="1:121" hidden="1">
      <c r="A523" s="9"/>
      <c r="B523" s="9"/>
      <c r="C523" s="9"/>
      <c r="D523" s="9"/>
      <c r="E523" s="9"/>
      <c r="F523" s="9"/>
      <c r="G523" s="9"/>
      <c r="H523" s="9"/>
      <c r="I523" s="9"/>
      <c r="J523" s="9"/>
      <c r="K523" s="9"/>
      <c r="L523" s="9"/>
      <c r="M523" s="9"/>
      <c r="N523" s="9"/>
      <c r="O523" s="9"/>
      <c r="P523" s="9"/>
      <c r="Q523" s="9"/>
      <c r="R523" s="9"/>
      <c r="S523" s="9"/>
      <c r="T523" s="9"/>
      <c r="U523" s="9"/>
      <c r="V523" s="9"/>
      <c r="W523" s="9"/>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row>
    <row r="524" spans="1:121" hidden="1">
      <c r="A524" s="9"/>
      <c r="B524" s="9"/>
      <c r="C524" s="9"/>
      <c r="D524" s="9"/>
      <c r="E524" s="9"/>
      <c r="F524" s="9"/>
      <c r="G524" s="9"/>
      <c r="H524" s="9"/>
      <c r="I524" s="9"/>
      <c r="J524" s="9"/>
      <c r="K524" s="9"/>
      <c r="L524" s="9"/>
      <c r="M524" s="9"/>
      <c r="N524" s="9"/>
      <c r="O524" s="9"/>
      <c r="P524" s="9"/>
      <c r="Q524" s="9"/>
      <c r="R524" s="9"/>
      <c r="S524" s="9"/>
      <c r="T524" s="9"/>
      <c r="U524" s="9"/>
      <c r="V524" s="9"/>
      <c r="W524" s="9"/>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row>
    <row r="525" spans="1:121" hidden="1">
      <c r="A525" s="9"/>
      <c r="B525" s="9"/>
      <c r="C525" s="9"/>
      <c r="D525" s="9"/>
      <c r="E525" s="9"/>
      <c r="F525" s="9"/>
      <c r="G525" s="9"/>
      <c r="H525" s="9"/>
      <c r="I525" s="9"/>
      <c r="J525" s="9"/>
      <c r="K525" s="9"/>
      <c r="L525" s="9"/>
      <c r="M525" s="9"/>
      <c r="N525" s="9"/>
      <c r="O525" s="9"/>
      <c r="P525" s="9"/>
      <c r="Q525" s="9"/>
      <c r="R525" s="9"/>
      <c r="S525" s="9"/>
      <c r="T525" s="9"/>
      <c r="U525" s="9"/>
      <c r="V525" s="9"/>
      <c r="W525" s="9"/>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row>
    <row r="526" spans="1:121" hidden="1">
      <c r="A526" s="9"/>
      <c r="B526" s="9"/>
      <c r="C526" s="9"/>
      <c r="D526" s="9"/>
      <c r="E526" s="9"/>
      <c r="F526" s="9"/>
      <c r="G526" s="9"/>
      <c r="H526" s="9"/>
      <c r="I526" s="9"/>
      <c r="J526" s="9"/>
      <c r="K526" s="9"/>
      <c r="L526" s="9"/>
      <c r="M526" s="9"/>
      <c r="N526" s="9"/>
      <c r="O526" s="9"/>
      <c r="P526" s="9"/>
      <c r="Q526" s="9"/>
      <c r="R526" s="9"/>
      <c r="S526" s="9"/>
      <c r="T526" s="9"/>
      <c r="U526" s="9"/>
      <c r="V526" s="9"/>
      <c r="W526" s="9"/>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row>
    <row r="527" spans="1:121" hidden="1">
      <c r="A527" s="9"/>
      <c r="B527" s="9"/>
      <c r="C527" s="9"/>
      <c r="D527" s="9"/>
      <c r="E527" s="9"/>
      <c r="F527" s="9"/>
      <c r="G527" s="9"/>
      <c r="H527" s="9"/>
      <c r="I527" s="9"/>
      <c r="J527" s="9"/>
      <c r="K527" s="9"/>
      <c r="L527" s="9"/>
      <c r="M527" s="9"/>
      <c r="N527" s="9"/>
      <c r="O527" s="9"/>
      <c r="P527" s="9"/>
      <c r="Q527" s="9"/>
      <c r="R527" s="9"/>
      <c r="S527" s="9"/>
      <c r="T527" s="9"/>
      <c r="U527" s="9"/>
      <c r="V527" s="9"/>
      <c r="W527" s="9"/>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row>
    <row r="528" spans="1:121" hidden="1">
      <c r="A528" s="9"/>
      <c r="B528" s="9"/>
      <c r="C528" s="9"/>
      <c r="D528" s="9"/>
      <c r="E528" s="9"/>
      <c r="F528" s="9"/>
      <c r="G528" s="9"/>
      <c r="H528" s="9"/>
      <c r="I528" s="9"/>
      <c r="J528" s="9"/>
      <c r="K528" s="9"/>
      <c r="L528" s="9"/>
      <c r="M528" s="9"/>
      <c r="N528" s="9"/>
      <c r="O528" s="9"/>
      <c r="P528" s="9"/>
      <c r="Q528" s="9"/>
      <c r="R528" s="9"/>
      <c r="S528" s="9"/>
      <c r="T528" s="9"/>
      <c r="U528" s="9"/>
      <c r="V528" s="9"/>
      <c r="W528" s="9"/>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row>
    <row r="529" spans="1:121" hidden="1">
      <c r="A529" s="9"/>
      <c r="B529" s="9"/>
      <c r="C529" s="9"/>
      <c r="D529" s="9"/>
      <c r="E529" s="9"/>
      <c r="F529" s="9"/>
      <c r="G529" s="9"/>
      <c r="H529" s="9"/>
      <c r="I529" s="9"/>
      <c r="J529" s="9"/>
      <c r="K529" s="9"/>
      <c r="L529" s="9"/>
      <c r="M529" s="9"/>
      <c r="N529" s="9"/>
      <c r="O529" s="9"/>
      <c r="P529" s="9"/>
      <c r="Q529" s="9"/>
      <c r="R529" s="9"/>
      <c r="S529" s="9"/>
      <c r="T529" s="9"/>
      <c r="U529" s="9"/>
      <c r="V529" s="9"/>
      <c r="W529" s="9"/>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row>
    <row r="530" spans="1:121" hidden="1">
      <c r="A530" s="9"/>
      <c r="B530" s="9"/>
      <c r="C530" s="9"/>
      <c r="D530" s="9"/>
      <c r="E530" s="9"/>
      <c r="F530" s="9"/>
      <c r="G530" s="9"/>
      <c r="H530" s="9"/>
      <c r="I530" s="9"/>
      <c r="J530" s="9"/>
      <c r="K530" s="9"/>
      <c r="L530" s="9"/>
      <c r="M530" s="9"/>
      <c r="N530" s="9"/>
      <c r="O530" s="9"/>
      <c r="P530" s="9"/>
      <c r="Q530" s="9"/>
      <c r="R530" s="9"/>
      <c r="S530" s="9"/>
      <c r="T530" s="9"/>
      <c r="U530" s="9"/>
      <c r="V530" s="9"/>
      <c r="W530" s="9"/>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row>
    <row r="531" spans="1:121" hidden="1">
      <c r="A531" s="9"/>
      <c r="B531" s="9"/>
      <c r="C531" s="9"/>
      <c r="D531" s="9"/>
      <c r="E531" s="9"/>
      <c r="F531" s="9"/>
      <c r="G531" s="9"/>
      <c r="H531" s="9"/>
      <c r="I531" s="9"/>
      <c r="J531" s="9"/>
      <c r="K531" s="9"/>
      <c r="L531" s="9"/>
      <c r="M531" s="9"/>
      <c r="N531" s="9"/>
      <c r="O531" s="9"/>
      <c r="P531" s="9"/>
      <c r="Q531" s="9"/>
      <c r="R531" s="9"/>
      <c r="S531" s="9"/>
      <c r="T531" s="9"/>
      <c r="U531" s="9"/>
      <c r="V531" s="9"/>
      <c r="W531" s="9"/>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row>
    <row r="532" spans="1:121" hidden="1">
      <c r="A532" s="9"/>
      <c r="B532" s="9"/>
      <c r="C532" s="9"/>
      <c r="D532" s="9"/>
      <c r="E532" s="9"/>
      <c r="F532" s="9"/>
      <c r="G532" s="9"/>
      <c r="H532" s="9"/>
      <c r="I532" s="9"/>
      <c r="J532" s="9"/>
      <c r="K532" s="9"/>
      <c r="L532" s="9"/>
      <c r="M532" s="9"/>
      <c r="N532" s="9"/>
      <c r="O532" s="9"/>
      <c r="P532" s="9"/>
      <c r="Q532" s="9"/>
      <c r="R532" s="9"/>
      <c r="S532" s="9"/>
      <c r="T532" s="9"/>
      <c r="U532" s="9"/>
      <c r="V532" s="9"/>
      <c r="W532" s="9"/>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row>
    <row r="533" spans="1:121" hidden="1">
      <c r="A533" s="9"/>
      <c r="B533" s="9"/>
      <c r="C533" s="9"/>
      <c r="D533" s="9"/>
      <c r="E533" s="9"/>
      <c r="F533" s="9"/>
      <c r="G533" s="9"/>
      <c r="H533" s="9"/>
      <c r="I533" s="9"/>
      <c r="J533" s="9"/>
      <c r="K533" s="9"/>
      <c r="L533" s="9"/>
      <c r="M533" s="9"/>
      <c r="N533" s="9"/>
      <c r="O533" s="9"/>
      <c r="P533" s="9"/>
      <c r="Q533" s="9"/>
      <c r="R533" s="9"/>
      <c r="S533" s="9"/>
      <c r="T533" s="9"/>
      <c r="U533" s="9"/>
      <c r="V533" s="9"/>
      <c r="W533" s="9"/>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row>
    <row r="534" spans="1:121" hidden="1">
      <c r="A534" s="9"/>
      <c r="B534" s="9"/>
      <c r="C534" s="9"/>
      <c r="D534" s="9"/>
      <c r="E534" s="9"/>
      <c r="F534" s="9"/>
      <c r="G534" s="9"/>
      <c r="H534" s="9"/>
      <c r="I534" s="9"/>
      <c r="J534" s="9"/>
      <c r="K534" s="9"/>
      <c r="L534" s="9"/>
      <c r="M534" s="9"/>
      <c r="N534" s="9"/>
      <c r="O534" s="9"/>
      <c r="P534" s="9"/>
      <c r="Q534" s="9"/>
      <c r="R534" s="9"/>
      <c r="S534" s="9"/>
      <c r="T534" s="9"/>
      <c r="U534" s="9"/>
      <c r="V534" s="9"/>
      <c r="W534" s="9"/>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row>
    <row r="535" spans="1:121" hidden="1">
      <c r="A535" s="9"/>
      <c r="B535" s="9"/>
      <c r="C535" s="9"/>
      <c r="D535" s="9"/>
      <c r="E535" s="9"/>
      <c r="F535" s="9"/>
      <c r="G535" s="9"/>
      <c r="H535" s="9"/>
      <c r="I535" s="9"/>
      <c r="J535" s="9"/>
      <c r="K535" s="9"/>
      <c r="L535" s="9"/>
      <c r="M535" s="9"/>
      <c r="N535" s="9"/>
      <c r="O535" s="9"/>
      <c r="P535" s="9"/>
      <c r="Q535" s="9"/>
      <c r="R535" s="9"/>
      <c r="S535" s="9"/>
      <c r="T535" s="9"/>
      <c r="U535" s="9"/>
      <c r="V535" s="9"/>
      <c r="W535" s="9"/>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row>
    <row r="536" spans="1:121" hidden="1">
      <c r="A536" s="9"/>
      <c r="B536" s="9"/>
      <c r="C536" s="9"/>
      <c r="D536" s="9"/>
      <c r="E536" s="9"/>
      <c r="F536" s="9"/>
      <c r="G536" s="9"/>
      <c r="H536" s="9"/>
      <c r="I536" s="9"/>
      <c r="J536" s="9"/>
      <c r="K536" s="9"/>
      <c r="L536" s="9"/>
      <c r="M536" s="9"/>
      <c r="N536" s="9"/>
      <c r="O536" s="9"/>
      <c r="P536" s="9"/>
      <c r="Q536" s="9"/>
      <c r="R536" s="9"/>
      <c r="S536" s="9"/>
      <c r="T536" s="9"/>
      <c r="U536" s="9"/>
      <c r="V536" s="9"/>
      <c r="W536" s="9"/>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row>
    <row r="537" spans="1:121" hidden="1">
      <c r="A537" s="9"/>
      <c r="B537" s="9"/>
      <c r="C537" s="9"/>
      <c r="D537" s="9"/>
      <c r="E537" s="9"/>
      <c r="F537" s="9"/>
      <c r="G537" s="9"/>
      <c r="H537" s="9"/>
      <c r="I537" s="9"/>
      <c r="J537" s="9"/>
      <c r="K537" s="9"/>
      <c r="L537" s="9"/>
      <c r="M537" s="9"/>
      <c r="N537" s="9"/>
      <c r="O537" s="9"/>
      <c r="P537" s="9"/>
      <c r="Q537" s="9"/>
      <c r="R537" s="9"/>
      <c r="S537" s="9"/>
      <c r="T537" s="9"/>
      <c r="U537" s="9"/>
      <c r="V537" s="9"/>
      <c r="W537" s="9"/>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row>
    <row r="538" spans="1:121" hidden="1">
      <c r="A538" s="9"/>
      <c r="B538" s="9"/>
      <c r="C538" s="9"/>
      <c r="D538" s="9"/>
      <c r="E538" s="9"/>
      <c r="F538" s="9"/>
      <c r="G538" s="9"/>
      <c r="H538" s="9"/>
      <c r="I538" s="9"/>
      <c r="J538" s="9"/>
      <c r="K538" s="9"/>
      <c r="L538" s="9"/>
      <c r="M538" s="9"/>
      <c r="N538" s="9"/>
      <c r="O538" s="9"/>
      <c r="P538" s="9"/>
      <c r="Q538" s="9"/>
      <c r="R538" s="9"/>
      <c r="S538" s="9"/>
      <c r="T538" s="9"/>
      <c r="U538" s="9"/>
      <c r="V538" s="9"/>
      <c r="W538" s="9"/>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row>
    <row r="539" spans="1:121" hidden="1">
      <c r="A539" s="9"/>
      <c r="B539" s="9"/>
      <c r="C539" s="9"/>
      <c r="D539" s="9"/>
      <c r="E539" s="9"/>
      <c r="F539" s="9"/>
      <c r="G539" s="9"/>
      <c r="H539" s="9"/>
      <c r="I539" s="9"/>
      <c r="J539" s="9"/>
      <c r="K539" s="9"/>
      <c r="L539" s="9"/>
      <c r="M539" s="9"/>
      <c r="N539" s="9"/>
      <c r="O539" s="9"/>
      <c r="P539" s="9"/>
      <c r="Q539" s="9"/>
      <c r="R539" s="9"/>
      <c r="S539" s="9"/>
      <c r="T539" s="9"/>
      <c r="U539" s="9"/>
      <c r="V539" s="9"/>
      <c r="W539" s="9"/>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row>
    <row r="540" spans="1:121" hidden="1">
      <c r="A540" s="9"/>
      <c r="B540" s="9"/>
      <c r="C540" s="9"/>
      <c r="D540" s="9"/>
      <c r="E540" s="9"/>
      <c r="F540" s="9"/>
      <c r="G540" s="9"/>
      <c r="H540" s="9"/>
      <c r="I540" s="9"/>
      <c r="J540" s="9"/>
      <c r="K540" s="9"/>
      <c r="L540" s="9"/>
      <c r="M540" s="9"/>
      <c r="N540" s="9"/>
      <c r="O540" s="9"/>
      <c r="P540" s="9"/>
      <c r="Q540" s="9"/>
      <c r="R540" s="9"/>
      <c r="S540" s="9"/>
      <c r="T540" s="9"/>
      <c r="U540" s="9"/>
      <c r="V540" s="9"/>
      <c r="W540" s="9"/>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row>
    <row r="541" spans="1:121" hidden="1">
      <c r="A541" s="9"/>
      <c r="B541" s="9"/>
      <c r="C541" s="9"/>
      <c r="D541" s="9"/>
      <c r="E541" s="9"/>
      <c r="F541" s="9"/>
      <c r="G541" s="9"/>
      <c r="H541" s="9"/>
      <c r="I541" s="9"/>
      <c r="J541" s="9"/>
      <c r="K541" s="9"/>
      <c r="L541" s="9"/>
      <c r="M541" s="9"/>
      <c r="N541" s="9"/>
      <c r="O541" s="9"/>
      <c r="P541" s="9"/>
      <c r="Q541" s="9"/>
      <c r="R541" s="9"/>
      <c r="S541" s="9"/>
      <c r="T541" s="9"/>
      <c r="U541" s="9"/>
      <c r="V541" s="9"/>
      <c r="W541" s="9"/>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row>
    <row r="542" spans="1:121" hidden="1">
      <c r="A542" s="9"/>
      <c r="B542" s="9"/>
      <c r="C542" s="9"/>
      <c r="D542" s="9"/>
      <c r="E542" s="9"/>
      <c r="F542" s="9"/>
      <c r="G542" s="9"/>
      <c r="H542" s="9"/>
      <c r="I542" s="9"/>
      <c r="J542" s="9"/>
      <c r="K542" s="9"/>
      <c r="L542" s="9"/>
      <c r="M542" s="9"/>
      <c r="N542" s="9"/>
      <c r="O542" s="9"/>
      <c r="P542" s="9"/>
      <c r="Q542" s="9"/>
      <c r="R542" s="9"/>
      <c r="S542" s="9"/>
      <c r="T542" s="9"/>
      <c r="U542" s="9"/>
      <c r="V542" s="9"/>
      <c r="W542" s="9"/>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row>
    <row r="543" spans="1:121" hidden="1">
      <c r="A543" s="9"/>
      <c r="B543" s="9"/>
      <c r="C543" s="9"/>
      <c r="D543" s="9"/>
      <c r="E543" s="9"/>
      <c r="F543" s="9"/>
      <c r="G543" s="9"/>
      <c r="H543" s="9"/>
      <c r="I543" s="9"/>
      <c r="J543" s="9"/>
      <c r="K543" s="9"/>
      <c r="L543" s="9"/>
      <c r="M543" s="9"/>
      <c r="N543" s="9"/>
      <c r="O543" s="9"/>
      <c r="P543" s="9"/>
      <c r="Q543" s="9"/>
      <c r="R543" s="9"/>
      <c r="S543" s="9"/>
      <c r="T543" s="9"/>
      <c r="U543" s="9"/>
      <c r="V543" s="9"/>
      <c r="W543" s="9"/>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row>
    <row r="544" spans="1:121" hidden="1">
      <c r="A544" s="9"/>
      <c r="B544" s="9"/>
      <c r="C544" s="9"/>
      <c r="D544" s="9"/>
      <c r="E544" s="9"/>
      <c r="F544" s="9"/>
      <c r="G544" s="9"/>
      <c r="H544" s="9"/>
      <c r="I544" s="9"/>
      <c r="J544" s="9"/>
      <c r="K544" s="9"/>
      <c r="L544" s="9"/>
      <c r="M544" s="9"/>
      <c r="N544" s="9"/>
      <c r="O544" s="9"/>
      <c r="P544" s="9"/>
      <c r="Q544" s="9"/>
      <c r="R544" s="9"/>
      <c r="S544" s="9"/>
      <c r="T544" s="9"/>
      <c r="U544" s="9"/>
      <c r="V544" s="9"/>
      <c r="W544" s="9"/>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row>
    <row r="545" spans="1:121" hidden="1">
      <c r="A545" s="9"/>
      <c r="B545" s="9"/>
      <c r="C545" s="9"/>
      <c r="D545" s="9"/>
      <c r="E545" s="9"/>
      <c r="F545" s="9"/>
      <c r="G545" s="9"/>
      <c r="H545" s="9"/>
      <c r="I545" s="9"/>
      <c r="J545" s="9"/>
      <c r="K545" s="9"/>
      <c r="L545" s="9"/>
      <c r="M545" s="9"/>
      <c r="N545" s="9"/>
      <c r="O545" s="9"/>
      <c r="P545" s="9"/>
      <c r="Q545" s="9"/>
      <c r="R545" s="9"/>
      <c r="S545" s="9"/>
      <c r="T545" s="9"/>
      <c r="U545" s="9"/>
      <c r="V545" s="9"/>
      <c r="W545" s="9"/>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row>
    <row r="546" spans="1:121" hidden="1">
      <c r="A546" s="9"/>
      <c r="B546" s="9"/>
      <c r="C546" s="9"/>
      <c r="D546" s="9"/>
      <c r="E546" s="9"/>
      <c r="F546" s="9"/>
      <c r="G546" s="9"/>
      <c r="H546" s="9"/>
      <c r="I546" s="9"/>
      <c r="J546" s="9"/>
      <c r="K546" s="9"/>
      <c r="L546" s="9"/>
      <c r="M546" s="9"/>
      <c r="N546" s="9"/>
      <c r="O546" s="9"/>
      <c r="P546" s="9"/>
      <c r="Q546" s="9"/>
      <c r="R546" s="9"/>
      <c r="S546" s="9"/>
      <c r="T546" s="9"/>
      <c r="U546" s="9"/>
      <c r="V546" s="9"/>
      <c r="W546" s="9"/>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row>
    <row r="547" spans="1:121" hidden="1">
      <c r="A547" s="9"/>
      <c r="B547" s="9"/>
      <c r="C547" s="9"/>
      <c r="D547" s="9"/>
      <c r="E547" s="9"/>
      <c r="F547" s="9"/>
      <c r="G547" s="9"/>
      <c r="H547" s="9"/>
      <c r="I547" s="9"/>
      <c r="J547" s="9"/>
      <c r="K547" s="9"/>
      <c r="L547" s="9"/>
      <c r="M547" s="9"/>
      <c r="N547" s="9"/>
      <c r="O547" s="9"/>
      <c r="P547" s="9"/>
      <c r="Q547" s="9"/>
      <c r="R547" s="9"/>
      <c r="S547" s="9"/>
      <c r="T547" s="9"/>
      <c r="U547" s="9"/>
      <c r="V547" s="9"/>
      <c r="W547" s="9"/>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row>
    <row r="548" spans="1:121" hidden="1">
      <c r="A548" s="9"/>
      <c r="B548" s="9"/>
      <c r="C548" s="9"/>
      <c r="D548" s="9"/>
      <c r="E548" s="9"/>
      <c r="F548" s="9"/>
      <c r="G548" s="9"/>
      <c r="H548" s="9"/>
      <c r="I548" s="9"/>
      <c r="J548" s="9"/>
      <c r="K548" s="9"/>
      <c r="L548" s="9"/>
      <c r="M548" s="9"/>
      <c r="N548" s="9"/>
      <c r="O548" s="9"/>
      <c r="P548" s="9"/>
      <c r="Q548" s="9"/>
      <c r="R548" s="9"/>
      <c r="S548" s="9"/>
      <c r="T548" s="9"/>
      <c r="U548" s="9"/>
      <c r="V548" s="9"/>
      <c r="W548" s="9"/>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row>
    <row r="549" spans="1:121" hidden="1">
      <c r="A549" s="9"/>
      <c r="B549" s="9"/>
      <c r="C549" s="9"/>
      <c r="D549" s="9"/>
      <c r="E549" s="9"/>
      <c r="F549" s="9"/>
      <c r="G549" s="9"/>
      <c r="H549" s="9"/>
      <c r="I549" s="9"/>
      <c r="J549" s="9"/>
      <c r="K549" s="9"/>
      <c r="L549" s="9"/>
      <c r="M549" s="9"/>
      <c r="N549" s="9"/>
      <c r="O549" s="9"/>
      <c r="P549" s="9"/>
      <c r="Q549" s="9"/>
      <c r="R549" s="9"/>
      <c r="S549" s="9"/>
      <c r="T549" s="9"/>
      <c r="U549" s="9"/>
      <c r="V549" s="9"/>
      <c r="W549" s="9"/>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row>
    <row r="550" spans="1:121" hidden="1">
      <c r="A550" s="9"/>
      <c r="B550" s="9"/>
      <c r="C550" s="9"/>
      <c r="D550" s="9"/>
      <c r="E550" s="9"/>
      <c r="F550" s="9"/>
      <c r="G550" s="9"/>
      <c r="H550" s="9"/>
      <c r="I550" s="9"/>
      <c r="J550" s="9"/>
      <c r="K550" s="9"/>
      <c r="L550" s="9"/>
      <c r="M550" s="9"/>
      <c r="N550" s="9"/>
      <c r="O550" s="9"/>
      <c r="P550" s="9"/>
      <c r="Q550" s="9"/>
      <c r="R550" s="9"/>
      <c r="S550" s="9"/>
      <c r="T550" s="9"/>
      <c r="U550" s="9"/>
      <c r="V550" s="9"/>
      <c r="W550" s="9"/>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row>
    <row r="551" spans="1:121" hidden="1">
      <c r="A551" s="9"/>
      <c r="B551" s="9"/>
      <c r="C551" s="9"/>
      <c r="D551" s="9"/>
      <c r="E551" s="9"/>
      <c r="F551" s="9"/>
      <c r="G551" s="9"/>
      <c r="H551" s="9"/>
      <c r="I551" s="9"/>
      <c r="J551" s="9"/>
      <c r="K551" s="9"/>
      <c r="L551" s="9"/>
      <c r="M551" s="9"/>
      <c r="N551" s="9"/>
      <c r="O551" s="9"/>
      <c r="P551" s="9"/>
      <c r="Q551" s="9"/>
      <c r="R551" s="9"/>
      <c r="S551" s="9"/>
      <c r="T551" s="9"/>
      <c r="U551" s="9"/>
      <c r="V551" s="9"/>
      <c r="W551" s="9"/>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row>
    <row r="552" spans="1:121" hidden="1">
      <c r="A552" s="9"/>
      <c r="B552" s="9"/>
      <c r="C552" s="9"/>
      <c r="D552" s="9"/>
      <c r="E552" s="9"/>
      <c r="F552" s="9"/>
      <c r="G552" s="9"/>
      <c r="H552" s="9"/>
      <c r="I552" s="9"/>
      <c r="J552" s="9"/>
      <c r="K552" s="9"/>
      <c r="L552" s="9"/>
      <c r="M552" s="9"/>
      <c r="N552" s="9"/>
      <c r="O552" s="9"/>
      <c r="P552" s="9"/>
      <c r="Q552" s="9"/>
      <c r="R552" s="9"/>
      <c r="S552" s="9"/>
      <c r="T552" s="9"/>
      <c r="U552" s="9"/>
      <c r="V552" s="9"/>
      <c r="W552" s="9"/>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9"/>
      <c r="DN552" s="9"/>
      <c r="DO552" s="9"/>
      <c r="DP552" s="9"/>
      <c r="DQ552" s="9"/>
    </row>
    <row r="553" spans="1:121" hidden="1">
      <c r="A553" s="9"/>
      <c r="B553" s="9"/>
      <c r="C553" s="9"/>
      <c r="D553" s="9"/>
      <c r="E553" s="9"/>
      <c r="F553" s="9"/>
      <c r="G553" s="9"/>
      <c r="H553" s="9"/>
      <c r="I553" s="9"/>
      <c r="J553" s="9"/>
      <c r="K553" s="9"/>
      <c r="L553" s="9"/>
      <c r="M553" s="9"/>
      <c r="N553" s="9"/>
      <c r="O553" s="9"/>
      <c r="P553" s="9"/>
      <c r="Q553" s="9"/>
      <c r="R553" s="9"/>
      <c r="S553" s="9"/>
      <c r="T553" s="9"/>
      <c r="U553" s="9"/>
      <c r="V553" s="9"/>
      <c r="W553" s="9"/>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row>
    <row r="554" spans="1:121" hidden="1">
      <c r="A554" s="9"/>
      <c r="B554" s="9"/>
      <c r="C554" s="9"/>
      <c r="D554" s="9"/>
      <c r="E554" s="9"/>
      <c r="F554" s="9"/>
      <c r="G554" s="9"/>
      <c r="H554" s="9"/>
      <c r="I554" s="9"/>
      <c r="J554" s="9"/>
      <c r="K554" s="9"/>
      <c r="L554" s="9"/>
      <c r="M554" s="9"/>
      <c r="N554" s="9"/>
      <c r="O554" s="9"/>
      <c r="P554" s="9"/>
      <c r="Q554" s="9"/>
      <c r="R554" s="9"/>
      <c r="S554" s="9"/>
      <c r="T554" s="9"/>
      <c r="U554" s="9"/>
      <c r="V554" s="9"/>
      <c r="W554" s="9"/>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row>
    <row r="555" spans="1:121" hidden="1">
      <c r="A555" s="9"/>
      <c r="B555" s="9"/>
      <c r="C555" s="9"/>
      <c r="D555" s="9"/>
      <c r="E555" s="9"/>
      <c r="F555" s="9"/>
      <c r="G555" s="9"/>
      <c r="H555" s="9"/>
      <c r="I555" s="9"/>
      <c r="J555" s="9"/>
      <c r="K555" s="9"/>
      <c r="L555" s="9"/>
      <c r="M555" s="9"/>
      <c r="N555" s="9"/>
      <c r="O555" s="9"/>
      <c r="P555" s="9"/>
      <c r="Q555" s="9"/>
      <c r="R555" s="9"/>
      <c r="S555" s="9"/>
      <c r="T555" s="9"/>
      <c r="U555" s="9"/>
      <c r="V555" s="9"/>
      <c r="W555" s="9"/>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row>
    <row r="556" spans="1:121" hidden="1">
      <c r="A556" s="9"/>
      <c r="B556" s="9"/>
      <c r="C556" s="9"/>
      <c r="D556" s="9"/>
      <c r="E556" s="9"/>
      <c r="F556" s="9"/>
      <c r="G556" s="9"/>
      <c r="H556" s="9"/>
      <c r="I556" s="9"/>
      <c r="J556" s="9"/>
      <c r="K556" s="9"/>
      <c r="L556" s="9"/>
      <c r="M556" s="9"/>
      <c r="N556" s="9"/>
      <c r="O556" s="9"/>
      <c r="P556" s="9"/>
      <c r="Q556" s="9"/>
      <c r="R556" s="9"/>
      <c r="S556" s="9"/>
      <c r="T556" s="9"/>
      <c r="U556" s="9"/>
      <c r="V556" s="9"/>
      <c r="W556" s="9"/>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row>
    <row r="557" spans="1:121" hidden="1">
      <c r="A557" s="9"/>
      <c r="B557" s="9"/>
      <c r="C557" s="9"/>
      <c r="D557" s="9"/>
      <c r="E557" s="9"/>
      <c r="F557" s="9"/>
      <c r="G557" s="9"/>
      <c r="H557" s="9"/>
      <c r="I557" s="9"/>
      <c r="J557" s="9"/>
      <c r="K557" s="9"/>
      <c r="L557" s="9"/>
      <c r="M557" s="9"/>
      <c r="N557" s="9"/>
      <c r="O557" s="9"/>
      <c r="P557" s="9"/>
      <c r="Q557" s="9"/>
      <c r="R557" s="9"/>
      <c r="S557" s="9"/>
      <c r="T557" s="9"/>
      <c r="U557" s="9"/>
      <c r="V557" s="9"/>
      <c r="W557" s="9"/>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row>
    <row r="558" spans="1:121" hidden="1">
      <c r="A558" s="9"/>
      <c r="B558" s="9"/>
      <c r="C558" s="9"/>
      <c r="D558" s="9"/>
      <c r="E558" s="9"/>
      <c r="F558" s="9"/>
      <c r="G558" s="9"/>
      <c r="H558" s="9"/>
      <c r="I558" s="9"/>
      <c r="J558" s="9"/>
      <c r="K558" s="9"/>
      <c r="L558" s="9"/>
      <c r="M558" s="9"/>
      <c r="N558" s="9"/>
      <c r="O558" s="9"/>
      <c r="P558" s="9"/>
      <c r="Q558" s="9"/>
      <c r="R558" s="9"/>
      <c r="S558" s="9"/>
      <c r="T558" s="9"/>
      <c r="U558" s="9"/>
      <c r="V558" s="9"/>
      <c r="W558" s="9"/>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c r="CY558" s="9"/>
      <c r="CZ558" s="9"/>
      <c r="DA558" s="9"/>
      <c r="DB558" s="9"/>
      <c r="DC558" s="9"/>
      <c r="DD558" s="9"/>
      <c r="DE558" s="9"/>
      <c r="DF558" s="9"/>
      <c r="DG558" s="9"/>
      <c r="DH558" s="9"/>
      <c r="DI558" s="9"/>
      <c r="DJ558" s="9"/>
      <c r="DK558" s="9"/>
      <c r="DL558" s="9"/>
      <c r="DM558" s="9"/>
      <c r="DN558" s="9"/>
      <c r="DO558" s="9"/>
      <c r="DP558" s="9"/>
      <c r="DQ558" s="9"/>
    </row>
    <row r="559" spans="1:121" hidden="1">
      <c r="A559" s="9"/>
      <c r="B559" s="9"/>
      <c r="C559" s="9"/>
      <c r="D559" s="9"/>
      <c r="E559" s="9"/>
      <c r="F559" s="9"/>
      <c r="G559" s="9"/>
      <c r="H559" s="9"/>
      <c r="I559" s="9"/>
      <c r="J559" s="9"/>
      <c r="K559" s="9"/>
      <c r="L559" s="9"/>
      <c r="M559" s="9"/>
      <c r="N559" s="9"/>
      <c r="O559" s="9"/>
      <c r="P559" s="9"/>
      <c r="Q559" s="9"/>
      <c r="R559" s="9"/>
      <c r="S559" s="9"/>
      <c r="T559" s="9"/>
      <c r="U559" s="9"/>
      <c r="V559" s="9"/>
      <c r="W559" s="9"/>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row>
    <row r="560" spans="1:121" hidden="1">
      <c r="A560" s="9"/>
      <c r="B560" s="9"/>
      <c r="C560" s="9"/>
      <c r="D560" s="9"/>
      <c r="E560" s="9"/>
      <c r="F560" s="9"/>
      <c r="G560" s="9"/>
      <c r="H560" s="9"/>
      <c r="I560" s="9"/>
      <c r="J560" s="9"/>
      <c r="K560" s="9"/>
      <c r="L560" s="9"/>
      <c r="M560" s="9"/>
      <c r="N560" s="9"/>
      <c r="O560" s="9"/>
      <c r="P560" s="9"/>
      <c r="Q560" s="9"/>
      <c r="R560" s="9"/>
      <c r="S560" s="9"/>
      <c r="T560" s="9"/>
      <c r="U560" s="9"/>
      <c r="V560" s="9"/>
      <c r="W560" s="9"/>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c r="CY560" s="9"/>
      <c r="CZ560" s="9"/>
      <c r="DA560" s="9"/>
      <c r="DB560" s="9"/>
      <c r="DC560" s="9"/>
      <c r="DD560" s="9"/>
      <c r="DE560" s="9"/>
      <c r="DF560" s="9"/>
      <c r="DG560" s="9"/>
      <c r="DH560" s="9"/>
      <c r="DI560" s="9"/>
      <c r="DJ560" s="9"/>
      <c r="DK560" s="9"/>
      <c r="DL560" s="9"/>
      <c r="DM560" s="9"/>
      <c r="DN560" s="9"/>
      <c r="DO560" s="9"/>
      <c r="DP560" s="9"/>
      <c r="DQ560" s="9"/>
    </row>
    <row r="561" spans="1:121" hidden="1">
      <c r="A561" s="9"/>
      <c r="B561" s="9"/>
      <c r="C561" s="9"/>
      <c r="D561" s="9"/>
      <c r="E561" s="9"/>
      <c r="F561" s="9"/>
      <c r="G561" s="9"/>
      <c r="H561" s="9"/>
      <c r="I561" s="9"/>
      <c r="J561" s="9"/>
      <c r="K561" s="9"/>
      <c r="L561" s="9"/>
      <c r="M561" s="9"/>
      <c r="N561" s="9"/>
      <c r="O561" s="9"/>
      <c r="P561" s="9"/>
      <c r="Q561" s="9"/>
      <c r="R561" s="9"/>
      <c r="S561" s="9"/>
      <c r="T561" s="9"/>
      <c r="U561" s="9"/>
      <c r="V561" s="9"/>
      <c r="W561" s="9"/>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c r="CY561" s="9"/>
      <c r="CZ561" s="9"/>
      <c r="DA561" s="9"/>
      <c r="DB561" s="9"/>
      <c r="DC561" s="9"/>
      <c r="DD561" s="9"/>
      <c r="DE561" s="9"/>
      <c r="DF561" s="9"/>
      <c r="DG561" s="9"/>
      <c r="DH561" s="9"/>
      <c r="DI561" s="9"/>
      <c r="DJ561" s="9"/>
      <c r="DK561" s="9"/>
      <c r="DL561" s="9"/>
      <c r="DM561" s="9"/>
      <c r="DN561" s="9"/>
      <c r="DO561" s="9"/>
      <c r="DP561" s="9"/>
      <c r="DQ561" s="9"/>
    </row>
    <row r="562" spans="1:121" hidden="1">
      <c r="A562" s="9"/>
      <c r="B562" s="9"/>
      <c r="C562" s="9"/>
      <c r="D562" s="9"/>
      <c r="E562" s="9"/>
      <c r="F562" s="9"/>
      <c r="G562" s="9"/>
      <c r="H562" s="9"/>
      <c r="I562" s="9"/>
      <c r="J562" s="9"/>
      <c r="K562" s="9"/>
      <c r="L562" s="9"/>
      <c r="M562" s="9"/>
      <c r="N562" s="9"/>
      <c r="O562" s="9"/>
      <c r="P562" s="9"/>
      <c r="Q562" s="9"/>
      <c r="R562" s="9"/>
      <c r="S562" s="9"/>
      <c r="T562" s="9"/>
      <c r="U562" s="9"/>
      <c r="V562" s="9"/>
      <c r="W562" s="9"/>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row>
    <row r="563" spans="1:121" hidden="1">
      <c r="A563" s="9"/>
      <c r="B563" s="9"/>
      <c r="C563" s="9"/>
      <c r="D563" s="9"/>
      <c r="E563" s="9"/>
      <c r="F563" s="9"/>
      <c r="G563" s="9"/>
      <c r="H563" s="9"/>
      <c r="I563" s="9"/>
      <c r="J563" s="9"/>
      <c r="K563" s="9"/>
      <c r="L563" s="9"/>
      <c r="M563" s="9"/>
      <c r="N563" s="9"/>
      <c r="O563" s="9"/>
      <c r="P563" s="9"/>
      <c r="Q563" s="9"/>
      <c r="R563" s="9"/>
      <c r="S563" s="9"/>
      <c r="T563" s="9"/>
      <c r="U563" s="9"/>
      <c r="V563" s="9"/>
      <c r="W563" s="9"/>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c r="CY563" s="9"/>
      <c r="CZ563" s="9"/>
      <c r="DA563" s="9"/>
      <c r="DB563" s="9"/>
      <c r="DC563" s="9"/>
      <c r="DD563" s="9"/>
      <c r="DE563" s="9"/>
      <c r="DF563" s="9"/>
      <c r="DG563" s="9"/>
      <c r="DH563" s="9"/>
      <c r="DI563" s="9"/>
      <c r="DJ563" s="9"/>
      <c r="DK563" s="9"/>
      <c r="DL563" s="9"/>
      <c r="DM563" s="9"/>
      <c r="DN563" s="9"/>
      <c r="DO563" s="9"/>
      <c r="DP563" s="9"/>
      <c r="DQ563" s="9"/>
    </row>
    <row r="564" spans="1:121" hidden="1">
      <c r="A564" s="9"/>
      <c r="B564" s="9"/>
      <c r="C564" s="9"/>
      <c r="D564" s="9"/>
      <c r="E564" s="9"/>
      <c r="F564" s="9"/>
      <c r="G564" s="9"/>
      <c r="H564" s="9"/>
      <c r="I564" s="9"/>
      <c r="J564" s="9"/>
      <c r="K564" s="9"/>
      <c r="L564" s="9"/>
      <c r="M564" s="9"/>
      <c r="N564" s="9"/>
      <c r="O564" s="9"/>
      <c r="P564" s="9"/>
      <c r="Q564" s="9"/>
      <c r="R564" s="9"/>
      <c r="S564" s="9"/>
      <c r="T564" s="9"/>
      <c r="U564" s="9"/>
      <c r="V564" s="9"/>
      <c r="W564" s="9"/>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9"/>
      <c r="DN564" s="9"/>
      <c r="DO564" s="9"/>
      <c r="DP564" s="9"/>
      <c r="DQ564" s="9"/>
    </row>
    <row r="565" spans="1:121" hidden="1">
      <c r="A565" s="9"/>
      <c r="B565" s="9"/>
      <c r="C565" s="9"/>
      <c r="D565" s="9"/>
      <c r="E565" s="9"/>
      <c r="F565" s="9"/>
      <c r="G565" s="9"/>
      <c r="H565" s="9"/>
      <c r="I565" s="9"/>
      <c r="J565" s="9"/>
      <c r="K565" s="9"/>
      <c r="L565" s="9"/>
      <c r="M565" s="9"/>
      <c r="N565" s="9"/>
      <c r="O565" s="9"/>
      <c r="P565" s="9"/>
      <c r="Q565" s="9"/>
      <c r="R565" s="9"/>
      <c r="S565" s="9"/>
      <c r="T565" s="9"/>
      <c r="U565" s="9"/>
      <c r="V565" s="9"/>
      <c r="W565" s="9"/>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c r="DM565" s="9"/>
      <c r="DN565" s="9"/>
      <c r="DO565" s="9"/>
      <c r="DP565" s="9"/>
      <c r="DQ565" s="9"/>
    </row>
    <row r="566" spans="1:121" hidden="1">
      <c r="A566" s="9"/>
      <c r="B566" s="9"/>
      <c r="C566" s="9"/>
      <c r="D566" s="9"/>
      <c r="E566" s="9"/>
      <c r="F566" s="9"/>
      <c r="G566" s="9"/>
      <c r="H566" s="9"/>
      <c r="I566" s="9"/>
      <c r="J566" s="9"/>
      <c r="K566" s="9"/>
      <c r="L566" s="9"/>
      <c r="M566" s="9"/>
      <c r="N566" s="9"/>
      <c r="O566" s="9"/>
      <c r="P566" s="9"/>
      <c r="Q566" s="9"/>
      <c r="R566" s="9"/>
      <c r="S566" s="9"/>
      <c r="T566" s="9"/>
      <c r="U566" s="9"/>
      <c r="V566" s="9"/>
      <c r="W566" s="9"/>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9"/>
      <c r="DN566" s="9"/>
      <c r="DO566" s="9"/>
      <c r="DP566" s="9"/>
      <c r="DQ566" s="9"/>
    </row>
    <row r="567" spans="1:121" hidden="1">
      <c r="A567" s="9"/>
      <c r="B567" s="9"/>
      <c r="C567" s="9"/>
      <c r="D567" s="9"/>
      <c r="E567" s="9"/>
      <c r="F567" s="9"/>
      <c r="G567" s="9"/>
      <c r="H567" s="9"/>
      <c r="I567" s="9"/>
      <c r="J567" s="9"/>
      <c r="K567" s="9"/>
      <c r="L567" s="9"/>
      <c r="M567" s="9"/>
      <c r="N567" s="9"/>
      <c r="O567" s="9"/>
      <c r="P567" s="9"/>
      <c r="Q567" s="9"/>
      <c r="R567" s="9"/>
      <c r="S567" s="9"/>
      <c r="T567" s="9"/>
      <c r="U567" s="9"/>
      <c r="V567" s="9"/>
      <c r="W567" s="9"/>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9"/>
      <c r="DN567" s="9"/>
      <c r="DO567" s="9"/>
      <c r="DP567" s="9"/>
      <c r="DQ567" s="9"/>
    </row>
    <row r="568" spans="1:121" hidden="1">
      <c r="A568" s="9"/>
      <c r="B568" s="9"/>
      <c r="C568" s="9"/>
      <c r="D568" s="9"/>
      <c r="E568" s="9"/>
      <c r="F568" s="9"/>
      <c r="G568" s="9"/>
      <c r="H568" s="9"/>
      <c r="I568" s="9"/>
      <c r="J568" s="9"/>
      <c r="K568" s="9"/>
      <c r="L568" s="9"/>
      <c r="M568" s="9"/>
      <c r="N568" s="9"/>
      <c r="O568" s="9"/>
      <c r="P568" s="9"/>
      <c r="Q568" s="9"/>
      <c r="R568" s="9"/>
      <c r="S568" s="9"/>
      <c r="T568" s="9"/>
      <c r="U568" s="9"/>
      <c r="V568" s="9"/>
      <c r="W568" s="9"/>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9"/>
      <c r="DN568" s="9"/>
      <c r="DO568" s="9"/>
      <c r="DP568" s="9"/>
      <c r="DQ568" s="9"/>
    </row>
    <row r="569" spans="1:121" hidden="1">
      <c r="A569" s="9"/>
      <c r="B569" s="9"/>
      <c r="C569" s="9"/>
      <c r="D569" s="9"/>
      <c r="E569" s="9"/>
      <c r="F569" s="9"/>
      <c r="G569" s="9"/>
      <c r="H569" s="9"/>
      <c r="I569" s="9"/>
      <c r="J569" s="9"/>
      <c r="K569" s="9"/>
      <c r="L569" s="9"/>
      <c r="M569" s="9"/>
      <c r="N569" s="9"/>
      <c r="O569" s="9"/>
      <c r="P569" s="9"/>
      <c r="Q569" s="9"/>
      <c r="R569" s="9"/>
      <c r="S569" s="9"/>
      <c r="T569" s="9"/>
      <c r="U569" s="9"/>
      <c r="V569" s="9"/>
      <c r="W569" s="9"/>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c r="DM569" s="9"/>
      <c r="DN569" s="9"/>
      <c r="DO569" s="9"/>
      <c r="DP569" s="9"/>
      <c r="DQ569" s="9"/>
    </row>
    <row r="570" spans="1:121" hidden="1">
      <c r="A570" s="9"/>
      <c r="B570" s="9"/>
      <c r="C570" s="9"/>
      <c r="D570" s="9"/>
      <c r="E570" s="9"/>
      <c r="F570" s="9"/>
      <c r="G570" s="9"/>
      <c r="H570" s="9"/>
      <c r="I570" s="9"/>
      <c r="J570" s="9"/>
      <c r="K570" s="9"/>
      <c r="L570" s="9"/>
      <c r="M570" s="9"/>
      <c r="N570" s="9"/>
      <c r="O570" s="9"/>
      <c r="P570" s="9"/>
      <c r="Q570" s="9"/>
      <c r="R570" s="9"/>
      <c r="S570" s="9"/>
      <c r="T570" s="9"/>
      <c r="U570" s="9"/>
      <c r="V570" s="9"/>
      <c r="W570" s="9"/>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9"/>
      <c r="DN570" s="9"/>
      <c r="DO570" s="9"/>
      <c r="DP570" s="9"/>
      <c r="DQ570" s="9"/>
    </row>
    <row r="571" spans="1:121" hidden="1">
      <c r="A571" s="9"/>
      <c r="B571" s="9"/>
      <c r="C571" s="9"/>
      <c r="D571" s="9"/>
      <c r="E571" s="9"/>
      <c r="F571" s="9"/>
      <c r="G571" s="9"/>
      <c r="H571" s="9"/>
      <c r="I571" s="9"/>
      <c r="J571" s="9"/>
      <c r="K571" s="9"/>
      <c r="L571" s="9"/>
      <c r="M571" s="9"/>
      <c r="N571" s="9"/>
      <c r="O571" s="9"/>
      <c r="P571" s="9"/>
      <c r="Q571" s="9"/>
      <c r="R571" s="9"/>
      <c r="S571" s="9"/>
      <c r="T571" s="9"/>
      <c r="U571" s="9"/>
      <c r="V571" s="9"/>
      <c r="W571" s="9"/>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row>
    <row r="572" spans="1:121" hidden="1">
      <c r="A572" s="9"/>
      <c r="B572" s="9"/>
      <c r="C572" s="9"/>
      <c r="D572" s="9"/>
      <c r="E572" s="9"/>
      <c r="F572" s="9"/>
      <c r="G572" s="9"/>
      <c r="H572" s="9"/>
      <c r="I572" s="9"/>
      <c r="J572" s="9"/>
      <c r="K572" s="9"/>
      <c r="L572" s="9"/>
      <c r="M572" s="9"/>
      <c r="N572" s="9"/>
      <c r="O572" s="9"/>
      <c r="P572" s="9"/>
      <c r="Q572" s="9"/>
      <c r="R572" s="9"/>
      <c r="S572" s="9"/>
      <c r="T572" s="9"/>
      <c r="U572" s="9"/>
      <c r="V572" s="9"/>
      <c r="W572" s="9"/>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row>
    <row r="573" spans="1:121" hidden="1">
      <c r="A573" s="9"/>
      <c r="B573" s="9"/>
      <c r="C573" s="9"/>
      <c r="D573" s="9"/>
      <c r="E573" s="9"/>
      <c r="F573" s="9"/>
      <c r="G573" s="9"/>
      <c r="H573" s="9"/>
      <c r="I573" s="9"/>
      <c r="J573" s="9"/>
      <c r="K573" s="9"/>
      <c r="L573" s="9"/>
      <c r="M573" s="9"/>
      <c r="N573" s="9"/>
      <c r="O573" s="9"/>
      <c r="P573" s="9"/>
      <c r="Q573" s="9"/>
      <c r="R573" s="9"/>
      <c r="S573" s="9"/>
      <c r="T573" s="9"/>
      <c r="U573" s="9"/>
      <c r="V573" s="9"/>
      <c r="W573" s="9"/>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row>
    <row r="574" spans="1:121" hidden="1">
      <c r="A574" s="9"/>
      <c r="B574" s="9"/>
      <c r="C574" s="9"/>
      <c r="D574" s="9"/>
      <c r="E574" s="9"/>
      <c r="F574" s="9"/>
      <c r="G574" s="9"/>
      <c r="H574" s="9"/>
      <c r="I574" s="9"/>
      <c r="J574" s="9"/>
      <c r="K574" s="9"/>
      <c r="L574" s="9"/>
      <c r="M574" s="9"/>
      <c r="N574" s="9"/>
      <c r="O574" s="9"/>
      <c r="P574" s="9"/>
      <c r="Q574" s="9"/>
      <c r="R574" s="9"/>
      <c r="S574" s="9"/>
      <c r="T574" s="9"/>
      <c r="U574" s="9"/>
      <c r="V574" s="9"/>
      <c r="W574" s="9"/>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row>
    <row r="575" spans="1:121" hidden="1">
      <c r="A575" s="9"/>
      <c r="B575" s="9"/>
      <c r="C575" s="9"/>
      <c r="D575" s="9"/>
      <c r="E575" s="9"/>
      <c r="F575" s="9"/>
      <c r="G575" s="9"/>
      <c r="H575" s="9"/>
      <c r="I575" s="9"/>
      <c r="J575" s="9"/>
      <c r="K575" s="9"/>
      <c r="L575" s="9"/>
      <c r="M575" s="9"/>
      <c r="N575" s="9"/>
      <c r="O575" s="9"/>
      <c r="P575" s="9"/>
      <c r="Q575" s="9"/>
      <c r="R575" s="9"/>
      <c r="S575" s="9"/>
      <c r="T575" s="9"/>
      <c r="U575" s="9"/>
      <c r="V575" s="9"/>
      <c r="W575" s="9"/>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row>
    <row r="576" spans="1:121" hidden="1">
      <c r="A576" s="9"/>
      <c r="B576" s="9"/>
      <c r="C576" s="9"/>
      <c r="D576" s="9"/>
      <c r="E576" s="9"/>
      <c r="F576" s="9"/>
      <c r="G576" s="9"/>
      <c r="H576" s="9"/>
      <c r="I576" s="9"/>
      <c r="J576" s="9"/>
      <c r="K576" s="9"/>
      <c r="L576" s="9"/>
      <c r="M576" s="9"/>
      <c r="N576" s="9"/>
      <c r="O576" s="9"/>
      <c r="P576" s="9"/>
      <c r="Q576" s="9"/>
      <c r="R576" s="9"/>
      <c r="S576" s="9"/>
      <c r="T576" s="9"/>
      <c r="U576" s="9"/>
      <c r="V576" s="9"/>
      <c r="W576" s="9"/>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row>
    <row r="577" spans="1:121" hidden="1">
      <c r="A577" s="9"/>
      <c r="B577" s="9"/>
      <c r="C577" s="9"/>
      <c r="D577" s="9"/>
      <c r="E577" s="9"/>
      <c r="F577" s="9"/>
      <c r="G577" s="9"/>
      <c r="H577" s="9"/>
      <c r="I577" s="9"/>
      <c r="J577" s="9"/>
      <c r="K577" s="9"/>
      <c r="L577" s="9"/>
      <c r="M577" s="9"/>
      <c r="N577" s="9"/>
      <c r="O577" s="9"/>
      <c r="P577" s="9"/>
      <c r="Q577" s="9"/>
      <c r="R577" s="9"/>
      <c r="S577" s="9"/>
      <c r="T577" s="9"/>
      <c r="U577" s="9"/>
      <c r="V577" s="9"/>
      <c r="W577" s="9"/>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row>
    <row r="578" spans="1:121" hidden="1">
      <c r="A578" s="9"/>
      <c r="B578" s="9"/>
      <c r="C578" s="9"/>
      <c r="D578" s="9"/>
      <c r="E578" s="9"/>
      <c r="F578" s="9"/>
      <c r="G578" s="9"/>
      <c r="H578" s="9"/>
      <c r="I578" s="9"/>
      <c r="J578" s="9"/>
      <c r="K578" s="9"/>
      <c r="L578" s="9"/>
      <c r="M578" s="9"/>
      <c r="N578" s="9"/>
      <c r="O578" s="9"/>
      <c r="P578" s="9"/>
      <c r="Q578" s="9"/>
      <c r="R578" s="9"/>
      <c r="S578" s="9"/>
      <c r="T578" s="9"/>
      <c r="U578" s="9"/>
      <c r="V578" s="9"/>
      <c r="W578" s="9"/>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row>
    <row r="579" spans="1:121" hidden="1">
      <c r="A579" s="9"/>
      <c r="B579" s="9"/>
      <c r="C579" s="9"/>
      <c r="D579" s="9"/>
      <c r="E579" s="9"/>
      <c r="F579" s="9"/>
      <c r="G579" s="9"/>
      <c r="H579" s="9"/>
      <c r="I579" s="9"/>
      <c r="J579" s="9"/>
      <c r="K579" s="9"/>
      <c r="L579" s="9"/>
      <c r="M579" s="9"/>
      <c r="N579" s="9"/>
      <c r="O579" s="9"/>
      <c r="P579" s="9"/>
      <c r="Q579" s="9"/>
      <c r="R579" s="9"/>
      <c r="S579" s="9"/>
      <c r="T579" s="9"/>
      <c r="U579" s="9"/>
      <c r="V579" s="9"/>
      <c r="W579" s="9"/>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row>
    <row r="580" spans="1:121" hidden="1">
      <c r="A580" s="9"/>
      <c r="B580" s="9"/>
      <c r="C580" s="9"/>
      <c r="D580" s="9"/>
      <c r="E580" s="9"/>
      <c r="F580" s="9"/>
      <c r="G580" s="9"/>
      <c r="H580" s="9"/>
      <c r="I580" s="9"/>
      <c r="J580" s="9"/>
      <c r="K580" s="9"/>
      <c r="L580" s="9"/>
      <c r="M580" s="9"/>
      <c r="N580" s="9"/>
      <c r="O580" s="9"/>
      <c r="P580" s="9"/>
      <c r="Q580" s="9"/>
      <c r="R580" s="9"/>
      <c r="S580" s="9"/>
      <c r="T580" s="9"/>
      <c r="U580" s="9"/>
      <c r="V580" s="9"/>
      <c r="W580" s="9"/>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row>
    <row r="581" spans="1:121" hidden="1">
      <c r="A581" s="9"/>
      <c r="B581" s="9"/>
      <c r="C581" s="9"/>
      <c r="D581" s="9"/>
      <c r="E581" s="9"/>
      <c r="F581" s="9"/>
      <c r="G581" s="9"/>
      <c r="H581" s="9"/>
      <c r="I581" s="9"/>
      <c r="J581" s="9"/>
      <c r="K581" s="9"/>
      <c r="L581" s="9"/>
      <c r="M581" s="9"/>
      <c r="N581" s="9"/>
      <c r="O581" s="9"/>
      <c r="P581" s="9"/>
      <c r="Q581" s="9"/>
      <c r="R581" s="9"/>
      <c r="S581" s="9"/>
      <c r="T581" s="9"/>
      <c r="U581" s="9"/>
      <c r="V581" s="9"/>
      <c r="W581" s="9"/>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9"/>
      <c r="DN581" s="9"/>
      <c r="DO581" s="9"/>
      <c r="DP581" s="9"/>
      <c r="DQ581" s="9"/>
    </row>
    <row r="582" spans="1:121" hidden="1">
      <c r="A582" s="9"/>
      <c r="B582" s="9"/>
      <c r="C582" s="9"/>
      <c r="D582" s="9"/>
      <c r="E582" s="9"/>
      <c r="F582" s="9"/>
      <c r="G582" s="9"/>
      <c r="H582" s="9"/>
      <c r="I582" s="9"/>
      <c r="J582" s="9"/>
      <c r="K582" s="9"/>
      <c r="L582" s="9"/>
      <c r="M582" s="9"/>
      <c r="N582" s="9"/>
      <c r="O582" s="9"/>
      <c r="P582" s="9"/>
      <c r="Q582" s="9"/>
      <c r="R582" s="9"/>
      <c r="S582" s="9"/>
      <c r="T582" s="9"/>
      <c r="U582" s="9"/>
      <c r="V582" s="9"/>
      <c r="W582" s="9"/>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9"/>
      <c r="DN582" s="9"/>
      <c r="DO582" s="9"/>
      <c r="DP582" s="9"/>
      <c r="DQ582" s="9"/>
    </row>
    <row r="583" spans="1:121" hidden="1">
      <c r="A583" s="9"/>
      <c r="B583" s="9"/>
      <c r="C583" s="9"/>
      <c r="D583" s="9"/>
      <c r="E583" s="9"/>
      <c r="F583" s="9"/>
      <c r="G583" s="9"/>
      <c r="H583" s="9"/>
      <c r="I583" s="9"/>
      <c r="J583" s="9"/>
      <c r="K583" s="9"/>
      <c r="L583" s="9"/>
      <c r="M583" s="9"/>
      <c r="N583" s="9"/>
      <c r="O583" s="9"/>
      <c r="P583" s="9"/>
      <c r="Q583" s="9"/>
      <c r="R583" s="9"/>
      <c r="S583" s="9"/>
      <c r="T583" s="9"/>
      <c r="U583" s="9"/>
      <c r="V583" s="9"/>
      <c r="W583" s="9"/>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9"/>
      <c r="DN583" s="9"/>
      <c r="DO583" s="9"/>
      <c r="DP583" s="9"/>
      <c r="DQ583" s="9"/>
    </row>
    <row r="584" spans="1:121" hidden="1">
      <c r="A584" s="9"/>
      <c r="B584" s="9"/>
      <c r="C584" s="9"/>
      <c r="D584" s="9"/>
      <c r="E584" s="9"/>
      <c r="F584" s="9"/>
      <c r="G584" s="9"/>
      <c r="H584" s="9"/>
      <c r="I584" s="9"/>
      <c r="J584" s="9"/>
      <c r="K584" s="9"/>
      <c r="L584" s="9"/>
      <c r="M584" s="9"/>
      <c r="N584" s="9"/>
      <c r="O584" s="9"/>
      <c r="P584" s="9"/>
      <c r="Q584" s="9"/>
      <c r="R584" s="9"/>
      <c r="S584" s="9"/>
      <c r="T584" s="9"/>
      <c r="U584" s="9"/>
      <c r="V584" s="9"/>
      <c r="W584" s="9"/>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9"/>
      <c r="DN584" s="9"/>
      <c r="DO584" s="9"/>
      <c r="DP584" s="9"/>
      <c r="DQ584" s="9"/>
    </row>
    <row r="585" spans="1:121" hidden="1">
      <c r="A585" s="9"/>
      <c r="B585" s="9"/>
      <c r="C585" s="9"/>
      <c r="D585" s="9"/>
      <c r="E585" s="9"/>
      <c r="F585" s="9"/>
      <c r="G585" s="9"/>
      <c r="H585" s="9"/>
      <c r="I585" s="9"/>
      <c r="J585" s="9"/>
      <c r="K585" s="9"/>
      <c r="L585" s="9"/>
      <c r="M585" s="9"/>
      <c r="N585" s="9"/>
      <c r="O585" s="9"/>
      <c r="P585" s="9"/>
      <c r="Q585" s="9"/>
      <c r="R585" s="9"/>
      <c r="S585" s="9"/>
      <c r="T585" s="9"/>
      <c r="U585" s="9"/>
      <c r="V585" s="9"/>
      <c r="W585" s="9"/>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c r="CY585" s="9"/>
      <c r="CZ585" s="9"/>
      <c r="DA585" s="9"/>
      <c r="DB585" s="9"/>
      <c r="DC585" s="9"/>
      <c r="DD585" s="9"/>
      <c r="DE585" s="9"/>
      <c r="DF585" s="9"/>
      <c r="DG585" s="9"/>
      <c r="DH585" s="9"/>
      <c r="DI585" s="9"/>
      <c r="DJ585" s="9"/>
      <c r="DK585" s="9"/>
      <c r="DL585" s="9"/>
      <c r="DM585" s="9"/>
      <c r="DN585" s="9"/>
      <c r="DO585" s="9"/>
      <c r="DP585" s="9"/>
      <c r="DQ585" s="9"/>
    </row>
    <row r="586" spans="1:121" hidden="1">
      <c r="A586" s="9"/>
      <c r="B586" s="9"/>
      <c r="C586" s="9"/>
      <c r="D586" s="9"/>
      <c r="E586" s="9"/>
      <c r="F586" s="9"/>
      <c r="G586" s="9"/>
      <c r="H586" s="9"/>
      <c r="I586" s="9"/>
      <c r="J586" s="9"/>
      <c r="K586" s="9"/>
      <c r="L586" s="9"/>
      <c r="M586" s="9"/>
      <c r="N586" s="9"/>
      <c r="O586" s="9"/>
      <c r="P586" s="9"/>
      <c r="Q586" s="9"/>
      <c r="R586" s="9"/>
      <c r="S586" s="9"/>
      <c r="T586" s="9"/>
      <c r="U586" s="9"/>
      <c r="V586" s="9"/>
      <c r="W586" s="9"/>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9"/>
      <c r="DN586" s="9"/>
      <c r="DO586" s="9"/>
      <c r="DP586" s="9"/>
      <c r="DQ586" s="9"/>
    </row>
    <row r="587" spans="1:121" hidden="1">
      <c r="A587" s="9"/>
      <c r="B587" s="9"/>
      <c r="C587" s="9"/>
      <c r="D587" s="9"/>
      <c r="E587" s="9"/>
      <c r="F587" s="9"/>
      <c r="G587" s="9"/>
      <c r="H587" s="9"/>
      <c r="I587" s="9"/>
      <c r="J587" s="9"/>
      <c r="K587" s="9"/>
      <c r="L587" s="9"/>
      <c r="M587" s="9"/>
      <c r="N587" s="9"/>
      <c r="O587" s="9"/>
      <c r="P587" s="9"/>
      <c r="Q587" s="9"/>
      <c r="R587" s="9"/>
      <c r="S587" s="9"/>
      <c r="T587" s="9"/>
      <c r="U587" s="9"/>
      <c r="V587" s="9"/>
      <c r="W587" s="9"/>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9"/>
      <c r="DN587" s="9"/>
      <c r="DO587" s="9"/>
      <c r="DP587" s="9"/>
      <c r="DQ587" s="9"/>
    </row>
    <row r="588" spans="1:121" hidden="1">
      <c r="A588" s="9"/>
      <c r="B588" s="9"/>
      <c r="C588" s="9"/>
      <c r="D588" s="9"/>
      <c r="E588" s="9"/>
      <c r="F588" s="9"/>
      <c r="G588" s="9"/>
      <c r="H588" s="9"/>
      <c r="I588" s="9"/>
      <c r="J588" s="9"/>
      <c r="K588" s="9"/>
      <c r="L588" s="9"/>
      <c r="M588" s="9"/>
      <c r="N588" s="9"/>
      <c r="O588" s="9"/>
      <c r="P588" s="9"/>
      <c r="Q588" s="9"/>
      <c r="R588" s="9"/>
      <c r="S588" s="9"/>
      <c r="T588" s="9"/>
      <c r="U588" s="9"/>
      <c r="V588" s="9"/>
      <c r="W588" s="9"/>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9"/>
      <c r="DN588" s="9"/>
      <c r="DO588" s="9"/>
      <c r="DP588" s="9"/>
      <c r="DQ588" s="9"/>
    </row>
    <row r="589" spans="1:121" hidden="1">
      <c r="A589" s="9"/>
      <c r="B589" s="9"/>
      <c r="C589" s="9"/>
      <c r="D589" s="9"/>
      <c r="E589" s="9"/>
      <c r="F589" s="9"/>
      <c r="G589" s="9"/>
      <c r="H589" s="9"/>
      <c r="I589" s="9"/>
      <c r="J589" s="9"/>
      <c r="K589" s="9"/>
      <c r="L589" s="9"/>
      <c r="M589" s="9"/>
      <c r="N589" s="9"/>
      <c r="O589" s="9"/>
      <c r="P589" s="9"/>
      <c r="Q589" s="9"/>
      <c r="R589" s="9"/>
      <c r="S589" s="9"/>
      <c r="T589" s="9"/>
      <c r="U589" s="9"/>
      <c r="V589" s="9"/>
      <c r="W589" s="9"/>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row>
    <row r="590" spans="1:121" hidden="1">
      <c r="A590" s="9"/>
      <c r="B590" s="9"/>
      <c r="C590" s="9"/>
      <c r="D590" s="9"/>
      <c r="E590" s="9"/>
      <c r="F590" s="9"/>
      <c r="G590" s="9"/>
      <c r="H590" s="9"/>
      <c r="I590" s="9"/>
      <c r="J590" s="9"/>
      <c r="K590" s="9"/>
      <c r="L590" s="9"/>
      <c r="M590" s="9"/>
      <c r="N590" s="9"/>
      <c r="O590" s="9"/>
      <c r="P590" s="9"/>
      <c r="Q590" s="9"/>
      <c r="R590" s="9"/>
      <c r="S590" s="9"/>
      <c r="T590" s="9"/>
      <c r="U590" s="9"/>
      <c r="V590" s="9"/>
      <c r="W590" s="9"/>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row>
    <row r="591" spans="1:121" hidden="1">
      <c r="A591" s="9"/>
      <c r="B591" s="9"/>
      <c r="C591" s="9"/>
      <c r="D591" s="9"/>
      <c r="E591" s="9"/>
      <c r="F591" s="9"/>
      <c r="G591" s="9"/>
      <c r="H591" s="9"/>
      <c r="I591" s="9"/>
      <c r="J591" s="9"/>
      <c r="K591" s="9"/>
      <c r="L591" s="9"/>
      <c r="M591" s="9"/>
      <c r="N591" s="9"/>
      <c r="O591" s="9"/>
      <c r="P591" s="9"/>
      <c r="Q591" s="9"/>
      <c r="R591" s="9"/>
      <c r="S591" s="9"/>
      <c r="T591" s="9"/>
      <c r="U591" s="9"/>
      <c r="V591" s="9"/>
      <c r="W591" s="9"/>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row>
    <row r="592" spans="1:121" hidden="1">
      <c r="A592" s="9"/>
      <c r="B592" s="9"/>
      <c r="C592" s="9"/>
      <c r="D592" s="9"/>
      <c r="E592" s="9"/>
      <c r="F592" s="9"/>
      <c r="G592" s="9"/>
      <c r="H592" s="9"/>
      <c r="I592" s="9"/>
      <c r="J592" s="9"/>
      <c r="K592" s="9"/>
      <c r="L592" s="9"/>
      <c r="M592" s="9"/>
      <c r="N592" s="9"/>
      <c r="O592" s="9"/>
      <c r="P592" s="9"/>
      <c r="Q592" s="9"/>
      <c r="R592" s="9"/>
      <c r="S592" s="9"/>
      <c r="T592" s="9"/>
      <c r="U592" s="9"/>
      <c r="V592" s="9"/>
      <c r="W592" s="9"/>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row>
    <row r="593" spans="1:121" hidden="1">
      <c r="A593" s="9"/>
      <c r="B593" s="9"/>
      <c r="C593" s="9"/>
      <c r="D593" s="9"/>
      <c r="E593" s="9"/>
      <c r="F593" s="9"/>
      <c r="G593" s="9"/>
      <c r="H593" s="9"/>
      <c r="I593" s="9"/>
      <c r="J593" s="9"/>
      <c r="K593" s="9"/>
      <c r="L593" s="9"/>
      <c r="M593" s="9"/>
      <c r="N593" s="9"/>
      <c r="O593" s="9"/>
      <c r="P593" s="9"/>
      <c r="Q593" s="9"/>
      <c r="R593" s="9"/>
      <c r="S593" s="9"/>
      <c r="T593" s="9"/>
      <c r="U593" s="9"/>
      <c r="V593" s="9"/>
      <c r="W593" s="9"/>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c r="DM593" s="9"/>
      <c r="DN593" s="9"/>
      <c r="DO593" s="9"/>
      <c r="DP593" s="9"/>
      <c r="DQ593" s="9"/>
    </row>
    <row r="594" spans="1:121" hidden="1">
      <c r="A594" s="9"/>
      <c r="B594" s="9"/>
      <c r="C594" s="9"/>
      <c r="D594" s="9"/>
      <c r="E594" s="9"/>
      <c r="F594" s="9"/>
      <c r="G594" s="9"/>
      <c r="H594" s="9"/>
      <c r="I594" s="9"/>
      <c r="J594" s="9"/>
      <c r="K594" s="9"/>
      <c r="L594" s="9"/>
      <c r="M594" s="9"/>
      <c r="N594" s="9"/>
      <c r="O594" s="9"/>
      <c r="P594" s="9"/>
      <c r="Q594" s="9"/>
      <c r="R594" s="9"/>
      <c r="S594" s="9"/>
      <c r="T594" s="9"/>
      <c r="U594" s="9"/>
      <c r="V594" s="9"/>
      <c r="W594" s="9"/>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c r="DM594" s="9"/>
      <c r="DN594" s="9"/>
      <c r="DO594" s="9"/>
      <c r="DP594" s="9"/>
      <c r="DQ594" s="9"/>
    </row>
    <row r="595" spans="1:121" hidden="1">
      <c r="A595" s="9"/>
      <c r="B595" s="9"/>
      <c r="C595" s="9"/>
      <c r="D595" s="9"/>
      <c r="E595" s="9"/>
      <c r="F595" s="9"/>
      <c r="G595" s="9"/>
      <c r="H595" s="9"/>
      <c r="I595" s="9"/>
      <c r="J595" s="9"/>
      <c r="K595" s="9"/>
      <c r="L595" s="9"/>
      <c r="M595" s="9"/>
      <c r="N595" s="9"/>
      <c r="O595" s="9"/>
      <c r="P595" s="9"/>
      <c r="Q595" s="9"/>
      <c r="R595" s="9"/>
      <c r="S595" s="9"/>
      <c r="T595" s="9"/>
      <c r="U595" s="9"/>
      <c r="V595" s="9"/>
      <c r="W595" s="9"/>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c r="CY595" s="9"/>
      <c r="CZ595" s="9"/>
      <c r="DA595" s="9"/>
      <c r="DB595" s="9"/>
      <c r="DC595" s="9"/>
      <c r="DD595" s="9"/>
      <c r="DE595" s="9"/>
      <c r="DF595" s="9"/>
      <c r="DG595" s="9"/>
      <c r="DH595" s="9"/>
      <c r="DI595" s="9"/>
      <c r="DJ595" s="9"/>
      <c r="DK595" s="9"/>
      <c r="DL595" s="9"/>
      <c r="DM595" s="9"/>
      <c r="DN595" s="9"/>
      <c r="DO595" s="9"/>
      <c r="DP595" s="9"/>
      <c r="DQ595" s="9"/>
    </row>
    <row r="596" spans="1:121" hidden="1">
      <c r="A596" s="9"/>
      <c r="B596" s="9"/>
      <c r="C596" s="9"/>
      <c r="D596" s="9"/>
      <c r="E596" s="9"/>
      <c r="F596" s="9"/>
      <c r="G596" s="9"/>
      <c r="H596" s="9"/>
      <c r="I596" s="9"/>
      <c r="J596" s="9"/>
      <c r="K596" s="9"/>
      <c r="L596" s="9"/>
      <c r="M596" s="9"/>
      <c r="N596" s="9"/>
      <c r="O596" s="9"/>
      <c r="P596" s="9"/>
      <c r="Q596" s="9"/>
      <c r="R596" s="9"/>
      <c r="S596" s="9"/>
      <c r="T596" s="9"/>
      <c r="U596" s="9"/>
      <c r="V596" s="9"/>
      <c r="W596" s="9"/>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c r="DL596" s="9"/>
      <c r="DM596" s="9"/>
      <c r="DN596" s="9"/>
      <c r="DO596" s="9"/>
      <c r="DP596" s="9"/>
      <c r="DQ596" s="9"/>
    </row>
    <row r="597" spans="1:121" hidden="1">
      <c r="A597" s="9"/>
      <c r="B597" s="9"/>
      <c r="C597" s="9"/>
      <c r="D597" s="9"/>
      <c r="E597" s="9"/>
      <c r="F597" s="9"/>
      <c r="G597" s="9"/>
      <c r="H597" s="9"/>
      <c r="I597" s="9"/>
      <c r="J597" s="9"/>
      <c r="K597" s="9"/>
      <c r="L597" s="9"/>
      <c r="M597" s="9"/>
      <c r="N597" s="9"/>
      <c r="O597" s="9"/>
      <c r="P597" s="9"/>
      <c r="Q597" s="9"/>
      <c r="R597" s="9"/>
      <c r="S597" s="9"/>
      <c r="T597" s="9"/>
      <c r="U597" s="9"/>
      <c r="V597" s="9"/>
      <c r="W597" s="9"/>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c r="CY597" s="9"/>
      <c r="CZ597" s="9"/>
      <c r="DA597" s="9"/>
      <c r="DB597" s="9"/>
      <c r="DC597" s="9"/>
      <c r="DD597" s="9"/>
      <c r="DE597" s="9"/>
      <c r="DF597" s="9"/>
      <c r="DG597" s="9"/>
      <c r="DH597" s="9"/>
      <c r="DI597" s="9"/>
      <c r="DJ597" s="9"/>
      <c r="DK597" s="9"/>
      <c r="DL597" s="9"/>
      <c r="DM597" s="9"/>
      <c r="DN597" s="9"/>
      <c r="DO597" s="9"/>
      <c r="DP597" s="9"/>
      <c r="DQ597" s="9"/>
    </row>
    <row r="598" spans="1:121" hidden="1">
      <c r="A598" s="9"/>
      <c r="B598" s="9"/>
      <c r="C598" s="9"/>
      <c r="D598" s="9"/>
      <c r="E598" s="9"/>
      <c r="F598" s="9"/>
      <c r="G598" s="9"/>
      <c r="H598" s="9"/>
      <c r="I598" s="9"/>
      <c r="J598" s="9"/>
      <c r="K598" s="9"/>
      <c r="L598" s="9"/>
      <c r="M598" s="9"/>
      <c r="N598" s="9"/>
      <c r="O598" s="9"/>
      <c r="P598" s="9"/>
      <c r="Q598" s="9"/>
      <c r="R598" s="9"/>
      <c r="S598" s="9"/>
      <c r="T598" s="9"/>
      <c r="U598" s="9"/>
      <c r="V598" s="9"/>
      <c r="W598" s="9"/>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9"/>
      <c r="DN598" s="9"/>
      <c r="DO598" s="9"/>
      <c r="DP598" s="9"/>
      <c r="DQ598" s="9"/>
    </row>
    <row r="599" spans="1:121" hidden="1">
      <c r="A599" s="9"/>
      <c r="B599" s="9"/>
      <c r="C599" s="9"/>
      <c r="D599" s="9"/>
      <c r="E599" s="9"/>
      <c r="F599" s="9"/>
      <c r="G599" s="9"/>
      <c r="H599" s="9"/>
      <c r="I599" s="9"/>
      <c r="J599" s="9"/>
      <c r="K599" s="9"/>
      <c r="L599" s="9"/>
      <c r="M599" s="9"/>
      <c r="N599" s="9"/>
      <c r="O599" s="9"/>
      <c r="P599" s="9"/>
      <c r="Q599" s="9"/>
      <c r="R599" s="9"/>
      <c r="S599" s="9"/>
      <c r="T599" s="9"/>
      <c r="U599" s="9"/>
      <c r="V599" s="9"/>
      <c r="W599" s="9"/>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c r="DM599" s="9"/>
      <c r="DN599" s="9"/>
      <c r="DO599" s="9"/>
      <c r="DP599" s="9"/>
      <c r="DQ599" s="9"/>
    </row>
    <row r="600" spans="1:121" hidden="1">
      <c r="A600" s="9"/>
      <c r="B600" s="9"/>
      <c r="C600" s="9"/>
      <c r="D600" s="9"/>
      <c r="E600" s="9"/>
      <c r="F600" s="9"/>
      <c r="G600" s="9"/>
      <c r="H600" s="9"/>
      <c r="I600" s="9"/>
      <c r="J600" s="9"/>
      <c r="K600" s="9"/>
      <c r="L600" s="9"/>
      <c r="M600" s="9"/>
      <c r="N600" s="9"/>
      <c r="O600" s="9"/>
      <c r="P600" s="9"/>
      <c r="Q600" s="9"/>
      <c r="R600" s="9"/>
      <c r="S600" s="9"/>
      <c r="T600" s="9"/>
      <c r="U600" s="9"/>
      <c r="V600" s="9"/>
      <c r="W600" s="9"/>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c r="CY600" s="9"/>
      <c r="CZ600" s="9"/>
      <c r="DA600" s="9"/>
      <c r="DB600" s="9"/>
      <c r="DC600" s="9"/>
      <c r="DD600" s="9"/>
      <c r="DE600" s="9"/>
      <c r="DF600" s="9"/>
      <c r="DG600" s="9"/>
      <c r="DH600" s="9"/>
      <c r="DI600" s="9"/>
      <c r="DJ600" s="9"/>
      <c r="DK600" s="9"/>
      <c r="DL600" s="9"/>
      <c r="DM600" s="9"/>
      <c r="DN600" s="9"/>
      <c r="DO600" s="9"/>
      <c r="DP600" s="9"/>
      <c r="DQ600" s="9"/>
    </row>
    <row r="601" spans="1:121" hidden="1">
      <c r="A601" s="9"/>
      <c r="B601" s="9"/>
      <c r="C601" s="9"/>
      <c r="D601" s="9"/>
      <c r="E601" s="9"/>
      <c r="F601" s="9"/>
      <c r="G601" s="9"/>
      <c r="H601" s="9"/>
      <c r="I601" s="9"/>
      <c r="J601" s="9"/>
      <c r="K601" s="9"/>
      <c r="L601" s="9"/>
      <c r="M601" s="9"/>
      <c r="N601" s="9"/>
      <c r="O601" s="9"/>
      <c r="P601" s="9"/>
      <c r="Q601" s="9"/>
      <c r="R601" s="9"/>
      <c r="S601" s="9"/>
      <c r="T601" s="9"/>
      <c r="U601" s="9"/>
      <c r="V601" s="9"/>
      <c r="W601" s="9"/>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row>
    <row r="602" spans="1:121" hidden="1">
      <c r="A602" s="9"/>
      <c r="B602" s="9"/>
      <c r="C602" s="9"/>
      <c r="D602" s="9"/>
      <c r="E602" s="9"/>
      <c r="F602" s="9"/>
      <c r="G602" s="9"/>
      <c r="H602" s="9"/>
      <c r="I602" s="9"/>
      <c r="J602" s="9"/>
      <c r="K602" s="9"/>
      <c r="L602" s="9"/>
      <c r="M602" s="9"/>
      <c r="N602" s="9"/>
      <c r="O602" s="9"/>
      <c r="P602" s="9"/>
      <c r="Q602" s="9"/>
      <c r="R602" s="9"/>
      <c r="S602" s="9"/>
      <c r="T602" s="9"/>
      <c r="U602" s="9"/>
      <c r="V602" s="9"/>
      <c r="W602" s="9"/>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c r="CY602" s="9"/>
      <c r="CZ602" s="9"/>
      <c r="DA602" s="9"/>
      <c r="DB602" s="9"/>
      <c r="DC602" s="9"/>
      <c r="DD602" s="9"/>
      <c r="DE602" s="9"/>
      <c r="DF602" s="9"/>
      <c r="DG602" s="9"/>
      <c r="DH602" s="9"/>
      <c r="DI602" s="9"/>
      <c r="DJ602" s="9"/>
      <c r="DK602" s="9"/>
      <c r="DL602" s="9"/>
      <c r="DM602" s="9"/>
      <c r="DN602" s="9"/>
      <c r="DO602" s="9"/>
      <c r="DP602" s="9"/>
      <c r="DQ602" s="9"/>
    </row>
    <row r="603" spans="1:121" hidden="1">
      <c r="A603" s="9"/>
      <c r="B603" s="9"/>
      <c r="C603" s="9"/>
      <c r="D603" s="9"/>
      <c r="E603" s="9"/>
      <c r="F603" s="9"/>
      <c r="G603" s="9"/>
      <c r="H603" s="9"/>
      <c r="I603" s="9"/>
      <c r="J603" s="9"/>
      <c r="K603" s="9"/>
      <c r="L603" s="9"/>
      <c r="M603" s="9"/>
      <c r="N603" s="9"/>
      <c r="O603" s="9"/>
      <c r="P603" s="9"/>
      <c r="Q603" s="9"/>
      <c r="R603" s="9"/>
      <c r="S603" s="9"/>
      <c r="T603" s="9"/>
      <c r="U603" s="9"/>
      <c r="V603" s="9"/>
      <c r="W603" s="9"/>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9"/>
      <c r="DN603" s="9"/>
      <c r="DO603" s="9"/>
      <c r="DP603" s="9"/>
      <c r="DQ603" s="9"/>
    </row>
    <row r="604" spans="1:121" hidden="1">
      <c r="A604" s="9"/>
      <c r="B604" s="9"/>
      <c r="C604" s="9"/>
      <c r="D604" s="9"/>
      <c r="E604" s="9"/>
      <c r="F604" s="9"/>
      <c r="G604" s="9"/>
      <c r="H604" s="9"/>
      <c r="I604" s="9"/>
      <c r="J604" s="9"/>
      <c r="K604" s="9"/>
      <c r="L604" s="9"/>
      <c r="M604" s="9"/>
      <c r="N604" s="9"/>
      <c r="O604" s="9"/>
      <c r="P604" s="9"/>
      <c r="Q604" s="9"/>
      <c r="R604" s="9"/>
      <c r="S604" s="9"/>
      <c r="T604" s="9"/>
      <c r="U604" s="9"/>
      <c r="V604" s="9"/>
      <c r="W604" s="9"/>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9"/>
      <c r="CX604" s="9"/>
      <c r="CY604" s="9"/>
      <c r="CZ604" s="9"/>
      <c r="DA604" s="9"/>
      <c r="DB604" s="9"/>
      <c r="DC604" s="9"/>
      <c r="DD604" s="9"/>
      <c r="DE604" s="9"/>
      <c r="DF604" s="9"/>
      <c r="DG604" s="9"/>
      <c r="DH604" s="9"/>
      <c r="DI604" s="9"/>
      <c r="DJ604" s="9"/>
      <c r="DK604" s="9"/>
      <c r="DL604" s="9"/>
      <c r="DM604" s="9"/>
      <c r="DN604" s="9"/>
      <c r="DO604" s="9"/>
      <c r="DP604" s="9"/>
      <c r="DQ604" s="9"/>
    </row>
    <row r="605" spans="1:121" hidden="1">
      <c r="A605" s="9"/>
      <c r="B605" s="9"/>
      <c r="C605" s="9"/>
      <c r="D605" s="9"/>
      <c r="E605" s="9"/>
      <c r="F605" s="9"/>
      <c r="G605" s="9"/>
      <c r="H605" s="9"/>
      <c r="I605" s="9"/>
      <c r="J605" s="9"/>
      <c r="K605" s="9"/>
      <c r="L605" s="9"/>
      <c r="M605" s="9"/>
      <c r="N605" s="9"/>
      <c r="O605" s="9"/>
      <c r="P605" s="9"/>
      <c r="Q605" s="9"/>
      <c r="R605" s="9"/>
      <c r="S605" s="9"/>
      <c r="T605" s="9"/>
      <c r="U605" s="9"/>
      <c r="V605" s="9"/>
      <c r="W605" s="9"/>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row>
    <row r="606" spans="1:121" hidden="1">
      <c r="A606" s="9"/>
      <c r="B606" s="9"/>
      <c r="C606" s="9"/>
      <c r="D606" s="9"/>
      <c r="E606" s="9"/>
      <c r="F606" s="9"/>
      <c r="G606" s="9"/>
      <c r="H606" s="9"/>
      <c r="I606" s="9"/>
      <c r="J606" s="9"/>
      <c r="K606" s="9"/>
      <c r="L606" s="9"/>
      <c r="M606" s="9"/>
      <c r="N606" s="9"/>
      <c r="O606" s="9"/>
      <c r="P606" s="9"/>
      <c r="Q606" s="9"/>
      <c r="R606" s="9"/>
      <c r="S606" s="9"/>
      <c r="T606" s="9"/>
      <c r="U606" s="9"/>
      <c r="V606" s="9"/>
      <c r="W606" s="9"/>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9"/>
      <c r="CX606" s="9"/>
      <c r="CY606" s="9"/>
      <c r="CZ606" s="9"/>
      <c r="DA606" s="9"/>
      <c r="DB606" s="9"/>
      <c r="DC606" s="9"/>
      <c r="DD606" s="9"/>
      <c r="DE606" s="9"/>
      <c r="DF606" s="9"/>
      <c r="DG606" s="9"/>
      <c r="DH606" s="9"/>
      <c r="DI606" s="9"/>
      <c r="DJ606" s="9"/>
      <c r="DK606" s="9"/>
      <c r="DL606" s="9"/>
      <c r="DM606" s="9"/>
      <c r="DN606" s="9"/>
      <c r="DO606" s="9"/>
      <c r="DP606" s="9"/>
      <c r="DQ606" s="9"/>
    </row>
    <row r="607" spans="1:121" hidden="1">
      <c r="A607" s="9"/>
      <c r="B607" s="9"/>
      <c r="C607" s="9"/>
      <c r="D607" s="9"/>
      <c r="E607" s="9"/>
      <c r="F607" s="9"/>
      <c r="G607" s="9"/>
      <c r="H607" s="9"/>
      <c r="I607" s="9"/>
      <c r="J607" s="9"/>
      <c r="K607" s="9"/>
      <c r="L607" s="9"/>
      <c r="M607" s="9"/>
      <c r="N607" s="9"/>
      <c r="O607" s="9"/>
      <c r="P607" s="9"/>
      <c r="Q607" s="9"/>
      <c r="R607" s="9"/>
      <c r="S607" s="9"/>
      <c r="T607" s="9"/>
      <c r="U607" s="9"/>
      <c r="V607" s="9"/>
      <c r="W607" s="9"/>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9"/>
      <c r="CW607" s="9"/>
      <c r="CX607" s="9"/>
      <c r="CY607" s="9"/>
      <c r="CZ607" s="9"/>
      <c r="DA607" s="9"/>
      <c r="DB607" s="9"/>
      <c r="DC607" s="9"/>
      <c r="DD607" s="9"/>
      <c r="DE607" s="9"/>
      <c r="DF607" s="9"/>
      <c r="DG607" s="9"/>
      <c r="DH607" s="9"/>
      <c r="DI607" s="9"/>
      <c r="DJ607" s="9"/>
      <c r="DK607" s="9"/>
      <c r="DL607" s="9"/>
      <c r="DM607" s="9"/>
      <c r="DN607" s="9"/>
      <c r="DO607" s="9"/>
      <c r="DP607" s="9"/>
      <c r="DQ607" s="9"/>
    </row>
    <row r="608" spans="1:121" hidden="1">
      <c r="A608" s="9"/>
      <c r="B608" s="9"/>
      <c r="C608" s="9"/>
      <c r="D608" s="9"/>
      <c r="E608" s="9"/>
      <c r="F608" s="9"/>
      <c r="G608" s="9"/>
      <c r="H608" s="9"/>
      <c r="I608" s="9"/>
      <c r="J608" s="9"/>
      <c r="K608" s="9"/>
      <c r="L608" s="9"/>
      <c r="M608" s="9"/>
      <c r="N608" s="9"/>
      <c r="O608" s="9"/>
      <c r="P608" s="9"/>
      <c r="Q608" s="9"/>
      <c r="R608" s="9"/>
      <c r="S608" s="9"/>
      <c r="T608" s="9"/>
      <c r="U608" s="9"/>
      <c r="V608" s="9"/>
      <c r="W608" s="9"/>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9"/>
      <c r="CW608" s="9"/>
      <c r="CX608" s="9"/>
      <c r="CY608" s="9"/>
      <c r="CZ608" s="9"/>
      <c r="DA608" s="9"/>
      <c r="DB608" s="9"/>
      <c r="DC608" s="9"/>
      <c r="DD608" s="9"/>
      <c r="DE608" s="9"/>
      <c r="DF608" s="9"/>
      <c r="DG608" s="9"/>
      <c r="DH608" s="9"/>
      <c r="DI608" s="9"/>
      <c r="DJ608" s="9"/>
      <c r="DK608" s="9"/>
      <c r="DL608" s="9"/>
      <c r="DM608" s="9"/>
      <c r="DN608" s="9"/>
      <c r="DO608" s="9"/>
      <c r="DP608" s="9"/>
      <c r="DQ608" s="9"/>
    </row>
    <row r="609" spans="1:121" hidden="1">
      <c r="A609" s="9"/>
      <c r="B609" s="9"/>
      <c r="C609" s="9"/>
      <c r="D609" s="9"/>
      <c r="E609" s="9"/>
      <c r="F609" s="9"/>
      <c r="G609" s="9"/>
      <c r="H609" s="9"/>
      <c r="I609" s="9"/>
      <c r="J609" s="9"/>
      <c r="K609" s="9"/>
      <c r="L609" s="9"/>
      <c r="M609" s="9"/>
      <c r="N609" s="9"/>
      <c r="O609" s="9"/>
      <c r="P609" s="9"/>
      <c r="Q609" s="9"/>
      <c r="R609" s="9"/>
      <c r="S609" s="9"/>
      <c r="T609" s="9"/>
      <c r="U609" s="9"/>
      <c r="V609" s="9"/>
      <c r="W609" s="9"/>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row>
    <row r="610" spans="1:121" hidden="1">
      <c r="A610" s="9"/>
      <c r="B610" s="9"/>
      <c r="C610" s="9"/>
      <c r="D610" s="9"/>
      <c r="E610" s="9"/>
      <c r="F610" s="9"/>
      <c r="G610" s="9"/>
      <c r="H610" s="9"/>
      <c r="I610" s="9"/>
      <c r="J610" s="9"/>
      <c r="K610" s="9"/>
      <c r="L610" s="9"/>
      <c r="M610" s="9"/>
      <c r="N610" s="9"/>
      <c r="O610" s="9"/>
      <c r="P610" s="9"/>
      <c r="Q610" s="9"/>
      <c r="R610" s="9"/>
      <c r="S610" s="9"/>
      <c r="T610" s="9"/>
      <c r="U610" s="9"/>
      <c r="V610" s="9"/>
      <c r="W610" s="9"/>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9"/>
      <c r="DN610" s="9"/>
      <c r="DO610" s="9"/>
      <c r="DP610" s="9"/>
      <c r="DQ610" s="9"/>
    </row>
    <row r="611" spans="1:121" hidden="1">
      <c r="A611" s="9"/>
      <c r="B611" s="9"/>
      <c r="C611" s="9"/>
      <c r="D611" s="9"/>
      <c r="E611" s="9"/>
      <c r="F611" s="9"/>
      <c r="G611" s="9"/>
      <c r="H611" s="9"/>
      <c r="I611" s="9"/>
      <c r="J611" s="9"/>
      <c r="K611" s="9"/>
      <c r="L611" s="9"/>
      <c r="M611" s="9"/>
      <c r="N611" s="9"/>
      <c r="O611" s="9"/>
      <c r="P611" s="9"/>
      <c r="Q611" s="9"/>
      <c r="R611" s="9"/>
      <c r="S611" s="9"/>
      <c r="T611" s="9"/>
      <c r="U611" s="9"/>
      <c r="V611" s="9"/>
      <c r="W611" s="9"/>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row>
    <row r="612" spans="1:121" hidden="1">
      <c r="A612" s="9"/>
      <c r="B612" s="9"/>
      <c r="C612" s="9"/>
      <c r="D612" s="9"/>
      <c r="E612" s="9"/>
      <c r="F612" s="9"/>
      <c r="G612" s="9"/>
      <c r="H612" s="9"/>
      <c r="I612" s="9"/>
      <c r="J612" s="9"/>
      <c r="K612" s="9"/>
      <c r="L612" s="9"/>
      <c r="M612" s="9"/>
      <c r="N612" s="9"/>
      <c r="O612" s="9"/>
      <c r="P612" s="9"/>
      <c r="Q612" s="9"/>
      <c r="R612" s="9"/>
      <c r="S612" s="9"/>
      <c r="T612" s="9"/>
      <c r="U612" s="9"/>
      <c r="V612" s="9"/>
      <c r="W612" s="9"/>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9"/>
      <c r="DN612" s="9"/>
      <c r="DO612" s="9"/>
      <c r="DP612" s="9"/>
      <c r="DQ612" s="9"/>
    </row>
    <row r="613" spans="1:121" hidden="1">
      <c r="A613" s="9"/>
      <c r="B613" s="9"/>
      <c r="C613" s="9"/>
      <c r="D613" s="9"/>
      <c r="E613" s="9"/>
      <c r="F613" s="9"/>
      <c r="G613" s="9"/>
      <c r="H613" s="9"/>
      <c r="I613" s="9"/>
      <c r="J613" s="9"/>
      <c r="K613" s="9"/>
      <c r="L613" s="9"/>
      <c r="M613" s="9"/>
      <c r="N613" s="9"/>
      <c r="O613" s="9"/>
      <c r="P613" s="9"/>
      <c r="Q613" s="9"/>
      <c r="R613" s="9"/>
      <c r="S613" s="9"/>
      <c r="T613" s="9"/>
      <c r="U613" s="9"/>
      <c r="V613" s="9"/>
      <c r="W613" s="9"/>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row>
    <row r="614" spans="1:121" hidden="1">
      <c r="A614" s="9"/>
      <c r="B614" s="9"/>
      <c r="C614" s="9"/>
      <c r="D614" s="9"/>
      <c r="E614" s="9"/>
      <c r="F614" s="9"/>
      <c r="G614" s="9"/>
      <c r="H614" s="9"/>
      <c r="I614" s="9"/>
      <c r="J614" s="9"/>
      <c r="K614" s="9"/>
      <c r="L614" s="9"/>
      <c r="M614" s="9"/>
      <c r="N614" s="9"/>
      <c r="O614" s="9"/>
      <c r="P614" s="9"/>
      <c r="Q614" s="9"/>
      <c r="R614" s="9"/>
      <c r="S614" s="9"/>
      <c r="T614" s="9"/>
      <c r="U614" s="9"/>
      <c r="V614" s="9"/>
      <c r="W614" s="9"/>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9"/>
      <c r="DN614" s="9"/>
      <c r="DO614" s="9"/>
      <c r="DP614" s="9"/>
      <c r="DQ614" s="9"/>
    </row>
    <row r="615" spans="1:121" hidden="1">
      <c r="A615" s="9"/>
      <c r="B615" s="9"/>
      <c r="C615" s="9"/>
      <c r="D615" s="9"/>
      <c r="E615" s="9"/>
      <c r="F615" s="9"/>
      <c r="G615" s="9"/>
      <c r="H615" s="9"/>
      <c r="I615" s="9"/>
      <c r="J615" s="9"/>
      <c r="K615" s="9"/>
      <c r="L615" s="9"/>
      <c r="M615" s="9"/>
      <c r="N615" s="9"/>
      <c r="O615" s="9"/>
      <c r="P615" s="9"/>
      <c r="Q615" s="9"/>
      <c r="R615" s="9"/>
      <c r="S615" s="9"/>
      <c r="T615" s="9"/>
      <c r="U615" s="9"/>
      <c r="V615" s="9"/>
      <c r="W615" s="9"/>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9"/>
      <c r="CW615" s="9"/>
      <c r="CX615" s="9"/>
      <c r="CY615" s="9"/>
      <c r="CZ615" s="9"/>
      <c r="DA615" s="9"/>
      <c r="DB615" s="9"/>
      <c r="DC615" s="9"/>
      <c r="DD615" s="9"/>
      <c r="DE615" s="9"/>
      <c r="DF615" s="9"/>
      <c r="DG615" s="9"/>
      <c r="DH615" s="9"/>
      <c r="DI615" s="9"/>
      <c r="DJ615" s="9"/>
      <c r="DK615" s="9"/>
      <c r="DL615" s="9"/>
      <c r="DM615" s="9"/>
      <c r="DN615" s="9"/>
      <c r="DO615" s="9"/>
      <c r="DP615" s="9"/>
      <c r="DQ615" s="9"/>
    </row>
    <row r="616" spans="1:121" hidden="1">
      <c r="A616" s="9"/>
      <c r="B616" s="9"/>
      <c r="C616" s="9"/>
      <c r="D616" s="9"/>
      <c r="E616" s="9"/>
      <c r="F616" s="9"/>
      <c r="G616" s="9"/>
      <c r="H616" s="9"/>
      <c r="I616" s="9"/>
      <c r="J616" s="9"/>
      <c r="K616" s="9"/>
      <c r="L616" s="9"/>
      <c r="M616" s="9"/>
      <c r="N616" s="9"/>
      <c r="O616" s="9"/>
      <c r="P616" s="9"/>
      <c r="Q616" s="9"/>
      <c r="R616" s="9"/>
      <c r="S616" s="9"/>
      <c r="T616" s="9"/>
      <c r="U616" s="9"/>
      <c r="V616" s="9"/>
      <c r="W616" s="9"/>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9"/>
      <c r="CX616" s="9"/>
      <c r="CY616" s="9"/>
      <c r="CZ616" s="9"/>
      <c r="DA616" s="9"/>
      <c r="DB616" s="9"/>
      <c r="DC616" s="9"/>
      <c r="DD616" s="9"/>
      <c r="DE616" s="9"/>
      <c r="DF616" s="9"/>
      <c r="DG616" s="9"/>
      <c r="DH616" s="9"/>
      <c r="DI616" s="9"/>
      <c r="DJ616" s="9"/>
      <c r="DK616" s="9"/>
      <c r="DL616" s="9"/>
      <c r="DM616" s="9"/>
      <c r="DN616" s="9"/>
      <c r="DO616" s="9"/>
      <c r="DP616" s="9"/>
      <c r="DQ616" s="9"/>
    </row>
    <row r="617" spans="1:121" hidden="1">
      <c r="A617" s="9"/>
      <c r="B617" s="9"/>
      <c r="C617" s="9"/>
      <c r="D617" s="9"/>
      <c r="E617" s="9"/>
      <c r="F617" s="9"/>
      <c r="G617" s="9"/>
      <c r="H617" s="9"/>
      <c r="I617" s="9"/>
      <c r="J617" s="9"/>
      <c r="K617" s="9"/>
      <c r="L617" s="9"/>
      <c r="M617" s="9"/>
      <c r="N617" s="9"/>
      <c r="O617" s="9"/>
      <c r="P617" s="9"/>
      <c r="Q617" s="9"/>
      <c r="R617" s="9"/>
      <c r="S617" s="9"/>
      <c r="T617" s="9"/>
      <c r="U617" s="9"/>
      <c r="V617" s="9"/>
      <c r="W617" s="9"/>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9"/>
      <c r="CW617" s="9"/>
      <c r="CX617" s="9"/>
      <c r="CY617" s="9"/>
      <c r="CZ617" s="9"/>
      <c r="DA617" s="9"/>
      <c r="DB617" s="9"/>
      <c r="DC617" s="9"/>
      <c r="DD617" s="9"/>
      <c r="DE617" s="9"/>
      <c r="DF617" s="9"/>
      <c r="DG617" s="9"/>
      <c r="DH617" s="9"/>
      <c r="DI617" s="9"/>
      <c r="DJ617" s="9"/>
      <c r="DK617" s="9"/>
      <c r="DL617" s="9"/>
      <c r="DM617" s="9"/>
      <c r="DN617" s="9"/>
      <c r="DO617" s="9"/>
      <c r="DP617" s="9"/>
      <c r="DQ617" s="9"/>
    </row>
    <row r="618" spans="1:121" hidden="1">
      <c r="A618" s="9"/>
      <c r="B618" s="9"/>
      <c r="C618" s="9"/>
      <c r="D618" s="9"/>
      <c r="E618" s="9"/>
      <c r="F618" s="9"/>
      <c r="G618" s="9"/>
      <c r="H618" s="9"/>
      <c r="I618" s="9"/>
      <c r="J618" s="9"/>
      <c r="K618" s="9"/>
      <c r="L618" s="9"/>
      <c r="M618" s="9"/>
      <c r="N618" s="9"/>
      <c r="O618" s="9"/>
      <c r="P618" s="9"/>
      <c r="Q618" s="9"/>
      <c r="R618" s="9"/>
      <c r="S618" s="9"/>
      <c r="T618" s="9"/>
      <c r="U618" s="9"/>
      <c r="V618" s="9"/>
      <c r="W618" s="9"/>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row>
    <row r="619" spans="1:121" hidden="1">
      <c r="A619" s="9"/>
      <c r="B619" s="9"/>
      <c r="C619" s="9"/>
      <c r="D619" s="9"/>
      <c r="E619" s="9"/>
      <c r="F619" s="9"/>
      <c r="G619" s="9"/>
      <c r="H619" s="9"/>
      <c r="I619" s="9"/>
      <c r="J619" s="9"/>
      <c r="K619" s="9"/>
      <c r="L619" s="9"/>
      <c r="M619" s="9"/>
      <c r="N619" s="9"/>
      <c r="O619" s="9"/>
      <c r="P619" s="9"/>
      <c r="Q619" s="9"/>
      <c r="R619" s="9"/>
      <c r="S619" s="9"/>
      <c r="T619" s="9"/>
      <c r="U619" s="9"/>
      <c r="V619" s="9"/>
      <c r="W619" s="9"/>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9"/>
      <c r="CW619" s="9"/>
      <c r="CX619" s="9"/>
      <c r="CY619" s="9"/>
      <c r="CZ619" s="9"/>
      <c r="DA619" s="9"/>
      <c r="DB619" s="9"/>
      <c r="DC619" s="9"/>
      <c r="DD619" s="9"/>
      <c r="DE619" s="9"/>
      <c r="DF619" s="9"/>
      <c r="DG619" s="9"/>
      <c r="DH619" s="9"/>
      <c r="DI619" s="9"/>
      <c r="DJ619" s="9"/>
      <c r="DK619" s="9"/>
      <c r="DL619" s="9"/>
      <c r="DM619" s="9"/>
      <c r="DN619" s="9"/>
      <c r="DO619" s="9"/>
      <c r="DP619" s="9"/>
      <c r="DQ619" s="9"/>
    </row>
    <row r="620" spans="1:121" hidden="1">
      <c r="A620" s="9"/>
      <c r="B620" s="9"/>
      <c r="C620" s="9"/>
      <c r="D620" s="9"/>
      <c r="E620" s="9"/>
      <c r="F620" s="9"/>
      <c r="G620" s="9"/>
      <c r="H620" s="9"/>
      <c r="I620" s="9"/>
      <c r="J620" s="9"/>
      <c r="K620" s="9"/>
      <c r="L620" s="9"/>
      <c r="M620" s="9"/>
      <c r="N620" s="9"/>
      <c r="O620" s="9"/>
      <c r="P620" s="9"/>
      <c r="Q620" s="9"/>
      <c r="R620" s="9"/>
      <c r="S620" s="9"/>
      <c r="T620" s="9"/>
      <c r="U620" s="9"/>
      <c r="V620" s="9"/>
      <c r="W620" s="9"/>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9"/>
      <c r="CW620" s="9"/>
      <c r="CX620" s="9"/>
      <c r="CY620" s="9"/>
      <c r="CZ620" s="9"/>
      <c r="DA620" s="9"/>
      <c r="DB620" s="9"/>
      <c r="DC620" s="9"/>
      <c r="DD620" s="9"/>
      <c r="DE620" s="9"/>
      <c r="DF620" s="9"/>
      <c r="DG620" s="9"/>
      <c r="DH620" s="9"/>
      <c r="DI620" s="9"/>
      <c r="DJ620" s="9"/>
      <c r="DK620" s="9"/>
      <c r="DL620" s="9"/>
      <c r="DM620" s="9"/>
      <c r="DN620" s="9"/>
      <c r="DO620" s="9"/>
      <c r="DP620" s="9"/>
      <c r="DQ620" s="9"/>
    </row>
    <row r="621" spans="1:121" hidden="1">
      <c r="A621" s="9"/>
      <c r="B621" s="9"/>
      <c r="C621" s="9"/>
      <c r="D621" s="9"/>
      <c r="E621" s="9"/>
      <c r="F621" s="9"/>
      <c r="G621" s="9"/>
      <c r="H621" s="9"/>
      <c r="I621" s="9"/>
      <c r="J621" s="9"/>
      <c r="K621" s="9"/>
      <c r="L621" s="9"/>
      <c r="M621" s="9"/>
      <c r="N621" s="9"/>
      <c r="O621" s="9"/>
      <c r="P621" s="9"/>
      <c r="Q621" s="9"/>
      <c r="R621" s="9"/>
      <c r="S621" s="9"/>
      <c r="T621" s="9"/>
      <c r="U621" s="9"/>
      <c r="V621" s="9"/>
      <c r="W621" s="9"/>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9"/>
      <c r="DN621" s="9"/>
      <c r="DO621" s="9"/>
      <c r="DP621" s="9"/>
      <c r="DQ621" s="9"/>
    </row>
    <row r="622" spans="1:121" hidden="1">
      <c r="A622" s="9"/>
      <c r="B622" s="9"/>
      <c r="C622" s="9"/>
      <c r="D622" s="9"/>
      <c r="E622" s="9"/>
      <c r="F622" s="9"/>
      <c r="G622" s="9"/>
      <c r="H622" s="9"/>
      <c r="I622" s="9"/>
      <c r="J622" s="9"/>
      <c r="K622" s="9"/>
      <c r="L622" s="9"/>
      <c r="M622" s="9"/>
      <c r="N622" s="9"/>
      <c r="O622" s="9"/>
      <c r="P622" s="9"/>
      <c r="Q622" s="9"/>
      <c r="R622" s="9"/>
      <c r="S622" s="9"/>
      <c r="T622" s="9"/>
      <c r="U622" s="9"/>
      <c r="V622" s="9"/>
      <c r="W622" s="9"/>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9"/>
      <c r="CW622" s="9"/>
      <c r="CX622" s="9"/>
      <c r="CY622" s="9"/>
      <c r="CZ622" s="9"/>
      <c r="DA622" s="9"/>
      <c r="DB622" s="9"/>
      <c r="DC622" s="9"/>
      <c r="DD622" s="9"/>
      <c r="DE622" s="9"/>
      <c r="DF622" s="9"/>
      <c r="DG622" s="9"/>
      <c r="DH622" s="9"/>
      <c r="DI622" s="9"/>
      <c r="DJ622" s="9"/>
      <c r="DK622" s="9"/>
      <c r="DL622" s="9"/>
      <c r="DM622" s="9"/>
      <c r="DN622" s="9"/>
      <c r="DO622" s="9"/>
      <c r="DP622" s="9"/>
      <c r="DQ622" s="9"/>
    </row>
    <row r="623" spans="1:121" hidden="1">
      <c r="A623" s="9"/>
      <c r="B623" s="9"/>
      <c r="C623" s="9"/>
      <c r="D623" s="9"/>
      <c r="E623" s="9"/>
      <c r="F623" s="9"/>
      <c r="G623" s="9"/>
      <c r="H623" s="9"/>
      <c r="I623" s="9"/>
      <c r="J623" s="9"/>
      <c r="K623" s="9"/>
      <c r="L623" s="9"/>
      <c r="M623" s="9"/>
      <c r="N623" s="9"/>
      <c r="O623" s="9"/>
      <c r="P623" s="9"/>
      <c r="Q623" s="9"/>
      <c r="R623" s="9"/>
      <c r="S623" s="9"/>
      <c r="T623" s="9"/>
      <c r="U623" s="9"/>
      <c r="V623" s="9"/>
      <c r="W623" s="9"/>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9"/>
      <c r="CW623" s="9"/>
      <c r="CX623" s="9"/>
      <c r="CY623" s="9"/>
      <c r="CZ623" s="9"/>
      <c r="DA623" s="9"/>
      <c r="DB623" s="9"/>
      <c r="DC623" s="9"/>
      <c r="DD623" s="9"/>
      <c r="DE623" s="9"/>
      <c r="DF623" s="9"/>
      <c r="DG623" s="9"/>
      <c r="DH623" s="9"/>
      <c r="DI623" s="9"/>
      <c r="DJ623" s="9"/>
      <c r="DK623" s="9"/>
      <c r="DL623" s="9"/>
      <c r="DM623" s="9"/>
      <c r="DN623" s="9"/>
      <c r="DO623" s="9"/>
      <c r="DP623" s="9"/>
      <c r="DQ623" s="9"/>
    </row>
    <row r="624" spans="1:121" hidden="1">
      <c r="A624" s="9"/>
      <c r="B624" s="9"/>
      <c r="C624" s="9"/>
      <c r="D624" s="9"/>
      <c r="E624" s="9"/>
      <c r="F624" s="9"/>
      <c r="G624" s="9"/>
      <c r="H624" s="9"/>
      <c r="I624" s="9"/>
      <c r="J624" s="9"/>
      <c r="K624" s="9"/>
      <c r="L624" s="9"/>
      <c r="M624" s="9"/>
      <c r="N624" s="9"/>
      <c r="O624" s="9"/>
      <c r="P624" s="9"/>
      <c r="Q624" s="9"/>
      <c r="R624" s="9"/>
      <c r="S624" s="9"/>
      <c r="T624" s="9"/>
      <c r="U624" s="9"/>
      <c r="V624" s="9"/>
      <c r="W624" s="9"/>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9"/>
      <c r="CX624" s="9"/>
      <c r="CY624" s="9"/>
      <c r="CZ624" s="9"/>
      <c r="DA624" s="9"/>
      <c r="DB624" s="9"/>
      <c r="DC624" s="9"/>
      <c r="DD624" s="9"/>
      <c r="DE624" s="9"/>
      <c r="DF624" s="9"/>
      <c r="DG624" s="9"/>
      <c r="DH624" s="9"/>
      <c r="DI624" s="9"/>
      <c r="DJ624" s="9"/>
      <c r="DK624" s="9"/>
      <c r="DL624" s="9"/>
      <c r="DM624" s="9"/>
      <c r="DN624" s="9"/>
      <c r="DO624" s="9"/>
      <c r="DP624" s="9"/>
      <c r="DQ624" s="9"/>
    </row>
    <row r="625" spans="1:121" hidden="1">
      <c r="A625" s="9"/>
      <c r="B625" s="9"/>
      <c r="C625" s="9"/>
      <c r="D625" s="9"/>
      <c r="E625" s="9"/>
      <c r="F625" s="9"/>
      <c r="G625" s="9"/>
      <c r="H625" s="9"/>
      <c r="I625" s="9"/>
      <c r="J625" s="9"/>
      <c r="K625" s="9"/>
      <c r="L625" s="9"/>
      <c r="M625" s="9"/>
      <c r="N625" s="9"/>
      <c r="O625" s="9"/>
      <c r="P625" s="9"/>
      <c r="Q625" s="9"/>
      <c r="R625" s="9"/>
      <c r="S625" s="9"/>
      <c r="T625" s="9"/>
      <c r="U625" s="9"/>
      <c r="V625" s="9"/>
      <c r="W625" s="9"/>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c r="CY625" s="9"/>
      <c r="CZ625" s="9"/>
      <c r="DA625" s="9"/>
      <c r="DB625" s="9"/>
      <c r="DC625" s="9"/>
      <c r="DD625" s="9"/>
      <c r="DE625" s="9"/>
      <c r="DF625" s="9"/>
      <c r="DG625" s="9"/>
      <c r="DH625" s="9"/>
      <c r="DI625" s="9"/>
      <c r="DJ625" s="9"/>
      <c r="DK625" s="9"/>
      <c r="DL625" s="9"/>
      <c r="DM625" s="9"/>
      <c r="DN625" s="9"/>
      <c r="DO625" s="9"/>
      <c r="DP625" s="9"/>
      <c r="DQ625" s="9"/>
    </row>
    <row r="626" spans="1:121" hidden="1">
      <c r="A626" s="9"/>
      <c r="B626" s="9"/>
      <c r="C626" s="9"/>
      <c r="D626" s="9"/>
      <c r="E626" s="9"/>
      <c r="F626" s="9"/>
      <c r="G626" s="9"/>
      <c r="H626" s="9"/>
      <c r="I626" s="9"/>
      <c r="J626" s="9"/>
      <c r="K626" s="9"/>
      <c r="L626" s="9"/>
      <c r="M626" s="9"/>
      <c r="N626" s="9"/>
      <c r="O626" s="9"/>
      <c r="P626" s="9"/>
      <c r="Q626" s="9"/>
      <c r="R626" s="9"/>
      <c r="S626" s="9"/>
      <c r="T626" s="9"/>
      <c r="U626" s="9"/>
      <c r="V626" s="9"/>
      <c r="W626" s="9"/>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9"/>
      <c r="DN626" s="9"/>
      <c r="DO626" s="9"/>
      <c r="DP626" s="9"/>
      <c r="DQ626" s="9"/>
    </row>
    <row r="627" spans="1:121" hidden="1">
      <c r="A627" s="9"/>
      <c r="B627" s="9"/>
      <c r="C627" s="9"/>
      <c r="D627" s="9"/>
      <c r="E627" s="9"/>
      <c r="F627" s="9"/>
      <c r="G627" s="9"/>
      <c r="H627" s="9"/>
      <c r="I627" s="9"/>
      <c r="J627" s="9"/>
      <c r="K627" s="9"/>
      <c r="L627" s="9"/>
      <c r="M627" s="9"/>
      <c r="N627" s="9"/>
      <c r="O627" s="9"/>
      <c r="P627" s="9"/>
      <c r="Q627" s="9"/>
      <c r="R627" s="9"/>
      <c r="S627" s="9"/>
      <c r="T627" s="9"/>
      <c r="U627" s="9"/>
      <c r="V627" s="9"/>
      <c r="W627" s="9"/>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c r="CY627" s="9"/>
      <c r="CZ627" s="9"/>
      <c r="DA627" s="9"/>
      <c r="DB627" s="9"/>
      <c r="DC627" s="9"/>
      <c r="DD627" s="9"/>
      <c r="DE627" s="9"/>
      <c r="DF627" s="9"/>
      <c r="DG627" s="9"/>
      <c r="DH627" s="9"/>
      <c r="DI627" s="9"/>
      <c r="DJ627" s="9"/>
      <c r="DK627" s="9"/>
      <c r="DL627" s="9"/>
      <c r="DM627" s="9"/>
      <c r="DN627" s="9"/>
      <c r="DO627" s="9"/>
      <c r="DP627" s="9"/>
      <c r="DQ627" s="9"/>
    </row>
    <row r="628" spans="1:121" hidden="1">
      <c r="A628" s="9"/>
      <c r="B628" s="9"/>
      <c r="C628" s="9"/>
      <c r="D628" s="9"/>
      <c r="E628" s="9"/>
      <c r="F628" s="9"/>
      <c r="G628" s="9"/>
      <c r="H628" s="9"/>
      <c r="I628" s="9"/>
      <c r="J628" s="9"/>
      <c r="K628" s="9"/>
      <c r="L628" s="9"/>
      <c r="M628" s="9"/>
      <c r="N628" s="9"/>
      <c r="O628" s="9"/>
      <c r="P628" s="9"/>
      <c r="Q628" s="9"/>
      <c r="R628" s="9"/>
      <c r="S628" s="9"/>
      <c r="T628" s="9"/>
      <c r="U628" s="9"/>
      <c r="V628" s="9"/>
      <c r="W628" s="9"/>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c r="CY628" s="9"/>
      <c r="CZ628" s="9"/>
      <c r="DA628" s="9"/>
      <c r="DB628" s="9"/>
      <c r="DC628" s="9"/>
      <c r="DD628" s="9"/>
      <c r="DE628" s="9"/>
      <c r="DF628" s="9"/>
      <c r="DG628" s="9"/>
      <c r="DH628" s="9"/>
      <c r="DI628" s="9"/>
      <c r="DJ628" s="9"/>
      <c r="DK628" s="9"/>
      <c r="DL628" s="9"/>
      <c r="DM628" s="9"/>
      <c r="DN628" s="9"/>
      <c r="DO628" s="9"/>
      <c r="DP628" s="9"/>
      <c r="DQ628" s="9"/>
    </row>
    <row r="629" spans="1:121" hidden="1">
      <c r="A629" s="9"/>
      <c r="B629" s="9"/>
      <c r="C629" s="9"/>
      <c r="D629" s="9"/>
      <c r="E629" s="9"/>
      <c r="F629" s="9"/>
      <c r="G629" s="9"/>
      <c r="H629" s="9"/>
      <c r="I629" s="9"/>
      <c r="J629" s="9"/>
      <c r="K629" s="9"/>
      <c r="L629" s="9"/>
      <c r="M629" s="9"/>
      <c r="N629" s="9"/>
      <c r="O629" s="9"/>
      <c r="P629" s="9"/>
      <c r="Q629" s="9"/>
      <c r="R629" s="9"/>
      <c r="S629" s="9"/>
      <c r="T629" s="9"/>
      <c r="U629" s="9"/>
      <c r="V629" s="9"/>
      <c r="W629" s="9"/>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c r="CW629" s="9"/>
      <c r="CX629" s="9"/>
      <c r="CY629" s="9"/>
      <c r="CZ629" s="9"/>
      <c r="DA629" s="9"/>
      <c r="DB629" s="9"/>
      <c r="DC629" s="9"/>
      <c r="DD629" s="9"/>
      <c r="DE629" s="9"/>
      <c r="DF629" s="9"/>
      <c r="DG629" s="9"/>
      <c r="DH629" s="9"/>
      <c r="DI629" s="9"/>
      <c r="DJ629" s="9"/>
      <c r="DK629" s="9"/>
      <c r="DL629" s="9"/>
      <c r="DM629" s="9"/>
      <c r="DN629" s="9"/>
      <c r="DO629" s="9"/>
      <c r="DP629" s="9"/>
      <c r="DQ629" s="9"/>
    </row>
    <row r="630" spans="1:121" hidden="1">
      <c r="A630" s="9"/>
      <c r="B630" s="9"/>
      <c r="C630" s="9"/>
      <c r="D630" s="9"/>
      <c r="E630" s="9"/>
      <c r="F630" s="9"/>
      <c r="G630" s="9"/>
      <c r="H630" s="9"/>
      <c r="I630" s="9"/>
      <c r="J630" s="9"/>
      <c r="K630" s="9"/>
      <c r="L630" s="9"/>
      <c r="M630" s="9"/>
      <c r="N630" s="9"/>
      <c r="O630" s="9"/>
      <c r="P630" s="9"/>
      <c r="Q630" s="9"/>
      <c r="R630" s="9"/>
      <c r="S630" s="9"/>
      <c r="T630" s="9"/>
      <c r="U630" s="9"/>
      <c r="V630" s="9"/>
      <c r="W630" s="9"/>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c r="CY630" s="9"/>
      <c r="CZ630" s="9"/>
      <c r="DA630" s="9"/>
      <c r="DB630" s="9"/>
      <c r="DC630" s="9"/>
      <c r="DD630" s="9"/>
      <c r="DE630" s="9"/>
      <c r="DF630" s="9"/>
      <c r="DG630" s="9"/>
      <c r="DH630" s="9"/>
      <c r="DI630" s="9"/>
      <c r="DJ630" s="9"/>
      <c r="DK630" s="9"/>
      <c r="DL630" s="9"/>
      <c r="DM630" s="9"/>
      <c r="DN630" s="9"/>
      <c r="DO630" s="9"/>
      <c r="DP630" s="9"/>
      <c r="DQ630" s="9"/>
    </row>
    <row r="631" spans="1:121" hidden="1">
      <c r="A631" s="9"/>
      <c r="B631" s="9"/>
      <c r="C631" s="9"/>
      <c r="D631" s="9"/>
      <c r="E631" s="9"/>
      <c r="F631" s="9"/>
      <c r="G631" s="9"/>
      <c r="H631" s="9"/>
      <c r="I631" s="9"/>
      <c r="J631" s="9"/>
      <c r="K631" s="9"/>
      <c r="L631" s="9"/>
      <c r="M631" s="9"/>
      <c r="N631" s="9"/>
      <c r="O631" s="9"/>
      <c r="P631" s="9"/>
      <c r="Q631" s="9"/>
      <c r="R631" s="9"/>
      <c r="S631" s="9"/>
      <c r="T631" s="9"/>
      <c r="U631" s="9"/>
      <c r="V631" s="9"/>
      <c r="W631" s="9"/>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9"/>
      <c r="DN631" s="9"/>
      <c r="DO631" s="9"/>
      <c r="DP631" s="9"/>
      <c r="DQ631" s="9"/>
    </row>
    <row r="632" spans="1:121" hidden="1">
      <c r="A632" s="9"/>
      <c r="B632" s="9"/>
      <c r="C632" s="9"/>
      <c r="D632" s="9"/>
      <c r="E632" s="9"/>
      <c r="F632" s="9"/>
      <c r="G632" s="9"/>
      <c r="H632" s="9"/>
      <c r="I632" s="9"/>
      <c r="J632" s="9"/>
      <c r="K632" s="9"/>
      <c r="L632" s="9"/>
      <c r="M632" s="9"/>
      <c r="N632" s="9"/>
      <c r="O632" s="9"/>
      <c r="P632" s="9"/>
      <c r="Q632" s="9"/>
      <c r="R632" s="9"/>
      <c r="S632" s="9"/>
      <c r="T632" s="9"/>
      <c r="U632" s="9"/>
      <c r="V632" s="9"/>
      <c r="W632" s="9"/>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9"/>
      <c r="CW632" s="9"/>
      <c r="CX632" s="9"/>
      <c r="CY632" s="9"/>
      <c r="CZ632" s="9"/>
      <c r="DA632" s="9"/>
      <c r="DB632" s="9"/>
      <c r="DC632" s="9"/>
      <c r="DD632" s="9"/>
      <c r="DE632" s="9"/>
      <c r="DF632" s="9"/>
      <c r="DG632" s="9"/>
      <c r="DH632" s="9"/>
      <c r="DI632" s="9"/>
      <c r="DJ632" s="9"/>
      <c r="DK632" s="9"/>
      <c r="DL632" s="9"/>
      <c r="DM632" s="9"/>
      <c r="DN632" s="9"/>
      <c r="DO632" s="9"/>
      <c r="DP632" s="9"/>
      <c r="DQ632" s="9"/>
    </row>
    <row r="633" spans="1:121" hidden="1">
      <c r="A633" s="9"/>
      <c r="B633" s="9"/>
      <c r="C633" s="9"/>
      <c r="D633" s="9"/>
      <c r="E633" s="9"/>
      <c r="F633" s="9"/>
      <c r="G633" s="9"/>
      <c r="H633" s="9"/>
      <c r="I633" s="9"/>
      <c r="J633" s="9"/>
      <c r="K633" s="9"/>
      <c r="L633" s="9"/>
      <c r="M633" s="9"/>
      <c r="N633" s="9"/>
      <c r="O633" s="9"/>
      <c r="P633" s="9"/>
      <c r="Q633" s="9"/>
      <c r="R633" s="9"/>
      <c r="S633" s="9"/>
      <c r="T633" s="9"/>
      <c r="U633" s="9"/>
      <c r="V633" s="9"/>
      <c r="W633" s="9"/>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9"/>
      <c r="CW633" s="9"/>
      <c r="CX633" s="9"/>
      <c r="CY633" s="9"/>
      <c r="CZ633" s="9"/>
      <c r="DA633" s="9"/>
      <c r="DB633" s="9"/>
      <c r="DC633" s="9"/>
      <c r="DD633" s="9"/>
      <c r="DE633" s="9"/>
      <c r="DF633" s="9"/>
      <c r="DG633" s="9"/>
      <c r="DH633" s="9"/>
      <c r="DI633" s="9"/>
      <c r="DJ633" s="9"/>
      <c r="DK633" s="9"/>
      <c r="DL633" s="9"/>
      <c r="DM633" s="9"/>
      <c r="DN633" s="9"/>
      <c r="DO633" s="9"/>
      <c r="DP633" s="9"/>
      <c r="DQ633" s="9"/>
    </row>
    <row r="634" spans="1:121" hidden="1">
      <c r="A634" s="9"/>
      <c r="B634" s="9"/>
      <c r="C634" s="9"/>
      <c r="D634" s="9"/>
      <c r="E634" s="9"/>
      <c r="F634" s="9"/>
      <c r="G634" s="9"/>
      <c r="H634" s="9"/>
      <c r="I634" s="9"/>
      <c r="J634" s="9"/>
      <c r="K634" s="9"/>
      <c r="L634" s="9"/>
      <c r="M634" s="9"/>
      <c r="N634" s="9"/>
      <c r="O634" s="9"/>
      <c r="P634" s="9"/>
      <c r="Q634" s="9"/>
      <c r="R634" s="9"/>
      <c r="S634" s="9"/>
      <c r="T634" s="9"/>
      <c r="U634" s="9"/>
      <c r="V634" s="9"/>
      <c r="W634" s="9"/>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9"/>
      <c r="CW634" s="9"/>
      <c r="CX634" s="9"/>
      <c r="CY634" s="9"/>
      <c r="CZ634" s="9"/>
      <c r="DA634" s="9"/>
      <c r="DB634" s="9"/>
      <c r="DC634" s="9"/>
      <c r="DD634" s="9"/>
      <c r="DE634" s="9"/>
      <c r="DF634" s="9"/>
      <c r="DG634" s="9"/>
      <c r="DH634" s="9"/>
      <c r="DI634" s="9"/>
      <c r="DJ634" s="9"/>
      <c r="DK634" s="9"/>
      <c r="DL634" s="9"/>
      <c r="DM634" s="9"/>
      <c r="DN634" s="9"/>
      <c r="DO634" s="9"/>
      <c r="DP634" s="9"/>
      <c r="DQ634" s="9"/>
    </row>
    <row r="635" spans="1:121" hidden="1">
      <c r="A635" s="9"/>
      <c r="B635" s="9"/>
      <c r="C635" s="9"/>
      <c r="D635" s="9"/>
      <c r="E635" s="9"/>
      <c r="F635" s="9"/>
      <c r="G635" s="9"/>
      <c r="H635" s="9"/>
      <c r="I635" s="9"/>
      <c r="J635" s="9"/>
      <c r="K635" s="9"/>
      <c r="L635" s="9"/>
      <c r="M635" s="9"/>
      <c r="N635" s="9"/>
      <c r="O635" s="9"/>
      <c r="P635" s="9"/>
      <c r="Q635" s="9"/>
      <c r="R635" s="9"/>
      <c r="S635" s="9"/>
      <c r="T635" s="9"/>
      <c r="U635" s="9"/>
      <c r="V635" s="9"/>
      <c r="W635" s="9"/>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9"/>
      <c r="DN635" s="9"/>
      <c r="DO635" s="9"/>
      <c r="DP635" s="9"/>
      <c r="DQ635" s="9"/>
    </row>
    <row r="636" spans="1:121" hidden="1">
      <c r="A636" s="9"/>
      <c r="B636" s="9"/>
      <c r="C636" s="9"/>
      <c r="D636" s="9"/>
      <c r="E636" s="9"/>
      <c r="F636" s="9"/>
      <c r="G636" s="9"/>
      <c r="H636" s="9"/>
      <c r="I636" s="9"/>
      <c r="J636" s="9"/>
      <c r="K636" s="9"/>
      <c r="L636" s="9"/>
      <c r="M636" s="9"/>
      <c r="N636" s="9"/>
      <c r="O636" s="9"/>
      <c r="P636" s="9"/>
      <c r="Q636" s="9"/>
      <c r="R636" s="9"/>
      <c r="S636" s="9"/>
      <c r="T636" s="9"/>
      <c r="U636" s="9"/>
      <c r="V636" s="9"/>
      <c r="W636" s="9"/>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9"/>
      <c r="DN636" s="9"/>
      <c r="DO636" s="9"/>
      <c r="DP636" s="9"/>
      <c r="DQ636" s="9"/>
    </row>
    <row r="637" spans="1:121" hidden="1">
      <c r="A637" s="9"/>
      <c r="B637" s="9"/>
      <c r="C637" s="9"/>
      <c r="D637" s="9"/>
      <c r="E637" s="9"/>
      <c r="F637" s="9"/>
      <c r="G637" s="9"/>
      <c r="H637" s="9"/>
      <c r="I637" s="9"/>
      <c r="J637" s="9"/>
      <c r="K637" s="9"/>
      <c r="L637" s="9"/>
      <c r="M637" s="9"/>
      <c r="N637" s="9"/>
      <c r="O637" s="9"/>
      <c r="P637" s="9"/>
      <c r="Q637" s="9"/>
      <c r="R637" s="9"/>
      <c r="S637" s="9"/>
      <c r="T637" s="9"/>
      <c r="U637" s="9"/>
      <c r="V637" s="9"/>
      <c r="W637" s="9"/>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9"/>
      <c r="CW637" s="9"/>
      <c r="CX637" s="9"/>
      <c r="CY637" s="9"/>
      <c r="CZ637" s="9"/>
      <c r="DA637" s="9"/>
      <c r="DB637" s="9"/>
      <c r="DC637" s="9"/>
      <c r="DD637" s="9"/>
      <c r="DE637" s="9"/>
      <c r="DF637" s="9"/>
      <c r="DG637" s="9"/>
      <c r="DH637" s="9"/>
      <c r="DI637" s="9"/>
      <c r="DJ637" s="9"/>
      <c r="DK637" s="9"/>
      <c r="DL637" s="9"/>
      <c r="DM637" s="9"/>
      <c r="DN637" s="9"/>
      <c r="DO637" s="9"/>
      <c r="DP637" s="9"/>
      <c r="DQ637" s="9"/>
    </row>
    <row r="638" spans="1:121" hidden="1">
      <c r="A638" s="9"/>
      <c r="B638" s="9"/>
      <c r="C638" s="9"/>
      <c r="D638" s="9"/>
      <c r="E638" s="9"/>
      <c r="F638" s="9"/>
      <c r="G638" s="9"/>
      <c r="H638" s="9"/>
      <c r="I638" s="9"/>
      <c r="J638" s="9"/>
      <c r="K638" s="9"/>
      <c r="L638" s="9"/>
      <c r="M638" s="9"/>
      <c r="N638" s="9"/>
      <c r="O638" s="9"/>
      <c r="P638" s="9"/>
      <c r="Q638" s="9"/>
      <c r="R638" s="9"/>
      <c r="S638" s="9"/>
      <c r="T638" s="9"/>
      <c r="U638" s="9"/>
      <c r="V638" s="9"/>
      <c r="W638" s="9"/>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9"/>
      <c r="CW638" s="9"/>
      <c r="CX638" s="9"/>
      <c r="CY638" s="9"/>
      <c r="CZ638" s="9"/>
      <c r="DA638" s="9"/>
      <c r="DB638" s="9"/>
      <c r="DC638" s="9"/>
      <c r="DD638" s="9"/>
      <c r="DE638" s="9"/>
      <c r="DF638" s="9"/>
      <c r="DG638" s="9"/>
      <c r="DH638" s="9"/>
      <c r="DI638" s="9"/>
      <c r="DJ638" s="9"/>
      <c r="DK638" s="9"/>
      <c r="DL638" s="9"/>
      <c r="DM638" s="9"/>
      <c r="DN638" s="9"/>
      <c r="DO638" s="9"/>
      <c r="DP638" s="9"/>
      <c r="DQ638" s="9"/>
    </row>
    <row r="639" spans="1:121" hidden="1">
      <c r="A639" s="9"/>
      <c r="B639" s="9"/>
      <c r="C639" s="9"/>
      <c r="D639" s="9"/>
      <c r="E639" s="9"/>
      <c r="F639" s="9"/>
      <c r="G639" s="9"/>
      <c r="H639" s="9"/>
      <c r="I639" s="9"/>
      <c r="J639" s="9"/>
      <c r="K639" s="9"/>
      <c r="L639" s="9"/>
      <c r="M639" s="9"/>
      <c r="N639" s="9"/>
      <c r="O639" s="9"/>
      <c r="P639" s="9"/>
      <c r="Q639" s="9"/>
      <c r="R639" s="9"/>
      <c r="S639" s="9"/>
      <c r="T639" s="9"/>
      <c r="U639" s="9"/>
      <c r="V639" s="9"/>
      <c r="W639" s="9"/>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9"/>
      <c r="DN639" s="9"/>
      <c r="DO639" s="9"/>
      <c r="DP639" s="9"/>
      <c r="DQ639" s="9"/>
    </row>
    <row r="640" spans="1:121" hidden="1">
      <c r="A640" s="9"/>
      <c r="B640" s="9"/>
      <c r="C640" s="9"/>
      <c r="D640" s="9"/>
      <c r="E640" s="9"/>
      <c r="F640" s="9"/>
      <c r="G640" s="9"/>
      <c r="H640" s="9"/>
      <c r="I640" s="9"/>
      <c r="J640" s="9"/>
      <c r="K640" s="9"/>
      <c r="L640" s="9"/>
      <c r="M640" s="9"/>
      <c r="N640" s="9"/>
      <c r="O640" s="9"/>
      <c r="P640" s="9"/>
      <c r="Q640" s="9"/>
      <c r="R640" s="9"/>
      <c r="S640" s="9"/>
      <c r="T640" s="9"/>
      <c r="U640" s="9"/>
      <c r="V640" s="9"/>
      <c r="W640" s="9"/>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9"/>
      <c r="DN640" s="9"/>
      <c r="DO640" s="9"/>
      <c r="DP640" s="9"/>
      <c r="DQ640" s="9"/>
    </row>
    <row r="641" spans="1:121" hidden="1">
      <c r="A641" s="9"/>
      <c r="B641" s="9"/>
      <c r="C641" s="9"/>
      <c r="D641" s="9"/>
      <c r="E641" s="9"/>
      <c r="F641" s="9"/>
      <c r="G641" s="9"/>
      <c r="H641" s="9"/>
      <c r="I641" s="9"/>
      <c r="J641" s="9"/>
      <c r="K641" s="9"/>
      <c r="L641" s="9"/>
      <c r="M641" s="9"/>
      <c r="N641" s="9"/>
      <c r="O641" s="9"/>
      <c r="P641" s="9"/>
      <c r="Q641" s="9"/>
      <c r="R641" s="9"/>
      <c r="S641" s="9"/>
      <c r="T641" s="9"/>
      <c r="U641" s="9"/>
      <c r="V641" s="9"/>
      <c r="W641" s="9"/>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9"/>
      <c r="CW641" s="9"/>
      <c r="CX641" s="9"/>
      <c r="CY641" s="9"/>
      <c r="CZ641" s="9"/>
      <c r="DA641" s="9"/>
      <c r="DB641" s="9"/>
      <c r="DC641" s="9"/>
      <c r="DD641" s="9"/>
      <c r="DE641" s="9"/>
      <c r="DF641" s="9"/>
      <c r="DG641" s="9"/>
      <c r="DH641" s="9"/>
      <c r="DI641" s="9"/>
      <c r="DJ641" s="9"/>
      <c r="DK641" s="9"/>
      <c r="DL641" s="9"/>
      <c r="DM641" s="9"/>
      <c r="DN641" s="9"/>
      <c r="DO641" s="9"/>
      <c r="DP641" s="9"/>
      <c r="DQ641" s="9"/>
    </row>
    <row r="642" spans="1:121" hidden="1">
      <c r="A642" s="9"/>
      <c r="B642" s="9"/>
      <c r="C642" s="9"/>
      <c r="D642" s="9"/>
      <c r="E642" s="9"/>
      <c r="F642" s="9"/>
      <c r="G642" s="9"/>
      <c r="H642" s="9"/>
      <c r="I642" s="9"/>
      <c r="J642" s="9"/>
      <c r="K642" s="9"/>
      <c r="L642" s="9"/>
      <c r="M642" s="9"/>
      <c r="N642" s="9"/>
      <c r="O642" s="9"/>
      <c r="P642" s="9"/>
      <c r="Q642" s="9"/>
      <c r="R642" s="9"/>
      <c r="S642" s="9"/>
      <c r="T642" s="9"/>
      <c r="U642" s="9"/>
      <c r="V642" s="9"/>
      <c r="W642" s="9"/>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9"/>
      <c r="DN642" s="9"/>
      <c r="DO642" s="9"/>
      <c r="DP642" s="9"/>
      <c r="DQ642" s="9"/>
    </row>
    <row r="643" spans="1:121" hidden="1">
      <c r="A643" s="9"/>
      <c r="B643" s="9"/>
      <c r="C643" s="9"/>
      <c r="D643" s="9"/>
      <c r="E643" s="9"/>
      <c r="F643" s="9"/>
      <c r="G643" s="9"/>
      <c r="H643" s="9"/>
      <c r="I643" s="9"/>
      <c r="J643" s="9"/>
      <c r="K643" s="9"/>
      <c r="L643" s="9"/>
      <c r="M643" s="9"/>
      <c r="N643" s="9"/>
      <c r="O643" s="9"/>
      <c r="P643" s="9"/>
      <c r="Q643" s="9"/>
      <c r="R643" s="9"/>
      <c r="S643" s="9"/>
      <c r="T643" s="9"/>
      <c r="U643" s="9"/>
      <c r="V643" s="9"/>
      <c r="W643" s="9"/>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c r="CY643" s="9"/>
      <c r="CZ643" s="9"/>
      <c r="DA643" s="9"/>
      <c r="DB643" s="9"/>
      <c r="DC643" s="9"/>
      <c r="DD643" s="9"/>
      <c r="DE643" s="9"/>
      <c r="DF643" s="9"/>
      <c r="DG643" s="9"/>
      <c r="DH643" s="9"/>
      <c r="DI643" s="9"/>
      <c r="DJ643" s="9"/>
      <c r="DK643" s="9"/>
      <c r="DL643" s="9"/>
      <c r="DM643" s="9"/>
      <c r="DN643" s="9"/>
      <c r="DO643" s="9"/>
      <c r="DP643" s="9"/>
      <c r="DQ643" s="9"/>
    </row>
    <row r="644" spans="1:121" hidden="1">
      <c r="A644" s="9"/>
      <c r="B644" s="9"/>
      <c r="C644" s="9"/>
      <c r="D644" s="9"/>
      <c r="E644" s="9"/>
      <c r="F644" s="9"/>
      <c r="G644" s="9"/>
      <c r="H644" s="9"/>
      <c r="I644" s="9"/>
      <c r="J644" s="9"/>
      <c r="K644" s="9"/>
      <c r="L644" s="9"/>
      <c r="M644" s="9"/>
      <c r="N644" s="9"/>
      <c r="O644" s="9"/>
      <c r="P644" s="9"/>
      <c r="Q644" s="9"/>
      <c r="R644" s="9"/>
      <c r="S644" s="9"/>
      <c r="T644" s="9"/>
      <c r="U644" s="9"/>
      <c r="V644" s="9"/>
      <c r="W644" s="9"/>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9"/>
      <c r="DN644" s="9"/>
      <c r="DO644" s="9"/>
      <c r="DP644" s="9"/>
      <c r="DQ644" s="9"/>
    </row>
    <row r="645" spans="1:121" hidden="1">
      <c r="A645" s="9"/>
      <c r="B645" s="9"/>
      <c r="C645" s="9"/>
      <c r="D645" s="9"/>
      <c r="E645" s="9"/>
      <c r="F645" s="9"/>
      <c r="G645" s="9"/>
      <c r="H645" s="9"/>
      <c r="I645" s="9"/>
      <c r="J645" s="9"/>
      <c r="K645" s="9"/>
      <c r="L645" s="9"/>
      <c r="M645" s="9"/>
      <c r="N645" s="9"/>
      <c r="O645" s="9"/>
      <c r="P645" s="9"/>
      <c r="Q645" s="9"/>
      <c r="R645" s="9"/>
      <c r="S645" s="9"/>
      <c r="T645" s="9"/>
      <c r="U645" s="9"/>
      <c r="V645" s="9"/>
      <c r="W645" s="9"/>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9"/>
      <c r="DN645" s="9"/>
      <c r="DO645" s="9"/>
      <c r="DP645" s="9"/>
      <c r="DQ645" s="9"/>
    </row>
    <row r="646" spans="1:121" hidden="1">
      <c r="A646" s="9"/>
      <c r="B646" s="9"/>
      <c r="C646" s="9"/>
      <c r="D646" s="9"/>
      <c r="E646" s="9"/>
      <c r="F646" s="9"/>
      <c r="G646" s="9"/>
      <c r="H646" s="9"/>
      <c r="I646" s="9"/>
      <c r="J646" s="9"/>
      <c r="K646" s="9"/>
      <c r="L646" s="9"/>
      <c r="M646" s="9"/>
      <c r="N646" s="9"/>
      <c r="O646" s="9"/>
      <c r="P646" s="9"/>
      <c r="Q646" s="9"/>
      <c r="R646" s="9"/>
      <c r="S646" s="9"/>
      <c r="T646" s="9"/>
      <c r="U646" s="9"/>
      <c r="V646" s="9"/>
      <c r="W646" s="9"/>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9"/>
      <c r="CW646" s="9"/>
      <c r="CX646" s="9"/>
      <c r="CY646" s="9"/>
      <c r="CZ646" s="9"/>
      <c r="DA646" s="9"/>
      <c r="DB646" s="9"/>
      <c r="DC646" s="9"/>
      <c r="DD646" s="9"/>
      <c r="DE646" s="9"/>
      <c r="DF646" s="9"/>
      <c r="DG646" s="9"/>
      <c r="DH646" s="9"/>
      <c r="DI646" s="9"/>
      <c r="DJ646" s="9"/>
      <c r="DK646" s="9"/>
      <c r="DL646" s="9"/>
      <c r="DM646" s="9"/>
      <c r="DN646" s="9"/>
      <c r="DO646" s="9"/>
      <c r="DP646" s="9"/>
      <c r="DQ646" s="9"/>
    </row>
    <row r="647" spans="1:121" hidden="1">
      <c r="A647" s="9"/>
      <c r="B647" s="9"/>
      <c r="C647" s="9"/>
      <c r="D647" s="9"/>
      <c r="E647" s="9"/>
      <c r="F647" s="9"/>
      <c r="G647" s="9"/>
      <c r="H647" s="9"/>
      <c r="I647" s="9"/>
      <c r="J647" s="9"/>
      <c r="K647" s="9"/>
      <c r="L647" s="9"/>
      <c r="M647" s="9"/>
      <c r="N647" s="9"/>
      <c r="O647" s="9"/>
      <c r="P647" s="9"/>
      <c r="Q647" s="9"/>
      <c r="R647" s="9"/>
      <c r="S647" s="9"/>
      <c r="T647" s="9"/>
      <c r="U647" s="9"/>
      <c r="V647" s="9"/>
      <c r="W647" s="9"/>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9"/>
      <c r="CW647" s="9"/>
      <c r="CX647" s="9"/>
      <c r="CY647" s="9"/>
      <c r="CZ647" s="9"/>
      <c r="DA647" s="9"/>
      <c r="DB647" s="9"/>
      <c r="DC647" s="9"/>
      <c r="DD647" s="9"/>
      <c r="DE647" s="9"/>
      <c r="DF647" s="9"/>
      <c r="DG647" s="9"/>
      <c r="DH647" s="9"/>
      <c r="DI647" s="9"/>
      <c r="DJ647" s="9"/>
      <c r="DK647" s="9"/>
      <c r="DL647" s="9"/>
      <c r="DM647" s="9"/>
      <c r="DN647" s="9"/>
      <c r="DO647" s="9"/>
      <c r="DP647" s="9"/>
      <c r="DQ647" s="9"/>
    </row>
    <row r="648" spans="1:121" hidden="1">
      <c r="A648" s="9"/>
      <c r="B648" s="9"/>
      <c r="C648" s="9"/>
      <c r="D648" s="9"/>
      <c r="E648" s="9"/>
      <c r="F648" s="9"/>
      <c r="G648" s="9"/>
      <c r="H648" s="9"/>
      <c r="I648" s="9"/>
      <c r="J648" s="9"/>
      <c r="K648" s="9"/>
      <c r="L648" s="9"/>
      <c r="M648" s="9"/>
      <c r="N648" s="9"/>
      <c r="O648" s="9"/>
      <c r="P648" s="9"/>
      <c r="Q648" s="9"/>
      <c r="R648" s="9"/>
      <c r="S648" s="9"/>
      <c r="T648" s="9"/>
      <c r="U648" s="9"/>
      <c r="V648" s="9"/>
      <c r="W648" s="9"/>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row>
    <row r="649" spans="1:121" hidden="1">
      <c r="A649" s="9"/>
      <c r="B649" s="9"/>
      <c r="C649" s="9"/>
      <c r="D649" s="9"/>
      <c r="E649" s="9"/>
      <c r="F649" s="9"/>
      <c r="G649" s="9"/>
      <c r="H649" s="9"/>
      <c r="I649" s="9"/>
      <c r="J649" s="9"/>
      <c r="K649" s="9"/>
      <c r="L649" s="9"/>
      <c r="M649" s="9"/>
      <c r="N649" s="9"/>
      <c r="O649" s="9"/>
      <c r="P649" s="9"/>
      <c r="Q649" s="9"/>
      <c r="R649" s="9"/>
      <c r="S649" s="9"/>
      <c r="T649" s="9"/>
      <c r="U649" s="9"/>
      <c r="V649" s="9"/>
      <c r="W649" s="9"/>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c r="DM649" s="9"/>
      <c r="DN649" s="9"/>
      <c r="DO649" s="9"/>
      <c r="DP649" s="9"/>
      <c r="DQ649" s="9"/>
    </row>
    <row r="650" spans="1:121" hidden="1">
      <c r="A650" s="9"/>
      <c r="B650" s="9"/>
      <c r="C650" s="9"/>
      <c r="D650" s="9"/>
      <c r="E650" s="9"/>
      <c r="F650" s="9"/>
      <c r="G650" s="9"/>
      <c r="H650" s="9"/>
      <c r="I650" s="9"/>
      <c r="J650" s="9"/>
      <c r="K650" s="9"/>
      <c r="L650" s="9"/>
      <c r="M650" s="9"/>
      <c r="N650" s="9"/>
      <c r="O650" s="9"/>
      <c r="P650" s="9"/>
      <c r="Q650" s="9"/>
      <c r="R650" s="9"/>
      <c r="S650" s="9"/>
      <c r="T650" s="9"/>
      <c r="U650" s="9"/>
      <c r="V650" s="9"/>
      <c r="W650" s="9"/>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9"/>
      <c r="CW650" s="9"/>
      <c r="CX650" s="9"/>
      <c r="CY650" s="9"/>
      <c r="CZ650" s="9"/>
      <c r="DA650" s="9"/>
      <c r="DB650" s="9"/>
      <c r="DC650" s="9"/>
      <c r="DD650" s="9"/>
      <c r="DE650" s="9"/>
      <c r="DF650" s="9"/>
      <c r="DG650" s="9"/>
      <c r="DH650" s="9"/>
      <c r="DI650" s="9"/>
      <c r="DJ650" s="9"/>
      <c r="DK650" s="9"/>
      <c r="DL650" s="9"/>
      <c r="DM650" s="9"/>
      <c r="DN650" s="9"/>
      <c r="DO650" s="9"/>
      <c r="DP650" s="9"/>
      <c r="DQ650" s="9"/>
    </row>
    <row r="651" spans="1:121" hidden="1">
      <c r="A651" s="9"/>
      <c r="B651" s="9"/>
      <c r="C651" s="9"/>
      <c r="D651" s="9"/>
      <c r="E651" s="9"/>
      <c r="F651" s="9"/>
      <c r="G651" s="9"/>
      <c r="H651" s="9"/>
      <c r="I651" s="9"/>
      <c r="J651" s="9"/>
      <c r="K651" s="9"/>
      <c r="L651" s="9"/>
      <c r="M651" s="9"/>
      <c r="N651" s="9"/>
      <c r="O651" s="9"/>
      <c r="P651" s="9"/>
      <c r="Q651" s="9"/>
      <c r="R651" s="9"/>
      <c r="S651" s="9"/>
      <c r="T651" s="9"/>
      <c r="U651" s="9"/>
      <c r="V651" s="9"/>
      <c r="W651" s="9"/>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9"/>
      <c r="CW651" s="9"/>
      <c r="CX651" s="9"/>
      <c r="CY651" s="9"/>
      <c r="CZ651" s="9"/>
      <c r="DA651" s="9"/>
      <c r="DB651" s="9"/>
      <c r="DC651" s="9"/>
      <c r="DD651" s="9"/>
      <c r="DE651" s="9"/>
      <c r="DF651" s="9"/>
      <c r="DG651" s="9"/>
      <c r="DH651" s="9"/>
      <c r="DI651" s="9"/>
      <c r="DJ651" s="9"/>
      <c r="DK651" s="9"/>
      <c r="DL651" s="9"/>
      <c r="DM651" s="9"/>
      <c r="DN651" s="9"/>
      <c r="DO651" s="9"/>
      <c r="DP651" s="9"/>
      <c r="DQ651" s="9"/>
    </row>
    <row r="652" spans="1:121" hidden="1">
      <c r="A652" s="9"/>
      <c r="B652" s="9"/>
      <c r="C652" s="9"/>
      <c r="D652" s="9"/>
      <c r="E652" s="9"/>
      <c r="F652" s="9"/>
      <c r="G652" s="9"/>
      <c r="H652" s="9"/>
      <c r="I652" s="9"/>
      <c r="J652" s="9"/>
      <c r="K652" s="9"/>
      <c r="L652" s="9"/>
      <c r="M652" s="9"/>
      <c r="N652" s="9"/>
      <c r="O652" s="9"/>
      <c r="P652" s="9"/>
      <c r="Q652" s="9"/>
      <c r="R652" s="9"/>
      <c r="S652" s="9"/>
      <c r="T652" s="9"/>
      <c r="U652" s="9"/>
      <c r="V652" s="9"/>
      <c r="W652" s="9"/>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9"/>
      <c r="CW652" s="9"/>
      <c r="CX652" s="9"/>
      <c r="CY652" s="9"/>
      <c r="CZ652" s="9"/>
      <c r="DA652" s="9"/>
      <c r="DB652" s="9"/>
      <c r="DC652" s="9"/>
      <c r="DD652" s="9"/>
      <c r="DE652" s="9"/>
      <c r="DF652" s="9"/>
      <c r="DG652" s="9"/>
      <c r="DH652" s="9"/>
      <c r="DI652" s="9"/>
      <c r="DJ652" s="9"/>
      <c r="DK652" s="9"/>
      <c r="DL652" s="9"/>
      <c r="DM652" s="9"/>
      <c r="DN652" s="9"/>
      <c r="DO652" s="9"/>
      <c r="DP652" s="9"/>
      <c r="DQ652" s="9"/>
    </row>
    <row r="653" spans="1:121" hidden="1">
      <c r="A653" s="9"/>
      <c r="B653" s="9"/>
      <c r="C653" s="9"/>
      <c r="D653" s="9"/>
      <c r="E653" s="9"/>
      <c r="F653" s="9"/>
      <c r="G653" s="9"/>
      <c r="H653" s="9"/>
      <c r="I653" s="9"/>
      <c r="J653" s="9"/>
      <c r="K653" s="9"/>
      <c r="L653" s="9"/>
      <c r="M653" s="9"/>
      <c r="N653" s="9"/>
      <c r="O653" s="9"/>
      <c r="P653" s="9"/>
      <c r="Q653" s="9"/>
      <c r="R653" s="9"/>
      <c r="S653" s="9"/>
      <c r="T653" s="9"/>
      <c r="U653" s="9"/>
      <c r="V653" s="9"/>
      <c r="W653" s="9"/>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9"/>
      <c r="CW653" s="9"/>
      <c r="CX653" s="9"/>
      <c r="CY653" s="9"/>
      <c r="CZ653" s="9"/>
      <c r="DA653" s="9"/>
      <c r="DB653" s="9"/>
      <c r="DC653" s="9"/>
      <c r="DD653" s="9"/>
      <c r="DE653" s="9"/>
      <c r="DF653" s="9"/>
      <c r="DG653" s="9"/>
      <c r="DH653" s="9"/>
      <c r="DI653" s="9"/>
      <c r="DJ653" s="9"/>
      <c r="DK653" s="9"/>
      <c r="DL653" s="9"/>
      <c r="DM653" s="9"/>
      <c r="DN653" s="9"/>
      <c r="DO653" s="9"/>
      <c r="DP653" s="9"/>
      <c r="DQ653" s="9"/>
    </row>
    <row r="654" spans="1:121" hidden="1">
      <c r="A654" s="9"/>
      <c r="B654" s="9"/>
      <c r="C654" s="9"/>
      <c r="D654" s="9"/>
      <c r="E654" s="9"/>
      <c r="F654" s="9"/>
      <c r="G654" s="9"/>
      <c r="H654" s="9"/>
      <c r="I654" s="9"/>
      <c r="J654" s="9"/>
      <c r="K654" s="9"/>
      <c r="L654" s="9"/>
      <c r="M654" s="9"/>
      <c r="N654" s="9"/>
      <c r="O654" s="9"/>
      <c r="P654" s="9"/>
      <c r="Q654" s="9"/>
      <c r="R654" s="9"/>
      <c r="S654" s="9"/>
      <c r="T654" s="9"/>
      <c r="U654" s="9"/>
      <c r="V654" s="9"/>
      <c r="W654" s="9"/>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9"/>
      <c r="CW654" s="9"/>
      <c r="CX654" s="9"/>
      <c r="CY654" s="9"/>
      <c r="CZ654" s="9"/>
      <c r="DA654" s="9"/>
      <c r="DB654" s="9"/>
      <c r="DC654" s="9"/>
      <c r="DD654" s="9"/>
      <c r="DE654" s="9"/>
      <c r="DF654" s="9"/>
      <c r="DG654" s="9"/>
      <c r="DH654" s="9"/>
      <c r="DI654" s="9"/>
      <c r="DJ654" s="9"/>
      <c r="DK654" s="9"/>
      <c r="DL654" s="9"/>
      <c r="DM654" s="9"/>
      <c r="DN654" s="9"/>
      <c r="DO654" s="9"/>
      <c r="DP654" s="9"/>
      <c r="DQ654" s="9"/>
    </row>
    <row r="655" spans="1:121" hidden="1">
      <c r="A655" s="9"/>
      <c r="B655" s="9"/>
      <c r="C655" s="9"/>
      <c r="D655" s="9"/>
      <c r="E655" s="9"/>
      <c r="F655" s="9"/>
      <c r="G655" s="9"/>
      <c r="H655" s="9"/>
      <c r="I655" s="9"/>
      <c r="J655" s="9"/>
      <c r="K655" s="9"/>
      <c r="L655" s="9"/>
      <c r="M655" s="9"/>
      <c r="N655" s="9"/>
      <c r="O655" s="9"/>
      <c r="P655" s="9"/>
      <c r="Q655" s="9"/>
      <c r="R655" s="9"/>
      <c r="S655" s="9"/>
      <c r="T655" s="9"/>
      <c r="U655" s="9"/>
      <c r="V655" s="9"/>
      <c r="W655" s="9"/>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9"/>
      <c r="CW655" s="9"/>
      <c r="CX655" s="9"/>
      <c r="CY655" s="9"/>
      <c r="CZ655" s="9"/>
      <c r="DA655" s="9"/>
      <c r="DB655" s="9"/>
      <c r="DC655" s="9"/>
      <c r="DD655" s="9"/>
      <c r="DE655" s="9"/>
      <c r="DF655" s="9"/>
      <c r="DG655" s="9"/>
      <c r="DH655" s="9"/>
      <c r="DI655" s="9"/>
      <c r="DJ655" s="9"/>
      <c r="DK655" s="9"/>
      <c r="DL655" s="9"/>
      <c r="DM655" s="9"/>
      <c r="DN655" s="9"/>
      <c r="DO655" s="9"/>
      <c r="DP655" s="9"/>
      <c r="DQ655" s="9"/>
    </row>
    <row r="656" spans="1:121" hidden="1">
      <c r="A656" s="9"/>
      <c r="B656" s="9"/>
      <c r="C656" s="9"/>
      <c r="D656" s="9"/>
      <c r="E656" s="9"/>
      <c r="F656" s="9"/>
      <c r="G656" s="9"/>
      <c r="H656" s="9"/>
      <c r="I656" s="9"/>
      <c r="J656" s="9"/>
      <c r="K656" s="9"/>
      <c r="L656" s="9"/>
      <c r="M656" s="9"/>
      <c r="N656" s="9"/>
      <c r="O656" s="9"/>
      <c r="P656" s="9"/>
      <c r="Q656" s="9"/>
      <c r="R656" s="9"/>
      <c r="S656" s="9"/>
      <c r="T656" s="9"/>
      <c r="U656" s="9"/>
      <c r="V656" s="9"/>
      <c r="W656" s="9"/>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9"/>
      <c r="CX656" s="9"/>
      <c r="CY656" s="9"/>
      <c r="CZ656" s="9"/>
      <c r="DA656" s="9"/>
      <c r="DB656" s="9"/>
      <c r="DC656" s="9"/>
      <c r="DD656" s="9"/>
      <c r="DE656" s="9"/>
      <c r="DF656" s="9"/>
      <c r="DG656" s="9"/>
      <c r="DH656" s="9"/>
      <c r="DI656" s="9"/>
      <c r="DJ656" s="9"/>
      <c r="DK656" s="9"/>
      <c r="DL656" s="9"/>
      <c r="DM656" s="9"/>
      <c r="DN656" s="9"/>
      <c r="DO656" s="9"/>
      <c r="DP656" s="9"/>
      <c r="DQ656" s="9"/>
    </row>
    <row r="657" spans="1:121" hidden="1">
      <c r="A657" s="9"/>
      <c r="B657" s="9"/>
      <c r="C657" s="9"/>
      <c r="D657" s="9"/>
      <c r="E657" s="9"/>
      <c r="F657" s="9"/>
      <c r="G657" s="9"/>
      <c r="H657" s="9"/>
      <c r="I657" s="9"/>
      <c r="J657" s="9"/>
      <c r="K657" s="9"/>
      <c r="L657" s="9"/>
      <c r="M657" s="9"/>
      <c r="N657" s="9"/>
      <c r="O657" s="9"/>
      <c r="P657" s="9"/>
      <c r="Q657" s="9"/>
      <c r="R657" s="9"/>
      <c r="S657" s="9"/>
      <c r="T657" s="9"/>
      <c r="U657" s="9"/>
      <c r="V657" s="9"/>
      <c r="W657" s="9"/>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9"/>
      <c r="CW657" s="9"/>
      <c r="CX657" s="9"/>
      <c r="CY657" s="9"/>
      <c r="CZ657" s="9"/>
      <c r="DA657" s="9"/>
      <c r="DB657" s="9"/>
      <c r="DC657" s="9"/>
      <c r="DD657" s="9"/>
      <c r="DE657" s="9"/>
      <c r="DF657" s="9"/>
      <c r="DG657" s="9"/>
      <c r="DH657" s="9"/>
      <c r="DI657" s="9"/>
      <c r="DJ657" s="9"/>
      <c r="DK657" s="9"/>
      <c r="DL657" s="9"/>
      <c r="DM657" s="9"/>
      <c r="DN657" s="9"/>
      <c r="DO657" s="9"/>
      <c r="DP657" s="9"/>
      <c r="DQ657" s="9"/>
    </row>
    <row r="658" spans="1:121" hidden="1">
      <c r="A658" s="9"/>
      <c r="B658" s="9"/>
      <c r="C658" s="9"/>
      <c r="D658" s="9"/>
      <c r="E658" s="9"/>
      <c r="F658" s="9"/>
      <c r="G658" s="9"/>
      <c r="H658" s="9"/>
      <c r="I658" s="9"/>
      <c r="J658" s="9"/>
      <c r="K658" s="9"/>
      <c r="L658" s="9"/>
      <c r="M658" s="9"/>
      <c r="N658" s="9"/>
      <c r="O658" s="9"/>
      <c r="P658" s="9"/>
      <c r="Q658" s="9"/>
      <c r="R658" s="9"/>
      <c r="S658" s="9"/>
      <c r="T658" s="9"/>
      <c r="U658" s="9"/>
      <c r="V658" s="9"/>
      <c r="W658" s="9"/>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9"/>
      <c r="CW658" s="9"/>
      <c r="CX658" s="9"/>
      <c r="CY658" s="9"/>
      <c r="CZ658" s="9"/>
      <c r="DA658" s="9"/>
      <c r="DB658" s="9"/>
      <c r="DC658" s="9"/>
      <c r="DD658" s="9"/>
      <c r="DE658" s="9"/>
      <c r="DF658" s="9"/>
      <c r="DG658" s="9"/>
      <c r="DH658" s="9"/>
      <c r="DI658" s="9"/>
      <c r="DJ658" s="9"/>
      <c r="DK658" s="9"/>
      <c r="DL658" s="9"/>
      <c r="DM658" s="9"/>
      <c r="DN658" s="9"/>
      <c r="DO658" s="9"/>
      <c r="DP658" s="9"/>
      <c r="DQ658" s="9"/>
    </row>
    <row r="659" spans="1:121" hidden="1">
      <c r="A659" s="9"/>
      <c r="B659" s="9"/>
      <c r="C659" s="9"/>
      <c r="D659" s="9"/>
      <c r="E659" s="9"/>
      <c r="F659" s="9"/>
      <c r="G659" s="9"/>
      <c r="H659" s="9"/>
      <c r="I659" s="9"/>
      <c r="J659" s="9"/>
      <c r="K659" s="9"/>
      <c r="L659" s="9"/>
      <c r="M659" s="9"/>
      <c r="N659" s="9"/>
      <c r="O659" s="9"/>
      <c r="P659" s="9"/>
      <c r="Q659" s="9"/>
      <c r="R659" s="9"/>
      <c r="S659" s="9"/>
      <c r="T659" s="9"/>
      <c r="U659" s="9"/>
      <c r="V659" s="9"/>
      <c r="W659" s="9"/>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9"/>
      <c r="CW659" s="9"/>
      <c r="CX659" s="9"/>
      <c r="CY659" s="9"/>
      <c r="CZ659" s="9"/>
      <c r="DA659" s="9"/>
      <c r="DB659" s="9"/>
      <c r="DC659" s="9"/>
      <c r="DD659" s="9"/>
      <c r="DE659" s="9"/>
      <c r="DF659" s="9"/>
      <c r="DG659" s="9"/>
      <c r="DH659" s="9"/>
      <c r="DI659" s="9"/>
      <c r="DJ659" s="9"/>
      <c r="DK659" s="9"/>
      <c r="DL659" s="9"/>
      <c r="DM659" s="9"/>
      <c r="DN659" s="9"/>
      <c r="DO659" s="9"/>
      <c r="DP659" s="9"/>
      <c r="DQ659" s="9"/>
    </row>
    <row r="660" spans="1:121" hidden="1">
      <c r="A660" s="9"/>
      <c r="B660" s="9"/>
      <c r="C660" s="9"/>
      <c r="D660" s="9"/>
      <c r="E660" s="9"/>
      <c r="F660" s="9"/>
      <c r="G660" s="9"/>
      <c r="H660" s="9"/>
      <c r="I660" s="9"/>
      <c r="J660" s="9"/>
      <c r="K660" s="9"/>
      <c r="L660" s="9"/>
      <c r="M660" s="9"/>
      <c r="N660" s="9"/>
      <c r="O660" s="9"/>
      <c r="P660" s="9"/>
      <c r="Q660" s="9"/>
      <c r="R660" s="9"/>
      <c r="S660" s="9"/>
      <c r="T660" s="9"/>
      <c r="U660" s="9"/>
      <c r="V660" s="9"/>
      <c r="W660" s="9"/>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9"/>
      <c r="CW660" s="9"/>
      <c r="CX660" s="9"/>
      <c r="CY660" s="9"/>
      <c r="CZ660" s="9"/>
      <c r="DA660" s="9"/>
      <c r="DB660" s="9"/>
      <c r="DC660" s="9"/>
      <c r="DD660" s="9"/>
      <c r="DE660" s="9"/>
      <c r="DF660" s="9"/>
      <c r="DG660" s="9"/>
      <c r="DH660" s="9"/>
      <c r="DI660" s="9"/>
      <c r="DJ660" s="9"/>
      <c r="DK660" s="9"/>
      <c r="DL660" s="9"/>
      <c r="DM660" s="9"/>
      <c r="DN660" s="9"/>
      <c r="DO660" s="9"/>
      <c r="DP660" s="9"/>
      <c r="DQ660" s="9"/>
    </row>
    <row r="661" spans="1:121" hidden="1">
      <c r="A661" s="9"/>
      <c r="B661" s="9"/>
      <c r="C661" s="9"/>
      <c r="D661" s="9"/>
      <c r="E661" s="9"/>
      <c r="F661" s="9"/>
      <c r="G661" s="9"/>
      <c r="H661" s="9"/>
      <c r="I661" s="9"/>
      <c r="J661" s="9"/>
      <c r="K661" s="9"/>
      <c r="L661" s="9"/>
      <c r="M661" s="9"/>
      <c r="N661" s="9"/>
      <c r="O661" s="9"/>
      <c r="P661" s="9"/>
      <c r="Q661" s="9"/>
      <c r="R661" s="9"/>
      <c r="S661" s="9"/>
      <c r="T661" s="9"/>
      <c r="U661" s="9"/>
      <c r="V661" s="9"/>
      <c r="W661" s="9"/>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row>
    <row r="662" spans="1:121" hidden="1">
      <c r="A662" s="9"/>
      <c r="B662" s="9"/>
      <c r="C662" s="9"/>
      <c r="D662" s="9"/>
      <c r="E662" s="9"/>
      <c r="F662" s="9"/>
      <c r="G662" s="9"/>
      <c r="H662" s="9"/>
      <c r="I662" s="9"/>
      <c r="J662" s="9"/>
      <c r="K662" s="9"/>
      <c r="L662" s="9"/>
      <c r="M662" s="9"/>
      <c r="N662" s="9"/>
      <c r="O662" s="9"/>
      <c r="P662" s="9"/>
      <c r="Q662" s="9"/>
      <c r="R662" s="9"/>
      <c r="S662" s="9"/>
      <c r="T662" s="9"/>
      <c r="U662" s="9"/>
      <c r="V662" s="9"/>
      <c r="W662" s="9"/>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c r="DM662" s="9"/>
      <c r="DN662" s="9"/>
      <c r="DO662" s="9"/>
      <c r="DP662" s="9"/>
      <c r="DQ662" s="9"/>
    </row>
    <row r="663" spans="1:121" hidden="1">
      <c r="A663" s="9"/>
      <c r="B663" s="9"/>
      <c r="C663" s="9"/>
      <c r="D663" s="9"/>
      <c r="E663" s="9"/>
      <c r="F663" s="9"/>
      <c r="G663" s="9"/>
      <c r="H663" s="9"/>
      <c r="I663" s="9"/>
      <c r="J663" s="9"/>
      <c r="K663" s="9"/>
      <c r="L663" s="9"/>
      <c r="M663" s="9"/>
      <c r="N663" s="9"/>
      <c r="O663" s="9"/>
      <c r="P663" s="9"/>
      <c r="Q663" s="9"/>
      <c r="R663" s="9"/>
      <c r="S663" s="9"/>
      <c r="T663" s="9"/>
      <c r="U663" s="9"/>
      <c r="V663" s="9"/>
      <c r="W663" s="9"/>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c r="DM663" s="9"/>
      <c r="DN663" s="9"/>
      <c r="DO663" s="9"/>
      <c r="DP663" s="9"/>
      <c r="DQ663" s="9"/>
    </row>
    <row r="664" spans="1:121" hidden="1">
      <c r="A664" s="9"/>
      <c r="B664" s="9"/>
      <c r="C664" s="9"/>
      <c r="D664" s="9"/>
      <c r="E664" s="9"/>
      <c r="F664" s="9"/>
      <c r="G664" s="9"/>
      <c r="H664" s="9"/>
      <c r="I664" s="9"/>
      <c r="J664" s="9"/>
      <c r="K664" s="9"/>
      <c r="L664" s="9"/>
      <c r="M664" s="9"/>
      <c r="N664" s="9"/>
      <c r="O664" s="9"/>
      <c r="P664" s="9"/>
      <c r="Q664" s="9"/>
      <c r="R664" s="9"/>
      <c r="S664" s="9"/>
      <c r="T664" s="9"/>
      <c r="U664" s="9"/>
      <c r="V664" s="9"/>
      <c r="W664" s="9"/>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9"/>
      <c r="DN664" s="9"/>
      <c r="DO664" s="9"/>
      <c r="DP664" s="9"/>
      <c r="DQ664" s="9"/>
    </row>
    <row r="665" spans="1:121" hidden="1">
      <c r="A665" s="9"/>
      <c r="B665" s="9"/>
      <c r="C665" s="9"/>
      <c r="D665" s="9"/>
      <c r="E665" s="9"/>
      <c r="F665" s="9"/>
      <c r="G665" s="9"/>
      <c r="H665" s="9"/>
      <c r="I665" s="9"/>
      <c r="J665" s="9"/>
      <c r="K665" s="9"/>
      <c r="L665" s="9"/>
      <c r="M665" s="9"/>
      <c r="N665" s="9"/>
      <c r="O665" s="9"/>
      <c r="P665" s="9"/>
      <c r="Q665" s="9"/>
      <c r="R665" s="9"/>
      <c r="S665" s="9"/>
      <c r="T665" s="9"/>
      <c r="U665" s="9"/>
      <c r="V665" s="9"/>
      <c r="W665" s="9"/>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c r="CW665" s="9"/>
      <c r="CX665" s="9"/>
      <c r="CY665" s="9"/>
      <c r="CZ665" s="9"/>
      <c r="DA665" s="9"/>
      <c r="DB665" s="9"/>
      <c r="DC665" s="9"/>
      <c r="DD665" s="9"/>
      <c r="DE665" s="9"/>
      <c r="DF665" s="9"/>
      <c r="DG665" s="9"/>
      <c r="DH665" s="9"/>
      <c r="DI665" s="9"/>
      <c r="DJ665" s="9"/>
      <c r="DK665" s="9"/>
      <c r="DL665" s="9"/>
      <c r="DM665" s="9"/>
      <c r="DN665" s="9"/>
      <c r="DO665" s="9"/>
      <c r="DP665" s="9"/>
      <c r="DQ665" s="9"/>
    </row>
    <row r="666" spans="1:121" hidden="1">
      <c r="A666" s="9"/>
      <c r="B666" s="9"/>
      <c r="C666" s="9"/>
      <c r="D666" s="9"/>
      <c r="E666" s="9"/>
      <c r="F666" s="9"/>
      <c r="G666" s="9"/>
      <c r="H666" s="9"/>
      <c r="I666" s="9"/>
      <c r="J666" s="9"/>
      <c r="K666" s="9"/>
      <c r="L666" s="9"/>
      <c r="M666" s="9"/>
      <c r="N666" s="9"/>
      <c r="O666" s="9"/>
      <c r="P666" s="9"/>
      <c r="Q666" s="9"/>
      <c r="R666" s="9"/>
      <c r="S666" s="9"/>
      <c r="T666" s="9"/>
      <c r="U666" s="9"/>
      <c r="V666" s="9"/>
      <c r="W666" s="9"/>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c r="CW666" s="9"/>
      <c r="CX666" s="9"/>
      <c r="CY666" s="9"/>
      <c r="CZ666" s="9"/>
      <c r="DA666" s="9"/>
      <c r="DB666" s="9"/>
      <c r="DC666" s="9"/>
      <c r="DD666" s="9"/>
      <c r="DE666" s="9"/>
      <c r="DF666" s="9"/>
      <c r="DG666" s="9"/>
      <c r="DH666" s="9"/>
      <c r="DI666" s="9"/>
      <c r="DJ666" s="9"/>
      <c r="DK666" s="9"/>
      <c r="DL666" s="9"/>
      <c r="DM666" s="9"/>
      <c r="DN666" s="9"/>
      <c r="DO666" s="9"/>
      <c r="DP666" s="9"/>
      <c r="DQ666" s="9"/>
    </row>
    <row r="667" spans="1:121" hidden="1">
      <c r="A667" s="9"/>
      <c r="B667" s="9"/>
      <c r="C667" s="9"/>
      <c r="D667" s="9"/>
      <c r="E667" s="9"/>
      <c r="F667" s="9"/>
      <c r="G667" s="9"/>
      <c r="H667" s="9"/>
      <c r="I667" s="9"/>
      <c r="J667" s="9"/>
      <c r="K667" s="9"/>
      <c r="L667" s="9"/>
      <c r="M667" s="9"/>
      <c r="N667" s="9"/>
      <c r="O667" s="9"/>
      <c r="P667" s="9"/>
      <c r="Q667" s="9"/>
      <c r="R667" s="9"/>
      <c r="S667" s="9"/>
      <c r="T667" s="9"/>
      <c r="U667" s="9"/>
      <c r="V667" s="9"/>
      <c r="W667" s="9"/>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c r="CW667" s="9"/>
      <c r="CX667" s="9"/>
      <c r="CY667" s="9"/>
      <c r="CZ667" s="9"/>
      <c r="DA667" s="9"/>
      <c r="DB667" s="9"/>
      <c r="DC667" s="9"/>
      <c r="DD667" s="9"/>
      <c r="DE667" s="9"/>
      <c r="DF667" s="9"/>
      <c r="DG667" s="9"/>
      <c r="DH667" s="9"/>
      <c r="DI667" s="9"/>
      <c r="DJ667" s="9"/>
      <c r="DK667" s="9"/>
      <c r="DL667" s="9"/>
      <c r="DM667" s="9"/>
      <c r="DN667" s="9"/>
      <c r="DO667" s="9"/>
      <c r="DP667" s="9"/>
      <c r="DQ667" s="9"/>
    </row>
    <row r="668" spans="1:121" hidden="1">
      <c r="A668" s="9"/>
      <c r="B668" s="9"/>
      <c r="C668" s="9"/>
      <c r="D668" s="9"/>
      <c r="E668" s="9"/>
      <c r="F668" s="9"/>
      <c r="G668" s="9"/>
      <c r="H668" s="9"/>
      <c r="I668" s="9"/>
      <c r="J668" s="9"/>
      <c r="K668" s="9"/>
      <c r="L668" s="9"/>
      <c r="M668" s="9"/>
      <c r="N668" s="9"/>
      <c r="O668" s="9"/>
      <c r="P668" s="9"/>
      <c r="Q668" s="9"/>
      <c r="R668" s="9"/>
      <c r="S668" s="9"/>
      <c r="T668" s="9"/>
      <c r="U668" s="9"/>
      <c r="V668" s="9"/>
      <c r="W668" s="9"/>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9"/>
      <c r="CW668" s="9"/>
      <c r="CX668" s="9"/>
      <c r="CY668" s="9"/>
      <c r="CZ668" s="9"/>
      <c r="DA668" s="9"/>
      <c r="DB668" s="9"/>
      <c r="DC668" s="9"/>
      <c r="DD668" s="9"/>
      <c r="DE668" s="9"/>
      <c r="DF668" s="9"/>
      <c r="DG668" s="9"/>
      <c r="DH668" s="9"/>
      <c r="DI668" s="9"/>
      <c r="DJ668" s="9"/>
      <c r="DK668" s="9"/>
      <c r="DL668" s="9"/>
      <c r="DM668" s="9"/>
      <c r="DN668" s="9"/>
      <c r="DO668" s="9"/>
      <c r="DP668" s="9"/>
      <c r="DQ668" s="9"/>
    </row>
    <row r="669" spans="1:121" hidden="1">
      <c r="A669" s="9"/>
      <c r="B669" s="9"/>
      <c r="C669" s="9"/>
      <c r="D669" s="9"/>
      <c r="E669" s="9"/>
      <c r="F669" s="9"/>
      <c r="G669" s="9"/>
      <c r="H669" s="9"/>
      <c r="I669" s="9"/>
      <c r="J669" s="9"/>
      <c r="K669" s="9"/>
      <c r="L669" s="9"/>
      <c r="M669" s="9"/>
      <c r="N669" s="9"/>
      <c r="O669" s="9"/>
      <c r="P669" s="9"/>
      <c r="Q669" s="9"/>
      <c r="R669" s="9"/>
      <c r="S669" s="9"/>
      <c r="T669" s="9"/>
      <c r="U669" s="9"/>
      <c r="V669" s="9"/>
      <c r="W669" s="9"/>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c r="CY669" s="9"/>
      <c r="CZ669" s="9"/>
      <c r="DA669" s="9"/>
      <c r="DB669" s="9"/>
      <c r="DC669" s="9"/>
      <c r="DD669" s="9"/>
      <c r="DE669" s="9"/>
      <c r="DF669" s="9"/>
      <c r="DG669" s="9"/>
      <c r="DH669" s="9"/>
      <c r="DI669" s="9"/>
      <c r="DJ669" s="9"/>
      <c r="DK669" s="9"/>
      <c r="DL669" s="9"/>
      <c r="DM669" s="9"/>
      <c r="DN669" s="9"/>
      <c r="DO669" s="9"/>
      <c r="DP669" s="9"/>
      <c r="DQ669" s="9"/>
    </row>
    <row r="670" spans="1:121" hidden="1">
      <c r="A670" s="9"/>
      <c r="B670" s="9"/>
      <c r="C670" s="9"/>
      <c r="D670" s="9"/>
      <c r="E670" s="9"/>
      <c r="F670" s="9"/>
      <c r="G670" s="9"/>
      <c r="H670" s="9"/>
      <c r="I670" s="9"/>
      <c r="J670" s="9"/>
      <c r="K670" s="9"/>
      <c r="L670" s="9"/>
      <c r="M670" s="9"/>
      <c r="N670" s="9"/>
      <c r="O670" s="9"/>
      <c r="P670" s="9"/>
      <c r="Q670" s="9"/>
      <c r="R670" s="9"/>
      <c r="S670" s="9"/>
      <c r="T670" s="9"/>
      <c r="U670" s="9"/>
      <c r="V670" s="9"/>
      <c r="W670" s="9"/>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9"/>
      <c r="DN670" s="9"/>
      <c r="DO670" s="9"/>
      <c r="DP670" s="9"/>
      <c r="DQ670" s="9"/>
    </row>
    <row r="671" spans="1:121" hidden="1">
      <c r="A671" s="9"/>
      <c r="B671" s="9"/>
      <c r="C671" s="9"/>
      <c r="D671" s="9"/>
      <c r="E671" s="9"/>
      <c r="F671" s="9"/>
      <c r="G671" s="9"/>
      <c r="H671" s="9"/>
      <c r="I671" s="9"/>
      <c r="J671" s="9"/>
      <c r="K671" s="9"/>
      <c r="L671" s="9"/>
      <c r="M671" s="9"/>
      <c r="N671" s="9"/>
      <c r="O671" s="9"/>
      <c r="P671" s="9"/>
      <c r="Q671" s="9"/>
      <c r="R671" s="9"/>
      <c r="S671" s="9"/>
      <c r="T671" s="9"/>
      <c r="U671" s="9"/>
      <c r="V671" s="9"/>
      <c r="W671" s="9"/>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9"/>
      <c r="CW671" s="9"/>
      <c r="CX671" s="9"/>
      <c r="CY671" s="9"/>
      <c r="CZ671" s="9"/>
      <c r="DA671" s="9"/>
      <c r="DB671" s="9"/>
      <c r="DC671" s="9"/>
      <c r="DD671" s="9"/>
      <c r="DE671" s="9"/>
      <c r="DF671" s="9"/>
      <c r="DG671" s="9"/>
      <c r="DH671" s="9"/>
      <c r="DI671" s="9"/>
      <c r="DJ671" s="9"/>
      <c r="DK671" s="9"/>
      <c r="DL671" s="9"/>
      <c r="DM671" s="9"/>
      <c r="DN671" s="9"/>
      <c r="DO671" s="9"/>
      <c r="DP671" s="9"/>
      <c r="DQ671" s="9"/>
    </row>
    <row r="672" spans="1:121" hidden="1">
      <c r="A672" s="9"/>
      <c r="B672" s="9"/>
      <c r="C672" s="9"/>
      <c r="D672" s="9"/>
      <c r="E672" s="9"/>
      <c r="F672" s="9"/>
      <c r="G672" s="9"/>
      <c r="H672" s="9"/>
      <c r="I672" s="9"/>
      <c r="J672" s="9"/>
      <c r="K672" s="9"/>
      <c r="L672" s="9"/>
      <c r="M672" s="9"/>
      <c r="N672" s="9"/>
      <c r="O672" s="9"/>
      <c r="P672" s="9"/>
      <c r="Q672" s="9"/>
      <c r="R672" s="9"/>
      <c r="S672" s="9"/>
      <c r="T672" s="9"/>
      <c r="U672" s="9"/>
      <c r="V672" s="9"/>
      <c r="W672" s="9"/>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9"/>
      <c r="CW672" s="9"/>
      <c r="CX672" s="9"/>
      <c r="CY672" s="9"/>
      <c r="CZ672" s="9"/>
      <c r="DA672" s="9"/>
      <c r="DB672" s="9"/>
      <c r="DC672" s="9"/>
      <c r="DD672" s="9"/>
      <c r="DE672" s="9"/>
      <c r="DF672" s="9"/>
      <c r="DG672" s="9"/>
      <c r="DH672" s="9"/>
      <c r="DI672" s="9"/>
      <c r="DJ672" s="9"/>
      <c r="DK672" s="9"/>
      <c r="DL672" s="9"/>
      <c r="DM672" s="9"/>
      <c r="DN672" s="9"/>
      <c r="DO672" s="9"/>
      <c r="DP672" s="9"/>
      <c r="DQ672" s="9"/>
    </row>
    <row r="673" spans="1:121" hidden="1">
      <c r="A673" s="9"/>
      <c r="B673" s="9"/>
      <c r="C673" s="9"/>
      <c r="D673" s="9"/>
      <c r="E673" s="9"/>
      <c r="F673" s="9"/>
      <c r="G673" s="9"/>
      <c r="H673" s="9"/>
      <c r="I673" s="9"/>
      <c r="J673" s="9"/>
      <c r="K673" s="9"/>
      <c r="L673" s="9"/>
      <c r="M673" s="9"/>
      <c r="N673" s="9"/>
      <c r="O673" s="9"/>
      <c r="P673" s="9"/>
      <c r="Q673" s="9"/>
      <c r="R673" s="9"/>
      <c r="S673" s="9"/>
      <c r="T673" s="9"/>
      <c r="U673" s="9"/>
      <c r="V673" s="9"/>
      <c r="W673" s="9"/>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9"/>
      <c r="CW673" s="9"/>
      <c r="CX673" s="9"/>
      <c r="CY673" s="9"/>
      <c r="CZ673" s="9"/>
      <c r="DA673" s="9"/>
      <c r="DB673" s="9"/>
      <c r="DC673" s="9"/>
      <c r="DD673" s="9"/>
      <c r="DE673" s="9"/>
      <c r="DF673" s="9"/>
      <c r="DG673" s="9"/>
      <c r="DH673" s="9"/>
      <c r="DI673" s="9"/>
      <c r="DJ673" s="9"/>
      <c r="DK673" s="9"/>
      <c r="DL673" s="9"/>
      <c r="DM673" s="9"/>
      <c r="DN673" s="9"/>
      <c r="DO673" s="9"/>
      <c r="DP673" s="9"/>
      <c r="DQ673" s="9"/>
    </row>
    <row r="674" spans="1:121" hidden="1">
      <c r="A674" s="9"/>
      <c r="B674" s="9"/>
      <c r="C674" s="9"/>
      <c r="D674" s="9"/>
      <c r="E674" s="9"/>
      <c r="F674" s="9"/>
      <c r="G674" s="9"/>
      <c r="H674" s="9"/>
      <c r="I674" s="9"/>
      <c r="J674" s="9"/>
      <c r="K674" s="9"/>
      <c r="L674" s="9"/>
      <c r="M674" s="9"/>
      <c r="N674" s="9"/>
      <c r="O674" s="9"/>
      <c r="P674" s="9"/>
      <c r="Q674" s="9"/>
      <c r="R674" s="9"/>
      <c r="S674" s="9"/>
      <c r="T674" s="9"/>
      <c r="U674" s="9"/>
      <c r="V674" s="9"/>
      <c r="W674" s="9"/>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9"/>
      <c r="CW674" s="9"/>
      <c r="CX674" s="9"/>
      <c r="CY674" s="9"/>
      <c r="CZ674" s="9"/>
      <c r="DA674" s="9"/>
      <c r="DB674" s="9"/>
      <c r="DC674" s="9"/>
      <c r="DD674" s="9"/>
      <c r="DE674" s="9"/>
      <c r="DF674" s="9"/>
      <c r="DG674" s="9"/>
      <c r="DH674" s="9"/>
      <c r="DI674" s="9"/>
      <c r="DJ674" s="9"/>
      <c r="DK674" s="9"/>
      <c r="DL674" s="9"/>
      <c r="DM674" s="9"/>
      <c r="DN674" s="9"/>
      <c r="DO674" s="9"/>
      <c r="DP674" s="9"/>
      <c r="DQ674" s="9"/>
    </row>
    <row r="675" spans="1:121" hidden="1">
      <c r="A675" s="9"/>
      <c r="B675" s="9"/>
      <c r="C675" s="9"/>
      <c r="D675" s="9"/>
      <c r="E675" s="9"/>
      <c r="F675" s="9"/>
      <c r="G675" s="9"/>
      <c r="H675" s="9"/>
      <c r="I675" s="9"/>
      <c r="J675" s="9"/>
      <c r="K675" s="9"/>
      <c r="L675" s="9"/>
      <c r="M675" s="9"/>
      <c r="N675" s="9"/>
      <c r="O675" s="9"/>
      <c r="P675" s="9"/>
      <c r="Q675" s="9"/>
      <c r="R675" s="9"/>
      <c r="S675" s="9"/>
      <c r="T675" s="9"/>
      <c r="U675" s="9"/>
      <c r="V675" s="9"/>
      <c r="W675" s="9"/>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9"/>
      <c r="CW675" s="9"/>
      <c r="CX675" s="9"/>
      <c r="CY675" s="9"/>
      <c r="CZ675" s="9"/>
      <c r="DA675" s="9"/>
      <c r="DB675" s="9"/>
      <c r="DC675" s="9"/>
      <c r="DD675" s="9"/>
      <c r="DE675" s="9"/>
      <c r="DF675" s="9"/>
      <c r="DG675" s="9"/>
      <c r="DH675" s="9"/>
      <c r="DI675" s="9"/>
      <c r="DJ675" s="9"/>
      <c r="DK675" s="9"/>
      <c r="DL675" s="9"/>
      <c r="DM675" s="9"/>
      <c r="DN675" s="9"/>
      <c r="DO675" s="9"/>
      <c r="DP675" s="9"/>
      <c r="DQ675" s="9"/>
    </row>
    <row r="676" spans="1:121" hidden="1">
      <c r="A676" s="9"/>
      <c r="B676" s="9"/>
      <c r="C676" s="9"/>
      <c r="D676" s="9"/>
      <c r="E676" s="9"/>
      <c r="F676" s="9"/>
      <c r="G676" s="9"/>
      <c r="H676" s="9"/>
      <c r="I676" s="9"/>
      <c r="J676" s="9"/>
      <c r="K676" s="9"/>
      <c r="L676" s="9"/>
      <c r="M676" s="9"/>
      <c r="N676" s="9"/>
      <c r="O676" s="9"/>
      <c r="P676" s="9"/>
      <c r="Q676" s="9"/>
      <c r="R676" s="9"/>
      <c r="S676" s="9"/>
      <c r="T676" s="9"/>
      <c r="U676" s="9"/>
      <c r="V676" s="9"/>
      <c r="W676" s="9"/>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9"/>
      <c r="CX676" s="9"/>
      <c r="CY676" s="9"/>
      <c r="CZ676" s="9"/>
      <c r="DA676" s="9"/>
      <c r="DB676" s="9"/>
      <c r="DC676" s="9"/>
      <c r="DD676" s="9"/>
      <c r="DE676" s="9"/>
      <c r="DF676" s="9"/>
      <c r="DG676" s="9"/>
      <c r="DH676" s="9"/>
      <c r="DI676" s="9"/>
      <c r="DJ676" s="9"/>
      <c r="DK676" s="9"/>
      <c r="DL676" s="9"/>
      <c r="DM676" s="9"/>
      <c r="DN676" s="9"/>
      <c r="DO676" s="9"/>
      <c r="DP676" s="9"/>
      <c r="DQ676" s="9"/>
    </row>
    <row r="677" spans="1:121" hidden="1">
      <c r="A677" s="9"/>
      <c r="B677" s="9"/>
      <c r="C677" s="9"/>
      <c r="D677" s="9"/>
      <c r="E677" s="9"/>
      <c r="F677" s="9"/>
      <c r="G677" s="9"/>
      <c r="H677" s="9"/>
      <c r="I677" s="9"/>
      <c r="J677" s="9"/>
      <c r="K677" s="9"/>
      <c r="L677" s="9"/>
      <c r="M677" s="9"/>
      <c r="N677" s="9"/>
      <c r="O677" s="9"/>
      <c r="P677" s="9"/>
      <c r="Q677" s="9"/>
      <c r="R677" s="9"/>
      <c r="S677" s="9"/>
      <c r="T677" s="9"/>
      <c r="U677" s="9"/>
      <c r="V677" s="9"/>
      <c r="W677" s="9"/>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9"/>
      <c r="CX677" s="9"/>
      <c r="CY677" s="9"/>
      <c r="CZ677" s="9"/>
      <c r="DA677" s="9"/>
      <c r="DB677" s="9"/>
      <c r="DC677" s="9"/>
      <c r="DD677" s="9"/>
      <c r="DE677" s="9"/>
      <c r="DF677" s="9"/>
      <c r="DG677" s="9"/>
      <c r="DH677" s="9"/>
      <c r="DI677" s="9"/>
      <c r="DJ677" s="9"/>
      <c r="DK677" s="9"/>
      <c r="DL677" s="9"/>
      <c r="DM677" s="9"/>
      <c r="DN677" s="9"/>
      <c r="DO677" s="9"/>
      <c r="DP677" s="9"/>
      <c r="DQ677" s="9"/>
    </row>
    <row r="678" spans="1:121" hidden="1">
      <c r="A678" s="9"/>
      <c r="B678" s="9"/>
      <c r="C678" s="9"/>
      <c r="D678" s="9"/>
      <c r="E678" s="9"/>
      <c r="F678" s="9"/>
      <c r="G678" s="9"/>
      <c r="H678" s="9"/>
      <c r="I678" s="9"/>
      <c r="J678" s="9"/>
      <c r="K678" s="9"/>
      <c r="L678" s="9"/>
      <c r="M678" s="9"/>
      <c r="N678" s="9"/>
      <c r="O678" s="9"/>
      <c r="P678" s="9"/>
      <c r="Q678" s="9"/>
      <c r="R678" s="9"/>
      <c r="S678" s="9"/>
      <c r="T678" s="9"/>
      <c r="U678" s="9"/>
      <c r="V678" s="9"/>
      <c r="W678" s="9"/>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9"/>
      <c r="CW678" s="9"/>
      <c r="CX678" s="9"/>
      <c r="CY678" s="9"/>
      <c r="CZ678" s="9"/>
      <c r="DA678" s="9"/>
      <c r="DB678" s="9"/>
      <c r="DC678" s="9"/>
      <c r="DD678" s="9"/>
      <c r="DE678" s="9"/>
      <c r="DF678" s="9"/>
      <c r="DG678" s="9"/>
      <c r="DH678" s="9"/>
      <c r="DI678" s="9"/>
      <c r="DJ678" s="9"/>
      <c r="DK678" s="9"/>
      <c r="DL678" s="9"/>
      <c r="DM678" s="9"/>
      <c r="DN678" s="9"/>
      <c r="DO678" s="9"/>
      <c r="DP678" s="9"/>
      <c r="DQ678" s="9"/>
    </row>
    <row r="679" spans="1:121" hidden="1">
      <c r="A679" s="9"/>
      <c r="B679" s="9"/>
      <c r="C679" s="9"/>
      <c r="D679" s="9"/>
      <c r="E679" s="9"/>
      <c r="F679" s="9"/>
      <c r="G679" s="9"/>
      <c r="H679" s="9"/>
      <c r="I679" s="9"/>
      <c r="J679" s="9"/>
      <c r="K679" s="9"/>
      <c r="L679" s="9"/>
      <c r="M679" s="9"/>
      <c r="N679" s="9"/>
      <c r="O679" s="9"/>
      <c r="P679" s="9"/>
      <c r="Q679" s="9"/>
      <c r="R679" s="9"/>
      <c r="S679" s="9"/>
      <c r="T679" s="9"/>
      <c r="U679" s="9"/>
      <c r="V679" s="9"/>
      <c r="W679" s="9"/>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9"/>
      <c r="CW679" s="9"/>
      <c r="CX679" s="9"/>
      <c r="CY679" s="9"/>
      <c r="CZ679" s="9"/>
      <c r="DA679" s="9"/>
      <c r="DB679" s="9"/>
      <c r="DC679" s="9"/>
      <c r="DD679" s="9"/>
      <c r="DE679" s="9"/>
      <c r="DF679" s="9"/>
      <c r="DG679" s="9"/>
      <c r="DH679" s="9"/>
      <c r="DI679" s="9"/>
      <c r="DJ679" s="9"/>
      <c r="DK679" s="9"/>
      <c r="DL679" s="9"/>
      <c r="DM679" s="9"/>
      <c r="DN679" s="9"/>
      <c r="DO679" s="9"/>
      <c r="DP679" s="9"/>
      <c r="DQ679" s="9"/>
    </row>
    <row r="680" spans="1:121" hidden="1">
      <c r="A680" s="9"/>
      <c r="B680" s="9"/>
      <c r="C680" s="9"/>
      <c r="D680" s="9"/>
      <c r="E680" s="9"/>
      <c r="F680" s="9"/>
      <c r="G680" s="9"/>
      <c r="H680" s="9"/>
      <c r="I680" s="9"/>
      <c r="J680" s="9"/>
      <c r="K680" s="9"/>
      <c r="L680" s="9"/>
      <c r="M680" s="9"/>
      <c r="N680" s="9"/>
      <c r="O680" s="9"/>
      <c r="P680" s="9"/>
      <c r="Q680" s="9"/>
      <c r="R680" s="9"/>
      <c r="S680" s="9"/>
      <c r="T680" s="9"/>
      <c r="U680" s="9"/>
      <c r="V680" s="9"/>
      <c r="W680" s="9"/>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c r="CY680" s="9"/>
      <c r="CZ680" s="9"/>
      <c r="DA680" s="9"/>
      <c r="DB680" s="9"/>
      <c r="DC680" s="9"/>
      <c r="DD680" s="9"/>
      <c r="DE680" s="9"/>
      <c r="DF680" s="9"/>
      <c r="DG680" s="9"/>
      <c r="DH680" s="9"/>
      <c r="DI680" s="9"/>
      <c r="DJ680" s="9"/>
      <c r="DK680" s="9"/>
      <c r="DL680" s="9"/>
      <c r="DM680" s="9"/>
      <c r="DN680" s="9"/>
      <c r="DO680" s="9"/>
      <c r="DP680" s="9"/>
      <c r="DQ680" s="9"/>
    </row>
    <row r="681" spans="1:121" hidden="1">
      <c r="A681" s="9"/>
      <c r="B681" s="9"/>
      <c r="C681" s="9"/>
      <c r="D681" s="9"/>
      <c r="E681" s="9"/>
      <c r="F681" s="9"/>
      <c r="G681" s="9"/>
      <c r="H681" s="9"/>
      <c r="I681" s="9"/>
      <c r="J681" s="9"/>
      <c r="K681" s="9"/>
      <c r="L681" s="9"/>
      <c r="M681" s="9"/>
      <c r="N681" s="9"/>
      <c r="O681" s="9"/>
      <c r="P681" s="9"/>
      <c r="Q681" s="9"/>
      <c r="R681" s="9"/>
      <c r="S681" s="9"/>
      <c r="T681" s="9"/>
      <c r="U681" s="9"/>
      <c r="V681" s="9"/>
      <c r="W681" s="9"/>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9"/>
      <c r="CW681" s="9"/>
      <c r="CX681" s="9"/>
      <c r="CY681" s="9"/>
      <c r="CZ681" s="9"/>
      <c r="DA681" s="9"/>
      <c r="DB681" s="9"/>
      <c r="DC681" s="9"/>
      <c r="DD681" s="9"/>
      <c r="DE681" s="9"/>
      <c r="DF681" s="9"/>
      <c r="DG681" s="9"/>
      <c r="DH681" s="9"/>
      <c r="DI681" s="9"/>
      <c r="DJ681" s="9"/>
      <c r="DK681" s="9"/>
      <c r="DL681" s="9"/>
      <c r="DM681" s="9"/>
      <c r="DN681" s="9"/>
      <c r="DO681" s="9"/>
      <c r="DP681" s="9"/>
      <c r="DQ681" s="9"/>
    </row>
    <row r="682" spans="1:121" hidden="1">
      <c r="A682" s="9"/>
      <c r="B682" s="9"/>
      <c r="C682" s="9"/>
      <c r="D682" s="9"/>
      <c r="E682" s="9"/>
      <c r="F682" s="9"/>
      <c r="G682" s="9"/>
      <c r="H682" s="9"/>
      <c r="I682" s="9"/>
      <c r="J682" s="9"/>
      <c r="K682" s="9"/>
      <c r="L682" s="9"/>
      <c r="M682" s="9"/>
      <c r="N682" s="9"/>
      <c r="O682" s="9"/>
      <c r="P682" s="9"/>
      <c r="Q682" s="9"/>
      <c r="R682" s="9"/>
      <c r="S682" s="9"/>
      <c r="T682" s="9"/>
      <c r="U682" s="9"/>
      <c r="V682" s="9"/>
      <c r="W682" s="9"/>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9"/>
      <c r="CW682" s="9"/>
      <c r="CX682" s="9"/>
      <c r="CY682" s="9"/>
      <c r="CZ682" s="9"/>
      <c r="DA682" s="9"/>
      <c r="DB682" s="9"/>
      <c r="DC682" s="9"/>
      <c r="DD682" s="9"/>
      <c r="DE682" s="9"/>
      <c r="DF682" s="9"/>
      <c r="DG682" s="9"/>
      <c r="DH682" s="9"/>
      <c r="DI682" s="9"/>
      <c r="DJ682" s="9"/>
      <c r="DK682" s="9"/>
      <c r="DL682" s="9"/>
      <c r="DM682" s="9"/>
      <c r="DN682" s="9"/>
      <c r="DO682" s="9"/>
      <c r="DP682" s="9"/>
      <c r="DQ682" s="9"/>
    </row>
    <row r="683" spans="1:121" hidden="1">
      <c r="A683" s="9"/>
      <c r="B683" s="9"/>
      <c r="C683" s="9"/>
      <c r="D683" s="9"/>
      <c r="E683" s="9"/>
      <c r="F683" s="9"/>
      <c r="G683" s="9"/>
      <c r="H683" s="9"/>
      <c r="I683" s="9"/>
      <c r="J683" s="9"/>
      <c r="K683" s="9"/>
      <c r="L683" s="9"/>
      <c r="M683" s="9"/>
      <c r="N683" s="9"/>
      <c r="O683" s="9"/>
      <c r="P683" s="9"/>
      <c r="Q683" s="9"/>
      <c r="R683" s="9"/>
      <c r="S683" s="9"/>
      <c r="T683" s="9"/>
      <c r="U683" s="9"/>
      <c r="V683" s="9"/>
      <c r="W683" s="9"/>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9"/>
      <c r="CW683" s="9"/>
      <c r="CX683" s="9"/>
      <c r="CY683" s="9"/>
      <c r="CZ683" s="9"/>
      <c r="DA683" s="9"/>
      <c r="DB683" s="9"/>
      <c r="DC683" s="9"/>
      <c r="DD683" s="9"/>
      <c r="DE683" s="9"/>
      <c r="DF683" s="9"/>
      <c r="DG683" s="9"/>
      <c r="DH683" s="9"/>
      <c r="DI683" s="9"/>
      <c r="DJ683" s="9"/>
      <c r="DK683" s="9"/>
      <c r="DL683" s="9"/>
      <c r="DM683" s="9"/>
      <c r="DN683" s="9"/>
      <c r="DO683" s="9"/>
      <c r="DP683" s="9"/>
      <c r="DQ683" s="9"/>
    </row>
    <row r="684" spans="1:121" hidden="1">
      <c r="A684" s="9"/>
      <c r="B684" s="9"/>
      <c r="C684" s="9"/>
      <c r="D684" s="9"/>
      <c r="E684" s="9"/>
      <c r="F684" s="9"/>
      <c r="G684" s="9"/>
      <c r="H684" s="9"/>
      <c r="I684" s="9"/>
      <c r="J684" s="9"/>
      <c r="K684" s="9"/>
      <c r="L684" s="9"/>
      <c r="M684" s="9"/>
      <c r="N684" s="9"/>
      <c r="O684" s="9"/>
      <c r="P684" s="9"/>
      <c r="Q684" s="9"/>
      <c r="R684" s="9"/>
      <c r="S684" s="9"/>
      <c r="T684" s="9"/>
      <c r="U684" s="9"/>
      <c r="V684" s="9"/>
      <c r="W684" s="9"/>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9"/>
      <c r="CW684" s="9"/>
      <c r="CX684" s="9"/>
      <c r="CY684" s="9"/>
      <c r="CZ684" s="9"/>
      <c r="DA684" s="9"/>
      <c r="DB684" s="9"/>
      <c r="DC684" s="9"/>
      <c r="DD684" s="9"/>
      <c r="DE684" s="9"/>
      <c r="DF684" s="9"/>
      <c r="DG684" s="9"/>
      <c r="DH684" s="9"/>
      <c r="DI684" s="9"/>
      <c r="DJ684" s="9"/>
      <c r="DK684" s="9"/>
      <c r="DL684" s="9"/>
      <c r="DM684" s="9"/>
      <c r="DN684" s="9"/>
      <c r="DO684" s="9"/>
      <c r="DP684" s="9"/>
      <c r="DQ684" s="9"/>
    </row>
    <row r="685" spans="1:121" hidden="1">
      <c r="A685" s="9"/>
      <c r="B685" s="9"/>
      <c r="C685" s="9"/>
      <c r="D685" s="9"/>
      <c r="E685" s="9"/>
      <c r="F685" s="9"/>
      <c r="G685" s="9"/>
      <c r="H685" s="9"/>
      <c r="I685" s="9"/>
      <c r="J685" s="9"/>
      <c r="K685" s="9"/>
      <c r="L685" s="9"/>
      <c r="M685" s="9"/>
      <c r="N685" s="9"/>
      <c r="O685" s="9"/>
      <c r="P685" s="9"/>
      <c r="Q685" s="9"/>
      <c r="R685" s="9"/>
      <c r="S685" s="9"/>
      <c r="T685" s="9"/>
      <c r="U685" s="9"/>
      <c r="V685" s="9"/>
      <c r="W685" s="9"/>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9"/>
      <c r="CW685" s="9"/>
      <c r="CX685" s="9"/>
      <c r="CY685" s="9"/>
      <c r="CZ685" s="9"/>
      <c r="DA685" s="9"/>
      <c r="DB685" s="9"/>
      <c r="DC685" s="9"/>
      <c r="DD685" s="9"/>
      <c r="DE685" s="9"/>
      <c r="DF685" s="9"/>
      <c r="DG685" s="9"/>
      <c r="DH685" s="9"/>
      <c r="DI685" s="9"/>
      <c r="DJ685" s="9"/>
      <c r="DK685" s="9"/>
      <c r="DL685" s="9"/>
      <c r="DM685" s="9"/>
      <c r="DN685" s="9"/>
      <c r="DO685" s="9"/>
      <c r="DP685" s="9"/>
      <c r="DQ685" s="9"/>
    </row>
    <row r="686" spans="1:121" hidden="1">
      <c r="A686" s="9"/>
      <c r="B686" s="9"/>
      <c r="C686" s="9"/>
      <c r="D686" s="9"/>
      <c r="E686" s="9"/>
      <c r="F686" s="9"/>
      <c r="G686" s="9"/>
      <c r="H686" s="9"/>
      <c r="I686" s="9"/>
      <c r="J686" s="9"/>
      <c r="K686" s="9"/>
      <c r="L686" s="9"/>
      <c r="M686" s="9"/>
      <c r="N686" s="9"/>
      <c r="O686" s="9"/>
      <c r="P686" s="9"/>
      <c r="Q686" s="9"/>
      <c r="R686" s="9"/>
      <c r="S686" s="9"/>
      <c r="T686" s="9"/>
      <c r="U686" s="9"/>
      <c r="V686" s="9"/>
      <c r="W686" s="9"/>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9"/>
      <c r="DN686" s="9"/>
      <c r="DO686" s="9"/>
      <c r="DP686" s="9"/>
      <c r="DQ686" s="9"/>
    </row>
    <row r="687" spans="1:121" hidden="1">
      <c r="A687" s="9"/>
      <c r="B687" s="9"/>
      <c r="C687" s="9"/>
      <c r="D687" s="9"/>
      <c r="E687" s="9"/>
      <c r="F687" s="9"/>
      <c r="G687" s="9"/>
      <c r="H687" s="9"/>
      <c r="I687" s="9"/>
      <c r="J687" s="9"/>
      <c r="K687" s="9"/>
      <c r="L687" s="9"/>
      <c r="M687" s="9"/>
      <c r="N687" s="9"/>
      <c r="O687" s="9"/>
      <c r="P687" s="9"/>
      <c r="Q687" s="9"/>
      <c r="R687" s="9"/>
      <c r="S687" s="9"/>
      <c r="T687" s="9"/>
      <c r="U687" s="9"/>
      <c r="V687" s="9"/>
      <c r="W687" s="9"/>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c r="CY687" s="9"/>
      <c r="CZ687" s="9"/>
      <c r="DA687" s="9"/>
      <c r="DB687" s="9"/>
      <c r="DC687" s="9"/>
      <c r="DD687" s="9"/>
      <c r="DE687" s="9"/>
      <c r="DF687" s="9"/>
      <c r="DG687" s="9"/>
      <c r="DH687" s="9"/>
      <c r="DI687" s="9"/>
      <c r="DJ687" s="9"/>
      <c r="DK687" s="9"/>
      <c r="DL687" s="9"/>
      <c r="DM687" s="9"/>
      <c r="DN687" s="9"/>
      <c r="DO687" s="9"/>
      <c r="DP687" s="9"/>
      <c r="DQ687" s="9"/>
    </row>
    <row r="688" spans="1:121" hidden="1">
      <c r="A688" s="9"/>
      <c r="B688" s="9"/>
      <c r="C688" s="9"/>
      <c r="D688" s="9"/>
      <c r="E688" s="9"/>
      <c r="F688" s="9"/>
      <c r="G688" s="9"/>
      <c r="H688" s="9"/>
      <c r="I688" s="9"/>
      <c r="J688" s="9"/>
      <c r="K688" s="9"/>
      <c r="L688" s="9"/>
      <c r="M688" s="9"/>
      <c r="N688" s="9"/>
      <c r="O688" s="9"/>
      <c r="P688" s="9"/>
      <c r="Q688" s="9"/>
      <c r="R688" s="9"/>
      <c r="S688" s="9"/>
      <c r="T688" s="9"/>
      <c r="U688" s="9"/>
      <c r="V688" s="9"/>
      <c r="W688" s="9"/>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row>
    <row r="689" spans="1:121" hidden="1">
      <c r="A689" s="9"/>
      <c r="B689" s="9"/>
      <c r="C689" s="9"/>
      <c r="D689" s="9"/>
      <c r="E689" s="9"/>
      <c r="F689" s="9"/>
      <c r="G689" s="9"/>
      <c r="H689" s="9"/>
      <c r="I689" s="9"/>
      <c r="J689" s="9"/>
      <c r="K689" s="9"/>
      <c r="L689" s="9"/>
      <c r="M689" s="9"/>
      <c r="N689" s="9"/>
      <c r="O689" s="9"/>
      <c r="P689" s="9"/>
      <c r="Q689" s="9"/>
      <c r="R689" s="9"/>
      <c r="S689" s="9"/>
      <c r="T689" s="9"/>
      <c r="U689" s="9"/>
      <c r="V689" s="9"/>
      <c r="W689" s="9"/>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row>
    <row r="690" spans="1:121" hidden="1">
      <c r="A690" s="9"/>
      <c r="B690" s="9"/>
      <c r="C690" s="9"/>
      <c r="D690" s="9"/>
      <c r="E690" s="9"/>
      <c r="F690" s="9"/>
      <c r="G690" s="9"/>
      <c r="H690" s="9"/>
      <c r="I690" s="9"/>
      <c r="J690" s="9"/>
      <c r="K690" s="9"/>
      <c r="L690" s="9"/>
      <c r="M690" s="9"/>
      <c r="N690" s="9"/>
      <c r="O690" s="9"/>
      <c r="P690" s="9"/>
      <c r="Q690" s="9"/>
      <c r="R690" s="9"/>
      <c r="S690" s="9"/>
      <c r="T690" s="9"/>
      <c r="U690" s="9"/>
      <c r="V690" s="9"/>
      <c r="W690" s="9"/>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row>
    <row r="691" spans="1:121" hidden="1">
      <c r="A691" s="9"/>
      <c r="B691" s="9"/>
      <c r="C691" s="9"/>
      <c r="D691" s="9"/>
      <c r="E691" s="9"/>
      <c r="F691" s="9"/>
      <c r="G691" s="9"/>
      <c r="H691" s="9"/>
      <c r="I691" s="9"/>
      <c r="J691" s="9"/>
      <c r="K691" s="9"/>
      <c r="L691" s="9"/>
      <c r="M691" s="9"/>
      <c r="N691" s="9"/>
      <c r="O691" s="9"/>
      <c r="P691" s="9"/>
      <c r="Q691" s="9"/>
      <c r="R691" s="9"/>
      <c r="S691" s="9"/>
      <c r="T691" s="9"/>
      <c r="U691" s="9"/>
      <c r="V691" s="9"/>
      <c r="W691" s="9"/>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c r="DM691" s="9"/>
      <c r="DN691" s="9"/>
      <c r="DO691" s="9"/>
      <c r="DP691" s="9"/>
      <c r="DQ691" s="9"/>
    </row>
    <row r="692" spans="1:121" hidden="1">
      <c r="A692" s="9"/>
      <c r="B692" s="9"/>
      <c r="C692" s="9"/>
      <c r="D692" s="9"/>
      <c r="E692" s="9"/>
      <c r="F692" s="9"/>
      <c r="G692" s="9"/>
      <c r="H692" s="9"/>
      <c r="I692" s="9"/>
      <c r="J692" s="9"/>
      <c r="K692" s="9"/>
      <c r="L692" s="9"/>
      <c r="M692" s="9"/>
      <c r="N692" s="9"/>
      <c r="O692" s="9"/>
      <c r="P692" s="9"/>
      <c r="Q692" s="9"/>
      <c r="R692" s="9"/>
      <c r="S692" s="9"/>
      <c r="T692" s="9"/>
      <c r="U692" s="9"/>
      <c r="V692" s="9"/>
      <c r="W692" s="9"/>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9"/>
      <c r="DN692" s="9"/>
      <c r="DO692" s="9"/>
      <c r="DP692" s="9"/>
      <c r="DQ692" s="9"/>
    </row>
    <row r="693" spans="1:121" hidden="1">
      <c r="A693" s="9"/>
      <c r="B693" s="9"/>
      <c r="C693" s="9"/>
      <c r="D693" s="9"/>
      <c r="E693" s="9"/>
      <c r="F693" s="9"/>
      <c r="G693" s="9"/>
      <c r="H693" s="9"/>
      <c r="I693" s="9"/>
      <c r="J693" s="9"/>
      <c r="K693" s="9"/>
      <c r="L693" s="9"/>
      <c r="M693" s="9"/>
      <c r="N693" s="9"/>
      <c r="O693" s="9"/>
      <c r="P693" s="9"/>
      <c r="Q693" s="9"/>
      <c r="R693" s="9"/>
      <c r="S693" s="9"/>
      <c r="T693" s="9"/>
      <c r="U693" s="9"/>
      <c r="V693" s="9"/>
      <c r="W693" s="9"/>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9"/>
      <c r="DN693" s="9"/>
      <c r="DO693" s="9"/>
      <c r="DP693" s="9"/>
      <c r="DQ693" s="9"/>
    </row>
    <row r="694" spans="1:121" hidden="1">
      <c r="A694" s="9"/>
      <c r="B694" s="9"/>
      <c r="C694" s="9"/>
      <c r="D694" s="9"/>
      <c r="E694" s="9"/>
      <c r="F694" s="9"/>
      <c r="G694" s="9"/>
      <c r="H694" s="9"/>
      <c r="I694" s="9"/>
      <c r="J694" s="9"/>
      <c r="K694" s="9"/>
      <c r="L694" s="9"/>
      <c r="M694" s="9"/>
      <c r="N694" s="9"/>
      <c r="O694" s="9"/>
      <c r="P694" s="9"/>
      <c r="Q694" s="9"/>
      <c r="R694" s="9"/>
      <c r="S694" s="9"/>
      <c r="T694" s="9"/>
      <c r="U694" s="9"/>
      <c r="V694" s="9"/>
      <c r="W694" s="9"/>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9"/>
      <c r="DN694" s="9"/>
      <c r="DO694" s="9"/>
      <c r="DP694" s="9"/>
      <c r="DQ694" s="9"/>
    </row>
    <row r="695" spans="1:121" hidden="1">
      <c r="A695" s="9"/>
      <c r="B695" s="9"/>
      <c r="C695" s="9"/>
      <c r="D695" s="9"/>
      <c r="E695" s="9"/>
      <c r="F695" s="9"/>
      <c r="G695" s="9"/>
      <c r="H695" s="9"/>
      <c r="I695" s="9"/>
      <c r="J695" s="9"/>
      <c r="K695" s="9"/>
      <c r="L695" s="9"/>
      <c r="M695" s="9"/>
      <c r="N695" s="9"/>
      <c r="O695" s="9"/>
      <c r="P695" s="9"/>
      <c r="Q695" s="9"/>
      <c r="R695" s="9"/>
      <c r="S695" s="9"/>
      <c r="T695" s="9"/>
      <c r="U695" s="9"/>
      <c r="V695" s="9"/>
      <c r="W695" s="9"/>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9"/>
      <c r="DN695" s="9"/>
      <c r="DO695" s="9"/>
      <c r="DP695" s="9"/>
      <c r="DQ695" s="9"/>
    </row>
    <row r="696" spans="1:121" hidden="1">
      <c r="A696" s="9"/>
      <c r="B696" s="9"/>
      <c r="C696" s="9"/>
      <c r="D696" s="9"/>
      <c r="E696" s="9"/>
      <c r="F696" s="9"/>
      <c r="G696" s="9"/>
      <c r="H696" s="9"/>
      <c r="I696" s="9"/>
      <c r="J696" s="9"/>
      <c r="K696" s="9"/>
      <c r="L696" s="9"/>
      <c r="M696" s="9"/>
      <c r="N696" s="9"/>
      <c r="O696" s="9"/>
      <c r="P696" s="9"/>
      <c r="Q696" s="9"/>
      <c r="R696" s="9"/>
      <c r="S696" s="9"/>
      <c r="T696" s="9"/>
      <c r="U696" s="9"/>
      <c r="V696" s="9"/>
      <c r="W696" s="9"/>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9"/>
      <c r="DN696" s="9"/>
      <c r="DO696" s="9"/>
      <c r="DP696" s="9"/>
      <c r="DQ696" s="9"/>
    </row>
    <row r="697" spans="1:121" hidden="1">
      <c r="A697" s="9"/>
      <c r="B697" s="9"/>
      <c r="C697" s="9"/>
      <c r="D697" s="9"/>
      <c r="E697" s="9"/>
      <c r="F697" s="9"/>
      <c r="G697" s="9"/>
      <c r="H697" s="9"/>
      <c r="I697" s="9"/>
      <c r="J697" s="9"/>
      <c r="K697" s="9"/>
      <c r="L697" s="9"/>
      <c r="M697" s="9"/>
      <c r="N697" s="9"/>
      <c r="O697" s="9"/>
      <c r="P697" s="9"/>
      <c r="Q697" s="9"/>
      <c r="R697" s="9"/>
      <c r="S697" s="9"/>
      <c r="T697" s="9"/>
      <c r="U697" s="9"/>
      <c r="V697" s="9"/>
      <c r="W697" s="9"/>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row>
    <row r="698" spans="1:121" hidden="1">
      <c r="A698" s="9"/>
      <c r="B698" s="9"/>
      <c r="C698" s="9"/>
      <c r="D698" s="9"/>
      <c r="E698" s="9"/>
      <c r="F698" s="9"/>
      <c r="G698" s="9"/>
      <c r="H698" s="9"/>
      <c r="I698" s="9"/>
      <c r="J698" s="9"/>
      <c r="K698" s="9"/>
      <c r="L698" s="9"/>
      <c r="M698" s="9"/>
      <c r="N698" s="9"/>
      <c r="O698" s="9"/>
      <c r="P698" s="9"/>
      <c r="Q698" s="9"/>
      <c r="R698" s="9"/>
      <c r="S698" s="9"/>
      <c r="T698" s="9"/>
      <c r="U698" s="9"/>
      <c r="V698" s="9"/>
      <c r="W698" s="9"/>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row>
    <row r="699" spans="1:121" hidden="1">
      <c r="A699" s="9"/>
      <c r="B699" s="9"/>
      <c r="C699" s="9"/>
      <c r="D699" s="9"/>
      <c r="E699" s="9"/>
      <c r="F699" s="9"/>
      <c r="G699" s="9"/>
      <c r="H699" s="9"/>
      <c r="I699" s="9"/>
      <c r="J699" s="9"/>
      <c r="K699" s="9"/>
      <c r="L699" s="9"/>
      <c r="M699" s="9"/>
      <c r="N699" s="9"/>
      <c r="O699" s="9"/>
      <c r="P699" s="9"/>
      <c r="Q699" s="9"/>
      <c r="R699" s="9"/>
      <c r="S699" s="9"/>
      <c r="T699" s="9"/>
      <c r="U699" s="9"/>
      <c r="V699" s="9"/>
      <c r="W699" s="9"/>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row>
    <row r="700" spans="1:121" hidden="1">
      <c r="A700" s="9"/>
      <c r="B700" s="9"/>
      <c r="C700" s="9"/>
      <c r="D700" s="9"/>
      <c r="E700" s="9"/>
      <c r="F700" s="9"/>
      <c r="G700" s="9"/>
      <c r="H700" s="9"/>
      <c r="I700" s="9"/>
      <c r="J700" s="9"/>
      <c r="K700" s="9"/>
      <c r="L700" s="9"/>
      <c r="M700" s="9"/>
      <c r="N700" s="9"/>
      <c r="O700" s="9"/>
      <c r="P700" s="9"/>
      <c r="Q700" s="9"/>
      <c r="R700" s="9"/>
      <c r="S700" s="9"/>
      <c r="T700" s="9"/>
      <c r="U700" s="9"/>
      <c r="V700" s="9"/>
      <c r="W700" s="9"/>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row>
    <row r="701" spans="1:121" hidden="1">
      <c r="A701" s="9"/>
      <c r="B701" s="9"/>
      <c r="C701" s="9"/>
      <c r="D701" s="9"/>
      <c r="E701" s="9"/>
      <c r="F701" s="9"/>
      <c r="G701" s="9"/>
      <c r="H701" s="9"/>
      <c r="I701" s="9"/>
      <c r="J701" s="9"/>
      <c r="K701" s="9"/>
      <c r="L701" s="9"/>
      <c r="M701" s="9"/>
      <c r="N701" s="9"/>
      <c r="O701" s="9"/>
      <c r="P701" s="9"/>
      <c r="Q701" s="9"/>
      <c r="R701" s="9"/>
      <c r="S701" s="9"/>
      <c r="T701" s="9"/>
      <c r="U701" s="9"/>
      <c r="V701" s="9"/>
      <c r="W701" s="9"/>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row>
    <row r="702" spans="1:121" hidden="1">
      <c r="A702" s="9"/>
      <c r="B702" s="9"/>
      <c r="C702" s="9"/>
      <c r="D702" s="9"/>
      <c r="E702" s="9"/>
      <c r="F702" s="9"/>
      <c r="G702" s="9"/>
      <c r="H702" s="9"/>
      <c r="I702" s="9"/>
      <c r="J702" s="9"/>
      <c r="K702" s="9"/>
      <c r="L702" s="9"/>
      <c r="M702" s="9"/>
      <c r="N702" s="9"/>
      <c r="O702" s="9"/>
      <c r="P702" s="9"/>
      <c r="Q702" s="9"/>
      <c r="R702" s="9"/>
      <c r="S702" s="9"/>
      <c r="T702" s="9"/>
      <c r="U702" s="9"/>
      <c r="V702" s="9"/>
      <c r="W702" s="9"/>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row>
    <row r="703" spans="1:121" hidden="1">
      <c r="A703" s="9"/>
      <c r="B703" s="9"/>
      <c r="C703" s="9"/>
      <c r="D703" s="9"/>
      <c r="E703" s="9"/>
      <c r="F703" s="9"/>
      <c r="G703" s="9"/>
      <c r="H703" s="9"/>
      <c r="I703" s="9"/>
      <c r="J703" s="9"/>
      <c r="K703" s="9"/>
      <c r="L703" s="9"/>
      <c r="M703" s="9"/>
      <c r="N703" s="9"/>
      <c r="O703" s="9"/>
      <c r="P703" s="9"/>
      <c r="Q703" s="9"/>
      <c r="R703" s="9"/>
      <c r="S703" s="9"/>
      <c r="T703" s="9"/>
      <c r="U703" s="9"/>
      <c r="V703" s="9"/>
      <c r="W703" s="9"/>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row>
    <row r="704" spans="1:121" hidden="1">
      <c r="A704" s="9"/>
      <c r="B704" s="9"/>
      <c r="C704" s="9"/>
      <c r="D704" s="9"/>
      <c r="E704" s="9"/>
      <c r="F704" s="9"/>
      <c r="G704" s="9"/>
      <c r="H704" s="9"/>
      <c r="I704" s="9"/>
      <c r="J704" s="9"/>
      <c r="K704" s="9"/>
      <c r="L704" s="9"/>
      <c r="M704" s="9"/>
      <c r="N704" s="9"/>
      <c r="O704" s="9"/>
      <c r="P704" s="9"/>
      <c r="Q704" s="9"/>
      <c r="R704" s="9"/>
      <c r="S704" s="9"/>
      <c r="T704" s="9"/>
      <c r="U704" s="9"/>
      <c r="V704" s="9"/>
      <c r="W704" s="9"/>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row>
    <row r="705" spans="1:121" hidden="1">
      <c r="A705" s="9"/>
      <c r="B705" s="9"/>
      <c r="C705" s="9"/>
      <c r="D705" s="9"/>
      <c r="E705" s="9"/>
      <c r="F705" s="9"/>
      <c r="G705" s="9"/>
      <c r="H705" s="9"/>
      <c r="I705" s="9"/>
      <c r="J705" s="9"/>
      <c r="K705" s="9"/>
      <c r="L705" s="9"/>
      <c r="M705" s="9"/>
      <c r="N705" s="9"/>
      <c r="O705" s="9"/>
      <c r="P705" s="9"/>
      <c r="Q705" s="9"/>
      <c r="R705" s="9"/>
      <c r="S705" s="9"/>
      <c r="T705" s="9"/>
      <c r="U705" s="9"/>
      <c r="V705" s="9"/>
      <c r="W705" s="9"/>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row>
    <row r="706" spans="1:121" hidden="1">
      <c r="A706" s="9"/>
      <c r="B706" s="9"/>
      <c r="C706" s="9"/>
      <c r="D706" s="9"/>
      <c r="E706" s="9"/>
      <c r="F706" s="9"/>
      <c r="G706" s="9"/>
      <c r="H706" s="9"/>
      <c r="I706" s="9"/>
      <c r="J706" s="9"/>
      <c r="K706" s="9"/>
      <c r="L706" s="9"/>
      <c r="M706" s="9"/>
      <c r="N706" s="9"/>
      <c r="O706" s="9"/>
      <c r="P706" s="9"/>
      <c r="Q706" s="9"/>
      <c r="R706" s="9"/>
      <c r="S706" s="9"/>
      <c r="T706" s="9"/>
      <c r="U706" s="9"/>
      <c r="V706" s="9"/>
      <c r="W706" s="9"/>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row>
    <row r="707" spans="1:121" hidden="1">
      <c r="A707" s="9"/>
      <c r="B707" s="9"/>
      <c r="C707" s="9"/>
      <c r="D707" s="9"/>
      <c r="E707" s="9"/>
      <c r="F707" s="9"/>
      <c r="G707" s="9"/>
      <c r="H707" s="9"/>
      <c r="I707" s="9"/>
      <c r="J707" s="9"/>
      <c r="K707" s="9"/>
      <c r="L707" s="9"/>
      <c r="M707" s="9"/>
      <c r="N707" s="9"/>
      <c r="O707" s="9"/>
      <c r="P707" s="9"/>
      <c r="Q707" s="9"/>
      <c r="R707" s="9"/>
      <c r="S707" s="9"/>
      <c r="T707" s="9"/>
      <c r="U707" s="9"/>
      <c r="V707" s="9"/>
      <c r="W707" s="9"/>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row>
    <row r="708" spans="1:121" hidden="1">
      <c r="A708" s="9"/>
      <c r="B708" s="9"/>
      <c r="C708" s="9"/>
      <c r="D708" s="9"/>
      <c r="E708" s="9"/>
      <c r="F708" s="9"/>
      <c r="G708" s="9"/>
      <c r="H708" s="9"/>
      <c r="I708" s="9"/>
      <c r="J708" s="9"/>
      <c r="K708" s="9"/>
      <c r="L708" s="9"/>
      <c r="M708" s="9"/>
      <c r="N708" s="9"/>
      <c r="O708" s="9"/>
      <c r="P708" s="9"/>
      <c r="Q708" s="9"/>
      <c r="R708" s="9"/>
      <c r="S708" s="9"/>
      <c r="T708" s="9"/>
      <c r="U708" s="9"/>
      <c r="V708" s="9"/>
      <c r="W708" s="9"/>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row>
    <row r="709" spans="1:121" hidden="1">
      <c r="A709" s="9"/>
      <c r="B709" s="9"/>
      <c r="C709" s="9"/>
      <c r="D709" s="9"/>
      <c r="E709" s="9"/>
      <c r="F709" s="9"/>
      <c r="G709" s="9"/>
      <c r="H709" s="9"/>
      <c r="I709" s="9"/>
      <c r="J709" s="9"/>
      <c r="K709" s="9"/>
      <c r="L709" s="9"/>
      <c r="M709" s="9"/>
      <c r="N709" s="9"/>
      <c r="O709" s="9"/>
      <c r="P709" s="9"/>
      <c r="Q709" s="9"/>
      <c r="R709" s="9"/>
      <c r="S709" s="9"/>
      <c r="T709" s="9"/>
      <c r="U709" s="9"/>
      <c r="V709" s="9"/>
      <c r="W709" s="9"/>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9"/>
      <c r="DN709" s="9"/>
      <c r="DO709" s="9"/>
      <c r="DP709" s="9"/>
      <c r="DQ709" s="9"/>
    </row>
    <row r="710" spans="1:121" hidden="1">
      <c r="A710" s="9"/>
      <c r="B710" s="9"/>
      <c r="C710" s="9"/>
      <c r="D710" s="9"/>
      <c r="E710" s="9"/>
      <c r="F710" s="9"/>
      <c r="G710" s="9"/>
      <c r="H710" s="9"/>
      <c r="I710" s="9"/>
      <c r="J710" s="9"/>
      <c r="K710" s="9"/>
      <c r="L710" s="9"/>
      <c r="M710" s="9"/>
      <c r="N710" s="9"/>
      <c r="O710" s="9"/>
      <c r="P710" s="9"/>
      <c r="Q710" s="9"/>
      <c r="R710" s="9"/>
      <c r="S710" s="9"/>
      <c r="T710" s="9"/>
      <c r="U710" s="9"/>
      <c r="V710" s="9"/>
      <c r="W710" s="9"/>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c r="CY710" s="9"/>
      <c r="CZ710" s="9"/>
      <c r="DA710" s="9"/>
      <c r="DB710" s="9"/>
      <c r="DC710" s="9"/>
      <c r="DD710" s="9"/>
      <c r="DE710" s="9"/>
      <c r="DF710" s="9"/>
      <c r="DG710" s="9"/>
      <c r="DH710" s="9"/>
      <c r="DI710" s="9"/>
      <c r="DJ710" s="9"/>
      <c r="DK710" s="9"/>
      <c r="DL710" s="9"/>
      <c r="DM710" s="9"/>
      <c r="DN710" s="9"/>
      <c r="DO710" s="9"/>
      <c r="DP710" s="9"/>
      <c r="DQ710" s="9"/>
    </row>
    <row r="711" spans="1:121" hidden="1">
      <c r="A711" s="9"/>
      <c r="B711" s="9"/>
      <c r="C711" s="9"/>
      <c r="D711" s="9"/>
      <c r="E711" s="9"/>
      <c r="F711" s="9"/>
      <c r="G711" s="9"/>
      <c r="H711" s="9"/>
      <c r="I711" s="9"/>
      <c r="J711" s="9"/>
      <c r="K711" s="9"/>
      <c r="L711" s="9"/>
      <c r="M711" s="9"/>
      <c r="N711" s="9"/>
      <c r="O711" s="9"/>
      <c r="P711" s="9"/>
      <c r="Q711" s="9"/>
      <c r="R711" s="9"/>
      <c r="S711" s="9"/>
      <c r="T711" s="9"/>
      <c r="U711" s="9"/>
      <c r="V711" s="9"/>
      <c r="W711" s="9"/>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9"/>
      <c r="DN711" s="9"/>
      <c r="DO711" s="9"/>
      <c r="DP711" s="9"/>
      <c r="DQ711" s="9"/>
    </row>
    <row r="712" spans="1:121" hidden="1">
      <c r="A712" s="9"/>
      <c r="B712" s="9"/>
      <c r="C712" s="9"/>
      <c r="D712" s="9"/>
      <c r="E712" s="9"/>
      <c r="F712" s="9"/>
      <c r="G712" s="9"/>
      <c r="H712" s="9"/>
      <c r="I712" s="9"/>
      <c r="J712" s="9"/>
      <c r="K712" s="9"/>
      <c r="L712" s="9"/>
      <c r="M712" s="9"/>
      <c r="N712" s="9"/>
      <c r="O712" s="9"/>
      <c r="P712" s="9"/>
      <c r="Q712" s="9"/>
      <c r="R712" s="9"/>
      <c r="S712" s="9"/>
      <c r="T712" s="9"/>
      <c r="U712" s="9"/>
      <c r="V712" s="9"/>
      <c r="W712" s="9"/>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c r="CY712" s="9"/>
      <c r="CZ712" s="9"/>
      <c r="DA712" s="9"/>
      <c r="DB712" s="9"/>
      <c r="DC712" s="9"/>
      <c r="DD712" s="9"/>
      <c r="DE712" s="9"/>
      <c r="DF712" s="9"/>
      <c r="DG712" s="9"/>
      <c r="DH712" s="9"/>
      <c r="DI712" s="9"/>
      <c r="DJ712" s="9"/>
      <c r="DK712" s="9"/>
      <c r="DL712" s="9"/>
      <c r="DM712" s="9"/>
      <c r="DN712" s="9"/>
      <c r="DO712" s="9"/>
      <c r="DP712" s="9"/>
      <c r="DQ712" s="9"/>
    </row>
    <row r="713" spans="1:121" hidden="1">
      <c r="A713" s="9"/>
      <c r="B713" s="9"/>
      <c r="C713" s="9"/>
      <c r="D713" s="9"/>
      <c r="E713" s="9"/>
      <c r="F713" s="9"/>
      <c r="G713" s="9"/>
      <c r="H713" s="9"/>
      <c r="I713" s="9"/>
      <c r="J713" s="9"/>
      <c r="K713" s="9"/>
      <c r="L713" s="9"/>
      <c r="M713" s="9"/>
      <c r="N713" s="9"/>
      <c r="O713" s="9"/>
      <c r="P713" s="9"/>
      <c r="Q713" s="9"/>
      <c r="R713" s="9"/>
      <c r="S713" s="9"/>
      <c r="T713" s="9"/>
      <c r="U713" s="9"/>
      <c r="V713" s="9"/>
      <c r="W713" s="9"/>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row>
    <row r="714" spans="1:121" hidden="1">
      <c r="A714" s="9"/>
      <c r="B714" s="9"/>
      <c r="C714" s="9"/>
      <c r="D714" s="9"/>
      <c r="E714" s="9"/>
      <c r="F714" s="9"/>
      <c r="G714" s="9"/>
      <c r="H714" s="9"/>
      <c r="I714" s="9"/>
      <c r="J714" s="9"/>
      <c r="K714" s="9"/>
      <c r="L714" s="9"/>
      <c r="M714" s="9"/>
      <c r="N714" s="9"/>
      <c r="O714" s="9"/>
      <c r="P714" s="9"/>
      <c r="Q714" s="9"/>
      <c r="R714" s="9"/>
      <c r="S714" s="9"/>
      <c r="T714" s="9"/>
      <c r="U714" s="9"/>
      <c r="V714" s="9"/>
      <c r="W714" s="9"/>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row>
    <row r="715" spans="1:121" hidden="1">
      <c r="A715" s="9"/>
      <c r="B715" s="9"/>
      <c r="C715" s="9"/>
      <c r="D715" s="9"/>
      <c r="E715" s="9"/>
      <c r="F715" s="9"/>
      <c r="G715" s="9"/>
      <c r="H715" s="9"/>
      <c r="I715" s="9"/>
      <c r="J715" s="9"/>
      <c r="K715" s="9"/>
      <c r="L715" s="9"/>
      <c r="M715" s="9"/>
      <c r="N715" s="9"/>
      <c r="O715" s="9"/>
      <c r="P715" s="9"/>
      <c r="Q715" s="9"/>
      <c r="R715" s="9"/>
      <c r="S715" s="9"/>
      <c r="T715" s="9"/>
      <c r="U715" s="9"/>
      <c r="V715" s="9"/>
      <c r="W715" s="9"/>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row>
    <row r="716" spans="1:121" hidden="1">
      <c r="A716" s="9"/>
      <c r="B716" s="9"/>
      <c r="C716" s="9"/>
      <c r="D716" s="9"/>
      <c r="E716" s="9"/>
      <c r="F716" s="9"/>
      <c r="G716" s="9"/>
      <c r="H716" s="9"/>
      <c r="I716" s="9"/>
      <c r="J716" s="9"/>
      <c r="K716" s="9"/>
      <c r="L716" s="9"/>
      <c r="M716" s="9"/>
      <c r="N716" s="9"/>
      <c r="O716" s="9"/>
      <c r="P716" s="9"/>
      <c r="Q716" s="9"/>
      <c r="R716" s="9"/>
      <c r="S716" s="9"/>
      <c r="T716" s="9"/>
      <c r="U716" s="9"/>
      <c r="V716" s="9"/>
      <c r="W716" s="9"/>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row>
    <row r="717" spans="1:121" hidden="1">
      <c r="A717" s="9"/>
      <c r="B717" s="9"/>
      <c r="C717" s="9"/>
      <c r="D717" s="9"/>
      <c r="E717" s="9"/>
      <c r="F717" s="9"/>
      <c r="G717" s="9"/>
      <c r="H717" s="9"/>
      <c r="I717" s="9"/>
      <c r="J717" s="9"/>
      <c r="K717" s="9"/>
      <c r="L717" s="9"/>
      <c r="M717" s="9"/>
      <c r="N717" s="9"/>
      <c r="O717" s="9"/>
      <c r="P717" s="9"/>
      <c r="Q717" s="9"/>
      <c r="R717" s="9"/>
      <c r="S717" s="9"/>
      <c r="T717" s="9"/>
      <c r="U717" s="9"/>
      <c r="V717" s="9"/>
      <c r="W717" s="9"/>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c r="CY717" s="9"/>
      <c r="CZ717" s="9"/>
      <c r="DA717" s="9"/>
      <c r="DB717" s="9"/>
      <c r="DC717" s="9"/>
      <c r="DD717" s="9"/>
      <c r="DE717" s="9"/>
      <c r="DF717" s="9"/>
      <c r="DG717" s="9"/>
      <c r="DH717" s="9"/>
      <c r="DI717" s="9"/>
      <c r="DJ717" s="9"/>
      <c r="DK717" s="9"/>
      <c r="DL717" s="9"/>
      <c r="DM717" s="9"/>
      <c r="DN717" s="9"/>
      <c r="DO717" s="9"/>
      <c r="DP717" s="9"/>
      <c r="DQ717" s="9"/>
    </row>
    <row r="718" spans="1:121" hidden="1">
      <c r="A718" s="9"/>
      <c r="B718" s="9"/>
      <c r="C718" s="9"/>
      <c r="D718" s="9"/>
      <c r="E718" s="9"/>
      <c r="F718" s="9"/>
      <c r="G718" s="9"/>
      <c r="H718" s="9"/>
      <c r="I718" s="9"/>
      <c r="J718" s="9"/>
      <c r="K718" s="9"/>
      <c r="L718" s="9"/>
      <c r="M718" s="9"/>
      <c r="N718" s="9"/>
      <c r="O718" s="9"/>
      <c r="P718" s="9"/>
      <c r="Q718" s="9"/>
      <c r="R718" s="9"/>
      <c r="S718" s="9"/>
      <c r="T718" s="9"/>
      <c r="U718" s="9"/>
      <c r="V718" s="9"/>
      <c r="W718" s="9"/>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row>
    <row r="719" spans="1:121" hidden="1">
      <c r="A719" s="9"/>
      <c r="B719" s="9"/>
      <c r="C719" s="9"/>
      <c r="D719" s="9"/>
      <c r="E719" s="9"/>
      <c r="F719" s="9"/>
      <c r="G719" s="9"/>
      <c r="H719" s="9"/>
      <c r="I719" s="9"/>
      <c r="J719" s="9"/>
      <c r="K719" s="9"/>
      <c r="L719" s="9"/>
      <c r="M719" s="9"/>
      <c r="N719" s="9"/>
      <c r="O719" s="9"/>
      <c r="P719" s="9"/>
      <c r="Q719" s="9"/>
      <c r="R719" s="9"/>
      <c r="S719" s="9"/>
      <c r="T719" s="9"/>
      <c r="U719" s="9"/>
      <c r="V719" s="9"/>
      <c r="W719" s="9"/>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row>
    <row r="720" spans="1:121" hidden="1">
      <c r="A720" s="9"/>
      <c r="B720" s="9"/>
      <c r="C720" s="9"/>
      <c r="D720" s="9"/>
      <c r="E720" s="9"/>
      <c r="F720" s="9"/>
      <c r="G720" s="9"/>
      <c r="H720" s="9"/>
      <c r="I720" s="9"/>
      <c r="J720" s="9"/>
      <c r="K720" s="9"/>
      <c r="L720" s="9"/>
      <c r="M720" s="9"/>
      <c r="N720" s="9"/>
      <c r="O720" s="9"/>
      <c r="P720" s="9"/>
      <c r="Q720" s="9"/>
      <c r="R720" s="9"/>
      <c r="S720" s="9"/>
      <c r="T720" s="9"/>
      <c r="U720" s="9"/>
      <c r="V720" s="9"/>
      <c r="W720" s="9"/>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c r="CY720" s="9"/>
      <c r="CZ720" s="9"/>
      <c r="DA720" s="9"/>
      <c r="DB720" s="9"/>
      <c r="DC720" s="9"/>
      <c r="DD720" s="9"/>
      <c r="DE720" s="9"/>
      <c r="DF720" s="9"/>
      <c r="DG720" s="9"/>
      <c r="DH720" s="9"/>
      <c r="DI720" s="9"/>
      <c r="DJ720" s="9"/>
      <c r="DK720" s="9"/>
      <c r="DL720" s="9"/>
      <c r="DM720" s="9"/>
      <c r="DN720" s="9"/>
      <c r="DO720" s="9"/>
      <c r="DP720" s="9"/>
      <c r="DQ720" s="9"/>
    </row>
    <row r="721" spans="1:121" hidden="1">
      <c r="A721" s="9"/>
      <c r="B721" s="9"/>
      <c r="C721" s="9"/>
      <c r="D721" s="9"/>
      <c r="E721" s="9"/>
      <c r="F721" s="9"/>
      <c r="G721" s="9"/>
      <c r="H721" s="9"/>
      <c r="I721" s="9"/>
      <c r="J721" s="9"/>
      <c r="K721" s="9"/>
      <c r="L721" s="9"/>
      <c r="M721" s="9"/>
      <c r="N721" s="9"/>
      <c r="O721" s="9"/>
      <c r="P721" s="9"/>
      <c r="Q721" s="9"/>
      <c r="R721" s="9"/>
      <c r="S721" s="9"/>
      <c r="T721" s="9"/>
      <c r="U721" s="9"/>
      <c r="V721" s="9"/>
      <c r="W721" s="9"/>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9"/>
      <c r="DN721" s="9"/>
      <c r="DO721" s="9"/>
      <c r="DP721" s="9"/>
      <c r="DQ721" s="9"/>
    </row>
    <row r="722" spans="1:121" hidden="1">
      <c r="A722" s="9"/>
      <c r="B722" s="9"/>
      <c r="C722" s="9"/>
      <c r="D722" s="9"/>
      <c r="E722" s="9"/>
      <c r="F722" s="9"/>
      <c r="G722" s="9"/>
      <c r="H722" s="9"/>
      <c r="I722" s="9"/>
      <c r="J722" s="9"/>
      <c r="K722" s="9"/>
      <c r="L722" s="9"/>
      <c r="M722" s="9"/>
      <c r="N722" s="9"/>
      <c r="O722" s="9"/>
      <c r="P722" s="9"/>
      <c r="Q722" s="9"/>
      <c r="R722" s="9"/>
      <c r="S722" s="9"/>
      <c r="T722" s="9"/>
      <c r="U722" s="9"/>
      <c r="V722" s="9"/>
      <c r="W722" s="9"/>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row>
    <row r="723" spans="1:121" hidden="1">
      <c r="A723" s="9"/>
      <c r="B723" s="9"/>
      <c r="C723" s="9"/>
      <c r="D723" s="9"/>
      <c r="E723" s="9"/>
      <c r="F723" s="9"/>
      <c r="G723" s="9"/>
      <c r="H723" s="9"/>
      <c r="I723" s="9"/>
      <c r="J723" s="9"/>
      <c r="K723" s="9"/>
      <c r="L723" s="9"/>
      <c r="M723" s="9"/>
      <c r="N723" s="9"/>
      <c r="O723" s="9"/>
      <c r="P723" s="9"/>
      <c r="Q723" s="9"/>
      <c r="R723" s="9"/>
      <c r="S723" s="9"/>
      <c r="T723" s="9"/>
      <c r="U723" s="9"/>
      <c r="V723" s="9"/>
      <c r="W723" s="9"/>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9"/>
      <c r="DN723" s="9"/>
      <c r="DO723" s="9"/>
      <c r="DP723" s="9"/>
      <c r="DQ723" s="9"/>
    </row>
    <row r="724" spans="1:121" hidden="1">
      <c r="A724" s="9"/>
      <c r="B724" s="9"/>
      <c r="C724" s="9"/>
      <c r="D724" s="9"/>
      <c r="E724" s="9"/>
      <c r="F724" s="9"/>
      <c r="G724" s="9"/>
      <c r="H724" s="9"/>
      <c r="I724" s="9"/>
      <c r="J724" s="9"/>
      <c r="K724" s="9"/>
      <c r="L724" s="9"/>
      <c r="M724" s="9"/>
      <c r="N724" s="9"/>
      <c r="O724" s="9"/>
      <c r="P724" s="9"/>
      <c r="Q724" s="9"/>
      <c r="R724" s="9"/>
      <c r="S724" s="9"/>
      <c r="T724" s="9"/>
      <c r="U724" s="9"/>
      <c r="V724" s="9"/>
      <c r="W724" s="9"/>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row>
    <row r="725" spans="1:121" hidden="1">
      <c r="A725" s="9"/>
      <c r="B725" s="9"/>
      <c r="C725" s="9"/>
      <c r="D725" s="9"/>
      <c r="E725" s="9"/>
      <c r="F725" s="9"/>
      <c r="G725" s="9"/>
      <c r="H725" s="9"/>
      <c r="I725" s="9"/>
      <c r="J725" s="9"/>
      <c r="K725" s="9"/>
      <c r="L725" s="9"/>
      <c r="M725" s="9"/>
      <c r="N725" s="9"/>
      <c r="O725" s="9"/>
      <c r="P725" s="9"/>
      <c r="Q725" s="9"/>
      <c r="R725" s="9"/>
      <c r="S725" s="9"/>
      <c r="T725" s="9"/>
      <c r="U725" s="9"/>
      <c r="V725" s="9"/>
      <c r="W725" s="9"/>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c r="CY725" s="9"/>
      <c r="CZ725" s="9"/>
      <c r="DA725" s="9"/>
      <c r="DB725" s="9"/>
      <c r="DC725" s="9"/>
      <c r="DD725" s="9"/>
      <c r="DE725" s="9"/>
      <c r="DF725" s="9"/>
      <c r="DG725" s="9"/>
      <c r="DH725" s="9"/>
      <c r="DI725" s="9"/>
      <c r="DJ725" s="9"/>
      <c r="DK725" s="9"/>
      <c r="DL725" s="9"/>
      <c r="DM725" s="9"/>
      <c r="DN725" s="9"/>
      <c r="DO725" s="9"/>
      <c r="DP725" s="9"/>
      <c r="DQ725" s="9"/>
    </row>
    <row r="726" spans="1:121" hidden="1">
      <c r="A726" s="9"/>
      <c r="B726" s="9"/>
      <c r="C726" s="9"/>
      <c r="D726" s="9"/>
      <c r="E726" s="9"/>
      <c r="F726" s="9"/>
      <c r="G726" s="9"/>
      <c r="H726" s="9"/>
      <c r="I726" s="9"/>
      <c r="J726" s="9"/>
      <c r="K726" s="9"/>
      <c r="L726" s="9"/>
      <c r="M726" s="9"/>
      <c r="N726" s="9"/>
      <c r="O726" s="9"/>
      <c r="P726" s="9"/>
      <c r="Q726" s="9"/>
      <c r="R726" s="9"/>
      <c r="S726" s="9"/>
      <c r="T726" s="9"/>
      <c r="U726" s="9"/>
      <c r="V726" s="9"/>
      <c r="W726" s="9"/>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c r="DL726" s="9"/>
      <c r="DM726" s="9"/>
      <c r="DN726" s="9"/>
      <c r="DO726" s="9"/>
      <c r="DP726" s="9"/>
      <c r="DQ726" s="9"/>
    </row>
    <row r="727" spans="1:121" hidden="1">
      <c r="A727" s="9"/>
      <c r="B727" s="9"/>
      <c r="C727" s="9"/>
      <c r="D727" s="9"/>
      <c r="E727" s="9"/>
      <c r="F727" s="9"/>
      <c r="G727" s="9"/>
      <c r="H727" s="9"/>
      <c r="I727" s="9"/>
      <c r="J727" s="9"/>
      <c r="K727" s="9"/>
      <c r="L727" s="9"/>
      <c r="M727" s="9"/>
      <c r="N727" s="9"/>
      <c r="O727" s="9"/>
      <c r="P727" s="9"/>
      <c r="Q727" s="9"/>
      <c r="R727" s="9"/>
      <c r="S727" s="9"/>
      <c r="T727" s="9"/>
      <c r="U727" s="9"/>
      <c r="V727" s="9"/>
      <c r="W727" s="9"/>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row>
    <row r="728" spans="1:121" hidden="1">
      <c r="A728" s="9"/>
      <c r="B728" s="9"/>
      <c r="C728" s="9"/>
      <c r="D728" s="9"/>
      <c r="E728" s="9"/>
      <c r="F728" s="9"/>
      <c r="G728" s="9"/>
      <c r="H728" s="9"/>
      <c r="I728" s="9"/>
      <c r="J728" s="9"/>
      <c r="K728" s="9"/>
      <c r="L728" s="9"/>
      <c r="M728" s="9"/>
      <c r="N728" s="9"/>
      <c r="O728" s="9"/>
      <c r="P728" s="9"/>
      <c r="Q728" s="9"/>
      <c r="R728" s="9"/>
      <c r="S728" s="9"/>
      <c r="T728" s="9"/>
      <c r="U728" s="9"/>
      <c r="V728" s="9"/>
      <c r="W728" s="9"/>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row>
    <row r="729" spans="1:121" hidden="1">
      <c r="A729" s="9"/>
      <c r="B729" s="9"/>
      <c r="C729" s="9"/>
      <c r="D729" s="9"/>
      <c r="E729" s="9"/>
      <c r="F729" s="9"/>
      <c r="G729" s="9"/>
      <c r="H729" s="9"/>
      <c r="I729" s="9"/>
      <c r="J729" s="9"/>
      <c r="K729" s="9"/>
      <c r="L729" s="9"/>
      <c r="M729" s="9"/>
      <c r="N729" s="9"/>
      <c r="O729" s="9"/>
      <c r="P729" s="9"/>
      <c r="Q729" s="9"/>
      <c r="R729" s="9"/>
      <c r="S729" s="9"/>
      <c r="T729" s="9"/>
      <c r="U729" s="9"/>
      <c r="V729" s="9"/>
      <c r="W729" s="9"/>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c r="DM729" s="9"/>
      <c r="DN729" s="9"/>
      <c r="DO729" s="9"/>
      <c r="DP729" s="9"/>
      <c r="DQ729" s="9"/>
    </row>
    <row r="730" spans="1:121" hidden="1">
      <c r="A730" s="9"/>
      <c r="B730" s="9"/>
      <c r="C730" s="9"/>
      <c r="D730" s="9"/>
      <c r="E730" s="9"/>
      <c r="F730" s="9"/>
      <c r="G730" s="9"/>
      <c r="H730" s="9"/>
      <c r="I730" s="9"/>
      <c r="J730" s="9"/>
      <c r="K730" s="9"/>
      <c r="L730" s="9"/>
      <c r="M730" s="9"/>
      <c r="N730" s="9"/>
      <c r="O730" s="9"/>
      <c r="P730" s="9"/>
      <c r="Q730" s="9"/>
      <c r="R730" s="9"/>
      <c r="S730" s="9"/>
      <c r="T730" s="9"/>
      <c r="U730" s="9"/>
      <c r="V730" s="9"/>
      <c r="W730" s="9"/>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c r="CY730" s="9"/>
      <c r="CZ730" s="9"/>
      <c r="DA730" s="9"/>
      <c r="DB730" s="9"/>
      <c r="DC730" s="9"/>
      <c r="DD730" s="9"/>
      <c r="DE730" s="9"/>
      <c r="DF730" s="9"/>
      <c r="DG730" s="9"/>
      <c r="DH730" s="9"/>
      <c r="DI730" s="9"/>
      <c r="DJ730" s="9"/>
      <c r="DK730" s="9"/>
      <c r="DL730" s="9"/>
      <c r="DM730" s="9"/>
      <c r="DN730" s="9"/>
      <c r="DO730" s="9"/>
      <c r="DP730" s="9"/>
      <c r="DQ730" s="9"/>
    </row>
    <row r="731" spans="1:121" hidden="1">
      <c r="A731" s="9"/>
      <c r="B731" s="9"/>
      <c r="C731" s="9"/>
      <c r="D731" s="9"/>
      <c r="E731" s="9"/>
      <c r="F731" s="9"/>
      <c r="G731" s="9"/>
      <c r="H731" s="9"/>
      <c r="I731" s="9"/>
      <c r="J731" s="9"/>
      <c r="K731" s="9"/>
      <c r="L731" s="9"/>
      <c r="M731" s="9"/>
      <c r="N731" s="9"/>
      <c r="O731" s="9"/>
      <c r="P731" s="9"/>
      <c r="Q731" s="9"/>
      <c r="R731" s="9"/>
      <c r="S731" s="9"/>
      <c r="T731" s="9"/>
      <c r="U731" s="9"/>
      <c r="V731" s="9"/>
      <c r="W731" s="9"/>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c r="CY731" s="9"/>
      <c r="CZ731" s="9"/>
      <c r="DA731" s="9"/>
      <c r="DB731" s="9"/>
      <c r="DC731" s="9"/>
      <c r="DD731" s="9"/>
      <c r="DE731" s="9"/>
      <c r="DF731" s="9"/>
      <c r="DG731" s="9"/>
      <c r="DH731" s="9"/>
      <c r="DI731" s="9"/>
      <c r="DJ731" s="9"/>
      <c r="DK731" s="9"/>
      <c r="DL731" s="9"/>
      <c r="DM731" s="9"/>
      <c r="DN731" s="9"/>
      <c r="DO731" s="9"/>
      <c r="DP731" s="9"/>
      <c r="DQ731" s="9"/>
    </row>
    <row r="732" spans="1:121" hidden="1">
      <c r="A732" s="9"/>
      <c r="B732" s="9"/>
      <c r="C732" s="9"/>
      <c r="D732" s="9"/>
      <c r="E732" s="9"/>
      <c r="F732" s="9"/>
      <c r="G732" s="9"/>
      <c r="H732" s="9"/>
      <c r="I732" s="9"/>
      <c r="J732" s="9"/>
      <c r="K732" s="9"/>
      <c r="L732" s="9"/>
      <c r="M732" s="9"/>
      <c r="N732" s="9"/>
      <c r="O732" s="9"/>
      <c r="P732" s="9"/>
      <c r="Q732" s="9"/>
      <c r="R732" s="9"/>
      <c r="S732" s="9"/>
      <c r="T732" s="9"/>
      <c r="U732" s="9"/>
      <c r="V732" s="9"/>
      <c r="W732" s="9"/>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c r="CY732" s="9"/>
      <c r="CZ732" s="9"/>
      <c r="DA732" s="9"/>
      <c r="DB732" s="9"/>
      <c r="DC732" s="9"/>
      <c r="DD732" s="9"/>
      <c r="DE732" s="9"/>
      <c r="DF732" s="9"/>
      <c r="DG732" s="9"/>
      <c r="DH732" s="9"/>
      <c r="DI732" s="9"/>
      <c r="DJ732" s="9"/>
      <c r="DK732" s="9"/>
      <c r="DL732" s="9"/>
      <c r="DM732" s="9"/>
      <c r="DN732" s="9"/>
      <c r="DO732" s="9"/>
      <c r="DP732" s="9"/>
      <c r="DQ732" s="9"/>
    </row>
    <row r="733" spans="1:121" hidden="1">
      <c r="A733" s="9"/>
      <c r="B733" s="9"/>
      <c r="C733" s="9"/>
      <c r="D733" s="9"/>
      <c r="E733" s="9"/>
      <c r="F733" s="9"/>
      <c r="G733" s="9"/>
      <c r="H733" s="9"/>
      <c r="I733" s="9"/>
      <c r="J733" s="9"/>
      <c r="K733" s="9"/>
      <c r="L733" s="9"/>
      <c r="M733" s="9"/>
      <c r="N733" s="9"/>
      <c r="O733" s="9"/>
      <c r="P733" s="9"/>
      <c r="Q733" s="9"/>
      <c r="R733" s="9"/>
      <c r="S733" s="9"/>
      <c r="T733" s="9"/>
      <c r="U733" s="9"/>
      <c r="V733" s="9"/>
      <c r="W733" s="9"/>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row>
    <row r="734" spans="1:121" hidden="1">
      <c r="A734" s="9"/>
      <c r="B734" s="9"/>
      <c r="C734" s="9"/>
      <c r="D734" s="9"/>
      <c r="E734" s="9"/>
      <c r="F734" s="9"/>
      <c r="G734" s="9"/>
      <c r="H734" s="9"/>
      <c r="I734" s="9"/>
      <c r="J734" s="9"/>
      <c r="K734" s="9"/>
      <c r="L734" s="9"/>
      <c r="M734" s="9"/>
      <c r="N734" s="9"/>
      <c r="O734" s="9"/>
      <c r="P734" s="9"/>
      <c r="Q734" s="9"/>
      <c r="R734" s="9"/>
      <c r="S734" s="9"/>
      <c r="T734" s="9"/>
      <c r="U734" s="9"/>
      <c r="V734" s="9"/>
      <c r="W734" s="9"/>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row>
    <row r="735" spans="1:121" hidden="1">
      <c r="A735" s="9"/>
      <c r="B735" s="9"/>
      <c r="C735" s="9"/>
      <c r="D735" s="9"/>
      <c r="E735" s="9"/>
      <c r="F735" s="9"/>
      <c r="G735" s="9"/>
      <c r="H735" s="9"/>
      <c r="I735" s="9"/>
      <c r="J735" s="9"/>
      <c r="K735" s="9"/>
      <c r="L735" s="9"/>
      <c r="M735" s="9"/>
      <c r="N735" s="9"/>
      <c r="O735" s="9"/>
      <c r="P735" s="9"/>
      <c r="Q735" s="9"/>
      <c r="R735" s="9"/>
      <c r="S735" s="9"/>
      <c r="T735" s="9"/>
      <c r="U735" s="9"/>
      <c r="V735" s="9"/>
      <c r="W735" s="9"/>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row>
    <row r="736" spans="1:121" hidden="1">
      <c r="A736" s="9"/>
      <c r="B736" s="9"/>
      <c r="C736" s="9"/>
      <c r="D736" s="9"/>
      <c r="E736" s="9"/>
      <c r="F736" s="9"/>
      <c r="G736" s="9"/>
      <c r="H736" s="9"/>
      <c r="I736" s="9"/>
      <c r="J736" s="9"/>
      <c r="K736" s="9"/>
      <c r="L736" s="9"/>
      <c r="M736" s="9"/>
      <c r="N736" s="9"/>
      <c r="O736" s="9"/>
      <c r="P736" s="9"/>
      <c r="Q736" s="9"/>
      <c r="R736" s="9"/>
      <c r="S736" s="9"/>
      <c r="T736" s="9"/>
      <c r="U736" s="9"/>
      <c r="V736" s="9"/>
      <c r="W736" s="9"/>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row>
    <row r="737" spans="1:121" hidden="1">
      <c r="A737" s="9"/>
      <c r="B737" s="9"/>
      <c r="C737" s="9"/>
      <c r="D737" s="9"/>
      <c r="E737" s="9"/>
      <c r="F737" s="9"/>
      <c r="G737" s="9"/>
      <c r="H737" s="9"/>
      <c r="I737" s="9"/>
      <c r="J737" s="9"/>
      <c r="K737" s="9"/>
      <c r="L737" s="9"/>
      <c r="M737" s="9"/>
      <c r="N737" s="9"/>
      <c r="O737" s="9"/>
      <c r="P737" s="9"/>
      <c r="Q737" s="9"/>
      <c r="R737" s="9"/>
      <c r="S737" s="9"/>
      <c r="T737" s="9"/>
      <c r="U737" s="9"/>
      <c r="V737" s="9"/>
      <c r="W737" s="9"/>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row>
    <row r="738" spans="1:121" hidden="1">
      <c r="A738" s="9"/>
      <c r="B738" s="9"/>
      <c r="C738" s="9"/>
      <c r="D738" s="9"/>
      <c r="E738" s="9"/>
      <c r="F738" s="9"/>
      <c r="G738" s="9"/>
      <c r="H738" s="9"/>
      <c r="I738" s="9"/>
      <c r="J738" s="9"/>
      <c r="K738" s="9"/>
      <c r="L738" s="9"/>
      <c r="M738" s="9"/>
      <c r="N738" s="9"/>
      <c r="O738" s="9"/>
      <c r="P738" s="9"/>
      <c r="Q738" s="9"/>
      <c r="R738" s="9"/>
      <c r="S738" s="9"/>
      <c r="T738" s="9"/>
      <c r="U738" s="9"/>
      <c r="V738" s="9"/>
      <c r="W738" s="9"/>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N738" s="9"/>
      <c r="DO738" s="9"/>
      <c r="DP738" s="9"/>
      <c r="DQ738" s="9"/>
    </row>
    <row r="739" spans="1:121" hidden="1">
      <c r="A739" s="9"/>
      <c r="B739" s="9"/>
      <c r="C739" s="9"/>
      <c r="D739" s="9"/>
      <c r="E739" s="9"/>
      <c r="F739" s="9"/>
      <c r="G739" s="9"/>
      <c r="H739" s="9"/>
      <c r="I739" s="9"/>
      <c r="J739" s="9"/>
      <c r="K739" s="9"/>
      <c r="L739" s="9"/>
      <c r="M739" s="9"/>
      <c r="N739" s="9"/>
      <c r="O739" s="9"/>
      <c r="P739" s="9"/>
      <c r="Q739" s="9"/>
      <c r="R739" s="9"/>
      <c r="S739" s="9"/>
      <c r="T739" s="9"/>
      <c r="U739" s="9"/>
      <c r="V739" s="9"/>
      <c r="W739" s="9"/>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row>
    <row r="740" spans="1:121" hidden="1">
      <c r="A740" s="9"/>
      <c r="B740" s="9"/>
      <c r="C740" s="9"/>
      <c r="D740" s="9"/>
      <c r="E740" s="9"/>
      <c r="F740" s="9"/>
      <c r="G740" s="9"/>
      <c r="H740" s="9"/>
      <c r="I740" s="9"/>
      <c r="J740" s="9"/>
      <c r="K740" s="9"/>
      <c r="L740" s="9"/>
      <c r="M740" s="9"/>
      <c r="N740" s="9"/>
      <c r="O740" s="9"/>
      <c r="P740" s="9"/>
      <c r="Q740" s="9"/>
      <c r="R740" s="9"/>
      <c r="S740" s="9"/>
      <c r="T740" s="9"/>
      <c r="U740" s="9"/>
      <c r="V740" s="9"/>
      <c r="W740" s="9"/>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row>
    <row r="741" spans="1:121" hidden="1">
      <c r="A741" s="9"/>
      <c r="B741" s="9"/>
      <c r="C741" s="9"/>
      <c r="D741" s="9"/>
      <c r="E741" s="9"/>
      <c r="F741" s="9"/>
      <c r="G741" s="9"/>
      <c r="H741" s="9"/>
      <c r="I741" s="9"/>
      <c r="J741" s="9"/>
      <c r="K741" s="9"/>
      <c r="L741" s="9"/>
      <c r="M741" s="9"/>
      <c r="N741" s="9"/>
      <c r="O741" s="9"/>
      <c r="P741" s="9"/>
      <c r="Q741" s="9"/>
      <c r="R741" s="9"/>
      <c r="S741" s="9"/>
      <c r="T741" s="9"/>
      <c r="U741" s="9"/>
      <c r="V741" s="9"/>
      <c r="W741" s="9"/>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row>
    <row r="742" spans="1:121" hidden="1">
      <c r="A742" s="9"/>
      <c r="B742" s="9"/>
      <c r="C742" s="9"/>
      <c r="D742" s="9"/>
      <c r="E742" s="9"/>
      <c r="F742" s="9"/>
      <c r="G742" s="9"/>
      <c r="H742" s="9"/>
      <c r="I742" s="9"/>
      <c r="J742" s="9"/>
      <c r="K742" s="9"/>
      <c r="L742" s="9"/>
      <c r="M742" s="9"/>
      <c r="N742" s="9"/>
      <c r="O742" s="9"/>
      <c r="P742" s="9"/>
      <c r="Q742" s="9"/>
      <c r="R742" s="9"/>
      <c r="S742" s="9"/>
      <c r="T742" s="9"/>
      <c r="U742" s="9"/>
      <c r="V742" s="9"/>
      <c r="W742" s="9"/>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N742" s="9"/>
      <c r="DO742" s="9"/>
      <c r="DP742" s="9"/>
      <c r="DQ742" s="9"/>
    </row>
    <row r="743" spans="1:121" hidden="1">
      <c r="A743" s="9"/>
      <c r="B743" s="9"/>
      <c r="C743" s="9"/>
      <c r="D743" s="9"/>
      <c r="E743" s="9"/>
      <c r="F743" s="9"/>
      <c r="G743" s="9"/>
      <c r="H743" s="9"/>
      <c r="I743" s="9"/>
      <c r="J743" s="9"/>
      <c r="K743" s="9"/>
      <c r="L743" s="9"/>
      <c r="M743" s="9"/>
      <c r="N743" s="9"/>
      <c r="O743" s="9"/>
      <c r="P743" s="9"/>
      <c r="Q743" s="9"/>
      <c r="R743" s="9"/>
      <c r="S743" s="9"/>
      <c r="T743" s="9"/>
      <c r="U743" s="9"/>
      <c r="V743" s="9"/>
      <c r="W743" s="9"/>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N743" s="9"/>
      <c r="DO743" s="9"/>
      <c r="DP743" s="9"/>
      <c r="DQ743" s="9"/>
    </row>
    <row r="744" spans="1:121" hidden="1">
      <c r="A744" s="9"/>
      <c r="B744" s="9"/>
      <c r="C744" s="9"/>
      <c r="D744" s="9"/>
      <c r="E744" s="9"/>
      <c r="F744" s="9"/>
      <c r="G744" s="9"/>
      <c r="H744" s="9"/>
      <c r="I744" s="9"/>
      <c r="J744" s="9"/>
      <c r="K744" s="9"/>
      <c r="L744" s="9"/>
      <c r="M744" s="9"/>
      <c r="N744" s="9"/>
      <c r="O744" s="9"/>
      <c r="P744" s="9"/>
      <c r="Q744" s="9"/>
      <c r="R744" s="9"/>
      <c r="S744" s="9"/>
      <c r="T744" s="9"/>
      <c r="U744" s="9"/>
      <c r="V744" s="9"/>
      <c r="W744" s="9"/>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N744" s="9"/>
      <c r="DO744" s="9"/>
      <c r="DP744" s="9"/>
      <c r="DQ744" s="9"/>
    </row>
    <row r="745" spans="1:121" hidden="1">
      <c r="A745" s="9"/>
      <c r="B745" s="9"/>
      <c r="C745" s="9"/>
      <c r="D745" s="9"/>
      <c r="E745" s="9"/>
      <c r="F745" s="9"/>
      <c r="G745" s="9"/>
      <c r="H745" s="9"/>
      <c r="I745" s="9"/>
      <c r="J745" s="9"/>
      <c r="K745" s="9"/>
      <c r="L745" s="9"/>
      <c r="M745" s="9"/>
      <c r="N745" s="9"/>
      <c r="O745" s="9"/>
      <c r="P745" s="9"/>
      <c r="Q745" s="9"/>
      <c r="R745" s="9"/>
      <c r="S745" s="9"/>
      <c r="T745" s="9"/>
      <c r="U745" s="9"/>
      <c r="V745" s="9"/>
      <c r="W745" s="9"/>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9"/>
      <c r="BX745" s="9"/>
      <c r="BY745" s="9"/>
      <c r="BZ745" s="9"/>
      <c r="CA745" s="9"/>
      <c r="CB745" s="9"/>
      <c r="CC745" s="9"/>
      <c r="CD745" s="9"/>
      <c r="CE745" s="9"/>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9"/>
      <c r="DN745" s="9"/>
      <c r="DO745" s="9"/>
      <c r="DP745" s="9"/>
      <c r="DQ745" s="9"/>
    </row>
    <row r="746" spans="1:121" hidden="1">
      <c r="A746" s="9"/>
      <c r="B746" s="9"/>
      <c r="C746" s="9"/>
      <c r="D746" s="9"/>
      <c r="E746" s="9"/>
      <c r="F746" s="9"/>
      <c r="G746" s="9"/>
      <c r="H746" s="9"/>
      <c r="I746" s="9"/>
      <c r="J746" s="9"/>
      <c r="K746" s="9"/>
      <c r="L746" s="9"/>
      <c r="M746" s="9"/>
      <c r="N746" s="9"/>
      <c r="O746" s="9"/>
      <c r="P746" s="9"/>
      <c r="Q746" s="9"/>
      <c r="R746" s="9"/>
      <c r="S746" s="9"/>
      <c r="T746" s="9"/>
      <c r="U746" s="9"/>
      <c r="V746" s="9"/>
      <c r="W746" s="9"/>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9"/>
      <c r="BX746" s="9"/>
      <c r="BY746" s="9"/>
      <c r="BZ746" s="9"/>
      <c r="CA746" s="9"/>
      <c r="CB746" s="9"/>
      <c r="CC746" s="9"/>
      <c r="CD746" s="9"/>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9"/>
      <c r="DN746" s="9"/>
      <c r="DO746" s="9"/>
      <c r="DP746" s="9"/>
      <c r="DQ746" s="9"/>
    </row>
    <row r="747" spans="1:121" hidden="1">
      <c r="A747" s="9"/>
      <c r="B747" s="9"/>
      <c r="C747" s="9"/>
      <c r="D747" s="9"/>
      <c r="E747" s="9"/>
      <c r="F747" s="9"/>
      <c r="G747" s="9"/>
      <c r="H747" s="9"/>
      <c r="I747" s="9"/>
      <c r="J747" s="9"/>
      <c r="K747" s="9"/>
      <c r="L747" s="9"/>
      <c r="M747" s="9"/>
      <c r="N747" s="9"/>
      <c r="O747" s="9"/>
      <c r="P747" s="9"/>
      <c r="Q747" s="9"/>
      <c r="R747" s="9"/>
      <c r="S747" s="9"/>
      <c r="T747" s="9"/>
      <c r="U747" s="9"/>
      <c r="V747" s="9"/>
      <c r="W747" s="9"/>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9"/>
      <c r="BX747" s="9"/>
      <c r="BY747" s="9"/>
      <c r="BZ747" s="9"/>
      <c r="CA747" s="9"/>
      <c r="CB747" s="9"/>
      <c r="CC747" s="9"/>
      <c r="CD747" s="9"/>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c r="DM747" s="9"/>
      <c r="DN747" s="9"/>
      <c r="DO747" s="9"/>
      <c r="DP747" s="9"/>
      <c r="DQ747" s="9"/>
    </row>
    <row r="748" spans="1:121" hidden="1">
      <c r="A748" s="9"/>
      <c r="B748" s="9"/>
      <c r="C748" s="9"/>
      <c r="D748" s="9"/>
      <c r="E748" s="9"/>
      <c r="F748" s="9"/>
      <c r="G748" s="9"/>
      <c r="H748" s="9"/>
      <c r="I748" s="9"/>
      <c r="J748" s="9"/>
      <c r="K748" s="9"/>
      <c r="L748" s="9"/>
      <c r="M748" s="9"/>
      <c r="N748" s="9"/>
      <c r="O748" s="9"/>
      <c r="P748" s="9"/>
      <c r="Q748" s="9"/>
      <c r="R748" s="9"/>
      <c r="S748" s="9"/>
      <c r="T748" s="9"/>
      <c r="U748" s="9"/>
      <c r="V748" s="9"/>
      <c r="W748" s="9"/>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9"/>
      <c r="BX748" s="9"/>
      <c r="BY748" s="9"/>
      <c r="BZ748" s="9"/>
      <c r="CA748" s="9"/>
      <c r="CB748" s="9"/>
      <c r="CC748" s="9"/>
      <c r="CD748" s="9"/>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9"/>
      <c r="DN748" s="9"/>
      <c r="DO748" s="9"/>
      <c r="DP748" s="9"/>
      <c r="DQ748" s="9"/>
    </row>
    <row r="749" spans="1:121" hidden="1">
      <c r="A749" s="9"/>
      <c r="B749" s="9"/>
      <c r="C749" s="9"/>
      <c r="D749" s="9"/>
      <c r="E749" s="9"/>
      <c r="F749" s="9"/>
      <c r="G749" s="9"/>
      <c r="H749" s="9"/>
      <c r="I749" s="9"/>
      <c r="J749" s="9"/>
      <c r="K749" s="9"/>
      <c r="L749" s="9"/>
      <c r="M749" s="9"/>
      <c r="N749" s="9"/>
      <c r="O749" s="9"/>
      <c r="P749" s="9"/>
      <c r="Q749" s="9"/>
      <c r="R749" s="9"/>
      <c r="S749" s="9"/>
      <c r="T749" s="9"/>
      <c r="U749" s="9"/>
      <c r="V749" s="9"/>
      <c r="W749" s="9"/>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9"/>
      <c r="BX749" s="9"/>
      <c r="BY749" s="9"/>
      <c r="BZ749" s="9"/>
      <c r="CA749" s="9"/>
      <c r="CB749" s="9"/>
      <c r="CC749" s="9"/>
      <c r="CD749" s="9"/>
      <c r="CE749" s="9"/>
      <c r="CF749" s="9"/>
      <c r="CG749" s="9"/>
      <c r="CH749" s="9"/>
      <c r="CI749" s="9"/>
      <c r="CJ749" s="9"/>
      <c r="CK749" s="9"/>
      <c r="CL749" s="9"/>
      <c r="CM749" s="9"/>
      <c r="CN749" s="9"/>
      <c r="CO749" s="9"/>
      <c r="CP749" s="9"/>
      <c r="CQ749" s="9"/>
      <c r="CR749" s="9"/>
      <c r="CS749" s="9"/>
      <c r="CT749" s="9"/>
      <c r="CU749" s="9"/>
      <c r="CV749" s="9"/>
      <c r="CW749" s="9"/>
      <c r="CX749" s="9"/>
      <c r="CY749" s="9"/>
      <c r="CZ749" s="9"/>
      <c r="DA749" s="9"/>
      <c r="DB749" s="9"/>
      <c r="DC749" s="9"/>
      <c r="DD749" s="9"/>
      <c r="DE749" s="9"/>
      <c r="DF749" s="9"/>
      <c r="DG749" s="9"/>
      <c r="DH749" s="9"/>
      <c r="DI749" s="9"/>
      <c r="DJ749" s="9"/>
      <c r="DK749" s="9"/>
      <c r="DL749" s="9"/>
      <c r="DM749" s="9"/>
      <c r="DN749" s="9"/>
      <c r="DO749" s="9"/>
      <c r="DP749" s="9"/>
      <c r="DQ749" s="9"/>
    </row>
    <row r="750" spans="1:121" hidden="1">
      <c r="A750" s="9"/>
      <c r="B750" s="9"/>
      <c r="C750" s="9"/>
      <c r="D750" s="9"/>
      <c r="E750" s="9"/>
      <c r="F750" s="9"/>
      <c r="G750" s="9"/>
      <c r="H750" s="9"/>
      <c r="I750" s="9"/>
      <c r="J750" s="9"/>
      <c r="K750" s="9"/>
      <c r="L750" s="9"/>
      <c r="M750" s="9"/>
      <c r="N750" s="9"/>
      <c r="O750" s="9"/>
      <c r="P750" s="9"/>
      <c r="Q750" s="9"/>
      <c r="R750" s="9"/>
      <c r="S750" s="9"/>
      <c r="T750" s="9"/>
      <c r="U750" s="9"/>
      <c r="V750" s="9"/>
      <c r="W750" s="9"/>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9"/>
      <c r="BX750" s="9"/>
      <c r="BY750" s="9"/>
      <c r="BZ750" s="9"/>
      <c r="CA750" s="9"/>
      <c r="CB750" s="9"/>
      <c r="CC750" s="9"/>
      <c r="CD750" s="9"/>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c r="DM750" s="9"/>
      <c r="DN750" s="9"/>
      <c r="DO750" s="9"/>
      <c r="DP750" s="9"/>
      <c r="DQ750" s="9"/>
    </row>
    <row r="751" spans="1:121" hidden="1">
      <c r="A751" s="9"/>
      <c r="B751" s="9"/>
      <c r="C751" s="9"/>
      <c r="D751" s="9"/>
      <c r="E751" s="9"/>
      <c r="F751" s="9"/>
      <c r="G751" s="9"/>
      <c r="H751" s="9"/>
      <c r="I751" s="9"/>
      <c r="J751" s="9"/>
      <c r="K751" s="9"/>
      <c r="L751" s="9"/>
      <c r="M751" s="9"/>
      <c r="N751" s="9"/>
      <c r="O751" s="9"/>
      <c r="P751" s="9"/>
      <c r="Q751" s="9"/>
      <c r="R751" s="9"/>
      <c r="S751" s="9"/>
      <c r="T751" s="9"/>
      <c r="U751" s="9"/>
      <c r="V751" s="9"/>
      <c r="W751" s="9"/>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row>
    <row r="752" spans="1:121" hidden="1">
      <c r="A752" s="9"/>
      <c r="B752" s="9"/>
      <c r="C752" s="9"/>
      <c r="D752" s="9"/>
      <c r="E752" s="9"/>
      <c r="F752" s="9"/>
      <c r="G752" s="9"/>
      <c r="H752" s="9"/>
      <c r="I752" s="9"/>
      <c r="J752" s="9"/>
      <c r="K752" s="9"/>
      <c r="L752" s="9"/>
      <c r="M752" s="9"/>
      <c r="N752" s="9"/>
      <c r="O752" s="9"/>
      <c r="P752" s="9"/>
      <c r="Q752" s="9"/>
      <c r="R752" s="9"/>
      <c r="S752" s="9"/>
      <c r="T752" s="9"/>
      <c r="U752" s="9"/>
      <c r="V752" s="9"/>
      <c r="W752" s="9"/>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row>
    <row r="753" spans="1:121" hidden="1">
      <c r="A753" s="9"/>
      <c r="B753" s="9"/>
      <c r="C753" s="9"/>
      <c r="D753" s="9"/>
      <c r="E753" s="9"/>
      <c r="F753" s="9"/>
      <c r="G753" s="9"/>
      <c r="H753" s="9"/>
      <c r="I753" s="9"/>
      <c r="J753" s="9"/>
      <c r="K753" s="9"/>
      <c r="L753" s="9"/>
      <c r="M753" s="9"/>
      <c r="N753" s="9"/>
      <c r="O753" s="9"/>
      <c r="P753" s="9"/>
      <c r="Q753" s="9"/>
      <c r="R753" s="9"/>
      <c r="S753" s="9"/>
      <c r="T753" s="9"/>
      <c r="U753" s="9"/>
      <c r="V753" s="9"/>
      <c r="W753" s="9"/>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9"/>
      <c r="BX753" s="9"/>
      <c r="BY753" s="9"/>
      <c r="BZ753" s="9"/>
      <c r="CA753" s="9"/>
      <c r="CB753" s="9"/>
      <c r="CC753" s="9"/>
      <c r="CD753" s="9"/>
      <c r="CE753" s="9"/>
      <c r="CF753" s="9"/>
      <c r="CG753" s="9"/>
      <c r="CH753" s="9"/>
      <c r="CI753" s="9"/>
      <c r="CJ753" s="9"/>
      <c r="CK753" s="9"/>
      <c r="CL753" s="9"/>
      <c r="CM753" s="9"/>
      <c r="CN753" s="9"/>
      <c r="CO753" s="9"/>
      <c r="CP753" s="9"/>
      <c r="CQ753" s="9"/>
      <c r="CR753" s="9"/>
      <c r="CS753" s="9"/>
      <c r="CT753" s="9"/>
      <c r="CU753" s="9"/>
      <c r="CV753" s="9"/>
      <c r="CW753" s="9"/>
      <c r="CX753" s="9"/>
      <c r="CY753" s="9"/>
      <c r="CZ753" s="9"/>
      <c r="DA753" s="9"/>
      <c r="DB753" s="9"/>
      <c r="DC753" s="9"/>
      <c r="DD753" s="9"/>
      <c r="DE753" s="9"/>
      <c r="DF753" s="9"/>
      <c r="DG753" s="9"/>
      <c r="DH753" s="9"/>
      <c r="DI753" s="9"/>
      <c r="DJ753" s="9"/>
      <c r="DK753" s="9"/>
      <c r="DL753" s="9"/>
      <c r="DM753" s="9"/>
      <c r="DN753" s="9"/>
      <c r="DO753" s="9"/>
      <c r="DP753" s="9"/>
      <c r="DQ753" s="9"/>
    </row>
    <row r="754" spans="1:121" hidden="1">
      <c r="A754" s="9"/>
      <c r="B754" s="9"/>
      <c r="C754" s="9"/>
      <c r="D754" s="9"/>
      <c r="E754" s="9"/>
      <c r="F754" s="9"/>
      <c r="G754" s="9"/>
      <c r="H754" s="9"/>
      <c r="I754" s="9"/>
      <c r="J754" s="9"/>
      <c r="K754" s="9"/>
      <c r="L754" s="9"/>
      <c r="M754" s="9"/>
      <c r="N754" s="9"/>
      <c r="O754" s="9"/>
      <c r="P754" s="9"/>
      <c r="Q754" s="9"/>
      <c r="R754" s="9"/>
      <c r="S754" s="9"/>
      <c r="T754" s="9"/>
      <c r="U754" s="9"/>
      <c r="V754" s="9"/>
      <c r="W754" s="9"/>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9"/>
      <c r="BX754" s="9"/>
      <c r="BY754" s="9"/>
      <c r="BZ754" s="9"/>
      <c r="CA754" s="9"/>
      <c r="CB754" s="9"/>
      <c r="CC754" s="9"/>
      <c r="CD754" s="9"/>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9"/>
      <c r="DN754" s="9"/>
      <c r="DO754" s="9"/>
      <c r="DP754" s="9"/>
      <c r="DQ754" s="9"/>
    </row>
    <row r="755" spans="1:121" hidden="1">
      <c r="A755" s="9"/>
      <c r="B755" s="9"/>
      <c r="C755" s="9"/>
      <c r="D755" s="9"/>
      <c r="E755" s="9"/>
      <c r="F755" s="9"/>
      <c r="G755" s="9"/>
      <c r="H755" s="9"/>
      <c r="I755" s="9"/>
      <c r="J755" s="9"/>
      <c r="K755" s="9"/>
      <c r="L755" s="9"/>
      <c r="M755" s="9"/>
      <c r="N755" s="9"/>
      <c r="O755" s="9"/>
      <c r="P755" s="9"/>
      <c r="Q755" s="9"/>
      <c r="R755" s="9"/>
      <c r="S755" s="9"/>
      <c r="T755" s="9"/>
      <c r="U755" s="9"/>
      <c r="V755" s="9"/>
      <c r="W755" s="9"/>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9"/>
      <c r="BX755" s="9"/>
      <c r="BY755" s="9"/>
      <c r="BZ755" s="9"/>
      <c r="CA755" s="9"/>
      <c r="CB755" s="9"/>
      <c r="CC755" s="9"/>
      <c r="CD755" s="9"/>
      <c r="CE755" s="9"/>
      <c r="CF755" s="9"/>
      <c r="CG755" s="9"/>
      <c r="CH755" s="9"/>
      <c r="CI755" s="9"/>
      <c r="CJ755" s="9"/>
      <c r="CK755" s="9"/>
      <c r="CL755" s="9"/>
      <c r="CM755" s="9"/>
      <c r="CN755" s="9"/>
      <c r="CO755" s="9"/>
      <c r="CP755" s="9"/>
      <c r="CQ755" s="9"/>
      <c r="CR755" s="9"/>
      <c r="CS755" s="9"/>
      <c r="CT755" s="9"/>
      <c r="CU755" s="9"/>
      <c r="CV755" s="9"/>
      <c r="CW755" s="9"/>
      <c r="CX755" s="9"/>
      <c r="CY755" s="9"/>
      <c r="CZ755" s="9"/>
      <c r="DA755" s="9"/>
      <c r="DB755" s="9"/>
      <c r="DC755" s="9"/>
      <c r="DD755" s="9"/>
      <c r="DE755" s="9"/>
      <c r="DF755" s="9"/>
      <c r="DG755" s="9"/>
      <c r="DH755" s="9"/>
      <c r="DI755" s="9"/>
      <c r="DJ755" s="9"/>
      <c r="DK755" s="9"/>
      <c r="DL755" s="9"/>
      <c r="DM755" s="9"/>
      <c r="DN755" s="9"/>
      <c r="DO755" s="9"/>
      <c r="DP755" s="9"/>
      <c r="DQ755" s="9"/>
    </row>
    <row r="756" spans="1:121" hidden="1">
      <c r="A756" s="9"/>
      <c r="B756" s="9"/>
      <c r="C756" s="9"/>
      <c r="D756" s="9"/>
      <c r="E756" s="9"/>
      <c r="F756" s="9"/>
      <c r="G756" s="9"/>
      <c r="H756" s="9"/>
      <c r="I756" s="9"/>
      <c r="J756" s="9"/>
      <c r="K756" s="9"/>
      <c r="L756" s="9"/>
      <c r="M756" s="9"/>
      <c r="N756" s="9"/>
      <c r="O756" s="9"/>
      <c r="P756" s="9"/>
      <c r="Q756" s="9"/>
      <c r="R756" s="9"/>
      <c r="S756" s="9"/>
      <c r="T756" s="9"/>
      <c r="U756" s="9"/>
      <c r="V756" s="9"/>
      <c r="W756" s="9"/>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9"/>
      <c r="BX756" s="9"/>
      <c r="BY756" s="9"/>
      <c r="BZ756" s="9"/>
      <c r="CA756" s="9"/>
      <c r="CB756" s="9"/>
      <c r="CC756" s="9"/>
      <c r="CD756" s="9"/>
      <c r="CE756" s="9"/>
      <c r="CF756" s="9"/>
      <c r="CG756" s="9"/>
      <c r="CH756" s="9"/>
      <c r="CI756" s="9"/>
      <c r="CJ756" s="9"/>
      <c r="CK756" s="9"/>
      <c r="CL756" s="9"/>
      <c r="CM756" s="9"/>
      <c r="CN756" s="9"/>
      <c r="CO756" s="9"/>
      <c r="CP756" s="9"/>
      <c r="CQ756" s="9"/>
      <c r="CR756" s="9"/>
      <c r="CS756" s="9"/>
      <c r="CT756" s="9"/>
      <c r="CU756" s="9"/>
      <c r="CV756" s="9"/>
      <c r="CW756" s="9"/>
      <c r="CX756" s="9"/>
      <c r="CY756" s="9"/>
      <c r="CZ756" s="9"/>
      <c r="DA756" s="9"/>
      <c r="DB756" s="9"/>
      <c r="DC756" s="9"/>
      <c r="DD756" s="9"/>
      <c r="DE756" s="9"/>
      <c r="DF756" s="9"/>
      <c r="DG756" s="9"/>
      <c r="DH756" s="9"/>
      <c r="DI756" s="9"/>
      <c r="DJ756" s="9"/>
      <c r="DK756" s="9"/>
      <c r="DL756" s="9"/>
      <c r="DM756" s="9"/>
      <c r="DN756" s="9"/>
      <c r="DO756" s="9"/>
      <c r="DP756" s="9"/>
      <c r="DQ756" s="9"/>
    </row>
    <row r="757" spans="1:121" hidden="1">
      <c r="A757" s="9"/>
      <c r="B757" s="9"/>
      <c r="C757" s="9"/>
      <c r="D757" s="9"/>
      <c r="E757" s="9"/>
      <c r="F757" s="9"/>
      <c r="G757" s="9"/>
      <c r="H757" s="9"/>
      <c r="I757" s="9"/>
      <c r="J757" s="9"/>
      <c r="K757" s="9"/>
      <c r="L757" s="9"/>
      <c r="M757" s="9"/>
      <c r="N757" s="9"/>
      <c r="O757" s="9"/>
      <c r="P757" s="9"/>
      <c r="Q757" s="9"/>
      <c r="R757" s="9"/>
      <c r="S757" s="9"/>
      <c r="T757" s="9"/>
      <c r="U757" s="9"/>
      <c r="V757" s="9"/>
      <c r="W757" s="9"/>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9"/>
      <c r="BX757" s="9"/>
      <c r="BY757" s="9"/>
      <c r="BZ757" s="9"/>
      <c r="CA757" s="9"/>
      <c r="CB757" s="9"/>
      <c r="CC757" s="9"/>
      <c r="CD757" s="9"/>
      <c r="CE757" s="9"/>
      <c r="CF757" s="9"/>
      <c r="CG757" s="9"/>
      <c r="CH757" s="9"/>
      <c r="CI757" s="9"/>
      <c r="CJ757" s="9"/>
      <c r="CK757" s="9"/>
      <c r="CL757" s="9"/>
      <c r="CM757" s="9"/>
      <c r="CN757" s="9"/>
      <c r="CO757" s="9"/>
      <c r="CP757" s="9"/>
      <c r="CQ757" s="9"/>
      <c r="CR757" s="9"/>
      <c r="CS757" s="9"/>
      <c r="CT757" s="9"/>
      <c r="CU757" s="9"/>
      <c r="CV757" s="9"/>
      <c r="CW757" s="9"/>
      <c r="CX757" s="9"/>
      <c r="CY757" s="9"/>
      <c r="CZ757" s="9"/>
      <c r="DA757" s="9"/>
      <c r="DB757" s="9"/>
      <c r="DC757" s="9"/>
      <c r="DD757" s="9"/>
      <c r="DE757" s="9"/>
      <c r="DF757" s="9"/>
      <c r="DG757" s="9"/>
      <c r="DH757" s="9"/>
      <c r="DI757" s="9"/>
      <c r="DJ757" s="9"/>
      <c r="DK757" s="9"/>
      <c r="DL757" s="9"/>
      <c r="DM757" s="9"/>
      <c r="DN757" s="9"/>
      <c r="DO757" s="9"/>
      <c r="DP757" s="9"/>
      <c r="DQ757" s="9"/>
    </row>
    <row r="758" spans="1:121" hidden="1">
      <c r="A758" s="9"/>
      <c r="B758" s="9"/>
      <c r="C758" s="9"/>
      <c r="D758" s="9"/>
      <c r="E758" s="9"/>
      <c r="F758" s="9"/>
      <c r="G758" s="9"/>
      <c r="H758" s="9"/>
      <c r="I758" s="9"/>
      <c r="J758" s="9"/>
      <c r="K758" s="9"/>
      <c r="L758" s="9"/>
      <c r="M758" s="9"/>
      <c r="N758" s="9"/>
      <c r="O758" s="9"/>
      <c r="P758" s="9"/>
      <c r="Q758" s="9"/>
      <c r="R758" s="9"/>
      <c r="S758" s="9"/>
      <c r="T758" s="9"/>
      <c r="U758" s="9"/>
      <c r="V758" s="9"/>
      <c r="W758" s="9"/>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row>
    <row r="759" spans="1:121" hidden="1">
      <c r="A759" s="9"/>
      <c r="B759" s="9"/>
      <c r="C759" s="9"/>
      <c r="D759" s="9"/>
      <c r="E759" s="9"/>
      <c r="F759" s="9"/>
      <c r="G759" s="9"/>
      <c r="H759" s="9"/>
      <c r="I759" s="9"/>
      <c r="J759" s="9"/>
      <c r="K759" s="9"/>
      <c r="L759" s="9"/>
      <c r="M759" s="9"/>
      <c r="N759" s="9"/>
      <c r="O759" s="9"/>
      <c r="P759" s="9"/>
      <c r="Q759" s="9"/>
      <c r="R759" s="9"/>
      <c r="S759" s="9"/>
      <c r="T759" s="9"/>
      <c r="U759" s="9"/>
      <c r="V759" s="9"/>
      <c r="W759" s="9"/>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row>
    <row r="760" spans="1:121" hidden="1">
      <c r="A760" s="9"/>
      <c r="B760" s="9"/>
      <c r="C760" s="9"/>
      <c r="D760" s="9"/>
      <c r="E760" s="9"/>
      <c r="F760" s="9"/>
      <c r="G760" s="9"/>
      <c r="H760" s="9"/>
      <c r="I760" s="9"/>
      <c r="J760" s="9"/>
      <c r="K760" s="9"/>
      <c r="L760" s="9"/>
      <c r="M760" s="9"/>
      <c r="N760" s="9"/>
      <c r="O760" s="9"/>
      <c r="P760" s="9"/>
      <c r="Q760" s="9"/>
      <c r="R760" s="9"/>
      <c r="S760" s="9"/>
      <c r="T760" s="9"/>
      <c r="U760" s="9"/>
      <c r="V760" s="9"/>
      <c r="W760" s="9"/>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row>
    <row r="761" spans="1:121" hidden="1">
      <c r="A761" s="9"/>
      <c r="B761" s="9"/>
      <c r="C761" s="9"/>
      <c r="D761" s="9"/>
      <c r="E761" s="9"/>
      <c r="F761" s="9"/>
      <c r="G761" s="9"/>
      <c r="H761" s="9"/>
      <c r="I761" s="9"/>
      <c r="J761" s="9"/>
      <c r="K761" s="9"/>
      <c r="L761" s="9"/>
      <c r="M761" s="9"/>
      <c r="N761" s="9"/>
      <c r="O761" s="9"/>
      <c r="P761" s="9"/>
      <c r="Q761" s="9"/>
      <c r="R761" s="9"/>
      <c r="S761" s="9"/>
      <c r="T761" s="9"/>
      <c r="U761" s="9"/>
      <c r="V761" s="9"/>
      <c r="W761" s="9"/>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row>
    <row r="762" spans="1:121" hidden="1">
      <c r="A762" s="9"/>
      <c r="B762" s="9"/>
      <c r="C762" s="9"/>
      <c r="D762" s="9"/>
      <c r="E762" s="9"/>
      <c r="F762" s="9"/>
      <c r="G762" s="9"/>
      <c r="H762" s="9"/>
      <c r="I762" s="9"/>
      <c r="J762" s="9"/>
      <c r="K762" s="9"/>
      <c r="L762" s="9"/>
      <c r="M762" s="9"/>
      <c r="N762" s="9"/>
      <c r="O762" s="9"/>
      <c r="P762" s="9"/>
      <c r="Q762" s="9"/>
      <c r="R762" s="9"/>
      <c r="S762" s="9"/>
      <c r="T762" s="9"/>
      <c r="U762" s="9"/>
      <c r="V762" s="9"/>
      <c r="W762" s="9"/>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row>
    <row r="763" spans="1:121" hidden="1">
      <c r="A763" s="9"/>
      <c r="B763" s="9"/>
      <c r="C763" s="9"/>
      <c r="D763" s="9"/>
      <c r="E763" s="9"/>
      <c r="F763" s="9"/>
      <c r="G763" s="9"/>
      <c r="H763" s="9"/>
      <c r="I763" s="9"/>
      <c r="J763" s="9"/>
      <c r="K763" s="9"/>
      <c r="L763" s="9"/>
      <c r="M763" s="9"/>
      <c r="N763" s="9"/>
      <c r="O763" s="9"/>
      <c r="P763" s="9"/>
      <c r="Q763" s="9"/>
      <c r="R763" s="9"/>
      <c r="S763" s="9"/>
      <c r="T763" s="9"/>
      <c r="U763" s="9"/>
      <c r="V763" s="9"/>
      <c r="W763" s="9"/>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row>
    <row r="764" spans="1:121" hidden="1">
      <c r="A764" s="9"/>
      <c r="B764" s="9"/>
      <c r="C764" s="9"/>
      <c r="D764" s="9"/>
      <c r="E764" s="9"/>
      <c r="F764" s="9"/>
      <c r="G764" s="9"/>
      <c r="H764" s="9"/>
      <c r="I764" s="9"/>
      <c r="J764" s="9"/>
      <c r="K764" s="9"/>
      <c r="L764" s="9"/>
      <c r="M764" s="9"/>
      <c r="N764" s="9"/>
      <c r="O764" s="9"/>
      <c r="P764" s="9"/>
      <c r="Q764" s="9"/>
      <c r="R764" s="9"/>
      <c r="S764" s="9"/>
      <c r="T764" s="9"/>
      <c r="U764" s="9"/>
      <c r="V764" s="9"/>
      <c r="W764" s="9"/>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row>
    <row r="765" spans="1:121" hidden="1">
      <c r="A765" s="9"/>
      <c r="B765" s="9"/>
      <c r="C765" s="9"/>
      <c r="D765" s="9"/>
      <c r="E765" s="9"/>
      <c r="F765" s="9"/>
      <c r="G765" s="9"/>
      <c r="H765" s="9"/>
      <c r="I765" s="9"/>
      <c r="J765" s="9"/>
      <c r="K765" s="9"/>
      <c r="L765" s="9"/>
      <c r="M765" s="9"/>
      <c r="N765" s="9"/>
      <c r="O765" s="9"/>
      <c r="P765" s="9"/>
      <c r="Q765" s="9"/>
      <c r="R765" s="9"/>
      <c r="S765" s="9"/>
      <c r="T765" s="9"/>
      <c r="U765" s="9"/>
      <c r="V765" s="9"/>
      <c r="W765" s="9"/>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row>
    <row r="766" spans="1:121" hidden="1">
      <c r="A766" s="9"/>
      <c r="B766" s="9"/>
      <c r="C766" s="9"/>
      <c r="D766" s="9"/>
      <c r="E766" s="9"/>
      <c r="F766" s="9"/>
      <c r="G766" s="9"/>
      <c r="H766" s="9"/>
      <c r="I766" s="9"/>
      <c r="J766" s="9"/>
      <c r="K766" s="9"/>
      <c r="L766" s="9"/>
      <c r="M766" s="9"/>
      <c r="N766" s="9"/>
      <c r="O766" s="9"/>
      <c r="P766" s="9"/>
      <c r="Q766" s="9"/>
      <c r="R766" s="9"/>
      <c r="S766" s="9"/>
      <c r="T766" s="9"/>
      <c r="U766" s="9"/>
      <c r="V766" s="9"/>
      <c r="W766" s="9"/>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row>
    <row r="767" spans="1:121" hidden="1">
      <c r="A767" s="9"/>
      <c r="B767" s="9"/>
      <c r="C767" s="9"/>
      <c r="D767" s="9"/>
      <c r="E767" s="9"/>
      <c r="F767" s="9"/>
      <c r="G767" s="9"/>
      <c r="H767" s="9"/>
      <c r="I767" s="9"/>
      <c r="J767" s="9"/>
      <c r="K767" s="9"/>
      <c r="L767" s="9"/>
      <c r="M767" s="9"/>
      <c r="N767" s="9"/>
      <c r="O767" s="9"/>
      <c r="P767" s="9"/>
      <c r="Q767" s="9"/>
      <c r="R767" s="9"/>
      <c r="S767" s="9"/>
      <c r="T767" s="9"/>
      <c r="U767" s="9"/>
      <c r="V767" s="9"/>
      <c r="W767" s="9"/>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row>
    <row r="768" spans="1:121" hidden="1">
      <c r="A768" s="9"/>
      <c r="B768" s="9"/>
      <c r="C768" s="9"/>
      <c r="D768" s="9"/>
      <c r="E768" s="9"/>
      <c r="F768" s="9"/>
      <c r="G768" s="9"/>
      <c r="H768" s="9"/>
      <c r="I768" s="9"/>
      <c r="J768" s="9"/>
      <c r="K768" s="9"/>
      <c r="L768" s="9"/>
      <c r="M768" s="9"/>
      <c r="N768" s="9"/>
      <c r="O768" s="9"/>
      <c r="P768" s="9"/>
      <c r="Q768" s="9"/>
      <c r="R768" s="9"/>
      <c r="S768" s="9"/>
      <c r="T768" s="9"/>
      <c r="U768" s="9"/>
      <c r="V768" s="9"/>
      <c r="W768" s="9"/>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row>
    <row r="769" spans="1:121" hidden="1">
      <c r="A769" s="9"/>
      <c r="B769" s="9"/>
      <c r="C769" s="9"/>
      <c r="D769" s="9"/>
      <c r="E769" s="9"/>
      <c r="F769" s="9"/>
      <c r="G769" s="9"/>
      <c r="H769" s="9"/>
      <c r="I769" s="9"/>
      <c r="J769" s="9"/>
      <c r="K769" s="9"/>
      <c r="L769" s="9"/>
      <c r="M769" s="9"/>
      <c r="N769" s="9"/>
      <c r="O769" s="9"/>
      <c r="P769" s="9"/>
      <c r="Q769" s="9"/>
      <c r="R769" s="9"/>
      <c r="S769" s="9"/>
      <c r="T769" s="9"/>
      <c r="U769" s="9"/>
      <c r="V769" s="9"/>
      <c r="W769" s="9"/>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row>
    <row r="770" spans="1:121" hidden="1">
      <c r="A770" s="9"/>
      <c r="B770" s="9"/>
      <c r="C770" s="9"/>
      <c r="D770" s="9"/>
      <c r="E770" s="9"/>
      <c r="F770" s="9"/>
      <c r="G770" s="9"/>
      <c r="H770" s="9"/>
      <c r="I770" s="9"/>
      <c r="J770" s="9"/>
      <c r="K770" s="9"/>
      <c r="L770" s="9"/>
      <c r="M770" s="9"/>
      <c r="N770" s="9"/>
      <c r="O770" s="9"/>
      <c r="P770" s="9"/>
      <c r="Q770" s="9"/>
      <c r="R770" s="9"/>
      <c r="S770" s="9"/>
      <c r="T770" s="9"/>
      <c r="U770" s="9"/>
      <c r="V770" s="9"/>
      <c r="W770" s="9"/>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row>
    <row r="771" spans="1:121" hidden="1">
      <c r="A771" s="9"/>
      <c r="B771" s="9"/>
      <c r="C771" s="9"/>
      <c r="D771" s="9"/>
      <c r="E771" s="9"/>
      <c r="F771" s="9"/>
      <c r="G771" s="9"/>
      <c r="H771" s="9"/>
      <c r="I771" s="9"/>
      <c r="J771" s="9"/>
      <c r="K771" s="9"/>
      <c r="L771" s="9"/>
      <c r="M771" s="9"/>
      <c r="N771" s="9"/>
      <c r="O771" s="9"/>
      <c r="P771" s="9"/>
      <c r="Q771" s="9"/>
      <c r="R771" s="9"/>
      <c r="S771" s="9"/>
      <c r="T771" s="9"/>
      <c r="U771" s="9"/>
      <c r="V771" s="9"/>
      <c r="W771" s="9"/>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row>
    <row r="772" spans="1:121" hidden="1">
      <c r="A772" s="9"/>
      <c r="B772" s="9"/>
      <c r="C772" s="9"/>
      <c r="D772" s="9"/>
      <c r="E772" s="9"/>
      <c r="F772" s="9"/>
      <c r="G772" s="9"/>
      <c r="H772" s="9"/>
      <c r="I772" s="9"/>
      <c r="J772" s="9"/>
      <c r="K772" s="9"/>
      <c r="L772" s="9"/>
      <c r="M772" s="9"/>
      <c r="N772" s="9"/>
      <c r="O772" s="9"/>
      <c r="P772" s="9"/>
      <c r="Q772" s="9"/>
      <c r="R772" s="9"/>
      <c r="S772" s="9"/>
      <c r="T772" s="9"/>
      <c r="U772" s="9"/>
      <c r="V772" s="9"/>
      <c r="W772" s="9"/>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row>
    <row r="773" spans="1:121" hidden="1">
      <c r="A773" s="9"/>
      <c r="B773" s="9"/>
      <c r="C773" s="9"/>
      <c r="D773" s="9"/>
      <c r="E773" s="9"/>
      <c r="F773" s="9"/>
      <c r="G773" s="9"/>
      <c r="H773" s="9"/>
      <c r="I773" s="9"/>
      <c r="J773" s="9"/>
      <c r="K773" s="9"/>
      <c r="L773" s="9"/>
      <c r="M773" s="9"/>
      <c r="N773" s="9"/>
      <c r="O773" s="9"/>
      <c r="P773" s="9"/>
      <c r="Q773" s="9"/>
      <c r="R773" s="9"/>
      <c r="S773" s="9"/>
      <c r="T773" s="9"/>
      <c r="U773" s="9"/>
      <c r="V773" s="9"/>
      <c r="W773" s="9"/>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row>
    <row r="774" spans="1:121" hidden="1">
      <c r="A774" s="9"/>
      <c r="B774" s="9"/>
      <c r="C774" s="9"/>
      <c r="D774" s="9"/>
      <c r="E774" s="9"/>
      <c r="F774" s="9"/>
      <c r="G774" s="9"/>
      <c r="H774" s="9"/>
      <c r="I774" s="9"/>
      <c r="J774" s="9"/>
      <c r="K774" s="9"/>
      <c r="L774" s="9"/>
      <c r="M774" s="9"/>
      <c r="N774" s="9"/>
      <c r="O774" s="9"/>
      <c r="P774" s="9"/>
      <c r="Q774" s="9"/>
      <c r="R774" s="9"/>
      <c r="S774" s="9"/>
      <c r="T774" s="9"/>
      <c r="U774" s="9"/>
      <c r="V774" s="9"/>
      <c r="W774" s="9"/>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row>
    <row r="775" spans="1:121" hidden="1">
      <c r="A775" s="9"/>
      <c r="B775" s="9"/>
      <c r="C775" s="9"/>
      <c r="D775" s="9"/>
      <c r="E775" s="9"/>
      <c r="F775" s="9"/>
      <c r="G775" s="9"/>
      <c r="H775" s="9"/>
      <c r="I775" s="9"/>
      <c r="J775" s="9"/>
      <c r="K775" s="9"/>
      <c r="L775" s="9"/>
      <c r="M775" s="9"/>
      <c r="N775" s="9"/>
      <c r="O775" s="9"/>
      <c r="P775" s="9"/>
      <c r="Q775" s="9"/>
      <c r="R775" s="9"/>
      <c r="S775" s="9"/>
      <c r="T775" s="9"/>
      <c r="U775" s="9"/>
      <c r="V775" s="9"/>
      <c r="W775" s="9"/>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row>
    <row r="776" spans="1:121" hidden="1">
      <c r="A776" s="9"/>
      <c r="B776" s="9"/>
      <c r="C776" s="9"/>
      <c r="D776" s="9"/>
      <c r="E776" s="9"/>
      <c r="F776" s="9"/>
      <c r="G776" s="9"/>
      <c r="H776" s="9"/>
      <c r="I776" s="9"/>
      <c r="J776" s="9"/>
      <c r="K776" s="9"/>
      <c r="L776" s="9"/>
      <c r="M776" s="9"/>
      <c r="N776" s="9"/>
      <c r="O776" s="9"/>
      <c r="P776" s="9"/>
      <c r="Q776" s="9"/>
      <c r="R776" s="9"/>
      <c r="S776" s="9"/>
      <c r="T776" s="9"/>
      <c r="U776" s="9"/>
      <c r="V776" s="9"/>
      <c r="W776" s="9"/>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row>
    <row r="777" spans="1:121" hidden="1">
      <c r="A777" s="9"/>
      <c r="B777" s="9"/>
      <c r="C777" s="9"/>
      <c r="D777" s="9"/>
      <c r="E777" s="9"/>
      <c r="F777" s="9"/>
      <c r="G777" s="9"/>
      <c r="H777" s="9"/>
      <c r="I777" s="9"/>
      <c r="J777" s="9"/>
      <c r="K777" s="9"/>
      <c r="L777" s="9"/>
      <c r="M777" s="9"/>
      <c r="N777" s="9"/>
      <c r="O777" s="9"/>
      <c r="P777" s="9"/>
      <c r="Q777" s="9"/>
      <c r="R777" s="9"/>
      <c r="S777" s="9"/>
      <c r="T777" s="9"/>
      <c r="U777" s="9"/>
      <c r="V777" s="9"/>
      <c r="W777" s="9"/>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row>
    <row r="778" spans="1:121" hidden="1">
      <c r="A778" s="9"/>
      <c r="B778" s="9"/>
      <c r="C778" s="9"/>
      <c r="D778" s="9"/>
      <c r="E778" s="9"/>
      <c r="F778" s="9"/>
      <c r="G778" s="9"/>
      <c r="H778" s="9"/>
      <c r="I778" s="9"/>
      <c r="J778" s="9"/>
      <c r="K778" s="9"/>
      <c r="L778" s="9"/>
      <c r="M778" s="9"/>
      <c r="N778" s="9"/>
      <c r="O778" s="9"/>
      <c r="P778" s="9"/>
      <c r="Q778" s="9"/>
      <c r="R778" s="9"/>
      <c r="S778" s="9"/>
      <c r="T778" s="9"/>
      <c r="U778" s="9"/>
      <c r="V778" s="9"/>
      <c r="W778" s="9"/>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row>
    <row r="779" spans="1:121" hidden="1">
      <c r="A779" s="9"/>
      <c r="B779" s="9"/>
      <c r="C779" s="9"/>
      <c r="D779" s="9"/>
      <c r="E779" s="9"/>
      <c r="F779" s="9"/>
      <c r="G779" s="9"/>
      <c r="H779" s="9"/>
      <c r="I779" s="9"/>
      <c r="J779" s="9"/>
      <c r="K779" s="9"/>
      <c r="L779" s="9"/>
      <c r="M779" s="9"/>
      <c r="N779" s="9"/>
      <c r="O779" s="9"/>
      <c r="P779" s="9"/>
      <c r="Q779" s="9"/>
      <c r="R779" s="9"/>
      <c r="S779" s="9"/>
      <c r="T779" s="9"/>
      <c r="U779" s="9"/>
      <c r="V779" s="9"/>
      <c r="W779" s="9"/>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row>
    <row r="780" spans="1:121" hidden="1">
      <c r="A780" s="9"/>
      <c r="B780" s="9"/>
      <c r="C780" s="9"/>
      <c r="D780" s="9"/>
      <c r="E780" s="9"/>
      <c r="F780" s="9"/>
      <c r="G780" s="9"/>
      <c r="H780" s="9"/>
      <c r="I780" s="9"/>
      <c r="J780" s="9"/>
      <c r="K780" s="9"/>
      <c r="L780" s="9"/>
      <c r="M780" s="9"/>
      <c r="N780" s="9"/>
      <c r="O780" s="9"/>
      <c r="P780" s="9"/>
      <c r="Q780" s="9"/>
      <c r="R780" s="9"/>
      <c r="S780" s="9"/>
      <c r="T780" s="9"/>
      <c r="U780" s="9"/>
      <c r="V780" s="9"/>
      <c r="W780" s="9"/>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row>
    <row r="781" spans="1:121" hidden="1">
      <c r="A781" s="9"/>
      <c r="B781" s="9"/>
      <c r="C781" s="9"/>
      <c r="D781" s="9"/>
      <c r="E781" s="9"/>
      <c r="F781" s="9"/>
      <c r="G781" s="9"/>
      <c r="H781" s="9"/>
      <c r="I781" s="9"/>
      <c r="J781" s="9"/>
      <c r="K781" s="9"/>
      <c r="L781" s="9"/>
      <c r="M781" s="9"/>
      <c r="N781" s="9"/>
      <c r="O781" s="9"/>
      <c r="P781" s="9"/>
      <c r="Q781" s="9"/>
      <c r="R781" s="9"/>
      <c r="S781" s="9"/>
      <c r="T781" s="9"/>
      <c r="U781" s="9"/>
      <c r="V781" s="9"/>
      <c r="W781" s="9"/>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row>
    <row r="782" spans="1:121" hidden="1">
      <c r="A782" s="9"/>
      <c r="B782" s="9"/>
      <c r="C782" s="9"/>
      <c r="D782" s="9"/>
      <c r="E782" s="9"/>
      <c r="F782" s="9"/>
      <c r="G782" s="9"/>
      <c r="H782" s="9"/>
      <c r="I782" s="9"/>
      <c r="J782" s="9"/>
      <c r="K782" s="9"/>
      <c r="L782" s="9"/>
      <c r="M782" s="9"/>
      <c r="N782" s="9"/>
      <c r="O782" s="9"/>
      <c r="P782" s="9"/>
      <c r="Q782" s="9"/>
      <c r="R782" s="9"/>
      <c r="S782" s="9"/>
      <c r="T782" s="9"/>
      <c r="U782" s="9"/>
      <c r="V782" s="9"/>
      <c r="W782" s="9"/>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row>
    <row r="783" spans="1:121" hidden="1">
      <c r="A783" s="9"/>
      <c r="B783" s="9"/>
      <c r="C783" s="9"/>
      <c r="D783" s="9"/>
      <c r="E783" s="9"/>
      <c r="F783" s="9"/>
      <c r="G783" s="9"/>
      <c r="H783" s="9"/>
      <c r="I783" s="9"/>
      <c r="J783" s="9"/>
      <c r="K783" s="9"/>
      <c r="L783" s="9"/>
      <c r="M783" s="9"/>
      <c r="N783" s="9"/>
      <c r="O783" s="9"/>
      <c r="P783" s="9"/>
      <c r="Q783" s="9"/>
      <c r="R783" s="9"/>
      <c r="S783" s="9"/>
      <c r="T783" s="9"/>
      <c r="U783" s="9"/>
      <c r="V783" s="9"/>
      <c r="W783" s="9"/>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row>
    <row r="784" spans="1:121" hidden="1">
      <c r="A784" s="9"/>
      <c r="B784" s="9"/>
      <c r="C784" s="9"/>
      <c r="D784" s="9"/>
      <c r="E784" s="9"/>
      <c r="F784" s="9"/>
      <c r="G784" s="9"/>
      <c r="H784" s="9"/>
      <c r="I784" s="9"/>
      <c r="J784" s="9"/>
      <c r="K784" s="9"/>
      <c r="L784" s="9"/>
      <c r="M784" s="9"/>
      <c r="N784" s="9"/>
      <c r="O784" s="9"/>
      <c r="P784" s="9"/>
      <c r="Q784" s="9"/>
      <c r="R784" s="9"/>
      <c r="S784" s="9"/>
      <c r="T784" s="9"/>
      <c r="U784" s="9"/>
      <c r="V784" s="9"/>
      <c r="W784" s="9"/>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row>
    <row r="785" spans="1:121" hidden="1">
      <c r="A785" s="9"/>
      <c r="B785" s="9"/>
      <c r="C785" s="9"/>
      <c r="D785" s="9"/>
      <c r="E785" s="9"/>
      <c r="F785" s="9"/>
      <c r="G785" s="9"/>
      <c r="H785" s="9"/>
      <c r="I785" s="9"/>
      <c r="J785" s="9"/>
      <c r="K785" s="9"/>
      <c r="L785" s="9"/>
      <c r="M785" s="9"/>
      <c r="N785" s="9"/>
      <c r="O785" s="9"/>
      <c r="P785" s="9"/>
      <c r="Q785" s="9"/>
      <c r="R785" s="9"/>
      <c r="S785" s="9"/>
      <c r="T785" s="9"/>
      <c r="U785" s="9"/>
      <c r="V785" s="9"/>
      <c r="W785" s="9"/>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row>
    <row r="786" spans="1:121" hidden="1">
      <c r="A786" s="9"/>
      <c r="B786" s="9"/>
      <c r="C786" s="9"/>
      <c r="D786" s="9"/>
      <c r="E786" s="9"/>
      <c r="F786" s="9"/>
      <c r="G786" s="9"/>
      <c r="H786" s="9"/>
      <c r="I786" s="9"/>
      <c r="J786" s="9"/>
      <c r="K786" s="9"/>
      <c r="L786" s="9"/>
      <c r="M786" s="9"/>
      <c r="N786" s="9"/>
      <c r="O786" s="9"/>
      <c r="P786" s="9"/>
      <c r="Q786" s="9"/>
      <c r="R786" s="9"/>
      <c r="S786" s="9"/>
      <c r="T786" s="9"/>
      <c r="U786" s="9"/>
      <c r="V786" s="9"/>
      <c r="W786" s="9"/>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row>
    <row r="787" spans="1:121" hidden="1">
      <c r="A787" s="9"/>
      <c r="B787" s="9"/>
      <c r="C787" s="9"/>
      <c r="D787" s="9"/>
      <c r="E787" s="9"/>
      <c r="F787" s="9"/>
      <c r="G787" s="9"/>
      <c r="H787" s="9"/>
      <c r="I787" s="9"/>
      <c r="J787" s="9"/>
      <c r="K787" s="9"/>
      <c r="L787" s="9"/>
      <c r="M787" s="9"/>
      <c r="N787" s="9"/>
      <c r="O787" s="9"/>
      <c r="P787" s="9"/>
      <c r="Q787" s="9"/>
      <c r="R787" s="9"/>
      <c r="S787" s="9"/>
      <c r="T787" s="9"/>
      <c r="U787" s="9"/>
      <c r="V787" s="9"/>
      <c r="W787" s="9"/>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row>
    <row r="788" spans="1:121" hidden="1">
      <c r="A788" s="9"/>
      <c r="B788" s="9"/>
      <c r="C788" s="9"/>
      <c r="D788" s="9"/>
      <c r="E788" s="9"/>
      <c r="F788" s="9"/>
      <c r="G788" s="9"/>
      <c r="H788" s="9"/>
      <c r="I788" s="9"/>
      <c r="J788" s="9"/>
      <c r="K788" s="9"/>
      <c r="L788" s="9"/>
      <c r="M788" s="9"/>
      <c r="N788" s="9"/>
      <c r="O788" s="9"/>
      <c r="P788" s="9"/>
      <c r="Q788" s="9"/>
      <c r="R788" s="9"/>
      <c r="S788" s="9"/>
      <c r="T788" s="9"/>
      <c r="U788" s="9"/>
      <c r="V788" s="9"/>
      <c r="W788" s="9"/>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row>
    <row r="789" spans="1:121" hidden="1">
      <c r="A789" s="9"/>
      <c r="B789" s="9"/>
      <c r="C789" s="9"/>
      <c r="D789" s="9"/>
      <c r="E789" s="9"/>
      <c r="F789" s="9"/>
      <c r="G789" s="9"/>
      <c r="H789" s="9"/>
      <c r="I789" s="9"/>
      <c r="J789" s="9"/>
      <c r="K789" s="9"/>
      <c r="L789" s="9"/>
      <c r="M789" s="9"/>
      <c r="N789" s="9"/>
      <c r="O789" s="9"/>
      <c r="P789" s="9"/>
      <c r="Q789" s="9"/>
      <c r="R789" s="9"/>
      <c r="S789" s="9"/>
      <c r="T789" s="9"/>
      <c r="U789" s="9"/>
      <c r="V789" s="9"/>
      <c r="W789" s="9"/>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row>
    <row r="790" spans="1:121" hidden="1">
      <c r="A790" s="9"/>
      <c r="B790" s="9"/>
      <c r="C790" s="9"/>
      <c r="D790" s="9"/>
      <c r="E790" s="9"/>
      <c r="F790" s="9"/>
      <c r="G790" s="9"/>
      <c r="H790" s="9"/>
      <c r="I790" s="9"/>
      <c r="J790" s="9"/>
      <c r="K790" s="9"/>
      <c r="L790" s="9"/>
      <c r="M790" s="9"/>
      <c r="N790" s="9"/>
      <c r="O790" s="9"/>
      <c r="P790" s="9"/>
      <c r="Q790" s="9"/>
      <c r="R790" s="9"/>
      <c r="S790" s="9"/>
      <c r="T790" s="9"/>
      <c r="U790" s="9"/>
      <c r="V790" s="9"/>
      <c r="W790" s="9"/>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row>
    <row r="791" spans="1:121" hidden="1">
      <c r="A791" s="9"/>
      <c r="B791" s="9"/>
      <c r="C791" s="9"/>
      <c r="D791" s="9"/>
      <c r="E791" s="9"/>
      <c r="F791" s="9"/>
      <c r="G791" s="9"/>
      <c r="H791" s="9"/>
      <c r="I791" s="9"/>
      <c r="J791" s="9"/>
      <c r="K791" s="9"/>
      <c r="L791" s="9"/>
      <c r="M791" s="9"/>
      <c r="N791" s="9"/>
      <c r="O791" s="9"/>
      <c r="P791" s="9"/>
      <c r="Q791" s="9"/>
      <c r="R791" s="9"/>
      <c r="S791" s="9"/>
      <c r="T791" s="9"/>
      <c r="U791" s="9"/>
      <c r="V791" s="9"/>
      <c r="W791" s="9"/>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row>
    <row r="792" spans="1:121" hidden="1">
      <c r="A792" s="9"/>
      <c r="B792" s="9"/>
      <c r="C792" s="9"/>
      <c r="D792" s="9"/>
      <c r="E792" s="9"/>
      <c r="F792" s="9"/>
      <c r="G792" s="9"/>
      <c r="H792" s="9"/>
      <c r="I792" s="9"/>
      <c r="J792" s="9"/>
      <c r="K792" s="9"/>
      <c r="L792" s="9"/>
      <c r="M792" s="9"/>
      <c r="N792" s="9"/>
      <c r="O792" s="9"/>
      <c r="P792" s="9"/>
      <c r="Q792" s="9"/>
      <c r="R792" s="9"/>
      <c r="S792" s="9"/>
      <c r="T792" s="9"/>
      <c r="U792" s="9"/>
      <c r="V792" s="9"/>
      <c r="W792" s="9"/>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row>
    <row r="793" spans="1:121" hidden="1">
      <c r="A793" s="9"/>
      <c r="B793" s="9"/>
      <c r="C793" s="9"/>
      <c r="D793" s="9"/>
      <c r="E793" s="9"/>
      <c r="F793" s="9"/>
      <c r="G793" s="9"/>
      <c r="H793" s="9"/>
      <c r="I793" s="9"/>
      <c r="J793" s="9"/>
      <c r="K793" s="9"/>
      <c r="L793" s="9"/>
      <c r="M793" s="9"/>
      <c r="N793" s="9"/>
      <c r="O793" s="9"/>
      <c r="P793" s="9"/>
      <c r="Q793" s="9"/>
      <c r="R793" s="9"/>
      <c r="S793" s="9"/>
      <c r="T793" s="9"/>
      <c r="U793" s="9"/>
      <c r="V793" s="9"/>
      <c r="W793" s="9"/>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row>
    <row r="794" spans="1:121" hidden="1">
      <c r="A794" s="9"/>
      <c r="B794" s="9"/>
      <c r="C794" s="9"/>
      <c r="D794" s="9"/>
      <c r="E794" s="9"/>
      <c r="F794" s="9"/>
      <c r="G794" s="9"/>
      <c r="H794" s="9"/>
      <c r="I794" s="9"/>
      <c r="J794" s="9"/>
      <c r="K794" s="9"/>
      <c r="L794" s="9"/>
      <c r="M794" s="9"/>
      <c r="N794" s="9"/>
      <c r="O794" s="9"/>
      <c r="P794" s="9"/>
      <c r="Q794" s="9"/>
      <c r="R794" s="9"/>
      <c r="S794" s="9"/>
      <c r="T794" s="9"/>
      <c r="U794" s="9"/>
      <c r="V794" s="9"/>
      <c r="W794" s="9"/>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row>
    <row r="795" spans="1:121" hidden="1">
      <c r="A795" s="9"/>
      <c r="B795" s="9"/>
      <c r="C795" s="9"/>
      <c r="D795" s="9"/>
      <c r="E795" s="9"/>
      <c r="F795" s="9"/>
      <c r="G795" s="9"/>
      <c r="H795" s="9"/>
      <c r="I795" s="9"/>
      <c r="J795" s="9"/>
      <c r="K795" s="9"/>
      <c r="L795" s="9"/>
      <c r="M795" s="9"/>
      <c r="N795" s="9"/>
      <c r="O795" s="9"/>
      <c r="P795" s="9"/>
      <c r="Q795" s="9"/>
      <c r="R795" s="9"/>
      <c r="S795" s="9"/>
      <c r="T795" s="9"/>
      <c r="U795" s="9"/>
      <c r="V795" s="9"/>
      <c r="W795" s="9"/>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row>
    <row r="796" spans="1:121" hidden="1">
      <c r="A796" s="9"/>
      <c r="B796" s="9"/>
      <c r="C796" s="9"/>
      <c r="D796" s="9"/>
      <c r="E796" s="9"/>
      <c r="F796" s="9"/>
      <c r="G796" s="9"/>
      <c r="H796" s="9"/>
      <c r="I796" s="9"/>
      <c r="J796" s="9"/>
      <c r="K796" s="9"/>
      <c r="L796" s="9"/>
      <c r="M796" s="9"/>
      <c r="N796" s="9"/>
      <c r="O796" s="9"/>
      <c r="P796" s="9"/>
      <c r="Q796" s="9"/>
      <c r="R796" s="9"/>
      <c r="S796" s="9"/>
      <c r="T796" s="9"/>
      <c r="U796" s="9"/>
      <c r="V796" s="9"/>
      <c r="W796" s="9"/>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row>
    <row r="797" spans="1:121" hidden="1">
      <c r="A797" s="9"/>
      <c r="B797" s="9"/>
      <c r="C797" s="9"/>
      <c r="D797" s="9"/>
      <c r="E797" s="9"/>
      <c r="F797" s="9"/>
      <c r="G797" s="9"/>
      <c r="H797" s="9"/>
      <c r="I797" s="9"/>
      <c r="J797" s="9"/>
      <c r="K797" s="9"/>
      <c r="L797" s="9"/>
      <c r="M797" s="9"/>
      <c r="N797" s="9"/>
      <c r="O797" s="9"/>
      <c r="P797" s="9"/>
      <c r="Q797" s="9"/>
      <c r="R797" s="9"/>
      <c r="S797" s="9"/>
      <c r="T797" s="9"/>
      <c r="U797" s="9"/>
      <c r="V797" s="9"/>
      <c r="W797" s="9"/>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row>
    <row r="798" spans="1:121" hidden="1">
      <c r="A798" s="9"/>
      <c r="B798" s="9"/>
      <c r="C798" s="9"/>
      <c r="D798" s="9"/>
      <c r="E798" s="9"/>
      <c r="F798" s="9"/>
      <c r="G798" s="9"/>
      <c r="H798" s="9"/>
      <c r="I798" s="9"/>
      <c r="J798" s="9"/>
      <c r="K798" s="9"/>
      <c r="L798" s="9"/>
      <c r="M798" s="9"/>
      <c r="N798" s="9"/>
      <c r="O798" s="9"/>
      <c r="P798" s="9"/>
      <c r="Q798" s="9"/>
      <c r="R798" s="9"/>
      <c r="S798" s="9"/>
      <c r="T798" s="9"/>
      <c r="U798" s="9"/>
      <c r="V798" s="9"/>
      <c r="W798" s="9"/>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row>
    <row r="799" spans="1:121" hidden="1">
      <c r="A799" s="9"/>
      <c r="B799" s="9"/>
      <c r="C799" s="9"/>
      <c r="D799" s="9"/>
      <c r="E799" s="9"/>
      <c r="F799" s="9"/>
      <c r="G799" s="9"/>
      <c r="H799" s="9"/>
      <c r="I799" s="9"/>
      <c r="J799" s="9"/>
      <c r="K799" s="9"/>
      <c r="L799" s="9"/>
      <c r="M799" s="9"/>
      <c r="N799" s="9"/>
      <c r="O799" s="9"/>
      <c r="P799" s="9"/>
      <c r="Q799" s="9"/>
      <c r="R799" s="9"/>
      <c r="S799" s="9"/>
      <c r="T799" s="9"/>
      <c r="U799" s="9"/>
      <c r="V799" s="9"/>
      <c r="W799" s="9"/>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row>
    <row r="800" spans="1:121" hidden="1">
      <c r="A800" s="9"/>
      <c r="B800" s="9"/>
      <c r="C800" s="9"/>
      <c r="D800" s="9"/>
      <c r="E800" s="9"/>
      <c r="F800" s="9"/>
      <c r="G800" s="9"/>
      <c r="H800" s="9"/>
      <c r="I800" s="9"/>
      <c r="J800" s="9"/>
      <c r="K800" s="9"/>
      <c r="L800" s="9"/>
      <c r="M800" s="9"/>
      <c r="N800" s="9"/>
      <c r="O800" s="9"/>
      <c r="P800" s="9"/>
      <c r="Q800" s="9"/>
      <c r="R800" s="9"/>
      <c r="S800" s="9"/>
      <c r="T800" s="9"/>
      <c r="U800" s="9"/>
      <c r="V800" s="9"/>
      <c r="W800" s="9"/>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row>
    <row r="801" spans="1:121" hidden="1">
      <c r="A801" s="9"/>
      <c r="B801" s="9"/>
      <c r="C801" s="9"/>
      <c r="D801" s="9"/>
      <c r="E801" s="9"/>
      <c r="F801" s="9"/>
      <c r="G801" s="9"/>
      <c r="H801" s="9"/>
      <c r="I801" s="9"/>
      <c r="J801" s="9"/>
      <c r="K801" s="9"/>
      <c r="L801" s="9"/>
      <c r="M801" s="9"/>
      <c r="N801" s="9"/>
      <c r="O801" s="9"/>
      <c r="P801" s="9"/>
      <c r="Q801" s="9"/>
      <c r="R801" s="9"/>
      <c r="S801" s="9"/>
      <c r="T801" s="9"/>
      <c r="U801" s="9"/>
      <c r="V801" s="9"/>
      <c r="W801" s="9"/>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row>
    <row r="802" spans="1:121" hidden="1">
      <c r="A802" s="9"/>
      <c r="B802" s="9"/>
      <c r="C802" s="9"/>
      <c r="D802" s="9"/>
      <c r="E802" s="9"/>
      <c r="F802" s="9"/>
      <c r="G802" s="9"/>
      <c r="H802" s="9"/>
      <c r="I802" s="9"/>
      <c r="J802" s="9"/>
      <c r="K802" s="9"/>
      <c r="L802" s="9"/>
      <c r="M802" s="9"/>
      <c r="N802" s="9"/>
      <c r="O802" s="9"/>
      <c r="P802" s="9"/>
      <c r="Q802" s="9"/>
      <c r="R802" s="9"/>
      <c r="S802" s="9"/>
      <c r="T802" s="9"/>
      <c r="U802" s="9"/>
      <c r="V802" s="9"/>
      <c r="W802" s="9"/>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row>
    <row r="803" spans="1:121" hidden="1">
      <c r="A803" s="9"/>
      <c r="B803" s="9"/>
      <c r="C803" s="9"/>
      <c r="D803" s="9"/>
      <c r="E803" s="9"/>
      <c r="F803" s="9"/>
      <c r="G803" s="9"/>
      <c r="H803" s="9"/>
      <c r="I803" s="9"/>
      <c r="J803" s="9"/>
      <c r="K803" s="9"/>
      <c r="L803" s="9"/>
      <c r="M803" s="9"/>
      <c r="N803" s="9"/>
      <c r="O803" s="9"/>
      <c r="P803" s="9"/>
      <c r="Q803" s="9"/>
      <c r="R803" s="9"/>
      <c r="S803" s="9"/>
      <c r="T803" s="9"/>
      <c r="U803" s="9"/>
      <c r="V803" s="9"/>
      <c r="W803" s="9"/>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row>
    <row r="804" spans="1:121" hidden="1">
      <c r="A804" s="9"/>
      <c r="B804" s="9"/>
      <c r="C804" s="9"/>
      <c r="D804" s="9"/>
      <c r="E804" s="9"/>
      <c r="F804" s="9"/>
      <c r="G804" s="9"/>
      <c r="H804" s="9"/>
      <c r="I804" s="9"/>
      <c r="J804" s="9"/>
      <c r="K804" s="9"/>
      <c r="L804" s="9"/>
      <c r="M804" s="9"/>
      <c r="N804" s="9"/>
      <c r="O804" s="9"/>
      <c r="P804" s="9"/>
      <c r="Q804" s="9"/>
      <c r="R804" s="9"/>
      <c r="S804" s="9"/>
      <c r="T804" s="9"/>
      <c r="U804" s="9"/>
      <c r="V804" s="9"/>
      <c r="W804" s="9"/>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row>
    <row r="805" spans="1:121" hidden="1">
      <c r="A805" s="9"/>
      <c r="B805" s="9"/>
      <c r="C805" s="9"/>
      <c r="D805" s="9"/>
      <c r="E805" s="9"/>
      <c r="F805" s="9"/>
      <c r="G805" s="9"/>
      <c r="H805" s="9"/>
      <c r="I805" s="9"/>
      <c r="J805" s="9"/>
      <c r="K805" s="9"/>
      <c r="L805" s="9"/>
      <c r="M805" s="9"/>
      <c r="N805" s="9"/>
      <c r="O805" s="9"/>
      <c r="P805" s="9"/>
      <c r="Q805" s="9"/>
      <c r="R805" s="9"/>
      <c r="S805" s="9"/>
      <c r="T805" s="9"/>
      <c r="U805" s="9"/>
      <c r="V805" s="9"/>
      <c r="W805" s="9"/>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row>
    <row r="806" spans="1:121" hidden="1">
      <c r="A806" s="9"/>
      <c r="B806" s="9"/>
      <c r="C806" s="9"/>
      <c r="D806" s="9"/>
      <c r="E806" s="9"/>
      <c r="F806" s="9"/>
      <c r="G806" s="9"/>
      <c r="H806" s="9"/>
      <c r="I806" s="9"/>
      <c r="J806" s="9"/>
      <c r="K806" s="9"/>
      <c r="L806" s="9"/>
      <c r="M806" s="9"/>
      <c r="N806" s="9"/>
      <c r="O806" s="9"/>
      <c r="P806" s="9"/>
      <c r="Q806" s="9"/>
      <c r="R806" s="9"/>
      <c r="S806" s="9"/>
      <c r="T806" s="9"/>
      <c r="U806" s="9"/>
      <c r="V806" s="9"/>
      <c r="W806" s="9"/>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row>
    <row r="807" spans="1:121" hidden="1">
      <c r="A807" s="9"/>
      <c r="B807" s="9"/>
      <c r="C807" s="9"/>
      <c r="D807" s="9"/>
      <c r="E807" s="9"/>
      <c r="F807" s="9"/>
      <c r="G807" s="9"/>
      <c r="H807" s="9"/>
      <c r="I807" s="9"/>
      <c r="J807" s="9"/>
      <c r="K807" s="9"/>
      <c r="L807" s="9"/>
      <c r="M807" s="9"/>
      <c r="N807" s="9"/>
      <c r="O807" s="9"/>
      <c r="P807" s="9"/>
      <c r="Q807" s="9"/>
      <c r="R807" s="9"/>
      <c r="S807" s="9"/>
      <c r="T807" s="9"/>
      <c r="U807" s="9"/>
      <c r="V807" s="9"/>
      <c r="W807" s="9"/>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row>
    <row r="808" spans="1:121" hidden="1">
      <c r="A808" s="9"/>
      <c r="B808" s="9"/>
      <c r="C808" s="9"/>
      <c r="D808" s="9"/>
      <c r="E808" s="9"/>
      <c r="F808" s="9"/>
      <c r="G808" s="9"/>
      <c r="H808" s="9"/>
      <c r="I808" s="9"/>
      <c r="J808" s="9"/>
      <c r="K808" s="9"/>
      <c r="L808" s="9"/>
      <c r="M808" s="9"/>
      <c r="N808" s="9"/>
      <c r="O808" s="9"/>
      <c r="P808" s="9"/>
      <c r="Q808" s="9"/>
      <c r="R808" s="9"/>
      <c r="S808" s="9"/>
      <c r="T808" s="9"/>
      <c r="U808" s="9"/>
      <c r="V808" s="9"/>
      <c r="W808" s="9"/>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row>
    <row r="809" spans="1:121" hidden="1">
      <c r="A809" s="9"/>
      <c r="B809" s="9"/>
      <c r="C809" s="9"/>
      <c r="D809" s="9"/>
      <c r="E809" s="9"/>
      <c r="F809" s="9"/>
      <c r="G809" s="9"/>
      <c r="H809" s="9"/>
      <c r="I809" s="9"/>
      <c r="J809" s="9"/>
      <c r="K809" s="9"/>
      <c r="L809" s="9"/>
      <c r="M809" s="9"/>
      <c r="N809" s="9"/>
      <c r="O809" s="9"/>
      <c r="P809" s="9"/>
      <c r="Q809" s="9"/>
      <c r="R809" s="9"/>
      <c r="S809" s="9"/>
      <c r="T809" s="9"/>
      <c r="U809" s="9"/>
      <c r="V809" s="9"/>
      <c r="W809" s="9"/>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row>
    <row r="810" spans="1:121" hidden="1">
      <c r="A810" s="9"/>
      <c r="B810" s="9"/>
      <c r="C810" s="9"/>
      <c r="D810" s="9"/>
      <c r="E810" s="9"/>
      <c r="F810" s="9"/>
      <c r="G810" s="9"/>
      <c r="H810" s="9"/>
      <c r="I810" s="9"/>
      <c r="J810" s="9"/>
      <c r="K810" s="9"/>
      <c r="L810" s="9"/>
      <c r="M810" s="9"/>
      <c r="N810" s="9"/>
      <c r="O810" s="9"/>
      <c r="P810" s="9"/>
      <c r="Q810" s="9"/>
      <c r="R810" s="9"/>
      <c r="S810" s="9"/>
      <c r="T810" s="9"/>
      <c r="U810" s="9"/>
      <c r="V810" s="9"/>
      <c r="W810" s="9"/>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row>
    <row r="811" spans="1:121" hidden="1">
      <c r="A811" s="9"/>
      <c r="B811" s="9"/>
      <c r="C811" s="9"/>
      <c r="D811" s="9"/>
      <c r="E811" s="9"/>
      <c r="F811" s="9"/>
      <c r="G811" s="9"/>
      <c r="H811" s="9"/>
      <c r="I811" s="9"/>
      <c r="J811" s="9"/>
      <c r="K811" s="9"/>
      <c r="L811" s="9"/>
      <c r="M811" s="9"/>
      <c r="N811" s="9"/>
      <c r="O811" s="9"/>
      <c r="P811" s="9"/>
      <c r="Q811" s="9"/>
      <c r="R811" s="9"/>
      <c r="S811" s="9"/>
      <c r="T811" s="9"/>
      <c r="U811" s="9"/>
      <c r="V811" s="9"/>
      <c r="W811" s="9"/>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row>
    <row r="812" spans="1:121" hidden="1">
      <c r="A812" s="9"/>
      <c r="B812" s="9"/>
      <c r="C812" s="9"/>
      <c r="D812" s="9"/>
      <c r="E812" s="9"/>
      <c r="F812" s="9"/>
      <c r="G812" s="9"/>
      <c r="H812" s="9"/>
      <c r="I812" s="9"/>
      <c r="J812" s="9"/>
      <c r="K812" s="9"/>
      <c r="L812" s="9"/>
      <c r="M812" s="9"/>
      <c r="N812" s="9"/>
      <c r="O812" s="9"/>
      <c r="P812" s="9"/>
      <c r="Q812" s="9"/>
      <c r="R812" s="9"/>
      <c r="S812" s="9"/>
      <c r="T812" s="9"/>
      <c r="U812" s="9"/>
      <c r="V812" s="9"/>
      <c r="W812" s="9"/>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row>
    <row r="813" spans="1:121" hidden="1">
      <c r="A813" s="9"/>
      <c r="B813" s="9"/>
      <c r="C813" s="9"/>
      <c r="D813" s="9"/>
      <c r="E813" s="9"/>
      <c r="F813" s="9"/>
      <c r="G813" s="9"/>
      <c r="H813" s="9"/>
      <c r="I813" s="9"/>
      <c r="J813" s="9"/>
      <c r="K813" s="9"/>
      <c r="L813" s="9"/>
      <c r="M813" s="9"/>
      <c r="N813" s="9"/>
      <c r="O813" s="9"/>
      <c r="P813" s="9"/>
      <c r="Q813" s="9"/>
      <c r="R813" s="9"/>
      <c r="S813" s="9"/>
      <c r="T813" s="9"/>
      <c r="U813" s="9"/>
      <c r="V813" s="9"/>
      <c r="W813" s="9"/>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row>
    <row r="814" spans="1:121" hidden="1">
      <c r="A814" s="9"/>
      <c r="B814" s="9"/>
      <c r="C814" s="9"/>
      <c r="D814" s="9"/>
      <c r="E814" s="9"/>
      <c r="F814" s="9"/>
      <c r="G814" s="9"/>
      <c r="H814" s="9"/>
      <c r="I814" s="9"/>
      <c r="J814" s="9"/>
      <c r="K814" s="9"/>
      <c r="L814" s="9"/>
      <c r="M814" s="9"/>
      <c r="N814" s="9"/>
      <c r="O814" s="9"/>
      <c r="P814" s="9"/>
      <c r="Q814" s="9"/>
      <c r="R814" s="9"/>
      <c r="S814" s="9"/>
      <c r="T814" s="9"/>
      <c r="U814" s="9"/>
      <c r="V814" s="9"/>
      <c r="W814" s="9"/>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row>
    <row r="815" spans="1:121" hidden="1">
      <c r="A815" s="9"/>
      <c r="B815" s="9"/>
      <c r="C815" s="9"/>
      <c r="D815" s="9"/>
      <c r="E815" s="9"/>
      <c r="F815" s="9"/>
      <c r="G815" s="9"/>
      <c r="H815" s="9"/>
      <c r="I815" s="9"/>
      <c r="J815" s="9"/>
      <c r="K815" s="9"/>
      <c r="L815" s="9"/>
      <c r="M815" s="9"/>
      <c r="N815" s="9"/>
      <c r="O815" s="9"/>
      <c r="P815" s="9"/>
      <c r="Q815" s="9"/>
      <c r="R815" s="9"/>
      <c r="S815" s="9"/>
      <c r="T815" s="9"/>
      <c r="U815" s="9"/>
      <c r="V815" s="9"/>
      <c r="W815" s="9"/>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row>
    <row r="816" spans="1:121" hidden="1">
      <c r="A816" s="9"/>
      <c r="B816" s="9"/>
      <c r="C816" s="9"/>
      <c r="D816" s="9"/>
      <c r="E816" s="9"/>
      <c r="F816" s="9"/>
      <c r="G816" s="9"/>
      <c r="H816" s="9"/>
      <c r="I816" s="9"/>
      <c r="J816" s="9"/>
      <c r="K816" s="9"/>
      <c r="L816" s="9"/>
      <c r="M816" s="9"/>
      <c r="N816" s="9"/>
      <c r="O816" s="9"/>
      <c r="P816" s="9"/>
      <c r="Q816" s="9"/>
      <c r="R816" s="9"/>
      <c r="S816" s="9"/>
      <c r="T816" s="9"/>
      <c r="U816" s="9"/>
      <c r="V816" s="9"/>
      <c r="W816" s="9"/>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row>
    <row r="817" spans="1:121" hidden="1">
      <c r="A817" s="9"/>
      <c r="B817" s="9"/>
      <c r="C817" s="9"/>
      <c r="D817" s="9"/>
      <c r="E817" s="9"/>
      <c r="F817" s="9"/>
      <c r="G817" s="9"/>
      <c r="H817" s="9"/>
      <c r="I817" s="9"/>
      <c r="J817" s="9"/>
      <c r="K817" s="9"/>
      <c r="L817" s="9"/>
      <c r="M817" s="9"/>
      <c r="N817" s="9"/>
      <c r="O817" s="9"/>
      <c r="P817" s="9"/>
      <c r="Q817" s="9"/>
      <c r="R817" s="9"/>
      <c r="S817" s="9"/>
      <c r="T817" s="9"/>
      <c r="U817" s="9"/>
      <c r="V817" s="9"/>
      <c r="W817" s="9"/>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row>
    <row r="818" spans="1:121" hidden="1">
      <c r="A818" s="9"/>
      <c r="B818" s="9"/>
      <c r="C818" s="9"/>
      <c r="D818" s="9"/>
      <c r="E818" s="9"/>
      <c r="F818" s="9"/>
      <c r="G818" s="9"/>
      <c r="H818" s="9"/>
      <c r="I818" s="9"/>
      <c r="J818" s="9"/>
      <c r="K818" s="9"/>
      <c r="L818" s="9"/>
      <c r="M818" s="9"/>
      <c r="N818" s="9"/>
      <c r="O818" s="9"/>
      <c r="P818" s="9"/>
      <c r="Q818" s="9"/>
      <c r="R818" s="9"/>
      <c r="S818" s="9"/>
      <c r="T818" s="9"/>
      <c r="U818" s="9"/>
      <c r="V818" s="9"/>
      <c r="W818" s="9"/>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row>
    <row r="819" spans="1:121" hidden="1">
      <c r="A819" s="9"/>
      <c r="B819" s="9"/>
      <c r="C819" s="9"/>
      <c r="D819" s="9"/>
      <c r="E819" s="9"/>
      <c r="F819" s="9"/>
      <c r="G819" s="9"/>
      <c r="H819" s="9"/>
      <c r="I819" s="9"/>
      <c r="J819" s="9"/>
      <c r="K819" s="9"/>
      <c r="L819" s="9"/>
      <c r="M819" s="9"/>
      <c r="N819" s="9"/>
      <c r="O819" s="9"/>
      <c r="P819" s="9"/>
      <c r="Q819" s="9"/>
      <c r="R819" s="9"/>
      <c r="S819" s="9"/>
      <c r="T819" s="9"/>
      <c r="U819" s="9"/>
      <c r="V819" s="9"/>
      <c r="W819" s="9"/>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row>
    <row r="820" spans="1:121" hidden="1">
      <c r="A820" s="9"/>
      <c r="B820" s="9"/>
      <c r="C820" s="9"/>
      <c r="D820" s="9"/>
      <c r="E820" s="9"/>
      <c r="F820" s="9"/>
      <c r="G820" s="9"/>
      <c r="H820" s="9"/>
      <c r="I820" s="9"/>
      <c r="J820" s="9"/>
      <c r="K820" s="9"/>
      <c r="L820" s="9"/>
      <c r="M820" s="9"/>
      <c r="N820" s="9"/>
      <c r="O820" s="9"/>
      <c r="P820" s="9"/>
      <c r="Q820" s="9"/>
      <c r="R820" s="9"/>
      <c r="S820" s="9"/>
      <c r="T820" s="9"/>
      <c r="U820" s="9"/>
      <c r="V820" s="9"/>
      <c r="W820" s="9"/>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row>
    <row r="821" spans="1:121" hidden="1">
      <c r="A821" s="9"/>
      <c r="B821" s="9"/>
      <c r="C821" s="9"/>
      <c r="D821" s="9"/>
      <c r="E821" s="9"/>
      <c r="F821" s="9"/>
      <c r="G821" s="9"/>
      <c r="H821" s="9"/>
      <c r="I821" s="9"/>
      <c r="J821" s="9"/>
      <c r="K821" s="9"/>
      <c r="L821" s="9"/>
      <c r="M821" s="9"/>
      <c r="N821" s="9"/>
      <c r="O821" s="9"/>
      <c r="P821" s="9"/>
      <c r="Q821" s="9"/>
      <c r="R821" s="9"/>
      <c r="S821" s="9"/>
      <c r="T821" s="9"/>
      <c r="U821" s="9"/>
      <c r="V821" s="9"/>
      <c r="W821" s="9"/>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row>
    <row r="822" spans="1:121" hidden="1">
      <c r="A822" s="9"/>
      <c r="B822" s="9"/>
      <c r="C822" s="9"/>
      <c r="D822" s="9"/>
      <c r="E822" s="9"/>
      <c r="F822" s="9"/>
      <c r="G822" s="9"/>
      <c r="H822" s="9"/>
      <c r="I822" s="9"/>
      <c r="J822" s="9"/>
      <c r="K822" s="9"/>
      <c r="L822" s="9"/>
      <c r="M822" s="9"/>
      <c r="N822" s="9"/>
      <c r="O822" s="9"/>
      <c r="P822" s="9"/>
      <c r="Q822" s="9"/>
      <c r="R822" s="9"/>
      <c r="S822" s="9"/>
      <c r="T822" s="9"/>
      <c r="U822" s="9"/>
      <c r="V822" s="9"/>
      <c r="W822" s="9"/>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row>
    <row r="823" spans="1:121" hidden="1">
      <c r="A823" s="9"/>
      <c r="B823" s="9"/>
      <c r="C823" s="9"/>
      <c r="D823" s="9"/>
      <c r="E823" s="9"/>
      <c r="F823" s="9"/>
      <c r="G823" s="9"/>
      <c r="H823" s="9"/>
      <c r="I823" s="9"/>
      <c r="J823" s="9"/>
      <c r="K823" s="9"/>
      <c r="L823" s="9"/>
      <c r="M823" s="9"/>
      <c r="N823" s="9"/>
      <c r="O823" s="9"/>
      <c r="P823" s="9"/>
      <c r="Q823" s="9"/>
      <c r="R823" s="9"/>
      <c r="S823" s="9"/>
      <c r="T823" s="9"/>
      <c r="U823" s="9"/>
      <c r="V823" s="9"/>
      <c r="W823" s="9"/>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row>
    <row r="824" spans="1:121" hidden="1">
      <c r="A824" s="9"/>
      <c r="B824" s="9"/>
      <c r="C824" s="9"/>
      <c r="D824" s="9"/>
      <c r="E824" s="9"/>
      <c r="F824" s="9"/>
      <c r="G824" s="9"/>
      <c r="H824" s="9"/>
      <c r="I824" s="9"/>
      <c r="J824" s="9"/>
      <c r="K824" s="9"/>
      <c r="L824" s="9"/>
      <c r="M824" s="9"/>
      <c r="N824" s="9"/>
      <c r="O824" s="9"/>
      <c r="P824" s="9"/>
      <c r="Q824" s="9"/>
      <c r="R824" s="9"/>
      <c r="S824" s="9"/>
      <c r="T824" s="9"/>
      <c r="U824" s="9"/>
      <c r="V824" s="9"/>
      <c r="W824" s="9"/>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row>
    <row r="825" spans="1:121" hidden="1">
      <c r="A825" s="9"/>
      <c r="B825" s="9"/>
      <c r="C825" s="9"/>
      <c r="D825" s="9"/>
      <c r="E825" s="9"/>
      <c r="F825" s="9"/>
      <c r="G825" s="9"/>
      <c r="H825" s="9"/>
      <c r="I825" s="9"/>
      <c r="J825" s="9"/>
      <c r="K825" s="9"/>
      <c r="L825" s="9"/>
      <c r="M825" s="9"/>
      <c r="N825" s="9"/>
      <c r="O825" s="9"/>
      <c r="P825" s="9"/>
      <c r="Q825" s="9"/>
      <c r="R825" s="9"/>
      <c r="S825" s="9"/>
      <c r="T825" s="9"/>
      <c r="U825" s="9"/>
      <c r="V825" s="9"/>
      <c r="W825" s="9"/>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row>
    <row r="826" spans="1:121" hidden="1">
      <c r="A826" s="9"/>
      <c r="B826" s="9"/>
      <c r="C826" s="9"/>
      <c r="D826" s="9"/>
      <c r="E826" s="9"/>
      <c r="F826" s="9"/>
      <c r="G826" s="9"/>
      <c r="H826" s="9"/>
      <c r="I826" s="9"/>
      <c r="J826" s="9"/>
      <c r="K826" s="9"/>
      <c r="L826" s="9"/>
      <c r="M826" s="9"/>
      <c r="N826" s="9"/>
      <c r="O826" s="9"/>
      <c r="P826" s="9"/>
      <c r="Q826" s="9"/>
      <c r="R826" s="9"/>
      <c r="S826" s="9"/>
      <c r="T826" s="9"/>
      <c r="U826" s="9"/>
      <c r="V826" s="9"/>
      <c r="W826" s="9"/>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row>
    <row r="827" spans="1:121" hidden="1">
      <c r="A827" s="9"/>
      <c r="B827" s="9"/>
      <c r="C827" s="9"/>
      <c r="D827" s="9"/>
      <c r="E827" s="9"/>
      <c r="F827" s="9"/>
      <c r="G827" s="9"/>
      <c r="H827" s="9"/>
      <c r="I827" s="9"/>
      <c r="J827" s="9"/>
      <c r="K827" s="9"/>
      <c r="L827" s="9"/>
      <c r="M827" s="9"/>
      <c r="N827" s="9"/>
      <c r="O827" s="9"/>
      <c r="P827" s="9"/>
      <c r="Q827" s="9"/>
      <c r="R827" s="9"/>
      <c r="S827" s="9"/>
      <c r="T827" s="9"/>
      <c r="U827" s="9"/>
      <c r="V827" s="9"/>
      <c r="W827" s="9"/>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row>
    <row r="828" spans="1:121" hidden="1">
      <c r="A828" s="9"/>
      <c r="B828" s="9"/>
      <c r="C828" s="9"/>
      <c r="D828" s="9"/>
      <c r="E828" s="9"/>
      <c r="F828" s="9"/>
      <c r="G828" s="9"/>
      <c r="H828" s="9"/>
      <c r="I828" s="9"/>
      <c r="J828" s="9"/>
      <c r="K828" s="9"/>
      <c r="L828" s="9"/>
      <c r="M828" s="9"/>
      <c r="N828" s="9"/>
      <c r="O828" s="9"/>
      <c r="P828" s="9"/>
      <c r="Q828" s="9"/>
      <c r="R828" s="9"/>
      <c r="S828" s="9"/>
      <c r="T828" s="9"/>
      <c r="U828" s="9"/>
      <c r="V828" s="9"/>
      <c r="W828" s="9"/>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row>
    <row r="829" spans="1:121" hidden="1">
      <c r="A829" s="9"/>
      <c r="B829" s="9"/>
      <c r="C829" s="9"/>
      <c r="D829" s="9"/>
      <c r="E829" s="9"/>
      <c r="F829" s="9"/>
      <c r="G829" s="9"/>
      <c r="H829" s="9"/>
      <c r="I829" s="9"/>
      <c r="J829" s="9"/>
      <c r="K829" s="9"/>
      <c r="L829" s="9"/>
      <c r="M829" s="9"/>
      <c r="N829" s="9"/>
      <c r="O829" s="9"/>
      <c r="P829" s="9"/>
      <c r="Q829" s="9"/>
      <c r="R829" s="9"/>
      <c r="S829" s="9"/>
      <c r="T829" s="9"/>
      <c r="U829" s="9"/>
      <c r="V829" s="9"/>
      <c r="W829" s="9"/>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row>
    <row r="830" spans="1:121" hidden="1">
      <c r="A830" s="9"/>
      <c r="B830" s="9"/>
      <c r="C830" s="9"/>
      <c r="D830" s="9"/>
      <c r="E830" s="9"/>
      <c r="F830" s="9"/>
      <c r="G830" s="9"/>
      <c r="H830" s="9"/>
      <c r="I830" s="9"/>
      <c r="J830" s="9"/>
      <c r="K830" s="9"/>
      <c r="L830" s="9"/>
      <c r="M830" s="9"/>
      <c r="N830" s="9"/>
      <c r="O830" s="9"/>
      <c r="P830" s="9"/>
      <c r="Q830" s="9"/>
      <c r="R830" s="9"/>
      <c r="S830" s="9"/>
      <c r="T830" s="9"/>
      <c r="U830" s="9"/>
      <c r="V830" s="9"/>
      <c r="W830" s="9"/>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row>
    <row r="831" spans="1:121" hidden="1">
      <c r="A831" s="9"/>
      <c r="B831" s="9"/>
      <c r="C831" s="9"/>
      <c r="D831" s="9"/>
      <c r="E831" s="9"/>
      <c r="F831" s="9"/>
      <c r="G831" s="9"/>
      <c r="H831" s="9"/>
      <c r="I831" s="9"/>
      <c r="J831" s="9"/>
      <c r="K831" s="9"/>
      <c r="L831" s="9"/>
      <c r="M831" s="9"/>
      <c r="N831" s="9"/>
      <c r="O831" s="9"/>
      <c r="P831" s="9"/>
      <c r="Q831" s="9"/>
      <c r="R831" s="9"/>
      <c r="S831" s="9"/>
      <c r="T831" s="9"/>
      <c r="U831" s="9"/>
      <c r="V831" s="9"/>
      <c r="W831" s="9"/>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row>
    <row r="832" spans="1:121" hidden="1">
      <c r="A832" s="9"/>
      <c r="B832" s="9"/>
      <c r="C832" s="9"/>
      <c r="D832" s="9"/>
      <c r="E832" s="9"/>
      <c r="F832" s="9"/>
      <c r="G832" s="9"/>
      <c r="H832" s="9"/>
      <c r="I832" s="9"/>
      <c r="J832" s="9"/>
      <c r="K832" s="9"/>
      <c r="L832" s="9"/>
      <c r="M832" s="9"/>
      <c r="N832" s="9"/>
      <c r="O832" s="9"/>
      <c r="P832" s="9"/>
      <c r="Q832" s="9"/>
      <c r="R832" s="9"/>
      <c r="S832" s="9"/>
      <c r="T832" s="9"/>
      <c r="U832" s="9"/>
      <c r="V832" s="9"/>
      <c r="W832" s="9"/>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row>
    <row r="833" spans="1:121" hidden="1">
      <c r="A833" s="9"/>
      <c r="B833" s="9"/>
      <c r="C833" s="9"/>
      <c r="D833" s="9"/>
      <c r="E833" s="9"/>
      <c r="F833" s="9"/>
      <c r="G833" s="9"/>
      <c r="H833" s="9"/>
      <c r="I833" s="9"/>
      <c r="J833" s="9"/>
      <c r="K833" s="9"/>
      <c r="L833" s="9"/>
      <c r="M833" s="9"/>
      <c r="N833" s="9"/>
      <c r="O833" s="9"/>
      <c r="P833" s="9"/>
      <c r="Q833" s="9"/>
      <c r="R833" s="9"/>
      <c r="S833" s="9"/>
      <c r="T833" s="9"/>
      <c r="U833" s="9"/>
      <c r="V833" s="9"/>
      <c r="W833" s="9"/>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row>
    <row r="834" spans="1:121" hidden="1">
      <c r="A834" s="9"/>
      <c r="B834" s="9"/>
      <c r="C834" s="9"/>
      <c r="D834" s="9"/>
      <c r="E834" s="9"/>
      <c r="F834" s="9"/>
      <c r="G834" s="9"/>
      <c r="H834" s="9"/>
      <c r="I834" s="9"/>
      <c r="J834" s="9"/>
      <c r="K834" s="9"/>
      <c r="L834" s="9"/>
      <c r="M834" s="9"/>
      <c r="N834" s="9"/>
      <c r="O834" s="9"/>
      <c r="P834" s="9"/>
      <c r="Q834" s="9"/>
      <c r="R834" s="9"/>
      <c r="S834" s="9"/>
      <c r="T834" s="9"/>
      <c r="U834" s="9"/>
      <c r="V834" s="9"/>
      <c r="W834" s="9"/>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row>
    <row r="835" spans="1:121" hidden="1">
      <c r="A835" s="9"/>
      <c r="B835" s="9"/>
      <c r="C835" s="9"/>
      <c r="D835" s="9"/>
      <c r="E835" s="9"/>
      <c r="F835" s="9"/>
      <c r="G835" s="9"/>
      <c r="H835" s="9"/>
      <c r="I835" s="9"/>
      <c r="J835" s="9"/>
      <c r="K835" s="9"/>
      <c r="L835" s="9"/>
      <c r="M835" s="9"/>
      <c r="N835" s="9"/>
      <c r="O835" s="9"/>
      <c r="P835" s="9"/>
      <c r="Q835" s="9"/>
      <c r="R835" s="9"/>
      <c r="S835" s="9"/>
      <c r="T835" s="9"/>
      <c r="U835" s="9"/>
      <c r="V835" s="9"/>
      <c r="W835" s="9"/>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row>
    <row r="836" spans="1:121" hidden="1">
      <c r="A836" s="9"/>
      <c r="B836" s="9"/>
      <c r="C836" s="9"/>
      <c r="D836" s="9"/>
      <c r="E836" s="9"/>
      <c r="F836" s="9"/>
      <c r="G836" s="9"/>
      <c r="H836" s="9"/>
      <c r="I836" s="9"/>
      <c r="J836" s="9"/>
      <c r="K836" s="9"/>
      <c r="L836" s="9"/>
      <c r="M836" s="9"/>
      <c r="N836" s="9"/>
      <c r="O836" s="9"/>
      <c r="P836" s="9"/>
      <c r="Q836" s="9"/>
      <c r="R836" s="9"/>
      <c r="S836" s="9"/>
      <c r="T836" s="9"/>
      <c r="U836" s="9"/>
      <c r="V836" s="9"/>
      <c r="W836" s="9"/>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row>
    <row r="837" spans="1:121" hidden="1">
      <c r="A837" s="9"/>
      <c r="B837" s="9"/>
      <c r="C837" s="9"/>
      <c r="D837" s="9"/>
      <c r="E837" s="9"/>
      <c r="F837" s="9"/>
      <c r="G837" s="9"/>
      <c r="H837" s="9"/>
      <c r="I837" s="9"/>
      <c r="J837" s="9"/>
      <c r="K837" s="9"/>
      <c r="L837" s="9"/>
      <c r="M837" s="9"/>
      <c r="N837" s="9"/>
      <c r="O837" s="9"/>
      <c r="P837" s="9"/>
      <c r="Q837" s="9"/>
      <c r="R837" s="9"/>
      <c r="S837" s="9"/>
      <c r="T837" s="9"/>
      <c r="U837" s="9"/>
      <c r="V837" s="9"/>
      <c r="W837" s="9"/>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row>
    <row r="838" spans="1:121" hidden="1">
      <c r="A838" s="9"/>
      <c r="B838" s="9"/>
      <c r="C838" s="9"/>
      <c r="D838" s="9"/>
      <c r="E838" s="9"/>
      <c r="F838" s="9"/>
      <c r="G838" s="9"/>
      <c r="H838" s="9"/>
      <c r="I838" s="9"/>
      <c r="J838" s="9"/>
      <c r="K838" s="9"/>
      <c r="L838" s="9"/>
      <c r="M838" s="9"/>
      <c r="N838" s="9"/>
      <c r="O838" s="9"/>
      <c r="P838" s="9"/>
      <c r="Q838" s="9"/>
      <c r="R838" s="9"/>
      <c r="S838" s="9"/>
      <c r="T838" s="9"/>
      <c r="U838" s="9"/>
      <c r="V838" s="9"/>
      <c r="W838" s="9"/>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row>
    <row r="839" spans="1:121" hidden="1">
      <c r="A839" s="9"/>
      <c r="B839" s="9"/>
      <c r="C839" s="9"/>
      <c r="D839" s="9"/>
      <c r="E839" s="9"/>
      <c r="F839" s="9"/>
      <c r="G839" s="9"/>
      <c r="H839" s="9"/>
      <c r="I839" s="9"/>
      <c r="J839" s="9"/>
      <c r="K839" s="9"/>
      <c r="L839" s="9"/>
      <c r="M839" s="9"/>
      <c r="N839" s="9"/>
      <c r="O839" s="9"/>
      <c r="P839" s="9"/>
      <c r="Q839" s="9"/>
      <c r="R839" s="9"/>
      <c r="S839" s="9"/>
      <c r="T839" s="9"/>
      <c r="U839" s="9"/>
      <c r="V839" s="9"/>
      <c r="W839" s="9"/>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row>
    <row r="840" spans="1:121" hidden="1">
      <c r="A840" s="9"/>
      <c r="B840" s="9"/>
      <c r="C840" s="9"/>
      <c r="D840" s="9"/>
      <c r="E840" s="9"/>
      <c r="F840" s="9"/>
      <c r="G840" s="9"/>
      <c r="H840" s="9"/>
      <c r="I840" s="9"/>
      <c r="J840" s="9"/>
      <c r="K840" s="9"/>
      <c r="L840" s="9"/>
      <c r="M840" s="9"/>
      <c r="N840" s="9"/>
      <c r="O840" s="9"/>
      <c r="P840" s="9"/>
      <c r="Q840" s="9"/>
      <c r="R840" s="9"/>
      <c r="S840" s="9"/>
      <c r="T840" s="9"/>
      <c r="U840" s="9"/>
      <c r="V840" s="9"/>
      <c r="W840" s="9"/>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row>
    <row r="841" spans="1:121" hidden="1">
      <c r="A841" s="9"/>
      <c r="B841" s="9"/>
      <c r="C841" s="9"/>
      <c r="D841" s="9"/>
      <c r="E841" s="9"/>
      <c r="F841" s="9"/>
      <c r="G841" s="9"/>
      <c r="H841" s="9"/>
      <c r="I841" s="9"/>
      <c r="J841" s="9"/>
      <c r="K841" s="9"/>
      <c r="L841" s="9"/>
      <c r="M841" s="9"/>
      <c r="N841" s="9"/>
      <c r="O841" s="9"/>
      <c r="P841" s="9"/>
      <c r="Q841" s="9"/>
      <c r="R841" s="9"/>
      <c r="S841" s="9"/>
      <c r="T841" s="9"/>
      <c r="U841" s="9"/>
      <c r="V841" s="9"/>
      <c r="W841" s="9"/>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row>
    <row r="842" spans="1:121" hidden="1">
      <c r="A842" s="9"/>
      <c r="B842" s="9"/>
      <c r="C842" s="9"/>
      <c r="D842" s="9"/>
      <c r="E842" s="9"/>
      <c r="F842" s="9"/>
      <c r="G842" s="9"/>
      <c r="H842" s="9"/>
      <c r="I842" s="9"/>
      <c r="J842" s="9"/>
      <c r="K842" s="9"/>
      <c r="L842" s="9"/>
      <c r="M842" s="9"/>
      <c r="N842" s="9"/>
      <c r="O842" s="9"/>
      <c r="P842" s="9"/>
      <c r="Q842" s="9"/>
      <c r="R842" s="9"/>
      <c r="S842" s="9"/>
      <c r="T842" s="9"/>
      <c r="U842" s="9"/>
      <c r="V842" s="9"/>
      <c r="W842" s="9"/>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row>
    <row r="843" spans="1:121" hidden="1">
      <c r="A843" s="9"/>
      <c r="B843" s="9"/>
      <c r="C843" s="9"/>
      <c r="D843" s="9"/>
      <c r="E843" s="9"/>
      <c r="F843" s="9"/>
      <c r="G843" s="9"/>
      <c r="H843" s="9"/>
      <c r="I843" s="9"/>
      <c r="J843" s="9"/>
      <c r="K843" s="9"/>
      <c r="L843" s="9"/>
      <c r="M843" s="9"/>
      <c r="N843" s="9"/>
      <c r="O843" s="9"/>
      <c r="P843" s="9"/>
      <c r="Q843" s="9"/>
      <c r="R843" s="9"/>
      <c r="S843" s="9"/>
      <c r="T843" s="9"/>
      <c r="U843" s="9"/>
      <c r="V843" s="9"/>
      <c r="W843" s="9"/>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row>
    <row r="844" spans="1:121" hidden="1">
      <c r="A844" s="9"/>
      <c r="B844" s="9"/>
      <c r="C844" s="9"/>
      <c r="D844" s="9"/>
      <c r="E844" s="9"/>
      <c r="F844" s="9"/>
      <c r="G844" s="9"/>
      <c r="H844" s="9"/>
      <c r="I844" s="9"/>
      <c r="J844" s="9"/>
      <c r="K844" s="9"/>
      <c r="L844" s="9"/>
      <c r="M844" s="9"/>
      <c r="N844" s="9"/>
      <c r="O844" s="9"/>
      <c r="P844" s="9"/>
      <c r="Q844" s="9"/>
      <c r="R844" s="9"/>
      <c r="S844" s="9"/>
      <c r="T844" s="9"/>
      <c r="U844" s="9"/>
      <c r="V844" s="9"/>
      <c r="W844" s="9"/>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row>
    <row r="845" spans="1:121" hidden="1">
      <c r="A845" s="9"/>
      <c r="B845" s="9"/>
      <c r="C845" s="9"/>
      <c r="D845" s="9"/>
      <c r="E845" s="9"/>
      <c r="F845" s="9"/>
      <c r="G845" s="9"/>
      <c r="H845" s="9"/>
      <c r="I845" s="9"/>
      <c r="J845" s="9"/>
      <c r="K845" s="9"/>
      <c r="L845" s="9"/>
      <c r="M845" s="9"/>
      <c r="N845" s="9"/>
      <c r="O845" s="9"/>
      <c r="P845" s="9"/>
      <c r="Q845" s="9"/>
      <c r="R845" s="9"/>
      <c r="S845" s="9"/>
      <c r="T845" s="9"/>
      <c r="U845" s="9"/>
      <c r="V845" s="9"/>
      <c r="W845" s="9"/>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row>
    <row r="846" spans="1:121" hidden="1">
      <c r="A846" s="9"/>
      <c r="B846" s="9"/>
      <c r="C846" s="9"/>
      <c r="D846" s="9"/>
      <c r="E846" s="9"/>
      <c r="F846" s="9"/>
      <c r="G846" s="9"/>
      <c r="H846" s="9"/>
      <c r="I846" s="9"/>
      <c r="J846" s="9"/>
      <c r="K846" s="9"/>
      <c r="L846" s="9"/>
      <c r="M846" s="9"/>
      <c r="N846" s="9"/>
      <c r="O846" s="9"/>
      <c r="P846" s="9"/>
      <c r="Q846" s="9"/>
      <c r="R846" s="9"/>
      <c r="S846" s="9"/>
      <c r="T846" s="9"/>
      <c r="U846" s="9"/>
      <c r="V846" s="9"/>
      <c r="W846" s="9"/>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row>
    <row r="847" spans="1:121" hidden="1">
      <c r="A847" s="9"/>
      <c r="B847" s="9"/>
      <c r="C847" s="9"/>
      <c r="D847" s="9"/>
      <c r="E847" s="9"/>
      <c r="F847" s="9"/>
      <c r="G847" s="9"/>
      <c r="H847" s="9"/>
      <c r="I847" s="9"/>
      <c r="J847" s="9"/>
      <c r="K847" s="9"/>
      <c r="L847" s="9"/>
      <c r="M847" s="9"/>
      <c r="N847" s="9"/>
      <c r="O847" s="9"/>
      <c r="P847" s="9"/>
      <c r="Q847" s="9"/>
      <c r="R847" s="9"/>
      <c r="S847" s="9"/>
      <c r="T847" s="9"/>
      <c r="U847" s="9"/>
      <c r="V847" s="9"/>
      <c r="W847" s="9"/>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row>
    <row r="848" spans="1:121" hidden="1">
      <c r="A848" s="9"/>
      <c r="B848" s="9"/>
      <c r="C848" s="9"/>
      <c r="D848" s="9"/>
      <c r="E848" s="9"/>
      <c r="F848" s="9"/>
      <c r="G848" s="9"/>
      <c r="H848" s="9"/>
      <c r="I848" s="9"/>
      <c r="J848" s="9"/>
      <c r="K848" s="9"/>
      <c r="L848" s="9"/>
      <c r="M848" s="9"/>
      <c r="N848" s="9"/>
      <c r="O848" s="9"/>
      <c r="P848" s="9"/>
      <c r="Q848" s="9"/>
      <c r="R848" s="9"/>
      <c r="S848" s="9"/>
      <c r="T848" s="9"/>
      <c r="U848" s="9"/>
      <c r="V848" s="9"/>
      <c r="W848" s="9"/>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row>
    <row r="849" spans="1:121" hidden="1">
      <c r="A849" s="9"/>
      <c r="B849" s="9"/>
      <c r="C849" s="9"/>
      <c r="D849" s="9"/>
      <c r="E849" s="9"/>
      <c r="F849" s="9"/>
      <c r="G849" s="9"/>
      <c r="H849" s="9"/>
      <c r="I849" s="9"/>
      <c r="J849" s="9"/>
      <c r="K849" s="9"/>
      <c r="L849" s="9"/>
      <c r="M849" s="9"/>
      <c r="N849" s="9"/>
      <c r="O849" s="9"/>
      <c r="P849" s="9"/>
      <c r="Q849" s="9"/>
      <c r="R849" s="9"/>
      <c r="S849" s="9"/>
      <c r="T849" s="9"/>
      <c r="U849" s="9"/>
      <c r="V849" s="9"/>
      <c r="W849" s="9"/>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row>
    <row r="850" spans="1:121" hidden="1">
      <c r="A850" s="9"/>
      <c r="B850" s="9"/>
      <c r="C850" s="9"/>
      <c r="D850" s="9"/>
      <c r="E850" s="9"/>
      <c r="F850" s="9"/>
      <c r="G850" s="9"/>
      <c r="H850" s="9"/>
      <c r="I850" s="9"/>
      <c r="J850" s="9"/>
      <c r="K850" s="9"/>
      <c r="L850" s="9"/>
      <c r="M850" s="9"/>
      <c r="N850" s="9"/>
      <c r="O850" s="9"/>
      <c r="P850" s="9"/>
      <c r="Q850" s="9"/>
      <c r="R850" s="9"/>
      <c r="S850" s="9"/>
      <c r="T850" s="9"/>
      <c r="U850" s="9"/>
      <c r="V850" s="9"/>
      <c r="W850" s="9"/>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row>
    <row r="851" spans="1:121" hidden="1">
      <c r="A851" s="9"/>
      <c r="B851" s="9"/>
      <c r="C851" s="9"/>
      <c r="D851" s="9"/>
      <c r="E851" s="9"/>
      <c r="F851" s="9"/>
      <c r="G851" s="9"/>
      <c r="H851" s="9"/>
      <c r="I851" s="9"/>
      <c r="J851" s="9"/>
      <c r="K851" s="9"/>
      <c r="L851" s="9"/>
      <c r="M851" s="9"/>
      <c r="N851" s="9"/>
      <c r="O851" s="9"/>
      <c r="P851" s="9"/>
      <c r="Q851" s="9"/>
      <c r="R851" s="9"/>
      <c r="S851" s="9"/>
      <c r="T851" s="9"/>
      <c r="U851" s="9"/>
      <c r="V851" s="9"/>
      <c r="W851" s="9"/>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row>
    <row r="852" spans="1:121" hidden="1">
      <c r="A852" s="9"/>
      <c r="B852" s="9"/>
      <c r="C852" s="9"/>
      <c r="D852" s="9"/>
      <c r="E852" s="9"/>
      <c r="F852" s="9"/>
      <c r="G852" s="9"/>
      <c r="H852" s="9"/>
      <c r="I852" s="9"/>
      <c r="J852" s="9"/>
      <c r="K852" s="9"/>
      <c r="L852" s="9"/>
      <c r="M852" s="9"/>
      <c r="N852" s="9"/>
      <c r="O852" s="9"/>
      <c r="P852" s="9"/>
      <c r="Q852" s="9"/>
      <c r="R852" s="9"/>
      <c r="S852" s="9"/>
      <c r="T852" s="9"/>
      <c r="U852" s="9"/>
      <c r="V852" s="9"/>
      <c r="W852" s="9"/>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row>
    <row r="853" spans="1:121" hidden="1">
      <c r="A853" s="9"/>
      <c r="B853" s="9"/>
      <c r="C853" s="9"/>
      <c r="D853" s="9"/>
      <c r="E853" s="9"/>
      <c r="F853" s="9"/>
      <c r="G853" s="9"/>
      <c r="H853" s="9"/>
      <c r="I853" s="9"/>
      <c r="J853" s="9"/>
      <c r="K853" s="9"/>
      <c r="L853" s="9"/>
      <c r="M853" s="9"/>
      <c r="N853" s="9"/>
      <c r="O853" s="9"/>
      <c r="P853" s="9"/>
      <c r="Q853" s="9"/>
      <c r="R853" s="9"/>
      <c r="S853" s="9"/>
      <c r="T853" s="9"/>
      <c r="U853" s="9"/>
      <c r="V853" s="9"/>
      <c r="W853" s="9"/>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row>
    <row r="854" spans="1:121" hidden="1">
      <c r="A854" s="9"/>
      <c r="B854" s="9"/>
      <c r="C854" s="9"/>
      <c r="D854" s="9"/>
      <c r="E854" s="9"/>
      <c r="F854" s="9"/>
      <c r="G854" s="9"/>
      <c r="H854" s="9"/>
      <c r="I854" s="9"/>
      <c r="J854" s="9"/>
      <c r="K854" s="9"/>
      <c r="L854" s="9"/>
      <c r="M854" s="9"/>
      <c r="N854" s="9"/>
      <c r="O854" s="9"/>
      <c r="P854" s="9"/>
      <c r="Q854" s="9"/>
      <c r="R854" s="9"/>
      <c r="S854" s="9"/>
      <c r="T854" s="9"/>
      <c r="U854" s="9"/>
      <c r="V854" s="9"/>
      <c r="W854" s="9"/>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row>
    <row r="855" spans="1:121" hidden="1">
      <c r="A855" s="9"/>
      <c r="B855" s="9"/>
      <c r="C855" s="9"/>
      <c r="D855" s="9"/>
      <c r="E855" s="9"/>
      <c r="F855" s="9"/>
      <c r="G855" s="9"/>
      <c r="H855" s="9"/>
      <c r="I855" s="9"/>
      <c r="J855" s="9"/>
      <c r="K855" s="9"/>
      <c r="L855" s="9"/>
      <c r="M855" s="9"/>
      <c r="N855" s="9"/>
      <c r="O855" s="9"/>
      <c r="P855" s="9"/>
      <c r="Q855" s="9"/>
      <c r="R855" s="9"/>
      <c r="S855" s="9"/>
      <c r="T855" s="9"/>
      <c r="U855" s="9"/>
      <c r="V855" s="9"/>
      <c r="W855" s="9"/>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row>
    <row r="856" spans="1:121" hidden="1">
      <c r="A856" s="9"/>
      <c r="B856" s="9"/>
      <c r="C856" s="9"/>
      <c r="D856" s="9"/>
      <c r="E856" s="9"/>
      <c r="F856" s="9"/>
      <c r="G856" s="9"/>
      <c r="H856" s="9"/>
      <c r="I856" s="9"/>
      <c r="J856" s="9"/>
      <c r="K856" s="9"/>
      <c r="L856" s="9"/>
      <c r="M856" s="9"/>
      <c r="N856" s="9"/>
      <c r="O856" s="9"/>
      <c r="P856" s="9"/>
      <c r="Q856" s="9"/>
      <c r="R856" s="9"/>
      <c r="S856" s="9"/>
      <c r="T856" s="9"/>
      <c r="U856" s="9"/>
      <c r="V856" s="9"/>
      <c r="W856" s="9"/>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row>
    <row r="857" spans="1:121" hidden="1">
      <c r="A857" s="9"/>
      <c r="B857" s="9"/>
      <c r="C857" s="9"/>
      <c r="D857" s="9"/>
      <c r="E857" s="9"/>
      <c r="F857" s="9"/>
      <c r="G857" s="9"/>
      <c r="H857" s="9"/>
      <c r="I857" s="9"/>
      <c r="J857" s="9"/>
      <c r="K857" s="9"/>
      <c r="L857" s="9"/>
      <c r="M857" s="9"/>
      <c r="N857" s="9"/>
      <c r="O857" s="9"/>
      <c r="P857" s="9"/>
      <c r="Q857" s="9"/>
      <c r="R857" s="9"/>
      <c r="S857" s="9"/>
      <c r="T857" s="9"/>
      <c r="U857" s="9"/>
      <c r="V857" s="9"/>
      <c r="W857" s="9"/>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row>
    <row r="858" spans="1:121" hidden="1">
      <c r="A858" s="9"/>
      <c r="B858" s="9"/>
      <c r="C858" s="9"/>
      <c r="D858" s="9"/>
      <c r="E858" s="9"/>
      <c r="F858" s="9"/>
      <c r="G858" s="9"/>
      <c r="H858" s="9"/>
      <c r="I858" s="9"/>
      <c r="J858" s="9"/>
      <c r="K858" s="9"/>
      <c r="L858" s="9"/>
      <c r="M858" s="9"/>
      <c r="N858" s="9"/>
      <c r="O858" s="9"/>
      <c r="P858" s="9"/>
      <c r="Q858" s="9"/>
      <c r="R858" s="9"/>
      <c r="S858" s="9"/>
      <c r="T858" s="9"/>
      <c r="U858" s="9"/>
      <c r="V858" s="9"/>
      <c r="W858" s="9"/>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row>
    <row r="859" spans="1:121" hidden="1">
      <c r="A859" s="9"/>
      <c r="B859" s="9"/>
      <c r="C859" s="9"/>
      <c r="D859" s="9"/>
      <c r="E859" s="9"/>
      <c r="F859" s="9"/>
      <c r="G859" s="9"/>
      <c r="H859" s="9"/>
      <c r="I859" s="9"/>
      <c r="J859" s="9"/>
      <c r="K859" s="9"/>
      <c r="L859" s="9"/>
      <c r="M859" s="9"/>
      <c r="N859" s="9"/>
      <c r="O859" s="9"/>
      <c r="P859" s="9"/>
      <c r="Q859" s="9"/>
      <c r="R859" s="9"/>
      <c r="S859" s="9"/>
      <c r="T859" s="9"/>
      <c r="U859" s="9"/>
      <c r="V859" s="9"/>
      <c r="W859" s="9"/>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row>
    <row r="860" spans="1:121" hidden="1">
      <c r="A860" s="9"/>
      <c r="B860" s="9"/>
      <c r="C860" s="9"/>
      <c r="D860" s="9"/>
      <c r="E860" s="9"/>
      <c r="F860" s="9"/>
      <c r="G860" s="9"/>
      <c r="H860" s="9"/>
      <c r="I860" s="9"/>
      <c r="J860" s="9"/>
      <c r="K860" s="9"/>
      <c r="L860" s="9"/>
      <c r="M860" s="9"/>
      <c r="N860" s="9"/>
      <c r="O860" s="9"/>
      <c r="P860" s="9"/>
      <c r="Q860" s="9"/>
      <c r="R860" s="9"/>
      <c r="S860" s="9"/>
      <c r="T860" s="9"/>
      <c r="U860" s="9"/>
      <c r="V860" s="9"/>
      <c r="W860" s="9"/>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row>
    <row r="861" spans="1:121" hidden="1">
      <c r="A861" s="9"/>
      <c r="B861" s="9"/>
      <c r="C861" s="9"/>
      <c r="D861" s="9"/>
      <c r="E861" s="9"/>
      <c r="F861" s="9"/>
      <c r="G861" s="9"/>
      <c r="H861" s="9"/>
      <c r="I861" s="9"/>
      <c r="J861" s="9"/>
      <c r="K861" s="9"/>
      <c r="L861" s="9"/>
      <c r="M861" s="9"/>
      <c r="N861" s="9"/>
      <c r="O861" s="9"/>
      <c r="P861" s="9"/>
      <c r="Q861" s="9"/>
      <c r="R861" s="9"/>
      <c r="S861" s="9"/>
      <c r="T861" s="9"/>
      <c r="U861" s="9"/>
      <c r="V861" s="9"/>
      <c r="W861" s="9"/>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row>
    <row r="862" spans="1:121" hidden="1">
      <c r="A862" s="9"/>
      <c r="B862" s="9"/>
      <c r="C862" s="9"/>
      <c r="D862" s="9"/>
      <c r="E862" s="9"/>
      <c r="F862" s="9"/>
      <c r="G862" s="9"/>
      <c r="H862" s="9"/>
      <c r="I862" s="9"/>
      <c r="J862" s="9"/>
      <c r="K862" s="9"/>
      <c r="L862" s="9"/>
      <c r="M862" s="9"/>
      <c r="N862" s="9"/>
      <c r="O862" s="9"/>
      <c r="P862" s="9"/>
      <c r="Q862" s="9"/>
      <c r="R862" s="9"/>
      <c r="S862" s="9"/>
      <c r="T862" s="9"/>
      <c r="U862" s="9"/>
      <c r="V862" s="9"/>
      <c r="W862" s="9"/>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row>
    <row r="863" spans="1:121" hidden="1">
      <c r="A863" s="9"/>
      <c r="B863" s="9"/>
      <c r="C863" s="9"/>
      <c r="D863" s="9"/>
      <c r="E863" s="9"/>
      <c r="F863" s="9"/>
      <c r="G863" s="9"/>
      <c r="H863" s="9"/>
      <c r="I863" s="9"/>
      <c r="J863" s="9"/>
      <c r="K863" s="9"/>
      <c r="L863" s="9"/>
      <c r="M863" s="9"/>
      <c r="N863" s="9"/>
      <c r="O863" s="9"/>
      <c r="P863" s="9"/>
      <c r="Q863" s="9"/>
      <c r="R863" s="9"/>
      <c r="S863" s="9"/>
      <c r="T863" s="9"/>
      <c r="U863" s="9"/>
      <c r="V863" s="9"/>
      <c r="W863" s="9"/>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row>
    <row r="864" spans="1:121" hidden="1">
      <c r="A864" s="9"/>
      <c r="B864" s="9"/>
      <c r="C864" s="9"/>
      <c r="D864" s="9"/>
      <c r="E864" s="9"/>
      <c r="F864" s="9"/>
      <c r="G864" s="9"/>
      <c r="H864" s="9"/>
      <c r="I864" s="9"/>
      <c r="J864" s="9"/>
      <c r="K864" s="9"/>
      <c r="L864" s="9"/>
      <c r="M864" s="9"/>
      <c r="N864" s="9"/>
      <c r="O864" s="9"/>
      <c r="P864" s="9"/>
      <c r="Q864" s="9"/>
      <c r="R864" s="9"/>
      <c r="S864" s="9"/>
      <c r="T864" s="9"/>
      <c r="U864" s="9"/>
      <c r="V864" s="9"/>
      <c r="W864" s="9"/>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row>
    <row r="865" spans="1:121" hidden="1">
      <c r="A865" s="9"/>
      <c r="B865" s="9"/>
      <c r="C865" s="9"/>
      <c r="D865" s="9"/>
      <c r="E865" s="9"/>
      <c r="F865" s="9"/>
      <c r="G865" s="9"/>
      <c r="H865" s="9"/>
      <c r="I865" s="9"/>
      <c r="J865" s="9"/>
      <c r="K865" s="9"/>
      <c r="L865" s="9"/>
      <c r="M865" s="9"/>
      <c r="N865" s="9"/>
      <c r="O865" s="9"/>
      <c r="P865" s="9"/>
      <c r="Q865" s="9"/>
      <c r="R865" s="9"/>
      <c r="S865" s="9"/>
      <c r="T865" s="9"/>
      <c r="U865" s="9"/>
      <c r="V865" s="9"/>
      <c r="W865" s="9"/>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row>
    <row r="866" spans="1:121" hidden="1">
      <c r="A866" s="9"/>
      <c r="B866" s="9"/>
      <c r="C866" s="9"/>
      <c r="D866" s="9"/>
      <c r="E866" s="9"/>
      <c r="F866" s="9"/>
      <c r="G866" s="9"/>
      <c r="H866" s="9"/>
      <c r="I866" s="9"/>
      <c r="J866" s="9"/>
      <c r="K866" s="9"/>
      <c r="L866" s="9"/>
      <c r="M866" s="9"/>
      <c r="N866" s="9"/>
      <c r="O866" s="9"/>
      <c r="P866" s="9"/>
      <c r="Q866" s="9"/>
      <c r="R866" s="9"/>
      <c r="S866" s="9"/>
      <c r="T866" s="9"/>
      <c r="U866" s="9"/>
      <c r="V866" s="9"/>
      <c r="W866" s="9"/>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row>
    <row r="867" spans="1:121" hidden="1">
      <c r="A867" s="9"/>
      <c r="B867" s="9"/>
      <c r="C867" s="9"/>
      <c r="D867" s="9"/>
      <c r="E867" s="9"/>
      <c r="F867" s="9"/>
      <c r="G867" s="9"/>
      <c r="H867" s="9"/>
      <c r="I867" s="9"/>
      <c r="J867" s="9"/>
      <c r="K867" s="9"/>
      <c r="L867" s="9"/>
      <c r="M867" s="9"/>
      <c r="N867" s="9"/>
      <c r="O867" s="9"/>
      <c r="P867" s="9"/>
      <c r="Q867" s="9"/>
      <c r="R867" s="9"/>
      <c r="S867" s="9"/>
      <c r="T867" s="9"/>
      <c r="U867" s="9"/>
      <c r="V867" s="9"/>
      <c r="W867" s="9"/>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row>
    <row r="868" spans="1:121" hidden="1">
      <c r="A868" s="9"/>
      <c r="B868" s="9"/>
      <c r="C868" s="9"/>
      <c r="D868" s="9"/>
      <c r="E868" s="9"/>
      <c r="F868" s="9"/>
      <c r="G868" s="9"/>
      <c r="H868" s="9"/>
      <c r="I868" s="9"/>
      <c r="J868" s="9"/>
      <c r="K868" s="9"/>
      <c r="L868" s="9"/>
      <c r="M868" s="9"/>
      <c r="N868" s="9"/>
      <c r="O868" s="9"/>
      <c r="P868" s="9"/>
      <c r="Q868" s="9"/>
      <c r="R868" s="9"/>
      <c r="S868" s="9"/>
      <c r="T868" s="9"/>
      <c r="U868" s="9"/>
      <c r="V868" s="9"/>
      <c r="W868" s="9"/>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row>
    <row r="869" spans="1:121" hidden="1">
      <c r="A869" s="9"/>
      <c r="B869" s="9"/>
      <c r="C869" s="9"/>
      <c r="D869" s="9"/>
      <c r="E869" s="9"/>
      <c r="F869" s="9"/>
      <c r="G869" s="9"/>
      <c r="H869" s="9"/>
      <c r="I869" s="9"/>
      <c r="J869" s="9"/>
      <c r="K869" s="9"/>
      <c r="L869" s="9"/>
      <c r="M869" s="9"/>
      <c r="N869" s="9"/>
      <c r="O869" s="9"/>
      <c r="P869" s="9"/>
      <c r="Q869" s="9"/>
      <c r="R869" s="9"/>
      <c r="S869" s="9"/>
      <c r="T869" s="9"/>
      <c r="U869" s="9"/>
      <c r="V869" s="9"/>
      <c r="W869" s="9"/>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row>
    <row r="870" spans="1:121" hidden="1">
      <c r="A870" s="9"/>
      <c r="B870" s="9"/>
      <c r="C870" s="9"/>
      <c r="D870" s="9"/>
      <c r="E870" s="9"/>
      <c r="F870" s="9"/>
      <c r="G870" s="9"/>
      <c r="H870" s="9"/>
      <c r="I870" s="9"/>
      <c r="J870" s="9"/>
      <c r="K870" s="9"/>
      <c r="L870" s="9"/>
      <c r="M870" s="9"/>
      <c r="N870" s="9"/>
      <c r="O870" s="9"/>
      <c r="P870" s="9"/>
      <c r="Q870" s="9"/>
      <c r="R870" s="9"/>
      <c r="S870" s="9"/>
      <c r="T870" s="9"/>
      <c r="U870" s="9"/>
      <c r="V870" s="9"/>
      <c r="W870" s="9"/>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row>
    <row r="871" spans="1:121" hidden="1">
      <c r="A871" s="9"/>
      <c r="B871" s="9"/>
      <c r="C871" s="9"/>
      <c r="D871" s="9"/>
      <c r="E871" s="9"/>
      <c r="F871" s="9"/>
      <c r="G871" s="9"/>
      <c r="H871" s="9"/>
      <c r="I871" s="9"/>
      <c r="J871" s="9"/>
      <c r="K871" s="9"/>
      <c r="L871" s="9"/>
      <c r="M871" s="9"/>
      <c r="N871" s="9"/>
      <c r="O871" s="9"/>
      <c r="P871" s="9"/>
      <c r="Q871" s="9"/>
      <c r="R871" s="9"/>
      <c r="S871" s="9"/>
      <c r="T871" s="9"/>
      <c r="U871" s="9"/>
      <c r="V871" s="9"/>
      <c r="W871" s="9"/>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row>
    <row r="872" spans="1:121" hidden="1">
      <c r="A872" s="9"/>
      <c r="B872" s="9"/>
      <c r="C872" s="9"/>
      <c r="D872" s="9"/>
      <c r="E872" s="9"/>
      <c r="F872" s="9"/>
      <c r="G872" s="9"/>
      <c r="H872" s="9"/>
      <c r="I872" s="9"/>
      <c r="J872" s="9"/>
      <c r="K872" s="9"/>
      <c r="L872" s="9"/>
      <c r="M872" s="9"/>
      <c r="N872" s="9"/>
      <c r="O872" s="9"/>
      <c r="P872" s="9"/>
      <c r="Q872" s="9"/>
      <c r="R872" s="9"/>
      <c r="S872" s="9"/>
      <c r="T872" s="9"/>
      <c r="U872" s="9"/>
      <c r="V872" s="9"/>
      <c r="W872" s="9"/>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row>
    <row r="873" spans="1:121" hidden="1">
      <c r="A873" s="9"/>
      <c r="B873" s="9"/>
      <c r="C873" s="9"/>
      <c r="D873" s="9"/>
      <c r="E873" s="9"/>
      <c r="F873" s="9"/>
      <c r="G873" s="9"/>
      <c r="H873" s="9"/>
      <c r="I873" s="9"/>
      <c r="J873" s="9"/>
      <c r="K873" s="9"/>
      <c r="L873" s="9"/>
      <c r="M873" s="9"/>
      <c r="N873" s="9"/>
      <c r="O873" s="9"/>
      <c r="P873" s="9"/>
      <c r="Q873" s="9"/>
      <c r="R873" s="9"/>
      <c r="S873" s="9"/>
      <c r="T873" s="9"/>
      <c r="U873" s="9"/>
      <c r="V873" s="9"/>
      <c r="W873" s="9"/>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row>
    <row r="874" spans="1:121" hidden="1">
      <c r="A874" s="9"/>
      <c r="B874" s="9"/>
      <c r="C874" s="9"/>
      <c r="D874" s="9"/>
      <c r="E874" s="9"/>
      <c r="F874" s="9"/>
      <c r="G874" s="9"/>
      <c r="H874" s="9"/>
      <c r="I874" s="9"/>
      <c r="J874" s="9"/>
      <c r="K874" s="9"/>
      <c r="L874" s="9"/>
      <c r="M874" s="9"/>
      <c r="N874" s="9"/>
      <c r="O874" s="9"/>
      <c r="P874" s="9"/>
      <c r="Q874" s="9"/>
      <c r="R874" s="9"/>
      <c r="S874" s="9"/>
      <c r="T874" s="9"/>
      <c r="U874" s="9"/>
      <c r="V874" s="9"/>
      <c r="W874" s="9"/>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row>
    <row r="875" spans="1:121" hidden="1">
      <c r="A875" s="9"/>
      <c r="B875" s="9"/>
      <c r="C875" s="9"/>
      <c r="D875" s="9"/>
      <c r="E875" s="9"/>
      <c r="F875" s="9"/>
      <c r="G875" s="9"/>
      <c r="H875" s="9"/>
      <c r="I875" s="9"/>
      <c r="J875" s="9"/>
      <c r="K875" s="9"/>
      <c r="L875" s="9"/>
      <c r="M875" s="9"/>
      <c r="N875" s="9"/>
      <c r="O875" s="9"/>
      <c r="P875" s="9"/>
      <c r="Q875" s="9"/>
      <c r="R875" s="9"/>
      <c r="S875" s="9"/>
      <c r="T875" s="9"/>
      <c r="U875" s="9"/>
      <c r="V875" s="9"/>
      <c r="W875" s="9"/>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row>
    <row r="876" spans="1:121" hidden="1">
      <c r="A876" s="9"/>
      <c r="B876" s="9"/>
      <c r="C876" s="9"/>
      <c r="D876" s="9"/>
      <c r="E876" s="9"/>
      <c r="F876" s="9"/>
      <c r="G876" s="9"/>
      <c r="H876" s="9"/>
      <c r="I876" s="9"/>
      <c r="J876" s="9"/>
      <c r="K876" s="9"/>
      <c r="L876" s="9"/>
      <c r="M876" s="9"/>
      <c r="N876" s="9"/>
      <c r="O876" s="9"/>
      <c r="P876" s="9"/>
      <c r="Q876" s="9"/>
      <c r="R876" s="9"/>
      <c r="S876" s="9"/>
      <c r="T876" s="9"/>
      <c r="U876" s="9"/>
      <c r="V876" s="9"/>
      <c r="W876" s="9"/>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row>
    <row r="877" spans="1:121" hidden="1">
      <c r="A877" s="9"/>
      <c r="B877" s="9"/>
      <c r="C877" s="9"/>
      <c r="D877" s="9"/>
      <c r="E877" s="9"/>
      <c r="F877" s="9"/>
      <c r="G877" s="9"/>
      <c r="H877" s="9"/>
      <c r="I877" s="9"/>
      <c r="J877" s="9"/>
      <c r="K877" s="9"/>
      <c r="L877" s="9"/>
      <c r="M877" s="9"/>
      <c r="N877" s="9"/>
      <c r="O877" s="9"/>
      <c r="P877" s="9"/>
      <c r="Q877" s="9"/>
      <c r="R877" s="9"/>
      <c r="S877" s="9"/>
      <c r="T877" s="9"/>
      <c r="U877" s="9"/>
      <c r="V877" s="9"/>
      <c r="W877" s="9"/>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row>
    <row r="878" spans="1:121" hidden="1">
      <c r="A878" s="9"/>
      <c r="B878" s="9"/>
      <c r="C878" s="9"/>
      <c r="D878" s="9"/>
      <c r="E878" s="9"/>
      <c r="F878" s="9"/>
      <c r="G878" s="9"/>
      <c r="H878" s="9"/>
      <c r="I878" s="9"/>
      <c r="J878" s="9"/>
      <c r="K878" s="9"/>
      <c r="L878" s="9"/>
      <c r="M878" s="9"/>
      <c r="N878" s="9"/>
      <c r="O878" s="9"/>
      <c r="P878" s="9"/>
      <c r="Q878" s="9"/>
      <c r="R878" s="9"/>
      <c r="S878" s="9"/>
      <c r="T878" s="9"/>
      <c r="U878" s="9"/>
      <c r="V878" s="9"/>
      <c r="W878" s="9"/>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row>
    <row r="879" spans="1:121" hidden="1">
      <c r="A879" s="9"/>
      <c r="B879" s="9"/>
      <c r="C879" s="9"/>
      <c r="D879" s="9"/>
      <c r="E879" s="9"/>
      <c r="F879" s="9"/>
      <c r="G879" s="9"/>
      <c r="H879" s="9"/>
      <c r="I879" s="9"/>
      <c r="J879" s="9"/>
      <c r="K879" s="9"/>
      <c r="L879" s="9"/>
      <c r="M879" s="9"/>
      <c r="N879" s="9"/>
      <c r="O879" s="9"/>
      <c r="P879" s="9"/>
      <c r="Q879" s="9"/>
      <c r="R879" s="9"/>
      <c r="S879" s="9"/>
      <c r="T879" s="9"/>
      <c r="U879" s="9"/>
      <c r="V879" s="9"/>
      <c r="W879" s="9"/>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row>
    <row r="880" spans="1:121" hidden="1">
      <c r="A880" s="9"/>
      <c r="B880" s="9"/>
      <c r="C880" s="9"/>
      <c r="D880" s="9"/>
      <c r="E880" s="9"/>
      <c r="F880" s="9"/>
      <c r="G880" s="9"/>
      <c r="H880" s="9"/>
      <c r="I880" s="9"/>
      <c r="J880" s="9"/>
      <c r="K880" s="9"/>
      <c r="L880" s="9"/>
      <c r="M880" s="9"/>
      <c r="N880" s="9"/>
      <c r="O880" s="9"/>
      <c r="P880" s="9"/>
      <c r="Q880" s="9"/>
      <c r="R880" s="9"/>
      <c r="S880" s="9"/>
      <c r="T880" s="9"/>
      <c r="U880" s="9"/>
      <c r="V880" s="9"/>
      <c r="W880" s="9"/>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row>
    <row r="881" spans="1:121" hidden="1">
      <c r="A881" s="9"/>
      <c r="B881" s="9"/>
      <c r="C881" s="9"/>
      <c r="D881" s="9"/>
      <c r="E881" s="9"/>
      <c r="F881" s="9"/>
      <c r="G881" s="9"/>
      <c r="H881" s="9"/>
      <c r="I881" s="9"/>
      <c r="J881" s="9"/>
      <c r="K881" s="9"/>
      <c r="L881" s="9"/>
      <c r="M881" s="9"/>
      <c r="N881" s="9"/>
      <c r="O881" s="9"/>
      <c r="P881" s="9"/>
      <c r="Q881" s="9"/>
      <c r="R881" s="9"/>
      <c r="S881" s="9"/>
      <c r="T881" s="9"/>
      <c r="U881" s="9"/>
      <c r="V881" s="9"/>
      <c r="W881" s="9"/>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row>
    <row r="882" spans="1:121" hidden="1">
      <c r="A882" s="9"/>
      <c r="B882" s="9"/>
      <c r="C882" s="9"/>
      <c r="D882" s="9"/>
      <c r="E882" s="9"/>
      <c r="F882" s="9"/>
      <c r="G882" s="9"/>
      <c r="H882" s="9"/>
      <c r="I882" s="9"/>
      <c r="J882" s="9"/>
      <c r="K882" s="9"/>
      <c r="L882" s="9"/>
      <c r="M882" s="9"/>
      <c r="N882" s="9"/>
      <c r="O882" s="9"/>
      <c r="P882" s="9"/>
      <c r="Q882" s="9"/>
      <c r="R882" s="9"/>
      <c r="S882" s="9"/>
      <c r="T882" s="9"/>
      <c r="U882" s="9"/>
      <c r="V882" s="9"/>
      <c r="W882" s="9"/>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row>
    <row r="883" spans="1:121" hidden="1">
      <c r="A883" s="9"/>
      <c r="B883" s="9"/>
      <c r="C883" s="9"/>
      <c r="D883" s="9"/>
      <c r="E883" s="9"/>
      <c r="F883" s="9"/>
      <c r="G883" s="9"/>
      <c r="H883" s="9"/>
      <c r="I883" s="9"/>
      <c r="J883" s="9"/>
      <c r="K883" s="9"/>
      <c r="L883" s="9"/>
      <c r="M883" s="9"/>
      <c r="N883" s="9"/>
      <c r="O883" s="9"/>
      <c r="P883" s="9"/>
      <c r="Q883" s="9"/>
      <c r="R883" s="9"/>
      <c r="S883" s="9"/>
      <c r="T883" s="9"/>
      <c r="U883" s="9"/>
      <c r="V883" s="9"/>
      <c r="W883" s="9"/>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row>
    <row r="884" spans="1:121" hidden="1">
      <c r="A884" s="9"/>
      <c r="B884" s="9"/>
      <c r="C884" s="9"/>
      <c r="D884" s="9"/>
      <c r="E884" s="9"/>
      <c r="F884" s="9"/>
      <c r="G884" s="9"/>
      <c r="H884" s="9"/>
      <c r="I884" s="9"/>
      <c r="J884" s="9"/>
      <c r="K884" s="9"/>
      <c r="L884" s="9"/>
      <c r="M884" s="9"/>
      <c r="N884" s="9"/>
      <c r="O884" s="9"/>
      <c r="P884" s="9"/>
      <c r="Q884" s="9"/>
      <c r="R884" s="9"/>
      <c r="S884" s="9"/>
      <c r="T884" s="9"/>
      <c r="U884" s="9"/>
      <c r="V884" s="9"/>
      <c r="W884" s="9"/>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row>
    <row r="885" spans="1:121" hidden="1">
      <c r="A885" s="9"/>
      <c r="B885" s="9"/>
      <c r="C885" s="9"/>
      <c r="D885" s="9"/>
      <c r="E885" s="9"/>
      <c r="F885" s="9"/>
      <c r="G885" s="9"/>
      <c r="H885" s="9"/>
      <c r="I885" s="9"/>
      <c r="J885" s="9"/>
      <c r="K885" s="9"/>
      <c r="L885" s="9"/>
      <c r="M885" s="9"/>
      <c r="N885" s="9"/>
      <c r="O885" s="9"/>
      <c r="P885" s="9"/>
      <c r="Q885" s="9"/>
      <c r="R885" s="9"/>
      <c r="S885" s="9"/>
      <c r="T885" s="9"/>
      <c r="U885" s="9"/>
      <c r="V885" s="9"/>
      <c r="W885" s="9"/>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row>
    <row r="886" spans="1:121" hidden="1">
      <c r="A886" s="9"/>
      <c r="B886" s="9"/>
      <c r="C886" s="9"/>
      <c r="D886" s="9"/>
      <c r="E886" s="9"/>
      <c r="F886" s="9"/>
      <c r="G886" s="9"/>
      <c r="H886" s="9"/>
      <c r="I886" s="9"/>
      <c r="J886" s="9"/>
      <c r="K886" s="9"/>
      <c r="L886" s="9"/>
      <c r="M886" s="9"/>
      <c r="N886" s="9"/>
      <c r="O886" s="9"/>
      <c r="P886" s="9"/>
      <c r="Q886" s="9"/>
      <c r="R886" s="9"/>
      <c r="S886" s="9"/>
      <c r="T886" s="9"/>
      <c r="U886" s="9"/>
      <c r="V886" s="9"/>
      <c r="W886" s="9"/>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row>
    <row r="887" spans="1:121" hidden="1">
      <c r="A887" s="9"/>
      <c r="B887" s="9"/>
      <c r="C887" s="9"/>
      <c r="D887" s="9"/>
      <c r="E887" s="9"/>
      <c r="F887" s="9"/>
      <c r="G887" s="9"/>
      <c r="H887" s="9"/>
      <c r="I887" s="9"/>
      <c r="J887" s="9"/>
      <c r="K887" s="9"/>
      <c r="L887" s="9"/>
      <c r="M887" s="9"/>
      <c r="N887" s="9"/>
      <c r="O887" s="9"/>
      <c r="P887" s="9"/>
      <c r="Q887" s="9"/>
      <c r="R887" s="9"/>
      <c r="S887" s="9"/>
      <c r="T887" s="9"/>
      <c r="U887" s="9"/>
      <c r="V887" s="9"/>
      <c r="W887" s="9"/>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row>
    <row r="888" spans="1:121" hidden="1">
      <c r="A888" s="9"/>
      <c r="B888" s="9"/>
      <c r="C888" s="9"/>
      <c r="D888" s="9"/>
      <c r="E888" s="9"/>
      <c r="F888" s="9"/>
      <c r="G888" s="9"/>
      <c r="H888" s="9"/>
      <c r="I888" s="9"/>
      <c r="J888" s="9"/>
      <c r="K888" s="9"/>
      <c r="L888" s="9"/>
      <c r="M888" s="9"/>
      <c r="N888" s="9"/>
      <c r="O888" s="9"/>
      <c r="P888" s="9"/>
      <c r="Q888" s="9"/>
      <c r="R888" s="9"/>
      <c r="S888" s="9"/>
      <c r="T888" s="9"/>
      <c r="U888" s="9"/>
      <c r="V888" s="9"/>
      <c r="W888" s="9"/>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row>
    <row r="889" spans="1:121" hidden="1">
      <c r="A889" s="9"/>
      <c r="B889" s="9"/>
      <c r="C889" s="9"/>
      <c r="D889" s="9"/>
      <c r="E889" s="9"/>
      <c r="F889" s="9"/>
      <c r="G889" s="9"/>
      <c r="H889" s="9"/>
      <c r="I889" s="9"/>
      <c r="J889" s="9"/>
      <c r="K889" s="9"/>
      <c r="L889" s="9"/>
      <c r="M889" s="9"/>
      <c r="N889" s="9"/>
      <c r="O889" s="9"/>
      <c r="P889" s="9"/>
      <c r="Q889" s="9"/>
      <c r="R889" s="9"/>
      <c r="S889" s="9"/>
      <c r="T889" s="9"/>
      <c r="U889" s="9"/>
      <c r="V889" s="9"/>
      <c r="W889" s="9"/>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row>
    <row r="890" spans="1:121" hidden="1">
      <c r="A890" s="9"/>
      <c r="B890" s="9"/>
      <c r="C890" s="9"/>
      <c r="D890" s="9"/>
      <c r="E890" s="9"/>
      <c r="F890" s="9"/>
      <c r="G890" s="9"/>
      <c r="H890" s="9"/>
      <c r="I890" s="9"/>
      <c r="J890" s="9"/>
      <c r="K890" s="9"/>
      <c r="L890" s="9"/>
      <c r="M890" s="9"/>
      <c r="N890" s="9"/>
      <c r="O890" s="9"/>
      <c r="P890" s="9"/>
      <c r="Q890" s="9"/>
      <c r="R890" s="9"/>
      <c r="S890" s="9"/>
      <c r="T890" s="9"/>
      <c r="U890" s="9"/>
      <c r="V890" s="9"/>
      <c r="W890" s="9"/>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row>
    <row r="891" spans="1:121" hidden="1">
      <c r="A891" s="9"/>
      <c r="B891" s="9"/>
      <c r="C891" s="9"/>
      <c r="D891" s="9"/>
      <c r="E891" s="9"/>
      <c r="F891" s="9"/>
      <c r="G891" s="9"/>
      <c r="H891" s="9"/>
      <c r="I891" s="9"/>
      <c r="J891" s="9"/>
      <c r="K891" s="9"/>
      <c r="L891" s="9"/>
      <c r="M891" s="9"/>
      <c r="N891" s="9"/>
      <c r="O891" s="9"/>
      <c r="P891" s="9"/>
      <c r="Q891" s="9"/>
      <c r="R891" s="9"/>
      <c r="S891" s="9"/>
      <c r="T891" s="9"/>
      <c r="U891" s="9"/>
      <c r="V891" s="9"/>
      <c r="W891" s="9"/>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row>
    <row r="892" spans="1:121" hidden="1">
      <c r="A892" s="9"/>
      <c r="B892" s="9"/>
      <c r="C892" s="9"/>
      <c r="D892" s="9"/>
      <c r="E892" s="9"/>
      <c r="F892" s="9"/>
      <c r="G892" s="9"/>
      <c r="H892" s="9"/>
      <c r="I892" s="9"/>
      <c r="J892" s="9"/>
      <c r="K892" s="9"/>
      <c r="L892" s="9"/>
      <c r="M892" s="9"/>
      <c r="N892" s="9"/>
      <c r="O892" s="9"/>
      <c r="P892" s="9"/>
      <c r="Q892" s="9"/>
      <c r="R892" s="9"/>
      <c r="S892" s="9"/>
      <c r="T892" s="9"/>
      <c r="U892" s="9"/>
      <c r="V892" s="9"/>
      <c r="W892" s="9"/>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row>
    <row r="893" spans="1:121" hidden="1">
      <c r="A893" s="9"/>
      <c r="B893" s="9"/>
      <c r="C893" s="9"/>
      <c r="D893" s="9"/>
      <c r="E893" s="9"/>
      <c r="F893" s="9"/>
      <c r="G893" s="9"/>
      <c r="H893" s="9"/>
      <c r="I893" s="9"/>
      <c r="J893" s="9"/>
      <c r="K893" s="9"/>
      <c r="L893" s="9"/>
      <c r="M893" s="9"/>
      <c r="N893" s="9"/>
      <c r="O893" s="9"/>
      <c r="P893" s="9"/>
      <c r="Q893" s="9"/>
      <c r="R893" s="9"/>
      <c r="S893" s="9"/>
      <c r="T893" s="9"/>
      <c r="U893" s="9"/>
      <c r="V893" s="9"/>
      <c r="W893" s="9"/>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row>
    <row r="894" spans="1:121" hidden="1">
      <c r="A894" s="9"/>
      <c r="B894" s="9"/>
      <c r="C894" s="9"/>
      <c r="D894" s="9"/>
      <c r="E894" s="9"/>
      <c r="F894" s="9"/>
      <c r="G894" s="9"/>
      <c r="H894" s="9"/>
      <c r="I894" s="9"/>
      <c r="J894" s="9"/>
      <c r="K894" s="9"/>
      <c r="L894" s="9"/>
      <c r="M894" s="9"/>
      <c r="N894" s="9"/>
      <c r="O894" s="9"/>
      <c r="P894" s="9"/>
      <c r="Q894" s="9"/>
      <c r="R894" s="9"/>
      <c r="S894" s="9"/>
      <c r="T894" s="9"/>
      <c r="U894" s="9"/>
      <c r="V894" s="9"/>
      <c r="W894" s="9"/>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row>
    <row r="895" spans="1:121" hidden="1">
      <c r="A895" s="9"/>
      <c r="B895" s="9"/>
      <c r="C895" s="9"/>
      <c r="D895" s="9"/>
      <c r="E895" s="9"/>
      <c r="F895" s="9"/>
      <c r="G895" s="9"/>
      <c r="H895" s="9"/>
      <c r="I895" s="9"/>
      <c r="J895" s="9"/>
      <c r="K895" s="9"/>
      <c r="L895" s="9"/>
      <c r="M895" s="9"/>
      <c r="N895" s="9"/>
      <c r="O895" s="9"/>
      <c r="P895" s="9"/>
      <c r="Q895" s="9"/>
      <c r="R895" s="9"/>
      <c r="S895" s="9"/>
      <c r="T895" s="9"/>
      <c r="U895" s="9"/>
      <c r="V895" s="9"/>
      <c r="W895" s="9"/>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row>
    <row r="896" spans="1:121" hidden="1">
      <c r="A896" s="9"/>
      <c r="B896" s="9"/>
      <c r="C896" s="9"/>
      <c r="D896" s="9"/>
      <c r="E896" s="9"/>
      <c r="F896" s="9"/>
      <c r="G896" s="9"/>
      <c r="H896" s="9"/>
      <c r="I896" s="9"/>
      <c r="J896" s="9"/>
      <c r="K896" s="9"/>
      <c r="L896" s="9"/>
      <c r="M896" s="9"/>
      <c r="N896" s="9"/>
      <c r="O896" s="9"/>
      <c r="P896" s="9"/>
      <c r="Q896" s="9"/>
      <c r="R896" s="9"/>
      <c r="S896" s="9"/>
      <c r="T896" s="9"/>
      <c r="U896" s="9"/>
      <c r="V896" s="9"/>
      <c r="W896" s="9"/>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row>
    <row r="897" spans="1:121" hidden="1">
      <c r="A897" s="9"/>
      <c r="B897" s="9"/>
      <c r="C897" s="9"/>
      <c r="D897" s="9"/>
      <c r="E897" s="9"/>
      <c r="F897" s="9"/>
      <c r="G897" s="9"/>
      <c r="H897" s="9"/>
      <c r="I897" s="9"/>
      <c r="J897" s="9"/>
      <c r="K897" s="9"/>
      <c r="L897" s="9"/>
      <c r="M897" s="9"/>
      <c r="N897" s="9"/>
      <c r="O897" s="9"/>
      <c r="P897" s="9"/>
      <c r="Q897" s="9"/>
      <c r="R897" s="9"/>
      <c r="S897" s="9"/>
      <c r="T897" s="9"/>
      <c r="U897" s="9"/>
      <c r="V897" s="9"/>
      <c r="W897" s="9"/>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row>
    <row r="898" spans="1:121" hidden="1">
      <c r="A898" s="9"/>
      <c r="B898" s="9"/>
      <c r="C898" s="9"/>
      <c r="D898" s="9"/>
      <c r="E898" s="9"/>
      <c r="F898" s="9"/>
      <c r="G898" s="9"/>
      <c r="H898" s="9"/>
      <c r="I898" s="9"/>
      <c r="J898" s="9"/>
      <c r="K898" s="9"/>
      <c r="L898" s="9"/>
      <c r="M898" s="9"/>
      <c r="N898" s="9"/>
      <c r="O898" s="9"/>
      <c r="P898" s="9"/>
      <c r="Q898" s="9"/>
      <c r="R898" s="9"/>
      <c r="S898" s="9"/>
      <c r="T898" s="9"/>
      <c r="U898" s="9"/>
      <c r="V898" s="9"/>
      <c r="W898" s="9"/>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row>
    <row r="899" spans="1:121" hidden="1">
      <c r="A899" s="9"/>
      <c r="B899" s="9"/>
      <c r="C899" s="9"/>
      <c r="D899" s="9"/>
      <c r="E899" s="9"/>
      <c r="F899" s="9"/>
      <c r="G899" s="9"/>
      <c r="H899" s="9"/>
      <c r="I899" s="9"/>
      <c r="J899" s="9"/>
      <c r="K899" s="9"/>
      <c r="L899" s="9"/>
      <c r="M899" s="9"/>
      <c r="N899" s="9"/>
      <c r="O899" s="9"/>
      <c r="P899" s="9"/>
      <c r="Q899" s="9"/>
      <c r="R899" s="9"/>
      <c r="S899" s="9"/>
      <c r="T899" s="9"/>
      <c r="U899" s="9"/>
      <c r="V899" s="9"/>
      <c r="W899" s="9"/>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row>
    <row r="900" spans="1:121" hidden="1">
      <c r="A900" s="9"/>
      <c r="B900" s="9"/>
      <c r="C900" s="9"/>
      <c r="D900" s="9"/>
      <c r="E900" s="9"/>
      <c r="F900" s="9"/>
      <c r="G900" s="9"/>
      <c r="H900" s="9"/>
      <c r="I900" s="9"/>
      <c r="J900" s="9"/>
      <c r="K900" s="9"/>
      <c r="L900" s="9"/>
      <c r="M900" s="9"/>
      <c r="N900" s="9"/>
      <c r="O900" s="9"/>
      <c r="P900" s="9"/>
      <c r="Q900" s="9"/>
      <c r="R900" s="9"/>
      <c r="S900" s="9"/>
      <c r="T900" s="9"/>
      <c r="U900" s="9"/>
      <c r="V900" s="9"/>
      <c r="W900" s="9"/>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row>
    <row r="901" spans="1:121" hidden="1">
      <c r="A901" s="9"/>
      <c r="B901" s="9"/>
      <c r="C901" s="9"/>
      <c r="D901" s="9"/>
      <c r="E901" s="9"/>
      <c r="F901" s="9"/>
      <c r="G901" s="9"/>
      <c r="H901" s="9"/>
      <c r="I901" s="9"/>
      <c r="J901" s="9"/>
      <c r="K901" s="9"/>
      <c r="L901" s="9"/>
      <c r="M901" s="9"/>
      <c r="N901" s="9"/>
      <c r="O901" s="9"/>
      <c r="P901" s="9"/>
      <c r="Q901" s="9"/>
      <c r="R901" s="9"/>
      <c r="S901" s="9"/>
      <c r="T901" s="9"/>
      <c r="U901" s="9"/>
      <c r="V901" s="9"/>
      <c r="W901" s="9"/>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row>
    <row r="902" spans="1:121" hidden="1">
      <c r="A902" s="9"/>
      <c r="B902" s="9"/>
      <c r="C902" s="9"/>
      <c r="D902" s="9"/>
      <c r="E902" s="9"/>
      <c r="F902" s="9"/>
      <c r="G902" s="9"/>
      <c r="H902" s="9"/>
      <c r="I902" s="9"/>
      <c r="J902" s="9"/>
      <c r="K902" s="9"/>
      <c r="L902" s="9"/>
      <c r="M902" s="9"/>
      <c r="N902" s="9"/>
      <c r="O902" s="9"/>
      <c r="P902" s="9"/>
      <c r="Q902" s="9"/>
      <c r="R902" s="9"/>
      <c r="S902" s="9"/>
      <c r="T902" s="9"/>
      <c r="U902" s="9"/>
      <c r="V902" s="9"/>
      <c r="W902" s="9"/>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row>
    <row r="903" spans="1:121" hidden="1">
      <c r="A903" s="9"/>
      <c r="B903" s="9"/>
      <c r="C903" s="9"/>
      <c r="D903" s="9"/>
      <c r="E903" s="9"/>
      <c r="F903" s="9"/>
      <c r="G903" s="9"/>
      <c r="H903" s="9"/>
      <c r="I903" s="9"/>
      <c r="J903" s="9"/>
      <c r="K903" s="9"/>
      <c r="L903" s="9"/>
      <c r="M903" s="9"/>
      <c r="N903" s="9"/>
      <c r="O903" s="9"/>
      <c r="P903" s="9"/>
      <c r="Q903" s="9"/>
      <c r="R903" s="9"/>
      <c r="S903" s="9"/>
      <c r="T903" s="9"/>
      <c r="U903" s="9"/>
      <c r="V903" s="9"/>
      <c r="W903" s="9"/>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row>
    <row r="904" spans="1:121" hidden="1">
      <c r="A904" s="9"/>
      <c r="B904" s="9"/>
      <c r="C904" s="9"/>
      <c r="D904" s="9"/>
      <c r="E904" s="9"/>
      <c r="F904" s="9"/>
      <c r="G904" s="9"/>
      <c r="H904" s="9"/>
      <c r="I904" s="9"/>
      <c r="J904" s="9"/>
      <c r="K904" s="9"/>
      <c r="L904" s="9"/>
      <c r="M904" s="9"/>
      <c r="N904" s="9"/>
      <c r="O904" s="9"/>
      <c r="P904" s="9"/>
      <c r="Q904" s="9"/>
      <c r="R904" s="9"/>
      <c r="S904" s="9"/>
      <c r="T904" s="9"/>
      <c r="U904" s="9"/>
      <c r="V904" s="9"/>
      <c r="W904" s="9"/>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row>
    <row r="905" spans="1:121" hidden="1">
      <c r="A905" s="9"/>
      <c r="B905" s="9"/>
      <c r="C905" s="9"/>
      <c r="D905" s="9"/>
      <c r="E905" s="9"/>
      <c r="F905" s="9"/>
      <c r="G905" s="9"/>
      <c r="H905" s="9"/>
      <c r="I905" s="9"/>
      <c r="J905" s="9"/>
      <c r="K905" s="9"/>
      <c r="L905" s="9"/>
      <c r="M905" s="9"/>
      <c r="N905" s="9"/>
      <c r="O905" s="9"/>
      <c r="P905" s="9"/>
      <c r="Q905" s="9"/>
      <c r="R905" s="9"/>
      <c r="S905" s="9"/>
      <c r="T905" s="9"/>
      <c r="U905" s="9"/>
      <c r="V905" s="9"/>
      <c r="W905" s="9"/>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row>
    <row r="906" spans="1:121" hidden="1">
      <c r="A906" s="9"/>
      <c r="B906" s="9"/>
      <c r="C906" s="9"/>
      <c r="D906" s="9"/>
      <c r="E906" s="9"/>
      <c r="F906" s="9"/>
      <c r="G906" s="9"/>
      <c r="H906" s="9"/>
      <c r="I906" s="9"/>
      <c r="J906" s="9"/>
      <c r="K906" s="9"/>
      <c r="L906" s="9"/>
      <c r="M906" s="9"/>
      <c r="N906" s="9"/>
      <c r="O906" s="9"/>
      <c r="P906" s="9"/>
      <c r="Q906" s="9"/>
      <c r="R906" s="9"/>
      <c r="S906" s="9"/>
      <c r="T906" s="9"/>
      <c r="U906" s="9"/>
      <c r="V906" s="9"/>
      <c r="W906" s="9"/>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row>
    <row r="907" spans="1:121" hidden="1">
      <c r="A907" s="9"/>
      <c r="B907" s="9"/>
      <c r="C907" s="9"/>
      <c r="D907" s="9"/>
      <c r="E907" s="9"/>
      <c r="F907" s="9"/>
      <c r="G907" s="9"/>
      <c r="H907" s="9"/>
      <c r="I907" s="9"/>
      <c r="J907" s="9"/>
      <c r="K907" s="9"/>
      <c r="L907" s="9"/>
      <c r="M907" s="9"/>
      <c r="N907" s="9"/>
      <c r="O907" s="9"/>
      <c r="P907" s="9"/>
      <c r="Q907" s="9"/>
      <c r="R907" s="9"/>
      <c r="S907" s="9"/>
      <c r="T907" s="9"/>
      <c r="U907" s="9"/>
      <c r="V907" s="9"/>
      <c r="W907" s="9"/>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row>
    <row r="908" spans="1:121" hidden="1">
      <c r="A908" s="9"/>
      <c r="B908" s="9"/>
      <c r="C908" s="9"/>
      <c r="D908" s="9"/>
      <c r="E908" s="9"/>
      <c r="F908" s="9"/>
      <c r="G908" s="9"/>
      <c r="H908" s="9"/>
      <c r="I908" s="9"/>
      <c r="J908" s="9"/>
      <c r="K908" s="9"/>
      <c r="L908" s="9"/>
      <c r="M908" s="9"/>
      <c r="N908" s="9"/>
      <c r="O908" s="9"/>
      <c r="P908" s="9"/>
      <c r="Q908" s="9"/>
      <c r="R908" s="9"/>
      <c r="S908" s="9"/>
      <c r="T908" s="9"/>
      <c r="U908" s="9"/>
      <c r="V908" s="9"/>
      <c r="W908" s="9"/>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row>
    <row r="909" spans="1:121" hidden="1">
      <c r="A909" s="9"/>
      <c r="B909" s="9"/>
      <c r="C909" s="9"/>
      <c r="D909" s="9"/>
      <c r="E909" s="9"/>
      <c r="F909" s="9"/>
      <c r="G909" s="9"/>
      <c r="H909" s="9"/>
      <c r="I909" s="9"/>
      <c r="J909" s="9"/>
      <c r="K909" s="9"/>
      <c r="L909" s="9"/>
      <c r="M909" s="9"/>
      <c r="N909" s="9"/>
      <c r="O909" s="9"/>
      <c r="P909" s="9"/>
      <c r="Q909" s="9"/>
      <c r="R909" s="9"/>
      <c r="S909" s="9"/>
      <c r="T909" s="9"/>
      <c r="U909" s="9"/>
      <c r="V909" s="9"/>
      <c r="W909" s="9"/>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row>
    <row r="910" spans="1:121" hidden="1">
      <c r="A910" s="9"/>
      <c r="B910" s="9"/>
      <c r="C910" s="9"/>
      <c r="D910" s="9"/>
      <c r="E910" s="9"/>
      <c r="F910" s="9"/>
      <c r="G910" s="9"/>
      <c r="H910" s="9"/>
      <c r="I910" s="9"/>
      <c r="J910" s="9"/>
      <c r="K910" s="9"/>
      <c r="L910" s="9"/>
      <c r="M910" s="9"/>
      <c r="N910" s="9"/>
      <c r="O910" s="9"/>
      <c r="P910" s="9"/>
      <c r="Q910" s="9"/>
      <c r="R910" s="9"/>
      <c r="S910" s="9"/>
      <c r="T910" s="9"/>
      <c r="U910" s="9"/>
      <c r="V910" s="9"/>
      <c r="W910" s="9"/>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row>
    <row r="911" spans="1:121" hidden="1">
      <c r="A911" s="9"/>
      <c r="B911" s="9"/>
      <c r="C911" s="9"/>
      <c r="D911" s="9"/>
      <c r="E911" s="9"/>
      <c r="F911" s="9"/>
      <c r="G911" s="9"/>
      <c r="H911" s="9"/>
      <c r="I911" s="9"/>
      <c r="J911" s="9"/>
      <c r="K911" s="9"/>
      <c r="L911" s="9"/>
      <c r="M911" s="9"/>
      <c r="N911" s="9"/>
      <c r="O911" s="9"/>
      <c r="P911" s="9"/>
      <c r="Q911" s="9"/>
      <c r="R911" s="9"/>
      <c r="S911" s="9"/>
      <c r="T911" s="9"/>
      <c r="U911" s="9"/>
      <c r="V911" s="9"/>
      <c r="W911" s="9"/>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row>
    <row r="912" spans="1:121" hidden="1">
      <c r="A912" s="9"/>
      <c r="B912" s="9"/>
      <c r="C912" s="9"/>
      <c r="D912" s="9"/>
      <c r="E912" s="9"/>
      <c r="F912" s="9"/>
      <c r="G912" s="9"/>
      <c r="H912" s="9"/>
      <c r="I912" s="9"/>
      <c r="J912" s="9"/>
      <c r="K912" s="9"/>
      <c r="L912" s="9"/>
      <c r="M912" s="9"/>
      <c r="N912" s="9"/>
      <c r="O912" s="9"/>
      <c r="P912" s="9"/>
      <c r="Q912" s="9"/>
      <c r="R912" s="9"/>
      <c r="S912" s="9"/>
      <c r="T912" s="9"/>
      <c r="U912" s="9"/>
      <c r="V912" s="9"/>
      <c r="W912" s="9"/>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row>
    <row r="913" spans="1:121" hidden="1">
      <c r="A913" s="9"/>
      <c r="B913" s="9"/>
      <c r="C913" s="9"/>
      <c r="D913" s="9"/>
      <c r="E913" s="9"/>
      <c r="F913" s="9"/>
      <c r="G913" s="9"/>
      <c r="H913" s="9"/>
      <c r="I913" s="9"/>
      <c r="J913" s="9"/>
      <c r="K913" s="9"/>
      <c r="L913" s="9"/>
      <c r="M913" s="9"/>
      <c r="N913" s="9"/>
      <c r="O913" s="9"/>
      <c r="P913" s="9"/>
      <c r="Q913" s="9"/>
      <c r="R913" s="9"/>
      <c r="S913" s="9"/>
      <c r="T913" s="9"/>
      <c r="U913" s="9"/>
      <c r="V913" s="9"/>
      <c r="W913" s="9"/>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row>
    <row r="914" spans="1:121" hidden="1">
      <c r="A914" s="9"/>
      <c r="B914" s="9"/>
      <c r="C914" s="9"/>
      <c r="D914" s="9"/>
      <c r="E914" s="9"/>
      <c r="F914" s="9"/>
      <c r="G914" s="9"/>
      <c r="H914" s="9"/>
      <c r="I914" s="9"/>
      <c r="J914" s="9"/>
      <c r="K914" s="9"/>
      <c r="L914" s="9"/>
      <c r="M914" s="9"/>
      <c r="N914" s="9"/>
      <c r="O914" s="9"/>
      <c r="P914" s="9"/>
      <c r="Q914" s="9"/>
      <c r="R914" s="9"/>
      <c r="S914" s="9"/>
      <c r="T914" s="9"/>
      <c r="U914" s="9"/>
      <c r="V914" s="9"/>
      <c r="W914" s="9"/>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row>
    <row r="915" spans="1:121" hidden="1">
      <c r="A915" s="9"/>
      <c r="B915" s="9"/>
      <c r="C915" s="9"/>
      <c r="D915" s="9"/>
      <c r="E915" s="9"/>
      <c r="F915" s="9"/>
      <c r="G915" s="9"/>
      <c r="H915" s="9"/>
      <c r="I915" s="9"/>
      <c r="J915" s="9"/>
      <c r="K915" s="9"/>
      <c r="L915" s="9"/>
      <c r="M915" s="9"/>
      <c r="N915" s="9"/>
      <c r="O915" s="9"/>
      <c r="P915" s="9"/>
      <c r="Q915" s="9"/>
      <c r="R915" s="9"/>
      <c r="S915" s="9"/>
      <c r="T915" s="9"/>
      <c r="U915" s="9"/>
      <c r="V915" s="9"/>
      <c r="W915" s="9"/>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row>
    <row r="916" spans="1:121" hidden="1">
      <c r="A916" s="9"/>
      <c r="B916" s="9"/>
      <c r="C916" s="9"/>
      <c r="D916" s="9"/>
      <c r="E916" s="9"/>
      <c r="F916" s="9"/>
      <c r="G916" s="9"/>
      <c r="H916" s="9"/>
      <c r="I916" s="9"/>
      <c r="J916" s="9"/>
      <c r="K916" s="9"/>
      <c r="L916" s="9"/>
      <c r="M916" s="9"/>
      <c r="N916" s="9"/>
      <c r="O916" s="9"/>
      <c r="P916" s="9"/>
      <c r="Q916" s="9"/>
      <c r="R916" s="9"/>
      <c r="S916" s="9"/>
      <c r="T916" s="9"/>
      <c r="U916" s="9"/>
      <c r="V916" s="9"/>
      <c r="W916" s="9"/>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row>
    <row r="917" spans="1:121" hidden="1">
      <c r="A917" s="9"/>
      <c r="B917" s="9"/>
      <c r="C917" s="9"/>
      <c r="D917" s="9"/>
      <c r="E917" s="9"/>
      <c r="F917" s="9"/>
      <c r="G917" s="9"/>
      <c r="H917" s="9"/>
      <c r="I917" s="9"/>
      <c r="J917" s="9"/>
      <c r="K917" s="9"/>
      <c r="L917" s="9"/>
      <c r="M917" s="9"/>
      <c r="N917" s="9"/>
      <c r="O917" s="9"/>
      <c r="P917" s="9"/>
      <c r="Q917" s="9"/>
      <c r="R917" s="9"/>
      <c r="S917" s="9"/>
      <c r="T917" s="9"/>
      <c r="U917" s="9"/>
      <c r="V917" s="9"/>
      <c r="W917" s="9"/>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row>
    <row r="918" spans="1:121" hidden="1">
      <c r="A918" s="9"/>
      <c r="B918" s="9"/>
      <c r="C918" s="9"/>
      <c r="D918" s="9"/>
      <c r="E918" s="9"/>
      <c r="F918" s="9"/>
      <c r="G918" s="9"/>
      <c r="H918" s="9"/>
      <c r="I918" s="9"/>
      <c r="J918" s="9"/>
      <c r="K918" s="9"/>
      <c r="L918" s="9"/>
      <c r="M918" s="9"/>
      <c r="N918" s="9"/>
      <c r="O918" s="9"/>
      <c r="P918" s="9"/>
      <c r="Q918" s="9"/>
      <c r="R918" s="9"/>
      <c r="S918" s="9"/>
      <c r="T918" s="9"/>
      <c r="U918" s="9"/>
      <c r="V918" s="9"/>
      <c r="W918" s="9"/>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row>
    <row r="919" spans="1:121" hidden="1">
      <c r="A919" s="9"/>
      <c r="B919" s="9"/>
      <c r="C919" s="9"/>
      <c r="D919" s="9"/>
      <c r="E919" s="9"/>
      <c r="F919" s="9"/>
      <c r="G919" s="9"/>
      <c r="H919" s="9"/>
      <c r="I919" s="9"/>
      <c r="J919" s="9"/>
      <c r="K919" s="9"/>
      <c r="L919" s="9"/>
      <c r="M919" s="9"/>
      <c r="N919" s="9"/>
      <c r="O919" s="9"/>
      <c r="P919" s="9"/>
      <c r="Q919" s="9"/>
      <c r="R919" s="9"/>
      <c r="S919" s="9"/>
      <c r="T919" s="9"/>
      <c r="U919" s="9"/>
      <c r="V919" s="9"/>
      <c r="W919" s="9"/>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row>
    <row r="920" spans="1:121" hidden="1">
      <c r="A920" s="9"/>
      <c r="B920" s="9"/>
      <c r="C920" s="9"/>
      <c r="D920" s="9"/>
      <c r="E920" s="9"/>
      <c r="F920" s="9"/>
      <c r="G920" s="9"/>
      <c r="H920" s="9"/>
      <c r="I920" s="9"/>
      <c r="J920" s="9"/>
      <c r="K920" s="9"/>
      <c r="L920" s="9"/>
      <c r="M920" s="9"/>
      <c r="N920" s="9"/>
      <c r="O920" s="9"/>
      <c r="P920" s="9"/>
      <c r="Q920" s="9"/>
      <c r="R920" s="9"/>
      <c r="S920" s="9"/>
      <c r="T920" s="9"/>
      <c r="U920" s="9"/>
      <c r="V920" s="9"/>
      <c r="W920" s="9"/>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row>
    <row r="921" spans="1:121" hidden="1">
      <c r="A921" s="9"/>
      <c r="B921" s="9"/>
      <c r="C921" s="9"/>
      <c r="D921" s="9"/>
      <c r="E921" s="9"/>
      <c r="F921" s="9"/>
      <c r="G921" s="9"/>
      <c r="H921" s="9"/>
      <c r="I921" s="9"/>
      <c r="J921" s="9"/>
      <c r="K921" s="9"/>
      <c r="L921" s="9"/>
      <c r="M921" s="9"/>
      <c r="N921" s="9"/>
      <c r="O921" s="9"/>
      <c r="P921" s="9"/>
      <c r="Q921" s="9"/>
      <c r="R921" s="9"/>
      <c r="S921" s="9"/>
      <c r="T921" s="9"/>
      <c r="U921" s="9"/>
      <c r="V921" s="9"/>
      <c r="W921" s="9"/>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row>
    <row r="922" spans="1:121" hidden="1">
      <c r="A922" s="9"/>
      <c r="B922" s="9"/>
      <c r="C922" s="9"/>
      <c r="D922" s="9"/>
      <c r="E922" s="9"/>
      <c r="F922" s="9"/>
      <c r="G922" s="9"/>
      <c r="H922" s="9"/>
      <c r="I922" s="9"/>
      <c r="J922" s="9"/>
      <c r="K922" s="9"/>
      <c r="L922" s="9"/>
      <c r="M922" s="9"/>
      <c r="N922" s="9"/>
      <c r="O922" s="9"/>
      <c r="P922" s="9"/>
      <c r="Q922" s="9"/>
      <c r="R922" s="9"/>
      <c r="S922" s="9"/>
      <c r="T922" s="9"/>
      <c r="U922" s="9"/>
      <c r="V922" s="9"/>
      <c r="W922" s="9"/>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row>
    <row r="923" spans="1:121" hidden="1">
      <c r="A923" s="9"/>
      <c r="B923" s="9"/>
      <c r="C923" s="9"/>
      <c r="D923" s="9"/>
      <c r="E923" s="9"/>
      <c r="F923" s="9"/>
      <c r="G923" s="9"/>
      <c r="H923" s="9"/>
      <c r="I923" s="9"/>
      <c r="J923" s="9"/>
      <c r="K923" s="9"/>
      <c r="L923" s="9"/>
      <c r="M923" s="9"/>
      <c r="N923" s="9"/>
      <c r="O923" s="9"/>
      <c r="P923" s="9"/>
      <c r="Q923" s="9"/>
      <c r="R923" s="9"/>
      <c r="S923" s="9"/>
      <c r="T923" s="9"/>
      <c r="U923" s="9"/>
      <c r="V923" s="9"/>
      <c r="W923" s="9"/>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row>
    <row r="924" spans="1:121" hidden="1">
      <c r="A924" s="9"/>
      <c r="B924" s="9"/>
      <c r="C924" s="9"/>
      <c r="D924" s="9"/>
      <c r="E924" s="9"/>
      <c r="F924" s="9"/>
      <c r="G924" s="9"/>
      <c r="H924" s="9"/>
      <c r="I924" s="9"/>
      <c r="J924" s="9"/>
      <c r="K924" s="9"/>
      <c r="L924" s="9"/>
      <c r="M924" s="9"/>
      <c r="N924" s="9"/>
      <c r="O924" s="9"/>
      <c r="P924" s="9"/>
      <c r="Q924" s="9"/>
      <c r="R924" s="9"/>
      <c r="S924" s="9"/>
      <c r="T924" s="9"/>
      <c r="U924" s="9"/>
      <c r="V924" s="9"/>
      <c r="W924" s="9"/>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row>
    <row r="925" spans="1:121" hidden="1">
      <c r="A925" s="9"/>
      <c r="B925" s="9"/>
      <c r="C925" s="9"/>
      <c r="D925" s="9"/>
      <c r="E925" s="9"/>
      <c r="F925" s="9"/>
      <c r="G925" s="9"/>
      <c r="H925" s="9"/>
      <c r="I925" s="9"/>
      <c r="J925" s="9"/>
      <c r="K925" s="9"/>
      <c r="L925" s="9"/>
      <c r="M925" s="9"/>
      <c r="N925" s="9"/>
      <c r="O925" s="9"/>
      <c r="P925" s="9"/>
      <c r="Q925" s="9"/>
      <c r="R925" s="9"/>
      <c r="S925" s="9"/>
      <c r="T925" s="9"/>
      <c r="U925" s="9"/>
      <c r="V925" s="9"/>
      <c r="W925" s="9"/>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row>
    <row r="926" spans="1:121" hidden="1">
      <c r="A926" s="9"/>
      <c r="B926" s="9"/>
      <c r="C926" s="9"/>
      <c r="D926" s="9"/>
      <c r="E926" s="9"/>
      <c r="F926" s="9"/>
      <c r="G926" s="9"/>
      <c r="H926" s="9"/>
      <c r="I926" s="9"/>
      <c r="J926" s="9"/>
      <c r="K926" s="9"/>
      <c r="L926" s="9"/>
      <c r="M926" s="9"/>
      <c r="N926" s="9"/>
      <c r="O926" s="9"/>
      <c r="P926" s="9"/>
      <c r="Q926" s="9"/>
      <c r="R926" s="9"/>
      <c r="S926" s="9"/>
      <c r="T926" s="9"/>
      <c r="U926" s="9"/>
      <c r="V926" s="9"/>
      <c r="W926" s="9"/>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row>
    <row r="927" spans="1:121" hidden="1">
      <c r="A927" s="9"/>
      <c r="B927" s="9"/>
      <c r="C927" s="9"/>
      <c r="D927" s="9"/>
      <c r="E927" s="9"/>
      <c r="F927" s="9"/>
      <c r="G927" s="9"/>
      <c r="H927" s="9"/>
      <c r="I927" s="9"/>
      <c r="J927" s="9"/>
      <c r="K927" s="9"/>
      <c r="L927" s="9"/>
      <c r="M927" s="9"/>
      <c r="N927" s="9"/>
      <c r="O927" s="9"/>
      <c r="P927" s="9"/>
      <c r="Q927" s="9"/>
      <c r="R927" s="9"/>
      <c r="S927" s="9"/>
      <c r="T927" s="9"/>
      <c r="U927" s="9"/>
      <c r="V927" s="9"/>
      <c r="W927" s="9"/>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row>
    <row r="928" spans="1:121" hidden="1">
      <c r="A928" s="9"/>
      <c r="B928" s="9"/>
      <c r="C928" s="9"/>
      <c r="D928" s="9"/>
      <c r="E928" s="9"/>
      <c r="F928" s="9"/>
      <c r="G928" s="9"/>
      <c r="H928" s="9"/>
      <c r="I928" s="9"/>
      <c r="J928" s="9"/>
      <c r="K928" s="9"/>
      <c r="L928" s="9"/>
      <c r="M928" s="9"/>
      <c r="N928" s="9"/>
      <c r="O928" s="9"/>
      <c r="P928" s="9"/>
      <c r="Q928" s="9"/>
      <c r="R928" s="9"/>
      <c r="S928" s="9"/>
      <c r="T928" s="9"/>
      <c r="U928" s="9"/>
      <c r="V928" s="9"/>
      <c r="W928" s="9"/>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row>
    <row r="929" spans="1:121" hidden="1">
      <c r="A929" s="9"/>
      <c r="B929" s="9"/>
      <c r="C929" s="9"/>
      <c r="D929" s="9"/>
      <c r="E929" s="9"/>
      <c r="F929" s="9"/>
      <c r="G929" s="9"/>
      <c r="H929" s="9"/>
      <c r="I929" s="9"/>
      <c r="J929" s="9"/>
      <c r="K929" s="9"/>
      <c r="L929" s="9"/>
      <c r="M929" s="9"/>
      <c r="N929" s="9"/>
      <c r="O929" s="9"/>
      <c r="P929" s="9"/>
      <c r="Q929" s="9"/>
      <c r="R929" s="9"/>
      <c r="S929" s="9"/>
      <c r="T929" s="9"/>
      <c r="U929" s="9"/>
      <c r="V929" s="9"/>
      <c r="W929" s="9"/>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row>
    <row r="930" spans="1:121" hidden="1">
      <c r="A930" s="9"/>
      <c r="B930" s="9"/>
      <c r="C930" s="9"/>
      <c r="D930" s="9"/>
      <c r="E930" s="9"/>
      <c r="F930" s="9"/>
      <c r="G930" s="9"/>
      <c r="H930" s="9"/>
      <c r="I930" s="9"/>
      <c r="J930" s="9"/>
      <c r="K930" s="9"/>
      <c r="L930" s="9"/>
      <c r="M930" s="9"/>
      <c r="N930" s="9"/>
      <c r="O930" s="9"/>
      <c r="P930" s="9"/>
      <c r="Q930" s="9"/>
      <c r="R930" s="9"/>
      <c r="S930" s="9"/>
      <c r="T930" s="9"/>
      <c r="U930" s="9"/>
      <c r="V930" s="9"/>
      <c r="W930" s="9"/>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row>
    <row r="931" spans="1:121" hidden="1">
      <c r="A931" s="9"/>
      <c r="B931" s="9"/>
      <c r="C931" s="9"/>
      <c r="D931" s="9"/>
      <c r="E931" s="9"/>
      <c r="F931" s="9"/>
      <c r="G931" s="9"/>
      <c r="H931" s="9"/>
      <c r="I931" s="9"/>
      <c r="J931" s="9"/>
      <c r="K931" s="9"/>
      <c r="L931" s="9"/>
      <c r="M931" s="9"/>
      <c r="N931" s="9"/>
      <c r="O931" s="9"/>
      <c r="P931" s="9"/>
      <c r="Q931" s="9"/>
      <c r="R931" s="9"/>
      <c r="S931" s="9"/>
      <c r="T931" s="9"/>
      <c r="U931" s="9"/>
      <c r="V931" s="9"/>
      <c r="W931" s="9"/>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row>
    <row r="932" spans="1:121" hidden="1">
      <c r="A932" s="9"/>
      <c r="B932" s="9"/>
      <c r="C932" s="9"/>
      <c r="D932" s="9"/>
      <c r="E932" s="9"/>
      <c r="F932" s="9"/>
      <c r="G932" s="9"/>
      <c r="H932" s="9"/>
      <c r="I932" s="9"/>
      <c r="J932" s="9"/>
      <c r="K932" s="9"/>
      <c r="L932" s="9"/>
      <c r="M932" s="9"/>
      <c r="N932" s="9"/>
      <c r="O932" s="9"/>
      <c r="P932" s="9"/>
      <c r="Q932" s="9"/>
      <c r="R932" s="9"/>
      <c r="S932" s="9"/>
      <c r="T932" s="9"/>
      <c r="U932" s="9"/>
      <c r="V932" s="9"/>
      <c r="W932" s="9"/>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row>
    <row r="933" spans="1:121" hidden="1">
      <c r="A933" s="9"/>
      <c r="B933" s="9"/>
      <c r="C933" s="9"/>
      <c r="D933" s="9"/>
      <c r="E933" s="9"/>
      <c r="F933" s="9"/>
      <c r="G933" s="9"/>
      <c r="H933" s="9"/>
      <c r="I933" s="9"/>
      <c r="J933" s="9"/>
      <c r="K933" s="9"/>
      <c r="L933" s="9"/>
      <c r="M933" s="9"/>
      <c r="N933" s="9"/>
      <c r="O933" s="9"/>
      <c r="P933" s="9"/>
      <c r="Q933" s="9"/>
      <c r="R933" s="9"/>
      <c r="S933" s="9"/>
      <c r="T933" s="9"/>
      <c r="U933" s="9"/>
      <c r="V933" s="9"/>
      <c r="W933" s="9"/>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row>
    <row r="934" spans="1:121" hidden="1">
      <c r="A934" s="9"/>
      <c r="B934" s="9"/>
      <c r="C934" s="9"/>
      <c r="D934" s="9"/>
      <c r="E934" s="9"/>
      <c r="F934" s="9"/>
      <c r="G934" s="9"/>
      <c r="H934" s="9"/>
      <c r="I934" s="9"/>
      <c r="J934" s="9"/>
      <c r="K934" s="9"/>
      <c r="L934" s="9"/>
      <c r="M934" s="9"/>
      <c r="N934" s="9"/>
      <c r="O934" s="9"/>
      <c r="P934" s="9"/>
      <c r="Q934" s="9"/>
      <c r="R934" s="9"/>
      <c r="S934" s="9"/>
      <c r="T934" s="9"/>
      <c r="U934" s="9"/>
      <c r="V934" s="9"/>
      <c r="W934" s="9"/>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row>
    <row r="935" spans="1:121" hidden="1">
      <c r="A935" s="9"/>
      <c r="B935" s="9"/>
      <c r="C935" s="9"/>
      <c r="D935" s="9"/>
      <c r="E935" s="9"/>
      <c r="F935" s="9"/>
      <c r="G935" s="9"/>
      <c r="H935" s="9"/>
      <c r="I935" s="9"/>
      <c r="J935" s="9"/>
      <c r="K935" s="9"/>
      <c r="L935" s="9"/>
      <c r="M935" s="9"/>
      <c r="N935" s="9"/>
      <c r="O935" s="9"/>
      <c r="P935" s="9"/>
      <c r="Q935" s="9"/>
      <c r="R935" s="9"/>
      <c r="S935" s="9"/>
      <c r="T935" s="9"/>
      <c r="U935" s="9"/>
      <c r="V935" s="9"/>
      <c r="W935" s="9"/>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row>
    <row r="936" spans="1:121" hidden="1">
      <c r="A936" s="9"/>
      <c r="B936" s="9"/>
      <c r="C936" s="9"/>
      <c r="D936" s="9"/>
      <c r="E936" s="9"/>
      <c r="F936" s="9"/>
      <c r="G936" s="9"/>
      <c r="H936" s="9"/>
      <c r="I936" s="9"/>
      <c r="J936" s="9"/>
      <c r="K936" s="9"/>
      <c r="L936" s="9"/>
      <c r="M936" s="9"/>
      <c r="N936" s="9"/>
      <c r="O936" s="9"/>
      <c r="P936" s="9"/>
      <c r="Q936" s="9"/>
      <c r="R936" s="9"/>
      <c r="S936" s="9"/>
      <c r="T936" s="9"/>
      <c r="U936" s="9"/>
      <c r="V936" s="9"/>
      <c r="W936" s="9"/>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row>
    <row r="937" spans="1:121" hidden="1">
      <c r="A937" s="9"/>
      <c r="B937" s="9"/>
      <c r="C937" s="9"/>
      <c r="D937" s="9"/>
      <c r="E937" s="9"/>
      <c r="F937" s="9"/>
      <c r="G937" s="9"/>
      <c r="H937" s="9"/>
      <c r="I937" s="9"/>
      <c r="J937" s="9"/>
      <c r="K937" s="9"/>
      <c r="L937" s="9"/>
      <c r="M937" s="9"/>
      <c r="N937" s="9"/>
      <c r="O937" s="9"/>
      <c r="P937" s="9"/>
      <c r="Q937" s="9"/>
      <c r="R937" s="9"/>
      <c r="S937" s="9"/>
      <c r="T937" s="9"/>
      <c r="U937" s="9"/>
      <c r="V937" s="9"/>
      <c r="W937" s="9"/>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row>
    <row r="938" spans="1:121" hidden="1">
      <c r="A938" s="9"/>
      <c r="B938" s="9"/>
      <c r="C938" s="9"/>
      <c r="D938" s="9"/>
      <c r="E938" s="9"/>
      <c r="F938" s="9"/>
      <c r="G938" s="9"/>
      <c r="H938" s="9"/>
      <c r="I938" s="9"/>
      <c r="J938" s="9"/>
      <c r="K938" s="9"/>
      <c r="L938" s="9"/>
      <c r="M938" s="9"/>
      <c r="N938" s="9"/>
      <c r="O938" s="9"/>
      <c r="P938" s="9"/>
      <c r="Q938" s="9"/>
      <c r="R938" s="9"/>
      <c r="S938" s="9"/>
      <c r="T938" s="9"/>
      <c r="U938" s="9"/>
      <c r="V938" s="9"/>
      <c r="W938" s="9"/>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row>
    <row r="939" spans="1:121" hidden="1">
      <c r="A939" s="9"/>
      <c r="B939" s="9"/>
      <c r="C939" s="9"/>
      <c r="D939" s="9"/>
      <c r="E939" s="9"/>
      <c r="F939" s="9"/>
      <c r="G939" s="9"/>
      <c r="H939" s="9"/>
      <c r="I939" s="9"/>
      <c r="J939" s="9"/>
      <c r="K939" s="9"/>
      <c r="L939" s="9"/>
      <c r="M939" s="9"/>
      <c r="N939" s="9"/>
      <c r="O939" s="9"/>
      <c r="P939" s="9"/>
      <c r="Q939" s="9"/>
      <c r="R939" s="9"/>
      <c r="S939" s="9"/>
      <c r="T939" s="9"/>
      <c r="U939" s="9"/>
      <c r="V939" s="9"/>
      <c r="W939" s="9"/>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row>
    <row r="940" spans="1:121" hidden="1">
      <c r="A940" s="9"/>
      <c r="B940" s="9"/>
      <c r="C940" s="9"/>
      <c r="D940" s="9"/>
      <c r="E940" s="9"/>
      <c r="F940" s="9"/>
      <c r="G940" s="9"/>
      <c r="H940" s="9"/>
      <c r="I940" s="9"/>
      <c r="J940" s="9"/>
      <c r="K940" s="9"/>
      <c r="L940" s="9"/>
      <c r="M940" s="9"/>
      <c r="N940" s="9"/>
      <c r="O940" s="9"/>
      <c r="P940" s="9"/>
      <c r="Q940" s="9"/>
      <c r="R940" s="9"/>
      <c r="S940" s="9"/>
      <c r="T940" s="9"/>
      <c r="U940" s="9"/>
      <c r="V940" s="9"/>
      <c r="W940" s="9"/>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row>
    <row r="941" spans="1:121" hidden="1">
      <c r="A941" s="9"/>
      <c r="B941" s="9"/>
      <c r="C941" s="9"/>
      <c r="D941" s="9"/>
      <c r="E941" s="9"/>
      <c r="F941" s="9"/>
      <c r="G941" s="9"/>
      <c r="H941" s="9"/>
      <c r="I941" s="9"/>
      <c r="J941" s="9"/>
      <c r="K941" s="9"/>
      <c r="L941" s="9"/>
      <c r="M941" s="9"/>
      <c r="N941" s="9"/>
      <c r="O941" s="9"/>
      <c r="P941" s="9"/>
      <c r="Q941" s="9"/>
      <c r="R941" s="9"/>
      <c r="S941" s="9"/>
      <c r="T941" s="9"/>
      <c r="U941" s="9"/>
      <c r="V941" s="9"/>
      <c r="W941" s="9"/>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row>
    <row r="942" spans="1:121" hidden="1">
      <c r="A942" s="9"/>
      <c r="B942" s="9"/>
      <c r="C942" s="9"/>
      <c r="D942" s="9"/>
      <c r="E942" s="9"/>
      <c r="F942" s="9"/>
      <c r="G942" s="9"/>
      <c r="H942" s="9"/>
      <c r="I942" s="9"/>
      <c r="J942" s="9"/>
      <c r="K942" s="9"/>
      <c r="L942" s="9"/>
      <c r="M942" s="9"/>
      <c r="N942" s="9"/>
      <c r="O942" s="9"/>
      <c r="P942" s="9"/>
      <c r="Q942" s="9"/>
      <c r="R942" s="9"/>
      <c r="S942" s="9"/>
      <c r="T942" s="9"/>
      <c r="U942" s="9"/>
      <c r="V942" s="9"/>
      <c r="W942" s="9"/>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row>
    <row r="943" spans="1:121" hidden="1">
      <c r="A943" s="9"/>
      <c r="B943" s="9"/>
      <c r="C943" s="9"/>
      <c r="D943" s="9"/>
      <c r="E943" s="9"/>
      <c r="F943" s="9"/>
      <c r="G943" s="9"/>
      <c r="H943" s="9"/>
      <c r="I943" s="9"/>
      <c r="J943" s="9"/>
      <c r="K943" s="9"/>
      <c r="L943" s="9"/>
      <c r="M943" s="9"/>
      <c r="N943" s="9"/>
      <c r="O943" s="9"/>
      <c r="P943" s="9"/>
      <c r="Q943" s="9"/>
      <c r="R943" s="9"/>
      <c r="S943" s="9"/>
      <c r="T943" s="9"/>
      <c r="U943" s="9"/>
      <c r="V943" s="9"/>
      <c r="W943" s="9"/>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row>
    <row r="944" spans="1:121" hidden="1">
      <c r="A944" s="9"/>
      <c r="B944" s="9"/>
      <c r="C944" s="9"/>
      <c r="D944" s="9"/>
      <c r="E944" s="9"/>
      <c r="F944" s="9"/>
      <c r="G944" s="9"/>
      <c r="H944" s="9"/>
      <c r="I944" s="9"/>
      <c r="J944" s="9"/>
      <c r="K944" s="9"/>
      <c r="L944" s="9"/>
      <c r="M944" s="9"/>
      <c r="N944" s="9"/>
      <c r="O944" s="9"/>
      <c r="P944" s="9"/>
      <c r="Q944" s="9"/>
      <c r="R944" s="9"/>
      <c r="S944" s="9"/>
      <c r="T944" s="9"/>
      <c r="U944" s="9"/>
      <c r="V944" s="9"/>
      <c r="W944" s="9"/>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row>
    <row r="945" spans="1:121" hidden="1">
      <c r="A945" s="9"/>
      <c r="B945" s="9"/>
      <c r="C945" s="9"/>
      <c r="D945" s="9"/>
      <c r="E945" s="9"/>
      <c r="F945" s="9"/>
      <c r="G945" s="9"/>
      <c r="H945" s="9"/>
      <c r="I945" s="9"/>
      <c r="J945" s="9"/>
      <c r="K945" s="9"/>
      <c r="L945" s="9"/>
      <c r="M945" s="9"/>
      <c r="N945" s="9"/>
      <c r="O945" s="9"/>
      <c r="P945" s="9"/>
      <c r="Q945" s="9"/>
      <c r="R945" s="9"/>
      <c r="S945" s="9"/>
      <c r="T945" s="9"/>
      <c r="U945" s="9"/>
      <c r="V945" s="9"/>
      <c r="W945" s="9"/>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row>
    <row r="946" spans="1:121" hidden="1">
      <c r="A946" s="9"/>
      <c r="B946" s="9"/>
      <c r="C946" s="9"/>
      <c r="D946" s="9"/>
      <c r="E946" s="9"/>
      <c r="F946" s="9"/>
      <c r="G946" s="9"/>
      <c r="H946" s="9"/>
      <c r="I946" s="9"/>
      <c r="J946" s="9"/>
      <c r="K946" s="9"/>
      <c r="L946" s="9"/>
      <c r="M946" s="9"/>
      <c r="N946" s="9"/>
      <c r="O946" s="9"/>
      <c r="P946" s="9"/>
      <c r="Q946" s="9"/>
      <c r="R946" s="9"/>
      <c r="S946" s="9"/>
      <c r="T946" s="9"/>
      <c r="U946" s="9"/>
      <c r="V946" s="9"/>
      <c r="W946" s="9"/>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row>
    <row r="947" spans="1:121" hidden="1">
      <c r="A947" s="9"/>
      <c r="B947" s="9"/>
      <c r="C947" s="9"/>
      <c r="D947" s="9"/>
      <c r="E947" s="9"/>
      <c r="F947" s="9"/>
      <c r="G947" s="9"/>
      <c r="H947" s="9"/>
      <c r="I947" s="9"/>
      <c r="J947" s="9"/>
      <c r="K947" s="9"/>
      <c r="L947" s="9"/>
      <c r="M947" s="9"/>
      <c r="N947" s="9"/>
      <c r="O947" s="9"/>
      <c r="P947" s="9"/>
      <c r="Q947" s="9"/>
      <c r="R947" s="9"/>
      <c r="S947" s="9"/>
      <c r="T947" s="9"/>
      <c r="U947" s="9"/>
      <c r="V947" s="9"/>
      <c r="W947" s="9"/>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row>
    <row r="948" spans="1:121" hidden="1">
      <c r="A948" s="9"/>
      <c r="B948" s="9"/>
      <c r="C948" s="9"/>
      <c r="D948" s="9"/>
      <c r="E948" s="9"/>
      <c r="F948" s="9"/>
      <c r="G948" s="9"/>
      <c r="H948" s="9"/>
      <c r="I948" s="9"/>
      <c r="J948" s="9"/>
      <c r="K948" s="9"/>
      <c r="L948" s="9"/>
      <c r="M948" s="9"/>
      <c r="N948" s="9"/>
      <c r="O948" s="9"/>
      <c r="P948" s="9"/>
      <c r="Q948" s="9"/>
      <c r="R948" s="9"/>
      <c r="S948" s="9"/>
      <c r="T948" s="9"/>
      <c r="U948" s="9"/>
      <c r="V948" s="9"/>
      <c r="W948" s="9"/>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row>
    <row r="949" spans="1:121" hidden="1">
      <c r="A949" s="9"/>
      <c r="B949" s="9"/>
      <c r="C949" s="9"/>
      <c r="D949" s="9"/>
      <c r="E949" s="9"/>
      <c r="F949" s="9"/>
      <c r="G949" s="9"/>
      <c r="H949" s="9"/>
      <c r="I949" s="9"/>
      <c r="J949" s="9"/>
      <c r="K949" s="9"/>
      <c r="L949" s="9"/>
      <c r="M949" s="9"/>
      <c r="N949" s="9"/>
      <c r="O949" s="9"/>
      <c r="P949" s="9"/>
      <c r="Q949" s="9"/>
      <c r="R949" s="9"/>
      <c r="S949" s="9"/>
      <c r="T949" s="9"/>
      <c r="U949" s="9"/>
      <c r="V949" s="9"/>
      <c r="W949" s="9"/>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row>
    <row r="950" spans="1:121" hidden="1">
      <c r="A950" s="9"/>
      <c r="B950" s="9"/>
      <c r="C950" s="9"/>
      <c r="D950" s="9"/>
      <c r="E950" s="9"/>
      <c r="F950" s="9"/>
      <c r="G950" s="9"/>
      <c r="H950" s="9"/>
      <c r="I950" s="9"/>
      <c r="J950" s="9"/>
      <c r="K950" s="9"/>
      <c r="L950" s="9"/>
      <c r="M950" s="9"/>
      <c r="N950" s="9"/>
      <c r="O950" s="9"/>
      <c r="P950" s="9"/>
      <c r="Q950" s="9"/>
      <c r="R950" s="9"/>
      <c r="S950" s="9"/>
      <c r="T950" s="9"/>
      <c r="U950" s="9"/>
      <c r="V950" s="9"/>
      <c r="W950" s="9"/>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row>
    <row r="951" spans="1:121" hidden="1">
      <c r="A951" s="9"/>
      <c r="B951" s="9"/>
      <c r="C951" s="9"/>
      <c r="D951" s="9"/>
      <c r="E951" s="9"/>
      <c r="F951" s="9"/>
      <c r="G951" s="9"/>
      <c r="H951" s="9"/>
      <c r="I951" s="9"/>
      <c r="J951" s="9"/>
      <c r="K951" s="9"/>
      <c r="L951" s="9"/>
      <c r="M951" s="9"/>
      <c r="N951" s="9"/>
      <c r="O951" s="9"/>
      <c r="P951" s="9"/>
      <c r="Q951" s="9"/>
      <c r="R951" s="9"/>
      <c r="S951" s="9"/>
      <c r="T951" s="9"/>
      <c r="U951" s="9"/>
      <c r="V951" s="9"/>
      <c r="W951" s="9"/>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row>
    <row r="952" spans="1:121" hidden="1">
      <c r="A952" s="9"/>
      <c r="B952" s="9"/>
      <c r="C952" s="9"/>
      <c r="D952" s="9"/>
      <c r="E952" s="9"/>
      <c r="F952" s="9"/>
      <c r="G952" s="9"/>
      <c r="H952" s="9"/>
      <c r="I952" s="9"/>
      <c r="J952" s="9"/>
      <c r="K952" s="9"/>
      <c r="L952" s="9"/>
      <c r="M952" s="9"/>
      <c r="N952" s="9"/>
      <c r="O952" s="9"/>
      <c r="P952" s="9"/>
      <c r="Q952" s="9"/>
      <c r="R952" s="9"/>
      <c r="S952" s="9"/>
      <c r="T952" s="9"/>
      <c r="U952" s="9"/>
      <c r="V952" s="9"/>
      <c r="W952" s="9"/>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row>
    <row r="953" spans="1:121" hidden="1">
      <c r="A953" s="9"/>
      <c r="B953" s="9"/>
      <c r="C953" s="9"/>
      <c r="D953" s="9"/>
      <c r="E953" s="9"/>
      <c r="F953" s="9"/>
      <c r="G953" s="9"/>
      <c r="H953" s="9"/>
      <c r="I953" s="9"/>
      <c r="J953" s="9"/>
      <c r="K953" s="9"/>
      <c r="L953" s="9"/>
      <c r="M953" s="9"/>
      <c r="N953" s="9"/>
      <c r="O953" s="9"/>
      <c r="P953" s="9"/>
      <c r="Q953" s="9"/>
      <c r="R953" s="9"/>
      <c r="S953" s="9"/>
      <c r="T953" s="9"/>
      <c r="U953" s="9"/>
      <c r="V953" s="9"/>
      <c r="W953" s="9"/>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row>
    <row r="954" spans="1:121" hidden="1">
      <c r="A954" s="9"/>
      <c r="B954" s="9"/>
      <c r="C954" s="9"/>
      <c r="D954" s="9"/>
      <c r="E954" s="9"/>
      <c r="F954" s="9"/>
      <c r="G954" s="9"/>
      <c r="H954" s="9"/>
      <c r="I954" s="9"/>
      <c r="J954" s="9"/>
      <c r="K954" s="9"/>
      <c r="L954" s="9"/>
      <c r="M954" s="9"/>
      <c r="N954" s="9"/>
      <c r="O954" s="9"/>
      <c r="P954" s="9"/>
      <c r="Q954" s="9"/>
      <c r="R954" s="9"/>
      <c r="S954" s="9"/>
      <c r="T954" s="9"/>
      <c r="U954" s="9"/>
      <c r="V954" s="9"/>
      <c r="W954" s="9"/>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row>
    <row r="955" spans="1:121" hidden="1">
      <c r="A955" s="9"/>
      <c r="B955" s="9"/>
      <c r="C955" s="9"/>
      <c r="D955" s="9"/>
      <c r="E955" s="9"/>
      <c r="F955" s="9"/>
      <c r="G955" s="9"/>
      <c r="H955" s="9"/>
      <c r="I955" s="9"/>
      <c r="J955" s="9"/>
      <c r="K955" s="9"/>
      <c r="L955" s="9"/>
      <c r="M955" s="9"/>
      <c r="N955" s="9"/>
      <c r="O955" s="9"/>
      <c r="P955" s="9"/>
      <c r="Q955" s="9"/>
      <c r="R955" s="9"/>
      <c r="S955" s="9"/>
      <c r="T955" s="9"/>
      <c r="U955" s="9"/>
      <c r="V955" s="9"/>
      <c r="W955" s="9"/>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row>
    <row r="956" spans="1:121" hidden="1">
      <c r="A956" s="9"/>
      <c r="B956" s="9"/>
      <c r="C956" s="9"/>
      <c r="D956" s="9"/>
      <c r="E956" s="9"/>
      <c r="F956" s="9"/>
      <c r="G956" s="9"/>
      <c r="H956" s="9"/>
      <c r="I956" s="9"/>
      <c r="J956" s="9"/>
      <c r="K956" s="9"/>
      <c r="L956" s="9"/>
      <c r="M956" s="9"/>
      <c r="N956" s="9"/>
      <c r="O956" s="9"/>
      <c r="P956" s="9"/>
      <c r="Q956" s="9"/>
      <c r="R956" s="9"/>
      <c r="S956" s="9"/>
      <c r="T956" s="9"/>
      <c r="U956" s="9"/>
      <c r="V956" s="9"/>
      <c r="W956" s="9"/>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row>
    <row r="957" spans="1:121" hidden="1">
      <c r="A957" s="9"/>
      <c r="B957" s="9"/>
      <c r="C957" s="9"/>
      <c r="D957" s="9"/>
      <c r="E957" s="9"/>
      <c r="F957" s="9"/>
      <c r="G957" s="9"/>
      <c r="H957" s="9"/>
      <c r="I957" s="9"/>
      <c r="J957" s="9"/>
      <c r="K957" s="9"/>
      <c r="L957" s="9"/>
      <c r="M957" s="9"/>
      <c r="N957" s="9"/>
      <c r="O957" s="9"/>
      <c r="P957" s="9"/>
      <c r="Q957" s="9"/>
      <c r="R957" s="9"/>
      <c r="S957" s="9"/>
      <c r="T957" s="9"/>
      <c r="U957" s="9"/>
      <c r="V957" s="9"/>
      <c r="W957" s="9"/>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row>
    <row r="958" spans="1:121" hidden="1">
      <c r="A958" s="9"/>
      <c r="B958" s="9"/>
      <c r="C958" s="9"/>
      <c r="D958" s="9"/>
      <c r="E958" s="9"/>
      <c r="F958" s="9"/>
      <c r="G958" s="9"/>
      <c r="H958" s="9"/>
      <c r="I958" s="9"/>
      <c r="J958" s="9"/>
      <c r="K958" s="9"/>
      <c r="L958" s="9"/>
      <c r="M958" s="9"/>
      <c r="N958" s="9"/>
      <c r="O958" s="9"/>
      <c r="P958" s="9"/>
      <c r="Q958" s="9"/>
      <c r="R958" s="9"/>
      <c r="S958" s="9"/>
      <c r="T958" s="9"/>
      <c r="U958" s="9"/>
      <c r="V958" s="9"/>
      <c r="W958" s="9"/>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row>
    <row r="959" spans="1:121" hidden="1">
      <c r="A959" s="9"/>
      <c r="B959" s="9"/>
      <c r="C959" s="9"/>
      <c r="D959" s="9"/>
      <c r="E959" s="9"/>
      <c r="F959" s="9"/>
      <c r="G959" s="9"/>
      <c r="H959" s="9"/>
      <c r="I959" s="9"/>
      <c r="J959" s="9"/>
      <c r="K959" s="9"/>
      <c r="L959" s="9"/>
      <c r="M959" s="9"/>
      <c r="N959" s="9"/>
      <c r="O959" s="9"/>
      <c r="P959" s="9"/>
      <c r="Q959" s="9"/>
      <c r="R959" s="9"/>
      <c r="S959" s="9"/>
      <c r="T959" s="9"/>
      <c r="U959" s="9"/>
      <c r="V959" s="9"/>
      <c r="W959" s="9"/>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row>
    <row r="960" spans="1:121" hidden="1">
      <c r="A960" s="9"/>
      <c r="B960" s="9"/>
      <c r="C960" s="9"/>
      <c r="D960" s="9"/>
      <c r="E960" s="9"/>
      <c r="F960" s="9"/>
      <c r="G960" s="9"/>
      <c r="H960" s="9"/>
      <c r="I960" s="9"/>
      <c r="J960" s="9"/>
      <c r="K960" s="9"/>
      <c r="L960" s="9"/>
      <c r="M960" s="9"/>
      <c r="N960" s="9"/>
      <c r="O960" s="9"/>
      <c r="P960" s="9"/>
      <c r="Q960" s="9"/>
      <c r="R960" s="9"/>
      <c r="S960" s="9"/>
      <c r="T960" s="9"/>
      <c r="U960" s="9"/>
      <c r="V960" s="9"/>
      <c r="W960" s="9"/>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row>
    <row r="961" spans="1:121" hidden="1">
      <c r="A961" s="9"/>
      <c r="B961" s="9"/>
      <c r="C961" s="9"/>
      <c r="D961" s="9"/>
      <c r="E961" s="9"/>
      <c r="F961" s="9"/>
      <c r="G961" s="9"/>
      <c r="H961" s="9"/>
      <c r="I961" s="9"/>
      <c r="J961" s="9"/>
      <c r="K961" s="9"/>
      <c r="L961" s="9"/>
      <c r="M961" s="9"/>
      <c r="N961" s="9"/>
      <c r="O961" s="9"/>
      <c r="P961" s="9"/>
      <c r="Q961" s="9"/>
      <c r="R961" s="9"/>
      <c r="S961" s="9"/>
      <c r="T961" s="9"/>
      <c r="U961" s="9"/>
      <c r="V961" s="9"/>
      <c r="W961" s="9"/>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row>
    <row r="962" spans="1:121" hidden="1">
      <c r="A962" s="9"/>
      <c r="B962" s="9"/>
      <c r="C962" s="9"/>
      <c r="D962" s="9"/>
      <c r="E962" s="9"/>
      <c r="F962" s="9"/>
      <c r="G962" s="9"/>
      <c r="H962" s="9"/>
      <c r="I962" s="9"/>
      <c r="J962" s="9"/>
      <c r="K962" s="9"/>
      <c r="L962" s="9"/>
      <c r="M962" s="9"/>
      <c r="N962" s="9"/>
      <c r="O962" s="9"/>
      <c r="P962" s="9"/>
      <c r="Q962" s="9"/>
      <c r="R962" s="9"/>
      <c r="S962" s="9"/>
      <c r="T962" s="9"/>
      <c r="U962" s="9"/>
      <c r="V962" s="9"/>
      <c r="W962" s="9"/>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row>
    <row r="963" spans="1:121" hidden="1">
      <c r="A963" s="9"/>
      <c r="B963" s="9"/>
      <c r="C963" s="9"/>
      <c r="D963" s="9"/>
      <c r="E963" s="9"/>
      <c r="F963" s="9"/>
      <c r="G963" s="9"/>
      <c r="H963" s="9"/>
      <c r="I963" s="9"/>
      <c r="J963" s="9"/>
      <c r="K963" s="9"/>
      <c r="L963" s="9"/>
      <c r="M963" s="9"/>
      <c r="N963" s="9"/>
      <c r="O963" s="9"/>
      <c r="P963" s="9"/>
      <c r="Q963" s="9"/>
      <c r="R963" s="9"/>
      <c r="S963" s="9"/>
      <c r="T963" s="9"/>
      <c r="U963" s="9"/>
      <c r="V963" s="9"/>
      <c r="W963" s="9"/>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row>
    <row r="964" spans="1:121" hidden="1">
      <c r="A964" s="9"/>
      <c r="B964" s="9"/>
      <c r="C964" s="9"/>
      <c r="D964" s="9"/>
      <c r="E964" s="9"/>
      <c r="F964" s="9"/>
      <c r="G964" s="9"/>
      <c r="H964" s="9"/>
      <c r="I964" s="9"/>
      <c r="J964" s="9"/>
      <c r="K964" s="9"/>
      <c r="L964" s="9"/>
      <c r="M964" s="9"/>
      <c r="N964" s="9"/>
      <c r="O964" s="9"/>
      <c r="P964" s="9"/>
      <c r="Q964" s="9"/>
      <c r="R964" s="9"/>
      <c r="S964" s="9"/>
      <c r="T964" s="9"/>
      <c r="U964" s="9"/>
      <c r="V964" s="9"/>
      <c r="W964" s="9"/>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row>
    <row r="965" spans="1:121" hidden="1">
      <c r="A965" s="9"/>
      <c r="B965" s="9"/>
      <c r="C965" s="9"/>
      <c r="D965" s="9"/>
      <c r="E965" s="9"/>
      <c r="F965" s="9"/>
      <c r="G965" s="9"/>
      <c r="H965" s="9"/>
      <c r="I965" s="9"/>
      <c r="J965" s="9"/>
      <c r="K965" s="9"/>
      <c r="L965" s="9"/>
      <c r="M965" s="9"/>
      <c r="N965" s="9"/>
      <c r="O965" s="9"/>
      <c r="P965" s="9"/>
      <c r="Q965" s="9"/>
      <c r="R965" s="9"/>
      <c r="S965" s="9"/>
      <c r="T965" s="9"/>
      <c r="U965" s="9"/>
      <c r="V965" s="9"/>
      <c r="W965" s="9"/>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row>
    <row r="966" spans="1:121" hidden="1">
      <c r="A966" s="9"/>
      <c r="B966" s="9"/>
      <c r="C966" s="9"/>
      <c r="D966" s="9"/>
      <c r="E966" s="9"/>
      <c r="F966" s="9"/>
      <c r="G966" s="9"/>
      <c r="H966" s="9"/>
      <c r="I966" s="9"/>
      <c r="J966" s="9"/>
      <c r="K966" s="9"/>
      <c r="L966" s="9"/>
      <c r="M966" s="9"/>
      <c r="N966" s="9"/>
      <c r="O966" s="9"/>
      <c r="P966" s="9"/>
      <c r="Q966" s="9"/>
      <c r="R966" s="9"/>
      <c r="S966" s="9"/>
      <c r="T966" s="9"/>
      <c r="U966" s="9"/>
      <c r="V966" s="9"/>
      <c r="W966" s="9"/>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row>
    <row r="967" spans="1:121" hidden="1">
      <c r="A967" s="9"/>
      <c r="B967" s="9"/>
      <c r="C967" s="9"/>
      <c r="D967" s="9"/>
      <c r="E967" s="9"/>
      <c r="F967" s="9"/>
      <c r="G967" s="9"/>
      <c r="H967" s="9"/>
      <c r="I967" s="9"/>
      <c r="J967" s="9"/>
      <c r="K967" s="9"/>
      <c r="L967" s="9"/>
      <c r="M967" s="9"/>
      <c r="N967" s="9"/>
      <c r="O967" s="9"/>
      <c r="P967" s="9"/>
      <c r="Q967" s="9"/>
      <c r="R967" s="9"/>
      <c r="S967" s="9"/>
      <c r="T967" s="9"/>
      <c r="U967" s="9"/>
      <c r="V967" s="9"/>
      <c r="W967" s="9"/>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row>
    <row r="968" spans="1:121" hidden="1">
      <c r="A968" s="9"/>
      <c r="B968" s="9"/>
      <c r="C968" s="9"/>
      <c r="D968" s="9"/>
      <c r="E968" s="9"/>
      <c r="F968" s="9"/>
      <c r="G968" s="9"/>
      <c r="H968" s="9"/>
      <c r="I968" s="9"/>
      <c r="J968" s="9"/>
      <c r="K968" s="9"/>
      <c r="L968" s="9"/>
      <c r="M968" s="9"/>
      <c r="N968" s="9"/>
      <c r="O968" s="9"/>
      <c r="P968" s="9"/>
      <c r="Q968" s="9"/>
      <c r="R968" s="9"/>
      <c r="S968" s="9"/>
      <c r="T968" s="9"/>
      <c r="U968" s="9"/>
      <c r="V968" s="9"/>
      <c r="W968" s="9"/>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row>
    <row r="969" spans="1:121" hidden="1">
      <c r="A969" s="9"/>
      <c r="B969" s="9"/>
      <c r="C969" s="9"/>
      <c r="D969" s="9"/>
      <c r="E969" s="9"/>
      <c r="F969" s="9"/>
      <c r="G969" s="9"/>
      <c r="H969" s="9"/>
      <c r="I969" s="9"/>
      <c r="J969" s="9"/>
      <c r="K969" s="9"/>
      <c r="L969" s="9"/>
      <c r="M969" s="9"/>
      <c r="N969" s="9"/>
      <c r="O969" s="9"/>
      <c r="P969" s="9"/>
      <c r="Q969" s="9"/>
      <c r="R969" s="9"/>
      <c r="S969" s="9"/>
      <c r="T969" s="9"/>
      <c r="U969" s="9"/>
      <c r="V969" s="9"/>
      <c r="W969" s="9"/>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row>
    <row r="970" spans="1:121" hidden="1">
      <c r="A970" s="9"/>
      <c r="B970" s="9"/>
      <c r="C970" s="9"/>
      <c r="D970" s="9"/>
      <c r="E970" s="9"/>
      <c r="F970" s="9"/>
      <c r="G970" s="9"/>
      <c r="H970" s="9"/>
      <c r="I970" s="9"/>
      <c r="J970" s="9"/>
      <c r="K970" s="9"/>
      <c r="L970" s="9"/>
      <c r="M970" s="9"/>
      <c r="N970" s="9"/>
      <c r="O970" s="9"/>
      <c r="P970" s="9"/>
      <c r="Q970" s="9"/>
      <c r="R970" s="9"/>
      <c r="S970" s="9"/>
      <c r="T970" s="9"/>
      <c r="U970" s="9"/>
      <c r="V970" s="9"/>
      <c r="W970" s="9"/>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row>
    <row r="971" spans="1:121" hidden="1">
      <c r="A971" s="9"/>
      <c r="B971" s="9"/>
      <c r="C971" s="9"/>
      <c r="D971" s="9"/>
      <c r="E971" s="9"/>
      <c r="F971" s="9"/>
      <c r="G971" s="9"/>
      <c r="H971" s="9"/>
      <c r="I971" s="9"/>
      <c r="J971" s="9"/>
      <c r="K971" s="9"/>
      <c r="L971" s="9"/>
      <c r="M971" s="9"/>
      <c r="N971" s="9"/>
      <c r="O971" s="9"/>
      <c r="P971" s="9"/>
      <c r="Q971" s="9"/>
      <c r="R971" s="9"/>
      <c r="S971" s="9"/>
      <c r="T971" s="9"/>
      <c r="U971" s="9"/>
      <c r="V971" s="9"/>
      <c r="W971" s="9"/>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row>
    <row r="972" spans="1:121" hidden="1">
      <c r="A972" s="9"/>
      <c r="B972" s="9"/>
      <c r="C972" s="9"/>
      <c r="D972" s="9"/>
      <c r="E972" s="9"/>
      <c r="F972" s="9"/>
      <c r="G972" s="9"/>
      <c r="H972" s="9"/>
      <c r="I972" s="9"/>
      <c r="J972" s="9"/>
      <c r="K972" s="9"/>
      <c r="L972" s="9"/>
      <c r="M972" s="9"/>
      <c r="N972" s="9"/>
      <c r="O972" s="9"/>
      <c r="P972" s="9"/>
      <c r="Q972" s="9"/>
      <c r="R972" s="9"/>
      <c r="S972" s="9"/>
      <c r="T972" s="9"/>
      <c r="U972" s="9"/>
      <c r="V972" s="9"/>
      <c r="W972" s="9"/>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row>
    <row r="973" spans="1:121" hidden="1">
      <c r="A973" s="9"/>
      <c r="B973" s="9"/>
      <c r="C973" s="9"/>
      <c r="D973" s="9"/>
      <c r="E973" s="9"/>
      <c r="F973" s="9"/>
      <c r="G973" s="9"/>
      <c r="H973" s="9"/>
      <c r="I973" s="9"/>
      <c r="J973" s="9"/>
      <c r="K973" s="9"/>
      <c r="L973" s="9"/>
      <c r="M973" s="9"/>
      <c r="N973" s="9"/>
      <c r="O973" s="9"/>
      <c r="P973" s="9"/>
      <c r="Q973" s="9"/>
      <c r="R973" s="9"/>
      <c r="S973" s="9"/>
      <c r="T973" s="9"/>
      <c r="U973" s="9"/>
      <c r="V973" s="9"/>
      <c r="W973" s="9"/>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row>
    <row r="974" spans="1:121" hidden="1">
      <c r="A974" s="9"/>
      <c r="B974" s="9"/>
      <c r="C974" s="9"/>
      <c r="D974" s="9"/>
      <c r="E974" s="9"/>
      <c r="F974" s="9"/>
      <c r="G974" s="9"/>
      <c r="H974" s="9"/>
      <c r="I974" s="9"/>
      <c r="J974" s="9"/>
      <c r="K974" s="9"/>
      <c r="L974" s="9"/>
      <c r="M974" s="9"/>
      <c r="N974" s="9"/>
      <c r="O974" s="9"/>
      <c r="P974" s="9"/>
      <c r="Q974" s="9"/>
      <c r="R974" s="9"/>
      <c r="S974" s="9"/>
      <c r="T974" s="9"/>
      <c r="U974" s="9"/>
      <c r="V974" s="9"/>
      <c r="W974" s="9"/>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row>
    <row r="975" spans="1:121" hidden="1">
      <c r="A975" s="9"/>
      <c r="B975" s="9"/>
      <c r="C975" s="9"/>
      <c r="D975" s="9"/>
      <c r="E975" s="9"/>
      <c r="F975" s="9"/>
      <c r="G975" s="9"/>
      <c r="H975" s="9"/>
      <c r="I975" s="9"/>
      <c r="J975" s="9"/>
      <c r="K975" s="9"/>
      <c r="L975" s="9"/>
      <c r="M975" s="9"/>
      <c r="N975" s="9"/>
      <c r="O975" s="9"/>
      <c r="P975" s="9"/>
      <c r="Q975" s="9"/>
      <c r="R975" s="9"/>
      <c r="S975" s="9"/>
      <c r="T975" s="9"/>
      <c r="U975" s="9"/>
      <c r="V975" s="9"/>
      <c r="W975" s="9"/>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row>
    <row r="976" spans="1:121" hidden="1">
      <c r="A976" s="9"/>
      <c r="B976" s="9"/>
      <c r="C976" s="9"/>
      <c r="D976" s="9"/>
      <c r="E976" s="9"/>
      <c r="F976" s="9"/>
      <c r="G976" s="9"/>
      <c r="H976" s="9"/>
      <c r="I976" s="9"/>
      <c r="J976" s="9"/>
      <c r="K976" s="9"/>
      <c r="L976" s="9"/>
      <c r="M976" s="9"/>
      <c r="N976" s="9"/>
      <c r="O976" s="9"/>
      <c r="P976" s="9"/>
      <c r="Q976" s="9"/>
      <c r="R976" s="9"/>
      <c r="S976" s="9"/>
      <c r="T976" s="9"/>
      <c r="U976" s="9"/>
      <c r="V976" s="9"/>
      <c r="W976" s="9"/>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row>
    <row r="977" spans="1:121" hidden="1">
      <c r="A977" s="9"/>
      <c r="B977" s="9"/>
      <c r="C977" s="9"/>
      <c r="D977" s="9"/>
      <c r="E977" s="9"/>
      <c r="F977" s="9"/>
      <c r="G977" s="9"/>
      <c r="H977" s="9"/>
      <c r="I977" s="9"/>
      <c r="J977" s="9"/>
      <c r="K977" s="9"/>
      <c r="L977" s="9"/>
      <c r="M977" s="9"/>
      <c r="N977" s="9"/>
      <c r="O977" s="9"/>
      <c r="P977" s="9"/>
      <c r="Q977" s="9"/>
      <c r="R977" s="9"/>
      <c r="S977" s="9"/>
      <c r="T977" s="9"/>
      <c r="U977" s="9"/>
      <c r="V977" s="9"/>
      <c r="W977" s="9"/>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row>
    <row r="978" spans="1:121" hidden="1">
      <c r="A978" s="9"/>
      <c r="B978" s="9"/>
      <c r="C978" s="9"/>
      <c r="D978" s="9"/>
      <c r="E978" s="9"/>
      <c r="F978" s="9"/>
      <c r="G978" s="9"/>
      <c r="H978" s="9"/>
      <c r="I978" s="9"/>
      <c r="J978" s="9"/>
      <c r="K978" s="9"/>
      <c r="L978" s="9"/>
      <c r="M978" s="9"/>
      <c r="N978" s="9"/>
      <c r="O978" s="9"/>
      <c r="P978" s="9"/>
      <c r="Q978" s="9"/>
      <c r="R978" s="9"/>
      <c r="S978" s="9"/>
      <c r="T978" s="9"/>
      <c r="U978" s="9"/>
      <c r="V978" s="9"/>
      <c r="W978" s="9"/>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row>
    <row r="979" spans="1:121" hidden="1">
      <c r="A979" s="9"/>
      <c r="B979" s="9"/>
      <c r="C979" s="9"/>
      <c r="D979" s="9"/>
      <c r="E979" s="9"/>
      <c r="F979" s="9"/>
      <c r="G979" s="9"/>
      <c r="H979" s="9"/>
      <c r="I979" s="9"/>
      <c r="J979" s="9"/>
      <c r="K979" s="9"/>
      <c r="L979" s="9"/>
      <c r="M979" s="9"/>
      <c r="N979" s="9"/>
      <c r="O979" s="9"/>
      <c r="P979" s="9"/>
      <c r="Q979" s="9"/>
      <c r="R979" s="9"/>
      <c r="S979" s="9"/>
      <c r="T979" s="9"/>
      <c r="U979" s="9"/>
      <c r="V979" s="9"/>
      <c r="W979" s="9"/>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row>
    <row r="980" spans="1:121" hidden="1">
      <c r="A980" s="9"/>
      <c r="B980" s="9"/>
      <c r="C980" s="9"/>
      <c r="D980" s="9"/>
      <c r="E980" s="9"/>
      <c r="F980" s="9"/>
      <c r="G980" s="9"/>
      <c r="H980" s="9"/>
      <c r="I980" s="9"/>
      <c r="J980" s="9"/>
      <c r="K980" s="9"/>
      <c r="L980" s="9"/>
      <c r="M980" s="9"/>
      <c r="N980" s="9"/>
      <c r="O980" s="9"/>
      <c r="P980" s="9"/>
      <c r="Q980" s="9"/>
      <c r="R980" s="9"/>
      <c r="S980" s="9"/>
      <c r="T980" s="9"/>
      <c r="U980" s="9"/>
      <c r="V980" s="9"/>
      <c r="W980" s="9"/>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row>
    <row r="981" spans="1:121" hidden="1">
      <c r="A981" s="9"/>
      <c r="B981" s="9"/>
      <c r="C981" s="9"/>
      <c r="D981" s="9"/>
      <c r="E981" s="9"/>
      <c r="F981" s="9"/>
      <c r="G981" s="9"/>
      <c r="H981" s="9"/>
      <c r="I981" s="9"/>
      <c r="J981" s="9"/>
      <c r="K981" s="9"/>
      <c r="L981" s="9"/>
      <c r="M981" s="9"/>
      <c r="N981" s="9"/>
      <c r="O981" s="9"/>
      <c r="P981" s="9"/>
      <c r="Q981" s="9"/>
      <c r="R981" s="9"/>
      <c r="S981" s="9"/>
      <c r="T981" s="9"/>
      <c r="U981" s="9"/>
      <c r="V981" s="9"/>
      <c r="W981" s="9"/>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row>
    <row r="982" spans="1:121" hidden="1">
      <c r="A982" s="9"/>
      <c r="B982" s="9"/>
      <c r="C982" s="9"/>
      <c r="D982" s="9"/>
      <c r="E982" s="9"/>
      <c r="F982" s="9"/>
      <c r="G982" s="9"/>
      <c r="H982" s="9"/>
      <c r="I982" s="9"/>
      <c r="J982" s="9"/>
      <c r="K982" s="9"/>
      <c r="L982" s="9"/>
      <c r="M982" s="9"/>
      <c r="N982" s="9"/>
      <c r="O982" s="9"/>
      <c r="P982" s="9"/>
      <c r="Q982" s="9"/>
      <c r="R982" s="9"/>
      <c r="S982" s="9"/>
      <c r="T982" s="9"/>
      <c r="U982" s="9"/>
      <c r="V982" s="9"/>
      <c r="W982" s="9"/>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row>
    <row r="983" spans="1:121" hidden="1">
      <c r="A983" s="9"/>
      <c r="B983" s="9"/>
      <c r="C983" s="9"/>
      <c r="D983" s="9"/>
      <c r="E983" s="9"/>
      <c r="F983" s="9"/>
      <c r="G983" s="9"/>
      <c r="H983" s="9"/>
      <c r="I983" s="9"/>
      <c r="J983" s="9"/>
      <c r="K983" s="9"/>
      <c r="L983" s="9"/>
      <c r="M983" s="9"/>
      <c r="N983" s="9"/>
      <c r="O983" s="9"/>
      <c r="P983" s="9"/>
      <c r="Q983" s="9"/>
      <c r="R983" s="9"/>
      <c r="S983" s="9"/>
      <c r="T983" s="9"/>
      <c r="U983" s="9"/>
      <c r="V983" s="9"/>
      <c r="W983" s="9"/>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row>
    <row r="984" spans="1:121" hidden="1">
      <c r="A984" s="9"/>
      <c r="B984" s="9"/>
      <c r="C984" s="9"/>
      <c r="D984" s="9"/>
      <c r="E984" s="9"/>
      <c r="F984" s="9"/>
      <c r="G984" s="9"/>
      <c r="H984" s="9"/>
      <c r="I984" s="9"/>
      <c r="J984" s="9"/>
      <c r="K984" s="9"/>
      <c r="L984" s="9"/>
      <c r="M984" s="9"/>
      <c r="N984" s="9"/>
      <c r="O984" s="9"/>
      <c r="P984" s="9"/>
      <c r="Q984" s="9"/>
      <c r="R984" s="9"/>
      <c r="S984" s="9"/>
      <c r="T984" s="9"/>
      <c r="U984" s="9"/>
      <c r="V984" s="9"/>
      <c r="W984" s="9"/>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row>
    <row r="985" spans="1:121" hidden="1">
      <c r="A985" s="9"/>
      <c r="B985" s="9"/>
      <c r="C985" s="9"/>
      <c r="D985" s="9"/>
      <c r="E985" s="9"/>
      <c r="F985" s="9"/>
      <c r="G985" s="9"/>
      <c r="H985" s="9"/>
      <c r="I985" s="9"/>
      <c r="J985" s="9"/>
      <c r="K985" s="9"/>
      <c r="L985" s="9"/>
      <c r="M985" s="9"/>
      <c r="N985" s="9"/>
      <c r="O985" s="9"/>
      <c r="P985" s="9"/>
      <c r="Q985" s="9"/>
      <c r="R985" s="9"/>
      <c r="S985" s="9"/>
      <c r="T985" s="9"/>
      <c r="U985" s="9"/>
      <c r="V985" s="9"/>
      <c r="W985" s="9"/>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row>
    <row r="986" spans="1:121" hidden="1">
      <c r="A986" s="9"/>
      <c r="B986" s="9"/>
      <c r="C986" s="9"/>
      <c r="D986" s="9"/>
      <c r="E986" s="9"/>
      <c r="F986" s="9"/>
      <c r="G986" s="9"/>
      <c r="H986" s="9"/>
      <c r="I986" s="9"/>
      <c r="J986" s="9"/>
      <c r="K986" s="9"/>
      <c r="L986" s="9"/>
      <c r="M986" s="9"/>
      <c r="N986" s="9"/>
      <c r="O986" s="9"/>
      <c r="P986" s="9"/>
      <c r="Q986" s="9"/>
      <c r="R986" s="9"/>
      <c r="S986" s="9"/>
      <c r="T986" s="9"/>
      <c r="U986" s="9"/>
      <c r="V986" s="9"/>
      <c r="W986" s="9"/>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row>
    <row r="987" spans="1:121" hidden="1">
      <c r="A987" s="9"/>
      <c r="B987" s="9"/>
      <c r="C987" s="9"/>
      <c r="D987" s="9"/>
      <c r="E987" s="9"/>
      <c r="F987" s="9"/>
      <c r="G987" s="9"/>
      <c r="H987" s="9"/>
      <c r="I987" s="9"/>
      <c r="J987" s="9"/>
      <c r="K987" s="9"/>
      <c r="L987" s="9"/>
      <c r="M987" s="9"/>
      <c r="N987" s="9"/>
      <c r="O987" s="9"/>
      <c r="P987" s="9"/>
      <c r="Q987" s="9"/>
      <c r="R987" s="9"/>
      <c r="S987" s="9"/>
      <c r="T987" s="9"/>
      <c r="U987" s="9"/>
      <c r="V987" s="9"/>
      <c r="W987" s="9"/>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row>
    <row r="988" spans="1:121" hidden="1">
      <c r="A988" s="9"/>
      <c r="B988" s="9"/>
      <c r="C988" s="9"/>
      <c r="D988" s="9"/>
      <c r="E988" s="9"/>
      <c r="F988" s="9"/>
      <c r="G988" s="9"/>
      <c r="H988" s="9"/>
      <c r="I988" s="9"/>
      <c r="J988" s="9"/>
      <c r="K988" s="9"/>
      <c r="L988" s="9"/>
      <c r="M988" s="9"/>
      <c r="N988" s="9"/>
      <c r="O988" s="9"/>
      <c r="P988" s="9"/>
      <c r="Q988" s="9"/>
      <c r="R988" s="9"/>
      <c r="S988" s="9"/>
      <c r="T988" s="9"/>
      <c r="U988" s="9"/>
      <c r="V988" s="9"/>
      <c r="W988" s="9"/>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row>
    <row r="989" spans="1:121" hidden="1">
      <c r="A989" s="9"/>
      <c r="B989" s="9"/>
      <c r="C989" s="9"/>
      <c r="D989" s="9"/>
      <c r="E989" s="9"/>
      <c r="F989" s="9"/>
      <c r="G989" s="9"/>
      <c r="H989" s="9"/>
      <c r="I989" s="9"/>
      <c r="J989" s="9"/>
      <c r="K989" s="9"/>
      <c r="L989" s="9"/>
      <c r="M989" s="9"/>
      <c r="N989" s="9"/>
      <c r="O989" s="9"/>
      <c r="P989" s="9"/>
      <c r="Q989" s="9"/>
      <c r="R989" s="9"/>
      <c r="S989" s="9"/>
      <c r="T989" s="9"/>
      <c r="U989" s="9"/>
      <c r="V989" s="9"/>
      <c r="W989" s="9"/>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row>
    <row r="990" spans="1:121" hidden="1">
      <c r="A990" s="9"/>
      <c r="B990" s="9"/>
      <c r="C990" s="9"/>
      <c r="D990" s="9"/>
      <c r="E990" s="9"/>
      <c r="F990" s="9"/>
      <c r="G990" s="9"/>
      <c r="H990" s="9"/>
      <c r="I990" s="9"/>
      <c r="J990" s="9"/>
      <c r="K990" s="9"/>
      <c r="L990" s="9"/>
      <c r="M990" s="9"/>
      <c r="N990" s="9"/>
      <c r="O990" s="9"/>
      <c r="P990" s="9"/>
      <c r="Q990" s="9"/>
      <c r="R990" s="9"/>
      <c r="S990" s="9"/>
      <c r="T990" s="9"/>
      <c r="U990" s="9"/>
      <c r="V990" s="9"/>
      <c r="W990" s="9"/>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row>
    <row r="991" spans="1:121" hidden="1">
      <c r="A991" s="9"/>
      <c r="B991" s="9"/>
      <c r="C991" s="9"/>
      <c r="D991" s="9"/>
      <c r="E991" s="9"/>
      <c r="F991" s="9"/>
      <c r="G991" s="9"/>
      <c r="H991" s="9"/>
      <c r="I991" s="9"/>
      <c r="J991" s="9"/>
      <c r="K991" s="9"/>
      <c r="L991" s="9"/>
      <c r="M991" s="9"/>
      <c r="N991" s="9"/>
      <c r="O991" s="9"/>
      <c r="P991" s="9"/>
      <c r="Q991" s="9"/>
      <c r="R991" s="9"/>
      <c r="S991" s="9"/>
      <c r="T991" s="9"/>
      <c r="U991" s="9"/>
      <c r="V991" s="9"/>
      <c r="W991" s="9"/>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row>
    <row r="992" spans="1:121" hidden="1">
      <c r="A992" s="9"/>
      <c r="B992" s="9"/>
      <c r="C992" s="9"/>
      <c r="D992" s="9"/>
      <c r="E992" s="9"/>
      <c r="F992" s="9"/>
      <c r="G992" s="9"/>
      <c r="H992" s="9"/>
      <c r="I992" s="9"/>
      <c r="J992" s="9"/>
      <c r="K992" s="9"/>
      <c r="L992" s="9"/>
      <c r="M992" s="9"/>
      <c r="N992" s="9"/>
      <c r="O992" s="9"/>
      <c r="P992" s="9"/>
      <c r="Q992" s="9"/>
      <c r="R992" s="9"/>
      <c r="S992" s="9"/>
      <c r="T992" s="9"/>
      <c r="U992" s="9"/>
      <c r="V992" s="9"/>
      <c r="W992" s="9"/>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row>
    <row r="993" spans="1:121" hidden="1">
      <c r="A993" s="9"/>
      <c r="B993" s="9"/>
      <c r="C993" s="9"/>
      <c r="D993" s="9"/>
      <c r="E993" s="9"/>
      <c r="F993" s="9"/>
      <c r="G993" s="9"/>
      <c r="H993" s="9"/>
      <c r="I993" s="9"/>
      <c r="J993" s="9"/>
      <c r="K993" s="9"/>
      <c r="L993" s="9"/>
      <c r="M993" s="9"/>
      <c r="N993" s="9"/>
      <c r="O993" s="9"/>
      <c r="P993" s="9"/>
      <c r="Q993" s="9"/>
      <c r="R993" s="9"/>
      <c r="S993" s="9"/>
      <c r="T993" s="9"/>
      <c r="U993" s="9"/>
      <c r="V993" s="9"/>
      <c r="W993" s="9"/>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row>
    <row r="994" spans="1:121" hidden="1">
      <c r="A994" s="9"/>
      <c r="B994" s="9"/>
      <c r="C994" s="9"/>
      <c r="D994" s="9"/>
      <c r="E994" s="9"/>
      <c r="F994" s="9"/>
      <c r="G994" s="9"/>
      <c r="H994" s="9"/>
      <c r="I994" s="9"/>
      <c r="J994" s="9"/>
      <c r="K994" s="9"/>
      <c r="L994" s="9"/>
      <c r="M994" s="9"/>
      <c r="N994" s="9"/>
      <c r="O994" s="9"/>
      <c r="P994" s="9"/>
      <c r="Q994" s="9"/>
      <c r="R994" s="9"/>
      <c r="S994" s="9"/>
      <c r="T994" s="9"/>
      <c r="U994" s="9"/>
      <c r="V994" s="9"/>
      <c r="W994" s="9"/>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row>
    <row r="995" spans="1:121" hidden="1">
      <c r="A995" s="9"/>
      <c r="B995" s="9"/>
      <c r="C995" s="9"/>
      <c r="D995" s="9"/>
      <c r="E995" s="9"/>
      <c r="F995" s="9"/>
      <c r="G995" s="9"/>
      <c r="H995" s="9"/>
      <c r="I995" s="9"/>
      <c r="J995" s="9"/>
      <c r="K995" s="9"/>
      <c r="L995" s="9"/>
      <c r="M995" s="9"/>
      <c r="N995" s="9"/>
      <c r="O995" s="9"/>
      <c r="P995" s="9"/>
      <c r="Q995" s="9"/>
      <c r="R995" s="9"/>
      <c r="S995" s="9"/>
      <c r="T995" s="9"/>
      <c r="U995" s="9"/>
      <c r="V995" s="9"/>
      <c r="W995" s="9"/>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row>
    <row r="996" spans="1:121" hidden="1">
      <c r="A996" s="9"/>
      <c r="B996" s="9"/>
      <c r="C996" s="9"/>
      <c r="D996" s="9"/>
      <c r="E996" s="9"/>
      <c r="F996" s="9"/>
      <c r="G996" s="9"/>
      <c r="H996" s="9"/>
      <c r="I996" s="9"/>
      <c r="J996" s="9"/>
      <c r="K996" s="9"/>
      <c r="L996" s="9"/>
      <c r="M996" s="9"/>
      <c r="N996" s="9"/>
      <c r="O996" s="9"/>
      <c r="P996" s="9"/>
      <c r="Q996" s="9"/>
      <c r="R996" s="9"/>
      <c r="S996" s="9"/>
      <c r="T996" s="9"/>
      <c r="U996" s="9"/>
      <c r="V996" s="9"/>
      <c r="W996" s="9"/>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row>
    <row r="997" spans="1:121" hidden="1">
      <c r="A997" s="9"/>
      <c r="B997" s="9"/>
      <c r="C997" s="9"/>
      <c r="D997" s="9"/>
      <c r="E997" s="9"/>
      <c r="F997" s="9"/>
      <c r="G997" s="9"/>
      <c r="H997" s="9"/>
      <c r="I997" s="9"/>
      <c r="J997" s="9"/>
      <c r="K997" s="9"/>
      <c r="L997" s="9"/>
      <c r="M997" s="9"/>
      <c r="N997" s="9"/>
      <c r="O997" s="9"/>
      <c r="P997" s="9"/>
      <c r="Q997" s="9"/>
      <c r="R997" s="9"/>
      <c r="S997" s="9"/>
      <c r="T997" s="9"/>
      <c r="U997" s="9"/>
      <c r="V997" s="9"/>
      <c r="W997" s="9"/>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row>
    <row r="998" spans="1:121" hidden="1">
      <c r="A998" s="9"/>
      <c r="B998" s="9"/>
      <c r="C998" s="9"/>
      <c r="D998" s="9"/>
      <c r="E998" s="9"/>
      <c r="F998" s="9"/>
      <c r="G998" s="9"/>
      <c r="H998" s="9"/>
      <c r="I998" s="9"/>
      <c r="J998" s="9"/>
      <c r="K998" s="9"/>
      <c r="L998" s="9"/>
      <c r="M998" s="9"/>
      <c r="N998" s="9"/>
      <c r="O998" s="9"/>
      <c r="P998" s="9"/>
      <c r="Q998" s="9"/>
      <c r="R998" s="9"/>
      <c r="S998" s="9"/>
      <c r="T998" s="9"/>
      <c r="U998" s="9"/>
      <c r="V998" s="9"/>
      <c r="W998" s="9"/>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row>
    <row r="999" spans="1:121" hidden="1">
      <c r="A999" s="9"/>
      <c r="B999" s="9"/>
      <c r="C999" s="9"/>
      <c r="D999" s="9"/>
      <c r="E999" s="9"/>
      <c r="F999" s="9"/>
      <c r="G999" s="9"/>
      <c r="H999" s="9"/>
      <c r="I999" s="9"/>
      <c r="J999" s="9"/>
      <c r="K999" s="9"/>
      <c r="L999" s="9"/>
      <c r="M999" s="9"/>
      <c r="N999" s="9"/>
      <c r="O999" s="9"/>
      <c r="P999" s="9"/>
      <c r="Q999" s="9"/>
      <c r="R999" s="9"/>
      <c r="S999" s="9"/>
      <c r="T999" s="9"/>
      <c r="U999" s="9"/>
      <c r="V999" s="9"/>
      <c r="W999" s="9"/>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row>
    <row r="1000" spans="1:121" hidden="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row>
    <row r="1001" spans="1:121" hidden="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row>
    <row r="1002" spans="1:121" hidden="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row>
    <row r="1003" spans="1:121" hidden="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row>
    <row r="1004" spans="1:121" hidden="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row>
    <row r="1005" spans="1:121" hidden="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row>
    <row r="1006" spans="1:121" hidden="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row>
    <row r="1007" spans="1:121" hidden="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row>
    <row r="1008" spans="1:121" hidden="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row>
    <row r="1009" spans="1:121" hidden="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row>
    <row r="1010" spans="1:121" hidden="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row>
    <row r="1011" spans="1:121" hidden="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row>
    <row r="1012" spans="1:121" hidden="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row>
    <row r="1013" spans="1:121" hidden="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row>
    <row r="1014" spans="1:121" hidden="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row>
    <row r="1015" spans="1:121" hidden="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row>
    <row r="1016" spans="1:121" hidden="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row>
    <row r="1017" spans="1:121" hidden="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row>
    <row r="1018" spans="1:121" hidden="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row>
    <row r="1019" spans="1:121" hidden="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row>
    <row r="1020" spans="1:121" hidden="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row>
    <row r="1021" spans="1:121" hidden="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row>
    <row r="1022" spans="1:121" hidden="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row>
    <row r="1023" spans="1:121" hidden="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row>
    <row r="1024" spans="1:121" hidden="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row>
    <row r="1025" spans="1:121" hidden="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row>
    <row r="1026" spans="1:121" hidden="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row>
    <row r="1027" spans="1:121" hidden="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row>
    <row r="1028" spans="1:121" hidden="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row>
    <row r="1029" spans="1:121" hidden="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row>
    <row r="1030" spans="1:121" hidden="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row>
    <row r="1031" spans="1:121" hidden="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row>
    <row r="1032" spans="1:121" hidden="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row>
    <row r="1033" spans="1:121" hidden="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row>
    <row r="1034" spans="1:121" hidden="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row>
    <row r="1035" spans="1:121" hidden="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row>
    <row r="1036" spans="1:121" hidden="1">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row>
    <row r="1037" spans="1:121" hidden="1">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row>
    <row r="1038" spans="1:121" hidden="1">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row>
    <row r="1039" spans="1:121" hidden="1">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row>
    <row r="1040" spans="1:121" hidden="1">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row>
    <row r="1041" spans="1:121" hidden="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row>
    <row r="1042" spans="1:121" hidden="1">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row>
    <row r="1043" spans="1:121" hidden="1">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row>
    <row r="1044" spans="1:121" hidden="1">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row>
    <row r="1045" spans="1:121" hidden="1">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row>
    <row r="1046" spans="1:121" hidden="1">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row>
    <row r="1047" spans="1:121" hidden="1">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row>
    <row r="1048" spans="1:121" hidden="1">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row>
    <row r="1049" spans="1:121" hidden="1">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row>
    <row r="1050" spans="1:121" hidden="1">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row>
    <row r="1051" spans="1:121" hidden="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row>
    <row r="1052" spans="1:121" hidden="1">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row>
    <row r="1053" spans="1:121" hidden="1">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row>
    <row r="1054" spans="1:121" hidden="1">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row>
    <row r="1055" spans="1:121" hidden="1">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row>
    <row r="1056" spans="1:121" hidden="1">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row>
    <row r="1057" spans="1:121" hidden="1">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row>
    <row r="1058" spans="1:121" hidden="1">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row>
    <row r="1059" spans="1:121" hidden="1">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row>
    <row r="1060" spans="1:121" hidden="1">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row>
    <row r="1061" spans="1:121" hidden="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row>
    <row r="1062" spans="1:121" hidden="1">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row>
    <row r="1063" spans="1:121" hidden="1">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row>
    <row r="1064" spans="1:121" hidden="1">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row>
    <row r="1065" spans="1:121" hidden="1">
      <c r="A1065" s="9"/>
      <c r="B1065" s="9"/>
      <c r="C1065" s="9"/>
      <c r="D1065" s="9"/>
      <c r="E1065" s="9"/>
      <c r="F1065" s="9"/>
      <c r="G1065" s="9"/>
      <c r="H1065" s="9"/>
      <c r="I1065" s="9"/>
      <c r="J1065" s="9"/>
      <c r="K1065" s="9"/>
      <c r="L1065" s="9"/>
      <c r="M1065" s="9"/>
      <c r="N1065" s="9"/>
      <c r="O1065" s="9"/>
      <c r="P1065" s="9"/>
      <c r="Q1065" s="9"/>
      <c r="R1065" s="9"/>
      <c r="S1065" s="9"/>
      <c r="T1065" s="9"/>
      <c r="U1065" s="9"/>
      <c r="V1065" s="9"/>
      <c r="W1065" s="9"/>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row>
    <row r="1066" spans="1:121" hidden="1">
      <c r="A1066" s="9"/>
      <c r="B1066" s="9"/>
      <c r="C1066" s="9"/>
      <c r="D1066" s="9"/>
      <c r="E1066" s="9"/>
      <c r="F1066" s="9"/>
      <c r="G1066" s="9"/>
      <c r="H1066" s="9"/>
      <c r="I1066" s="9"/>
      <c r="J1066" s="9"/>
      <c r="K1066" s="9"/>
      <c r="L1066" s="9"/>
      <c r="M1066" s="9"/>
      <c r="N1066" s="9"/>
      <c r="O1066" s="9"/>
      <c r="P1066" s="9"/>
      <c r="Q1066" s="9"/>
      <c r="R1066" s="9"/>
      <c r="S1066" s="9"/>
      <c r="T1066" s="9"/>
      <c r="U1066" s="9"/>
      <c r="V1066" s="9"/>
      <c r="W1066" s="9"/>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row>
    <row r="1067" spans="1:121" hidden="1">
      <c r="A1067" s="9"/>
      <c r="B1067" s="9"/>
      <c r="C1067" s="9"/>
      <c r="D1067" s="9"/>
      <c r="E1067" s="9"/>
      <c r="F1067" s="9"/>
      <c r="G1067" s="9"/>
      <c r="H1067" s="9"/>
      <c r="I1067" s="9"/>
      <c r="J1067" s="9"/>
      <c r="K1067" s="9"/>
      <c r="L1067" s="9"/>
      <c r="M1067" s="9"/>
      <c r="N1067" s="9"/>
      <c r="O1067" s="9"/>
      <c r="P1067" s="9"/>
      <c r="Q1067" s="9"/>
      <c r="R1067" s="9"/>
      <c r="S1067" s="9"/>
      <c r="T1067" s="9"/>
      <c r="U1067" s="9"/>
      <c r="V1067" s="9"/>
      <c r="W1067" s="9"/>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row>
    <row r="1068" spans="1:121" hidden="1">
      <c r="A1068" s="9"/>
      <c r="B1068" s="9"/>
      <c r="C1068" s="9"/>
      <c r="D1068" s="9"/>
      <c r="E1068" s="9"/>
      <c r="F1068" s="9"/>
      <c r="G1068" s="9"/>
      <c r="H1068" s="9"/>
      <c r="I1068" s="9"/>
      <c r="J1068" s="9"/>
      <c r="K1068" s="9"/>
      <c r="L1068" s="9"/>
      <c r="M1068" s="9"/>
      <c r="N1068" s="9"/>
      <c r="O1068" s="9"/>
      <c r="P1068" s="9"/>
      <c r="Q1068" s="9"/>
      <c r="R1068" s="9"/>
      <c r="S1068" s="9"/>
      <c r="T1068" s="9"/>
      <c r="U1068" s="9"/>
      <c r="V1068" s="9"/>
      <c r="W1068" s="9"/>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row>
    <row r="1069" spans="1:121" hidden="1">
      <c r="A1069" s="9"/>
      <c r="B1069" s="9"/>
      <c r="C1069" s="9"/>
      <c r="D1069" s="9"/>
      <c r="E1069" s="9"/>
      <c r="F1069" s="9"/>
      <c r="G1069" s="9"/>
      <c r="H1069" s="9"/>
      <c r="I1069" s="9"/>
      <c r="J1069" s="9"/>
      <c r="K1069" s="9"/>
      <c r="L1069" s="9"/>
      <c r="M1069" s="9"/>
      <c r="N1069" s="9"/>
      <c r="O1069" s="9"/>
      <c r="P1069" s="9"/>
      <c r="Q1069" s="9"/>
      <c r="R1069" s="9"/>
      <c r="S1069" s="9"/>
      <c r="T1069" s="9"/>
      <c r="U1069" s="9"/>
      <c r="V1069" s="9"/>
      <c r="W1069" s="9"/>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row>
    <row r="1070" spans="1:121" hidden="1">
      <c r="A1070" s="9"/>
      <c r="B1070" s="9"/>
      <c r="C1070" s="9"/>
      <c r="D1070" s="9"/>
      <c r="E1070" s="9"/>
      <c r="F1070" s="9"/>
      <c r="G1070" s="9"/>
      <c r="H1070" s="9"/>
      <c r="I1070" s="9"/>
      <c r="J1070" s="9"/>
      <c r="K1070" s="9"/>
      <c r="L1070" s="9"/>
      <c r="M1070" s="9"/>
      <c r="N1070" s="9"/>
      <c r="O1070" s="9"/>
      <c r="P1070" s="9"/>
      <c r="Q1070" s="9"/>
      <c r="R1070" s="9"/>
      <c r="S1070" s="9"/>
      <c r="T1070" s="9"/>
      <c r="U1070" s="9"/>
      <c r="V1070" s="9"/>
      <c r="W1070" s="9"/>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row>
    <row r="1071" spans="1:121" hidden="1">
      <c r="A1071" s="9"/>
      <c r="B1071" s="9"/>
      <c r="C1071" s="9"/>
      <c r="D1071" s="9"/>
      <c r="E1071" s="9"/>
      <c r="F1071" s="9"/>
      <c r="G1071" s="9"/>
      <c r="H1071" s="9"/>
      <c r="I1071" s="9"/>
      <c r="J1071" s="9"/>
      <c r="K1071" s="9"/>
      <c r="L1071" s="9"/>
      <c r="M1071" s="9"/>
      <c r="N1071" s="9"/>
      <c r="O1071" s="9"/>
      <c r="P1071" s="9"/>
      <c r="Q1071" s="9"/>
      <c r="R1071" s="9"/>
      <c r="S1071" s="9"/>
      <c r="T1071" s="9"/>
      <c r="U1071" s="9"/>
      <c r="V1071" s="9"/>
      <c r="W1071" s="9"/>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row>
    <row r="1072" spans="1:121" hidden="1">
      <c r="A1072" s="9"/>
      <c r="B1072" s="9"/>
      <c r="C1072" s="9"/>
      <c r="D1072" s="9"/>
      <c r="E1072" s="9"/>
      <c r="F1072" s="9"/>
      <c r="G1072" s="9"/>
      <c r="H1072" s="9"/>
      <c r="I1072" s="9"/>
      <c r="J1072" s="9"/>
      <c r="K1072" s="9"/>
      <c r="L1072" s="9"/>
      <c r="M1072" s="9"/>
      <c r="N1072" s="9"/>
      <c r="O1072" s="9"/>
      <c r="P1072" s="9"/>
      <c r="Q1072" s="9"/>
      <c r="R1072" s="9"/>
      <c r="S1072" s="9"/>
      <c r="T1072" s="9"/>
      <c r="U1072" s="9"/>
      <c r="V1072" s="9"/>
      <c r="W1072" s="9"/>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row>
    <row r="1073" spans="1:121" hidden="1">
      <c r="A1073" s="9"/>
      <c r="B1073" s="9"/>
      <c r="C1073" s="9"/>
      <c r="D1073" s="9"/>
      <c r="E1073" s="9"/>
      <c r="F1073" s="9"/>
      <c r="G1073" s="9"/>
      <c r="H1073" s="9"/>
      <c r="I1073" s="9"/>
      <c r="J1073" s="9"/>
      <c r="K1073" s="9"/>
      <c r="L1073" s="9"/>
      <c r="M1073" s="9"/>
      <c r="N1073" s="9"/>
      <c r="O1073" s="9"/>
      <c r="P1073" s="9"/>
      <c r="Q1073" s="9"/>
      <c r="R1073" s="9"/>
      <c r="S1073" s="9"/>
      <c r="T1073" s="9"/>
      <c r="U1073" s="9"/>
      <c r="V1073" s="9"/>
      <c r="W1073" s="9"/>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row>
    <row r="1074" spans="1:121" hidden="1">
      <c r="A1074" s="9"/>
      <c r="B1074" s="9"/>
      <c r="C1074" s="9"/>
      <c r="D1074" s="9"/>
      <c r="E1074" s="9"/>
      <c r="F1074" s="9"/>
      <c r="G1074" s="9"/>
      <c r="H1074" s="9"/>
      <c r="I1074" s="9"/>
      <c r="J1074" s="9"/>
      <c r="K1074" s="9"/>
      <c r="L1074" s="9"/>
      <c r="M1074" s="9"/>
      <c r="N1074" s="9"/>
      <c r="O1074" s="9"/>
      <c r="P1074" s="9"/>
      <c r="Q1074" s="9"/>
      <c r="R1074" s="9"/>
      <c r="S1074" s="9"/>
      <c r="T1074" s="9"/>
      <c r="U1074" s="9"/>
      <c r="V1074" s="9"/>
      <c r="W1074" s="9"/>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row>
    <row r="1075" spans="1:121" hidden="1">
      <c r="A1075" s="9"/>
      <c r="B1075" s="9"/>
      <c r="C1075" s="9"/>
      <c r="D1075" s="9"/>
      <c r="E1075" s="9"/>
      <c r="F1075" s="9"/>
      <c r="G1075" s="9"/>
      <c r="H1075" s="9"/>
      <c r="I1075" s="9"/>
      <c r="J1075" s="9"/>
      <c r="K1075" s="9"/>
      <c r="L1075" s="9"/>
      <c r="M1075" s="9"/>
      <c r="N1075" s="9"/>
      <c r="O1075" s="9"/>
      <c r="P1075" s="9"/>
      <c r="Q1075" s="9"/>
      <c r="R1075" s="9"/>
      <c r="S1075" s="9"/>
      <c r="T1075" s="9"/>
      <c r="U1075" s="9"/>
      <c r="V1075" s="9"/>
      <c r="W1075" s="9"/>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row>
    <row r="1076" spans="1:121" hidden="1">
      <c r="A1076" s="9"/>
      <c r="B1076" s="9"/>
      <c r="C1076" s="9"/>
      <c r="D1076" s="9"/>
      <c r="E1076" s="9"/>
      <c r="F1076" s="9"/>
      <c r="G1076" s="9"/>
      <c r="H1076" s="9"/>
      <c r="I1076" s="9"/>
      <c r="J1076" s="9"/>
      <c r="K1076" s="9"/>
      <c r="L1076" s="9"/>
      <c r="M1076" s="9"/>
      <c r="N1076" s="9"/>
      <c r="O1076" s="9"/>
      <c r="P1076" s="9"/>
      <c r="Q1076" s="9"/>
      <c r="R1076" s="9"/>
      <c r="S1076" s="9"/>
      <c r="T1076" s="9"/>
      <c r="U1076" s="9"/>
      <c r="V1076" s="9"/>
      <c r="W1076" s="9"/>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row>
    <row r="1077" spans="1:121" hidden="1">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row>
    <row r="1078" spans="1:121" hidden="1">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row>
    <row r="1079" spans="1:121" hidden="1">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row>
    <row r="1080" spans="1:121" hidden="1">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row>
    <row r="1081" spans="1:121" hidden="1">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row>
    <row r="1082" spans="1:121" hidden="1">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row>
    <row r="1083" spans="1:121" hidden="1">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row>
    <row r="1084" spans="1:121" hidden="1">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row>
    <row r="1085" spans="1:121" hidden="1">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row>
    <row r="1086" spans="1:121" hidden="1">
      <c r="A1086" s="9"/>
      <c r="B1086" s="9"/>
      <c r="C1086" s="9"/>
      <c r="D1086" s="9"/>
      <c r="E1086" s="9"/>
      <c r="F1086" s="9"/>
      <c r="G1086" s="9"/>
      <c r="H1086" s="9"/>
      <c r="I1086" s="9"/>
      <c r="J1086" s="9"/>
      <c r="K1086" s="9"/>
      <c r="L1086" s="9"/>
      <c r="M1086" s="9"/>
      <c r="N1086" s="9"/>
      <c r="O1086" s="9"/>
      <c r="P1086" s="9"/>
      <c r="Q1086" s="9"/>
      <c r="R1086" s="9"/>
      <c r="S1086" s="9"/>
      <c r="T1086" s="9"/>
      <c r="U1086" s="9"/>
      <c r="V1086" s="9"/>
      <c r="W1086" s="9"/>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row>
    <row r="1087" spans="1:121" hidden="1">
      <c r="A1087" s="9"/>
      <c r="B1087" s="9"/>
      <c r="C1087" s="9"/>
      <c r="D1087" s="9"/>
      <c r="E1087" s="9"/>
      <c r="F1087" s="9"/>
      <c r="G1087" s="9"/>
      <c r="H1087" s="9"/>
      <c r="I1087" s="9"/>
      <c r="J1087" s="9"/>
      <c r="K1087" s="9"/>
      <c r="L1087" s="9"/>
      <c r="M1087" s="9"/>
      <c r="N1087" s="9"/>
      <c r="O1087" s="9"/>
      <c r="P1087" s="9"/>
      <c r="Q1087" s="9"/>
      <c r="R1087" s="9"/>
      <c r="S1087" s="9"/>
      <c r="T1087" s="9"/>
      <c r="U1087" s="9"/>
      <c r="V1087" s="9"/>
      <c r="W1087" s="9"/>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row>
    <row r="1088" spans="1:121" hidden="1">
      <c r="A1088" s="9"/>
      <c r="B1088" s="9"/>
      <c r="C1088" s="9"/>
      <c r="D1088" s="9"/>
      <c r="E1088" s="9"/>
      <c r="F1088" s="9"/>
      <c r="G1088" s="9"/>
      <c r="H1088" s="9"/>
      <c r="I1088" s="9"/>
      <c r="J1088" s="9"/>
      <c r="K1088" s="9"/>
      <c r="L1088" s="9"/>
      <c r="M1088" s="9"/>
      <c r="N1088" s="9"/>
      <c r="O1088" s="9"/>
      <c r="P1088" s="9"/>
      <c r="Q1088" s="9"/>
      <c r="R1088" s="9"/>
      <c r="S1088" s="9"/>
      <c r="T1088" s="9"/>
      <c r="U1088" s="9"/>
      <c r="V1088" s="9"/>
      <c r="W1088" s="9"/>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row>
    <row r="1089" spans="1:121" hidden="1">
      <c r="A1089" s="9"/>
      <c r="B1089" s="9"/>
      <c r="C1089" s="9"/>
      <c r="D1089" s="9"/>
      <c r="E1089" s="9"/>
      <c r="F1089" s="9"/>
      <c r="G1089" s="9"/>
      <c r="H1089" s="9"/>
      <c r="I1089" s="9"/>
      <c r="J1089" s="9"/>
      <c r="K1089" s="9"/>
      <c r="L1089" s="9"/>
      <c r="M1089" s="9"/>
      <c r="N1089" s="9"/>
      <c r="O1089" s="9"/>
      <c r="P1089" s="9"/>
      <c r="Q1089" s="9"/>
      <c r="R1089" s="9"/>
      <c r="S1089" s="9"/>
      <c r="T1089" s="9"/>
      <c r="U1089" s="9"/>
      <c r="V1089" s="9"/>
      <c r="W1089" s="9"/>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row>
    <row r="1090" spans="1:121" hidden="1">
      <c r="A1090" s="9"/>
      <c r="B1090" s="9"/>
      <c r="C1090" s="9"/>
      <c r="D1090" s="9"/>
      <c r="E1090" s="9"/>
      <c r="F1090" s="9"/>
      <c r="G1090" s="9"/>
      <c r="H1090" s="9"/>
      <c r="I1090" s="9"/>
      <c r="J1090" s="9"/>
      <c r="K1090" s="9"/>
      <c r="L1090" s="9"/>
      <c r="M1090" s="9"/>
      <c r="N1090" s="9"/>
      <c r="O1090" s="9"/>
      <c r="P1090" s="9"/>
      <c r="Q1090" s="9"/>
      <c r="R1090" s="9"/>
      <c r="S1090" s="9"/>
      <c r="T1090" s="9"/>
      <c r="U1090" s="9"/>
      <c r="V1090" s="9"/>
      <c r="W1090" s="9"/>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row>
    <row r="1091" spans="1:121" hidden="1">
      <c r="A1091" s="9"/>
      <c r="B1091" s="9"/>
      <c r="C1091" s="9"/>
      <c r="D1091" s="9"/>
      <c r="E1091" s="9"/>
      <c r="F1091" s="9"/>
      <c r="G1091" s="9"/>
      <c r="H1091" s="9"/>
      <c r="I1091" s="9"/>
      <c r="J1091" s="9"/>
      <c r="K1091" s="9"/>
      <c r="L1091" s="9"/>
      <c r="M1091" s="9"/>
      <c r="N1091" s="9"/>
      <c r="O1091" s="9"/>
      <c r="P1091" s="9"/>
      <c r="Q1091" s="9"/>
      <c r="R1091" s="9"/>
      <c r="S1091" s="9"/>
      <c r="T1091" s="9"/>
      <c r="U1091" s="9"/>
      <c r="V1091" s="9"/>
      <c r="W1091" s="9"/>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row>
    <row r="1092" spans="1:121" hidden="1">
      <c r="A1092" s="9"/>
      <c r="B1092" s="9"/>
      <c r="C1092" s="9"/>
      <c r="D1092" s="9"/>
      <c r="E1092" s="9"/>
      <c r="F1092" s="9"/>
      <c r="G1092" s="9"/>
      <c r="H1092" s="9"/>
      <c r="I1092" s="9"/>
      <c r="J1092" s="9"/>
      <c r="K1092" s="9"/>
      <c r="L1092" s="9"/>
      <c r="M1092" s="9"/>
      <c r="N1092" s="9"/>
      <c r="O1092" s="9"/>
      <c r="P1092" s="9"/>
      <c r="Q1092" s="9"/>
      <c r="R1092" s="9"/>
      <c r="S1092" s="9"/>
      <c r="T1092" s="9"/>
      <c r="U1092" s="9"/>
      <c r="V1092" s="9"/>
      <c r="W1092" s="9"/>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row>
    <row r="1093" spans="1:121" hidden="1">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row>
    <row r="1094" spans="1:121" hidden="1">
      <c r="A1094" s="9"/>
      <c r="B1094" s="9"/>
      <c r="C1094" s="9"/>
      <c r="D1094" s="9"/>
      <c r="E1094" s="9"/>
      <c r="F1094" s="9"/>
      <c r="G1094" s="9"/>
      <c r="H1094" s="9"/>
      <c r="I1094" s="9"/>
      <c r="J1094" s="9"/>
      <c r="K1094" s="9"/>
      <c r="L1094" s="9"/>
      <c r="M1094" s="9"/>
      <c r="N1094" s="9"/>
      <c r="O1094" s="9"/>
      <c r="P1094" s="9"/>
      <c r="Q1094" s="9"/>
      <c r="R1094" s="9"/>
      <c r="S1094" s="9"/>
      <c r="T1094" s="9"/>
      <c r="U1094" s="9"/>
      <c r="V1094" s="9"/>
      <c r="W1094" s="9"/>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row>
    <row r="1095" spans="1:121" hidden="1">
      <c r="A1095" s="9"/>
      <c r="B1095" s="9"/>
      <c r="C1095" s="9"/>
      <c r="D1095" s="9"/>
      <c r="E1095" s="9"/>
      <c r="F1095" s="9"/>
      <c r="G1095" s="9"/>
      <c r="H1095" s="9"/>
      <c r="I1095" s="9"/>
      <c r="J1095" s="9"/>
      <c r="K1095" s="9"/>
      <c r="L1095" s="9"/>
      <c r="M1095" s="9"/>
      <c r="N1095" s="9"/>
      <c r="O1095" s="9"/>
      <c r="P1095" s="9"/>
      <c r="Q1095" s="9"/>
      <c r="R1095" s="9"/>
      <c r="S1095" s="9"/>
      <c r="T1095" s="9"/>
      <c r="U1095" s="9"/>
      <c r="V1095" s="9"/>
      <c r="W1095" s="9"/>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row>
    <row r="1096" spans="1:121" hidden="1">
      <c r="A1096" s="9"/>
      <c r="B1096" s="9"/>
      <c r="C1096" s="9"/>
      <c r="D1096" s="9"/>
      <c r="E1096" s="9"/>
      <c r="F1096" s="9"/>
      <c r="G1096" s="9"/>
      <c r="H1096" s="9"/>
      <c r="I1096" s="9"/>
      <c r="J1096" s="9"/>
      <c r="K1096" s="9"/>
      <c r="L1096" s="9"/>
      <c r="M1096" s="9"/>
      <c r="N1096" s="9"/>
      <c r="O1096" s="9"/>
      <c r="P1096" s="9"/>
      <c r="Q1096" s="9"/>
      <c r="R1096" s="9"/>
      <c r="S1096" s="9"/>
      <c r="T1096" s="9"/>
      <c r="U1096" s="9"/>
      <c r="V1096" s="9"/>
      <c r="W1096" s="9"/>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row>
    <row r="1097" spans="1:121" hidden="1">
      <c r="A1097" s="9"/>
      <c r="B1097" s="9"/>
      <c r="C1097" s="9"/>
      <c r="D1097" s="9"/>
      <c r="E1097" s="9"/>
      <c r="F1097" s="9"/>
      <c r="G1097" s="9"/>
      <c r="H1097" s="9"/>
      <c r="I1097" s="9"/>
      <c r="J1097" s="9"/>
      <c r="K1097" s="9"/>
      <c r="L1097" s="9"/>
      <c r="M1097" s="9"/>
      <c r="N1097" s="9"/>
      <c r="O1097" s="9"/>
      <c r="P1097" s="9"/>
      <c r="Q1097" s="9"/>
      <c r="R1097" s="9"/>
      <c r="S1097" s="9"/>
      <c r="T1097" s="9"/>
      <c r="U1097" s="9"/>
      <c r="V1097" s="9"/>
      <c r="W1097" s="9"/>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row>
    <row r="1098" spans="1:121" hidden="1">
      <c r="A1098" s="9"/>
      <c r="B1098" s="9"/>
      <c r="C1098" s="9"/>
      <c r="D1098" s="9"/>
      <c r="E1098" s="9"/>
      <c r="F1098" s="9"/>
      <c r="G1098" s="9"/>
      <c r="H1098" s="9"/>
      <c r="I1098" s="9"/>
      <c r="J1098" s="9"/>
      <c r="K1098" s="9"/>
      <c r="L1098" s="9"/>
      <c r="M1098" s="9"/>
      <c r="N1098" s="9"/>
      <c r="O1098" s="9"/>
      <c r="P1098" s="9"/>
      <c r="Q1098" s="9"/>
      <c r="R1098" s="9"/>
      <c r="S1098" s="9"/>
      <c r="T1098" s="9"/>
      <c r="U1098" s="9"/>
      <c r="V1098" s="9"/>
      <c r="W1098" s="9"/>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row>
    <row r="1099" spans="1:121" hidden="1">
      <c r="A1099" s="9"/>
      <c r="B1099" s="9"/>
      <c r="C1099" s="9"/>
      <c r="D1099" s="9"/>
      <c r="E1099" s="9"/>
      <c r="F1099" s="9"/>
      <c r="G1099" s="9"/>
      <c r="H1099" s="9"/>
      <c r="I1099" s="9"/>
      <c r="J1099" s="9"/>
      <c r="K1099" s="9"/>
      <c r="L1099" s="9"/>
      <c r="M1099" s="9"/>
      <c r="N1099" s="9"/>
      <c r="O1099" s="9"/>
      <c r="P1099" s="9"/>
      <c r="Q1099" s="9"/>
      <c r="R1099" s="9"/>
      <c r="S1099" s="9"/>
      <c r="T1099" s="9"/>
      <c r="U1099" s="9"/>
      <c r="V1099" s="9"/>
      <c r="W1099" s="9"/>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row>
    <row r="1100" spans="1:121" hidden="1">
      <c r="A1100" s="9"/>
      <c r="B1100" s="9"/>
      <c r="C1100" s="9"/>
      <c r="D1100" s="9"/>
      <c r="E1100" s="9"/>
      <c r="F1100" s="9"/>
      <c r="G1100" s="9"/>
      <c r="H1100" s="9"/>
      <c r="I1100" s="9"/>
      <c r="J1100" s="9"/>
      <c r="K1100" s="9"/>
      <c r="L1100" s="9"/>
      <c r="M1100" s="9"/>
      <c r="N1100" s="9"/>
      <c r="O1100" s="9"/>
      <c r="P1100" s="9"/>
      <c r="Q1100" s="9"/>
      <c r="R1100" s="9"/>
      <c r="S1100" s="9"/>
      <c r="T1100" s="9"/>
      <c r="U1100" s="9"/>
      <c r="V1100" s="9"/>
      <c r="W1100" s="9"/>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row>
    <row r="1101" spans="1:121" hidden="1">
      <c r="A1101" s="9"/>
      <c r="B1101" s="9"/>
      <c r="C1101" s="9"/>
      <c r="D1101" s="9"/>
      <c r="E1101" s="9"/>
      <c r="F1101" s="9"/>
      <c r="G1101" s="9"/>
      <c r="H1101" s="9"/>
      <c r="I1101" s="9"/>
      <c r="J1101" s="9"/>
      <c r="K1101" s="9"/>
      <c r="L1101" s="9"/>
      <c r="M1101" s="9"/>
      <c r="N1101" s="9"/>
      <c r="O1101" s="9"/>
      <c r="P1101" s="9"/>
      <c r="Q1101" s="9"/>
      <c r="R1101" s="9"/>
      <c r="S1101" s="9"/>
      <c r="T1101" s="9"/>
      <c r="U1101" s="9"/>
      <c r="V1101" s="9"/>
      <c r="W1101" s="9"/>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row>
    <row r="1102" spans="1:121" hidden="1">
      <c r="A1102" s="9"/>
      <c r="B1102" s="9"/>
      <c r="C1102" s="9"/>
      <c r="D1102" s="9"/>
      <c r="E1102" s="9"/>
      <c r="F1102" s="9"/>
      <c r="G1102" s="9"/>
      <c r="H1102" s="9"/>
      <c r="I1102" s="9"/>
      <c r="J1102" s="9"/>
      <c r="K1102" s="9"/>
      <c r="L1102" s="9"/>
      <c r="M1102" s="9"/>
      <c r="N1102" s="9"/>
      <c r="O1102" s="9"/>
      <c r="P1102" s="9"/>
      <c r="Q1102" s="9"/>
      <c r="R1102" s="9"/>
      <c r="S1102" s="9"/>
      <c r="T1102" s="9"/>
      <c r="U1102" s="9"/>
      <c r="V1102" s="9"/>
      <c r="W1102" s="9"/>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row>
    <row r="1103" spans="1:121" hidden="1">
      <c r="A1103" s="9"/>
      <c r="B1103" s="9"/>
      <c r="C1103" s="9"/>
      <c r="D1103" s="9"/>
      <c r="E1103" s="9"/>
      <c r="F1103" s="9"/>
      <c r="G1103" s="9"/>
      <c r="H1103" s="9"/>
      <c r="I1103" s="9"/>
      <c r="J1103" s="9"/>
      <c r="K1103" s="9"/>
      <c r="L1103" s="9"/>
      <c r="M1103" s="9"/>
      <c r="N1103" s="9"/>
      <c r="O1103" s="9"/>
      <c r="P1103" s="9"/>
      <c r="Q1103" s="9"/>
      <c r="R1103" s="9"/>
      <c r="S1103" s="9"/>
      <c r="T1103" s="9"/>
      <c r="U1103" s="9"/>
      <c r="V1103" s="9"/>
      <c r="W1103" s="9"/>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row>
    <row r="1104" spans="1:121" hidden="1">
      <c r="A1104" s="9"/>
      <c r="B1104" s="9"/>
      <c r="C1104" s="9"/>
      <c r="D1104" s="9"/>
      <c r="E1104" s="9"/>
      <c r="F1104" s="9"/>
      <c r="G1104" s="9"/>
      <c r="H1104" s="9"/>
      <c r="I1104" s="9"/>
      <c r="J1104" s="9"/>
      <c r="K1104" s="9"/>
      <c r="L1104" s="9"/>
      <c r="M1104" s="9"/>
      <c r="N1104" s="9"/>
      <c r="O1104" s="9"/>
      <c r="P1104" s="9"/>
      <c r="Q1104" s="9"/>
      <c r="R1104" s="9"/>
      <c r="S1104" s="9"/>
      <c r="T1104" s="9"/>
      <c r="U1104" s="9"/>
      <c r="V1104" s="9"/>
      <c r="W1104" s="9"/>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row>
    <row r="1105" spans="1:121" hidden="1">
      <c r="A1105" s="9"/>
      <c r="B1105" s="9"/>
      <c r="C1105" s="9"/>
      <c r="D1105" s="9"/>
      <c r="E1105" s="9"/>
      <c r="F1105" s="9"/>
      <c r="G1105" s="9"/>
      <c r="H1105" s="9"/>
      <c r="I1105" s="9"/>
      <c r="J1105" s="9"/>
      <c r="K1105" s="9"/>
      <c r="L1105" s="9"/>
      <c r="M1105" s="9"/>
      <c r="N1105" s="9"/>
      <c r="O1105" s="9"/>
      <c r="P1105" s="9"/>
      <c r="Q1105" s="9"/>
      <c r="R1105" s="9"/>
      <c r="S1105" s="9"/>
      <c r="T1105" s="9"/>
      <c r="U1105" s="9"/>
      <c r="V1105" s="9"/>
      <c r="W1105" s="9"/>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row>
    <row r="1106" spans="1:121" hidden="1">
      <c r="A1106" s="9"/>
      <c r="B1106" s="9"/>
      <c r="C1106" s="9"/>
      <c r="D1106" s="9"/>
      <c r="E1106" s="9"/>
      <c r="F1106" s="9"/>
      <c r="G1106" s="9"/>
      <c r="H1106" s="9"/>
      <c r="I1106" s="9"/>
      <c r="J1106" s="9"/>
      <c r="K1106" s="9"/>
      <c r="L1106" s="9"/>
      <c r="M1106" s="9"/>
      <c r="N1106" s="9"/>
      <c r="O1106" s="9"/>
      <c r="P1106" s="9"/>
      <c r="Q1106" s="9"/>
      <c r="R1106" s="9"/>
      <c r="S1106" s="9"/>
      <c r="T1106" s="9"/>
      <c r="U1106" s="9"/>
      <c r="V1106" s="9"/>
      <c r="W1106" s="9"/>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row>
    <row r="1107" spans="1:121" hidden="1">
      <c r="A1107" s="9"/>
      <c r="B1107" s="9"/>
      <c r="C1107" s="9"/>
      <c r="D1107" s="9"/>
      <c r="E1107" s="9"/>
      <c r="F1107" s="9"/>
      <c r="G1107" s="9"/>
      <c r="H1107" s="9"/>
      <c r="I1107" s="9"/>
      <c r="J1107" s="9"/>
      <c r="K1107" s="9"/>
      <c r="L1107" s="9"/>
      <c r="M1107" s="9"/>
      <c r="N1107" s="9"/>
      <c r="O1107" s="9"/>
      <c r="P1107" s="9"/>
      <c r="Q1107" s="9"/>
      <c r="R1107" s="9"/>
      <c r="S1107" s="9"/>
      <c r="T1107" s="9"/>
      <c r="U1107" s="9"/>
      <c r="V1107" s="9"/>
      <c r="W1107" s="9"/>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row>
    <row r="1108" spans="1:121" hidden="1">
      <c r="A1108" s="9"/>
      <c r="B1108" s="9"/>
      <c r="C1108" s="9"/>
      <c r="D1108" s="9"/>
      <c r="E1108" s="9"/>
      <c r="F1108" s="9"/>
      <c r="G1108" s="9"/>
      <c r="H1108" s="9"/>
      <c r="I1108" s="9"/>
      <c r="J1108" s="9"/>
      <c r="K1108" s="9"/>
      <c r="L1108" s="9"/>
      <c r="M1108" s="9"/>
      <c r="N1108" s="9"/>
      <c r="O1108" s="9"/>
      <c r="P1108" s="9"/>
      <c r="Q1108" s="9"/>
      <c r="R1108" s="9"/>
      <c r="S1108" s="9"/>
      <c r="T1108" s="9"/>
      <c r="U1108" s="9"/>
      <c r="V1108" s="9"/>
      <c r="W1108" s="9"/>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row>
    <row r="1109" spans="1:121" hidden="1">
      <c r="A1109" s="9"/>
      <c r="B1109" s="9"/>
      <c r="C1109" s="9"/>
      <c r="D1109" s="9"/>
      <c r="E1109" s="9"/>
      <c r="F1109" s="9"/>
      <c r="G1109" s="9"/>
      <c r="H1109" s="9"/>
      <c r="I1109" s="9"/>
      <c r="J1109" s="9"/>
      <c r="K1109" s="9"/>
      <c r="L1109" s="9"/>
      <c r="M1109" s="9"/>
      <c r="N1109" s="9"/>
      <c r="O1109" s="9"/>
      <c r="P1109" s="9"/>
      <c r="Q1109" s="9"/>
      <c r="R1109" s="9"/>
      <c r="S1109" s="9"/>
      <c r="T1109" s="9"/>
      <c r="U1109" s="9"/>
      <c r="V1109" s="9"/>
      <c r="W1109" s="9"/>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row>
    <row r="1110" spans="1:121" hidden="1">
      <c r="A1110" s="9"/>
      <c r="B1110" s="9"/>
      <c r="C1110" s="9"/>
      <c r="D1110" s="9"/>
      <c r="E1110" s="9"/>
      <c r="F1110" s="9"/>
      <c r="G1110" s="9"/>
      <c r="H1110" s="9"/>
      <c r="I1110" s="9"/>
      <c r="J1110" s="9"/>
      <c r="K1110" s="9"/>
      <c r="L1110" s="9"/>
      <c r="M1110" s="9"/>
      <c r="N1110" s="9"/>
      <c r="O1110" s="9"/>
      <c r="P1110" s="9"/>
      <c r="Q1110" s="9"/>
      <c r="R1110" s="9"/>
      <c r="S1110" s="9"/>
      <c r="T1110" s="9"/>
      <c r="U1110" s="9"/>
      <c r="V1110" s="9"/>
      <c r="W1110" s="9"/>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row>
    <row r="1111" spans="1:121" hidden="1">
      <c r="A1111" s="9"/>
      <c r="B1111" s="9"/>
      <c r="C1111" s="9"/>
      <c r="D1111" s="9"/>
      <c r="E1111" s="9"/>
      <c r="F1111" s="9"/>
      <c r="G1111" s="9"/>
      <c r="H1111" s="9"/>
      <c r="I1111" s="9"/>
      <c r="J1111" s="9"/>
      <c r="K1111" s="9"/>
      <c r="L1111" s="9"/>
      <c r="M1111" s="9"/>
      <c r="N1111" s="9"/>
      <c r="O1111" s="9"/>
      <c r="P1111" s="9"/>
      <c r="Q1111" s="9"/>
      <c r="R1111" s="9"/>
      <c r="S1111" s="9"/>
      <c r="T1111" s="9"/>
      <c r="U1111" s="9"/>
      <c r="V1111" s="9"/>
      <c r="W1111" s="9"/>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row>
    <row r="1112" spans="1:121" hidden="1">
      <c r="A1112" s="9"/>
      <c r="B1112" s="9"/>
      <c r="C1112" s="9"/>
      <c r="D1112" s="9"/>
      <c r="E1112" s="9"/>
      <c r="F1112" s="9"/>
      <c r="G1112" s="9"/>
      <c r="H1112" s="9"/>
      <c r="I1112" s="9"/>
      <c r="J1112" s="9"/>
      <c r="K1112" s="9"/>
      <c r="L1112" s="9"/>
      <c r="M1112" s="9"/>
      <c r="N1112" s="9"/>
      <c r="O1112" s="9"/>
      <c r="P1112" s="9"/>
      <c r="Q1112" s="9"/>
      <c r="R1112" s="9"/>
      <c r="S1112" s="9"/>
      <c r="T1112" s="9"/>
      <c r="U1112" s="9"/>
      <c r="V1112" s="9"/>
      <c r="W1112" s="9"/>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row>
    <row r="1113" spans="1:121" hidden="1">
      <c r="A1113" s="9"/>
      <c r="B1113" s="9"/>
      <c r="C1113" s="9"/>
      <c r="D1113" s="9"/>
      <c r="E1113" s="9"/>
      <c r="F1113" s="9"/>
      <c r="G1113" s="9"/>
      <c r="H1113" s="9"/>
      <c r="I1113" s="9"/>
      <c r="J1113" s="9"/>
      <c r="K1113" s="9"/>
      <c r="L1113" s="9"/>
      <c r="M1113" s="9"/>
      <c r="N1113" s="9"/>
      <c r="O1113" s="9"/>
      <c r="P1113" s="9"/>
      <c r="Q1113" s="9"/>
      <c r="R1113" s="9"/>
      <c r="S1113" s="9"/>
      <c r="T1113" s="9"/>
      <c r="U1113" s="9"/>
      <c r="V1113" s="9"/>
      <c r="W1113" s="9"/>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row>
    <row r="1114" spans="1:121" hidden="1">
      <c r="A1114" s="9"/>
      <c r="B1114" s="9"/>
      <c r="C1114" s="9"/>
      <c r="D1114" s="9"/>
      <c r="E1114" s="9"/>
      <c r="F1114" s="9"/>
      <c r="G1114" s="9"/>
      <c r="H1114" s="9"/>
      <c r="I1114" s="9"/>
      <c r="J1114" s="9"/>
      <c r="K1114" s="9"/>
      <c r="L1114" s="9"/>
      <c r="M1114" s="9"/>
      <c r="N1114" s="9"/>
      <c r="O1114" s="9"/>
      <c r="P1114" s="9"/>
      <c r="Q1114" s="9"/>
      <c r="R1114" s="9"/>
      <c r="S1114" s="9"/>
      <c r="T1114" s="9"/>
      <c r="U1114" s="9"/>
      <c r="V1114" s="9"/>
      <c r="W1114" s="9"/>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row>
    <row r="1115" spans="1:121" hidden="1">
      <c r="A1115" s="9"/>
      <c r="B1115" s="9"/>
      <c r="C1115" s="9"/>
      <c r="D1115" s="9"/>
      <c r="E1115" s="9"/>
      <c r="F1115" s="9"/>
      <c r="G1115" s="9"/>
      <c r="H1115" s="9"/>
      <c r="I1115" s="9"/>
      <c r="J1115" s="9"/>
      <c r="K1115" s="9"/>
      <c r="L1115" s="9"/>
      <c r="M1115" s="9"/>
      <c r="N1115" s="9"/>
      <c r="O1115" s="9"/>
      <c r="P1115" s="9"/>
      <c r="Q1115" s="9"/>
      <c r="R1115" s="9"/>
      <c r="S1115" s="9"/>
      <c r="T1115" s="9"/>
      <c r="U1115" s="9"/>
      <c r="V1115" s="9"/>
      <c r="W1115" s="9"/>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row>
    <row r="1116" spans="1:121" hidden="1">
      <c r="A1116" s="9"/>
      <c r="B1116" s="9"/>
      <c r="C1116" s="9"/>
      <c r="D1116" s="9"/>
      <c r="E1116" s="9"/>
      <c r="F1116" s="9"/>
      <c r="G1116" s="9"/>
      <c r="H1116" s="9"/>
      <c r="I1116" s="9"/>
      <c r="J1116" s="9"/>
      <c r="K1116" s="9"/>
      <c r="L1116" s="9"/>
      <c r="M1116" s="9"/>
      <c r="N1116" s="9"/>
      <c r="O1116" s="9"/>
      <c r="P1116" s="9"/>
      <c r="Q1116" s="9"/>
      <c r="R1116" s="9"/>
      <c r="S1116" s="9"/>
      <c r="T1116" s="9"/>
      <c r="U1116" s="9"/>
      <c r="V1116" s="9"/>
      <c r="W1116" s="9"/>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row>
    <row r="1117" spans="1:121" hidden="1">
      <c r="A1117" s="9"/>
      <c r="B1117" s="9"/>
      <c r="C1117" s="9"/>
      <c r="D1117" s="9"/>
      <c r="E1117" s="9"/>
      <c r="F1117" s="9"/>
      <c r="G1117" s="9"/>
      <c r="H1117" s="9"/>
      <c r="I1117" s="9"/>
      <c r="J1117" s="9"/>
      <c r="K1117" s="9"/>
      <c r="L1117" s="9"/>
      <c r="M1117" s="9"/>
      <c r="N1117" s="9"/>
      <c r="O1117" s="9"/>
      <c r="P1117" s="9"/>
      <c r="Q1117" s="9"/>
      <c r="R1117" s="9"/>
      <c r="S1117" s="9"/>
      <c r="T1117" s="9"/>
      <c r="U1117" s="9"/>
      <c r="V1117" s="9"/>
      <c r="W1117" s="9"/>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row>
    <row r="1118" spans="1:121" hidden="1">
      <c r="A1118" s="9"/>
      <c r="B1118" s="9"/>
      <c r="C1118" s="9"/>
      <c r="D1118" s="9"/>
      <c r="E1118" s="9"/>
      <c r="F1118" s="9"/>
      <c r="G1118" s="9"/>
      <c r="H1118" s="9"/>
      <c r="I1118" s="9"/>
      <c r="J1118" s="9"/>
      <c r="K1118" s="9"/>
      <c r="L1118" s="9"/>
      <c r="M1118" s="9"/>
      <c r="N1118" s="9"/>
      <c r="O1118" s="9"/>
      <c r="P1118" s="9"/>
      <c r="Q1118" s="9"/>
      <c r="R1118" s="9"/>
      <c r="S1118" s="9"/>
      <c r="T1118" s="9"/>
      <c r="U1118" s="9"/>
      <c r="V1118" s="9"/>
      <c r="W1118" s="9"/>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row>
    <row r="1119" spans="1:121" hidden="1">
      <c r="A1119" s="9"/>
      <c r="B1119" s="9"/>
      <c r="C1119" s="9"/>
      <c r="D1119" s="9"/>
      <c r="E1119" s="9"/>
      <c r="F1119" s="9"/>
      <c r="G1119" s="9"/>
      <c r="H1119" s="9"/>
      <c r="I1119" s="9"/>
      <c r="J1119" s="9"/>
      <c r="K1119" s="9"/>
      <c r="L1119" s="9"/>
      <c r="M1119" s="9"/>
      <c r="N1119" s="9"/>
      <c r="O1119" s="9"/>
      <c r="P1119" s="9"/>
      <c r="Q1119" s="9"/>
      <c r="R1119" s="9"/>
      <c r="S1119" s="9"/>
      <c r="T1119" s="9"/>
      <c r="U1119" s="9"/>
      <c r="V1119" s="9"/>
      <c r="W1119" s="9"/>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row>
    <row r="1120" spans="1:121" hidden="1">
      <c r="A1120" s="9"/>
      <c r="B1120" s="9"/>
      <c r="C1120" s="9"/>
      <c r="D1120" s="9"/>
      <c r="E1120" s="9"/>
      <c r="F1120" s="9"/>
      <c r="G1120" s="9"/>
      <c r="H1120" s="9"/>
      <c r="I1120" s="9"/>
      <c r="J1120" s="9"/>
      <c r="K1120" s="9"/>
      <c r="L1120" s="9"/>
      <c r="M1120" s="9"/>
      <c r="N1120" s="9"/>
      <c r="O1120" s="9"/>
      <c r="P1120" s="9"/>
      <c r="Q1120" s="9"/>
      <c r="R1120" s="9"/>
      <c r="S1120" s="9"/>
      <c r="T1120" s="9"/>
      <c r="U1120" s="9"/>
      <c r="V1120" s="9"/>
      <c r="W1120" s="9"/>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row>
    <row r="1121" spans="1:121" hidden="1">
      <c r="A1121" s="9"/>
      <c r="B1121" s="9"/>
      <c r="C1121" s="9"/>
      <c r="D1121" s="9"/>
      <c r="E1121" s="9"/>
      <c r="F1121" s="9"/>
      <c r="G1121" s="9"/>
      <c r="H1121" s="9"/>
      <c r="I1121" s="9"/>
      <c r="J1121" s="9"/>
      <c r="K1121" s="9"/>
      <c r="L1121" s="9"/>
      <c r="M1121" s="9"/>
      <c r="N1121" s="9"/>
      <c r="O1121" s="9"/>
      <c r="P1121" s="9"/>
      <c r="Q1121" s="9"/>
      <c r="R1121" s="9"/>
      <c r="S1121" s="9"/>
      <c r="T1121" s="9"/>
      <c r="U1121" s="9"/>
      <c r="V1121" s="9"/>
      <c r="W1121" s="9"/>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row>
    <row r="1122" spans="1:121" hidden="1">
      <c r="A1122" s="9"/>
      <c r="B1122" s="9"/>
      <c r="C1122" s="9"/>
      <c r="D1122" s="9"/>
      <c r="E1122" s="9"/>
      <c r="F1122" s="9"/>
      <c r="G1122" s="9"/>
      <c r="H1122" s="9"/>
      <c r="I1122" s="9"/>
      <c r="J1122" s="9"/>
      <c r="K1122" s="9"/>
      <c r="L1122" s="9"/>
      <c r="M1122" s="9"/>
      <c r="N1122" s="9"/>
      <c r="O1122" s="9"/>
      <c r="P1122" s="9"/>
      <c r="Q1122" s="9"/>
      <c r="R1122" s="9"/>
      <c r="S1122" s="9"/>
      <c r="T1122" s="9"/>
      <c r="U1122" s="9"/>
      <c r="V1122" s="9"/>
      <c r="W1122" s="9"/>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row>
    <row r="1123" spans="1:121" hidden="1">
      <c r="A1123" s="9"/>
      <c r="B1123" s="9"/>
      <c r="C1123" s="9"/>
      <c r="D1123" s="9"/>
      <c r="E1123" s="9"/>
      <c r="F1123" s="9"/>
      <c r="G1123" s="9"/>
      <c r="H1123" s="9"/>
      <c r="I1123" s="9"/>
      <c r="J1123" s="9"/>
      <c r="K1123" s="9"/>
      <c r="L1123" s="9"/>
      <c r="M1123" s="9"/>
      <c r="N1123" s="9"/>
      <c r="O1123" s="9"/>
      <c r="P1123" s="9"/>
      <c r="Q1123" s="9"/>
      <c r="R1123" s="9"/>
      <c r="S1123" s="9"/>
      <c r="T1123" s="9"/>
      <c r="U1123" s="9"/>
      <c r="V1123" s="9"/>
      <c r="W1123" s="9"/>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row>
    <row r="1124" spans="1:121" hidden="1">
      <c r="A1124" s="9"/>
      <c r="B1124" s="9"/>
      <c r="C1124" s="9"/>
      <c r="D1124" s="9"/>
      <c r="E1124" s="9"/>
      <c r="F1124" s="9"/>
      <c r="G1124" s="9"/>
      <c r="H1124" s="9"/>
      <c r="I1124" s="9"/>
      <c r="J1124" s="9"/>
      <c r="K1124" s="9"/>
      <c r="L1124" s="9"/>
      <c r="M1124" s="9"/>
      <c r="N1124" s="9"/>
      <c r="O1124" s="9"/>
      <c r="P1124" s="9"/>
      <c r="Q1124" s="9"/>
      <c r="R1124" s="9"/>
      <c r="S1124" s="9"/>
      <c r="T1124" s="9"/>
      <c r="U1124" s="9"/>
      <c r="V1124" s="9"/>
      <c r="W1124" s="9"/>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row>
    <row r="1125" spans="1:121" hidden="1">
      <c r="A1125" s="9"/>
      <c r="B1125" s="9"/>
      <c r="C1125" s="9"/>
      <c r="D1125" s="9"/>
      <c r="E1125" s="9"/>
      <c r="F1125" s="9"/>
      <c r="G1125" s="9"/>
      <c r="H1125" s="9"/>
      <c r="I1125" s="9"/>
      <c r="J1125" s="9"/>
      <c r="K1125" s="9"/>
      <c r="L1125" s="9"/>
      <c r="M1125" s="9"/>
      <c r="N1125" s="9"/>
      <c r="O1125" s="9"/>
      <c r="P1125" s="9"/>
      <c r="Q1125" s="9"/>
      <c r="R1125" s="9"/>
      <c r="S1125" s="9"/>
      <c r="T1125" s="9"/>
      <c r="U1125" s="9"/>
      <c r="V1125" s="9"/>
      <c r="W1125" s="9"/>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row>
    <row r="1126" spans="1:121" hidden="1">
      <c r="A1126" s="9"/>
      <c r="B1126" s="9"/>
      <c r="C1126" s="9"/>
      <c r="D1126" s="9"/>
      <c r="E1126" s="9"/>
      <c r="F1126" s="9"/>
      <c r="G1126" s="9"/>
      <c r="H1126" s="9"/>
      <c r="I1126" s="9"/>
      <c r="J1126" s="9"/>
      <c r="K1126" s="9"/>
      <c r="L1126" s="9"/>
      <c r="M1126" s="9"/>
      <c r="N1126" s="9"/>
      <c r="O1126" s="9"/>
      <c r="P1126" s="9"/>
      <c r="Q1126" s="9"/>
      <c r="R1126" s="9"/>
      <c r="S1126" s="9"/>
      <c r="T1126" s="9"/>
      <c r="U1126" s="9"/>
      <c r="V1126" s="9"/>
      <c r="W1126" s="9"/>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row>
    <row r="1127" spans="1:121" hidden="1">
      <c r="A1127" s="9"/>
      <c r="B1127" s="9"/>
      <c r="C1127" s="9"/>
      <c r="D1127" s="9"/>
      <c r="E1127" s="9"/>
      <c r="F1127" s="9"/>
      <c r="G1127" s="9"/>
      <c r="H1127" s="9"/>
      <c r="I1127" s="9"/>
      <c r="J1127" s="9"/>
      <c r="K1127" s="9"/>
      <c r="L1127" s="9"/>
      <c r="M1127" s="9"/>
      <c r="N1127" s="9"/>
      <c r="O1127" s="9"/>
      <c r="P1127" s="9"/>
      <c r="Q1127" s="9"/>
      <c r="R1127" s="9"/>
      <c r="S1127" s="9"/>
      <c r="T1127" s="9"/>
      <c r="U1127" s="9"/>
      <c r="V1127" s="9"/>
      <c r="W1127" s="9"/>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row>
    <row r="1128" spans="1:121" hidden="1">
      <c r="A1128" s="9"/>
      <c r="B1128" s="9"/>
      <c r="C1128" s="9"/>
      <c r="D1128" s="9"/>
      <c r="E1128" s="9"/>
      <c r="F1128" s="9"/>
      <c r="G1128" s="9"/>
      <c r="H1128" s="9"/>
      <c r="I1128" s="9"/>
      <c r="J1128" s="9"/>
      <c r="K1128" s="9"/>
      <c r="L1128" s="9"/>
      <c r="M1128" s="9"/>
      <c r="N1128" s="9"/>
      <c r="O1128" s="9"/>
      <c r="P1128" s="9"/>
      <c r="Q1128" s="9"/>
      <c r="R1128" s="9"/>
      <c r="S1128" s="9"/>
      <c r="T1128" s="9"/>
      <c r="U1128" s="9"/>
      <c r="V1128" s="9"/>
      <c r="W1128" s="9"/>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row>
    <row r="1129" spans="1:121" hidden="1">
      <c r="A1129" s="9"/>
      <c r="B1129" s="9"/>
      <c r="C1129" s="9"/>
      <c r="D1129" s="9"/>
      <c r="E1129" s="9"/>
      <c r="F1129" s="9"/>
      <c r="G1129" s="9"/>
      <c r="H1129" s="9"/>
      <c r="I1129" s="9"/>
      <c r="J1129" s="9"/>
      <c r="K1129" s="9"/>
      <c r="L1129" s="9"/>
      <c r="M1129" s="9"/>
      <c r="N1129" s="9"/>
      <c r="O1129" s="9"/>
      <c r="P1129" s="9"/>
      <c r="Q1129" s="9"/>
      <c r="R1129" s="9"/>
      <c r="S1129" s="9"/>
      <c r="T1129" s="9"/>
      <c r="U1129" s="9"/>
      <c r="V1129" s="9"/>
      <c r="W1129" s="9"/>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row>
    <row r="1130" spans="1:121" hidden="1">
      <c r="A1130" s="9"/>
      <c r="B1130" s="9"/>
      <c r="C1130" s="9"/>
      <c r="D1130" s="9"/>
      <c r="E1130" s="9"/>
      <c r="F1130" s="9"/>
      <c r="G1130" s="9"/>
      <c r="H1130" s="9"/>
      <c r="I1130" s="9"/>
      <c r="J1130" s="9"/>
      <c r="K1130" s="9"/>
      <c r="L1130" s="9"/>
      <c r="M1130" s="9"/>
      <c r="N1130" s="9"/>
      <c r="O1130" s="9"/>
      <c r="P1130" s="9"/>
      <c r="Q1130" s="9"/>
      <c r="R1130" s="9"/>
      <c r="S1130" s="9"/>
      <c r="T1130" s="9"/>
      <c r="U1130" s="9"/>
      <c r="V1130" s="9"/>
      <c r="W1130" s="9"/>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row>
    <row r="1131" spans="1:121" hidden="1">
      <c r="A1131" s="9"/>
      <c r="B1131" s="9"/>
      <c r="C1131" s="9"/>
      <c r="D1131" s="9"/>
      <c r="E1131" s="9"/>
      <c r="F1131" s="9"/>
      <c r="G1131" s="9"/>
      <c r="H1131" s="9"/>
      <c r="I1131" s="9"/>
      <c r="J1131" s="9"/>
      <c r="K1131" s="9"/>
      <c r="L1131" s="9"/>
      <c r="M1131" s="9"/>
      <c r="N1131" s="9"/>
      <c r="O1131" s="9"/>
      <c r="P1131" s="9"/>
      <c r="Q1131" s="9"/>
      <c r="R1131" s="9"/>
      <c r="S1131" s="9"/>
      <c r="T1131" s="9"/>
      <c r="U1131" s="9"/>
      <c r="V1131" s="9"/>
      <c r="W1131" s="9"/>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row>
    <row r="1132" spans="1:121" hidden="1">
      <c r="A1132" s="9"/>
      <c r="B1132" s="9"/>
      <c r="C1132" s="9"/>
      <c r="D1132" s="9"/>
      <c r="E1132" s="9"/>
      <c r="F1132" s="9"/>
      <c r="G1132" s="9"/>
      <c r="H1132" s="9"/>
      <c r="I1132" s="9"/>
      <c r="J1132" s="9"/>
      <c r="K1132" s="9"/>
      <c r="L1132" s="9"/>
      <c r="M1132" s="9"/>
      <c r="N1132" s="9"/>
      <c r="O1132" s="9"/>
      <c r="P1132" s="9"/>
      <c r="Q1132" s="9"/>
      <c r="R1132" s="9"/>
      <c r="S1132" s="9"/>
      <c r="T1132" s="9"/>
      <c r="U1132" s="9"/>
      <c r="V1132" s="9"/>
      <c r="W1132" s="9"/>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row>
    <row r="1133" spans="1:121" hidden="1">
      <c r="A1133" s="9"/>
      <c r="B1133" s="9"/>
      <c r="C1133" s="9"/>
      <c r="D1133" s="9"/>
      <c r="E1133" s="9"/>
      <c r="F1133" s="9"/>
      <c r="G1133" s="9"/>
      <c r="H1133" s="9"/>
      <c r="I1133" s="9"/>
      <c r="J1133" s="9"/>
      <c r="K1133" s="9"/>
      <c r="L1133" s="9"/>
      <c r="M1133" s="9"/>
      <c r="N1133" s="9"/>
      <c r="O1133" s="9"/>
      <c r="P1133" s="9"/>
      <c r="Q1133" s="9"/>
      <c r="R1133" s="9"/>
      <c r="S1133" s="9"/>
      <c r="T1133" s="9"/>
      <c r="U1133" s="9"/>
      <c r="V1133" s="9"/>
      <c r="W1133" s="9"/>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row>
    <row r="1134" spans="1:121" hidden="1">
      <c r="A1134" s="9"/>
      <c r="B1134" s="9"/>
      <c r="C1134" s="9"/>
      <c r="D1134" s="9"/>
      <c r="E1134" s="9"/>
      <c r="F1134" s="9"/>
      <c r="G1134" s="9"/>
      <c r="H1134" s="9"/>
      <c r="I1134" s="9"/>
      <c r="J1134" s="9"/>
      <c r="K1134" s="9"/>
      <c r="L1134" s="9"/>
      <c r="M1134" s="9"/>
      <c r="N1134" s="9"/>
      <c r="O1134" s="9"/>
      <c r="P1134" s="9"/>
      <c r="Q1134" s="9"/>
      <c r="R1134" s="9"/>
      <c r="S1134" s="9"/>
      <c r="T1134" s="9"/>
      <c r="U1134" s="9"/>
      <c r="V1134" s="9"/>
      <c r="W1134" s="9"/>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row>
    <row r="1135" spans="1:121" hidden="1">
      <c r="A1135" s="9"/>
      <c r="B1135" s="9"/>
      <c r="C1135" s="9"/>
      <c r="D1135" s="9"/>
      <c r="E1135" s="9"/>
      <c r="F1135" s="9"/>
      <c r="G1135" s="9"/>
      <c r="H1135" s="9"/>
      <c r="I1135" s="9"/>
      <c r="J1135" s="9"/>
      <c r="K1135" s="9"/>
      <c r="L1135" s="9"/>
      <c r="M1135" s="9"/>
      <c r="N1135" s="9"/>
      <c r="O1135" s="9"/>
      <c r="P1135" s="9"/>
      <c r="Q1135" s="9"/>
      <c r="R1135" s="9"/>
      <c r="S1135" s="9"/>
      <c r="T1135" s="9"/>
      <c r="U1135" s="9"/>
      <c r="V1135" s="9"/>
      <c r="W1135" s="9"/>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row>
    <row r="1136" spans="1:121" hidden="1">
      <c r="A1136" s="9"/>
      <c r="B1136" s="9"/>
      <c r="C1136" s="9"/>
      <c r="D1136" s="9"/>
      <c r="E1136" s="9"/>
      <c r="F1136" s="9"/>
      <c r="G1136" s="9"/>
      <c r="H1136" s="9"/>
      <c r="I1136" s="9"/>
      <c r="J1136" s="9"/>
      <c r="K1136" s="9"/>
      <c r="L1136" s="9"/>
      <c r="M1136" s="9"/>
      <c r="N1136" s="9"/>
      <c r="O1136" s="9"/>
      <c r="P1136" s="9"/>
      <c r="Q1136" s="9"/>
      <c r="R1136" s="9"/>
      <c r="S1136" s="9"/>
      <c r="T1136" s="9"/>
      <c r="U1136" s="9"/>
      <c r="V1136" s="9"/>
      <c r="W1136" s="9"/>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row>
    <row r="1137" spans="1:121" hidden="1">
      <c r="A1137" s="9"/>
      <c r="B1137" s="9"/>
      <c r="C1137" s="9"/>
      <c r="D1137" s="9"/>
      <c r="E1137" s="9"/>
      <c r="F1137" s="9"/>
      <c r="G1137" s="9"/>
      <c r="H1137" s="9"/>
      <c r="I1137" s="9"/>
      <c r="J1137" s="9"/>
      <c r="K1137" s="9"/>
      <c r="L1137" s="9"/>
      <c r="M1137" s="9"/>
      <c r="N1137" s="9"/>
      <c r="O1137" s="9"/>
      <c r="P1137" s="9"/>
      <c r="Q1137" s="9"/>
      <c r="R1137" s="9"/>
      <c r="S1137" s="9"/>
      <c r="T1137" s="9"/>
      <c r="U1137" s="9"/>
      <c r="V1137" s="9"/>
      <c r="W1137" s="9"/>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row>
    <row r="1138" spans="1:121" hidden="1">
      <c r="A1138" s="9"/>
      <c r="B1138" s="9"/>
      <c r="C1138" s="9"/>
      <c r="D1138" s="9"/>
      <c r="E1138" s="9"/>
      <c r="F1138" s="9"/>
      <c r="G1138" s="9"/>
      <c r="H1138" s="9"/>
      <c r="I1138" s="9"/>
      <c r="J1138" s="9"/>
      <c r="K1138" s="9"/>
      <c r="L1138" s="9"/>
      <c r="M1138" s="9"/>
      <c r="N1138" s="9"/>
      <c r="O1138" s="9"/>
      <c r="P1138" s="9"/>
      <c r="Q1138" s="9"/>
      <c r="R1138" s="9"/>
      <c r="S1138" s="9"/>
      <c r="T1138" s="9"/>
      <c r="U1138" s="9"/>
      <c r="V1138" s="9"/>
      <c r="W1138" s="9"/>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row>
    <row r="1139" spans="1:121" hidden="1">
      <c r="A1139" s="9"/>
      <c r="B1139" s="9"/>
      <c r="C1139" s="9"/>
      <c r="D1139" s="9"/>
      <c r="E1139" s="9"/>
      <c r="F1139" s="9"/>
      <c r="G1139" s="9"/>
      <c r="H1139" s="9"/>
      <c r="I1139" s="9"/>
      <c r="J1139" s="9"/>
      <c r="K1139" s="9"/>
      <c r="L1139" s="9"/>
      <c r="M1139" s="9"/>
      <c r="N1139" s="9"/>
      <c r="O1139" s="9"/>
      <c r="P1139" s="9"/>
      <c r="Q1139" s="9"/>
      <c r="R1139" s="9"/>
      <c r="S1139" s="9"/>
      <c r="T1139" s="9"/>
      <c r="U1139" s="9"/>
      <c r="V1139" s="9"/>
      <c r="W1139" s="9"/>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row>
    <row r="1140" spans="1:121" hidden="1">
      <c r="A1140" s="9"/>
      <c r="B1140" s="9"/>
      <c r="C1140" s="9"/>
      <c r="D1140" s="9"/>
      <c r="E1140" s="9"/>
      <c r="F1140" s="9"/>
      <c r="G1140" s="9"/>
      <c r="H1140" s="9"/>
      <c r="I1140" s="9"/>
      <c r="J1140" s="9"/>
      <c r="K1140" s="9"/>
      <c r="L1140" s="9"/>
      <c r="M1140" s="9"/>
      <c r="N1140" s="9"/>
      <c r="O1140" s="9"/>
      <c r="P1140" s="9"/>
      <c r="Q1140" s="9"/>
      <c r="R1140" s="9"/>
      <c r="S1140" s="9"/>
      <c r="T1140" s="9"/>
      <c r="U1140" s="9"/>
      <c r="V1140" s="9"/>
      <c r="W1140" s="9"/>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row>
    <row r="1141" spans="1:121" hidden="1">
      <c r="A1141" s="9"/>
      <c r="B1141" s="9"/>
      <c r="C1141" s="9"/>
      <c r="D1141" s="9"/>
      <c r="E1141" s="9"/>
      <c r="F1141" s="9"/>
      <c r="G1141" s="9"/>
      <c r="H1141" s="9"/>
      <c r="I1141" s="9"/>
      <c r="J1141" s="9"/>
      <c r="K1141" s="9"/>
      <c r="L1141" s="9"/>
      <c r="M1141" s="9"/>
      <c r="N1141" s="9"/>
      <c r="O1141" s="9"/>
      <c r="P1141" s="9"/>
      <c r="Q1141" s="9"/>
      <c r="R1141" s="9"/>
      <c r="S1141" s="9"/>
      <c r="T1141" s="9"/>
      <c r="U1141" s="9"/>
      <c r="V1141" s="9"/>
      <c r="W1141" s="9"/>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row>
    <row r="1142" spans="1:121" hidden="1">
      <c r="A1142" s="9"/>
      <c r="B1142" s="9"/>
      <c r="C1142" s="9"/>
      <c r="D1142" s="9"/>
      <c r="E1142" s="9"/>
      <c r="F1142" s="9"/>
      <c r="G1142" s="9"/>
      <c r="H1142" s="9"/>
      <c r="I1142" s="9"/>
      <c r="J1142" s="9"/>
      <c r="K1142" s="9"/>
      <c r="L1142" s="9"/>
      <c r="M1142" s="9"/>
      <c r="N1142" s="9"/>
      <c r="O1142" s="9"/>
      <c r="P1142" s="9"/>
      <c r="Q1142" s="9"/>
      <c r="R1142" s="9"/>
      <c r="S1142" s="9"/>
      <c r="T1142" s="9"/>
      <c r="U1142" s="9"/>
      <c r="V1142" s="9"/>
      <c r="W1142" s="9"/>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row>
    <row r="1143" spans="1:121" hidden="1">
      <c r="A1143" s="9"/>
      <c r="B1143" s="9"/>
      <c r="C1143" s="9"/>
      <c r="D1143" s="9"/>
      <c r="E1143" s="9"/>
      <c r="F1143" s="9"/>
      <c r="G1143" s="9"/>
      <c r="H1143" s="9"/>
      <c r="I1143" s="9"/>
      <c r="J1143" s="9"/>
      <c r="K1143" s="9"/>
      <c r="L1143" s="9"/>
      <c r="M1143" s="9"/>
      <c r="N1143" s="9"/>
      <c r="O1143" s="9"/>
      <c r="P1143" s="9"/>
      <c r="Q1143" s="9"/>
      <c r="R1143" s="9"/>
      <c r="S1143" s="9"/>
      <c r="T1143" s="9"/>
      <c r="U1143" s="9"/>
      <c r="V1143" s="9"/>
      <c r="W1143" s="9"/>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row>
    <row r="1144" spans="1:121" hidden="1">
      <c r="A1144" s="9"/>
      <c r="B1144" s="9"/>
      <c r="C1144" s="9"/>
      <c r="D1144" s="9"/>
      <c r="E1144" s="9"/>
      <c r="F1144" s="9"/>
      <c r="G1144" s="9"/>
      <c r="H1144" s="9"/>
      <c r="I1144" s="9"/>
      <c r="J1144" s="9"/>
      <c r="K1144" s="9"/>
      <c r="L1144" s="9"/>
      <c r="M1144" s="9"/>
      <c r="N1144" s="9"/>
      <c r="O1144" s="9"/>
      <c r="P1144" s="9"/>
      <c r="Q1144" s="9"/>
      <c r="R1144" s="9"/>
      <c r="S1144" s="9"/>
      <c r="T1144" s="9"/>
      <c r="U1144" s="9"/>
      <c r="V1144" s="9"/>
      <c r="W1144" s="9"/>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row>
    <row r="1145" spans="1:121" hidden="1">
      <c r="A1145" s="9"/>
      <c r="B1145" s="9"/>
      <c r="C1145" s="9"/>
      <c r="D1145" s="9"/>
      <c r="E1145" s="9"/>
      <c r="F1145" s="9"/>
      <c r="G1145" s="9"/>
      <c r="H1145" s="9"/>
      <c r="I1145" s="9"/>
      <c r="J1145" s="9"/>
      <c r="K1145" s="9"/>
      <c r="L1145" s="9"/>
      <c r="M1145" s="9"/>
      <c r="N1145" s="9"/>
      <c r="O1145" s="9"/>
      <c r="P1145" s="9"/>
      <c r="Q1145" s="9"/>
      <c r="R1145" s="9"/>
      <c r="S1145" s="9"/>
      <c r="T1145" s="9"/>
      <c r="U1145" s="9"/>
      <c r="V1145" s="9"/>
      <c r="W1145" s="9"/>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row>
    <row r="1146" spans="1:121" hidden="1">
      <c r="A1146" s="9"/>
      <c r="B1146" s="9"/>
      <c r="C1146" s="9"/>
      <c r="D1146" s="9"/>
      <c r="E1146" s="9"/>
      <c r="F1146" s="9"/>
      <c r="G1146" s="9"/>
      <c r="H1146" s="9"/>
      <c r="I1146" s="9"/>
      <c r="J1146" s="9"/>
      <c r="K1146" s="9"/>
      <c r="L1146" s="9"/>
      <c r="M1146" s="9"/>
      <c r="N1146" s="9"/>
      <c r="O1146" s="9"/>
      <c r="P1146" s="9"/>
      <c r="Q1146" s="9"/>
      <c r="R1146" s="9"/>
      <c r="S1146" s="9"/>
      <c r="T1146" s="9"/>
      <c r="U1146" s="9"/>
      <c r="V1146" s="9"/>
      <c r="W1146" s="9"/>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row>
    <row r="1147" spans="1:121" hidden="1">
      <c r="A1147" s="9"/>
      <c r="B1147" s="9"/>
      <c r="C1147" s="9"/>
      <c r="D1147" s="9"/>
      <c r="E1147" s="9"/>
      <c r="F1147" s="9"/>
      <c r="G1147" s="9"/>
      <c r="H1147" s="9"/>
      <c r="I1147" s="9"/>
      <c r="J1147" s="9"/>
      <c r="K1147" s="9"/>
      <c r="L1147" s="9"/>
      <c r="M1147" s="9"/>
      <c r="N1147" s="9"/>
      <c r="O1147" s="9"/>
      <c r="P1147" s="9"/>
      <c r="Q1147" s="9"/>
      <c r="R1147" s="9"/>
      <c r="S1147" s="9"/>
      <c r="T1147" s="9"/>
      <c r="U1147" s="9"/>
      <c r="V1147" s="9"/>
      <c r="W1147" s="9"/>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row>
    <row r="1148" spans="1:121" hidden="1">
      <c r="A1148" s="9"/>
      <c r="B1148" s="9"/>
      <c r="C1148" s="9"/>
      <c r="D1148" s="9"/>
      <c r="E1148" s="9"/>
      <c r="F1148" s="9"/>
      <c r="G1148" s="9"/>
      <c r="H1148" s="9"/>
      <c r="I1148" s="9"/>
      <c r="J1148" s="9"/>
      <c r="K1148" s="9"/>
      <c r="L1148" s="9"/>
      <c r="M1148" s="9"/>
      <c r="N1148" s="9"/>
      <c r="O1148" s="9"/>
      <c r="P1148" s="9"/>
      <c r="Q1148" s="9"/>
      <c r="R1148" s="9"/>
      <c r="S1148" s="9"/>
      <c r="T1148" s="9"/>
      <c r="U1148" s="9"/>
      <c r="V1148" s="9"/>
      <c r="W1148" s="9"/>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row>
    <row r="1149" spans="1:121" hidden="1">
      <c r="A1149" s="9"/>
      <c r="B1149" s="9"/>
      <c r="C1149" s="9"/>
      <c r="D1149" s="9"/>
      <c r="E1149" s="9"/>
      <c r="F1149" s="9"/>
      <c r="G1149" s="9"/>
      <c r="H1149" s="9"/>
      <c r="I1149" s="9"/>
      <c r="J1149" s="9"/>
      <c r="K1149" s="9"/>
      <c r="L1149" s="9"/>
      <c r="M1149" s="9"/>
      <c r="N1149" s="9"/>
      <c r="O1149" s="9"/>
      <c r="P1149" s="9"/>
      <c r="Q1149" s="9"/>
      <c r="R1149" s="9"/>
      <c r="S1149" s="9"/>
      <c r="T1149" s="9"/>
      <c r="U1149" s="9"/>
      <c r="V1149" s="9"/>
      <c r="W1149" s="9"/>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row>
    <row r="1150" spans="1:121" hidden="1">
      <c r="A1150" s="9"/>
      <c r="B1150" s="9"/>
      <c r="C1150" s="9"/>
      <c r="D1150" s="9"/>
      <c r="E1150" s="9"/>
      <c r="F1150" s="9"/>
      <c r="G1150" s="9"/>
      <c r="H1150" s="9"/>
      <c r="I1150" s="9"/>
      <c r="J1150" s="9"/>
      <c r="K1150" s="9"/>
      <c r="L1150" s="9"/>
      <c r="M1150" s="9"/>
      <c r="N1150" s="9"/>
      <c r="O1150" s="9"/>
      <c r="P1150" s="9"/>
      <c r="Q1150" s="9"/>
      <c r="R1150" s="9"/>
      <c r="S1150" s="9"/>
      <c r="T1150" s="9"/>
      <c r="U1150" s="9"/>
      <c r="V1150" s="9"/>
      <c r="W1150" s="9"/>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row>
    <row r="1151" spans="1:121" hidden="1">
      <c r="A1151" s="9"/>
      <c r="B1151" s="9"/>
      <c r="C1151" s="9"/>
      <c r="D1151" s="9"/>
      <c r="E1151" s="9"/>
      <c r="F1151" s="9"/>
      <c r="G1151" s="9"/>
      <c r="H1151" s="9"/>
      <c r="I1151" s="9"/>
      <c r="J1151" s="9"/>
      <c r="K1151" s="9"/>
      <c r="L1151" s="9"/>
      <c r="M1151" s="9"/>
      <c r="N1151" s="9"/>
      <c r="O1151" s="9"/>
      <c r="P1151" s="9"/>
      <c r="Q1151" s="9"/>
      <c r="R1151" s="9"/>
      <c r="S1151" s="9"/>
      <c r="T1151" s="9"/>
      <c r="U1151" s="9"/>
      <c r="V1151" s="9"/>
      <c r="W1151" s="9"/>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row>
    <row r="1152" spans="1:121" hidden="1">
      <c r="A1152" s="9"/>
      <c r="B1152" s="9"/>
      <c r="C1152" s="9"/>
      <c r="D1152" s="9"/>
      <c r="E1152" s="9"/>
      <c r="F1152" s="9"/>
      <c r="G1152" s="9"/>
      <c r="H1152" s="9"/>
      <c r="I1152" s="9"/>
      <c r="J1152" s="9"/>
      <c r="K1152" s="9"/>
      <c r="L1152" s="9"/>
      <c r="M1152" s="9"/>
      <c r="N1152" s="9"/>
      <c r="O1152" s="9"/>
      <c r="P1152" s="9"/>
      <c r="Q1152" s="9"/>
      <c r="R1152" s="9"/>
      <c r="S1152" s="9"/>
      <c r="T1152" s="9"/>
      <c r="U1152" s="9"/>
      <c r="V1152" s="9"/>
      <c r="W1152" s="9"/>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row>
    <row r="1153" spans="1:121" hidden="1">
      <c r="A1153" s="9"/>
      <c r="B1153" s="9"/>
      <c r="C1153" s="9"/>
      <c r="D1153" s="9"/>
      <c r="E1153" s="9"/>
      <c r="F1153" s="9"/>
      <c r="G1153" s="9"/>
      <c r="H1153" s="9"/>
      <c r="I1153" s="9"/>
      <c r="J1153" s="9"/>
      <c r="K1153" s="9"/>
      <c r="L1153" s="9"/>
      <c r="M1153" s="9"/>
      <c r="N1153" s="9"/>
      <c r="O1153" s="9"/>
      <c r="P1153" s="9"/>
      <c r="Q1153" s="9"/>
      <c r="R1153" s="9"/>
      <c r="S1153" s="9"/>
      <c r="T1153" s="9"/>
      <c r="U1153" s="9"/>
      <c r="V1153" s="9"/>
      <c r="W1153" s="9"/>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row>
    <row r="1154" spans="1:121" hidden="1">
      <c r="A1154" s="9"/>
      <c r="B1154" s="9"/>
      <c r="C1154" s="9"/>
      <c r="D1154" s="9"/>
      <c r="E1154" s="9"/>
      <c r="F1154" s="9"/>
      <c r="G1154" s="9"/>
      <c r="H1154" s="9"/>
      <c r="I1154" s="9"/>
      <c r="J1154" s="9"/>
      <c r="K1154" s="9"/>
      <c r="L1154" s="9"/>
      <c r="M1154" s="9"/>
      <c r="N1154" s="9"/>
      <c r="O1154" s="9"/>
      <c r="P1154" s="9"/>
      <c r="Q1154" s="9"/>
      <c r="R1154" s="9"/>
      <c r="S1154" s="9"/>
      <c r="T1154" s="9"/>
      <c r="U1154" s="9"/>
      <c r="V1154" s="9"/>
      <c r="W1154" s="9"/>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row>
    <row r="1155" spans="1:121" hidden="1">
      <c r="A1155" s="9"/>
      <c r="B1155" s="9"/>
      <c r="C1155" s="9"/>
      <c r="D1155" s="9"/>
      <c r="E1155" s="9"/>
      <c r="F1155" s="9"/>
      <c r="G1155" s="9"/>
      <c r="H1155" s="9"/>
      <c r="I1155" s="9"/>
      <c r="J1155" s="9"/>
      <c r="K1155" s="9"/>
      <c r="L1155" s="9"/>
      <c r="M1155" s="9"/>
      <c r="N1155" s="9"/>
      <c r="O1155" s="9"/>
      <c r="P1155" s="9"/>
      <c r="Q1155" s="9"/>
      <c r="R1155" s="9"/>
      <c r="S1155" s="9"/>
      <c r="T1155" s="9"/>
      <c r="U1155" s="9"/>
      <c r="V1155" s="9"/>
      <c r="W1155" s="9"/>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row>
    <row r="1156" spans="1:121" hidden="1">
      <c r="A1156" s="9"/>
      <c r="B1156" s="9"/>
      <c r="C1156" s="9"/>
      <c r="D1156" s="9"/>
      <c r="E1156" s="9"/>
      <c r="F1156" s="9"/>
      <c r="G1156" s="9"/>
      <c r="H1156" s="9"/>
      <c r="I1156" s="9"/>
      <c r="J1156" s="9"/>
      <c r="K1156" s="9"/>
      <c r="L1156" s="9"/>
      <c r="M1156" s="9"/>
      <c r="N1156" s="9"/>
      <c r="O1156" s="9"/>
      <c r="P1156" s="9"/>
      <c r="Q1156" s="9"/>
      <c r="R1156" s="9"/>
      <c r="S1156" s="9"/>
      <c r="T1156" s="9"/>
      <c r="U1156" s="9"/>
      <c r="V1156" s="9"/>
      <c r="W1156" s="9"/>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row>
    <row r="1157" spans="1:121" hidden="1">
      <c r="A1157" s="9"/>
      <c r="B1157" s="9"/>
      <c r="C1157" s="9"/>
      <c r="D1157" s="9"/>
      <c r="E1157" s="9"/>
      <c r="F1157" s="9"/>
      <c r="G1157" s="9"/>
      <c r="H1157" s="9"/>
      <c r="I1157" s="9"/>
      <c r="J1157" s="9"/>
      <c r="K1157" s="9"/>
      <c r="L1157" s="9"/>
      <c r="M1157" s="9"/>
      <c r="N1157" s="9"/>
      <c r="O1157" s="9"/>
      <c r="P1157" s="9"/>
      <c r="Q1157" s="9"/>
      <c r="R1157" s="9"/>
      <c r="S1157" s="9"/>
      <c r="T1157" s="9"/>
      <c r="U1157" s="9"/>
      <c r="V1157" s="9"/>
      <c r="W1157" s="9"/>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row>
    <row r="1158" spans="1:121" hidden="1">
      <c r="A1158" s="9"/>
      <c r="B1158" s="9"/>
      <c r="C1158" s="9"/>
      <c r="D1158" s="9"/>
      <c r="E1158" s="9"/>
      <c r="F1158" s="9"/>
      <c r="G1158" s="9"/>
      <c r="H1158" s="9"/>
      <c r="I1158" s="9"/>
      <c r="J1158" s="9"/>
      <c r="K1158" s="9"/>
      <c r="L1158" s="9"/>
      <c r="M1158" s="9"/>
      <c r="N1158" s="9"/>
      <c r="O1158" s="9"/>
      <c r="P1158" s="9"/>
      <c r="Q1158" s="9"/>
      <c r="R1158" s="9"/>
      <c r="S1158" s="9"/>
      <c r="T1158" s="9"/>
      <c r="U1158" s="9"/>
      <c r="V1158" s="9"/>
      <c r="W1158" s="9"/>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row>
    <row r="1159" spans="1:121" hidden="1">
      <c r="A1159" s="9"/>
      <c r="B1159" s="9"/>
      <c r="C1159" s="9"/>
      <c r="D1159" s="9"/>
      <c r="E1159" s="9"/>
      <c r="F1159" s="9"/>
      <c r="G1159" s="9"/>
      <c r="H1159" s="9"/>
      <c r="I1159" s="9"/>
      <c r="J1159" s="9"/>
      <c r="K1159" s="9"/>
      <c r="L1159" s="9"/>
      <c r="M1159" s="9"/>
      <c r="N1159" s="9"/>
      <c r="O1159" s="9"/>
      <c r="P1159" s="9"/>
      <c r="Q1159" s="9"/>
      <c r="R1159" s="9"/>
      <c r="S1159" s="9"/>
      <c r="T1159" s="9"/>
      <c r="U1159" s="9"/>
      <c r="V1159" s="9"/>
      <c r="W1159" s="9"/>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row>
    <row r="1160" spans="1:121" hidden="1">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row>
    <row r="1161" spans="1:121" hidden="1">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row>
    <row r="1162" spans="1:121" hidden="1">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row>
    <row r="1163" spans="1:121" hidden="1">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row>
    <row r="1164" spans="1:121" hidden="1">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row>
    <row r="1165" spans="1:121" hidden="1">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row>
    <row r="1166" spans="1:121" hidden="1">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row>
    <row r="1167" spans="1:121" hidden="1">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row>
    <row r="1168" spans="1:121" hidden="1">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row>
    <row r="1169" spans="1:121" hidden="1">
      <c r="A1169" s="9"/>
      <c r="B1169" s="9"/>
      <c r="C1169" s="9"/>
      <c r="D1169" s="9"/>
      <c r="E1169" s="9"/>
      <c r="F1169" s="9"/>
      <c r="G1169" s="9"/>
      <c r="H1169" s="9"/>
      <c r="I1169" s="9"/>
      <c r="J1169" s="9"/>
      <c r="K1169" s="9"/>
      <c r="L1169" s="9"/>
      <c r="M1169" s="9"/>
      <c r="N1169" s="9"/>
      <c r="O1169" s="9"/>
      <c r="P1169" s="9"/>
      <c r="Q1169" s="9"/>
      <c r="R1169" s="9"/>
      <c r="S1169" s="9"/>
      <c r="T1169" s="9"/>
      <c r="U1169" s="9"/>
      <c r="V1169" s="9"/>
      <c r="W1169" s="9"/>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row>
    <row r="1170" spans="1:121" hidden="1">
      <c r="A1170" s="9"/>
      <c r="B1170" s="9"/>
      <c r="C1170" s="9"/>
      <c r="D1170" s="9"/>
      <c r="E1170" s="9"/>
      <c r="F1170" s="9"/>
      <c r="G1170" s="9"/>
      <c r="H1170" s="9"/>
      <c r="I1170" s="9"/>
      <c r="J1170" s="9"/>
      <c r="K1170" s="9"/>
      <c r="L1170" s="9"/>
      <c r="M1170" s="9"/>
      <c r="N1170" s="9"/>
      <c r="O1170" s="9"/>
      <c r="P1170" s="9"/>
      <c r="Q1170" s="9"/>
      <c r="R1170" s="9"/>
      <c r="S1170" s="9"/>
      <c r="T1170" s="9"/>
      <c r="U1170" s="9"/>
      <c r="V1170" s="9"/>
      <c r="W1170" s="9"/>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row>
    <row r="1171" spans="1:121" hidden="1">
      <c r="A1171" s="9"/>
      <c r="B1171" s="9"/>
      <c r="C1171" s="9"/>
      <c r="D1171" s="9"/>
      <c r="E1171" s="9"/>
      <c r="F1171" s="9"/>
      <c r="G1171" s="9"/>
      <c r="H1171" s="9"/>
      <c r="I1171" s="9"/>
      <c r="J1171" s="9"/>
      <c r="K1171" s="9"/>
      <c r="L1171" s="9"/>
      <c r="M1171" s="9"/>
      <c r="N1171" s="9"/>
      <c r="O1171" s="9"/>
      <c r="P1171" s="9"/>
      <c r="Q1171" s="9"/>
      <c r="R1171" s="9"/>
      <c r="S1171" s="9"/>
      <c r="T1171" s="9"/>
      <c r="U1171" s="9"/>
      <c r="V1171" s="9"/>
      <c r="W1171" s="9"/>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row>
    <row r="1172" spans="1:121" hidden="1">
      <c r="A1172" s="9"/>
      <c r="B1172" s="9"/>
      <c r="C1172" s="9"/>
      <c r="D1172" s="9"/>
      <c r="E1172" s="9"/>
      <c r="F1172" s="9"/>
      <c r="G1172" s="9"/>
      <c r="H1172" s="9"/>
      <c r="I1172" s="9"/>
      <c r="J1172" s="9"/>
      <c r="K1172" s="9"/>
      <c r="L1172" s="9"/>
      <c r="M1172" s="9"/>
      <c r="N1172" s="9"/>
      <c r="O1172" s="9"/>
      <c r="P1172" s="9"/>
      <c r="Q1172" s="9"/>
      <c r="R1172" s="9"/>
      <c r="S1172" s="9"/>
      <c r="T1172" s="9"/>
      <c r="U1172" s="9"/>
      <c r="V1172" s="9"/>
      <c r="W1172" s="9"/>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row>
    <row r="1173" spans="1:121" hidden="1">
      <c r="A1173" s="9"/>
      <c r="B1173" s="9"/>
      <c r="C1173" s="9"/>
      <c r="D1173" s="9"/>
      <c r="E1173" s="9"/>
      <c r="F1173" s="9"/>
      <c r="G1173" s="9"/>
      <c r="H1173" s="9"/>
      <c r="I1173" s="9"/>
      <c r="J1173" s="9"/>
      <c r="K1173" s="9"/>
      <c r="L1173" s="9"/>
      <c r="M1173" s="9"/>
      <c r="N1173" s="9"/>
      <c r="O1173" s="9"/>
      <c r="P1173" s="9"/>
      <c r="Q1173" s="9"/>
      <c r="R1173" s="9"/>
      <c r="S1173" s="9"/>
      <c r="T1173" s="9"/>
      <c r="U1173" s="9"/>
      <c r="V1173" s="9"/>
      <c r="W1173" s="9"/>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row>
    <row r="1174" spans="1:121" hidden="1">
      <c r="A1174" s="9"/>
      <c r="B1174" s="9"/>
      <c r="C1174" s="9"/>
      <c r="D1174" s="9"/>
      <c r="E1174" s="9"/>
      <c r="F1174" s="9"/>
      <c r="G1174" s="9"/>
      <c r="H1174" s="9"/>
      <c r="I1174" s="9"/>
      <c r="J1174" s="9"/>
      <c r="K1174" s="9"/>
      <c r="L1174" s="9"/>
      <c r="M1174" s="9"/>
      <c r="N1174" s="9"/>
      <c r="O1174" s="9"/>
      <c r="P1174" s="9"/>
      <c r="Q1174" s="9"/>
      <c r="R1174" s="9"/>
      <c r="S1174" s="9"/>
      <c r="T1174" s="9"/>
      <c r="U1174" s="9"/>
      <c r="V1174" s="9"/>
      <c r="W1174" s="9"/>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row>
    <row r="1175" spans="1:121" hidden="1">
      <c r="A1175" s="9"/>
      <c r="B1175" s="9"/>
      <c r="C1175" s="9"/>
      <c r="D1175" s="9"/>
      <c r="E1175" s="9"/>
      <c r="F1175" s="9"/>
      <c r="G1175" s="9"/>
      <c r="H1175" s="9"/>
      <c r="I1175" s="9"/>
      <c r="J1175" s="9"/>
      <c r="K1175" s="9"/>
      <c r="L1175" s="9"/>
      <c r="M1175" s="9"/>
      <c r="N1175" s="9"/>
      <c r="O1175" s="9"/>
      <c r="P1175" s="9"/>
      <c r="Q1175" s="9"/>
      <c r="R1175" s="9"/>
      <c r="S1175" s="9"/>
      <c r="T1175" s="9"/>
      <c r="U1175" s="9"/>
      <c r="V1175" s="9"/>
      <c r="W1175" s="9"/>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row>
    <row r="1176" spans="1:121" hidden="1">
      <c r="A1176" s="9"/>
      <c r="B1176" s="9"/>
      <c r="C1176" s="9"/>
      <c r="D1176" s="9"/>
      <c r="E1176" s="9"/>
      <c r="F1176" s="9"/>
      <c r="G1176" s="9"/>
      <c r="H1176" s="9"/>
      <c r="I1176" s="9"/>
      <c r="J1176" s="9"/>
      <c r="K1176" s="9"/>
      <c r="L1176" s="9"/>
      <c r="M1176" s="9"/>
      <c r="N1176" s="9"/>
      <c r="O1176" s="9"/>
      <c r="P1176" s="9"/>
      <c r="Q1176" s="9"/>
      <c r="R1176" s="9"/>
      <c r="S1176" s="9"/>
      <c r="T1176" s="9"/>
      <c r="U1176" s="9"/>
      <c r="V1176" s="9"/>
      <c r="W1176" s="9"/>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row>
    <row r="1177" spans="1:121" hidden="1">
      <c r="A1177" s="9"/>
      <c r="B1177" s="9"/>
      <c r="C1177" s="9"/>
      <c r="D1177" s="9"/>
      <c r="E1177" s="9"/>
      <c r="F1177" s="9"/>
      <c r="G1177" s="9"/>
      <c r="H1177" s="9"/>
      <c r="I1177" s="9"/>
      <c r="J1177" s="9"/>
      <c r="K1177" s="9"/>
      <c r="L1177" s="9"/>
      <c r="M1177" s="9"/>
      <c r="N1177" s="9"/>
      <c r="O1177" s="9"/>
      <c r="P1177" s="9"/>
      <c r="Q1177" s="9"/>
      <c r="R1177" s="9"/>
      <c r="S1177" s="9"/>
      <c r="T1177" s="9"/>
      <c r="U1177" s="9"/>
      <c r="V1177" s="9"/>
      <c r="W1177" s="9"/>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row>
    <row r="1178" spans="1:121" hidden="1">
      <c r="A1178" s="9"/>
      <c r="B1178" s="9"/>
      <c r="C1178" s="9"/>
      <c r="D1178" s="9"/>
      <c r="E1178" s="9"/>
      <c r="F1178" s="9"/>
      <c r="G1178" s="9"/>
      <c r="H1178" s="9"/>
      <c r="I1178" s="9"/>
      <c r="J1178" s="9"/>
      <c r="K1178" s="9"/>
      <c r="L1178" s="9"/>
      <c r="M1178" s="9"/>
      <c r="N1178" s="9"/>
      <c r="O1178" s="9"/>
      <c r="P1178" s="9"/>
      <c r="Q1178" s="9"/>
      <c r="R1178" s="9"/>
      <c r="S1178" s="9"/>
      <c r="T1178" s="9"/>
      <c r="U1178" s="9"/>
      <c r="V1178" s="9"/>
      <c r="W1178" s="9"/>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row>
    <row r="1179" spans="1:121" hidden="1">
      <c r="A1179" s="9"/>
      <c r="B1179" s="9"/>
      <c r="C1179" s="9"/>
      <c r="D1179" s="9"/>
      <c r="E1179" s="9"/>
      <c r="F1179" s="9"/>
      <c r="G1179" s="9"/>
      <c r="H1179" s="9"/>
      <c r="I1179" s="9"/>
      <c r="J1179" s="9"/>
      <c r="K1179" s="9"/>
      <c r="L1179" s="9"/>
      <c r="M1179" s="9"/>
      <c r="N1179" s="9"/>
      <c r="O1179" s="9"/>
      <c r="P1179" s="9"/>
      <c r="Q1179" s="9"/>
      <c r="R1179" s="9"/>
      <c r="S1179" s="9"/>
      <c r="T1179" s="9"/>
      <c r="U1179" s="9"/>
      <c r="V1179" s="9"/>
      <c r="W1179" s="9"/>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row>
    <row r="1180" spans="1:121" hidden="1">
      <c r="A1180" s="9"/>
      <c r="B1180" s="9"/>
      <c r="C1180" s="9"/>
      <c r="D1180" s="9"/>
      <c r="E1180" s="9"/>
      <c r="F1180" s="9"/>
      <c r="G1180" s="9"/>
      <c r="H1180" s="9"/>
      <c r="I1180" s="9"/>
      <c r="J1180" s="9"/>
      <c r="K1180" s="9"/>
      <c r="L1180" s="9"/>
      <c r="M1180" s="9"/>
      <c r="N1180" s="9"/>
      <c r="O1180" s="9"/>
      <c r="P1180" s="9"/>
      <c r="Q1180" s="9"/>
      <c r="R1180" s="9"/>
      <c r="S1180" s="9"/>
      <c r="T1180" s="9"/>
      <c r="U1180" s="9"/>
      <c r="V1180" s="9"/>
      <c r="W1180" s="9"/>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row>
    <row r="1181" spans="1:121" hidden="1">
      <c r="A1181" s="9"/>
      <c r="B1181" s="9"/>
      <c r="C1181" s="9"/>
      <c r="D1181" s="9"/>
      <c r="E1181" s="9"/>
      <c r="F1181" s="9"/>
      <c r="G1181" s="9"/>
      <c r="H1181" s="9"/>
      <c r="I1181" s="9"/>
      <c r="J1181" s="9"/>
      <c r="K1181" s="9"/>
      <c r="L1181" s="9"/>
      <c r="M1181" s="9"/>
      <c r="N1181" s="9"/>
      <c r="O1181" s="9"/>
      <c r="P1181" s="9"/>
      <c r="Q1181" s="9"/>
      <c r="R1181" s="9"/>
      <c r="S1181" s="9"/>
      <c r="T1181" s="9"/>
      <c r="U1181" s="9"/>
      <c r="V1181" s="9"/>
      <c r="W1181" s="9"/>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row>
    <row r="1182" spans="1:121" hidden="1">
      <c r="A1182" s="9"/>
      <c r="B1182" s="9"/>
      <c r="C1182" s="9"/>
      <c r="D1182" s="9"/>
      <c r="E1182" s="9"/>
      <c r="F1182" s="9"/>
      <c r="G1182" s="9"/>
      <c r="H1182" s="9"/>
      <c r="I1182" s="9"/>
      <c r="J1182" s="9"/>
      <c r="K1182" s="9"/>
      <c r="L1182" s="9"/>
      <c r="M1182" s="9"/>
      <c r="N1182" s="9"/>
      <c r="O1182" s="9"/>
      <c r="P1182" s="9"/>
      <c r="Q1182" s="9"/>
      <c r="R1182" s="9"/>
      <c r="S1182" s="9"/>
      <c r="T1182" s="9"/>
      <c r="U1182" s="9"/>
      <c r="V1182" s="9"/>
      <c r="W1182" s="9"/>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row>
    <row r="1183" spans="1:121" hidden="1">
      <c r="A1183" s="9"/>
      <c r="B1183" s="9"/>
      <c r="C1183" s="9"/>
      <c r="D1183" s="9"/>
      <c r="E1183" s="9"/>
      <c r="F1183" s="9"/>
      <c r="G1183" s="9"/>
      <c r="H1183" s="9"/>
      <c r="I1183" s="9"/>
      <c r="J1183" s="9"/>
      <c r="K1183" s="9"/>
      <c r="L1183" s="9"/>
      <c r="M1183" s="9"/>
      <c r="N1183" s="9"/>
      <c r="O1183" s="9"/>
      <c r="P1183" s="9"/>
      <c r="Q1183" s="9"/>
      <c r="R1183" s="9"/>
      <c r="S1183" s="9"/>
      <c r="T1183" s="9"/>
      <c r="U1183" s="9"/>
      <c r="V1183" s="9"/>
      <c r="W1183" s="9"/>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row>
    <row r="1184" spans="1:121" hidden="1">
      <c r="A1184" s="9"/>
      <c r="B1184" s="9"/>
      <c r="C1184" s="9"/>
      <c r="D1184" s="9"/>
      <c r="E1184" s="9"/>
      <c r="F1184" s="9"/>
      <c r="G1184" s="9"/>
      <c r="H1184" s="9"/>
      <c r="I1184" s="9"/>
      <c r="J1184" s="9"/>
      <c r="K1184" s="9"/>
      <c r="L1184" s="9"/>
      <c r="M1184" s="9"/>
      <c r="N1184" s="9"/>
      <c r="O1184" s="9"/>
      <c r="P1184" s="9"/>
      <c r="Q1184" s="9"/>
      <c r="R1184" s="9"/>
      <c r="S1184" s="9"/>
      <c r="T1184" s="9"/>
      <c r="U1184" s="9"/>
      <c r="V1184" s="9"/>
      <c r="W1184" s="9"/>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row>
    <row r="1185" spans="1:121" hidden="1">
      <c r="A1185" s="9"/>
      <c r="B1185" s="9"/>
      <c r="C1185" s="9"/>
      <c r="D1185" s="9"/>
      <c r="E1185" s="9"/>
      <c r="F1185" s="9"/>
      <c r="G1185" s="9"/>
      <c r="H1185" s="9"/>
      <c r="I1185" s="9"/>
      <c r="J1185" s="9"/>
      <c r="K1185" s="9"/>
      <c r="L1185" s="9"/>
      <c r="M1185" s="9"/>
      <c r="N1185" s="9"/>
      <c r="O1185" s="9"/>
      <c r="P1185" s="9"/>
      <c r="Q1185" s="9"/>
      <c r="R1185" s="9"/>
      <c r="S1185" s="9"/>
      <c r="T1185" s="9"/>
      <c r="U1185" s="9"/>
      <c r="V1185" s="9"/>
      <c r="W1185" s="9"/>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row>
    <row r="1186" spans="1:121" hidden="1">
      <c r="A1186" s="9"/>
      <c r="B1186" s="9"/>
      <c r="C1186" s="9"/>
      <c r="D1186" s="9"/>
      <c r="E1186" s="9"/>
      <c r="F1186" s="9"/>
      <c r="G1186" s="9"/>
      <c r="H1186" s="9"/>
      <c r="I1186" s="9"/>
      <c r="J1186" s="9"/>
      <c r="K1186" s="9"/>
      <c r="L1186" s="9"/>
      <c r="M1186" s="9"/>
      <c r="N1186" s="9"/>
      <c r="O1186" s="9"/>
      <c r="P1186" s="9"/>
      <c r="Q1186" s="9"/>
      <c r="R1186" s="9"/>
      <c r="S1186" s="9"/>
      <c r="T1186" s="9"/>
      <c r="U1186" s="9"/>
      <c r="V1186" s="9"/>
      <c r="W1186" s="9"/>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row>
    <row r="1187" spans="1:121" hidden="1">
      <c r="A1187" s="9"/>
      <c r="B1187" s="9"/>
      <c r="C1187" s="9"/>
      <c r="D1187" s="9"/>
      <c r="E1187" s="9"/>
      <c r="F1187" s="9"/>
      <c r="G1187" s="9"/>
      <c r="H1187" s="9"/>
      <c r="I1187" s="9"/>
      <c r="J1187" s="9"/>
      <c r="K1187" s="9"/>
      <c r="L1187" s="9"/>
      <c r="M1187" s="9"/>
      <c r="N1187" s="9"/>
      <c r="O1187" s="9"/>
      <c r="P1187" s="9"/>
      <c r="Q1187" s="9"/>
      <c r="R1187" s="9"/>
      <c r="S1187" s="9"/>
      <c r="T1187" s="9"/>
      <c r="U1187" s="9"/>
      <c r="V1187" s="9"/>
      <c r="W1187" s="9"/>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row>
    <row r="1188" spans="1:121" hidden="1">
      <c r="A1188" s="9"/>
      <c r="B1188" s="9"/>
      <c r="C1188" s="9"/>
      <c r="D1188" s="9"/>
      <c r="E1188" s="9"/>
      <c r="F1188" s="9"/>
      <c r="G1188" s="9"/>
      <c r="H1188" s="9"/>
      <c r="I1188" s="9"/>
      <c r="J1188" s="9"/>
      <c r="K1188" s="9"/>
      <c r="L1188" s="9"/>
      <c r="M1188" s="9"/>
      <c r="N1188" s="9"/>
      <c r="O1188" s="9"/>
      <c r="P1188" s="9"/>
      <c r="Q1188" s="9"/>
      <c r="R1188" s="9"/>
      <c r="S1188" s="9"/>
      <c r="T1188" s="9"/>
      <c r="U1188" s="9"/>
      <c r="V1188" s="9"/>
      <c r="W1188" s="9"/>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row>
    <row r="1189" spans="1:121" hidden="1">
      <c r="A1189" s="9"/>
      <c r="B1189" s="9"/>
      <c r="C1189" s="9"/>
      <c r="D1189" s="9"/>
      <c r="E1189" s="9"/>
      <c r="F1189" s="9"/>
      <c r="G1189" s="9"/>
      <c r="H1189" s="9"/>
      <c r="I1189" s="9"/>
      <c r="J1189" s="9"/>
      <c r="K1189" s="9"/>
      <c r="L1189" s="9"/>
      <c r="M1189" s="9"/>
      <c r="N1189" s="9"/>
      <c r="O1189" s="9"/>
      <c r="P1189" s="9"/>
      <c r="Q1189" s="9"/>
      <c r="R1189" s="9"/>
      <c r="S1189" s="9"/>
      <c r="T1189" s="9"/>
      <c r="U1189" s="9"/>
      <c r="V1189" s="9"/>
      <c r="W1189" s="9"/>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row>
    <row r="1190" spans="1:121" hidden="1">
      <c r="A1190" s="9"/>
      <c r="B1190" s="9"/>
      <c r="C1190" s="9"/>
      <c r="D1190" s="9"/>
      <c r="E1190" s="9"/>
      <c r="F1190" s="9"/>
      <c r="G1190" s="9"/>
      <c r="H1190" s="9"/>
      <c r="I1190" s="9"/>
      <c r="J1190" s="9"/>
      <c r="K1190" s="9"/>
      <c r="L1190" s="9"/>
      <c r="M1190" s="9"/>
      <c r="N1190" s="9"/>
      <c r="O1190" s="9"/>
      <c r="P1190" s="9"/>
      <c r="Q1190" s="9"/>
      <c r="R1190" s="9"/>
      <c r="S1190" s="9"/>
      <c r="T1190" s="9"/>
      <c r="U1190" s="9"/>
      <c r="V1190" s="9"/>
      <c r="W1190" s="9"/>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row>
    <row r="1191" spans="1:121" hidden="1">
      <c r="A1191" s="9"/>
      <c r="B1191" s="9"/>
      <c r="C1191" s="9"/>
      <c r="D1191" s="9"/>
      <c r="E1191" s="9"/>
      <c r="F1191" s="9"/>
      <c r="G1191" s="9"/>
      <c r="H1191" s="9"/>
      <c r="I1191" s="9"/>
      <c r="J1191" s="9"/>
      <c r="K1191" s="9"/>
      <c r="L1191" s="9"/>
      <c r="M1191" s="9"/>
      <c r="N1191" s="9"/>
      <c r="O1191" s="9"/>
      <c r="P1191" s="9"/>
      <c r="Q1191" s="9"/>
      <c r="R1191" s="9"/>
      <c r="S1191" s="9"/>
      <c r="T1191" s="9"/>
      <c r="U1191" s="9"/>
      <c r="V1191" s="9"/>
      <c r="W1191" s="9"/>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row>
    <row r="1192" spans="1:121" hidden="1">
      <c r="A1192" s="9"/>
      <c r="B1192" s="9"/>
      <c r="C1192" s="9"/>
      <c r="D1192" s="9"/>
      <c r="E1192" s="9"/>
      <c r="F1192" s="9"/>
      <c r="G1192" s="9"/>
      <c r="H1192" s="9"/>
      <c r="I1192" s="9"/>
      <c r="J1192" s="9"/>
      <c r="K1192" s="9"/>
      <c r="L1192" s="9"/>
      <c r="M1192" s="9"/>
      <c r="N1192" s="9"/>
      <c r="O1192" s="9"/>
      <c r="P1192" s="9"/>
      <c r="Q1192" s="9"/>
      <c r="R1192" s="9"/>
      <c r="S1192" s="9"/>
      <c r="T1192" s="9"/>
      <c r="U1192" s="9"/>
      <c r="V1192" s="9"/>
      <c r="W1192" s="9"/>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row>
    <row r="1193" spans="1:121" hidden="1">
      <c r="A1193" s="9"/>
      <c r="B1193" s="9"/>
      <c r="C1193" s="9"/>
      <c r="D1193" s="9"/>
      <c r="E1193" s="9"/>
      <c r="F1193" s="9"/>
      <c r="G1193" s="9"/>
      <c r="H1193" s="9"/>
      <c r="I1193" s="9"/>
      <c r="J1193" s="9"/>
      <c r="K1193" s="9"/>
      <c r="L1193" s="9"/>
      <c r="M1193" s="9"/>
      <c r="N1193" s="9"/>
      <c r="O1193" s="9"/>
      <c r="P1193" s="9"/>
      <c r="Q1193" s="9"/>
      <c r="R1193" s="9"/>
      <c r="S1193" s="9"/>
      <c r="T1193" s="9"/>
      <c r="U1193" s="9"/>
      <c r="V1193" s="9"/>
      <c r="W1193" s="9"/>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row>
    <row r="1194" spans="1:121" hidden="1">
      <c r="A1194" s="9"/>
      <c r="B1194" s="9"/>
      <c r="C1194" s="9"/>
      <c r="D1194" s="9"/>
      <c r="E1194" s="9"/>
      <c r="F1194" s="9"/>
      <c r="G1194" s="9"/>
      <c r="H1194" s="9"/>
      <c r="I1194" s="9"/>
      <c r="J1194" s="9"/>
      <c r="K1194" s="9"/>
      <c r="L1194" s="9"/>
      <c r="M1194" s="9"/>
      <c r="N1194" s="9"/>
      <c r="O1194" s="9"/>
      <c r="P1194" s="9"/>
      <c r="Q1194" s="9"/>
      <c r="R1194" s="9"/>
      <c r="S1194" s="9"/>
      <c r="T1194" s="9"/>
      <c r="U1194" s="9"/>
      <c r="V1194" s="9"/>
      <c r="W1194" s="9"/>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row>
    <row r="1195" spans="1:121" hidden="1">
      <c r="A1195" s="9"/>
      <c r="B1195" s="9"/>
      <c r="C1195" s="9"/>
      <c r="D1195" s="9"/>
      <c r="E1195" s="9"/>
      <c r="F1195" s="9"/>
      <c r="G1195" s="9"/>
      <c r="H1195" s="9"/>
      <c r="I1195" s="9"/>
      <c r="J1195" s="9"/>
      <c r="K1195" s="9"/>
      <c r="L1195" s="9"/>
      <c r="M1195" s="9"/>
      <c r="N1195" s="9"/>
      <c r="O1195" s="9"/>
      <c r="P1195" s="9"/>
      <c r="Q1195" s="9"/>
      <c r="R1195" s="9"/>
      <c r="S1195" s="9"/>
      <c r="T1195" s="9"/>
      <c r="U1195" s="9"/>
      <c r="V1195" s="9"/>
      <c r="W1195" s="9"/>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row>
    <row r="1196" spans="1:121" hidden="1">
      <c r="A1196" s="9"/>
      <c r="B1196" s="9"/>
      <c r="C1196" s="9"/>
      <c r="D1196" s="9"/>
      <c r="E1196" s="9"/>
      <c r="F1196" s="9"/>
      <c r="G1196" s="9"/>
      <c r="H1196" s="9"/>
      <c r="I1196" s="9"/>
      <c r="J1196" s="9"/>
      <c r="K1196" s="9"/>
      <c r="L1196" s="9"/>
      <c r="M1196" s="9"/>
      <c r="N1196" s="9"/>
      <c r="O1196" s="9"/>
      <c r="P1196" s="9"/>
      <c r="Q1196" s="9"/>
      <c r="R1196" s="9"/>
      <c r="S1196" s="9"/>
      <c r="T1196" s="9"/>
      <c r="U1196" s="9"/>
      <c r="V1196" s="9"/>
      <c r="W1196" s="9"/>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row>
    <row r="1197" spans="1:121" hidden="1">
      <c r="A1197" s="9"/>
      <c r="B1197" s="9"/>
      <c r="C1197" s="9"/>
      <c r="D1197" s="9"/>
      <c r="E1197" s="9"/>
      <c r="F1197" s="9"/>
      <c r="G1197" s="9"/>
      <c r="H1197" s="9"/>
      <c r="I1197" s="9"/>
      <c r="J1197" s="9"/>
      <c r="K1197" s="9"/>
      <c r="L1197" s="9"/>
      <c r="M1197" s="9"/>
      <c r="N1197" s="9"/>
      <c r="O1197" s="9"/>
      <c r="P1197" s="9"/>
      <c r="Q1197" s="9"/>
      <c r="R1197" s="9"/>
      <c r="S1197" s="9"/>
      <c r="T1197" s="9"/>
      <c r="U1197" s="9"/>
      <c r="V1197" s="9"/>
      <c r="W1197" s="9"/>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row>
    <row r="1198" spans="1:121" hidden="1">
      <c r="A1198" s="9"/>
      <c r="B1198" s="9"/>
      <c r="C1198" s="9"/>
      <c r="D1198" s="9"/>
      <c r="E1198" s="9"/>
      <c r="F1198" s="9"/>
      <c r="G1198" s="9"/>
      <c r="H1198" s="9"/>
      <c r="I1198" s="9"/>
      <c r="J1198" s="9"/>
      <c r="K1198" s="9"/>
      <c r="L1198" s="9"/>
      <c r="M1198" s="9"/>
      <c r="N1198" s="9"/>
      <c r="O1198" s="9"/>
      <c r="P1198" s="9"/>
      <c r="Q1198" s="9"/>
      <c r="R1198" s="9"/>
      <c r="S1198" s="9"/>
      <c r="T1198" s="9"/>
      <c r="U1198" s="9"/>
      <c r="V1198" s="9"/>
      <c r="W1198" s="9"/>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row>
    <row r="1199" spans="1:121" hidden="1">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row>
    <row r="1200" spans="1:121" hidden="1">
      <c r="A1200" s="9"/>
      <c r="B1200" s="9"/>
      <c r="C1200" s="9"/>
      <c r="D1200" s="9"/>
      <c r="E1200" s="9"/>
      <c r="F1200" s="9"/>
      <c r="G1200" s="9"/>
      <c r="H1200" s="9"/>
      <c r="I1200" s="9"/>
      <c r="J1200" s="9"/>
      <c r="K1200" s="9"/>
      <c r="L1200" s="9"/>
      <c r="M1200" s="9"/>
      <c r="N1200" s="9"/>
      <c r="O1200" s="9"/>
      <c r="P1200" s="9"/>
      <c r="Q1200" s="9"/>
      <c r="R1200" s="9"/>
      <c r="S1200" s="9"/>
      <c r="T1200" s="9"/>
      <c r="U1200" s="9"/>
      <c r="V1200" s="9"/>
      <c r="W1200" s="9"/>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row>
    <row r="1201" spans="1:121" hidden="1">
      <c r="A1201" s="9"/>
      <c r="B1201" s="9"/>
      <c r="C1201" s="9"/>
      <c r="D1201" s="9"/>
      <c r="E1201" s="9"/>
      <c r="F1201" s="9"/>
      <c r="G1201" s="9"/>
      <c r="H1201" s="9"/>
      <c r="I1201" s="9"/>
      <c r="J1201" s="9"/>
      <c r="K1201" s="9"/>
      <c r="L1201" s="9"/>
      <c r="M1201" s="9"/>
      <c r="N1201" s="9"/>
      <c r="O1201" s="9"/>
      <c r="P1201" s="9"/>
      <c r="Q1201" s="9"/>
      <c r="R1201" s="9"/>
      <c r="S1201" s="9"/>
      <c r="T1201" s="9"/>
      <c r="U1201" s="9"/>
      <c r="V1201" s="9"/>
      <c r="W1201" s="9"/>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row>
    <row r="1202" spans="1:121" hidden="1">
      <c r="A1202" s="9"/>
      <c r="B1202" s="9"/>
      <c r="C1202" s="9"/>
      <c r="D1202" s="9"/>
      <c r="E1202" s="9"/>
      <c r="F1202" s="9"/>
      <c r="G1202" s="9"/>
      <c r="H1202" s="9"/>
      <c r="I1202" s="9"/>
      <c r="J1202" s="9"/>
      <c r="K1202" s="9"/>
      <c r="L1202" s="9"/>
      <c r="M1202" s="9"/>
      <c r="N1202" s="9"/>
      <c r="O1202" s="9"/>
      <c r="P1202" s="9"/>
      <c r="Q1202" s="9"/>
      <c r="R1202" s="9"/>
      <c r="S1202" s="9"/>
      <c r="T1202" s="9"/>
      <c r="U1202" s="9"/>
      <c r="V1202" s="9"/>
      <c r="W1202" s="9"/>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row>
    <row r="1203" spans="1:121" hidden="1">
      <c r="A1203" s="9"/>
      <c r="B1203" s="9"/>
      <c r="C1203" s="9"/>
      <c r="D1203" s="9"/>
      <c r="E1203" s="9"/>
      <c r="F1203" s="9"/>
      <c r="G1203" s="9"/>
      <c r="H1203" s="9"/>
      <c r="I1203" s="9"/>
      <c r="J1203" s="9"/>
      <c r="K1203" s="9"/>
      <c r="L1203" s="9"/>
      <c r="M1203" s="9"/>
      <c r="N1203" s="9"/>
      <c r="O1203" s="9"/>
      <c r="P1203" s="9"/>
      <c r="Q1203" s="9"/>
      <c r="R1203" s="9"/>
      <c r="S1203" s="9"/>
      <c r="T1203" s="9"/>
      <c r="U1203" s="9"/>
      <c r="V1203" s="9"/>
      <c r="W1203" s="9"/>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row>
    <row r="1204" spans="1:121" hidden="1">
      <c r="A1204" s="9"/>
      <c r="B1204" s="9"/>
      <c r="C1204" s="9"/>
      <c r="D1204" s="9"/>
      <c r="E1204" s="9"/>
      <c r="F1204" s="9"/>
      <c r="G1204" s="9"/>
      <c r="H1204" s="9"/>
      <c r="I1204" s="9"/>
      <c r="J1204" s="9"/>
      <c r="K1204" s="9"/>
      <c r="L1204" s="9"/>
      <c r="M1204" s="9"/>
      <c r="N1204" s="9"/>
      <c r="O1204" s="9"/>
      <c r="P1204" s="9"/>
      <c r="Q1204" s="9"/>
      <c r="R1204" s="9"/>
      <c r="S1204" s="9"/>
      <c r="T1204" s="9"/>
      <c r="U1204" s="9"/>
      <c r="V1204" s="9"/>
      <c r="W1204" s="9"/>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row>
    <row r="1205" spans="1:121" hidden="1">
      <c r="A1205" s="9"/>
      <c r="B1205" s="9"/>
      <c r="C1205" s="9"/>
      <c r="D1205" s="9"/>
      <c r="E1205" s="9"/>
      <c r="F1205" s="9"/>
      <c r="G1205" s="9"/>
      <c r="H1205" s="9"/>
      <c r="I1205" s="9"/>
      <c r="J1205" s="9"/>
      <c r="K1205" s="9"/>
      <c r="L1205" s="9"/>
      <c r="M1205" s="9"/>
      <c r="N1205" s="9"/>
      <c r="O1205" s="9"/>
      <c r="P1205" s="9"/>
      <c r="Q1205" s="9"/>
      <c r="R1205" s="9"/>
      <c r="S1205" s="9"/>
      <c r="T1205" s="9"/>
      <c r="U1205" s="9"/>
      <c r="V1205" s="9"/>
      <c r="W1205" s="9"/>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row>
    <row r="1206" spans="1:121" hidden="1">
      <c r="A1206" s="9"/>
      <c r="B1206" s="9"/>
      <c r="C1206" s="9"/>
      <c r="D1206" s="9"/>
      <c r="E1206" s="9"/>
      <c r="F1206" s="9"/>
      <c r="G1206" s="9"/>
      <c r="H1206" s="9"/>
      <c r="I1206" s="9"/>
      <c r="J1206" s="9"/>
      <c r="K1206" s="9"/>
      <c r="L1206" s="9"/>
      <c r="M1206" s="9"/>
      <c r="N1206" s="9"/>
      <c r="O1206" s="9"/>
      <c r="P1206" s="9"/>
      <c r="Q1206" s="9"/>
      <c r="R1206" s="9"/>
      <c r="S1206" s="9"/>
      <c r="T1206" s="9"/>
      <c r="U1206" s="9"/>
      <c r="V1206" s="9"/>
      <c r="W1206" s="9"/>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row>
    <row r="1207" spans="1:121" hidden="1">
      <c r="A1207" s="9"/>
      <c r="B1207" s="9"/>
      <c r="C1207" s="9"/>
      <c r="D1207" s="9"/>
      <c r="E1207" s="9"/>
      <c r="F1207" s="9"/>
      <c r="G1207" s="9"/>
      <c r="H1207" s="9"/>
      <c r="I1207" s="9"/>
      <c r="J1207" s="9"/>
      <c r="K1207" s="9"/>
      <c r="L1207" s="9"/>
      <c r="M1207" s="9"/>
      <c r="N1207" s="9"/>
      <c r="O1207" s="9"/>
      <c r="P1207" s="9"/>
      <c r="Q1207" s="9"/>
      <c r="R1207" s="9"/>
      <c r="S1207" s="9"/>
      <c r="T1207" s="9"/>
      <c r="U1207" s="9"/>
      <c r="V1207" s="9"/>
      <c r="W1207" s="9"/>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row>
    <row r="1208" spans="1:121" hidden="1">
      <c r="A1208" s="9"/>
      <c r="B1208" s="9"/>
      <c r="C1208" s="9"/>
      <c r="D1208" s="9"/>
      <c r="E1208" s="9"/>
      <c r="F1208" s="9"/>
      <c r="G1208" s="9"/>
      <c r="H1208" s="9"/>
      <c r="I1208" s="9"/>
      <c r="J1208" s="9"/>
      <c r="K1208" s="9"/>
      <c r="L1208" s="9"/>
      <c r="M1208" s="9"/>
      <c r="N1208" s="9"/>
      <c r="O1208" s="9"/>
      <c r="P1208" s="9"/>
      <c r="Q1208" s="9"/>
      <c r="R1208" s="9"/>
      <c r="S1208" s="9"/>
      <c r="T1208" s="9"/>
      <c r="U1208" s="9"/>
      <c r="V1208" s="9"/>
      <c r="W1208" s="9"/>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row>
    <row r="1209" spans="1:121" hidden="1">
      <c r="A1209" s="9"/>
      <c r="B1209" s="9"/>
      <c r="C1209" s="9"/>
      <c r="D1209" s="9"/>
      <c r="E1209" s="9"/>
      <c r="F1209" s="9"/>
      <c r="G1209" s="9"/>
      <c r="H1209" s="9"/>
      <c r="I1209" s="9"/>
      <c r="J1209" s="9"/>
      <c r="K1209" s="9"/>
      <c r="L1209" s="9"/>
      <c r="M1209" s="9"/>
      <c r="N1209" s="9"/>
      <c r="O1209" s="9"/>
      <c r="P1209" s="9"/>
      <c r="Q1209" s="9"/>
      <c r="R1209" s="9"/>
      <c r="S1209" s="9"/>
      <c r="T1209" s="9"/>
      <c r="U1209" s="9"/>
      <c r="V1209" s="9"/>
      <c r="W1209" s="9"/>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row>
    <row r="1210" spans="1:121" hidden="1">
      <c r="A1210" s="9"/>
      <c r="B1210" s="9"/>
      <c r="C1210" s="9"/>
      <c r="D1210" s="9"/>
      <c r="E1210" s="9"/>
      <c r="F1210" s="9"/>
      <c r="G1210" s="9"/>
      <c r="H1210" s="9"/>
      <c r="I1210" s="9"/>
      <c r="J1210" s="9"/>
      <c r="K1210" s="9"/>
      <c r="L1210" s="9"/>
      <c r="M1210" s="9"/>
      <c r="N1210" s="9"/>
      <c r="O1210" s="9"/>
      <c r="P1210" s="9"/>
      <c r="Q1210" s="9"/>
      <c r="R1210" s="9"/>
      <c r="S1210" s="9"/>
      <c r="T1210" s="9"/>
      <c r="U1210" s="9"/>
      <c r="V1210" s="9"/>
      <c r="W1210" s="9"/>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row>
    <row r="1211" spans="1:121" hidden="1">
      <c r="A1211" s="9"/>
      <c r="B1211" s="9"/>
      <c r="C1211" s="9"/>
      <c r="D1211" s="9"/>
      <c r="E1211" s="9"/>
      <c r="F1211" s="9"/>
      <c r="G1211" s="9"/>
      <c r="H1211" s="9"/>
      <c r="I1211" s="9"/>
      <c r="J1211" s="9"/>
      <c r="K1211" s="9"/>
      <c r="L1211" s="9"/>
      <c r="M1211" s="9"/>
      <c r="N1211" s="9"/>
      <c r="O1211" s="9"/>
      <c r="P1211" s="9"/>
      <c r="Q1211" s="9"/>
      <c r="R1211" s="9"/>
      <c r="S1211" s="9"/>
      <c r="T1211" s="9"/>
      <c r="U1211" s="9"/>
      <c r="V1211" s="9"/>
      <c r="W1211" s="9"/>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row>
    <row r="1212" spans="1:121" hidden="1">
      <c r="A1212" s="9"/>
      <c r="B1212" s="9"/>
      <c r="C1212" s="9"/>
      <c r="D1212" s="9"/>
      <c r="E1212" s="9"/>
      <c r="F1212" s="9"/>
      <c r="G1212" s="9"/>
      <c r="H1212" s="9"/>
      <c r="I1212" s="9"/>
      <c r="J1212" s="9"/>
      <c r="K1212" s="9"/>
      <c r="L1212" s="9"/>
      <c r="M1212" s="9"/>
      <c r="N1212" s="9"/>
      <c r="O1212" s="9"/>
      <c r="P1212" s="9"/>
      <c r="Q1212" s="9"/>
      <c r="R1212" s="9"/>
      <c r="S1212" s="9"/>
      <c r="T1212" s="9"/>
      <c r="U1212" s="9"/>
      <c r="V1212" s="9"/>
      <c r="W1212" s="9"/>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row>
    <row r="1213" spans="1:121" hidden="1">
      <c r="A1213" s="9"/>
      <c r="B1213" s="9"/>
      <c r="C1213" s="9"/>
      <c r="D1213" s="9"/>
      <c r="E1213" s="9"/>
      <c r="F1213" s="9"/>
      <c r="G1213" s="9"/>
      <c r="H1213" s="9"/>
      <c r="I1213" s="9"/>
      <c r="J1213" s="9"/>
      <c r="K1213" s="9"/>
      <c r="L1213" s="9"/>
      <c r="M1213" s="9"/>
      <c r="N1213" s="9"/>
      <c r="O1213" s="9"/>
      <c r="P1213" s="9"/>
      <c r="Q1213" s="9"/>
      <c r="R1213" s="9"/>
      <c r="S1213" s="9"/>
      <c r="T1213" s="9"/>
      <c r="U1213" s="9"/>
      <c r="V1213" s="9"/>
      <c r="W1213" s="9"/>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row>
    <row r="1214" spans="1:121" hidden="1">
      <c r="A1214" s="9"/>
      <c r="B1214" s="9"/>
      <c r="C1214" s="9"/>
      <c r="D1214" s="9"/>
      <c r="E1214" s="9"/>
      <c r="F1214" s="9"/>
      <c r="G1214" s="9"/>
      <c r="H1214" s="9"/>
      <c r="I1214" s="9"/>
      <c r="J1214" s="9"/>
      <c r="K1214" s="9"/>
      <c r="L1214" s="9"/>
      <c r="M1214" s="9"/>
      <c r="N1214" s="9"/>
      <c r="O1214" s="9"/>
      <c r="P1214" s="9"/>
      <c r="Q1214" s="9"/>
      <c r="R1214" s="9"/>
      <c r="S1214" s="9"/>
      <c r="T1214" s="9"/>
      <c r="U1214" s="9"/>
      <c r="V1214" s="9"/>
      <c r="W1214" s="9"/>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row>
    <row r="1215" spans="1:121" hidden="1">
      <c r="A1215" s="9"/>
      <c r="B1215" s="9"/>
      <c r="C1215" s="9"/>
      <c r="D1215" s="9"/>
      <c r="E1215" s="9"/>
      <c r="F1215" s="9"/>
      <c r="G1215" s="9"/>
      <c r="H1215" s="9"/>
      <c r="I1215" s="9"/>
      <c r="J1215" s="9"/>
      <c r="K1215" s="9"/>
      <c r="L1215" s="9"/>
      <c r="M1215" s="9"/>
      <c r="N1215" s="9"/>
      <c r="O1215" s="9"/>
      <c r="P1215" s="9"/>
      <c r="Q1215" s="9"/>
      <c r="R1215" s="9"/>
      <c r="S1215" s="9"/>
      <c r="T1215" s="9"/>
      <c r="U1215" s="9"/>
      <c r="V1215" s="9"/>
      <c r="W1215" s="9"/>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row>
    <row r="1216" spans="1:121" hidden="1">
      <c r="A1216" s="9"/>
      <c r="B1216" s="9"/>
      <c r="C1216" s="9"/>
      <c r="D1216" s="9"/>
      <c r="E1216" s="9"/>
      <c r="F1216" s="9"/>
      <c r="G1216" s="9"/>
      <c r="H1216" s="9"/>
      <c r="I1216" s="9"/>
      <c r="J1216" s="9"/>
      <c r="K1216" s="9"/>
      <c r="L1216" s="9"/>
      <c r="M1216" s="9"/>
      <c r="N1216" s="9"/>
      <c r="O1216" s="9"/>
      <c r="P1216" s="9"/>
      <c r="Q1216" s="9"/>
      <c r="R1216" s="9"/>
      <c r="S1216" s="9"/>
      <c r="T1216" s="9"/>
      <c r="U1216" s="9"/>
      <c r="V1216" s="9"/>
      <c r="W1216" s="9"/>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row>
    <row r="1217" spans="1:121" hidden="1">
      <c r="A1217" s="9"/>
      <c r="B1217" s="9"/>
      <c r="C1217" s="9"/>
      <c r="D1217" s="9"/>
      <c r="E1217" s="9"/>
      <c r="F1217" s="9"/>
      <c r="G1217" s="9"/>
      <c r="H1217" s="9"/>
      <c r="I1217" s="9"/>
      <c r="J1217" s="9"/>
      <c r="K1217" s="9"/>
      <c r="L1217" s="9"/>
      <c r="M1217" s="9"/>
      <c r="N1217" s="9"/>
      <c r="O1217" s="9"/>
      <c r="P1217" s="9"/>
      <c r="Q1217" s="9"/>
      <c r="R1217" s="9"/>
      <c r="S1217" s="9"/>
      <c r="T1217" s="9"/>
      <c r="U1217" s="9"/>
      <c r="V1217" s="9"/>
      <c r="W1217" s="9"/>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row>
    <row r="1218" spans="1:121" hidden="1">
      <c r="A1218" s="9"/>
      <c r="B1218" s="9"/>
      <c r="C1218" s="9"/>
      <c r="D1218" s="9"/>
      <c r="E1218" s="9"/>
      <c r="F1218" s="9"/>
      <c r="G1218" s="9"/>
      <c r="H1218" s="9"/>
      <c r="I1218" s="9"/>
      <c r="J1218" s="9"/>
      <c r="K1218" s="9"/>
      <c r="L1218" s="9"/>
      <c r="M1218" s="9"/>
      <c r="N1218" s="9"/>
      <c r="O1218" s="9"/>
      <c r="P1218" s="9"/>
      <c r="Q1218" s="9"/>
      <c r="R1218" s="9"/>
      <c r="S1218" s="9"/>
      <c r="T1218" s="9"/>
      <c r="U1218" s="9"/>
      <c r="V1218" s="9"/>
      <c r="W1218" s="9"/>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row>
    <row r="1219" spans="1:121" hidden="1">
      <c r="A1219" s="9"/>
      <c r="B1219" s="9"/>
      <c r="C1219" s="9"/>
      <c r="D1219" s="9"/>
      <c r="E1219" s="9"/>
      <c r="F1219" s="9"/>
      <c r="G1219" s="9"/>
      <c r="H1219" s="9"/>
      <c r="I1219" s="9"/>
      <c r="J1219" s="9"/>
      <c r="K1219" s="9"/>
      <c r="L1219" s="9"/>
      <c r="M1219" s="9"/>
      <c r="N1219" s="9"/>
      <c r="O1219" s="9"/>
      <c r="P1219" s="9"/>
      <c r="Q1219" s="9"/>
      <c r="R1219" s="9"/>
      <c r="S1219" s="9"/>
      <c r="T1219" s="9"/>
      <c r="U1219" s="9"/>
      <c r="V1219" s="9"/>
      <c r="W1219" s="9"/>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row>
    <row r="1220" spans="1:121" hidden="1">
      <c r="A1220" s="9"/>
      <c r="B1220" s="9"/>
      <c r="C1220" s="9"/>
      <c r="D1220" s="9"/>
      <c r="E1220" s="9"/>
      <c r="F1220" s="9"/>
      <c r="G1220" s="9"/>
      <c r="H1220" s="9"/>
      <c r="I1220" s="9"/>
      <c r="J1220" s="9"/>
      <c r="K1220" s="9"/>
      <c r="L1220" s="9"/>
      <c r="M1220" s="9"/>
      <c r="N1220" s="9"/>
      <c r="O1220" s="9"/>
      <c r="P1220" s="9"/>
      <c r="Q1220" s="9"/>
      <c r="R1220" s="9"/>
      <c r="S1220" s="9"/>
      <c r="T1220" s="9"/>
      <c r="U1220" s="9"/>
      <c r="V1220" s="9"/>
      <c r="W1220" s="9"/>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row>
    <row r="1221" spans="1:121" hidden="1">
      <c r="A1221" s="9"/>
      <c r="B1221" s="9"/>
      <c r="C1221" s="9"/>
      <c r="D1221" s="9"/>
      <c r="E1221" s="9"/>
      <c r="F1221" s="9"/>
      <c r="G1221" s="9"/>
      <c r="H1221" s="9"/>
      <c r="I1221" s="9"/>
      <c r="J1221" s="9"/>
      <c r="K1221" s="9"/>
      <c r="L1221" s="9"/>
      <c r="M1221" s="9"/>
      <c r="N1221" s="9"/>
      <c r="O1221" s="9"/>
      <c r="P1221" s="9"/>
      <c r="Q1221" s="9"/>
      <c r="R1221" s="9"/>
      <c r="S1221" s="9"/>
      <c r="T1221" s="9"/>
      <c r="U1221" s="9"/>
      <c r="V1221" s="9"/>
      <c r="W1221" s="9"/>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row>
    <row r="1222" spans="1:121" hidden="1">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row>
    <row r="1223" spans="1:121" hidden="1">
      <c r="A1223" s="9"/>
      <c r="B1223" s="9"/>
      <c r="C1223" s="9"/>
      <c r="D1223" s="9"/>
      <c r="E1223" s="9"/>
      <c r="F1223" s="9"/>
      <c r="G1223" s="9"/>
      <c r="H1223" s="9"/>
      <c r="I1223" s="9"/>
      <c r="J1223" s="9"/>
      <c r="K1223" s="9"/>
      <c r="L1223" s="9"/>
      <c r="M1223" s="9"/>
      <c r="N1223" s="9"/>
      <c r="O1223" s="9"/>
      <c r="P1223" s="9"/>
      <c r="Q1223" s="9"/>
      <c r="R1223" s="9"/>
      <c r="S1223" s="9"/>
      <c r="T1223" s="9"/>
      <c r="U1223" s="9"/>
      <c r="V1223" s="9"/>
      <c r="W1223" s="9"/>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row>
    <row r="1224" spans="1:121" hidden="1">
      <c r="A1224" s="9"/>
      <c r="B1224" s="9"/>
      <c r="C1224" s="9"/>
      <c r="D1224" s="9"/>
      <c r="E1224" s="9"/>
      <c r="F1224" s="9"/>
      <c r="G1224" s="9"/>
      <c r="H1224" s="9"/>
      <c r="I1224" s="9"/>
      <c r="J1224" s="9"/>
      <c r="K1224" s="9"/>
      <c r="L1224" s="9"/>
      <c r="M1224" s="9"/>
      <c r="N1224" s="9"/>
      <c r="O1224" s="9"/>
      <c r="P1224" s="9"/>
      <c r="Q1224" s="9"/>
      <c r="R1224" s="9"/>
      <c r="S1224" s="9"/>
      <c r="T1224" s="9"/>
      <c r="U1224" s="9"/>
      <c r="V1224" s="9"/>
      <c r="W1224" s="9"/>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row>
    <row r="1225" spans="1:121" hidden="1">
      <c r="A1225" s="9"/>
      <c r="B1225" s="9"/>
      <c r="C1225" s="9"/>
      <c r="D1225" s="9"/>
      <c r="E1225" s="9"/>
      <c r="F1225" s="9"/>
      <c r="G1225" s="9"/>
      <c r="H1225" s="9"/>
      <c r="I1225" s="9"/>
      <c r="J1225" s="9"/>
      <c r="K1225" s="9"/>
      <c r="L1225" s="9"/>
      <c r="M1225" s="9"/>
      <c r="N1225" s="9"/>
      <c r="O1225" s="9"/>
      <c r="P1225" s="9"/>
      <c r="Q1225" s="9"/>
      <c r="R1225" s="9"/>
      <c r="S1225" s="9"/>
      <c r="T1225" s="9"/>
      <c r="U1225" s="9"/>
      <c r="V1225" s="9"/>
      <c r="W1225" s="9"/>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row>
    <row r="1226" spans="1:121" hidden="1">
      <c r="A1226" s="9"/>
      <c r="B1226" s="9"/>
      <c r="C1226" s="9"/>
      <c r="D1226" s="9"/>
      <c r="E1226" s="9"/>
      <c r="F1226" s="9"/>
      <c r="G1226" s="9"/>
      <c r="H1226" s="9"/>
      <c r="I1226" s="9"/>
      <c r="J1226" s="9"/>
      <c r="K1226" s="9"/>
      <c r="L1226" s="9"/>
      <c r="M1226" s="9"/>
      <c r="N1226" s="9"/>
      <c r="O1226" s="9"/>
      <c r="P1226" s="9"/>
      <c r="Q1226" s="9"/>
      <c r="R1226" s="9"/>
      <c r="S1226" s="9"/>
      <c r="T1226" s="9"/>
      <c r="U1226" s="9"/>
      <c r="V1226" s="9"/>
      <c r="W1226" s="9"/>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row>
    <row r="1227" spans="1:121" hidden="1">
      <c r="A1227" s="9"/>
      <c r="B1227" s="9"/>
      <c r="C1227" s="9"/>
      <c r="D1227" s="9"/>
      <c r="E1227" s="9"/>
      <c r="F1227" s="9"/>
      <c r="G1227" s="9"/>
      <c r="H1227" s="9"/>
      <c r="I1227" s="9"/>
      <c r="J1227" s="9"/>
      <c r="K1227" s="9"/>
      <c r="L1227" s="9"/>
      <c r="M1227" s="9"/>
      <c r="N1227" s="9"/>
      <c r="O1227" s="9"/>
      <c r="P1227" s="9"/>
      <c r="Q1227" s="9"/>
      <c r="R1227" s="9"/>
      <c r="S1227" s="9"/>
      <c r="T1227" s="9"/>
      <c r="U1227" s="9"/>
      <c r="V1227" s="9"/>
      <c r="W1227" s="9"/>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row>
    <row r="1228" spans="1:121" hidden="1">
      <c r="A1228" s="9"/>
      <c r="B1228" s="9"/>
      <c r="C1228" s="9"/>
      <c r="D1228" s="9"/>
      <c r="E1228" s="9"/>
      <c r="F1228" s="9"/>
      <c r="G1228" s="9"/>
      <c r="H1228" s="9"/>
      <c r="I1228" s="9"/>
      <c r="J1228" s="9"/>
      <c r="K1228" s="9"/>
      <c r="L1228" s="9"/>
      <c r="M1228" s="9"/>
      <c r="N1228" s="9"/>
      <c r="O1228" s="9"/>
      <c r="P1228" s="9"/>
      <c r="Q1228" s="9"/>
      <c r="R1228" s="9"/>
      <c r="S1228" s="9"/>
      <c r="T1228" s="9"/>
      <c r="U1228" s="9"/>
      <c r="V1228" s="9"/>
      <c r="W1228" s="9"/>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row>
    <row r="1229" spans="1:121" hidden="1">
      <c r="A1229" s="9"/>
      <c r="B1229" s="9"/>
      <c r="C1229" s="9"/>
      <c r="D1229" s="9"/>
      <c r="E1229" s="9"/>
      <c r="F1229" s="9"/>
      <c r="G1229" s="9"/>
      <c r="H1229" s="9"/>
      <c r="I1229" s="9"/>
      <c r="J1229" s="9"/>
      <c r="K1229" s="9"/>
      <c r="L1229" s="9"/>
      <c r="M1229" s="9"/>
      <c r="N1229" s="9"/>
      <c r="O1229" s="9"/>
      <c r="P1229" s="9"/>
      <c r="Q1229" s="9"/>
      <c r="R1229" s="9"/>
      <c r="S1229" s="9"/>
      <c r="T1229" s="9"/>
      <c r="U1229" s="9"/>
      <c r="V1229" s="9"/>
      <c r="W1229" s="9"/>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row>
    <row r="1230" spans="1:121" hidden="1">
      <c r="A1230" s="9"/>
      <c r="B1230" s="9"/>
      <c r="C1230" s="9"/>
      <c r="D1230" s="9"/>
      <c r="E1230" s="9"/>
      <c r="F1230" s="9"/>
      <c r="G1230" s="9"/>
      <c r="H1230" s="9"/>
      <c r="I1230" s="9"/>
      <c r="J1230" s="9"/>
      <c r="K1230" s="9"/>
      <c r="L1230" s="9"/>
      <c r="M1230" s="9"/>
      <c r="N1230" s="9"/>
      <c r="O1230" s="9"/>
      <c r="P1230" s="9"/>
      <c r="Q1230" s="9"/>
      <c r="R1230" s="9"/>
      <c r="S1230" s="9"/>
      <c r="T1230" s="9"/>
      <c r="U1230" s="9"/>
      <c r="V1230" s="9"/>
      <c r="W1230" s="9"/>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row>
    <row r="1231" spans="1:121" hidden="1">
      <c r="A1231" s="9"/>
      <c r="B1231" s="9"/>
      <c r="C1231" s="9"/>
      <c r="D1231" s="9"/>
      <c r="E1231" s="9"/>
      <c r="F1231" s="9"/>
      <c r="G1231" s="9"/>
      <c r="H1231" s="9"/>
      <c r="I1231" s="9"/>
      <c r="J1231" s="9"/>
      <c r="K1231" s="9"/>
      <c r="L1231" s="9"/>
      <c r="M1231" s="9"/>
      <c r="N1231" s="9"/>
      <c r="O1231" s="9"/>
      <c r="P1231" s="9"/>
      <c r="Q1231" s="9"/>
      <c r="R1231" s="9"/>
      <c r="S1231" s="9"/>
      <c r="T1231" s="9"/>
      <c r="U1231" s="9"/>
      <c r="V1231" s="9"/>
      <c r="W1231" s="9"/>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row>
    <row r="1232" spans="1:121" hidden="1">
      <c r="A1232" s="9"/>
      <c r="B1232" s="9"/>
      <c r="C1232" s="9"/>
      <c r="D1232" s="9"/>
      <c r="E1232" s="9"/>
      <c r="F1232" s="9"/>
      <c r="G1232" s="9"/>
      <c r="H1232" s="9"/>
      <c r="I1232" s="9"/>
      <c r="J1232" s="9"/>
      <c r="K1232" s="9"/>
      <c r="L1232" s="9"/>
      <c r="M1232" s="9"/>
      <c r="N1232" s="9"/>
      <c r="O1232" s="9"/>
      <c r="P1232" s="9"/>
      <c r="Q1232" s="9"/>
      <c r="R1232" s="9"/>
      <c r="S1232" s="9"/>
      <c r="T1232" s="9"/>
      <c r="U1232" s="9"/>
      <c r="V1232" s="9"/>
      <c r="W1232" s="9"/>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row>
    <row r="1233" spans="1:121" hidden="1">
      <c r="A1233" s="9"/>
      <c r="B1233" s="9"/>
      <c r="C1233" s="9"/>
      <c r="D1233" s="9"/>
      <c r="E1233" s="9"/>
      <c r="F1233" s="9"/>
      <c r="G1233" s="9"/>
      <c r="H1233" s="9"/>
      <c r="I1233" s="9"/>
      <c r="J1233" s="9"/>
      <c r="K1233" s="9"/>
      <c r="L1233" s="9"/>
      <c r="M1233" s="9"/>
      <c r="N1233" s="9"/>
      <c r="O1233" s="9"/>
      <c r="P1233" s="9"/>
      <c r="Q1233" s="9"/>
      <c r="R1233" s="9"/>
      <c r="S1233" s="9"/>
      <c r="T1233" s="9"/>
      <c r="U1233" s="9"/>
      <c r="V1233" s="9"/>
      <c r="W1233" s="9"/>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row>
    <row r="1234" spans="1:121" hidden="1">
      <c r="A1234" s="9"/>
      <c r="B1234" s="9"/>
      <c r="C1234" s="9"/>
      <c r="D1234" s="9"/>
      <c r="E1234" s="9"/>
      <c r="F1234" s="9"/>
      <c r="G1234" s="9"/>
      <c r="H1234" s="9"/>
      <c r="I1234" s="9"/>
      <c r="J1234" s="9"/>
      <c r="K1234" s="9"/>
      <c r="L1234" s="9"/>
      <c r="M1234" s="9"/>
      <c r="N1234" s="9"/>
      <c r="O1234" s="9"/>
      <c r="P1234" s="9"/>
      <c r="Q1234" s="9"/>
      <c r="R1234" s="9"/>
      <c r="S1234" s="9"/>
      <c r="T1234" s="9"/>
      <c r="U1234" s="9"/>
      <c r="V1234" s="9"/>
      <c r="W1234" s="9"/>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row>
    <row r="1235" spans="1:121" hidden="1">
      <c r="A1235" s="9"/>
      <c r="B1235" s="9"/>
      <c r="C1235" s="9"/>
      <c r="D1235" s="9"/>
      <c r="E1235" s="9"/>
      <c r="F1235" s="9"/>
      <c r="G1235" s="9"/>
      <c r="H1235" s="9"/>
      <c r="I1235" s="9"/>
      <c r="J1235" s="9"/>
      <c r="K1235" s="9"/>
      <c r="L1235" s="9"/>
      <c r="M1235" s="9"/>
      <c r="N1235" s="9"/>
      <c r="O1235" s="9"/>
      <c r="P1235" s="9"/>
      <c r="Q1235" s="9"/>
      <c r="R1235" s="9"/>
      <c r="S1235" s="9"/>
      <c r="T1235" s="9"/>
      <c r="U1235" s="9"/>
      <c r="V1235" s="9"/>
      <c r="W1235" s="9"/>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row>
    <row r="1236" spans="1:121" hidden="1">
      <c r="A1236" s="9"/>
      <c r="B1236" s="9"/>
      <c r="C1236" s="9"/>
      <c r="D1236" s="9"/>
      <c r="E1236" s="9"/>
      <c r="F1236" s="9"/>
      <c r="G1236" s="9"/>
      <c r="H1236" s="9"/>
      <c r="I1236" s="9"/>
      <c r="J1236" s="9"/>
      <c r="K1236" s="9"/>
      <c r="L1236" s="9"/>
      <c r="M1236" s="9"/>
      <c r="N1236" s="9"/>
      <c r="O1236" s="9"/>
      <c r="P1236" s="9"/>
      <c r="Q1236" s="9"/>
      <c r="R1236" s="9"/>
      <c r="S1236" s="9"/>
      <c r="T1236" s="9"/>
      <c r="U1236" s="9"/>
      <c r="V1236" s="9"/>
      <c r="W1236" s="9"/>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row>
    <row r="1237" spans="1:121" hidden="1">
      <c r="A1237" s="9"/>
      <c r="B1237" s="9"/>
      <c r="C1237" s="9"/>
      <c r="D1237" s="9"/>
      <c r="E1237" s="9"/>
      <c r="F1237" s="9"/>
      <c r="G1237" s="9"/>
      <c r="H1237" s="9"/>
      <c r="I1237" s="9"/>
      <c r="J1237" s="9"/>
      <c r="K1237" s="9"/>
      <c r="L1237" s="9"/>
      <c r="M1237" s="9"/>
      <c r="N1237" s="9"/>
      <c r="O1237" s="9"/>
      <c r="P1237" s="9"/>
      <c r="Q1237" s="9"/>
      <c r="R1237" s="9"/>
      <c r="S1237" s="9"/>
      <c r="T1237" s="9"/>
      <c r="U1237" s="9"/>
      <c r="V1237" s="9"/>
      <c r="W1237" s="9"/>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row>
    <row r="1238" spans="1:121" hidden="1">
      <c r="A1238" s="9"/>
      <c r="B1238" s="9"/>
      <c r="C1238" s="9"/>
      <c r="D1238" s="9"/>
      <c r="E1238" s="9"/>
      <c r="F1238" s="9"/>
      <c r="G1238" s="9"/>
      <c r="H1238" s="9"/>
      <c r="I1238" s="9"/>
      <c r="J1238" s="9"/>
      <c r="K1238" s="9"/>
      <c r="L1238" s="9"/>
      <c r="M1238" s="9"/>
      <c r="N1238" s="9"/>
      <c r="O1238" s="9"/>
      <c r="P1238" s="9"/>
      <c r="Q1238" s="9"/>
      <c r="R1238" s="9"/>
      <c r="S1238" s="9"/>
      <c r="T1238" s="9"/>
      <c r="U1238" s="9"/>
      <c r="V1238" s="9"/>
      <c r="W1238" s="9"/>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row>
    <row r="1239" spans="1:121" hidden="1">
      <c r="A1239" s="9"/>
      <c r="B1239" s="9"/>
      <c r="C1239" s="9"/>
      <c r="D1239" s="9"/>
      <c r="E1239" s="9"/>
      <c r="F1239" s="9"/>
      <c r="G1239" s="9"/>
      <c r="H1239" s="9"/>
      <c r="I1239" s="9"/>
      <c r="J1239" s="9"/>
      <c r="K1239" s="9"/>
      <c r="L1239" s="9"/>
      <c r="M1239" s="9"/>
      <c r="N1239" s="9"/>
      <c r="O1239" s="9"/>
      <c r="P1239" s="9"/>
      <c r="Q1239" s="9"/>
      <c r="R1239" s="9"/>
      <c r="S1239" s="9"/>
      <c r="T1239" s="9"/>
      <c r="U1239" s="9"/>
      <c r="V1239" s="9"/>
      <c r="W1239" s="9"/>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row>
    <row r="1240" spans="1:121" hidden="1">
      <c r="A1240" s="9"/>
      <c r="B1240" s="9"/>
      <c r="C1240" s="9"/>
      <c r="D1240" s="9"/>
      <c r="E1240" s="9"/>
      <c r="F1240" s="9"/>
      <c r="G1240" s="9"/>
      <c r="H1240" s="9"/>
      <c r="I1240" s="9"/>
      <c r="J1240" s="9"/>
      <c r="K1240" s="9"/>
      <c r="L1240" s="9"/>
      <c r="M1240" s="9"/>
      <c r="N1240" s="9"/>
      <c r="O1240" s="9"/>
      <c r="P1240" s="9"/>
      <c r="Q1240" s="9"/>
      <c r="R1240" s="9"/>
      <c r="S1240" s="9"/>
      <c r="T1240" s="9"/>
      <c r="U1240" s="9"/>
      <c r="V1240" s="9"/>
      <c r="W1240" s="9"/>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row>
    <row r="1241" spans="1:121" hidden="1">
      <c r="A1241" s="9"/>
      <c r="B1241" s="9"/>
      <c r="C1241" s="9"/>
      <c r="D1241" s="9"/>
      <c r="E1241" s="9"/>
      <c r="F1241" s="9"/>
      <c r="G1241" s="9"/>
      <c r="H1241" s="9"/>
      <c r="I1241" s="9"/>
      <c r="J1241" s="9"/>
      <c r="K1241" s="9"/>
      <c r="L1241" s="9"/>
      <c r="M1241" s="9"/>
      <c r="N1241" s="9"/>
      <c r="O1241" s="9"/>
      <c r="P1241" s="9"/>
      <c r="Q1241" s="9"/>
      <c r="R1241" s="9"/>
      <c r="S1241" s="9"/>
      <c r="T1241" s="9"/>
      <c r="U1241" s="9"/>
      <c r="V1241" s="9"/>
      <c r="W1241" s="9"/>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row>
    <row r="1242" spans="1:121" hidden="1">
      <c r="A1242" s="9"/>
      <c r="B1242" s="9"/>
      <c r="C1242" s="9"/>
      <c r="D1242" s="9"/>
      <c r="E1242" s="9"/>
      <c r="F1242" s="9"/>
      <c r="G1242" s="9"/>
      <c r="H1242" s="9"/>
      <c r="I1242" s="9"/>
      <c r="J1242" s="9"/>
      <c r="K1242" s="9"/>
      <c r="L1242" s="9"/>
      <c r="M1242" s="9"/>
      <c r="N1242" s="9"/>
      <c r="O1242" s="9"/>
      <c r="P1242" s="9"/>
      <c r="Q1242" s="9"/>
      <c r="R1242" s="9"/>
      <c r="S1242" s="9"/>
      <c r="T1242" s="9"/>
      <c r="U1242" s="9"/>
      <c r="V1242" s="9"/>
      <c r="W1242" s="9"/>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row>
    <row r="1243" spans="1:121" hidden="1">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row>
    <row r="1244" spans="1:121" hidden="1">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row>
    <row r="1245" spans="1:121" hidden="1">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row>
    <row r="1246" spans="1:121" hidden="1">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row>
    <row r="1247" spans="1:121" hidden="1">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row>
    <row r="1248" spans="1:121" hidden="1">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row>
    <row r="1249" spans="1:121" hidden="1">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row>
    <row r="1250" spans="1:121" hidden="1">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row>
    <row r="1251" spans="1:121" hidden="1">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row>
    <row r="1252" spans="1:121" hidden="1">
      <c r="A1252" s="9"/>
      <c r="B1252" s="9"/>
      <c r="C1252" s="9"/>
      <c r="D1252" s="9"/>
      <c r="E1252" s="9"/>
      <c r="F1252" s="9"/>
      <c r="G1252" s="9"/>
      <c r="H1252" s="9"/>
      <c r="I1252" s="9"/>
      <c r="J1252" s="9"/>
      <c r="K1252" s="9"/>
      <c r="L1252" s="9"/>
      <c r="M1252" s="9"/>
      <c r="N1252" s="9"/>
      <c r="O1252" s="9"/>
      <c r="P1252" s="9"/>
      <c r="Q1252" s="9"/>
      <c r="R1252" s="9"/>
      <c r="S1252" s="9"/>
      <c r="T1252" s="9"/>
      <c r="U1252" s="9"/>
      <c r="V1252" s="9"/>
      <c r="W1252" s="9"/>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row>
    <row r="1253" spans="1:121" hidden="1">
      <c r="A1253" s="9"/>
      <c r="B1253" s="9"/>
      <c r="C1253" s="9"/>
      <c r="D1253" s="9"/>
      <c r="E1253" s="9"/>
      <c r="F1253" s="9"/>
      <c r="G1253" s="9"/>
      <c r="H1253" s="9"/>
      <c r="I1253" s="9"/>
      <c r="J1253" s="9"/>
      <c r="K1253" s="9"/>
      <c r="L1253" s="9"/>
      <c r="M1253" s="9"/>
      <c r="N1253" s="9"/>
      <c r="O1253" s="9"/>
      <c r="P1253" s="9"/>
      <c r="Q1253" s="9"/>
      <c r="R1253" s="9"/>
      <c r="S1253" s="9"/>
      <c r="T1253" s="9"/>
      <c r="U1253" s="9"/>
      <c r="V1253" s="9"/>
      <c r="W1253" s="9"/>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c r="BV1253" s="6"/>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row>
    <row r="1254" spans="1:121" hidden="1">
      <c r="A1254" s="9"/>
      <c r="B1254" s="9"/>
      <c r="C1254" s="9"/>
      <c r="D1254" s="9"/>
      <c r="E1254" s="9"/>
      <c r="F1254" s="9"/>
      <c r="G1254" s="9"/>
      <c r="H1254" s="9"/>
      <c r="I1254" s="9"/>
      <c r="J1254" s="9"/>
      <c r="K1254" s="9"/>
      <c r="L1254" s="9"/>
      <c r="M1254" s="9"/>
      <c r="N1254" s="9"/>
      <c r="O1254" s="9"/>
      <c r="P1254" s="9"/>
      <c r="Q1254" s="9"/>
      <c r="R1254" s="9"/>
      <c r="S1254" s="9"/>
      <c r="T1254" s="9"/>
      <c r="U1254" s="9"/>
      <c r="V1254" s="9"/>
      <c r="W1254" s="9"/>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c r="BV1254" s="6"/>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row>
    <row r="1255" spans="1:121" hidden="1">
      <c r="A1255" s="9"/>
      <c r="B1255" s="9"/>
      <c r="C1255" s="9"/>
      <c r="D1255" s="9"/>
      <c r="E1255" s="9"/>
      <c r="F1255" s="9"/>
      <c r="G1255" s="9"/>
      <c r="H1255" s="9"/>
      <c r="I1255" s="9"/>
      <c r="J1255" s="9"/>
      <c r="K1255" s="9"/>
      <c r="L1255" s="9"/>
      <c r="M1255" s="9"/>
      <c r="N1255" s="9"/>
      <c r="O1255" s="9"/>
      <c r="P1255" s="9"/>
      <c r="Q1255" s="9"/>
      <c r="R1255" s="9"/>
      <c r="S1255" s="9"/>
      <c r="T1255" s="9"/>
      <c r="U1255" s="9"/>
      <c r="V1255" s="9"/>
      <c r="W1255" s="9"/>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c r="BV1255" s="6"/>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row>
    <row r="1256" spans="1:121" hidden="1">
      <c r="A1256" s="9"/>
      <c r="B1256" s="9"/>
      <c r="C1256" s="9"/>
      <c r="D1256" s="9"/>
      <c r="E1256" s="9"/>
      <c r="F1256" s="9"/>
      <c r="G1256" s="9"/>
      <c r="H1256" s="9"/>
      <c r="I1256" s="9"/>
      <c r="J1256" s="9"/>
      <c r="K1256" s="9"/>
      <c r="L1256" s="9"/>
      <c r="M1256" s="9"/>
      <c r="N1256" s="9"/>
      <c r="O1256" s="9"/>
      <c r="P1256" s="9"/>
      <c r="Q1256" s="9"/>
      <c r="R1256" s="9"/>
      <c r="S1256" s="9"/>
      <c r="T1256" s="9"/>
      <c r="U1256" s="9"/>
      <c r="V1256" s="9"/>
      <c r="W1256" s="9"/>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c r="BV1256" s="6"/>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row>
    <row r="1257" spans="1:121" hidden="1">
      <c r="A1257" s="9"/>
      <c r="B1257" s="9"/>
      <c r="C1257" s="9"/>
      <c r="D1257" s="9"/>
      <c r="E1257" s="9"/>
      <c r="F1257" s="9"/>
      <c r="G1257" s="9"/>
      <c r="H1257" s="9"/>
      <c r="I1257" s="9"/>
      <c r="J1257" s="9"/>
      <c r="K1257" s="9"/>
      <c r="L1257" s="9"/>
      <c r="M1257" s="9"/>
      <c r="N1257" s="9"/>
      <c r="O1257" s="9"/>
      <c r="P1257" s="9"/>
      <c r="Q1257" s="9"/>
      <c r="R1257" s="9"/>
      <c r="S1257" s="9"/>
      <c r="T1257" s="9"/>
      <c r="U1257" s="9"/>
      <c r="V1257" s="9"/>
      <c r="W1257" s="9"/>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c r="BV1257" s="6"/>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row>
    <row r="1258" spans="1:121" hidden="1">
      <c r="A1258" s="9"/>
      <c r="B1258" s="9"/>
      <c r="C1258" s="9"/>
      <c r="D1258" s="9"/>
      <c r="E1258" s="9"/>
      <c r="F1258" s="9"/>
      <c r="G1258" s="9"/>
      <c r="H1258" s="9"/>
      <c r="I1258" s="9"/>
      <c r="J1258" s="9"/>
      <c r="K1258" s="9"/>
      <c r="L1258" s="9"/>
      <c r="M1258" s="9"/>
      <c r="N1258" s="9"/>
      <c r="O1258" s="9"/>
      <c r="P1258" s="9"/>
      <c r="Q1258" s="9"/>
      <c r="R1258" s="9"/>
      <c r="S1258" s="9"/>
      <c r="T1258" s="9"/>
      <c r="U1258" s="9"/>
      <c r="V1258" s="9"/>
      <c r="W1258" s="9"/>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c r="BV1258" s="6"/>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row>
    <row r="1259" spans="1:121" hidden="1">
      <c r="A1259" s="9"/>
      <c r="B1259" s="9"/>
      <c r="C1259" s="9"/>
      <c r="D1259" s="9"/>
      <c r="E1259" s="9"/>
      <c r="F1259" s="9"/>
      <c r="G1259" s="9"/>
      <c r="H1259" s="9"/>
      <c r="I1259" s="9"/>
      <c r="J1259" s="9"/>
      <c r="K1259" s="9"/>
      <c r="L1259" s="9"/>
      <c r="M1259" s="9"/>
      <c r="N1259" s="9"/>
      <c r="O1259" s="9"/>
      <c r="P1259" s="9"/>
      <c r="Q1259" s="9"/>
      <c r="R1259" s="9"/>
      <c r="S1259" s="9"/>
      <c r="T1259" s="9"/>
      <c r="U1259" s="9"/>
      <c r="V1259" s="9"/>
      <c r="W1259" s="9"/>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c r="BV1259" s="6"/>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row>
    <row r="1260" spans="1:121" hidden="1">
      <c r="A1260" s="9"/>
      <c r="B1260" s="9"/>
      <c r="C1260" s="9"/>
      <c r="D1260" s="9"/>
      <c r="E1260" s="9"/>
      <c r="F1260" s="9"/>
      <c r="G1260" s="9"/>
      <c r="H1260" s="9"/>
      <c r="I1260" s="9"/>
      <c r="J1260" s="9"/>
      <c r="K1260" s="9"/>
      <c r="L1260" s="9"/>
      <c r="M1260" s="9"/>
      <c r="N1260" s="9"/>
      <c r="O1260" s="9"/>
      <c r="P1260" s="9"/>
      <c r="Q1260" s="9"/>
      <c r="R1260" s="9"/>
      <c r="S1260" s="9"/>
      <c r="T1260" s="9"/>
      <c r="U1260" s="9"/>
      <c r="V1260" s="9"/>
      <c r="W1260" s="9"/>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c r="BV1260" s="6"/>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row>
    <row r="1261" spans="1:121" hidden="1">
      <c r="A1261" s="9"/>
      <c r="B1261" s="9"/>
      <c r="C1261" s="9"/>
      <c r="D1261" s="9"/>
      <c r="E1261" s="9"/>
      <c r="F1261" s="9"/>
      <c r="G1261" s="9"/>
      <c r="H1261" s="9"/>
      <c r="I1261" s="9"/>
      <c r="J1261" s="9"/>
      <c r="K1261" s="9"/>
      <c r="L1261" s="9"/>
      <c r="M1261" s="9"/>
      <c r="N1261" s="9"/>
      <c r="O1261" s="9"/>
      <c r="P1261" s="9"/>
      <c r="Q1261" s="9"/>
      <c r="R1261" s="9"/>
      <c r="S1261" s="9"/>
      <c r="T1261" s="9"/>
      <c r="U1261" s="9"/>
      <c r="V1261" s="9"/>
      <c r="W1261" s="9"/>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c r="BV1261" s="6"/>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row>
    <row r="1262" spans="1:121" hidden="1">
      <c r="A1262" s="9"/>
      <c r="B1262" s="9"/>
      <c r="C1262" s="9"/>
      <c r="D1262" s="9"/>
      <c r="E1262" s="9"/>
      <c r="F1262" s="9"/>
      <c r="G1262" s="9"/>
      <c r="H1262" s="9"/>
      <c r="I1262" s="9"/>
      <c r="J1262" s="9"/>
      <c r="K1262" s="9"/>
      <c r="L1262" s="9"/>
      <c r="M1262" s="9"/>
      <c r="N1262" s="9"/>
      <c r="O1262" s="9"/>
      <c r="P1262" s="9"/>
      <c r="Q1262" s="9"/>
      <c r="R1262" s="9"/>
      <c r="S1262" s="9"/>
      <c r="T1262" s="9"/>
      <c r="U1262" s="9"/>
      <c r="V1262" s="9"/>
      <c r="W1262" s="9"/>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c r="BV1262" s="6"/>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row>
    <row r="1263" spans="1:121" hidden="1">
      <c r="A1263" s="9"/>
      <c r="B1263" s="9"/>
      <c r="C1263" s="9"/>
      <c r="D1263" s="9"/>
      <c r="E1263" s="9"/>
      <c r="F1263" s="9"/>
      <c r="G1263" s="9"/>
      <c r="H1263" s="9"/>
      <c r="I1263" s="9"/>
      <c r="J1263" s="9"/>
      <c r="K1263" s="9"/>
      <c r="L1263" s="9"/>
      <c r="M1263" s="9"/>
      <c r="N1263" s="9"/>
      <c r="O1263" s="9"/>
      <c r="P1263" s="9"/>
      <c r="Q1263" s="9"/>
      <c r="R1263" s="9"/>
      <c r="S1263" s="9"/>
      <c r="T1263" s="9"/>
      <c r="U1263" s="9"/>
      <c r="V1263" s="9"/>
      <c r="W1263" s="9"/>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c r="BV1263" s="6"/>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row>
    <row r="1264" spans="1:121" hidden="1">
      <c r="A1264" s="9"/>
      <c r="B1264" s="9"/>
      <c r="C1264" s="9"/>
      <c r="D1264" s="9"/>
      <c r="E1264" s="9"/>
      <c r="F1264" s="9"/>
      <c r="G1264" s="9"/>
      <c r="H1264" s="9"/>
      <c r="I1264" s="9"/>
      <c r="J1264" s="9"/>
      <c r="K1264" s="9"/>
      <c r="L1264" s="9"/>
      <c r="M1264" s="9"/>
      <c r="N1264" s="9"/>
      <c r="O1264" s="9"/>
      <c r="P1264" s="9"/>
      <c r="Q1264" s="9"/>
      <c r="R1264" s="9"/>
      <c r="S1264" s="9"/>
      <c r="T1264" s="9"/>
      <c r="U1264" s="9"/>
      <c r="V1264" s="9"/>
      <c r="W1264" s="9"/>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c r="BV1264" s="6"/>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row>
    <row r="1265" spans="1:121" hidden="1">
      <c r="A1265" s="9"/>
      <c r="B1265" s="9"/>
      <c r="C1265" s="9"/>
      <c r="D1265" s="9"/>
      <c r="E1265" s="9"/>
      <c r="F1265" s="9"/>
      <c r="G1265" s="9"/>
      <c r="H1265" s="9"/>
      <c r="I1265" s="9"/>
      <c r="J1265" s="9"/>
      <c r="K1265" s="9"/>
      <c r="L1265" s="9"/>
      <c r="M1265" s="9"/>
      <c r="N1265" s="9"/>
      <c r="O1265" s="9"/>
      <c r="P1265" s="9"/>
      <c r="Q1265" s="9"/>
      <c r="R1265" s="9"/>
      <c r="S1265" s="9"/>
      <c r="T1265" s="9"/>
      <c r="U1265" s="9"/>
      <c r="V1265" s="9"/>
      <c r="W1265" s="9"/>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c r="BV1265" s="6"/>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row>
    <row r="1266" spans="1:121" hidden="1">
      <c r="A1266" s="9"/>
      <c r="B1266" s="9"/>
      <c r="C1266" s="9"/>
      <c r="D1266" s="9"/>
      <c r="E1266" s="9"/>
      <c r="F1266" s="9"/>
      <c r="G1266" s="9"/>
      <c r="H1266" s="9"/>
      <c r="I1266" s="9"/>
      <c r="J1266" s="9"/>
      <c r="K1266" s="9"/>
      <c r="L1266" s="9"/>
      <c r="M1266" s="9"/>
      <c r="N1266" s="9"/>
      <c r="O1266" s="9"/>
      <c r="P1266" s="9"/>
      <c r="Q1266" s="9"/>
      <c r="R1266" s="9"/>
      <c r="S1266" s="9"/>
      <c r="T1266" s="9"/>
      <c r="U1266" s="9"/>
      <c r="V1266" s="9"/>
      <c r="W1266" s="9"/>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c r="BV1266" s="6"/>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row>
    <row r="1267" spans="1:121" hidden="1">
      <c r="A1267" s="9"/>
      <c r="B1267" s="9"/>
      <c r="C1267" s="9"/>
      <c r="D1267" s="9"/>
      <c r="E1267" s="9"/>
      <c r="F1267" s="9"/>
      <c r="G1267" s="9"/>
      <c r="H1267" s="9"/>
      <c r="I1267" s="9"/>
      <c r="J1267" s="9"/>
      <c r="K1267" s="9"/>
      <c r="L1267" s="9"/>
      <c r="M1267" s="9"/>
      <c r="N1267" s="9"/>
      <c r="O1267" s="9"/>
      <c r="P1267" s="9"/>
      <c r="Q1267" s="9"/>
      <c r="R1267" s="9"/>
      <c r="S1267" s="9"/>
      <c r="T1267" s="9"/>
      <c r="U1267" s="9"/>
      <c r="V1267" s="9"/>
      <c r="W1267" s="9"/>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c r="BV1267" s="6"/>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row>
    <row r="1268" spans="1:121" hidden="1">
      <c r="A1268" s="9"/>
      <c r="B1268" s="9"/>
      <c r="C1268" s="9"/>
      <c r="D1268" s="9"/>
      <c r="E1268" s="9"/>
      <c r="F1268" s="9"/>
      <c r="G1268" s="9"/>
      <c r="H1268" s="9"/>
      <c r="I1268" s="9"/>
      <c r="J1268" s="9"/>
      <c r="K1268" s="9"/>
      <c r="L1268" s="9"/>
      <c r="M1268" s="9"/>
      <c r="N1268" s="9"/>
      <c r="O1268" s="9"/>
      <c r="P1268" s="9"/>
      <c r="Q1268" s="9"/>
      <c r="R1268" s="9"/>
      <c r="S1268" s="9"/>
      <c r="T1268" s="9"/>
      <c r="U1268" s="9"/>
      <c r="V1268" s="9"/>
      <c r="W1268" s="9"/>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c r="BV1268" s="6"/>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row>
    <row r="1269" spans="1:121" hidden="1">
      <c r="A1269" s="9"/>
      <c r="B1269" s="9"/>
      <c r="C1269" s="9"/>
      <c r="D1269" s="9"/>
      <c r="E1269" s="9"/>
      <c r="F1269" s="9"/>
      <c r="G1269" s="9"/>
      <c r="H1269" s="9"/>
      <c r="I1269" s="9"/>
      <c r="J1269" s="9"/>
      <c r="K1269" s="9"/>
      <c r="L1269" s="9"/>
      <c r="M1269" s="9"/>
      <c r="N1269" s="9"/>
      <c r="O1269" s="9"/>
      <c r="P1269" s="9"/>
      <c r="Q1269" s="9"/>
      <c r="R1269" s="9"/>
      <c r="S1269" s="9"/>
      <c r="T1269" s="9"/>
      <c r="U1269" s="9"/>
      <c r="V1269" s="9"/>
      <c r="W1269" s="9"/>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c r="BV1269" s="6"/>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row>
    <row r="1270" spans="1:121" hidden="1">
      <c r="A1270" s="9"/>
      <c r="B1270" s="9"/>
      <c r="C1270" s="9"/>
      <c r="D1270" s="9"/>
      <c r="E1270" s="9"/>
      <c r="F1270" s="9"/>
      <c r="G1270" s="9"/>
      <c r="H1270" s="9"/>
      <c r="I1270" s="9"/>
      <c r="J1270" s="9"/>
      <c r="K1270" s="9"/>
      <c r="L1270" s="9"/>
      <c r="M1270" s="9"/>
      <c r="N1270" s="9"/>
      <c r="O1270" s="9"/>
      <c r="P1270" s="9"/>
      <c r="Q1270" s="9"/>
      <c r="R1270" s="9"/>
      <c r="S1270" s="9"/>
      <c r="T1270" s="9"/>
      <c r="U1270" s="9"/>
      <c r="V1270" s="9"/>
      <c r="W1270" s="9"/>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c r="BV1270" s="6"/>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row>
    <row r="1271" spans="1:121" hidden="1">
      <c r="A1271" s="9"/>
      <c r="B1271" s="9"/>
      <c r="C1271" s="9"/>
      <c r="D1271" s="9"/>
      <c r="E1271" s="9"/>
      <c r="F1271" s="9"/>
      <c r="G1271" s="9"/>
      <c r="H1271" s="9"/>
      <c r="I1271" s="9"/>
      <c r="J1271" s="9"/>
      <c r="K1271" s="9"/>
      <c r="L1271" s="9"/>
      <c r="M1271" s="9"/>
      <c r="N1271" s="9"/>
      <c r="O1271" s="9"/>
      <c r="P1271" s="9"/>
      <c r="Q1271" s="9"/>
      <c r="R1271" s="9"/>
      <c r="S1271" s="9"/>
      <c r="T1271" s="9"/>
      <c r="U1271" s="9"/>
      <c r="V1271" s="9"/>
      <c r="W1271" s="9"/>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c r="BV1271" s="6"/>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row>
    <row r="1272" spans="1:121" hidden="1">
      <c r="A1272" s="9"/>
      <c r="B1272" s="9"/>
      <c r="C1272" s="9"/>
      <c r="D1272" s="9"/>
      <c r="E1272" s="9"/>
      <c r="F1272" s="9"/>
      <c r="G1272" s="9"/>
      <c r="H1272" s="9"/>
      <c r="I1272" s="9"/>
      <c r="J1272" s="9"/>
      <c r="K1272" s="9"/>
      <c r="L1272" s="9"/>
      <c r="M1272" s="9"/>
      <c r="N1272" s="9"/>
      <c r="O1272" s="9"/>
      <c r="P1272" s="9"/>
      <c r="Q1272" s="9"/>
      <c r="R1272" s="9"/>
      <c r="S1272" s="9"/>
      <c r="T1272" s="9"/>
      <c r="U1272" s="9"/>
      <c r="V1272" s="9"/>
      <c r="W1272" s="9"/>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c r="BV1272" s="6"/>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row>
    <row r="1273" spans="1:121" hidden="1">
      <c r="A1273" s="9"/>
      <c r="B1273" s="9"/>
      <c r="C1273" s="9"/>
      <c r="D1273" s="9"/>
      <c r="E1273" s="9"/>
      <c r="F1273" s="9"/>
      <c r="G1273" s="9"/>
      <c r="H1273" s="9"/>
      <c r="I1273" s="9"/>
      <c r="J1273" s="9"/>
      <c r="K1273" s="9"/>
      <c r="L1273" s="9"/>
      <c r="M1273" s="9"/>
      <c r="N1273" s="9"/>
      <c r="O1273" s="9"/>
      <c r="P1273" s="9"/>
      <c r="Q1273" s="9"/>
      <c r="R1273" s="9"/>
      <c r="S1273" s="9"/>
      <c r="T1273" s="9"/>
      <c r="U1273" s="9"/>
      <c r="V1273" s="9"/>
      <c r="W1273" s="9"/>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c r="BV1273" s="6"/>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row>
    <row r="1274" spans="1:121" hidden="1">
      <c r="A1274" s="9"/>
      <c r="B1274" s="9"/>
      <c r="C1274" s="9"/>
      <c r="D1274" s="9"/>
      <c r="E1274" s="9"/>
      <c r="F1274" s="9"/>
      <c r="G1274" s="9"/>
      <c r="H1274" s="9"/>
      <c r="I1274" s="9"/>
      <c r="J1274" s="9"/>
      <c r="K1274" s="9"/>
      <c r="L1274" s="9"/>
      <c r="M1274" s="9"/>
      <c r="N1274" s="9"/>
      <c r="O1274" s="9"/>
      <c r="P1274" s="9"/>
      <c r="Q1274" s="9"/>
      <c r="R1274" s="9"/>
      <c r="S1274" s="9"/>
      <c r="T1274" s="9"/>
      <c r="U1274" s="9"/>
      <c r="V1274" s="9"/>
      <c r="W1274" s="9"/>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c r="BV1274" s="6"/>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row>
    <row r="1275" spans="1:121" hidden="1">
      <c r="A1275" s="9"/>
      <c r="B1275" s="9"/>
      <c r="C1275" s="9"/>
      <c r="D1275" s="9"/>
      <c r="E1275" s="9"/>
      <c r="F1275" s="9"/>
      <c r="G1275" s="9"/>
      <c r="H1275" s="9"/>
      <c r="I1275" s="9"/>
      <c r="J1275" s="9"/>
      <c r="K1275" s="9"/>
      <c r="L1275" s="9"/>
      <c r="M1275" s="9"/>
      <c r="N1275" s="9"/>
      <c r="O1275" s="9"/>
      <c r="P1275" s="9"/>
      <c r="Q1275" s="9"/>
      <c r="R1275" s="9"/>
      <c r="S1275" s="9"/>
      <c r="T1275" s="9"/>
      <c r="U1275" s="9"/>
      <c r="V1275" s="9"/>
      <c r="W1275" s="9"/>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c r="BV1275" s="6"/>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row>
    <row r="1276" spans="1:121" hidden="1">
      <c r="A1276" s="9"/>
      <c r="B1276" s="9"/>
      <c r="C1276" s="9"/>
      <c r="D1276" s="9"/>
      <c r="E1276" s="9"/>
      <c r="F1276" s="9"/>
      <c r="G1276" s="9"/>
      <c r="H1276" s="9"/>
      <c r="I1276" s="9"/>
      <c r="J1276" s="9"/>
      <c r="K1276" s="9"/>
      <c r="L1276" s="9"/>
      <c r="M1276" s="9"/>
      <c r="N1276" s="9"/>
      <c r="O1276" s="9"/>
      <c r="P1276" s="9"/>
      <c r="Q1276" s="9"/>
      <c r="R1276" s="9"/>
      <c r="S1276" s="9"/>
      <c r="T1276" s="9"/>
      <c r="U1276" s="9"/>
      <c r="V1276" s="9"/>
      <c r="W1276" s="9"/>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c r="BV1276" s="6"/>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row>
    <row r="1277" spans="1:121" hidden="1">
      <c r="A1277" s="9"/>
      <c r="B1277" s="9"/>
      <c r="C1277" s="9"/>
      <c r="D1277" s="9"/>
      <c r="E1277" s="9"/>
      <c r="F1277" s="9"/>
      <c r="G1277" s="9"/>
      <c r="H1277" s="9"/>
      <c r="I1277" s="9"/>
      <c r="J1277" s="9"/>
      <c r="K1277" s="9"/>
      <c r="L1277" s="9"/>
      <c r="M1277" s="9"/>
      <c r="N1277" s="9"/>
      <c r="O1277" s="9"/>
      <c r="P1277" s="9"/>
      <c r="Q1277" s="9"/>
      <c r="R1277" s="9"/>
      <c r="S1277" s="9"/>
      <c r="T1277" s="9"/>
      <c r="U1277" s="9"/>
      <c r="V1277" s="9"/>
      <c r="W1277" s="9"/>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c r="BV1277" s="6"/>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row>
    <row r="1278" spans="1:121" hidden="1">
      <c r="A1278" s="9"/>
      <c r="B1278" s="9"/>
      <c r="C1278" s="9"/>
      <c r="D1278" s="9"/>
      <c r="E1278" s="9"/>
      <c r="F1278" s="9"/>
      <c r="G1278" s="9"/>
      <c r="H1278" s="9"/>
      <c r="I1278" s="9"/>
      <c r="J1278" s="9"/>
      <c r="K1278" s="9"/>
      <c r="L1278" s="9"/>
      <c r="M1278" s="9"/>
      <c r="N1278" s="9"/>
      <c r="O1278" s="9"/>
      <c r="P1278" s="9"/>
      <c r="Q1278" s="9"/>
      <c r="R1278" s="9"/>
      <c r="S1278" s="9"/>
      <c r="T1278" s="9"/>
      <c r="U1278" s="9"/>
      <c r="V1278" s="9"/>
      <c r="W1278" s="9"/>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c r="BV1278" s="6"/>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row>
    <row r="1279" spans="1:121" hidden="1">
      <c r="A1279" s="9"/>
      <c r="B1279" s="9"/>
      <c r="C1279" s="9"/>
      <c r="D1279" s="9"/>
      <c r="E1279" s="9"/>
      <c r="F1279" s="9"/>
      <c r="G1279" s="9"/>
      <c r="H1279" s="9"/>
      <c r="I1279" s="9"/>
      <c r="J1279" s="9"/>
      <c r="K1279" s="9"/>
      <c r="L1279" s="9"/>
      <c r="M1279" s="9"/>
      <c r="N1279" s="9"/>
      <c r="O1279" s="9"/>
      <c r="P1279" s="9"/>
      <c r="Q1279" s="9"/>
      <c r="R1279" s="9"/>
      <c r="S1279" s="9"/>
      <c r="T1279" s="9"/>
      <c r="U1279" s="9"/>
      <c r="V1279" s="9"/>
      <c r="W1279" s="9"/>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c r="BV1279" s="6"/>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row>
    <row r="1280" spans="1:121" hidden="1">
      <c r="A1280" s="9"/>
      <c r="B1280" s="9"/>
      <c r="C1280" s="9"/>
      <c r="D1280" s="9"/>
      <c r="E1280" s="9"/>
      <c r="F1280" s="9"/>
      <c r="G1280" s="9"/>
      <c r="H1280" s="9"/>
      <c r="I1280" s="9"/>
      <c r="J1280" s="9"/>
      <c r="K1280" s="9"/>
      <c r="L1280" s="9"/>
      <c r="M1280" s="9"/>
      <c r="N1280" s="9"/>
      <c r="O1280" s="9"/>
      <c r="P1280" s="9"/>
      <c r="Q1280" s="9"/>
      <c r="R1280" s="9"/>
      <c r="S1280" s="9"/>
      <c r="T1280" s="9"/>
      <c r="U1280" s="9"/>
      <c r="V1280" s="9"/>
      <c r="W1280" s="9"/>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c r="BV1280" s="6"/>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row>
    <row r="1281" spans="1:121" hidden="1">
      <c r="A1281" s="9"/>
      <c r="B1281" s="9"/>
      <c r="C1281" s="9"/>
      <c r="D1281" s="9"/>
      <c r="E1281" s="9"/>
      <c r="F1281" s="9"/>
      <c r="G1281" s="9"/>
      <c r="H1281" s="9"/>
      <c r="I1281" s="9"/>
      <c r="J1281" s="9"/>
      <c r="K1281" s="9"/>
      <c r="L1281" s="9"/>
      <c r="M1281" s="9"/>
      <c r="N1281" s="9"/>
      <c r="O1281" s="9"/>
      <c r="P1281" s="9"/>
      <c r="Q1281" s="9"/>
      <c r="R1281" s="9"/>
      <c r="S1281" s="9"/>
      <c r="T1281" s="9"/>
      <c r="U1281" s="9"/>
      <c r="V1281" s="9"/>
      <c r="W1281" s="9"/>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c r="BV1281" s="6"/>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row>
    <row r="1282" spans="1:121" hidden="1">
      <c r="A1282" s="9"/>
      <c r="B1282" s="9"/>
      <c r="C1282" s="9"/>
      <c r="D1282" s="9"/>
      <c r="E1282" s="9"/>
      <c r="F1282" s="9"/>
      <c r="G1282" s="9"/>
      <c r="H1282" s="9"/>
      <c r="I1282" s="9"/>
      <c r="J1282" s="9"/>
      <c r="K1282" s="9"/>
      <c r="L1282" s="9"/>
      <c r="M1282" s="9"/>
      <c r="N1282" s="9"/>
      <c r="O1282" s="9"/>
      <c r="P1282" s="9"/>
      <c r="Q1282" s="9"/>
      <c r="R1282" s="9"/>
      <c r="S1282" s="9"/>
      <c r="T1282" s="9"/>
      <c r="U1282" s="9"/>
      <c r="V1282" s="9"/>
      <c r="W1282" s="9"/>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c r="BV1282" s="6"/>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row>
    <row r="1283" spans="1:121" hidden="1">
      <c r="A1283" s="9"/>
      <c r="B1283" s="9"/>
      <c r="C1283" s="9"/>
      <c r="D1283" s="9"/>
      <c r="E1283" s="9"/>
      <c r="F1283" s="9"/>
      <c r="G1283" s="9"/>
      <c r="H1283" s="9"/>
      <c r="I1283" s="9"/>
      <c r="J1283" s="9"/>
      <c r="K1283" s="9"/>
      <c r="L1283" s="9"/>
      <c r="M1283" s="9"/>
      <c r="N1283" s="9"/>
      <c r="O1283" s="9"/>
      <c r="P1283" s="9"/>
      <c r="Q1283" s="9"/>
      <c r="R1283" s="9"/>
      <c r="S1283" s="9"/>
      <c r="T1283" s="9"/>
      <c r="U1283" s="9"/>
      <c r="V1283" s="9"/>
      <c r="W1283" s="9"/>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c r="BV1283" s="6"/>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row>
    <row r="1284" spans="1:121" hidden="1">
      <c r="A1284" s="9"/>
      <c r="B1284" s="9"/>
      <c r="C1284" s="9"/>
      <c r="D1284" s="9"/>
      <c r="E1284" s="9"/>
      <c r="F1284" s="9"/>
      <c r="G1284" s="9"/>
      <c r="H1284" s="9"/>
      <c r="I1284" s="9"/>
      <c r="J1284" s="9"/>
      <c r="K1284" s="9"/>
      <c r="L1284" s="9"/>
      <c r="M1284" s="9"/>
      <c r="N1284" s="9"/>
      <c r="O1284" s="9"/>
      <c r="P1284" s="9"/>
      <c r="Q1284" s="9"/>
      <c r="R1284" s="9"/>
      <c r="S1284" s="9"/>
      <c r="T1284" s="9"/>
      <c r="U1284" s="9"/>
      <c r="V1284" s="9"/>
      <c r="W1284" s="9"/>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c r="BV1284" s="6"/>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row>
    <row r="1285" spans="1:121" hidden="1">
      <c r="A1285" s="9"/>
      <c r="B1285" s="9"/>
      <c r="C1285" s="9"/>
      <c r="D1285" s="9"/>
      <c r="E1285" s="9"/>
      <c r="F1285" s="9"/>
      <c r="G1285" s="9"/>
      <c r="H1285" s="9"/>
      <c r="I1285" s="9"/>
      <c r="J1285" s="9"/>
      <c r="K1285" s="9"/>
      <c r="L1285" s="9"/>
      <c r="M1285" s="9"/>
      <c r="N1285" s="9"/>
      <c r="O1285" s="9"/>
      <c r="P1285" s="9"/>
      <c r="Q1285" s="9"/>
      <c r="R1285" s="9"/>
      <c r="S1285" s="9"/>
      <c r="T1285" s="9"/>
      <c r="U1285" s="9"/>
      <c r="V1285" s="9"/>
      <c r="W1285" s="9"/>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c r="BV1285" s="6"/>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row>
    <row r="1286" spans="1:121" hidden="1">
      <c r="A1286" s="9"/>
      <c r="B1286" s="9"/>
      <c r="C1286" s="9"/>
      <c r="D1286" s="9"/>
      <c r="E1286" s="9"/>
      <c r="F1286" s="9"/>
      <c r="G1286" s="9"/>
      <c r="H1286" s="9"/>
      <c r="I1286" s="9"/>
      <c r="J1286" s="9"/>
      <c r="K1286" s="9"/>
      <c r="L1286" s="9"/>
      <c r="M1286" s="9"/>
      <c r="N1286" s="9"/>
      <c r="O1286" s="9"/>
      <c r="P1286" s="9"/>
      <c r="Q1286" s="9"/>
      <c r="R1286" s="9"/>
      <c r="S1286" s="9"/>
      <c r="T1286" s="9"/>
      <c r="U1286" s="9"/>
      <c r="V1286" s="9"/>
      <c r="W1286" s="9"/>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c r="BV1286" s="6"/>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row>
    <row r="1287" spans="1:121" hidden="1">
      <c r="A1287" s="9"/>
      <c r="B1287" s="9"/>
      <c r="C1287" s="9"/>
      <c r="D1287" s="9"/>
      <c r="E1287" s="9"/>
      <c r="F1287" s="9"/>
      <c r="G1287" s="9"/>
      <c r="H1287" s="9"/>
      <c r="I1287" s="9"/>
      <c r="J1287" s="9"/>
      <c r="K1287" s="9"/>
      <c r="L1287" s="9"/>
      <c r="M1287" s="9"/>
      <c r="N1287" s="9"/>
      <c r="O1287" s="9"/>
      <c r="P1287" s="9"/>
      <c r="Q1287" s="9"/>
      <c r="R1287" s="9"/>
      <c r="S1287" s="9"/>
      <c r="T1287" s="9"/>
      <c r="U1287" s="9"/>
      <c r="V1287" s="9"/>
      <c r="W1287" s="9"/>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c r="BV1287" s="6"/>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row>
    <row r="1288" spans="1:121" hidden="1">
      <c r="A1288" s="9"/>
      <c r="B1288" s="9"/>
      <c r="C1288" s="9"/>
      <c r="D1288" s="9"/>
      <c r="E1288" s="9"/>
      <c r="F1288" s="9"/>
      <c r="G1288" s="9"/>
      <c r="H1288" s="9"/>
      <c r="I1288" s="9"/>
      <c r="J1288" s="9"/>
      <c r="K1288" s="9"/>
      <c r="L1288" s="9"/>
      <c r="M1288" s="9"/>
      <c r="N1288" s="9"/>
      <c r="O1288" s="9"/>
      <c r="P1288" s="9"/>
      <c r="Q1288" s="9"/>
      <c r="R1288" s="9"/>
      <c r="S1288" s="9"/>
      <c r="T1288" s="9"/>
      <c r="U1288" s="9"/>
      <c r="V1288" s="9"/>
      <c r="W1288" s="9"/>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c r="BV1288" s="6"/>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row>
    <row r="1289" spans="1:121" hidden="1">
      <c r="A1289" s="9"/>
      <c r="B1289" s="9"/>
      <c r="C1289" s="9"/>
      <c r="D1289" s="9"/>
      <c r="E1289" s="9"/>
      <c r="F1289" s="9"/>
      <c r="G1289" s="9"/>
      <c r="H1289" s="9"/>
      <c r="I1289" s="9"/>
      <c r="J1289" s="9"/>
      <c r="K1289" s="9"/>
      <c r="L1289" s="9"/>
      <c r="M1289" s="9"/>
      <c r="N1289" s="9"/>
      <c r="O1289" s="9"/>
      <c r="P1289" s="9"/>
      <c r="Q1289" s="9"/>
      <c r="R1289" s="9"/>
      <c r="S1289" s="9"/>
      <c r="T1289" s="9"/>
      <c r="U1289" s="9"/>
      <c r="V1289" s="9"/>
      <c r="W1289" s="9"/>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c r="BV1289" s="6"/>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row>
    <row r="1290" spans="1:121" hidden="1">
      <c r="A1290" s="9"/>
      <c r="B1290" s="9"/>
      <c r="C1290" s="9"/>
      <c r="D1290" s="9"/>
      <c r="E1290" s="9"/>
      <c r="F1290" s="9"/>
      <c r="G1290" s="9"/>
      <c r="H1290" s="9"/>
      <c r="I1290" s="9"/>
      <c r="J1290" s="9"/>
      <c r="K1290" s="9"/>
      <c r="L1290" s="9"/>
      <c r="M1290" s="9"/>
      <c r="N1290" s="9"/>
      <c r="O1290" s="9"/>
      <c r="P1290" s="9"/>
      <c r="Q1290" s="9"/>
      <c r="R1290" s="9"/>
      <c r="S1290" s="9"/>
      <c r="T1290" s="9"/>
      <c r="U1290" s="9"/>
      <c r="V1290" s="9"/>
      <c r="W1290" s="9"/>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c r="BV1290" s="6"/>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row>
    <row r="1291" spans="1:121" hidden="1">
      <c r="A1291" s="9"/>
      <c r="B1291" s="9"/>
      <c r="C1291" s="9"/>
      <c r="D1291" s="9"/>
      <c r="E1291" s="9"/>
      <c r="F1291" s="9"/>
      <c r="G1291" s="9"/>
      <c r="H1291" s="9"/>
      <c r="I1291" s="9"/>
      <c r="J1291" s="9"/>
      <c r="K1291" s="9"/>
      <c r="L1291" s="9"/>
      <c r="M1291" s="9"/>
      <c r="N1291" s="9"/>
      <c r="O1291" s="9"/>
      <c r="P1291" s="9"/>
      <c r="Q1291" s="9"/>
      <c r="R1291" s="9"/>
      <c r="S1291" s="9"/>
      <c r="T1291" s="9"/>
      <c r="U1291" s="9"/>
      <c r="V1291" s="9"/>
      <c r="W1291" s="9"/>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c r="BV1291" s="6"/>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row>
    <row r="1292" spans="1:121" hidden="1">
      <c r="A1292" s="9"/>
      <c r="B1292" s="9"/>
      <c r="C1292" s="9"/>
      <c r="D1292" s="9"/>
      <c r="E1292" s="9"/>
      <c r="F1292" s="9"/>
      <c r="G1292" s="9"/>
      <c r="H1292" s="9"/>
      <c r="I1292" s="9"/>
      <c r="J1292" s="9"/>
      <c r="K1292" s="9"/>
      <c r="L1292" s="9"/>
      <c r="M1292" s="9"/>
      <c r="N1292" s="9"/>
      <c r="O1292" s="9"/>
      <c r="P1292" s="9"/>
      <c r="Q1292" s="9"/>
      <c r="R1292" s="9"/>
      <c r="S1292" s="9"/>
      <c r="T1292" s="9"/>
      <c r="U1292" s="9"/>
      <c r="V1292" s="9"/>
      <c r="W1292" s="9"/>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c r="BV1292" s="6"/>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row>
    <row r="1293" spans="1:121" hidden="1">
      <c r="A1293" s="9"/>
      <c r="B1293" s="9"/>
      <c r="C1293" s="9"/>
      <c r="D1293" s="9"/>
      <c r="E1293" s="9"/>
      <c r="F1293" s="9"/>
      <c r="G1293" s="9"/>
      <c r="H1293" s="9"/>
      <c r="I1293" s="9"/>
      <c r="J1293" s="9"/>
      <c r="K1293" s="9"/>
      <c r="L1293" s="9"/>
      <c r="M1293" s="9"/>
      <c r="N1293" s="9"/>
      <c r="O1293" s="9"/>
      <c r="P1293" s="9"/>
      <c r="Q1293" s="9"/>
      <c r="R1293" s="9"/>
      <c r="S1293" s="9"/>
      <c r="T1293" s="9"/>
      <c r="U1293" s="9"/>
      <c r="V1293" s="9"/>
      <c r="W1293" s="9"/>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c r="BV1293" s="6"/>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row>
    <row r="1294" spans="1:121" hidden="1">
      <c r="A1294" s="9"/>
      <c r="B1294" s="9"/>
      <c r="C1294" s="9"/>
      <c r="D1294" s="9"/>
      <c r="E1294" s="9"/>
      <c r="F1294" s="9"/>
      <c r="G1294" s="9"/>
      <c r="H1294" s="9"/>
      <c r="I1294" s="9"/>
      <c r="J1294" s="9"/>
      <c r="K1294" s="9"/>
      <c r="L1294" s="9"/>
      <c r="M1294" s="9"/>
      <c r="N1294" s="9"/>
      <c r="O1294" s="9"/>
      <c r="P1294" s="9"/>
      <c r="Q1294" s="9"/>
      <c r="R1294" s="9"/>
      <c r="S1294" s="9"/>
      <c r="T1294" s="9"/>
      <c r="U1294" s="9"/>
      <c r="V1294" s="9"/>
      <c r="W1294" s="9"/>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c r="BV1294" s="6"/>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row>
    <row r="1295" spans="1:121" hidden="1">
      <c r="A1295" s="9"/>
      <c r="B1295" s="9"/>
      <c r="C1295" s="9"/>
      <c r="D1295" s="9"/>
      <c r="E1295" s="9"/>
      <c r="F1295" s="9"/>
      <c r="G1295" s="9"/>
      <c r="H1295" s="9"/>
      <c r="I1295" s="9"/>
      <c r="J1295" s="9"/>
      <c r="K1295" s="9"/>
      <c r="L1295" s="9"/>
      <c r="M1295" s="9"/>
      <c r="N1295" s="9"/>
      <c r="O1295" s="9"/>
      <c r="P1295" s="9"/>
      <c r="Q1295" s="9"/>
      <c r="R1295" s="9"/>
      <c r="S1295" s="9"/>
      <c r="T1295" s="9"/>
      <c r="U1295" s="9"/>
      <c r="V1295" s="9"/>
      <c r="W1295" s="9"/>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c r="BV1295" s="6"/>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row>
    <row r="1296" spans="1:121" hidden="1">
      <c r="A1296" s="9"/>
      <c r="B1296" s="9"/>
      <c r="C1296" s="9"/>
      <c r="D1296" s="9"/>
      <c r="E1296" s="9"/>
      <c r="F1296" s="9"/>
      <c r="G1296" s="9"/>
      <c r="H1296" s="9"/>
      <c r="I1296" s="9"/>
      <c r="J1296" s="9"/>
      <c r="K1296" s="9"/>
      <c r="L1296" s="9"/>
      <c r="M1296" s="9"/>
      <c r="N1296" s="9"/>
      <c r="O1296" s="9"/>
      <c r="P1296" s="9"/>
      <c r="Q1296" s="9"/>
      <c r="R1296" s="9"/>
      <c r="S1296" s="9"/>
      <c r="T1296" s="9"/>
      <c r="U1296" s="9"/>
      <c r="V1296" s="9"/>
      <c r="W1296" s="9"/>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c r="BV1296" s="6"/>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row>
    <row r="1297" spans="1:121" hidden="1">
      <c r="A1297" s="9"/>
      <c r="B1297" s="9"/>
      <c r="C1297" s="9"/>
      <c r="D1297" s="9"/>
      <c r="E1297" s="9"/>
      <c r="F1297" s="9"/>
      <c r="G1297" s="9"/>
      <c r="H1297" s="9"/>
      <c r="I1297" s="9"/>
      <c r="J1297" s="9"/>
      <c r="K1297" s="9"/>
      <c r="L1297" s="9"/>
      <c r="M1297" s="9"/>
      <c r="N1297" s="9"/>
      <c r="O1297" s="9"/>
      <c r="P1297" s="9"/>
      <c r="Q1297" s="9"/>
      <c r="R1297" s="9"/>
      <c r="S1297" s="9"/>
      <c r="T1297" s="9"/>
      <c r="U1297" s="9"/>
      <c r="V1297" s="9"/>
      <c r="W1297" s="9"/>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c r="BV1297" s="6"/>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row>
    <row r="1298" spans="1:121" hidden="1">
      <c r="A1298" s="9"/>
      <c r="B1298" s="9"/>
      <c r="C1298" s="9"/>
      <c r="D1298" s="9"/>
      <c r="E1298" s="9"/>
      <c r="F1298" s="9"/>
      <c r="G1298" s="9"/>
      <c r="H1298" s="9"/>
      <c r="I1298" s="9"/>
      <c r="J1298" s="9"/>
      <c r="K1298" s="9"/>
      <c r="L1298" s="9"/>
      <c r="M1298" s="9"/>
      <c r="N1298" s="9"/>
      <c r="O1298" s="9"/>
      <c r="P1298" s="9"/>
      <c r="Q1298" s="9"/>
      <c r="R1298" s="9"/>
      <c r="S1298" s="9"/>
      <c r="T1298" s="9"/>
      <c r="U1298" s="9"/>
      <c r="V1298" s="9"/>
      <c r="W1298" s="9"/>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c r="BV1298" s="6"/>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row>
    <row r="1299" spans="1:121" hidden="1">
      <c r="A1299" s="9"/>
      <c r="B1299" s="9"/>
      <c r="C1299" s="9"/>
      <c r="D1299" s="9"/>
      <c r="E1299" s="9"/>
      <c r="F1299" s="9"/>
      <c r="G1299" s="9"/>
      <c r="H1299" s="9"/>
      <c r="I1299" s="9"/>
      <c r="J1299" s="9"/>
      <c r="K1299" s="9"/>
      <c r="L1299" s="9"/>
      <c r="M1299" s="9"/>
      <c r="N1299" s="9"/>
      <c r="O1299" s="9"/>
      <c r="P1299" s="9"/>
      <c r="Q1299" s="9"/>
      <c r="R1299" s="9"/>
      <c r="S1299" s="9"/>
      <c r="T1299" s="9"/>
      <c r="U1299" s="9"/>
      <c r="V1299" s="9"/>
      <c r="W1299" s="9"/>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c r="BV1299" s="6"/>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row>
    <row r="1300" spans="1:121" hidden="1">
      <c r="A1300" s="9"/>
      <c r="B1300" s="9"/>
      <c r="C1300" s="9"/>
      <c r="D1300" s="9"/>
      <c r="E1300" s="9"/>
      <c r="F1300" s="9"/>
      <c r="G1300" s="9"/>
      <c r="H1300" s="9"/>
      <c r="I1300" s="9"/>
      <c r="J1300" s="9"/>
      <c r="K1300" s="9"/>
      <c r="L1300" s="9"/>
      <c r="M1300" s="9"/>
      <c r="N1300" s="9"/>
      <c r="O1300" s="9"/>
      <c r="P1300" s="9"/>
      <c r="Q1300" s="9"/>
      <c r="R1300" s="9"/>
      <c r="S1300" s="9"/>
      <c r="T1300" s="9"/>
      <c r="U1300" s="9"/>
      <c r="V1300" s="9"/>
      <c r="W1300" s="9"/>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c r="BV1300" s="6"/>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row>
    <row r="1301" spans="1:121" hidden="1">
      <c r="A1301" s="9"/>
      <c r="B1301" s="9"/>
      <c r="C1301" s="9"/>
      <c r="D1301" s="9"/>
      <c r="E1301" s="9"/>
      <c r="F1301" s="9"/>
      <c r="G1301" s="9"/>
      <c r="H1301" s="9"/>
      <c r="I1301" s="9"/>
      <c r="J1301" s="9"/>
      <c r="K1301" s="9"/>
      <c r="L1301" s="9"/>
      <c r="M1301" s="9"/>
      <c r="N1301" s="9"/>
      <c r="O1301" s="9"/>
      <c r="P1301" s="9"/>
      <c r="Q1301" s="9"/>
      <c r="R1301" s="9"/>
      <c r="S1301" s="9"/>
      <c r="T1301" s="9"/>
      <c r="U1301" s="9"/>
      <c r="V1301" s="9"/>
      <c r="W1301" s="9"/>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c r="BV1301" s="6"/>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row>
    <row r="1302" spans="1:121" hidden="1">
      <c r="A1302" s="9"/>
      <c r="B1302" s="9"/>
      <c r="C1302" s="9"/>
      <c r="D1302" s="9"/>
      <c r="E1302" s="9"/>
      <c r="F1302" s="9"/>
      <c r="G1302" s="9"/>
      <c r="H1302" s="9"/>
      <c r="I1302" s="9"/>
      <c r="J1302" s="9"/>
      <c r="K1302" s="9"/>
      <c r="L1302" s="9"/>
      <c r="M1302" s="9"/>
      <c r="N1302" s="9"/>
      <c r="O1302" s="9"/>
      <c r="P1302" s="9"/>
      <c r="Q1302" s="9"/>
      <c r="R1302" s="9"/>
      <c r="S1302" s="9"/>
      <c r="T1302" s="9"/>
      <c r="U1302" s="9"/>
      <c r="V1302" s="9"/>
      <c r="W1302" s="9"/>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c r="BV1302" s="6"/>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row>
    <row r="1303" spans="1:121" hidden="1">
      <c r="A1303" s="9"/>
      <c r="B1303" s="9"/>
      <c r="C1303" s="9"/>
      <c r="D1303" s="9"/>
      <c r="E1303" s="9"/>
      <c r="F1303" s="9"/>
      <c r="G1303" s="9"/>
      <c r="H1303" s="9"/>
      <c r="I1303" s="9"/>
      <c r="J1303" s="9"/>
      <c r="K1303" s="9"/>
      <c r="L1303" s="9"/>
      <c r="M1303" s="9"/>
      <c r="N1303" s="9"/>
      <c r="O1303" s="9"/>
      <c r="P1303" s="9"/>
      <c r="Q1303" s="9"/>
      <c r="R1303" s="9"/>
      <c r="S1303" s="9"/>
      <c r="T1303" s="9"/>
      <c r="U1303" s="9"/>
      <c r="V1303" s="9"/>
      <c r="W1303" s="9"/>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c r="BV1303" s="6"/>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row>
    <row r="1304" spans="1:121" hidden="1">
      <c r="A1304" s="9"/>
      <c r="B1304" s="9"/>
      <c r="C1304" s="9"/>
      <c r="D1304" s="9"/>
      <c r="E1304" s="9"/>
      <c r="F1304" s="9"/>
      <c r="G1304" s="9"/>
      <c r="H1304" s="9"/>
      <c r="I1304" s="9"/>
      <c r="J1304" s="9"/>
      <c r="K1304" s="9"/>
      <c r="L1304" s="9"/>
      <c r="M1304" s="9"/>
      <c r="N1304" s="9"/>
      <c r="O1304" s="9"/>
      <c r="P1304" s="9"/>
      <c r="Q1304" s="9"/>
      <c r="R1304" s="9"/>
      <c r="S1304" s="9"/>
      <c r="T1304" s="9"/>
      <c r="U1304" s="9"/>
      <c r="V1304" s="9"/>
      <c r="W1304" s="9"/>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c r="BV1304" s="6"/>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row>
    <row r="1305" spans="1:121" hidden="1">
      <c r="A1305" s="9"/>
      <c r="B1305" s="9"/>
      <c r="C1305" s="9"/>
      <c r="D1305" s="9"/>
      <c r="E1305" s="9"/>
      <c r="F1305" s="9"/>
      <c r="G1305" s="9"/>
      <c r="H1305" s="9"/>
      <c r="I1305" s="9"/>
      <c r="J1305" s="9"/>
      <c r="K1305" s="9"/>
      <c r="L1305" s="9"/>
      <c r="M1305" s="9"/>
      <c r="N1305" s="9"/>
      <c r="O1305" s="9"/>
      <c r="P1305" s="9"/>
      <c r="Q1305" s="9"/>
      <c r="R1305" s="9"/>
      <c r="S1305" s="9"/>
      <c r="T1305" s="9"/>
      <c r="U1305" s="9"/>
      <c r="V1305" s="9"/>
      <c r="W1305" s="9"/>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c r="BV1305" s="6"/>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row>
    <row r="1306" spans="1:121" hidden="1">
      <c r="A1306" s="9"/>
      <c r="B1306" s="9"/>
      <c r="C1306" s="9"/>
      <c r="D1306" s="9"/>
      <c r="E1306" s="9"/>
      <c r="F1306" s="9"/>
      <c r="G1306" s="9"/>
      <c r="H1306" s="9"/>
      <c r="I1306" s="9"/>
      <c r="J1306" s="9"/>
      <c r="K1306" s="9"/>
      <c r="L1306" s="9"/>
      <c r="M1306" s="9"/>
      <c r="N1306" s="9"/>
      <c r="O1306" s="9"/>
      <c r="P1306" s="9"/>
      <c r="Q1306" s="9"/>
      <c r="R1306" s="9"/>
      <c r="S1306" s="9"/>
      <c r="T1306" s="9"/>
      <c r="U1306" s="9"/>
      <c r="V1306" s="9"/>
      <c r="W1306" s="9"/>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c r="BV1306" s="6"/>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row>
    <row r="1307" spans="1:121" hidden="1">
      <c r="A1307" s="9"/>
      <c r="B1307" s="9"/>
      <c r="C1307" s="9"/>
      <c r="D1307" s="9"/>
      <c r="E1307" s="9"/>
      <c r="F1307" s="9"/>
      <c r="G1307" s="9"/>
      <c r="H1307" s="9"/>
      <c r="I1307" s="9"/>
      <c r="J1307" s="9"/>
      <c r="K1307" s="9"/>
      <c r="L1307" s="9"/>
      <c r="M1307" s="9"/>
      <c r="N1307" s="9"/>
      <c r="O1307" s="9"/>
      <c r="P1307" s="9"/>
      <c r="Q1307" s="9"/>
      <c r="R1307" s="9"/>
      <c r="S1307" s="9"/>
      <c r="T1307" s="9"/>
      <c r="U1307" s="9"/>
      <c r="V1307" s="9"/>
      <c r="W1307" s="9"/>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c r="BV1307" s="6"/>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row>
    <row r="1308" spans="1:121" hidden="1">
      <c r="A1308" s="9"/>
      <c r="B1308" s="9"/>
      <c r="C1308" s="9"/>
      <c r="D1308" s="9"/>
      <c r="E1308" s="9"/>
      <c r="F1308" s="9"/>
      <c r="G1308" s="9"/>
      <c r="H1308" s="9"/>
      <c r="I1308" s="9"/>
      <c r="J1308" s="9"/>
      <c r="K1308" s="9"/>
      <c r="L1308" s="9"/>
      <c r="M1308" s="9"/>
      <c r="N1308" s="9"/>
      <c r="O1308" s="9"/>
      <c r="P1308" s="9"/>
      <c r="Q1308" s="9"/>
      <c r="R1308" s="9"/>
      <c r="S1308" s="9"/>
      <c r="T1308" s="9"/>
      <c r="U1308" s="9"/>
      <c r="V1308" s="9"/>
      <c r="W1308" s="9"/>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c r="BV1308" s="6"/>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row>
    <row r="1309" spans="1:121" hidden="1">
      <c r="A1309" s="9"/>
      <c r="B1309" s="9"/>
      <c r="C1309" s="9"/>
      <c r="D1309" s="9"/>
      <c r="E1309" s="9"/>
      <c r="F1309" s="9"/>
      <c r="G1309" s="9"/>
      <c r="H1309" s="9"/>
      <c r="I1309" s="9"/>
      <c r="J1309" s="9"/>
      <c r="K1309" s="9"/>
      <c r="L1309" s="9"/>
      <c r="M1309" s="9"/>
      <c r="N1309" s="9"/>
      <c r="O1309" s="9"/>
      <c r="P1309" s="9"/>
      <c r="Q1309" s="9"/>
      <c r="R1309" s="9"/>
      <c r="S1309" s="9"/>
      <c r="T1309" s="9"/>
      <c r="U1309" s="9"/>
      <c r="V1309" s="9"/>
      <c r="W1309" s="9"/>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c r="BV1309" s="6"/>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row>
    <row r="1310" spans="1:121" hidden="1">
      <c r="A1310" s="9"/>
      <c r="B1310" s="9"/>
      <c r="C1310" s="9"/>
      <c r="D1310" s="9"/>
      <c r="E1310" s="9"/>
      <c r="F1310" s="9"/>
      <c r="G1310" s="9"/>
      <c r="H1310" s="9"/>
      <c r="I1310" s="9"/>
      <c r="J1310" s="9"/>
      <c r="K1310" s="9"/>
      <c r="L1310" s="9"/>
      <c r="M1310" s="9"/>
      <c r="N1310" s="9"/>
      <c r="O1310" s="9"/>
      <c r="P1310" s="9"/>
      <c r="Q1310" s="9"/>
      <c r="R1310" s="9"/>
      <c r="S1310" s="9"/>
      <c r="T1310" s="9"/>
      <c r="U1310" s="9"/>
      <c r="V1310" s="9"/>
      <c r="W1310" s="9"/>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c r="BV1310" s="6"/>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row>
    <row r="1311" spans="1:121" hidden="1">
      <c r="A1311" s="9"/>
      <c r="B1311" s="9"/>
      <c r="C1311" s="9"/>
      <c r="D1311" s="9"/>
      <c r="E1311" s="9"/>
      <c r="F1311" s="9"/>
      <c r="G1311" s="9"/>
      <c r="H1311" s="9"/>
      <c r="I1311" s="9"/>
      <c r="J1311" s="9"/>
      <c r="K1311" s="9"/>
      <c r="L1311" s="9"/>
      <c r="M1311" s="9"/>
      <c r="N1311" s="9"/>
      <c r="O1311" s="9"/>
      <c r="P1311" s="9"/>
      <c r="Q1311" s="9"/>
      <c r="R1311" s="9"/>
      <c r="S1311" s="9"/>
      <c r="T1311" s="9"/>
      <c r="U1311" s="9"/>
      <c r="V1311" s="9"/>
      <c r="W1311" s="9"/>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c r="BV1311" s="6"/>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row>
    <row r="1312" spans="1:121" hidden="1">
      <c r="A1312" s="9"/>
      <c r="B1312" s="9"/>
      <c r="C1312" s="9"/>
      <c r="D1312" s="9"/>
      <c r="E1312" s="9"/>
      <c r="F1312" s="9"/>
      <c r="G1312" s="9"/>
      <c r="H1312" s="9"/>
      <c r="I1312" s="9"/>
      <c r="J1312" s="9"/>
      <c r="K1312" s="9"/>
      <c r="L1312" s="9"/>
      <c r="M1312" s="9"/>
      <c r="N1312" s="9"/>
      <c r="O1312" s="9"/>
      <c r="P1312" s="9"/>
      <c r="Q1312" s="9"/>
      <c r="R1312" s="9"/>
      <c r="S1312" s="9"/>
      <c r="T1312" s="9"/>
      <c r="U1312" s="9"/>
      <c r="V1312" s="9"/>
      <c r="W1312" s="9"/>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c r="BV1312" s="6"/>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row>
    <row r="1313" spans="1:121" hidden="1">
      <c r="A1313" s="9"/>
      <c r="B1313" s="9"/>
      <c r="C1313" s="9"/>
      <c r="D1313" s="9"/>
      <c r="E1313" s="9"/>
      <c r="F1313" s="9"/>
      <c r="G1313" s="9"/>
      <c r="H1313" s="9"/>
      <c r="I1313" s="9"/>
      <c r="J1313" s="9"/>
      <c r="K1313" s="9"/>
      <c r="L1313" s="9"/>
      <c r="M1313" s="9"/>
      <c r="N1313" s="9"/>
      <c r="O1313" s="9"/>
      <c r="P1313" s="9"/>
      <c r="Q1313" s="9"/>
      <c r="R1313" s="9"/>
      <c r="S1313" s="9"/>
      <c r="T1313" s="9"/>
      <c r="U1313" s="9"/>
      <c r="V1313" s="9"/>
      <c r="W1313" s="9"/>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c r="BV1313" s="6"/>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row>
    <row r="1314" spans="1:121" hidden="1">
      <c r="A1314" s="9"/>
      <c r="B1314" s="9"/>
      <c r="C1314" s="9"/>
      <c r="D1314" s="9"/>
      <c r="E1314" s="9"/>
      <c r="F1314" s="9"/>
      <c r="G1314" s="9"/>
      <c r="H1314" s="9"/>
      <c r="I1314" s="9"/>
      <c r="J1314" s="9"/>
      <c r="K1314" s="9"/>
      <c r="L1314" s="9"/>
      <c r="M1314" s="9"/>
      <c r="N1314" s="9"/>
      <c r="O1314" s="9"/>
      <c r="P1314" s="9"/>
      <c r="Q1314" s="9"/>
      <c r="R1314" s="9"/>
      <c r="S1314" s="9"/>
      <c r="T1314" s="9"/>
      <c r="U1314" s="9"/>
      <c r="V1314" s="9"/>
      <c r="W1314" s="9"/>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c r="BV1314" s="6"/>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row>
    <row r="1315" spans="1:121" hidden="1">
      <c r="A1315" s="9"/>
      <c r="B1315" s="9"/>
      <c r="C1315" s="9"/>
      <c r="D1315" s="9"/>
      <c r="E1315" s="9"/>
      <c r="F1315" s="9"/>
      <c r="G1315" s="9"/>
      <c r="H1315" s="9"/>
      <c r="I1315" s="9"/>
      <c r="J1315" s="9"/>
      <c r="K1315" s="9"/>
      <c r="L1315" s="9"/>
      <c r="M1315" s="9"/>
      <c r="N1315" s="9"/>
      <c r="O1315" s="9"/>
      <c r="P1315" s="9"/>
      <c r="Q1315" s="9"/>
      <c r="R1315" s="9"/>
      <c r="S1315" s="9"/>
      <c r="T1315" s="9"/>
      <c r="U1315" s="9"/>
      <c r="V1315" s="9"/>
      <c r="W1315" s="9"/>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c r="BV1315" s="6"/>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row>
    <row r="1316" spans="1:121" hidden="1">
      <c r="A1316" s="9"/>
      <c r="B1316" s="9"/>
      <c r="C1316" s="9"/>
      <c r="D1316" s="9"/>
      <c r="E1316" s="9"/>
      <c r="F1316" s="9"/>
      <c r="G1316" s="9"/>
      <c r="H1316" s="9"/>
      <c r="I1316" s="9"/>
      <c r="J1316" s="9"/>
      <c r="K1316" s="9"/>
      <c r="L1316" s="9"/>
      <c r="M1316" s="9"/>
      <c r="N1316" s="9"/>
      <c r="O1316" s="9"/>
      <c r="P1316" s="9"/>
      <c r="Q1316" s="9"/>
      <c r="R1316" s="9"/>
      <c r="S1316" s="9"/>
      <c r="T1316" s="9"/>
      <c r="U1316" s="9"/>
      <c r="V1316" s="9"/>
      <c r="W1316" s="9"/>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c r="BV1316" s="6"/>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row>
    <row r="1317" spans="1:121" hidden="1">
      <c r="A1317" s="9"/>
      <c r="B1317" s="9"/>
      <c r="C1317" s="9"/>
      <c r="D1317" s="9"/>
      <c r="E1317" s="9"/>
      <c r="F1317" s="9"/>
      <c r="G1317" s="9"/>
      <c r="H1317" s="9"/>
      <c r="I1317" s="9"/>
      <c r="J1317" s="9"/>
      <c r="K1317" s="9"/>
      <c r="L1317" s="9"/>
      <c r="M1317" s="9"/>
      <c r="N1317" s="9"/>
      <c r="O1317" s="9"/>
      <c r="P1317" s="9"/>
      <c r="Q1317" s="9"/>
      <c r="R1317" s="9"/>
      <c r="S1317" s="9"/>
      <c r="T1317" s="9"/>
      <c r="U1317" s="9"/>
      <c r="V1317" s="9"/>
      <c r="W1317" s="9"/>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c r="BV1317" s="6"/>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row>
    <row r="1318" spans="1:121" hidden="1">
      <c r="A1318" s="9"/>
      <c r="B1318" s="9"/>
      <c r="C1318" s="9"/>
      <c r="D1318" s="9"/>
      <c r="E1318" s="9"/>
      <c r="F1318" s="9"/>
      <c r="G1318" s="9"/>
      <c r="H1318" s="9"/>
      <c r="I1318" s="9"/>
      <c r="J1318" s="9"/>
      <c r="K1318" s="9"/>
      <c r="L1318" s="9"/>
      <c r="M1318" s="9"/>
      <c r="N1318" s="9"/>
      <c r="O1318" s="9"/>
      <c r="P1318" s="9"/>
      <c r="Q1318" s="9"/>
      <c r="R1318" s="9"/>
      <c r="S1318" s="9"/>
      <c r="T1318" s="9"/>
      <c r="U1318" s="9"/>
      <c r="V1318" s="9"/>
      <c r="W1318" s="9"/>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c r="BV1318" s="6"/>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row>
    <row r="1319" spans="1:121" hidden="1">
      <c r="A1319" s="9"/>
      <c r="B1319" s="9"/>
      <c r="C1319" s="9"/>
      <c r="D1319" s="9"/>
      <c r="E1319" s="9"/>
      <c r="F1319" s="9"/>
      <c r="G1319" s="9"/>
      <c r="H1319" s="9"/>
      <c r="I1319" s="9"/>
      <c r="J1319" s="9"/>
      <c r="K1319" s="9"/>
      <c r="L1319" s="9"/>
      <c r="M1319" s="9"/>
      <c r="N1319" s="9"/>
      <c r="O1319" s="9"/>
      <c r="P1319" s="9"/>
      <c r="Q1319" s="9"/>
      <c r="R1319" s="9"/>
      <c r="S1319" s="9"/>
      <c r="T1319" s="9"/>
      <c r="U1319" s="9"/>
      <c r="V1319" s="9"/>
      <c r="W1319" s="9"/>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c r="BV1319" s="6"/>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row>
    <row r="1320" spans="1:121" hidden="1">
      <c r="A1320" s="9"/>
      <c r="B1320" s="9"/>
      <c r="C1320" s="9"/>
      <c r="D1320" s="9"/>
      <c r="E1320" s="9"/>
      <c r="F1320" s="9"/>
      <c r="G1320" s="9"/>
      <c r="H1320" s="9"/>
      <c r="I1320" s="9"/>
      <c r="J1320" s="9"/>
      <c r="K1320" s="9"/>
      <c r="L1320" s="9"/>
      <c r="M1320" s="9"/>
      <c r="N1320" s="9"/>
      <c r="O1320" s="9"/>
      <c r="P1320" s="9"/>
      <c r="Q1320" s="9"/>
      <c r="R1320" s="9"/>
      <c r="S1320" s="9"/>
      <c r="T1320" s="9"/>
      <c r="U1320" s="9"/>
      <c r="V1320" s="9"/>
      <c r="W1320" s="9"/>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c r="BV1320" s="6"/>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row>
    <row r="1321" spans="1:121" hidden="1">
      <c r="A1321" s="9"/>
      <c r="B1321" s="9"/>
      <c r="C1321" s="9"/>
      <c r="D1321" s="9"/>
      <c r="E1321" s="9"/>
      <c r="F1321" s="9"/>
      <c r="G1321" s="9"/>
      <c r="H1321" s="9"/>
      <c r="I1321" s="9"/>
      <c r="J1321" s="9"/>
      <c r="K1321" s="9"/>
      <c r="L1321" s="9"/>
      <c r="M1321" s="9"/>
      <c r="N1321" s="9"/>
      <c r="O1321" s="9"/>
      <c r="P1321" s="9"/>
      <c r="Q1321" s="9"/>
      <c r="R1321" s="9"/>
      <c r="S1321" s="9"/>
      <c r="T1321" s="9"/>
      <c r="U1321" s="9"/>
      <c r="V1321" s="9"/>
      <c r="W1321" s="9"/>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c r="BV1321" s="6"/>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row>
    <row r="1322" spans="1:121" hidden="1">
      <c r="A1322" s="9"/>
      <c r="B1322" s="9"/>
      <c r="C1322" s="9"/>
      <c r="D1322" s="9"/>
      <c r="E1322" s="9"/>
      <c r="F1322" s="9"/>
      <c r="G1322" s="9"/>
      <c r="H1322" s="9"/>
      <c r="I1322" s="9"/>
      <c r="J1322" s="9"/>
      <c r="K1322" s="9"/>
      <c r="L1322" s="9"/>
      <c r="M1322" s="9"/>
      <c r="N1322" s="9"/>
      <c r="O1322" s="9"/>
      <c r="P1322" s="9"/>
      <c r="Q1322" s="9"/>
      <c r="R1322" s="9"/>
      <c r="S1322" s="9"/>
      <c r="T1322" s="9"/>
      <c r="U1322" s="9"/>
      <c r="V1322" s="9"/>
      <c r="W1322" s="9"/>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c r="BV1322" s="6"/>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row>
    <row r="1323" spans="1:121" hidden="1">
      <c r="A1323" s="9"/>
      <c r="B1323" s="9"/>
      <c r="C1323" s="9"/>
      <c r="D1323" s="9"/>
      <c r="E1323" s="9"/>
      <c r="F1323" s="9"/>
      <c r="G1323" s="9"/>
      <c r="H1323" s="9"/>
      <c r="I1323" s="9"/>
      <c r="J1323" s="9"/>
      <c r="K1323" s="9"/>
      <c r="L1323" s="9"/>
      <c r="M1323" s="9"/>
      <c r="N1323" s="9"/>
      <c r="O1323" s="9"/>
      <c r="P1323" s="9"/>
      <c r="Q1323" s="9"/>
      <c r="R1323" s="9"/>
      <c r="S1323" s="9"/>
      <c r="T1323" s="9"/>
      <c r="U1323" s="9"/>
      <c r="V1323" s="9"/>
      <c r="W1323" s="9"/>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c r="BV1323" s="6"/>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row>
    <row r="1324" spans="1:121" hidden="1">
      <c r="A1324" s="9"/>
      <c r="B1324" s="9"/>
      <c r="C1324" s="9"/>
      <c r="D1324" s="9"/>
      <c r="E1324" s="9"/>
      <c r="F1324" s="9"/>
      <c r="G1324" s="9"/>
      <c r="H1324" s="9"/>
      <c r="I1324" s="9"/>
      <c r="J1324" s="9"/>
      <c r="K1324" s="9"/>
      <c r="L1324" s="9"/>
      <c r="M1324" s="9"/>
      <c r="N1324" s="9"/>
      <c r="O1324" s="9"/>
      <c r="P1324" s="9"/>
      <c r="Q1324" s="9"/>
      <c r="R1324" s="9"/>
      <c r="S1324" s="9"/>
      <c r="T1324" s="9"/>
      <c r="U1324" s="9"/>
      <c r="V1324" s="9"/>
      <c r="W1324" s="9"/>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c r="BV1324" s="6"/>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row>
    <row r="1325" spans="1:121" hidden="1">
      <c r="A1325" s="9"/>
      <c r="B1325" s="9"/>
      <c r="C1325" s="9"/>
      <c r="D1325" s="9"/>
      <c r="E1325" s="9"/>
      <c r="F1325" s="9"/>
      <c r="G1325" s="9"/>
      <c r="H1325" s="9"/>
      <c r="I1325" s="9"/>
      <c r="J1325" s="9"/>
      <c r="K1325" s="9"/>
      <c r="L1325" s="9"/>
      <c r="M1325" s="9"/>
      <c r="N1325" s="9"/>
      <c r="O1325" s="9"/>
      <c r="P1325" s="9"/>
      <c r="Q1325" s="9"/>
      <c r="R1325" s="9"/>
      <c r="S1325" s="9"/>
      <c r="T1325" s="9"/>
      <c r="U1325" s="9"/>
      <c r="V1325" s="9"/>
      <c r="W1325" s="9"/>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c r="BV1325" s="6"/>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row>
    <row r="1326" spans="1:121" hidden="1">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c r="BV1326" s="6"/>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row>
    <row r="1327" spans="1:121" hidden="1">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c r="BV1327" s="6"/>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row>
    <row r="1328" spans="1:121" hidden="1">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c r="BV1328" s="6"/>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row>
    <row r="1329" spans="1:121" hidden="1">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c r="BV1329" s="6"/>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row>
    <row r="1330" spans="1:121" hidden="1">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c r="BV1330" s="6"/>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row>
    <row r="1331" spans="1:121" hidden="1">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c r="BV1331" s="6"/>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row>
    <row r="1332" spans="1:121" hidden="1">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c r="BV1332" s="6"/>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row>
    <row r="1333" spans="1:121" hidden="1">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c r="BV1333" s="6"/>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row>
    <row r="1334" spans="1:121" hidden="1">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c r="BV1334" s="6"/>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row>
    <row r="1335" spans="1:121" hidden="1">
      <c r="A1335" s="9"/>
      <c r="B1335" s="9"/>
      <c r="C1335" s="9"/>
      <c r="D1335" s="9"/>
      <c r="E1335" s="9"/>
      <c r="F1335" s="9"/>
      <c r="G1335" s="9"/>
      <c r="H1335" s="9"/>
      <c r="I1335" s="9"/>
      <c r="J1335" s="9"/>
      <c r="K1335" s="9"/>
      <c r="L1335" s="9"/>
      <c r="M1335" s="9"/>
      <c r="N1335" s="9"/>
      <c r="O1335" s="9"/>
      <c r="P1335" s="9"/>
      <c r="Q1335" s="9"/>
      <c r="R1335" s="9"/>
      <c r="S1335" s="9"/>
      <c r="T1335" s="9"/>
      <c r="U1335" s="9"/>
      <c r="V1335" s="9"/>
      <c r="W1335" s="9"/>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c r="BV1335" s="6"/>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row>
    <row r="1336" spans="1:121" hidden="1">
      <c r="A1336" s="9"/>
      <c r="B1336" s="9"/>
      <c r="C1336" s="9"/>
      <c r="D1336" s="9"/>
      <c r="E1336" s="9"/>
      <c r="F1336" s="9"/>
      <c r="G1336" s="9"/>
      <c r="H1336" s="9"/>
      <c r="I1336" s="9"/>
      <c r="J1336" s="9"/>
      <c r="K1336" s="9"/>
      <c r="L1336" s="9"/>
      <c r="M1336" s="9"/>
      <c r="N1336" s="9"/>
      <c r="O1336" s="9"/>
      <c r="P1336" s="9"/>
      <c r="Q1336" s="9"/>
      <c r="R1336" s="9"/>
      <c r="S1336" s="9"/>
      <c r="T1336" s="9"/>
      <c r="U1336" s="9"/>
      <c r="V1336" s="9"/>
      <c r="W1336" s="9"/>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c r="BV1336" s="6"/>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row>
    <row r="1337" spans="1:121" hidden="1">
      <c r="A1337" s="9"/>
      <c r="B1337" s="9"/>
      <c r="C1337" s="9"/>
      <c r="D1337" s="9"/>
      <c r="E1337" s="9"/>
      <c r="F1337" s="9"/>
      <c r="G1337" s="9"/>
      <c r="H1337" s="9"/>
      <c r="I1337" s="9"/>
      <c r="J1337" s="9"/>
      <c r="K1337" s="9"/>
      <c r="L1337" s="9"/>
      <c r="M1337" s="9"/>
      <c r="N1337" s="9"/>
      <c r="O1337" s="9"/>
      <c r="P1337" s="9"/>
      <c r="Q1337" s="9"/>
      <c r="R1337" s="9"/>
      <c r="S1337" s="9"/>
      <c r="T1337" s="9"/>
      <c r="U1337" s="9"/>
      <c r="V1337" s="9"/>
      <c r="W1337" s="9"/>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c r="BV1337" s="6"/>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row>
    <row r="1338" spans="1:121" hidden="1">
      <c r="A1338" s="9"/>
      <c r="B1338" s="9"/>
      <c r="C1338" s="9"/>
      <c r="D1338" s="9"/>
      <c r="E1338" s="9"/>
      <c r="F1338" s="9"/>
      <c r="G1338" s="9"/>
      <c r="H1338" s="9"/>
      <c r="I1338" s="9"/>
      <c r="J1338" s="9"/>
      <c r="K1338" s="9"/>
      <c r="L1338" s="9"/>
      <c r="M1338" s="9"/>
      <c r="N1338" s="9"/>
      <c r="O1338" s="9"/>
      <c r="P1338" s="9"/>
      <c r="Q1338" s="9"/>
      <c r="R1338" s="9"/>
      <c r="S1338" s="9"/>
      <c r="T1338" s="9"/>
      <c r="U1338" s="9"/>
      <c r="V1338" s="9"/>
      <c r="W1338" s="9"/>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c r="BV1338" s="6"/>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row>
    <row r="1339" spans="1:121" hidden="1">
      <c r="A1339" s="9"/>
      <c r="B1339" s="9"/>
      <c r="C1339" s="9"/>
      <c r="D1339" s="9"/>
      <c r="E1339" s="9"/>
      <c r="F1339" s="9"/>
      <c r="G1339" s="9"/>
      <c r="H1339" s="9"/>
      <c r="I1339" s="9"/>
      <c r="J1339" s="9"/>
      <c r="K1339" s="9"/>
      <c r="L1339" s="9"/>
      <c r="M1339" s="9"/>
      <c r="N1339" s="9"/>
      <c r="O1339" s="9"/>
      <c r="P1339" s="9"/>
      <c r="Q1339" s="9"/>
      <c r="R1339" s="9"/>
      <c r="S1339" s="9"/>
      <c r="T1339" s="9"/>
      <c r="U1339" s="9"/>
      <c r="V1339" s="9"/>
      <c r="W1339" s="9"/>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c r="BV1339" s="6"/>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row>
    <row r="1340" spans="1:121" hidden="1">
      <c r="A1340" s="9"/>
      <c r="B1340" s="9"/>
      <c r="C1340" s="9"/>
      <c r="D1340" s="9"/>
      <c r="E1340" s="9"/>
      <c r="F1340" s="9"/>
      <c r="G1340" s="9"/>
      <c r="H1340" s="9"/>
      <c r="I1340" s="9"/>
      <c r="J1340" s="9"/>
      <c r="K1340" s="9"/>
      <c r="L1340" s="9"/>
      <c r="M1340" s="9"/>
      <c r="N1340" s="9"/>
      <c r="O1340" s="9"/>
      <c r="P1340" s="9"/>
      <c r="Q1340" s="9"/>
      <c r="R1340" s="9"/>
      <c r="S1340" s="9"/>
      <c r="T1340" s="9"/>
      <c r="U1340" s="9"/>
      <c r="V1340" s="9"/>
      <c r="W1340" s="9"/>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c r="BV1340" s="6"/>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row>
    <row r="1341" spans="1:121" hidden="1">
      <c r="A1341" s="9"/>
      <c r="B1341" s="9"/>
      <c r="C1341" s="9"/>
      <c r="D1341" s="9"/>
      <c r="E1341" s="9"/>
      <c r="F1341" s="9"/>
      <c r="G1341" s="9"/>
      <c r="H1341" s="9"/>
      <c r="I1341" s="9"/>
      <c r="J1341" s="9"/>
      <c r="K1341" s="9"/>
      <c r="L1341" s="9"/>
      <c r="M1341" s="9"/>
      <c r="N1341" s="9"/>
      <c r="O1341" s="9"/>
      <c r="P1341" s="9"/>
      <c r="Q1341" s="9"/>
      <c r="R1341" s="9"/>
      <c r="S1341" s="9"/>
      <c r="T1341" s="9"/>
      <c r="U1341" s="9"/>
      <c r="V1341" s="9"/>
      <c r="W1341" s="9"/>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c r="BV1341" s="6"/>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row>
    <row r="1342" spans="1:121" hidden="1">
      <c r="A1342" s="9"/>
      <c r="B1342" s="9"/>
      <c r="C1342" s="9"/>
      <c r="D1342" s="9"/>
      <c r="E1342" s="9"/>
      <c r="F1342" s="9"/>
      <c r="G1342" s="9"/>
      <c r="H1342" s="9"/>
      <c r="I1342" s="9"/>
      <c r="J1342" s="9"/>
      <c r="K1342" s="9"/>
      <c r="L1342" s="9"/>
      <c r="M1342" s="9"/>
      <c r="N1342" s="9"/>
      <c r="O1342" s="9"/>
      <c r="P1342" s="9"/>
      <c r="Q1342" s="9"/>
      <c r="R1342" s="9"/>
      <c r="S1342" s="9"/>
      <c r="T1342" s="9"/>
      <c r="U1342" s="9"/>
      <c r="V1342" s="9"/>
      <c r="W1342" s="9"/>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c r="BV1342" s="6"/>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row>
    <row r="1343" spans="1:121" hidden="1">
      <c r="A1343" s="9"/>
      <c r="B1343" s="9"/>
      <c r="C1343" s="9"/>
      <c r="D1343" s="9"/>
      <c r="E1343" s="9"/>
      <c r="F1343" s="9"/>
      <c r="G1343" s="9"/>
      <c r="H1343" s="9"/>
      <c r="I1343" s="9"/>
      <c r="J1343" s="9"/>
      <c r="K1343" s="9"/>
      <c r="L1343" s="9"/>
      <c r="M1343" s="9"/>
      <c r="N1343" s="9"/>
      <c r="O1343" s="9"/>
      <c r="P1343" s="9"/>
      <c r="Q1343" s="9"/>
      <c r="R1343" s="9"/>
      <c r="S1343" s="9"/>
      <c r="T1343" s="9"/>
      <c r="U1343" s="9"/>
      <c r="V1343" s="9"/>
      <c r="W1343" s="9"/>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c r="BV1343" s="6"/>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row>
    <row r="1344" spans="1:121" hidden="1">
      <c r="A1344" s="9"/>
      <c r="B1344" s="9"/>
      <c r="C1344" s="9"/>
      <c r="D1344" s="9"/>
      <c r="E1344" s="9"/>
      <c r="F1344" s="9"/>
      <c r="G1344" s="9"/>
      <c r="H1344" s="9"/>
      <c r="I1344" s="9"/>
      <c r="J1344" s="9"/>
      <c r="K1344" s="9"/>
      <c r="L1344" s="9"/>
      <c r="M1344" s="9"/>
      <c r="N1344" s="9"/>
      <c r="O1344" s="9"/>
      <c r="P1344" s="9"/>
      <c r="Q1344" s="9"/>
      <c r="R1344" s="9"/>
      <c r="S1344" s="9"/>
      <c r="T1344" s="9"/>
      <c r="U1344" s="9"/>
      <c r="V1344" s="9"/>
      <c r="W1344" s="9"/>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c r="BV1344" s="6"/>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row>
    <row r="1345" spans="1:121" hidden="1">
      <c r="A1345" s="9"/>
      <c r="B1345" s="9"/>
      <c r="C1345" s="9"/>
      <c r="D1345" s="9"/>
      <c r="E1345" s="9"/>
      <c r="F1345" s="9"/>
      <c r="G1345" s="9"/>
      <c r="H1345" s="9"/>
      <c r="I1345" s="9"/>
      <c r="J1345" s="9"/>
      <c r="K1345" s="9"/>
      <c r="L1345" s="9"/>
      <c r="M1345" s="9"/>
      <c r="N1345" s="9"/>
      <c r="O1345" s="9"/>
      <c r="P1345" s="9"/>
      <c r="Q1345" s="9"/>
      <c r="R1345" s="9"/>
      <c r="S1345" s="9"/>
      <c r="T1345" s="9"/>
      <c r="U1345" s="9"/>
      <c r="V1345" s="9"/>
      <c r="W1345" s="9"/>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c r="BV1345" s="6"/>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row>
    <row r="1346" spans="1:121" hidden="1">
      <c r="A1346" s="9"/>
      <c r="B1346" s="9"/>
      <c r="C1346" s="9"/>
      <c r="D1346" s="9"/>
      <c r="E1346" s="9"/>
      <c r="F1346" s="9"/>
      <c r="G1346" s="9"/>
      <c r="H1346" s="9"/>
      <c r="I1346" s="9"/>
      <c r="J1346" s="9"/>
      <c r="K1346" s="9"/>
      <c r="L1346" s="9"/>
      <c r="M1346" s="9"/>
      <c r="N1346" s="9"/>
      <c r="O1346" s="9"/>
      <c r="P1346" s="9"/>
      <c r="Q1346" s="9"/>
      <c r="R1346" s="9"/>
      <c r="S1346" s="9"/>
      <c r="T1346" s="9"/>
      <c r="U1346" s="9"/>
      <c r="V1346" s="9"/>
      <c r="W1346" s="9"/>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c r="BV1346" s="6"/>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row>
    <row r="1347" spans="1:121" hidden="1">
      <c r="A1347" s="9"/>
      <c r="B1347" s="9"/>
      <c r="C1347" s="9"/>
      <c r="D1347" s="9"/>
      <c r="E1347" s="9"/>
      <c r="F1347" s="9"/>
      <c r="G1347" s="9"/>
      <c r="H1347" s="9"/>
      <c r="I1347" s="9"/>
      <c r="J1347" s="9"/>
      <c r="K1347" s="9"/>
      <c r="L1347" s="9"/>
      <c r="M1347" s="9"/>
      <c r="N1347" s="9"/>
      <c r="O1347" s="9"/>
      <c r="P1347" s="9"/>
      <c r="Q1347" s="9"/>
      <c r="R1347" s="9"/>
      <c r="S1347" s="9"/>
      <c r="T1347" s="9"/>
      <c r="U1347" s="9"/>
      <c r="V1347" s="9"/>
      <c r="W1347" s="9"/>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c r="BV1347" s="6"/>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row>
    <row r="1348" spans="1:121" hidden="1">
      <c r="A1348" s="9"/>
      <c r="B1348" s="9"/>
      <c r="C1348" s="9"/>
      <c r="D1348" s="9"/>
      <c r="E1348" s="9"/>
      <c r="F1348" s="9"/>
      <c r="G1348" s="9"/>
      <c r="H1348" s="9"/>
      <c r="I1348" s="9"/>
      <c r="J1348" s="9"/>
      <c r="K1348" s="9"/>
      <c r="L1348" s="9"/>
      <c r="M1348" s="9"/>
      <c r="N1348" s="9"/>
      <c r="O1348" s="9"/>
      <c r="P1348" s="9"/>
      <c r="Q1348" s="9"/>
      <c r="R1348" s="9"/>
      <c r="S1348" s="9"/>
      <c r="T1348" s="9"/>
      <c r="U1348" s="9"/>
      <c r="V1348" s="9"/>
      <c r="W1348" s="9"/>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c r="BV1348" s="6"/>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row>
    <row r="1349" spans="1:121" hidden="1">
      <c r="A1349" s="9"/>
      <c r="B1349" s="9"/>
      <c r="C1349" s="9"/>
      <c r="D1349" s="9"/>
      <c r="E1349" s="9"/>
      <c r="F1349" s="9"/>
      <c r="G1349" s="9"/>
      <c r="H1349" s="9"/>
      <c r="I1349" s="9"/>
      <c r="J1349" s="9"/>
      <c r="K1349" s="9"/>
      <c r="L1349" s="9"/>
      <c r="M1349" s="9"/>
      <c r="N1349" s="9"/>
      <c r="O1349" s="9"/>
      <c r="P1349" s="9"/>
      <c r="Q1349" s="9"/>
      <c r="R1349" s="9"/>
      <c r="S1349" s="9"/>
      <c r="T1349" s="9"/>
      <c r="U1349" s="9"/>
      <c r="V1349" s="9"/>
      <c r="W1349" s="9"/>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c r="BV1349" s="6"/>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row>
    <row r="1350" spans="1:121" hidden="1">
      <c r="A1350" s="9"/>
      <c r="B1350" s="9"/>
      <c r="C1350" s="9"/>
      <c r="D1350" s="9"/>
      <c r="E1350" s="9"/>
      <c r="F1350" s="9"/>
      <c r="G1350" s="9"/>
      <c r="H1350" s="9"/>
      <c r="I1350" s="9"/>
      <c r="J1350" s="9"/>
      <c r="K1350" s="9"/>
      <c r="L1350" s="9"/>
      <c r="M1350" s="9"/>
      <c r="N1350" s="9"/>
      <c r="O1350" s="9"/>
      <c r="P1350" s="9"/>
      <c r="Q1350" s="9"/>
      <c r="R1350" s="9"/>
      <c r="S1350" s="9"/>
      <c r="T1350" s="9"/>
      <c r="U1350" s="9"/>
      <c r="V1350" s="9"/>
      <c r="W1350" s="9"/>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c r="BV1350" s="6"/>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row>
    <row r="1351" spans="1:121" hidden="1">
      <c r="A1351" s="9"/>
      <c r="B1351" s="9"/>
      <c r="C1351" s="9"/>
      <c r="D1351" s="9"/>
      <c r="E1351" s="9"/>
      <c r="F1351" s="9"/>
      <c r="G1351" s="9"/>
      <c r="H1351" s="9"/>
      <c r="I1351" s="9"/>
      <c r="J1351" s="9"/>
      <c r="K1351" s="9"/>
      <c r="L1351" s="9"/>
      <c r="M1351" s="9"/>
      <c r="N1351" s="9"/>
      <c r="O1351" s="9"/>
      <c r="P1351" s="9"/>
      <c r="Q1351" s="9"/>
      <c r="R1351" s="9"/>
      <c r="S1351" s="9"/>
      <c r="T1351" s="9"/>
      <c r="U1351" s="9"/>
      <c r="V1351" s="9"/>
      <c r="W1351" s="9"/>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c r="BV1351" s="6"/>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row>
    <row r="1352" spans="1:121" hidden="1">
      <c r="A1352" s="9"/>
      <c r="B1352" s="9"/>
      <c r="C1352" s="9"/>
      <c r="D1352" s="9"/>
      <c r="E1352" s="9"/>
      <c r="F1352" s="9"/>
      <c r="G1352" s="9"/>
      <c r="H1352" s="9"/>
      <c r="I1352" s="9"/>
      <c r="J1352" s="9"/>
      <c r="K1352" s="9"/>
      <c r="L1352" s="9"/>
      <c r="M1352" s="9"/>
      <c r="N1352" s="9"/>
      <c r="O1352" s="9"/>
      <c r="P1352" s="9"/>
      <c r="Q1352" s="9"/>
      <c r="R1352" s="9"/>
      <c r="S1352" s="9"/>
      <c r="T1352" s="9"/>
      <c r="U1352" s="9"/>
      <c r="V1352" s="9"/>
      <c r="W1352" s="9"/>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c r="BV1352" s="6"/>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row>
    <row r="1353" spans="1:121" hidden="1">
      <c r="A1353" s="9"/>
      <c r="B1353" s="9"/>
      <c r="C1353" s="9"/>
      <c r="D1353" s="9"/>
      <c r="E1353" s="9"/>
      <c r="F1353" s="9"/>
      <c r="G1353" s="9"/>
      <c r="H1353" s="9"/>
      <c r="I1353" s="9"/>
      <c r="J1353" s="9"/>
      <c r="K1353" s="9"/>
      <c r="L1353" s="9"/>
      <c r="M1353" s="9"/>
      <c r="N1353" s="9"/>
      <c r="O1353" s="9"/>
      <c r="P1353" s="9"/>
      <c r="Q1353" s="9"/>
      <c r="R1353" s="9"/>
      <c r="S1353" s="9"/>
      <c r="T1353" s="9"/>
      <c r="U1353" s="9"/>
      <c r="V1353" s="9"/>
      <c r="W1353" s="9"/>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c r="BV1353" s="6"/>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row>
    <row r="1354" spans="1:121" hidden="1">
      <c r="A1354" s="9"/>
      <c r="B1354" s="9"/>
      <c r="C1354" s="9"/>
      <c r="D1354" s="9"/>
      <c r="E1354" s="9"/>
      <c r="F1354" s="9"/>
      <c r="G1354" s="9"/>
      <c r="H1354" s="9"/>
      <c r="I1354" s="9"/>
      <c r="J1354" s="9"/>
      <c r="K1354" s="9"/>
      <c r="L1354" s="9"/>
      <c r="M1354" s="9"/>
      <c r="N1354" s="9"/>
      <c r="O1354" s="9"/>
      <c r="P1354" s="9"/>
      <c r="Q1354" s="9"/>
      <c r="R1354" s="9"/>
      <c r="S1354" s="9"/>
      <c r="T1354" s="9"/>
      <c r="U1354" s="9"/>
      <c r="V1354" s="9"/>
      <c r="W1354" s="9"/>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c r="BV1354" s="6"/>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row>
    <row r="1355" spans="1:121" hidden="1">
      <c r="A1355" s="9"/>
      <c r="B1355" s="9"/>
      <c r="C1355" s="9"/>
      <c r="D1355" s="9"/>
      <c r="E1355" s="9"/>
      <c r="F1355" s="9"/>
      <c r="G1355" s="9"/>
      <c r="H1355" s="9"/>
      <c r="I1355" s="9"/>
      <c r="J1355" s="9"/>
      <c r="K1355" s="9"/>
      <c r="L1355" s="9"/>
      <c r="M1355" s="9"/>
      <c r="N1355" s="9"/>
      <c r="O1355" s="9"/>
      <c r="P1355" s="9"/>
      <c r="Q1355" s="9"/>
      <c r="R1355" s="9"/>
      <c r="S1355" s="9"/>
      <c r="T1355" s="9"/>
      <c r="U1355" s="9"/>
      <c r="V1355" s="9"/>
      <c r="W1355" s="9"/>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c r="BV1355" s="6"/>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row>
    <row r="1356" spans="1:121" hidden="1">
      <c r="A1356" s="9"/>
      <c r="B1356" s="9"/>
      <c r="C1356" s="9"/>
      <c r="D1356" s="9"/>
      <c r="E1356" s="9"/>
      <c r="F1356" s="9"/>
      <c r="G1356" s="9"/>
      <c r="H1356" s="9"/>
      <c r="I1356" s="9"/>
      <c r="J1356" s="9"/>
      <c r="K1356" s="9"/>
      <c r="L1356" s="9"/>
      <c r="M1356" s="9"/>
      <c r="N1356" s="9"/>
      <c r="O1356" s="9"/>
      <c r="P1356" s="9"/>
      <c r="Q1356" s="9"/>
      <c r="R1356" s="9"/>
      <c r="S1356" s="9"/>
      <c r="T1356" s="9"/>
      <c r="U1356" s="9"/>
      <c r="V1356" s="9"/>
      <c r="W1356" s="9"/>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c r="BV1356" s="6"/>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row>
    <row r="1357" spans="1:121" hidden="1">
      <c r="A1357" s="9"/>
      <c r="B1357" s="9"/>
      <c r="C1357" s="9"/>
      <c r="D1357" s="9"/>
      <c r="E1357" s="9"/>
      <c r="F1357" s="9"/>
      <c r="G1357" s="9"/>
      <c r="H1357" s="9"/>
      <c r="I1357" s="9"/>
      <c r="J1357" s="9"/>
      <c r="K1357" s="9"/>
      <c r="L1357" s="9"/>
      <c r="M1357" s="9"/>
      <c r="N1357" s="9"/>
      <c r="O1357" s="9"/>
      <c r="P1357" s="9"/>
      <c r="Q1357" s="9"/>
      <c r="R1357" s="9"/>
      <c r="S1357" s="9"/>
      <c r="T1357" s="9"/>
      <c r="U1357" s="9"/>
      <c r="V1357" s="9"/>
      <c r="W1357" s="9"/>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c r="BV1357" s="6"/>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row>
    <row r="1358" spans="1:121" hidden="1">
      <c r="A1358" s="9"/>
      <c r="B1358" s="9"/>
      <c r="C1358" s="9"/>
      <c r="D1358" s="9"/>
      <c r="E1358" s="9"/>
      <c r="F1358" s="9"/>
      <c r="G1358" s="9"/>
      <c r="H1358" s="9"/>
      <c r="I1358" s="9"/>
      <c r="J1358" s="9"/>
      <c r="K1358" s="9"/>
      <c r="L1358" s="9"/>
      <c r="M1358" s="9"/>
      <c r="N1358" s="9"/>
      <c r="O1358" s="9"/>
      <c r="P1358" s="9"/>
      <c r="Q1358" s="9"/>
      <c r="R1358" s="9"/>
      <c r="S1358" s="9"/>
      <c r="T1358" s="9"/>
      <c r="U1358" s="9"/>
      <c r="V1358" s="9"/>
      <c r="W1358" s="9"/>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c r="BV1358" s="6"/>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row>
    <row r="1359" spans="1:121" hidden="1">
      <c r="A1359" s="9"/>
      <c r="B1359" s="9"/>
      <c r="C1359" s="9"/>
      <c r="D1359" s="9"/>
      <c r="E1359" s="9"/>
      <c r="F1359" s="9"/>
      <c r="G1359" s="9"/>
      <c r="H1359" s="9"/>
      <c r="I1359" s="9"/>
      <c r="J1359" s="9"/>
      <c r="K1359" s="9"/>
      <c r="L1359" s="9"/>
      <c r="M1359" s="9"/>
      <c r="N1359" s="9"/>
      <c r="O1359" s="9"/>
      <c r="P1359" s="9"/>
      <c r="Q1359" s="9"/>
      <c r="R1359" s="9"/>
      <c r="S1359" s="9"/>
      <c r="T1359" s="9"/>
      <c r="U1359" s="9"/>
      <c r="V1359" s="9"/>
      <c r="W1359" s="9"/>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c r="BV1359" s="6"/>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row>
    <row r="1360" spans="1:121" hidden="1">
      <c r="A1360" s="9"/>
      <c r="B1360" s="9"/>
      <c r="C1360" s="9"/>
      <c r="D1360" s="9"/>
      <c r="E1360" s="9"/>
      <c r="F1360" s="9"/>
      <c r="G1360" s="9"/>
      <c r="H1360" s="9"/>
      <c r="I1360" s="9"/>
      <c r="J1360" s="9"/>
      <c r="K1360" s="9"/>
      <c r="L1360" s="9"/>
      <c r="M1360" s="9"/>
      <c r="N1360" s="9"/>
      <c r="O1360" s="9"/>
      <c r="P1360" s="9"/>
      <c r="Q1360" s="9"/>
      <c r="R1360" s="9"/>
      <c r="S1360" s="9"/>
      <c r="T1360" s="9"/>
      <c r="U1360" s="9"/>
      <c r="V1360" s="9"/>
      <c r="W1360" s="9"/>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c r="BV1360" s="6"/>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row>
    <row r="1361" spans="1:121" hidden="1">
      <c r="A1361" s="9"/>
      <c r="B1361" s="9"/>
      <c r="C1361" s="9"/>
      <c r="D1361" s="9"/>
      <c r="E1361" s="9"/>
      <c r="F1361" s="9"/>
      <c r="G1361" s="9"/>
      <c r="H1361" s="9"/>
      <c r="I1361" s="9"/>
      <c r="J1361" s="9"/>
      <c r="K1361" s="9"/>
      <c r="L1361" s="9"/>
      <c r="M1361" s="9"/>
      <c r="N1361" s="9"/>
      <c r="O1361" s="9"/>
      <c r="P1361" s="9"/>
      <c r="Q1361" s="9"/>
      <c r="R1361" s="9"/>
      <c r="S1361" s="9"/>
      <c r="T1361" s="9"/>
      <c r="U1361" s="9"/>
      <c r="V1361" s="9"/>
      <c r="W1361" s="9"/>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c r="BV1361" s="6"/>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row>
    <row r="1362" spans="1:121" hidden="1">
      <c r="A1362" s="9"/>
      <c r="B1362" s="9"/>
      <c r="C1362" s="9"/>
      <c r="D1362" s="9"/>
      <c r="E1362" s="9"/>
      <c r="F1362" s="9"/>
      <c r="G1362" s="9"/>
      <c r="H1362" s="9"/>
      <c r="I1362" s="9"/>
      <c r="J1362" s="9"/>
      <c r="K1362" s="9"/>
      <c r="L1362" s="9"/>
      <c r="M1362" s="9"/>
      <c r="N1362" s="9"/>
      <c r="O1362" s="9"/>
      <c r="P1362" s="9"/>
      <c r="Q1362" s="9"/>
      <c r="R1362" s="9"/>
      <c r="S1362" s="9"/>
      <c r="T1362" s="9"/>
      <c r="U1362" s="9"/>
      <c r="V1362" s="9"/>
      <c r="W1362" s="9"/>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c r="BV1362" s="6"/>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row>
    <row r="1363" spans="1:121" hidden="1">
      <c r="A1363" s="9"/>
      <c r="B1363" s="9"/>
      <c r="C1363" s="9"/>
      <c r="D1363" s="9"/>
      <c r="E1363" s="9"/>
      <c r="F1363" s="9"/>
      <c r="G1363" s="9"/>
      <c r="H1363" s="9"/>
      <c r="I1363" s="9"/>
      <c r="J1363" s="9"/>
      <c r="K1363" s="9"/>
      <c r="L1363" s="9"/>
      <c r="M1363" s="9"/>
      <c r="N1363" s="9"/>
      <c r="O1363" s="9"/>
      <c r="P1363" s="9"/>
      <c r="Q1363" s="9"/>
      <c r="R1363" s="9"/>
      <c r="S1363" s="9"/>
      <c r="T1363" s="9"/>
      <c r="U1363" s="9"/>
      <c r="V1363" s="9"/>
      <c r="W1363" s="9"/>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c r="BV1363" s="6"/>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row>
    <row r="1364" spans="1:121" hidden="1">
      <c r="A1364" s="9"/>
      <c r="B1364" s="9"/>
      <c r="C1364" s="9"/>
      <c r="D1364" s="9"/>
      <c r="E1364" s="9"/>
      <c r="F1364" s="9"/>
      <c r="G1364" s="9"/>
      <c r="H1364" s="9"/>
      <c r="I1364" s="9"/>
      <c r="J1364" s="9"/>
      <c r="K1364" s="9"/>
      <c r="L1364" s="9"/>
      <c r="M1364" s="9"/>
      <c r="N1364" s="9"/>
      <c r="O1364" s="9"/>
      <c r="P1364" s="9"/>
      <c r="Q1364" s="9"/>
      <c r="R1364" s="9"/>
      <c r="S1364" s="9"/>
      <c r="T1364" s="9"/>
      <c r="U1364" s="9"/>
      <c r="V1364" s="9"/>
      <c r="W1364" s="9"/>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c r="BV1364" s="6"/>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row>
    <row r="1365" spans="1:121" hidden="1">
      <c r="A1365" s="9"/>
      <c r="B1365" s="9"/>
      <c r="C1365" s="9"/>
      <c r="D1365" s="9"/>
      <c r="E1365" s="9"/>
      <c r="F1365" s="9"/>
      <c r="G1365" s="9"/>
      <c r="H1365" s="9"/>
      <c r="I1365" s="9"/>
      <c r="J1365" s="9"/>
      <c r="K1365" s="9"/>
      <c r="L1365" s="9"/>
      <c r="M1365" s="9"/>
      <c r="N1365" s="9"/>
      <c r="O1365" s="9"/>
      <c r="P1365" s="9"/>
      <c r="Q1365" s="9"/>
      <c r="R1365" s="9"/>
      <c r="S1365" s="9"/>
      <c r="T1365" s="9"/>
      <c r="U1365" s="9"/>
      <c r="V1365" s="9"/>
      <c r="W1365" s="9"/>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c r="BV1365" s="6"/>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row>
    <row r="1366" spans="1:121" hidden="1">
      <c r="A1366" s="9"/>
      <c r="B1366" s="9"/>
      <c r="C1366" s="9"/>
      <c r="D1366" s="9"/>
      <c r="E1366" s="9"/>
      <c r="F1366" s="9"/>
      <c r="G1366" s="9"/>
      <c r="H1366" s="9"/>
      <c r="I1366" s="9"/>
      <c r="J1366" s="9"/>
      <c r="K1366" s="9"/>
      <c r="L1366" s="9"/>
      <c r="M1366" s="9"/>
      <c r="N1366" s="9"/>
      <c r="O1366" s="9"/>
      <c r="P1366" s="9"/>
      <c r="Q1366" s="9"/>
      <c r="R1366" s="9"/>
      <c r="S1366" s="9"/>
      <c r="T1366" s="9"/>
      <c r="U1366" s="9"/>
      <c r="V1366" s="9"/>
      <c r="W1366" s="9"/>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c r="BV1366" s="6"/>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row>
    <row r="1367" spans="1:121" hidden="1">
      <c r="A1367" s="9"/>
      <c r="B1367" s="9"/>
      <c r="C1367" s="9"/>
      <c r="D1367" s="9"/>
      <c r="E1367" s="9"/>
      <c r="F1367" s="9"/>
      <c r="G1367" s="9"/>
      <c r="H1367" s="9"/>
      <c r="I1367" s="9"/>
      <c r="J1367" s="9"/>
      <c r="K1367" s="9"/>
      <c r="L1367" s="9"/>
      <c r="M1367" s="9"/>
      <c r="N1367" s="9"/>
      <c r="O1367" s="9"/>
      <c r="P1367" s="9"/>
      <c r="Q1367" s="9"/>
      <c r="R1367" s="9"/>
      <c r="S1367" s="9"/>
      <c r="T1367" s="9"/>
      <c r="U1367" s="9"/>
      <c r="V1367" s="9"/>
      <c r="W1367" s="9"/>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c r="BV1367" s="6"/>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row>
    <row r="1368" spans="1:121" hidden="1">
      <c r="A1368" s="9"/>
      <c r="B1368" s="9"/>
      <c r="C1368" s="9"/>
      <c r="D1368" s="9"/>
      <c r="E1368" s="9"/>
      <c r="F1368" s="9"/>
      <c r="G1368" s="9"/>
      <c r="H1368" s="9"/>
      <c r="I1368" s="9"/>
      <c r="J1368" s="9"/>
      <c r="K1368" s="9"/>
      <c r="L1368" s="9"/>
      <c r="M1368" s="9"/>
      <c r="N1368" s="9"/>
      <c r="O1368" s="9"/>
      <c r="P1368" s="9"/>
      <c r="Q1368" s="9"/>
      <c r="R1368" s="9"/>
      <c r="S1368" s="9"/>
      <c r="T1368" s="9"/>
      <c r="U1368" s="9"/>
      <c r="V1368" s="9"/>
      <c r="W1368" s="9"/>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c r="BV1368" s="6"/>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row>
    <row r="1369" spans="1:121" hidden="1">
      <c r="A1369" s="9"/>
      <c r="B1369" s="9"/>
      <c r="C1369" s="9"/>
      <c r="D1369" s="9"/>
      <c r="E1369" s="9"/>
      <c r="F1369" s="9"/>
      <c r="G1369" s="9"/>
      <c r="H1369" s="9"/>
      <c r="I1369" s="9"/>
      <c r="J1369" s="9"/>
      <c r="K1369" s="9"/>
      <c r="L1369" s="9"/>
      <c r="M1369" s="9"/>
      <c r="N1369" s="9"/>
      <c r="O1369" s="9"/>
      <c r="P1369" s="9"/>
      <c r="Q1369" s="9"/>
      <c r="R1369" s="9"/>
      <c r="S1369" s="9"/>
      <c r="T1369" s="9"/>
      <c r="U1369" s="9"/>
      <c r="V1369" s="9"/>
      <c r="W1369" s="9"/>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c r="BV1369" s="6"/>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row>
    <row r="1370" spans="1:121" hidden="1">
      <c r="A1370" s="9"/>
      <c r="B1370" s="9"/>
      <c r="C1370" s="9"/>
      <c r="D1370" s="9"/>
      <c r="E1370" s="9"/>
      <c r="F1370" s="9"/>
      <c r="G1370" s="9"/>
      <c r="H1370" s="9"/>
      <c r="I1370" s="9"/>
      <c r="J1370" s="9"/>
      <c r="K1370" s="9"/>
      <c r="L1370" s="9"/>
      <c r="M1370" s="9"/>
      <c r="N1370" s="9"/>
      <c r="O1370" s="9"/>
      <c r="P1370" s="9"/>
      <c r="Q1370" s="9"/>
      <c r="R1370" s="9"/>
      <c r="S1370" s="9"/>
      <c r="T1370" s="9"/>
      <c r="U1370" s="9"/>
      <c r="V1370" s="9"/>
      <c r="W1370" s="9"/>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c r="BV1370" s="6"/>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row>
    <row r="1371" spans="1:121" hidden="1">
      <c r="A1371" s="9"/>
      <c r="B1371" s="9"/>
      <c r="C1371" s="9"/>
      <c r="D1371" s="9"/>
      <c r="E1371" s="9"/>
      <c r="F1371" s="9"/>
      <c r="G1371" s="9"/>
      <c r="H1371" s="9"/>
      <c r="I1371" s="9"/>
      <c r="J1371" s="9"/>
      <c r="K1371" s="9"/>
      <c r="L1371" s="9"/>
      <c r="M1371" s="9"/>
      <c r="N1371" s="9"/>
      <c r="O1371" s="9"/>
      <c r="P1371" s="9"/>
      <c r="Q1371" s="9"/>
      <c r="R1371" s="9"/>
      <c r="S1371" s="9"/>
      <c r="T1371" s="9"/>
      <c r="U1371" s="9"/>
      <c r="V1371" s="9"/>
      <c r="W1371" s="9"/>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c r="BV1371" s="6"/>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row>
    <row r="1372" spans="1:121" hidden="1">
      <c r="A1372" s="9"/>
      <c r="B1372" s="9"/>
      <c r="C1372" s="9"/>
      <c r="D1372" s="9"/>
      <c r="E1372" s="9"/>
      <c r="F1372" s="9"/>
      <c r="G1372" s="9"/>
      <c r="H1372" s="9"/>
      <c r="I1372" s="9"/>
      <c r="J1372" s="9"/>
      <c r="K1372" s="9"/>
      <c r="L1372" s="9"/>
      <c r="M1372" s="9"/>
      <c r="N1372" s="9"/>
      <c r="O1372" s="9"/>
      <c r="P1372" s="9"/>
      <c r="Q1372" s="9"/>
      <c r="R1372" s="9"/>
      <c r="S1372" s="9"/>
      <c r="T1372" s="9"/>
      <c r="U1372" s="9"/>
      <c r="V1372" s="9"/>
      <c r="W1372" s="9"/>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c r="BV1372" s="6"/>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row>
    <row r="1373" spans="1:121" hidden="1">
      <c r="A1373" s="9"/>
      <c r="B1373" s="9"/>
      <c r="C1373" s="9"/>
      <c r="D1373" s="9"/>
      <c r="E1373" s="9"/>
      <c r="F1373" s="9"/>
      <c r="G1373" s="9"/>
      <c r="H1373" s="9"/>
      <c r="I1373" s="9"/>
      <c r="J1373" s="9"/>
      <c r="K1373" s="9"/>
      <c r="L1373" s="9"/>
      <c r="M1373" s="9"/>
      <c r="N1373" s="9"/>
      <c r="O1373" s="9"/>
      <c r="P1373" s="9"/>
      <c r="Q1373" s="9"/>
      <c r="R1373" s="9"/>
      <c r="S1373" s="9"/>
      <c r="T1373" s="9"/>
      <c r="U1373" s="9"/>
      <c r="V1373" s="9"/>
      <c r="W1373" s="9"/>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c r="BV1373" s="6"/>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row>
    <row r="1374" spans="1:121" hidden="1">
      <c r="A1374" s="9"/>
      <c r="B1374" s="9"/>
      <c r="C1374" s="9"/>
      <c r="D1374" s="9"/>
      <c r="E1374" s="9"/>
      <c r="F1374" s="9"/>
      <c r="G1374" s="9"/>
      <c r="H1374" s="9"/>
      <c r="I1374" s="9"/>
      <c r="J1374" s="9"/>
      <c r="K1374" s="9"/>
      <c r="L1374" s="9"/>
      <c r="M1374" s="9"/>
      <c r="N1374" s="9"/>
      <c r="O1374" s="9"/>
      <c r="P1374" s="9"/>
      <c r="Q1374" s="9"/>
      <c r="R1374" s="9"/>
      <c r="S1374" s="9"/>
      <c r="T1374" s="9"/>
      <c r="U1374" s="9"/>
      <c r="V1374" s="9"/>
      <c r="W1374" s="9"/>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c r="BV1374" s="6"/>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row>
    <row r="1375" spans="1:121" hidden="1">
      <c r="A1375" s="9"/>
      <c r="B1375" s="9"/>
      <c r="C1375" s="9"/>
      <c r="D1375" s="9"/>
      <c r="E1375" s="9"/>
      <c r="F1375" s="9"/>
      <c r="G1375" s="9"/>
      <c r="H1375" s="9"/>
      <c r="I1375" s="9"/>
      <c r="J1375" s="9"/>
      <c r="K1375" s="9"/>
      <c r="L1375" s="9"/>
      <c r="M1375" s="9"/>
      <c r="N1375" s="9"/>
      <c r="O1375" s="9"/>
      <c r="P1375" s="9"/>
      <c r="Q1375" s="9"/>
      <c r="R1375" s="9"/>
      <c r="S1375" s="9"/>
      <c r="T1375" s="9"/>
      <c r="U1375" s="9"/>
      <c r="V1375" s="9"/>
      <c r="W1375" s="9"/>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c r="BV1375" s="6"/>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row>
    <row r="1376" spans="1:121" hidden="1">
      <c r="A1376" s="9"/>
      <c r="B1376" s="9"/>
      <c r="C1376" s="9"/>
      <c r="D1376" s="9"/>
      <c r="E1376" s="9"/>
      <c r="F1376" s="9"/>
      <c r="G1376" s="9"/>
      <c r="H1376" s="9"/>
      <c r="I1376" s="9"/>
      <c r="J1376" s="9"/>
      <c r="K1376" s="9"/>
      <c r="L1376" s="9"/>
      <c r="M1376" s="9"/>
      <c r="N1376" s="9"/>
      <c r="O1376" s="9"/>
      <c r="P1376" s="9"/>
      <c r="Q1376" s="9"/>
      <c r="R1376" s="9"/>
      <c r="S1376" s="9"/>
      <c r="T1376" s="9"/>
      <c r="U1376" s="9"/>
      <c r="V1376" s="9"/>
      <c r="W1376" s="9"/>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c r="BV1376" s="6"/>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row>
    <row r="1377" spans="1:121" hidden="1">
      <c r="A1377" s="9"/>
      <c r="B1377" s="9"/>
      <c r="C1377" s="9"/>
      <c r="D1377" s="9"/>
      <c r="E1377" s="9"/>
      <c r="F1377" s="9"/>
      <c r="G1377" s="9"/>
      <c r="H1377" s="9"/>
      <c r="I1377" s="9"/>
      <c r="J1377" s="9"/>
      <c r="K1377" s="9"/>
      <c r="L1377" s="9"/>
      <c r="M1377" s="9"/>
      <c r="N1377" s="9"/>
      <c r="O1377" s="9"/>
      <c r="P1377" s="9"/>
      <c r="Q1377" s="9"/>
      <c r="R1377" s="9"/>
      <c r="S1377" s="9"/>
      <c r="T1377" s="9"/>
      <c r="U1377" s="9"/>
      <c r="V1377" s="9"/>
      <c r="W1377" s="9"/>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c r="BV1377" s="6"/>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row>
    <row r="1378" spans="1:121" hidden="1">
      <c r="A1378" s="9"/>
      <c r="B1378" s="9"/>
      <c r="C1378" s="9"/>
      <c r="D1378" s="9"/>
      <c r="E1378" s="9"/>
      <c r="F1378" s="9"/>
      <c r="G1378" s="9"/>
      <c r="H1378" s="9"/>
      <c r="I1378" s="9"/>
      <c r="J1378" s="9"/>
      <c r="K1378" s="9"/>
      <c r="L1378" s="9"/>
      <c r="M1378" s="9"/>
      <c r="N1378" s="9"/>
      <c r="O1378" s="9"/>
      <c r="P1378" s="9"/>
      <c r="Q1378" s="9"/>
      <c r="R1378" s="9"/>
      <c r="S1378" s="9"/>
      <c r="T1378" s="9"/>
      <c r="U1378" s="9"/>
      <c r="V1378" s="9"/>
      <c r="W1378" s="9"/>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c r="BV1378" s="6"/>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row>
    <row r="1379" spans="1:121" hidden="1">
      <c r="A1379" s="9"/>
      <c r="B1379" s="9"/>
      <c r="C1379" s="9"/>
      <c r="D1379" s="9"/>
      <c r="E1379" s="9"/>
      <c r="F1379" s="9"/>
      <c r="G1379" s="9"/>
      <c r="H1379" s="9"/>
      <c r="I1379" s="9"/>
      <c r="J1379" s="9"/>
      <c r="K1379" s="9"/>
      <c r="L1379" s="9"/>
      <c r="M1379" s="9"/>
      <c r="N1379" s="9"/>
      <c r="O1379" s="9"/>
      <c r="P1379" s="9"/>
      <c r="Q1379" s="9"/>
      <c r="R1379" s="9"/>
      <c r="S1379" s="9"/>
      <c r="T1379" s="9"/>
      <c r="U1379" s="9"/>
      <c r="V1379" s="9"/>
      <c r="W1379" s="9"/>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c r="BV1379" s="6"/>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row>
    <row r="1380" spans="1:121" hidden="1">
      <c r="A1380" s="9"/>
      <c r="B1380" s="9"/>
      <c r="C1380" s="9"/>
      <c r="D1380" s="9"/>
      <c r="E1380" s="9"/>
      <c r="F1380" s="9"/>
      <c r="G1380" s="9"/>
      <c r="H1380" s="9"/>
      <c r="I1380" s="9"/>
      <c r="J1380" s="9"/>
      <c r="K1380" s="9"/>
      <c r="L1380" s="9"/>
      <c r="M1380" s="9"/>
      <c r="N1380" s="9"/>
      <c r="O1380" s="9"/>
      <c r="P1380" s="9"/>
      <c r="Q1380" s="9"/>
      <c r="R1380" s="9"/>
      <c r="S1380" s="9"/>
      <c r="T1380" s="9"/>
      <c r="U1380" s="9"/>
      <c r="V1380" s="9"/>
      <c r="W1380" s="9"/>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c r="BV1380" s="6"/>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row>
    <row r="1381" spans="1:121" hidden="1">
      <c r="A1381" s="9"/>
      <c r="B1381" s="9"/>
      <c r="C1381" s="9"/>
      <c r="D1381" s="9"/>
      <c r="E1381" s="9"/>
      <c r="F1381" s="9"/>
      <c r="G1381" s="9"/>
      <c r="H1381" s="9"/>
      <c r="I1381" s="9"/>
      <c r="J1381" s="9"/>
      <c r="K1381" s="9"/>
      <c r="L1381" s="9"/>
      <c r="M1381" s="9"/>
      <c r="N1381" s="9"/>
      <c r="O1381" s="9"/>
      <c r="P1381" s="9"/>
      <c r="Q1381" s="9"/>
      <c r="R1381" s="9"/>
      <c r="S1381" s="9"/>
      <c r="T1381" s="9"/>
      <c r="U1381" s="9"/>
      <c r="V1381" s="9"/>
      <c r="W1381" s="9"/>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c r="BV1381" s="6"/>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row>
    <row r="1382" spans="1:121" hidden="1">
      <c r="A1382" s="9"/>
      <c r="B1382" s="9"/>
      <c r="C1382" s="9"/>
      <c r="D1382" s="9"/>
      <c r="E1382" s="9"/>
      <c r="F1382" s="9"/>
      <c r="G1382" s="9"/>
      <c r="H1382" s="9"/>
      <c r="I1382" s="9"/>
      <c r="J1382" s="9"/>
      <c r="K1382" s="9"/>
      <c r="L1382" s="9"/>
      <c r="M1382" s="9"/>
      <c r="N1382" s="9"/>
      <c r="O1382" s="9"/>
      <c r="P1382" s="9"/>
      <c r="Q1382" s="9"/>
      <c r="R1382" s="9"/>
      <c r="S1382" s="9"/>
      <c r="T1382" s="9"/>
      <c r="U1382" s="9"/>
      <c r="V1382" s="9"/>
      <c r="W1382" s="9"/>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c r="BV1382" s="6"/>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row>
    <row r="1383" spans="1:121" hidden="1">
      <c r="A1383" s="9"/>
      <c r="B1383" s="9"/>
      <c r="C1383" s="9"/>
      <c r="D1383" s="9"/>
      <c r="E1383" s="9"/>
      <c r="F1383" s="9"/>
      <c r="G1383" s="9"/>
      <c r="H1383" s="9"/>
      <c r="I1383" s="9"/>
      <c r="J1383" s="9"/>
      <c r="K1383" s="9"/>
      <c r="L1383" s="9"/>
      <c r="M1383" s="9"/>
      <c r="N1383" s="9"/>
      <c r="O1383" s="9"/>
      <c r="P1383" s="9"/>
      <c r="Q1383" s="9"/>
      <c r="R1383" s="9"/>
      <c r="S1383" s="9"/>
      <c r="T1383" s="9"/>
      <c r="U1383" s="9"/>
      <c r="V1383" s="9"/>
      <c r="W1383" s="9"/>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c r="BV1383" s="6"/>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row>
    <row r="1384" spans="1:121" hidden="1">
      <c r="A1384" s="9"/>
      <c r="B1384" s="9"/>
      <c r="C1384" s="9"/>
      <c r="D1384" s="9"/>
      <c r="E1384" s="9"/>
      <c r="F1384" s="9"/>
      <c r="G1384" s="9"/>
      <c r="H1384" s="9"/>
      <c r="I1384" s="9"/>
      <c r="J1384" s="9"/>
      <c r="K1384" s="9"/>
      <c r="L1384" s="9"/>
      <c r="M1384" s="9"/>
      <c r="N1384" s="9"/>
      <c r="O1384" s="9"/>
      <c r="P1384" s="9"/>
      <c r="Q1384" s="9"/>
      <c r="R1384" s="9"/>
      <c r="S1384" s="9"/>
      <c r="T1384" s="9"/>
      <c r="U1384" s="9"/>
      <c r="V1384" s="9"/>
      <c r="W1384" s="9"/>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c r="BV1384" s="6"/>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row>
    <row r="1385" spans="1:121" hidden="1">
      <c r="A1385" s="9"/>
      <c r="B1385" s="9"/>
      <c r="C1385" s="9"/>
      <c r="D1385" s="9"/>
      <c r="E1385" s="9"/>
      <c r="F1385" s="9"/>
      <c r="G1385" s="9"/>
      <c r="H1385" s="9"/>
      <c r="I1385" s="9"/>
      <c r="J1385" s="9"/>
      <c r="K1385" s="9"/>
      <c r="L1385" s="9"/>
      <c r="M1385" s="9"/>
      <c r="N1385" s="9"/>
      <c r="O1385" s="9"/>
      <c r="P1385" s="9"/>
      <c r="Q1385" s="9"/>
      <c r="R1385" s="9"/>
      <c r="S1385" s="9"/>
      <c r="T1385" s="9"/>
      <c r="U1385" s="9"/>
      <c r="V1385" s="9"/>
      <c r="W1385" s="9"/>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c r="BV1385" s="6"/>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row>
    <row r="1386" spans="1:121" hidden="1">
      <c r="A1386" s="9"/>
      <c r="B1386" s="9"/>
      <c r="C1386" s="9"/>
      <c r="D1386" s="9"/>
      <c r="E1386" s="9"/>
      <c r="F1386" s="9"/>
      <c r="G1386" s="9"/>
      <c r="H1386" s="9"/>
      <c r="I1386" s="9"/>
      <c r="J1386" s="9"/>
      <c r="K1386" s="9"/>
      <c r="L1386" s="9"/>
      <c r="M1386" s="9"/>
      <c r="N1386" s="9"/>
      <c r="O1386" s="9"/>
      <c r="P1386" s="9"/>
      <c r="Q1386" s="9"/>
      <c r="R1386" s="9"/>
      <c r="S1386" s="9"/>
      <c r="T1386" s="9"/>
      <c r="U1386" s="9"/>
      <c r="V1386" s="9"/>
      <c r="W1386" s="9"/>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c r="BV1386" s="6"/>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row>
    <row r="1387" spans="1:121" hidden="1">
      <c r="A1387" s="9"/>
      <c r="B1387" s="9"/>
      <c r="C1387" s="9"/>
      <c r="D1387" s="9"/>
      <c r="E1387" s="9"/>
      <c r="F1387" s="9"/>
      <c r="G1387" s="9"/>
      <c r="H1387" s="9"/>
      <c r="I1387" s="9"/>
      <c r="J1387" s="9"/>
      <c r="K1387" s="9"/>
      <c r="L1387" s="9"/>
      <c r="M1387" s="9"/>
      <c r="N1387" s="9"/>
      <c r="O1387" s="9"/>
      <c r="P1387" s="9"/>
      <c r="Q1387" s="9"/>
      <c r="R1387" s="9"/>
      <c r="S1387" s="9"/>
      <c r="T1387" s="9"/>
      <c r="U1387" s="9"/>
      <c r="V1387" s="9"/>
      <c r="W1387" s="9"/>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c r="BV1387" s="6"/>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row>
    <row r="1388" spans="1:121" hidden="1">
      <c r="A1388" s="9"/>
      <c r="B1388" s="9"/>
      <c r="C1388" s="9"/>
      <c r="D1388" s="9"/>
      <c r="E1388" s="9"/>
      <c r="F1388" s="9"/>
      <c r="G1388" s="9"/>
      <c r="H1388" s="9"/>
      <c r="I1388" s="9"/>
      <c r="J1388" s="9"/>
      <c r="K1388" s="9"/>
      <c r="L1388" s="9"/>
      <c r="M1388" s="9"/>
      <c r="N1388" s="9"/>
      <c r="O1388" s="9"/>
      <c r="P1388" s="9"/>
      <c r="Q1388" s="9"/>
      <c r="R1388" s="9"/>
      <c r="S1388" s="9"/>
      <c r="T1388" s="9"/>
      <c r="U1388" s="9"/>
      <c r="V1388" s="9"/>
      <c r="W1388" s="9"/>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c r="BV1388" s="6"/>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row>
    <row r="1389" spans="1:121" hidden="1">
      <c r="A1389" s="9"/>
      <c r="B1389" s="9"/>
      <c r="C1389" s="9"/>
      <c r="D1389" s="9"/>
      <c r="E1389" s="9"/>
      <c r="F1389" s="9"/>
      <c r="G1389" s="9"/>
      <c r="H1389" s="9"/>
      <c r="I1389" s="9"/>
      <c r="J1389" s="9"/>
      <c r="K1389" s="9"/>
      <c r="L1389" s="9"/>
      <c r="M1389" s="9"/>
      <c r="N1389" s="9"/>
      <c r="O1389" s="9"/>
      <c r="P1389" s="9"/>
      <c r="Q1389" s="9"/>
      <c r="R1389" s="9"/>
      <c r="S1389" s="9"/>
      <c r="T1389" s="9"/>
      <c r="U1389" s="9"/>
      <c r="V1389" s="9"/>
      <c r="W1389" s="9"/>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c r="BV1389" s="6"/>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row>
    <row r="1390" spans="1:121" hidden="1">
      <c r="A1390" s="9"/>
      <c r="B1390" s="9"/>
      <c r="C1390" s="9"/>
      <c r="D1390" s="9"/>
      <c r="E1390" s="9"/>
      <c r="F1390" s="9"/>
      <c r="G1390" s="9"/>
      <c r="H1390" s="9"/>
      <c r="I1390" s="9"/>
      <c r="J1390" s="9"/>
      <c r="K1390" s="9"/>
      <c r="L1390" s="9"/>
      <c r="M1390" s="9"/>
      <c r="N1390" s="9"/>
      <c r="O1390" s="9"/>
      <c r="P1390" s="9"/>
      <c r="Q1390" s="9"/>
      <c r="R1390" s="9"/>
      <c r="S1390" s="9"/>
      <c r="T1390" s="9"/>
      <c r="U1390" s="9"/>
      <c r="V1390" s="9"/>
      <c r="W1390" s="9"/>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c r="BV1390" s="6"/>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row>
    <row r="1391" spans="1:121" hidden="1">
      <c r="A1391" s="9"/>
      <c r="B1391" s="9"/>
      <c r="C1391" s="9"/>
      <c r="D1391" s="9"/>
      <c r="E1391" s="9"/>
      <c r="F1391" s="9"/>
      <c r="G1391" s="9"/>
      <c r="H1391" s="9"/>
      <c r="I1391" s="9"/>
      <c r="J1391" s="9"/>
      <c r="K1391" s="9"/>
      <c r="L1391" s="9"/>
      <c r="M1391" s="9"/>
      <c r="N1391" s="9"/>
      <c r="O1391" s="9"/>
      <c r="P1391" s="9"/>
      <c r="Q1391" s="9"/>
      <c r="R1391" s="9"/>
      <c r="S1391" s="9"/>
      <c r="T1391" s="9"/>
      <c r="U1391" s="9"/>
      <c r="V1391" s="9"/>
      <c r="W1391" s="9"/>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c r="BV1391" s="6"/>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row>
    <row r="1392" spans="1:121" hidden="1">
      <c r="A1392" s="9"/>
      <c r="B1392" s="9"/>
      <c r="C1392" s="9"/>
      <c r="D1392" s="9"/>
      <c r="E1392" s="9"/>
      <c r="F1392" s="9"/>
      <c r="G1392" s="9"/>
      <c r="H1392" s="9"/>
      <c r="I1392" s="9"/>
      <c r="J1392" s="9"/>
      <c r="K1392" s="9"/>
      <c r="L1392" s="9"/>
      <c r="M1392" s="9"/>
      <c r="N1392" s="9"/>
      <c r="O1392" s="9"/>
      <c r="P1392" s="9"/>
      <c r="Q1392" s="9"/>
      <c r="R1392" s="9"/>
      <c r="S1392" s="9"/>
      <c r="T1392" s="9"/>
      <c r="U1392" s="9"/>
      <c r="V1392" s="9"/>
      <c r="W1392" s="9"/>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c r="BV1392" s="6"/>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row>
    <row r="1393" spans="1:121" hidden="1">
      <c r="A1393" s="9"/>
      <c r="B1393" s="9"/>
      <c r="C1393" s="9"/>
      <c r="D1393" s="9"/>
      <c r="E1393" s="9"/>
      <c r="F1393" s="9"/>
      <c r="G1393" s="9"/>
      <c r="H1393" s="9"/>
      <c r="I1393" s="9"/>
      <c r="J1393" s="9"/>
      <c r="K1393" s="9"/>
      <c r="L1393" s="9"/>
      <c r="M1393" s="9"/>
      <c r="N1393" s="9"/>
      <c r="O1393" s="9"/>
      <c r="P1393" s="9"/>
      <c r="Q1393" s="9"/>
      <c r="R1393" s="9"/>
      <c r="S1393" s="9"/>
      <c r="T1393" s="9"/>
      <c r="U1393" s="9"/>
      <c r="V1393" s="9"/>
      <c r="W1393" s="9"/>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c r="BV1393" s="6"/>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row>
    <row r="1394" spans="1:121" hidden="1">
      <c r="A1394" s="9"/>
      <c r="B1394" s="9"/>
      <c r="C1394" s="9"/>
      <c r="D1394" s="9"/>
      <c r="E1394" s="9"/>
      <c r="F1394" s="9"/>
      <c r="G1394" s="9"/>
      <c r="H1394" s="9"/>
      <c r="I1394" s="9"/>
      <c r="J1394" s="9"/>
      <c r="K1394" s="9"/>
      <c r="L1394" s="9"/>
      <c r="M1394" s="9"/>
      <c r="N1394" s="9"/>
      <c r="O1394" s="9"/>
      <c r="P1394" s="9"/>
      <c r="Q1394" s="9"/>
      <c r="R1394" s="9"/>
      <c r="S1394" s="9"/>
      <c r="T1394" s="9"/>
      <c r="U1394" s="9"/>
      <c r="V1394" s="9"/>
      <c r="W1394" s="9"/>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c r="BV1394" s="6"/>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row>
    <row r="1395" spans="1:121" hidden="1">
      <c r="A1395" s="9"/>
      <c r="B1395" s="9"/>
      <c r="C1395" s="9"/>
      <c r="D1395" s="9"/>
      <c r="E1395" s="9"/>
      <c r="F1395" s="9"/>
      <c r="G1395" s="9"/>
      <c r="H1395" s="9"/>
      <c r="I1395" s="9"/>
      <c r="J1395" s="9"/>
      <c r="K1395" s="9"/>
      <c r="L1395" s="9"/>
      <c r="M1395" s="9"/>
      <c r="N1395" s="9"/>
      <c r="O1395" s="9"/>
      <c r="P1395" s="9"/>
      <c r="Q1395" s="9"/>
      <c r="R1395" s="9"/>
      <c r="S1395" s="9"/>
      <c r="T1395" s="9"/>
      <c r="U1395" s="9"/>
      <c r="V1395" s="9"/>
      <c r="W1395" s="9"/>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c r="BV1395" s="6"/>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row>
    <row r="1396" spans="1:121" hidden="1">
      <c r="A1396" s="9"/>
      <c r="B1396" s="9"/>
      <c r="C1396" s="9"/>
      <c r="D1396" s="9"/>
      <c r="E1396" s="9"/>
      <c r="F1396" s="9"/>
      <c r="G1396" s="9"/>
      <c r="H1396" s="9"/>
      <c r="I1396" s="9"/>
      <c r="J1396" s="9"/>
      <c r="K1396" s="9"/>
      <c r="L1396" s="9"/>
      <c r="M1396" s="9"/>
      <c r="N1396" s="9"/>
      <c r="O1396" s="9"/>
      <c r="P1396" s="9"/>
      <c r="Q1396" s="9"/>
      <c r="R1396" s="9"/>
      <c r="S1396" s="9"/>
      <c r="T1396" s="9"/>
      <c r="U1396" s="9"/>
      <c r="V1396" s="9"/>
      <c r="W1396" s="9"/>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c r="BV1396" s="6"/>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row>
    <row r="1397" spans="1:121" hidden="1">
      <c r="A1397" s="9"/>
      <c r="B1397" s="9"/>
      <c r="C1397" s="9"/>
      <c r="D1397" s="9"/>
      <c r="E1397" s="9"/>
      <c r="F1397" s="9"/>
      <c r="G1397" s="9"/>
      <c r="H1397" s="9"/>
      <c r="I1397" s="9"/>
      <c r="J1397" s="9"/>
      <c r="K1397" s="9"/>
      <c r="L1397" s="9"/>
      <c r="M1397" s="9"/>
      <c r="N1397" s="9"/>
      <c r="O1397" s="9"/>
      <c r="P1397" s="9"/>
      <c r="Q1397" s="9"/>
      <c r="R1397" s="9"/>
      <c r="S1397" s="9"/>
      <c r="T1397" s="9"/>
      <c r="U1397" s="9"/>
      <c r="V1397" s="9"/>
      <c r="W1397" s="9"/>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c r="BV1397" s="6"/>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row>
    <row r="1398" spans="1:121" hidden="1">
      <c r="A1398" s="9"/>
      <c r="B1398" s="9"/>
      <c r="C1398" s="9"/>
      <c r="D1398" s="9"/>
      <c r="E1398" s="9"/>
      <c r="F1398" s="9"/>
      <c r="G1398" s="9"/>
      <c r="H1398" s="9"/>
      <c r="I1398" s="9"/>
      <c r="J1398" s="9"/>
      <c r="K1398" s="9"/>
      <c r="L1398" s="9"/>
      <c r="M1398" s="9"/>
      <c r="N1398" s="9"/>
      <c r="O1398" s="9"/>
      <c r="P1398" s="9"/>
      <c r="Q1398" s="9"/>
      <c r="R1398" s="9"/>
      <c r="S1398" s="9"/>
      <c r="T1398" s="9"/>
      <c r="U1398" s="9"/>
      <c r="V1398" s="9"/>
      <c r="W1398" s="9"/>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c r="BV1398" s="6"/>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row>
    <row r="1399" spans="1:121" hidden="1">
      <c r="A1399" s="9"/>
      <c r="B1399" s="9"/>
      <c r="C1399" s="9"/>
      <c r="D1399" s="9"/>
      <c r="E1399" s="9"/>
      <c r="F1399" s="9"/>
      <c r="G1399" s="9"/>
      <c r="H1399" s="9"/>
      <c r="I1399" s="9"/>
      <c r="J1399" s="9"/>
      <c r="K1399" s="9"/>
      <c r="L1399" s="9"/>
      <c r="M1399" s="9"/>
      <c r="N1399" s="9"/>
      <c r="O1399" s="9"/>
      <c r="P1399" s="9"/>
      <c r="Q1399" s="9"/>
      <c r="R1399" s="9"/>
      <c r="S1399" s="9"/>
      <c r="T1399" s="9"/>
      <c r="U1399" s="9"/>
      <c r="V1399" s="9"/>
      <c r="W1399" s="9"/>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c r="BV1399" s="6"/>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row>
    <row r="1400" spans="1:121" hidden="1">
      <c r="A1400" s="9"/>
      <c r="B1400" s="9"/>
      <c r="C1400" s="9"/>
      <c r="D1400" s="9"/>
      <c r="E1400" s="9"/>
      <c r="F1400" s="9"/>
      <c r="G1400" s="9"/>
      <c r="H1400" s="9"/>
      <c r="I1400" s="9"/>
      <c r="J1400" s="9"/>
      <c r="K1400" s="9"/>
      <c r="L1400" s="9"/>
      <c r="M1400" s="9"/>
      <c r="N1400" s="9"/>
      <c r="O1400" s="9"/>
      <c r="P1400" s="9"/>
      <c r="Q1400" s="9"/>
      <c r="R1400" s="9"/>
      <c r="S1400" s="9"/>
      <c r="T1400" s="9"/>
      <c r="U1400" s="9"/>
      <c r="V1400" s="9"/>
      <c r="W1400" s="9"/>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c r="BV1400" s="6"/>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row>
    <row r="1401" spans="1:121" hidden="1">
      <c r="A1401" s="9"/>
      <c r="B1401" s="9"/>
      <c r="C1401" s="9"/>
      <c r="D1401" s="9"/>
      <c r="E1401" s="9"/>
      <c r="F1401" s="9"/>
      <c r="G1401" s="9"/>
      <c r="H1401" s="9"/>
      <c r="I1401" s="9"/>
      <c r="J1401" s="9"/>
      <c r="K1401" s="9"/>
      <c r="L1401" s="9"/>
      <c r="M1401" s="9"/>
      <c r="N1401" s="9"/>
      <c r="O1401" s="9"/>
      <c r="P1401" s="9"/>
      <c r="Q1401" s="9"/>
      <c r="R1401" s="9"/>
      <c r="S1401" s="9"/>
      <c r="T1401" s="9"/>
      <c r="U1401" s="9"/>
      <c r="V1401" s="9"/>
      <c r="W1401" s="9"/>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c r="BV1401" s="6"/>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row>
    <row r="1402" spans="1:121" hidden="1">
      <c r="A1402" s="9"/>
      <c r="B1402" s="9"/>
      <c r="C1402" s="9"/>
      <c r="D1402" s="9"/>
      <c r="E1402" s="9"/>
      <c r="F1402" s="9"/>
      <c r="G1402" s="9"/>
      <c r="H1402" s="9"/>
      <c r="I1402" s="9"/>
      <c r="J1402" s="9"/>
      <c r="K1402" s="9"/>
      <c r="L1402" s="9"/>
      <c r="M1402" s="9"/>
      <c r="N1402" s="9"/>
      <c r="O1402" s="9"/>
      <c r="P1402" s="9"/>
      <c r="Q1402" s="9"/>
      <c r="R1402" s="9"/>
      <c r="S1402" s="9"/>
      <c r="T1402" s="9"/>
      <c r="U1402" s="9"/>
      <c r="V1402" s="9"/>
      <c r="W1402" s="9"/>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c r="BV1402" s="6"/>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row>
    <row r="1403" spans="1:121" hidden="1">
      <c r="A1403" s="9"/>
      <c r="B1403" s="9"/>
      <c r="C1403" s="9"/>
      <c r="D1403" s="9"/>
      <c r="E1403" s="9"/>
      <c r="F1403" s="9"/>
      <c r="G1403" s="9"/>
      <c r="H1403" s="9"/>
      <c r="I1403" s="9"/>
      <c r="J1403" s="9"/>
      <c r="K1403" s="9"/>
      <c r="L1403" s="9"/>
      <c r="M1403" s="9"/>
      <c r="N1403" s="9"/>
      <c r="O1403" s="9"/>
      <c r="P1403" s="9"/>
      <c r="Q1403" s="9"/>
      <c r="R1403" s="9"/>
      <c r="S1403" s="9"/>
      <c r="T1403" s="9"/>
      <c r="U1403" s="9"/>
      <c r="V1403" s="9"/>
      <c r="W1403" s="9"/>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c r="BV1403" s="6"/>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row>
    <row r="1404" spans="1:121" hidden="1">
      <c r="A1404" s="9"/>
      <c r="B1404" s="9"/>
      <c r="C1404" s="9"/>
      <c r="D1404" s="9"/>
      <c r="E1404" s="9"/>
      <c r="F1404" s="9"/>
      <c r="G1404" s="9"/>
      <c r="H1404" s="9"/>
      <c r="I1404" s="9"/>
      <c r="J1404" s="9"/>
      <c r="K1404" s="9"/>
      <c r="L1404" s="9"/>
      <c r="M1404" s="9"/>
      <c r="N1404" s="9"/>
      <c r="O1404" s="9"/>
      <c r="P1404" s="9"/>
      <c r="Q1404" s="9"/>
      <c r="R1404" s="9"/>
      <c r="S1404" s="9"/>
      <c r="T1404" s="9"/>
      <c r="U1404" s="9"/>
      <c r="V1404" s="9"/>
      <c r="W1404" s="9"/>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c r="BV1404" s="6"/>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row>
    <row r="1405" spans="1:121" hidden="1">
      <c r="A1405" s="9"/>
      <c r="B1405" s="9"/>
      <c r="C1405" s="9"/>
      <c r="D1405" s="9"/>
      <c r="E1405" s="9"/>
      <c r="F1405" s="9"/>
      <c r="G1405" s="9"/>
      <c r="H1405" s="9"/>
      <c r="I1405" s="9"/>
      <c r="J1405" s="9"/>
      <c r="K1405" s="9"/>
      <c r="L1405" s="9"/>
      <c r="M1405" s="9"/>
      <c r="N1405" s="9"/>
      <c r="O1405" s="9"/>
      <c r="P1405" s="9"/>
      <c r="Q1405" s="9"/>
      <c r="R1405" s="9"/>
      <c r="S1405" s="9"/>
      <c r="T1405" s="9"/>
      <c r="U1405" s="9"/>
      <c r="V1405" s="9"/>
      <c r="W1405" s="9"/>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c r="BV1405" s="6"/>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row>
    <row r="1406" spans="1:121" hidden="1">
      <c r="A1406" s="9"/>
      <c r="B1406" s="9"/>
      <c r="C1406" s="9"/>
      <c r="D1406" s="9"/>
      <c r="E1406" s="9"/>
      <c r="F1406" s="9"/>
      <c r="G1406" s="9"/>
      <c r="H1406" s="9"/>
      <c r="I1406" s="9"/>
      <c r="J1406" s="9"/>
      <c r="K1406" s="9"/>
      <c r="L1406" s="9"/>
      <c r="M1406" s="9"/>
      <c r="N1406" s="9"/>
      <c r="O1406" s="9"/>
      <c r="P1406" s="9"/>
      <c r="Q1406" s="9"/>
      <c r="R1406" s="9"/>
      <c r="S1406" s="9"/>
      <c r="T1406" s="9"/>
      <c r="U1406" s="9"/>
      <c r="V1406" s="9"/>
      <c r="W1406" s="9"/>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c r="BV1406" s="6"/>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row>
    <row r="1407" spans="1:121" hidden="1">
      <c r="A1407" s="9"/>
      <c r="B1407" s="9"/>
      <c r="C1407" s="9"/>
      <c r="D1407" s="9"/>
      <c r="E1407" s="9"/>
      <c r="F1407" s="9"/>
      <c r="G1407" s="9"/>
      <c r="H1407" s="9"/>
      <c r="I1407" s="9"/>
      <c r="J1407" s="9"/>
      <c r="K1407" s="9"/>
      <c r="L1407" s="9"/>
      <c r="M1407" s="9"/>
      <c r="N1407" s="9"/>
      <c r="O1407" s="9"/>
      <c r="P1407" s="9"/>
      <c r="Q1407" s="9"/>
      <c r="R1407" s="9"/>
      <c r="S1407" s="9"/>
      <c r="T1407" s="9"/>
      <c r="U1407" s="9"/>
      <c r="V1407" s="9"/>
      <c r="W1407" s="9"/>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c r="BV1407" s="6"/>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row>
    <row r="1408" spans="1:121" hidden="1">
      <c r="A1408" s="9"/>
      <c r="B1408" s="9"/>
      <c r="C1408" s="9"/>
      <c r="D1408" s="9"/>
      <c r="E1408" s="9"/>
      <c r="F1408" s="9"/>
      <c r="G1408" s="9"/>
      <c r="H1408" s="9"/>
      <c r="I1408" s="9"/>
      <c r="J1408" s="9"/>
      <c r="K1408" s="9"/>
      <c r="L1408" s="9"/>
      <c r="M1408" s="9"/>
      <c r="N1408" s="9"/>
      <c r="O1408" s="9"/>
      <c r="P1408" s="9"/>
      <c r="Q1408" s="9"/>
      <c r="R1408" s="9"/>
      <c r="S1408" s="9"/>
      <c r="T1408" s="9"/>
      <c r="U1408" s="9"/>
      <c r="V1408" s="9"/>
      <c r="W1408" s="9"/>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c r="BV1408" s="6"/>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row>
    <row r="1409" spans="1:121" hidden="1">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c r="BV1409" s="6"/>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row>
    <row r="1410" spans="1:121" hidden="1">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c r="BV1410" s="6"/>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row>
    <row r="1411" spans="1:121" hidden="1">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c r="BV1411" s="6"/>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row>
    <row r="1412" spans="1:121" hidden="1">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c r="BV1412" s="6"/>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row>
    <row r="1413" spans="1:121" hidden="1">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c r="BV1413" s="6"/>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row>
    <row r="1414" spans="1:121" hidden="1">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c r="BV1414" s="6"/>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row>
    <row r="1415" spans="1:121" hidden="1">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c r="BV1415" s="6"/>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row>
    <row r="1416" spans="1:121" hidden="1">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c r="BV1416" s="6"/>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row>
    <row r="1417" spans="1:121" hidden="1">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c r="BV1417" s="6"/>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row>
    <row r="1418" spans="1:121" hidden="1">
      <c r="A1418" s="9"/>
      <c r="B1418" s="9"/>
      <c r="C1418" s="9"/>
      <c r="D1418" s="9"/>
      <c r="E1418" s="9"/>
      <c r="F1418" s="9"/>
      <c r="G1418" s="9"/>
      <c r="H1418" s="9"/>
      <c r="I1418" s="9"/>
      <c r="J1418" s="9"/>
      <c r="K1418" s="9"/>
      <c r="L1418" s="9"/>
      <c r="M1418" s="9"/>
      <c r="N1418" s="9"/>
      <c r="O1418" s="9"/>
      <c r="P1418" s="9"/>
      <c r="Q1418" s="9"/>
      <c r="R1418" s="9"/>
      <c r="S1418" s="9"/>
      <c r="T1418" s="9"/>
      <c r="U1418" s="9"/>
      <c r="V1418" s="9"/>
      <c r="W1418" s="9"/>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c r="BV1418" s="6"/>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row>
    <row r="1419" spans="1:121" hidden="1">
      <c r="A1419" s="9"/>
      <c r="B1419" s="9"/>
      <c r="C1419" s="9"/>
      <c r="D1419" s="9"/>
      <c r="E1419" s="9"/>
      <c r="F1419" s="9"/>
      <c r="G1419" s="9"/>
      <c r="H1419" s="9"/>
      <c r="I1419" s="9"/>
      <c r="J1419" s="9"/>
      <c r="K1419" s="9"/>
      <c r="L1419" s="9"/>
      <c r="M1419" s="9"/>
      <c r="N1419" s="9"/>
      <c r="O1419" s="9"/>
      <c r="P1419" s="9"/>
      <c r="Q1419" s="9"/>
      <c r="R1419" s="9"/>
      <c r="S1419" s="9"/>
      <c r="T1419" s="9"/>
      <c r="U1419" s="9"/>
      <c r="V1419" s="9"/>
      <c r="W1419" s="9"/>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c r="BV1419" s="6"/>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row>
    <row r="1420" spans="1:121" hidden="1">
      <c r="A1420" s="9"/>
      <c r="B1420" s="9"/>
      <c r="C1420" s="9"/>
      <c r="D1420" s="9"/>
      <c r="E1420" s="9"/>
      <c r="F1420" s="9"/>
      <c r="G1420" s="9"/>
      <c r="H1420" s="9"/>
      <c r="I1420" s="9"/>
      <c r="J1420" s="9"/>
      <c r="K1420" s="9"/>
      <c r="L1420" s="9"/>
      <c r="M1420" s="9"/>
      <c r="N1420" s="9"/>
      <c r="O1420" s="9"/>
      <c r="P1420" s="9"/>
      <c r="Q1420" s="9"/>
      <c r="R1420" s="9"/>
      <c r="S1420" s="9"/>
      <c r="T1420" s="9"/>
      <c r="U1420" s="9"/>
      <c r="V1420" s="9"/>
      <c r="W1420" s="9"/>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c r="BV1420" s="6"/>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row>
    <row r="1421" spans="1:121" hidden="1">
      <c r="A1421" s="9"/>
      <c r="B1421" s="9"/>
      <c r="C1421" s="9"/>
      <c r="D1421" s="9"/>
      <c r="E1421" s="9"/>
      <c r="F1421" s="9"/>
      <c r="G1421" s="9"/>
      <c r="H1421" s="9"/>
      <c r="I1421" s="9"/>
      <c r="J1421" s="9"/>
      <c r="K1421" s="9"/>
      <c r="L1421" s="9"/>
      <c r="M1421" s="9"/>
      <c r="N1421" s="9"/>
      <c r="O1421" s="9"/>
      <c r="P1421" s="9"/>
      <c r="Q1421" s="9"/>
      <c r="R1421" s="9"/>
      <c r="S1421" s="9"/>
      <c r="T1421" s="9"/>
      <c r="U1421" s="9"/>
      <c r="V1421" s="9"/>
      <c r="W1421" s="9"/>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c r="BV1421" s="6"/>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row>
    <row r="1422" spans="1:121" hidden="1">
      <c r="A1422" s="9"/>
      <c r="B1422" s="9"/>
      <c r="C1422" s="9"/>
      <c r="D1422" s="9"/>
      <c r="E1422" s="9"/>
      <c r="F1422" s="9"/>
      <c r="G1422" s="9"/>
      <c r="H1422" s="9"/>
      <c r="I1422" s="9"/>
      <c r="J1422" s="9"/>
      <c r="K1422" s="9"/>
      <c r="L1422" s="9"/>
      <c r="M1422" s="9"/>
      <c r="N1422" s="9"/>
      <c r="O1422" s="9"/>
      <c r="P1422" s="9"/>
      <c r="Q1422" s="9"/>
      <c r="R1422" s="9"/>
      <c r="S1422" s="9"/>
      <c r="T1422" s="9"/>
      <c r="U1422" s="9"/>
      <c r="V1422" s="9"/>
      <c r="W1422" s="9"/>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c r="BV1422" s="6"/>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row>
    <row r="1423" spans="1:121" hidden="1">
      <c r="A1423" s="9"/>
      <c r="B1423" s="9"/>
      <c r="C1423" s="9"/>
      <c r="D1423" s="9"/>
      <c r="E1423" s="9"/>
      <c r="F1423" s="9"/>
      <c r="G1423" s="9"/>
      <c r="H1423" s="9"/>
      <c r="I1423" s="9"/>
      <c r="J1423" s="9"/>
      <c r="K1423" s="9"/>
      <c r="L1423" s="9"/>
      <c r="M1423" s="9"/>
      <c r="N1423" s="9"/>
      <c r="O1423" s="9"/>
      <c r="P1423" s="9"/>
      <c r="Q1423" s="9"/>
      <c r="R1423" s="9"/>
      <c r="S1423" s="9"/>
      <c r="T1423" s="9"/>
      <c r="U1423" s="9"/>
      <c r="V1423" s="9"/>
      <c r="W1423" s="9"/>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c r="BV1423" s="6"/>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row>
    <row r="1424" spans="1:121" hidden="1">
      <c r="A1424" s="9"/>
      <c r="B1424" s="9"/>
      <c r="C1424" s="9"/>
      <c r="D1424" s="9"/>
      <c r="E1424" s="9"/>
      <c r="F1424" s="9"/>
      <c r="G1424" s="9"/>
      <c r="H1424" s="9"/>
      <c r="I1424" s="9"/>
      <c r="J1424" s="9"/>
      <c r="K1424" s="9"/>
      <c r="L1424" s="9"/>
      <c r="M1424" s="9"/>
      <c r="N1424" s="9"/>
      <c r="O1424" s="9"/>
      <c r="P1424" s="9"/>
      <c r="Q1424" s="9"/>
      <c r="R1424" s="9"/>
      <c r="S1424" s="9"/>
      <c r="T1424" s="9"/>
      <c r="U1424" s="9"/>
      <c r="V1424" s="9"/>
      <c r="W1424" s="9"/>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c r="BV1424" s="6"/>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row>
    <row r="1425" spans="1:121" hidden="1">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c r="BV1425" s="6"/>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row>
    <row r="1426" spans="1:121" hidden="1">
      <c r="A1426" s="9"/>
      <c r="B1426" s="9"/>
      <c r="C1426" s="9"/>
      <c r="D1426" s="9"/>
      <c r="E1426" s="9"/>
      <c r="F1426" s="9"/>
      <c r="G1426" s="9"/>
      <c r="H1426" s="9"/>
      <c r="I1426" s="9"/>
      <c r="J1426" s="9"/>
      <c r="K1426" s="9"/>
      <c r="L1426" s="9"/>
      <c r="M1426" s="9"/>
      <c r="N1426" s="9"/>
      <c r="O1426" s="9"/>
      <c r="P1426" s="9"/>
      <c r="Q1426" s="9"/>
      <c r="R1426" s="9"/>
      <c r="S1426" s="9"/>
      <c r="T1426" s="9"/>
      <c r="U1426" s="9"/>
      <c r="V1426" s="9"/>
      <c r="W1426" s="9"/>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c r="BV1426" s="6"/>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row>
    <row r="1427" spans="1:121" hidden="1">
      <c r="A1427" s="9"/>
      <c r="B1427" s="9"/>
      <c r="C1427" s="9"/>
      <c r="D1427" s="9"/>
      <c r="E1427" s="9"/>
      <c r="F1427" s="9"/>
      <c r="G1427" s="9"/>
      <c r="H1427" s="9"/>
      <c r="I1427" s="9"/>
      <c r="J1427" s="9"/>
      <c r="K1427" s="9"/>
      <c r="L1427" s="9"/>
      <c r="M1427" s="9"/>
      <c r="N1427" s="9"/>
      <c r="O1427" s="9"/>
      <c r="P1427" s="9"/>
      <c r="Q1427" s="9"/>
      <c r="R1427" s="9"/>
      <c r="S1427" s="9"/>
      <c r="T1427" s="9"/>
      <c r="U1427" s="9"/>
      <c r="V1427" s="9"/>
      <c r="W1427" s="9"/>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c r="BV1427" s="6"/>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row>
    <row r="1428" spans="1:121" hidden="1">
      <c r="A1428" s="9"/>
      <c r="B1428" s="9"/>
      <c r="C1428" s="9"/>
      <c r="D1428" s="9"/>
      <c r="E1428" s="9"/>
      <c r="F1428" s="9"/>
      <c r="G1428" s="9"/>
      <c r="H1428" s="9"/>
      <c r="I1428" s="9"/>
      <c r="J1428" s="9"/>
      <c r="K1428" s="9"/>
      <c r="L1428" s="9"/>
      <c r="M1428" s="9"/>
      <c r="N1428" s="9"/>
      <c r="O1428" s="9"/>
      <c r="P1428" s="9"/>
      <c r="Q1428" s="9"/>
      <c r="R1428" s="9"/>
      <c r="S1428" s="9"/>
      <c r="T1428" s="9"/>
      <c r="U1428" s="9"/>
      <c r="V1428" s="9"/>
      <c r="W1428" s="9"/>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row>
    <row r="1429" spans="1:121" hidden="1">
      <c r="A1429" s="9"/>
      <c r="B1429" s="9"/>
      <c r="C1429" s="9"/>
      <c r="D1429" s="9"/>
      <c r="E1429" s="9"/>
      <c r="F1429" s="9"/>
      <c r="G1429" s="9"/>
      <c r="H1429" s="9"/>
      <c r="I1429" s="9"/>
      <c r="J1429" s="9"/>
      <c r="K1429" s="9"/>
      <c r="L1429" s="9"/>
      <c r="M1429" s="9"/>
      <c r="N1429" s="9"/>
      <c r="O1429" s="9"/>
      <c r="P1429" s="9"/>
      <c r="Q1429" s="9"/>
      <c r="R1429" s="9"/>
      <c r="S1429" s="9"/>
      <c r="T1429" s="9"/>
      <c r="U1429" s="9"/>
      <c r="V1429" s="9"/>
      <c r="W1429" s="9"/>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c r="BV1429" s="6"/>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row>
    <row r="1430" spans="1:121" hidden="1">
      <c r="A1430" s="9"/>
      <c r="B1430" s="9"/>
      <c r="C1430" s="9"/>
      <c r="D1430" s="9"/>
      <c r="E1430" s="9"/>
      <c r="F1430" s="9"/>
      <c r="G1430" s="9"/>
      <c r="H1430" s="9"/>
      <c r="I1430" s="9"/>
      <c r="J1430" s="9"/>
      <c r="K1430" s="9"/>
      <c r="L1430" s="9"/>
      <c r="M1430" s="9"/>
      <c r="N1430" s="9"/>
      <c r="O1430" s="9"/>
      <c r="P1430" s="9"/>
      <c r="Q1430" s="9"/>
      <c r="R1430" s="9"/>
      <c r="S1430" s="9"/>
      <c r="T1430" s="9"/>
      <c r="U1430" s="9"/>
      <c r="V1430" s="9"/>
      <c r="W1430" s="9"/>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row>
    <row r="1431" spans="1:121" hidden="1">
      <c r="A1431" s="9"/>
      <c r="B1431" s="9"/>
      <c r="C1431" s="9"/>
      <c r="D1431" s="9"/>
      <c r="E1431" s="9"/>
      <c r="F1431" s="9"/>
      <c r="G1431" s="9"/>
      <c r="H1431" s="9"/>
      <c r="I1431" s="9"/>
      <c r="J1431" s="9"/>
      <c r="K1431" s="9"/>
      <c r="L1431" s="9"/>
      <c r="M1431" s="9"/>
      <c r="N1431" s="9"/>
      <c r="O1431" s="9"/>
      <c r="P1431" s="9"/>
      <c r="Q1431" s="9"/>
      <c r="R1431" s="9"/>
      <c r="S1431" s="9"/>
      <c r="T1431" s="9"/>
      <c r="U1431" s="9"/>
      <c r="V1431" s="9"/>
      <c r="W1431" s="9"/>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c r="BV1431" s="6"/>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row>
    <row r="1432" spans="1:121" hidden="1">
      <c r="A1432" s="9"/>
      <c r="B1432" s="9"/>
      <c r="C1432" s="9"/>
      <c r="D1432" s="9"/>
      <c r="E1432" s="9"/>
      <c r="F1432" s="9"/>
      <c r="G1432" s="9"/>
      <c r="H1432" s="9"/>
      <c r="I1432" s="9"/>
      <c r="J1432" s="9"/>
      <c r="K1432" s="9"/>
      <c r="L1432" s="9"/>
      <c r="M1432" s="9"/>
      <c r="N1432" s="9"/>
      <c r="O1432" s="9"/>
      <c r="P1432" s="9"/>
      <c r="Q1432" s="9"/>
      <c r="R1432" s="9"/>
      <c r="S1432" s="9"/>
      <c r="T1432" s="9"/>
      <c r="U1432" s="9"/>
      <c r="V1432" s="9"/>
      <c r="W1432" s="9"/>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c r="BV1432" s="6"/>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row>
    <row r="1433" spans="1:121" hidden="1">
      <c r="A1433" s="9"/>
      <c r="B1433" s="9"/>
      <c r="C1433" s="9"/>
      <c r="D1433" s="9"/>
      <c r="E1433" s="9"/>
      <c r="F1433" s="9"/>
      <c r="G1433" s="9"/>
      <c r="H1433" s="9"/>
      <c r="I1433" s="9"/>
      <c r="J1433" s="9"/>
      <c r="K1433" s="9"/>
      <c r="L1433" s="9"/>
      <c r="M1433" s="9"/>
      <c r="N1433" s="9"/>
      <c r="O1433" s="9"/>
      <c r="P1433" s="9"/>
      <c r="Q1433" s="9"/>
      <c r="R1433" s="9"/>
      <c r="S1433" s="9"/>
      <c r="T1433" s="9"/>
      <c r="U1433" s="9"/>
      <c r="V1433" s="9"/>
      <c r="W1433" s="9"/>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c r="BV1433" s="6"/>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row>
    <row r="1434" spans="1:121" hidden="1">
      <c r="A1434" s="9"/>
      <c r="B1434" s="9"/>
      <c r="C1434" s="9"/>
      <c r="D1434" s="9"/>
      <c r="E1434" s="9"/>
      <c r="F1434" s="9"/>
      <c r="G1434" s="9"/>
      <c r="H1434" s="9"/>
      <c r="I1434" s="9"/>
      <c r="J1434" s="9"/>
      <c r="K1434" s="9"/>
      <c r="L1434" s="9"/>
      <c r="M1434" s="9"/>
      <c r="N1434" s="9"/>
      <c r="O1434" s="9"/>
      <c r="P1434" s="9"/>
      <c r="Q1434" s="9"/>
      <c r="R1434" s="9"/>
      <c r="S1434" s="9"/>
      <c r="T1434" s="9"/>
      <c r="U1434" s="9"/>
      <c r="V1434" s="9"/>
      <c r="W1434" s="9"/>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c r="BV1434" s="6"/>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row>
    <row r="1435" spans="1:121" hidden="1">
      <c r="A1435" s="9"/>
      <c r="B1435" s="9"/>
      <c r="C1435" s="9"/>
      <c r="D1435" s="9"/>
      <c r="E1435" s="9"/>
      <c r="F1435" s="9"/>
      <c r="G1435" s="9"/>
      <c r="H1435" s="9"/>
      <c r="I1435" s="9"/>
      <c r="J1435" s="9"/>
      <c r="K1435" s="9"/>
      <c r="L1435" s="9"/>
      <c r="M1435" s="9"/>
      <c r="N1435" s="9"/>
      <c r="O1435" s="9"/>
      <c r="P1435" s="9"/>
      <c r="Q1435" s="9"/>
      <c r="R1435" s="9"/>
      <c r="S1435" s="9"/>
      <c r="T1435" s="9"/>
      <c r="U1435" s="9"/>
      <c r="V1435" s="9"/>
      <c r="W1435" s="9"/>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c r="BV1435" s="6"/>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row>
    <row r="1436" spans="1:121" hidden="1">
      <c r="A1436" s="9"/>
      <c r="B1436" s="9"/>
      <c r="C1436" s="9"/>
      <c r="D1436" s="9"/>
      <c r="E1436" s="9"/>
      <c r="F1436" s="9"/>
      <c r="G1436" s="9"/>
      <c r="H1436" s="9"/>
      <c r="I1436" s="9"/>
      <c r="J1436" s="9"/>
      <c r="K1436" s="9"/>
      <c r="L1436" s="9"/>
      <c r="M1436" s="9"/>
      <c r="N1436" s="9"/>
      <c r="O1436" s="9"/>
      <c r="P1436" s="9"/>
      <c r="Q1436" s="9"/>
      <c r="R1436" s="9"/>
      <c r="S1436" s="9"/>
      <c r="T1436" s="9"/>
      <c r="U1436" s="9"/>
      <c r="V1436" s="9"/>
      <c r="W1436" s="9"/>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c r="BV1436" s="6"/>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row>
    <row r="1437" spans="1:121" hidden="1">
      <c r="A1437" s="9"/>
      <c r="B1437" s="9"/>
      <c r="C1437" s="9"/>
      <c r="D1437" s="9"/>
      <c r="E1437" s="9"/>
      <c r="F1437" s="9"/>
      <c r="G1437" s="9"/>
      <c r="H1437" s="9"/>
      <c r="I1437" s="9"/>
      <c r="J1437" s="9"/>
      <c r="K1437" s="9"/>
      <c r="L1437" s="9"/>
      <c r="M1437" s="9"/>
      <c r="N1437" s="9"/>
      <c r="O1437" s="9"/>
      <c r="P1437" s="9"/>
      <c r="Q1437" s="9"/>
      <c r="R1437" s="9"/>
      <c r="S1437" s="9"/>
      <c r="T1437" s="9"/>
      <c r="U1437" s="9"/>
      <c r="V1437" s="9"/>
      <c r="W1437" s="9"/>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c r="BV1437" s="6"/>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row>
    <row r="1438" spans="1:121" hidden="1">
      <c r="A1438" s="9"/>
      <c r="B1438" s="9"/>
      <c r="C1438" s="9"/>
      <c r="D1438" s="9"/>
      <c r="E1438" s="9"/>
      <c r="F1438" s="9"/>
      <c r="G1438" s="9"/>
      <c r="H1438" s="9"/>
      <c r="I1438" s="9"/>
      <c r="J1438" s="9"/>
      <c r="K1438" s="9"/>
      <c r="L1438" s="9"/>
      <c r="M1438" s="9"/>
      <c r="N1438" s="9"/>
      <c r="O1438" s="9"/>
      <c r="P1438" s="9"/>
      <c r="Q1438" s="9"/>
      <c r="R1438" s="9"/>
      <c r="S1438" s="9"/>
      <c r="T1438" s="9"/>
      <c r="U1438" s="9"/>
      <c r="V1438" s="9"/>
      <c r="W1438" s="9"/>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c r="BV1438" s="6"/>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row>
    <row r="1439" spans="1:121" hidden="1">
      <c r="A1439" s="9"/>
      <c r="B1439" s="9"/>
      <c r="C1439" s="9"/>
      <c r="D1439" s="9"/>
      <c r="E1439" s="9"/>
      <c r="F1439" s="9"/>
      <c r="G1439" s="9"/>
      <c r="H1439" s="9"/>
      <c r="I1439" s="9"/>
      <c r="J1439" s="9"/>
      <c r="K1439" s="9"/>
      <c r="L1439" s="9"/>
      <c r="M1439" s="9"/>
      <c r="N1439" s="9"/>
      <c r="O1439" s="9"/>
      <c r="P1439" s="9"/>
      <c r="Q1439" s="9"/>
      <c r="R1439" s="9"/>
      <c r="S1439" s="9"/>
      <c r="T1439" s="9"/>
      <c r="U1439" s="9"/>
      <c r="V1439" s="9"/>
      <c r="W1439" s="9"/>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c r="BV1439" s="6"/>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row>
    <row r="1440" spans="1:121" hidden="1">
      <c r="A1440" s="9"/>
      <c r="B1440" s="9"/>
      <c r="C1440" s="9"/>
      <c r="D1440" s="9"/>
      <c r="E1440" s="9"/>
      <c r="F1440" s="9"/>
      <c r="G1440" s="9"/>
      <c r="H1440" s="9"/>
      <c r="I1440" s="9"/>
      <c r="J1440" s="9"/>
      <c r="K1440" s="9"/>
      <c r="L1440" s="9"/>
      <c r="M1440" s="9"/>
      <c r="N1440" s="9"/>
      <c r="O1440" s="9"/>
      <c r="P1440" s="9"/>
      <c r="Q1440" s="9"/>
      <c r="R1440" s="9"/>
      <c r="S1440" s="9"/>
      <c r="T1440" s="9"/>
      <c r="U1440" s="9"/>
      <c r="V1440" s="9"/>
      <c r="W1440" s="9"/>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c r="BV1440" s="6"/>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row>
    <row r="1441" spans="1:121" hidden="1">
      <c r="A1441" s="9"/>
      <c r="B1441" s="9"/>
      <c r="C1441" s="9"/>
      <c r="D1441" s="9"/>
      <c r="E1441" s="9"/>
      <c r="F1441" s="9"/>
      <c r="G1441" s="9"/>
      <c r="H1441" s="9"/>
      <c r="I1441" s="9"/>
      <c r="J1441" s="9"/>
      <c r="K1441" s="9"/>
      <c r="L1441" s="9"/>
      <c r="M1441" s="9"/>
      <c r="N1441" s="9"/>
      <c r="O1441" s="9"/>
      <c r="P1441" s="9"/>
      <c r="Q1441" s="9"/>
      <c r="R1441" s="9"/>
      <c r="S1441" s="9"/>
      <c r="T1441" s="9"/>
      <c r="U1441" s="9"/>
      <c r="V1441" s="9"/>
      <c r="W1441" s="9"/>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c r="BV1441" s="6"/>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row>
    <row r="1442" spans="1:121" hidden="1">
      <c r="A1442" s="9"/>
      <c r="B1442" s="9"/>
      <c r="C1442" s="9"/>
      <c r="D1442" s="9"/>
      <c r="E1442" s="9"/>
      <c r="F1442" s="9"/>
      <c r="G1442" s="9"/>
      <c r="H1442" s="9"/>
      <c r="I1442" s="9"/>
      <c r="J1442" s="9"/>
      <c r="K1442" s="9"/>
      <c r="L1442" s="9"/>
      <c r="M1442" s="9"/>
      <c r="N1442" s="9"/>
      <c r="O1442" s="9"/>
      <c r="P1442" s="9"/>
      <c r="Q1442" s="9"/>
      <c r="R1442" s="9"/>
      <c r="S1442" s="9"/>
      <c r="T1442" s="9"/>
      <c r="U1442" s="9"/>
      <c r="V1442" s="9"/>
      <c r="W1442" s="9"/>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c r="BV1442" s="6"/>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row>
    <row r="1443" spans="1:121" hidden="1">
      <c r="A1443" s="9"/>
      <c r="B1443" s="9"/>
      <c r="C1443" s="9"/>
      <c r="D1443" s="9"/>
      <c r="E1443" s="9"/>
      <c r="F1443" s="9"/>
      <c r="G1443" s="9"/>
      <c r="H1443" s="9"/>
      <c r="I1443" s="9"/>
      <c r="J1443" s="9"/>
      <c r="K1443" s="9"/>
      <c r="L1443" s="9"/>
      <c r="M1443" s="9"/>
      <c r="N1443" s="9"/>
      <c r="O1443" s="9"/>
      <c r="P1443" s="9"/>
      <c r="Q1443" s="9"/>
      <c r="R1443" s="9"/>
      <c r="S1443" s="9"/>
      <c r="T1443" s="9"/>
      <c r="U1443" s="9"/>
      <c r="V1443" s="9"/>
      <c r="W1443" s="9"/>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c r="BV1443" s="6"/>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row>
    <row r="1444" spans="1:121" hidden="1">
      <c r="A1444" s="9"/>
      <c r="B1444" s="9"/>
      <c r="C1444" s="9"/>
      <c r="D1444" s="9"/>
      <c r="E1444" s="9"/>
      <c r="F1444" s="9"/>
      <c r="G1444" s="9"/>
      <c r="H1444" s="9"/>
      <c r="I1444" s="9"/>
      <c r="J1444" s="9"/>
      <c r="K1444" s="9"/>
      <c r="L1444" s="9"/>
      <c r="M1444" s="9"/>
      <c r="N1444" s="9"/>
      <c r="O1444" s="9"/>
      <c r="P1444" s="9"/>
      <c r="Q1444" s="9"/>
      <c r="R1444" s="9"/>
      <c r="S1444" s="9"/>
      <c r="T1444" s="9"/>
      <c r="U1444" s="9"/>
      <c r="V1444" s="9"/>
      <c r="W1444" s="9"/>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c r="BV1444" s="6"/>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row>
    <row r="1445" spans="1:121" hidden="1">
      <c r="A1445" s="9"/>
      <c r="B1445" s="9"/>
      <c r="C1445" s="9"/>
      <c r="D1445" s="9"/>
      <c r="E1445" s="9"/>
      <c r="F1445" s="9"/>
      <c r="G1445" s="9"/>
      <c r="H1445" s="9"/>
      <c r="I1445" s="9"/>
      <c r="J1445" s="9"/>
      <c r="K1445" s="9"/>
      <c r="L1445" s="9"/>
      <c r="M1445" s="9"/>
      <c r="N1445" s="9"/>
      <c r="O1445" s="9"/>
      <c r="P1445" s="9"/>
      <c r="Q1445" s="9"/>
      <c r="R1445" s="9"/>
      <c r="S1445" s="9"/>
      <c r="T1445" s="9"/>
      <c r="U1445" s="9"/>
      <c r="V1445" s="9"/>
      <c r="W1445" s="9"/>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c r="BV1445" s="6"/>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row>
    <row r="1446" spans="1:121" hidden="1">
      <c r="A1446" s="9"/>
      <c r="B1446" s="9"/>
      <c r="C1446" s="9"/>
      <c r="D1446" s="9"/>
      <c r="E1446" s="9"/>
      <c r="F1446" s="9"/>
      <c r="G1446" s="9"/>
      <c r="H1446" s="9"/>
      <c r="I1446" s="9"/>
      <c r="J1446" s="9"/>
      <c r="K1446" s="9"/>
      <c r="L1446" s="9"/>
      <c r="M1446" s="9"/>
      <c r="N1446" s="9"/>
      <c r="O1446" s="9"/>
      <c r="P1446" s="9"/>
      <c r="Q1446" s="9"/>
      <c r="R1446" s="9"/>
      <c r="S1446" s="9"/>
      <c r="T1446" s="9"/>
      <c r="U1446" s="9"/>
      <c r="V1446" s="9"/>
      <c r="W1446" s="9"/>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c r="BV1446" s="6"/>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row>
    <row r="1447" spans="1:121" hidden="1">
      <c r="A1447" s="9"/>
      <c r="B1447" s="9"/>
      <c r="C1447" s="9"/>
      <c r="D1447" s="9"/>
      <c r="E1447" s="9"/>
      <c r="F1447" s="9"/>
      <c r="G1447" s="9"/>
      <c r="H1447" s="9"/>
      <c r="I1447" s="9"/>
      <c r="J1447" s="9"/>
      <c r="K1447" s="9"/>
      <c r="L1447" s="9"/>
      <c r="M1447" s="9"/>
      <c r="N1447" s="9"/>
      <c r="O1447" s="9"/>
      <c r="P1447" s="9"/>
      <c r="Q1447" s="9"/>
      <c r="R1447" s="9"/>
      <c r="S1447" s="9"/>
      <c r="T1447" s="9"/>
      <c r="U1447" s="9"/>
      <c r="V1447" s="9"/>
      <c r="W1447" s="9"/>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c r="BV1447" s="6"/>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row>
    <row r="1448" spans="1:121" hidden="1">
      <c r="A1448" s="9"/>
      <c r="B1448" s="9"/>
      <c r="C1448" s="9"/>
      <c r="D1448" s="9"/>
      <c r="E1448" s="9"/>
      <c r="F1448" s="9"/>
      <c r="G1448" s="9"/>
      <c r="H1448" s="9"/>
      <c r="I1448" s="9"/>
      <c r="J1448" s="9"/>
      <c r="K1448" s="9"/>
      <c r="L1448" s="9"/>
      <c r="M1448" s="9"/>
      <c r="N1448" s="9"/>
      <c r="O1448" s="9"/>
      <c r="P1448" s="9"/>
      <c r="Q1448" s="9"/>
      <c r="R1448" s="9"/>
      <c r="S1448" s="9"/>
      <c r="T1448" s="9"/>
      <c r="U1448" s="9"/>
      <c r="V1448" s="9"/>
      <c r="W1448" s="9"/>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c r="BV1448" s="6"/>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row>
    <row r="1449" spans="1:121" hidden="1">
      <c r="A1449" s="9"/>
      <c r="B1449" s="9"/>
      <c r="C1449" s="9"/>
      <c r="D1449" s="9"/>
      <c r="E1449" s="9"/>
      <c r="F1449" s="9"/>
      <c r="G1449" s="9"/>
      <c r="H1449" s="9"/>
      <c r="I1449" s="9"/>
      <c r="J1449" s="9"/>
      <c r="K1449" s="9"/>
      <c r="L1449" s="9"/>
      <c r="M1449" s="9"/>
      <c r="N1449" s="9"/>
      <c r="O1449" s="9"/>
      <c r="P1449" s="9"/>
      <c r="Q1449" s="9"/>
      <c r="R1449" s="9"/>
      <c r="S1449" s="9"/>
      <c r="T1449" s="9"/>
      <c r="U1449" s="9"/>
      <c r="V1449" s="9"/>
      <c r="W1449" s="9"/>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c r="BV1449" s="6"/>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row>
    <row r="1450" spans="1:121" hidden="1">
      <c r="A1450" s="9"/>
      <c r="B1450" s="9"/>
      <c r="C1450" s="9"/>
      <c r="D1450" s="9"/>
      <c r="E1450" s="9"/>
      <c r="F1450" s="9"/>
      <c r="G1450" s="9"/>
      <c r="H1450" s="9"/>
      <c r="I1450" s="9"/>
      <c r="J1450" s="9"/>
      <c r="K1450" s="9"/>
      <c r="L1450" s="9"/>
      <c r="M1450" s="9"/>
      <c r="N1450" s="9"/>
      <c r="O1450" s="9"/>
      <c r="P1450" s="9"/>
      <c r="Q1450" s="9"/>
      <c r="R1450" s="9"/>
      <c r="S1450" s="9"/>
      <c r="T1450" s="9"/>
      <c r="U1450" s="9"/>
      <c r="V1450" s="9"/>
      <c r="W1450" s="9"/>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c r="BV1450" s="6"/>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row>
    <row r="1451" spans="1:121" hidden="1">
      <c r="A1451" s="9"/>
      <c r="B1451" s="9"/>
      <c r="C1451" s="9"/>
      <c r="D1451" s="9"/>
      <c r="E1451" s="9"/>
      <c r="F1451" s="9"/>
      <c r="G1451" s="9"/>
      <c r="H1451" s="9"/>
      <c r="I1451" s="9"/>
      <c r="J1451" s="9"/>
      <c r="K1451" s="9"/>
      <c r="L1451" s="9"/>
      <c r="M1451" s="9"/>
      <c r="N1451" s="9"/>
      <c r="O1451" s="9"/>
      <c r="P1451" s="9"/>
      <c r="Q1451" s="9"/>
      <c r="R1451" s="9"/>
      <c r="S1451" s="9"/>
      <c r="T1451" s="9"/>
      <c r="U1451" s="9"/>
      <c r="V1451" s="9"/>
      <c r="W1451" s="9"/>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c r="BV1451" s="6"/>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row>
    <row r="1452" spans="1:121" hidden="1">
      <c r="A1452" s="9"/>
      <c r="B1452" s="9"/>
      <c r="C1452" s="9"/>
      <c r="D1452" s="9"/>
      <c r="E1452" s="9"/>
      <c r="F1452" s="9"/>
      <c r="G1452" s="9"/>
      <c r="H1452" s="9"/>
      <c r="I1452" s="9"/>
      <c r="J1452" s="9"/>
      <c r="K1452" s="9"/>
      <c r="L1452" s="9"/>
      <c r="M1452" s="9"/>
      <c r="N1452" s="9"/>
      <c r="O1452" s="9"/>
      <c r="P1452" s="9"/>
      <c r="Q1452" s="9"/>
      <c r="R1452" s="9"/>
      <c r="S1452" s="9"/>
      <c r="T1452" s="9"/>
      <c r="U1452" s="9"/>
      <c r="V1452" s="9"/>
      <c r="W1452" s="9"/>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c r="BV1452" s="6"/>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row>
    <row r="1453" spans="1:121" hidden="1">
      <c r="A1453" s="9"/>
      <c r="B1453" s="9"/>
      <c r="C1453" s="9"/>
      <c r="D1453" s="9"/>
      <c r="E1453" s="9"/>
      <c r="F1453" s="9"/>
      <c r="G1453" s="9"/>
      <c r="H1453" s="9"/>
      <c r="I1453" s="9"/>
      <c r="J1453" s="9"/>
      <c r="K1453" s="9"/>
      <c r="L1453" s="9"/>
      <c r="M1453" s="9"/>
      <c r="N1453" s="9"/>
      <c r="O1453" s="9"/>
      <c r="P1453" s="9"/>
      <c r="Q1453" s="9"/>
      <c r="R1453" s="9"/>
      <c r="S1453" s="9"/>
      <c r="T1453" s="9"/>
      <c r="U1453" s="9"/>
      <c r="V1453" s="9"/>
      <c r="W1453" s="9"/>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c r="BV1453" s="6"/>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row>
    <row r="1454" spans="1:121" hidden="1">
      <c r="A1454" s="9"/>
      <c r="B1454" s="9"/>
      <c r="C1454" s="9"/>
      <c r="D1454" s="9"/>
      <c r="E1454" s="9"/>
      <c r="F1454" s="9"/>
      <c r="G1454" s="9"/>
      <c r="H1454" s="9"/>
      <c r="I1454" s="9"/>
      <c r="J1454" s="9"/>
      <c r="K1454" s="9"/>
      <c r="L1454" s="9"/>
      <c r="M1454" s="9"/>
      <c r="N1454" s="9"/>
      <c r="O1454" s="9"/>
      <c r="P1454" s="9"/>
      <c r="Q1454" s="9"/>
      <c r="R1454" s="9"/>
      <c r="S1454" s="9"/>
      <c r="T1454" s="9"/>
      <c r="U1454" s="9"/>
      <c r="V1454" s="9"/>
      <c r="W1454" s="9"/>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c r="BV1454" s="6"/>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row>
    <row r="1455" spans="1:121" hidden="1">
      <c r="A1455" s="9"/>
      <c r="B1455" s="9"/>
      <c r="C1455" s="9"/>
      <c r="D1455" s="9"/>
      <c r="E1455" s="9"/>
      <c r="F1455" s="9"/>
      <c r="G1455" s="9"/>
      <c r="H1455" s="9"/>
      <c r="I1455" s="9"/>
      <c r="J1455" s="9"/>
      <c r="K1455" s="9"/>
      <c r="L1455" s="9"/>
      <c r="M1455" s="9"/>
      <c r="N1455" s="9"/>
      <c r="O1455" s="9"/>
      <c r="P1455" s="9"/>
      <c r="Q1455" s="9"/>
      <c r="R1455" s="9"/>
      <c r="S1455" s="9"/>
      <c r="T1455" s="9"/>
      <c r="U1455" s="9"/>
      <c r="V1455" s="9"/>
      <c r="W1455" s="9"/>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c r="BV1455" s="6"/>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row>
    <row r="1456" spans="1:121" hidden="1">
      <c r="A1456" s="9"/>
      <c r="B1456" s="9"/>
      <c r="C1456" s="9"/>
      <c r="D1456" s="9"/>
      <c r="E1456" s="9"/>
      <c r="F1456" s="9"/>
      <c r="G1456" s="9"/>
      <c r="H1456" s="9"/>
      <c r="I1456" s="9"/>
      <c r="J1456" s="9"/>
      <c r="K1456" s="9"/>
      <c r="L1456" s="9"/>
      <c r="M1456" s="9"/>
      <c r="N1456" s="9"/>
      <c r="O1456" s="9"/>
      <c r="P1456" s="9"/>
      <c r="Q1456" s="9"/>
      <c r="R1456" s="9"/>
      <c r="S1456" s="9"/>
      <c r="T1456" s="9"/>
      <c r="U1456" s="9"/>
      <c r="V1456" s="9"/>
      <c r="W1456" s="9"/>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c r="BV1456" s="6"/>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row>
    <row r="1457" spans="1:121" hidden="1">
      <c r="A1457" s="9"/>
      <c r="B1457" s="9"/>
      <c r="C1457" s="9"/>
      <c r="D1457" s="9"/>
      <c r="E1457" s="9"/>
      <c r="F1457" s="9"/>
      <c r="G1457" s="9"/>
      <c r="H1457" s="9"/>
      <c r="I1457" s="9"/>
      <c r="J1457" s="9"/>
      <c r="K1457" s="9"/>
      <c r="L1457" s="9"/>
      <c r="M1457" s="9"/>
      <c r="N1457" s="9"/>
      <c r="O1457" s="9"/>
      <c r="P1457" s="9"/>
      <c r="Q1457" s="9"/>
      <c r="R1457" s="9"/>
      <c r="S1457" s="9"/>
      <c r="T1457" s="9"/>
      <c r="U1457" s="9"/>
      <c r="V1457" s="9"/>
      <c r="W1457" s="9"/>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c r="BV1457" s="6"/>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row>
    <row r="1458" spans="1:121" hidden="1">
      <c r="A1458" s="9"/>
      <c r="B1458" s="9"/>
      <c r="C1458" s="9"/>
      <c r="D1458" s="9"/>
      <c r="E1458" s="9"/>
      <c r="F1458" s="9"/>
      <c r="G1458" s="9"/>
      <c r="H1458" s="9"/>
      <c r="I1458" s="9"/>
      <c r="J1458" s="9"/>
      <c r="K1458" s="9"/>
      <c r="L1458" s="9"/>
      <c r="M1458" s="9"/>
      <c r="N1458" s="9"/>
      <c r="O1458" s="9"/>
      <c r="P1458" s="9"/>
      <c r="Q1458" s="9"/>
      <c r="R1458" s="9"/>
      <c r="S1458" s="9"/>
      <c r="T1458" s="9"/>
      <c r="U1458" s="9"/>
      <c r="V1458" s="9"/>
      <c r="W1458" s="9"/>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c r="BV1458" s="6"/>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row>
    <row r="1459" spans="1:121" hidden="1">
      <c r="A1459" s="9"/>
      <c r="B1459" s="9"/>
      <c r="C1459" s="9"/>
      <c r="D1459" s="9"/>
      <c r="E1459" s="9"/>
      <c r="F1459" s="9"/>
      <c r="G1459" s="9"/>
      <c r="H1459" s="9"/>
      <c r="I1459" s="9"/>
      <c r="J1459" s="9"/>
      <c r="K1459" s="9"/>
      <c r="L1459" s="9"/>
      <c r="M1459" s="9"/>
      <c r="N1459" s="9"/>
      <c r="O1459" s="9"/>
      <c r="P1459" s="9"/>
      <c r="Q1459" s="9"/>
      <c r="R1459" s="9"/>
      <c r="S1459" s="9"/>
      <c r="T1459" s="9"/>
      <c r="U1459" s="9"/>
      <c r="V1459" s="9"/>
      <c r="W1459" s="9"/>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c r="BV1459" s="6"/>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row>
    <row r="1460" spans="1:121" hidden="1">
      <c r="A1460" s="9"/>
      <c r="B1460" s="9"/>
      <c r="C1460" s="9"/>
      <c r="D1460" s="9"/>
      <c r="E1460" s="9"/>
      <c r="F1460" s="9"/>
      <c r="G1460" s="9"/>
      <c r="H1460" s="9"/>
      <c r="I1460" s="9"/>
      <c r="J1460" s="9"/>
      <c r="K1460" s="9"/>
      <c r="L1460" s="9"/>
      <c r="M1460" s="9"/>
      <c r="N1460" s="9"/>
      <c r="O1460" s="9"/>
      <c r="P1460" s="9"/>
      <c r="Q1460" s="9"/>
      <c r="R1460" s="9"/>
      <c r="S1460" s="9"/>
      <c r="T1460" s="9"/>
      <c r="U1460" s="9"/>
      <c r="V1460" s="9"/>
      <c r="W1460" s="9"/>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c r="BV1460" s="6"/>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row>
    <row r="1461" spans="1:121" hidden="1">
      <c r="A1461" s="9"/>
      <c r="B1461" s="9"/>
      <c r="C1461" s="9"/>
      <c r="D1461" s="9"/>
      <c r="E1461" s="9"/>
      <c r="F1461" s="9"/>
      <c r="G1461" s="9"/>
      <c r="H1461" s="9"/>
      <c r="I1461" s="9"/>
      <c r="J1461" s="9"/>
      <c r="K1461" s="9"/>
      <c r="L1461" s="9"/>
      <c r="M1461" s="9"/>
      <c r="N1461" s="9"/>
      <c r="O1461" s="9"/>
      <c r="P1461" s="9"/>
      <c r="Q1461" s="9"/>
      <c r="R1461" s="9"/>
      <c r="S1461" s="9"/>
      <c r="T1461" s="9"/>
      <c r="U1461" s="9"/>
      <c r="V1461" s="9"/>
      <c r="W1461" s="9"/>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c r="BV1461" s="6"/>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row>
    <row r="1462" spans="1:121" hidden="1">
      <c r="A1462" s="9"/>
      <c r="B1462" s="9"/>
      <c r="C1462" s="9"/>
      <c r="D1462" s="9"/>
      <c r="E1462" s="9"/>
      <c r="F1462" s="9"/>
      <c r="G1462" s="9"/>
      <c r="H1462" s="9"/>
      <c r="I1462" s="9"/>
      <c r="J1462" s="9"/>
      <c r="K1462" s="9"/>
      <c r="L1462" s="9"/>
      <c r="M1462" s="9"/>
      <c r="N1462" s="9"/>
      <c r="O1462" s="9"/>
      <c r="P1462" s="9"/>
      <c r="Q1462" s="9"/>
      <c r="R1462" s="9"/>
      <c r="S1462" s="9"/>
      <c r="T1462" s="9"/>
      <c r="U1462" s="9"/>
      <c r="V1462" s="9"/>
      <c r="W1462" s="9"/>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c r="BV1462" s="6"/>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row>
    <row r="1463" spans="1:121" hidden="1">
      <c r="A1463" s="9"/>
      <c r="B1463" s="9"/>
      <c r="C1463" s="9"/>
      <c r="D1463" s="9"/>
      <c r="E1463" s="9"/>
      <c r="F1463" s="9"/>
      <c r="G1463" s="9"/>
      <c r="H1463" s="9"/>
      <c r="I1463" s="9"/>
      <c r="J1463" s="9"/>
      <c r="K1463" s="9"/>
      <c r="L1463" s="9"/>
      <c r="M1463" s="9"/>
      <c r="N1463" s="9"/>
      <c r="O1463" s="9"/>
      <c r="P1463" s="9"/>
      <c r="Q1463" s="9"/>
      <c r="R1463" s="9"/>
      <c r="S1463" s="9"/>
      <c r="T1463" s="9"/>
      <c r="U1463" s="9"/>
      <c r="V1463" s="9"/>
      <c r="W1463" s="9"/>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c r="BV1463" s="6"/>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row>
    <row r="1464" spans="1:121" hidden="1">
      <c r="A1464" s="9"/>
      <c r="B1464" s="9"/>
      <c r="C1464" s="9"/>
      <c r="D1464" s="9"/>
      <c r="E1464" s="9"/>
      <c r="F1464" s="9"/>
      <c r="G1464" s="9"/>
      <c r="H1464" s="9"/>
      <c r="I1464" s="9"/>
      <c r="J1464" s="9"/>
      <c r="K1464" s="9"/>
      <c r="L1464" s="9"/>
      <c r="M1464" s="9"/>
      <c r="N1464" s="9"/>
      <c r="O1464" s="9"/>
      <c r="P1464" s="9"/>
      <c r="Q1464" s="9"/>
      <c r="R1464" s="9"/>
      <c r="S1464" s="9"/>
      <c r="T1464" s="9"/>
      <c r="U1464" s="9"/>
      <c r="V1464" s="9"/>
      <c r="W1464" s="9"/>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c r="BV1464" s="6"/>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row>
    <row r="1465" spans="1:121" hidden="1">
      <c r="A1465" s="9"/>
      <c r="B1465" s="9"/>
      <c r="C1465" s="9"/>
      <c r="D1465" s="9"/>
      <c r="E1465" s="9"/>
      <c r="F1465" s="9"/>
      <c r="G1465" s="9"/>
      <c r="H1465" s="9"/>
      <c r="I1465" s="9"/>
      <c r="J1465" s="9"/>
      <c r="K1465" s="9"/>
      <c r="L1465" s="9"/>
      <c r="M1465" s="9"/>
      <c r="N1465" s="9"/>
      <c r="O1465" s="9"/>
      <c r="P1465" s="9"/>
      <c r="Q1465" s="9"/>
      <c r="R1465" s="9"/>
      <c r="S1465" s="9"/>
      <c r="T1465" s="9"/>
      <c r="U1465" s="9"/>
      <c r="V1465" s="9"/>
      <c r="W1465" s="9"/>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c r="BV1465" s="6"/>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row>
    <row r="1466" spans="1:121" hidden="1">
      <c r="A1466" s="9"/>
      <c r="B1466" s="9"/>
      <c r="C1466" s="9"/>
      <c r="D1466" s="9"/>
      <c r="E1466" s="9"/>
      <c r="F1466" s="9"/>
      <c r="G1466" s="9"/>
      <c r="H1466" s="9"/>
      <c r="I1466" s="9"/>
      <c r="J1466" s="9"/>
      <c r="K1466" s="9"/>
      <c r="L1466" s="9"/>
      <c r="M1466" s="9"/>
      <c r="N1466" s="9"/>
      <c r="O1466" s="9"/>
      <c r="P1466" s="9"/>
      <c r="Q1466" s="9"/>
      <c r="R1466" s="9"/>
      <c r="S1466" s="9"/>
      <c r="T1466" s="9"/>
      <c r="U1466" s="9"/>
      <c r="V1466" s="9"/>
      <c r="W1466" s="9"/>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c r="BV1466" s="6"/>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row>
    <row r="1467" spans="1:121" hidden="1">
      <c r="A1467" s="9"/>
      <c r="B1467" s="9"/>
      <c r="C1467" s="9"/>
      <c r="D1467" s="9"/>
      <c r="E1467" s="9"/>
      <c r="F1467" s="9"/>
      <c r="G1467" s="9"/>
      <c r="H1467" s="9"/>
      <c r="I1467" s="9"/>
      <c r="J1467" s="9"/>
      <c r="K1467" s="9"/>
      <c r="L1467" s="9"/>
      <c r="M1467" s="9"/>
      <c r="N1467" s="9"/>
      <c r="O1467" s="9"/>
      <c r="P1467" s="9"/>
      <c r="Q1467" s="9"/>
      <c r="R1467" s="9"/>
      <c r="S1467" s="9"/>
      <c r="T1467" s="9"/>
      <c r="U1467" s="9"/>
      <c r="V1467" s="9"/>
      <c r="W1467" s="9"/>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c r="BV1467" s="6"/>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row>
    <row r="1468" spans="1:121" hidden="1">
      <c r="A1468" s="9"/>
      <c r="B1468" s="9"/>
      <c r="C1468" s="9"/>
      <c r="D1468" s="9"/>
      <c r="E1468" s="9"/>
      <c r="F1468" s="9"/>
      <c r="G1468" s="9"/>
      <c r="H1468" s="9"/>
      <c r="I1468" s="9"/>
      <c r="J1468" s="9"/>
      <c r="K1468" s="9"/>
      <c r="L1468" s="9"/>
      <c r="M1468" s="9"/>
      <c r="N1468" s="9"/>
      <c r="O1468" s="9"/>
      <c r="P1468" s="9"/>
      <c r="Q1468" s="9"/>
      <c r="R1468" s="9"/>
      <c r="S1468" s="9"/>
      <c r="T1468" s="9"/>
      <c r="U1468" s="9"/>
      <c r="V1468" s="9"/>
      <c r="W1468" s="9"/>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c r="BV1468" s="6"/>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row>
    <row r="1469" spans="1:121" hidden="1">
      <c r="A1469" s="9"/>
      <c r="B1469" s="9"/>
      <c r="C1469" s="9"/>
      <c r="D1469" s="9"/>
      <c r="E1469" s="9"/>
      <c r="F1469" s="9"/>
      <c r="G1469" s="9"/>
      <c r="H1469" s="9"/>
      <c r="I1469" s="9"/>
      <c r="J1469" s="9"/>
      <c r="K1469" s="9"/>
      <c r="L1469" s="9"/>
      <c r="M1469" s="9"/>
      <c r="N1469" s="9"/>
      <c r="O1469" s="9"/>
      <c r="P1469" s="9"/>
      <c r="Q1469" s="9"/>
      <c r="R1469" s="9"/>
      <c r="S1469" s="9"/>
      <c r="T1469" s="9"/>
      <c r="U1469" s="9"/>
      <c r="V1469" s="9"/>
      <c r="W1469" s="9"/>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c r="BV1469" s="6"/>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row>
    <row r="1470" spans="1:121" hidden="1">
      <c r="A1470" s="9"/>
      <c r="B1470" s="9"/>
      <c r="C1470" s="9"/>
      <c r="D1470" s="9"/>
      <c r="E1470" s="9"/>
      <c r="F1470" s="9"/>
      <c r="G1470" s="9"/>
      <c r="H1470" s="9"/>
      <c r="I1470" s="9"/>
      <c r="J1470" s="9"/>
      <c r="K1470" s="9"/>
      <c r="L1470" s="9"/>
      <c r="M1470" s="9"/>
      <c r="N1470" s="9"/>
      <c r="O1470" s="9"/>
      <c r="P1470" s="9"/>
      <c r="Q1470" s="9"/>
      <c r="R1470" s="9"/>
      <c r="S1470" s="9"/>
      <c r="T1470" s="9"/>
      <c r="U1470" s="9"/>
      <c r="V1470" s="9"/>
      <c r="W1470" s="9"/>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c r="BV1470" s="6"/>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row>
    <row r="1471" spans="1:121" hidden="1">
      <c r="A1471" s="9"/>
      <c r="B1471" s="9"/>
      <c r="C1471" s="9"/>
      <c r="D1471" s="9"/>
      <c r="E1471" s="9"/>
      <c r="F1471" s="9"/>
      <c r="G1471" s="9"/>
      <c r="H1471" s="9"/>
      <c r="I1471" s="9"/>
      <c r="J1471" s="9"/>
      <c r="K1471" s="9"/>
      <c r="L1471" s="9"/>
      <c r="M1471" s="9"/>
      <c r="N1471" s="9"/>
      <c r="O1471" s="9"/>
      <c r="P1471" s="9"/>
      <c r="Q1471" s="9"/>
      <c r="R1471" s="9"/>
      <c r="S1471" s="9"/>
      <c r="T1471" s="9"/>
      <c r="U1471" s="9"/>
      <c r="V1471" s="9"/>
      <c r="W1471" s="9"/>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c r="BV1471" s="6"/>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row>
    <row r="1472" spans="1:121" hidden="1">
      <c r="A1472" s="9"/>
      <c r="B1472" s="9"/>
      <c r="C1472" s="9"/>
      <c r="D1472" s="9"/>
      <c r="E1472" s="9"/>
      <c r="F1472" s="9"/>
      <c r="G1472" s="9"/>
      <c r="H1472" s="9"/>
      <c r="I1472" s="9"/>
      <c r="J1472" s="9"/>
      <c r="K1472" s="9"/>
      <c r="L1472" s="9"/>
      <c r="M1472" s="9"/>
      <c r="N1472" s="9"/>
      <c r="O1472" s="9"/>
      <c r="P1472" s="9"/>
      <c r="Q1472" s="9"/>
      <c r="R1472" s="9"/>
      <c r="S1472" s="9"/>
      <c r="T1472" s="9"/>
      <c r="U1472" s="9"/>
      <c r="V1472" s="9"/>
      <c r="W1472" s="9"/>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c r="BV1472" s="6"/>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row>
    <row r="1473" spans="1:121" hidden="1">
      <c r="A1473" s="9"/>
      <c r="B1473" s="9"/>
      <c r="C1473" s="9"/>
      <c r="D1473" s="9"/>
      <c r="E1473" s="9"/>
      <c r="F1473" s="9"/>
      <c r="G1473" s="9"/>
      <c r="H1473" s="9"/>
      <c r="I1473" s="9"/>
      <c r="J1473" s="9"/>
      <c r="K1473" s="9"/>
      <c r="L1473" s="9"/>
      <c r="M1473" s="9"/>
      <c r="N1473" s="9"/>
      <c r="O1473" s="9"/>
      <c r="P1473" s="9"/>
      <c r="Q1473" s="9"/>
      <c r="R1473" s="9"/>
      <c r="S1473" s="9"/>
      <c r="T1473" s="9"/>
      <c r="U1473" s="9"/>
      <c r="V1473" s="9"/>
      <c r="W1473" s="9"/>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c r="BV1473" s="6"/>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row>
    <row r="1474" spans="1:121" hidden="1">
      <c r="A1474" s="9"/>
      <c r="B1474" s="9"/>
      <c r="C1474" s="9"/>
      <c r="D1474" s="9"/>
      <c r="E1474" s="9"/>
      <c r="F1474" s="9"/>
      <c r="G1474" s="9"/>
      <c r="H1474" s="9"/>
      <c r="I1474" s="9"/>
      <c r="J1474" s="9"/>
      <c r="K1474" s="9"/>
      <c r="L1474" s="9"/>
      <c r="M1474" s="9"/>
      <c r="N1474" s="9"/>
      <c r="O1474" s="9"/>
      <c r="P1474" s="9"/>
      <c r="Q1474" s="9"/>
      <c r="R1474" s="9"/>
      <c r="S1474" s="9"/>
      <c r="T1474" s="9"/>
      <c r="U1474" s="9"/>
      <c r="V1474" s="9"/>
      <c r="W1474" s="9"/>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c r="BV1474" s="6"/>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row>
    <row r="1475" spans="1:121" hidden="1">
      <c r="A1475" s="9"/>
      <c r="B1475" s="9"/>
      <c r="C1475" s="9"/>
      <c r="D1475" s="9"/>
      <c r="E1475" s="9"/>
      <c r="F1475" s="9"/>
      <c r="G1475" s="9"/>
      <c r="H1475" s="9"/>
      <c r="I1475" s="9"/>
      <c r="J1475" s="9"/>
      <c r="K1475" s="9"/>
      <c r="L1475" s="9"/>
      <c r="M1475" s="9"/>
      <c r="N1475" s="9"/>
      <c r="O1475" s="9"/>
      <c r="P1475" s="9"/>
      <c r="Q1475" s="9"/>
      <c r="R1475" s="9"/>
      <c r="S1475" s="9"/>
      <c r="T1475" s="9"/>
      <c r="U1475" s="9"/>
      <c r="V1475" s="9"/>
      <c r="W1475" s="9"/>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c r="BV1475" s="6"/>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row>
    <row r="1476" spans="1:121" hidden="1">
      <c r="A1476" s="9"/>
      <c r="B1476" s="9"/>
      <c r="C1476" s="9"/>
      <c r="D1476" s="9"/>
      <c r="E1476" s="9"/>
      <c r="F1476" s="9"/>
      <c r="G1476" s="9"/>
      <c r="H1476" s="9"/>
      <c r="I1476" s="9"/>
      <c r="J1476" s="9"/>
      <c r="K1476" s="9"/>
      <c r="L1476" s="9"/>
      <c r="M1476" s="9"/>
      <c r="N1476" s="9"/>
      <c r="O1476" s="9"/>
      <c r="P1476" s="9"/>
      <c r="Q1476" s="9"/>
      <c r="R1476" s="9"/>
      <c r="S1476" s="9"/>
      <c r="T1476" s="9"/>
      <c r="U1476" s="9"/>
      <c r="V1476" s="9"/>
      <c r="W1476" s="9"/>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c r="BV1476" s="6"/>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row>
    <row r="1477" spans="1:121" hidden="1">
      <c r="A1477" s="9"/>
      <c r="B1477" s="9"/>
      <c r="C1477" s="9"/>
      <c r="D1477" s="9"/>
      <c r="E1477" s="9"/>
      <c r="F1477" s="9"/>
      <c r="G1477" s="9"/>
      <c r="H1477" s="9"/>
      <c r="I1477" s="9"/>
      <c r="J1477" s="9"/>
      <c r="K1477" s="9"/>
      <c r="L1477" s="9"/>
      <c r="M1477" s="9"/>
      <c r="N1477" s="9"/>
      <c r="O1477" s="9"/>
      <c r="P1477" s="9"/>
      <c r="Q1477" s="9"/>
      <c r="R1477" s="9"/>
      <c r="S1477" s="9"/>
      <c r="T1477" s="9"/>
      <c r="U1477" s="9"/>
      <c r="V1477" s="9"/>
      <c r="W1477" s="9"/>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c r="BV1477" s="6"/>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row>
    <row r="1478" spans="1:121" hidden="1">
      <c r="A1478" s="9"/>
      <c r="B1478" s="9"/>
      <c r="C1478" s="9"/>
      <c r="D1478" s="9"/>
      <c r="E1478" s="9"/>
      <c r="F1478" s="9"/>
      <c r="G1478" s="9"/>
      <c r="H1478" s="9"/>
      <c r="I1478" s="9"/>
      <c r="J1478" s="9"/>
      <c r="K1478" s="9"/>
      <c r="L1478" s="9"/>
      <c r="M1478" s="9"/>
      <c r="N1478" s="9"/>
      <c r="O1478" s="9"/>
      <c r="P1478" s="9"/>
      <c r="Q1478" s="9"/>
      <c r="R1478" s="9"/>
      <c r="S1478" s="9"/>
      <c r="T1478" s="9"/>
      <c r="U1478" s="9"/>
      <c r="V1478" s="9"/>
      <c r="W1478" s="9"/>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c r="BV1478" s="6"/>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row>
    <row r="1479" spans="1:121" hidden="1">
      <c r="A1479" s="9"/>
      <c r="B1479" s="9"/>
      <c r="C1479" s="9"/>
      <c r="D1479" s="9"/>
      <c r="E1479" s="9"/>
      <c r="F1479" s="9"/>
      <c r="G1479" s="9"/>
      <c r="H1479" s="9"/>
      <c r="I1479" s="9"/>
      <c r="J1479" s="9"/>
      <c r="K1479" s="9"/>
      <c r="L1479" s="9"/>
      <c r="M1479" s="9"/>
      <c r="N1479" s="9"/>
      <c r="O1479" s="9"/>
      <c r="P1479" s="9"/>
      <c r="Q1479" s="9"/>
      <c r="R1479" s="9"/>
      <c r="S1479" s="9"/>
      <c r="T1479" s="9"/>
      <c r="U1479" s="9"/>
      <c r="V1479" s="9"/>
      <c r="W1479" s="9"/>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c r="BV1479" s="6"/>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row>
    <row r="1480" spans="1:121" hidden="1">
      <c r="A1480" s="9"/>
      <c r="B1480" s="9"/>
      <c r="C1480" s="9"/>
      <c r="D1480" s="9"/>
      <c r="E1480" s="9"/>
      <c r="F1480" s="9"/>
      <c r="G1480" s="9"/>
      <c r="H1480" s="9"/>
      <c r="I1480" s="9"/>
      <c r="J1480" s="9"/>
      <c r="K1480" s="9"/>
      <c r="L1480" s="9"/>
      <c r="M1480" s="9"/>
      <c r="N1480" s="9"/>
      <c r="O1480" s="9"/>
      <c r="P1480" s="9"/>
      <c r="Q1480" s="9"/>
      <c r="R1480" s="9"/>
      <c r="S1480" s="9"/>
      <c r="T1480" s="9"/>
      <c r="U1480" s="9"/>
      <c r="V1480" s="9"/>
      <c r="W1480" s="9"/>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c r="BV1480" s="6"/>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row>
    <row r="1481" spans="1:121" hidden="1">
      <c r="A1481" s="9"/>
      <c r="B1481" s="9"/>
      <c r="C1481" s="9"/>
      <c r="D1481" s="9"/>
      <c r="E1481" s="9"/>
      <c r="F1481" s="9"/>
      <c r="G1481" s="9"/>
      <c r="H1481" s="9"/>
      <c r="I1481" s="9"/>
      <c r="J1481" s="9"/>
      <c r="K1481" s="9"/>
      <c r="L1481" s="9"/>
      <c r="M1481" s="9"/>
      <c r="N1481" s="9"/>
      <c r="O1481" s="9"/>
      <c r="P1481" s="9"/>
      <c r="Q1481" s="9"/>
      <c r="R1481" s="9"/>
      <c r="S1481" s="9"/>
      <c r="T1481" s="9"/>
      <c r="U1481" s="9"/>
      <c r="V1481" s="9"/>
      <c r="W1481" s="9"/>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c r="BV1481" s="6"/>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row>
    <row r="1482" spans="1:121" hidden="1">
      <c r="A1482" s="9"/>
      <c r="B1482" s="9"/>
      <c r="C1482" s="9"/>
      <c r="D1482" s="9"/>
      <c r="E1482" s="9"/>
      <c r="F1482" s="9"/>
      <c r="G1482" s="9"/>
      <c r="H1482" s="9"/>
      <c r="I1482" s="9"/>
      <c r="J1482" s="9"/>
      <c r="K1482" s="9"/>
      <c r="L1482" s="9"/>
      <c r="M1482" s="9"/>
      <c r="N1482" s="9"/>
      <c r="O1482" s="9"/>
      <c r="P1482" s="9"/>
      <c r="Q1482" s="9"/>
      <c r="R1482" s="9"/>
      <c r="S1482" s="9"/>
      <c r="T1482" s="9"/>
      <c r="U1482" s="9"/>
      <c r="V1482" s="9"/>
      <c r="W1482" s="9"/>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c r="BV1482" s="6"/>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row>
    <row r="1483" spans="1:121" hidden="1">
      <c r="A1483" s="9"/>
      <c r="B1483" s="9"/>
      <c r="C1483" s="9"/>
      <c r="D1483" s="9"/>
      <c r="E1483" s="9"/>
      <c r="F1483" s="9"/>
      <c r="G1483" s="9"/>
      <c r="H1483" s="9"/>
      <c r="I1483" s="9"/>
      <c r="J1483" s="9"/>
      <c r="K1483" s="9"/>
      <c r="L1483" s="9"/>
      <c r="M1483" s="9"/>
      <c r="N1483" s="9"/>
      <c r="O1483" s="9"/>
      <c r="P1483" s="9"/>
      <c r="Q1483" s="9"/>
      <c r="R1483" s="9"/>
      <c r="S1483" s="9"/>
      <c r="T1483" s="9"/>
      <c r="U1483" s="9"/>
      <c r="V1483" s="9"/>
      <c r="W1483" s="9"/>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c r="BV1483" s="6"/>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row>
    <row r="1484" spans="1:121" hidden="1">
      <c r="A1484" s="9"/>
      <c r="B1484" s="9"/>
      <c r="C1484" s="9"/>
      <c r="D1484" s="9"/>
      <c r="E1484" s="9"/>
      <c r="F1484" s="9"/>
      <c r="G1484" s="9"/>
      <c r="H1484" s="9"/>
      <c r="I1484" s="9"/>
      <c r="J1484" s="9"/>
      <c r="K1484" s="9"/>
      <c r="L1484" s="9"/>
      <c r="M1484" s="9"/>
      <c r="N1484" s="9"/>
      <c r="O1484" s="9"/>
      <c r="P1484" s="9"/>
      <c r="Q1484" s="9"/>
      <c r="R1484" s="9"/>
      <c r="S1484" s="9"/>
      <c r="T1484" s="9"/>
      <c r="U1484" s="9"/>
      <c r="V1484" s="9"/>
      <c r="W1484" s="9"/>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c r="BV1484" s="6"/>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row>
    <row r="1485" spans="1:121" hidden="1">
      <c r="A1485" s="9"/>
      <c r="B1485" s="9"/>
      <c r="C1485" s="9"/>
      <c r="D1485" s="9"/>
      <c r="E1485" s="9"/>
      <c r="F1485" s="9"/>
      <c r="G1485" s="9"/>
      <c r="H1485" s="9"/>
      <c r="I1485" s="9"/>
      <c r="J1485" s="9"/>
      <c r="K1485" s="9"/>
      <c r="L1485" s="9"/>
      <c r="M1485" s="9"/>
      <c r="N1485" s="9"/>
      <c r="O1485" s="9"/>
      <c r="P1485" s="9"/>
      <c r="Q1485" s="9"/>
      <c r="R1485" s="9"/>
      <c r="S1485" s="9"/>
      <c r="T1485" s="9"/>
      <c r="U1485" s="9"/>
      <c r="V1485" s="9"/>
      <c r="W1485" s="9"/>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c r="BV1485" s="6"/>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row>
    <row r="1486" spans="1:121" hidden="1">
      <c r="A1486" s="9"/>
      <c r="B1486" s="9"/>
      <c r="C1486" s="9"/>
      <c r="D1486" s="9"/>
      <c r="E1486" s="9"/>
      <c r="F1486" s="9"/>
      <c r="G1486" s="9"/>
      <c r="H1486" s="9"/>
      <c r="I1486" s="9"/>
      <c r="J1486" s="9"/>
      <c r="K1486" s="9"/>
      <c r="L1486" s="9"/>
      <c r="M1486" s="9"/>
      <c r="N1486" s="9"/>
      <c r="O1486" s="9"/>
      <c r="P1486" s="9"/>
      <c r="Q1486" s="9"/>
      <c r="R1486" s="9"/>
      <c r="S1486" s="9"/>
      <c r="T1486" s="9"/>
      <c r="U1486" s="9"/>
      <c r="V1486" s="9"/>
      <c r="W1486" s="9"/>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c r="BV1486" s="6"/>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row>
    <row r="1487" spans="1:121" hidden="1">
      <c r="A1487" s="9"/>
      <c r="B1487" s="9"/>
      <c r="C1487" s="9"/>
      <c r="D1487" s="9"/>
      <c r="E1487" s="9"/>
      <c r="F1487" s="9"/>
      <c r="G1487" s="9"/>
      <c r="H1487" s="9"/>
      <c r="I1487" s="9"/>
      <c r="J1487" s="9"/>
      <c r="K1487" s="9"/>
      <c r="L1487" s="9"/>
      <c r="M1487" s="9"/>
      <c r="N1487" s="9"/>
      <c r="O1487" s="9"/>
      <c r="P1487" s="9"/>
      <c r="Q1487" s="9"/>
      <c r="R1487" s="9"/>
      <c r="S1487" s="9"/>
      <c r="T1487" s="9"/>
      <c r="U1487" s="9"/>
      <c r="V1487" s="9"/>
      <c r="W1487" s="9"/>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c r="BV1487" s="6"/>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row>
    <row r="1488" spans="1:121" hidden="1">
      <c r="A1488" s="9"/>
      <c r="B1488" s="9"/>
      <c r="C1488" s="9"/>
      <c r="D1488" s="9"/>
      <c r="E1488" s="9"/>
      <c r="F1488" s="9"/>
      <c r="G1488" s="9"/>
      <c r="H1488" s="9"/>
      <c r="I1488" s="9"/>
      <c r="J1488" s="9"/>
      <c r="K1488" s="9"/>
      <c r="L1488" s="9"/>
      <c r="M1488" s="9"/>
      <c r="N1488" s="9"/>
      <c r="O1488" s="9"/>
      <c r="P1488" s="9"/>
      <c r="Q1488" s="9"/>
      <c r="R1488" s="9"/>
      <c r="S1488" s="9"/>
      <c r="T1488" s="9"/>
      <c r="U1488" s="9"/>
      <c r="V1488" s="9"/>
      <c r="W1488" s="9"/>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c r="BV1488" s="6"/>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row>
    <row r="1489" spans="1:121" hidden="1">
      <c r="A1489" s="9"/>
      <c r="B1489" s="9"/>
      <c r="C1489" s="9"/>
      <c r="D1489" s="9"/>
      <c r="E1489" s="9"/>
      <c r="F1489" s="9"/>
      <c r="G1489" s="9"/>
      <c r="H1489" s="9"/>
      <c r="I1489" s="9"/>
      <c r="J1489" s="9"/>
      <c r="K1489" s="9"/>
      <c r="L1489" s="9"/>
      <c r="M1489" s="9"/>
      <c r="N1489" s="9"/>
      <c r="O1489" s="9"/>
      <c r="P1489" s="9"/>
      <c r="Q1489" s="9"/>
      <c r="R1489" s="9"/>
      <c r="S1489" s="9"/>
      <c r="T1489" s="9"/>
      <c r="U1489" s="9"/>
      <c r="V1489" s="9"/>
      <c r="W1489" s="9"/>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c r="BV1489" s="6"/>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row>
    <row r="1490" spans="1:121" hidden="1">
      <c r="A1490" s="9"/>
      <c r="B1490" s="9"/>
      <c r="C1490" s="9"/>
      <c r="D1490" s="9"/>
      <c r="E1490" s="9"/>
      <c r="F1490" s="9"/>
      <c r="G1490" s="9"/>
      <c r="H1490" s="9"/>
      <c r="I1490" s="9"/>
      <c r="J1490" s="9"/>
      <c r="K1490" s="9"/>
      <c r="L1490" s="9"/>
      <c r="M1490" s="9"/>
      <c r="N1490" s="9"/>
      <c r="O1490" s="9"/>
      <c r="P1490" s="9"/>
      <c r="Q1490" s="9"/>
      <c r="R1490" s="9"/>
      <c r="S1490" s="9"/>
      <c r="T1490" s="9"/>
      <c r="U1490" s="9"/>
      <c r="V1490" s="9"/>
      <c r="W1490" s="9"/>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c r="BV1490" s="6"/>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row>
    <row r="1491" spans="1:121" hidden="1">
      <c r="A1491" s="9"/>
      <c r="B1491" s="9"/>
      <c r="C1491" s="9"/>
      <c r="D1491" s="9"/>
      <c r="E1491" s="9"/>
      <c r="F1491" s="9"/>
      <c r="G1491" s="9"/>
      <c r="H1491" s="9"/>
      <c r="I1491" s="9"/>
      <c r="J1491" s="9"/>
      <c r="K1491" s="9"/>
      <c r="L1491" s="9"/>
      <c r="M1491" s="9"/>
      <c r="N1491" s="9"/>
      <c r="O1491" s="9"/>
      <c r="P1491" s="9"/>
      <c r="Q1491" s="9"/>
      <c r="R1491" s="9"/>
      <c r="S1491" s="9"/>
      <c r="T1491" s="9"/>
      <c r="U1491" s="9"/>
      <c r="V1491" s="9"/>
      <c r="W1491" s="9"/>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c r="BV1491" s="6"/>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row>
    <row r="1492" spans="1:121" hidden="1">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c r="BV1492" s="6"/>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row>
    <row r="1493" spans="1:121" hidden="1">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c r="BV1493" s="6"/>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row>
    <row r="1494" spans="1:121" hidden="1">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c r="BV1494" s="6"/>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row>
    <row r="1495" spans="1:121" hidden="1">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c r="BV1495" s="6"/>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row>
    <row r="1496" spans="1:121" hidden="1">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c r="BV1496" s="6"/>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row>
    <row r="1497" spans="1:121" hidden="1">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c r="BV1497" s="6"/>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row>
    <row r="1498" spans="1:121" hidden="1">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c r="BV1498" s="6"/>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row>
    <row r="1499" spans="1:121" hidden="1">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c r="BV1499" s="6"/>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row>
    <row r="1500" spans="1:121" hidden="1">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c r="BV1500" s="6"/>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row>
    <row r="1501" spans="1:121" hidden="1">
      <c r="A1501" s="9"/>
      <c r="B1501" s="9"/>
      <c r="C1501" s="9"/>
      <c r="D1501" s="9"/>
      <c r="E1501" s="9"/>
      <c r="F1501" s="9"/>
      <c r="G1501" s="9"/>
      <c r="H1501" s="9"/>
      <c r="I1501" s="9"/>
      <c r="J1501" s="9"/>
      <c r="K1501" s="9"/>
      <c r="L1501" s="9"/>
      <c r="M1501" s="9"/>
      <c r="N1501" s="9"/>
      <c r="O1501" s="9"/>
      <c r="P1501" s="9"/>
      <c r="Q1501" s="9"/>
      <c r="R1501" s="9"/>
      <c r="S1501" s="9"/>
      <c r="T1501" s="9"/>
      <c r="U1501" s="9"/>
      <c r="V1501" s="9"/>
      <c r="W1501" s="9"/>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c r="BV1501" s="6"/>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row>
    <row r="1502" spans="1:121" hidden="1">
      <c r="A1502" s="9"/>
      <c r="B1502" s="9"/>
      <c r="C1502" s="9"/>
      <c r="D1502" s="9"/>
      <c r="E1502" s="9"/>
      <c r="F1502" s="9"/>
      <c r="G1502" s="9"/>
      <c r="H1502" s="9"/>
      <c r="I1502" s="9"/>
      <c r="J1502" s="9"/>
      <c r="K1502" s="9"/>
      <c r="L1502" s="9"/>
      <c r="M1502" s="9"/>
      <c r="N1502" s="9"/>
      <c r="O1502" s="9"/>
      <c r="P1502" s="9"/>
      <c r="Q1502" s="9"/>
      <c r="R1502" s="9"/>
      <c r="S1502" s="9"/>
      <c r="T1502" s="9"/>
      <c r="U1502" s="9"/>
      <c r="V1502" s="9"/>
      <c r="W1502" s="9"/>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c r="BV1502" s="6"/>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row>
    <row r="1503" spans="1:121" hidden="1">
      <c r="A1503" s="9"/>
      <c r="B1503" s="9"/>
      <c r="C1503" s="9"/>
      <c r="D1503" s="9"/>
      <c r="E1503" s="9"/>
      <c r="F1503" s="9"/>
      <c r="G1503" s="9"/>
      <c r="H1503" s="9"/>
      <c r="I1503" s="9"/>
      <c r="J1503" s="9"/>
      <c r="K1503" s="9"/>
      <c r="L1503" s="9"/>
      <c r="M1503" s="9"/>
      <c r="N1503" s="9"/>
      <c r="O1503" s="9"/>
      <c r="P1503" s="9"/>
      <c r="Q1503" s="9"/>
      <c r="R1503" s="9"/>
      <c r="S1503" s="9"/>
      <c r="T1503" s="9"/>
      <c r="U1503" s="9"/>
      <c r="V1503" s="9"/>
      <c r="W1503" s="9"/>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c r="BV1503" s="6"/>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row>
    <row r="1504" spans="1:121" hidden="1">
      <c r="A1504" s="9"/>
      <c r="B1504" s="9"/>
      <c r="C1504" s="9"/>
      <c r="D1504" s="9"/>
      <c r="E1504" s="9"/>
      <c r="F1504" s="9"/>
      <c r="G1504" s="9"/>
      <c r="H1504" s="9"/>
      <c r="I1504" s="9"/>
      <c r="J1504" s="9"/>
      <c r="K1504" s="9"/>
      <c r="L1504" s="9"/>
      <c r="M1504" s="9"/>
      <c r="N1504" s="9"/>
      <c r="O1504" s="9"/>
      <c r="P1504" s="9"/>
      <c r="Q1504" s="9"/>
      <c r="R1504" s="9"/>
      <c r="S1504" s="9"/>
      <c r="T1504" s="9"/>
      <c r="U1504" s="9"/>
      <c r="V1504" s="9"/>
      <c r="W1504" s="9"/>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c r="BV1504" s="6"/>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row>
    <row r="1505" spans="1:121" hidden="1">
      <c r="A1505" s="9"/>
      <c r="B1505" s="9"/>
      <c r="C1505" s="9"/>
      <c r="D1505" s="9"/>
      <c r="E1505" s="9"/>
      <c r="F1505" s="9"/>
      <c r="G1505" s="9"/>
      <c r="H1505" s="9"/>
      <c r="I1505" s="9"/>
      <c r="J1505" s="9"/>
      <c r="K1505" s="9"/>
      <c r="L1505" s="9"/>
      <c r="M1505" s="9"/>
      <c r="N1505" s="9"/>
      <c r="O1505" s="9"/>
      <c r="P1505" s="9"/>
      <c r="Q1505" s="9"/>
      <c r="R1505" s="9"/>
      <c r="S1505" s="9"/>
      <c r="T1505" s="9"/>
      <c r="U1505" s="9"/>
      <c r="V1505" s="9"/>
      <c r="W1505" s="9"/>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c r="BV1505" s="6"/>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row>
    <row r="1506" spans="1:121" hidden="1">
      <c r="A1506" s="9"/>
      <c r="B1506" s="9"/>
      <c r="C1506" s="9"/>
      <c r="D1506" s="9"/>
      <c r="E1506" s="9"/>
      <c r="F1506" s="9"/>
      <c r="G1506" s="9"/>
      <c r="H1506" s="9"/>
      <c r="I1506" s="9"/>
      <c r="J1506" s="9"/>
      <c r="K1506" s="9"/>
      <c r="L1506" s="9"/>
      <c r="M1506" s="9"/>
      <c r="N1506" s="9"/>
      <c r="O1506" s="9"/>
      <c r="P1506" s="9"/>
      <c r="Q1506" s="9"/>
      <c r="R1506" s="9"/>
      <c r="S1506" s="9"/>
      <c r="T1506" s="9"/>
      <c r="U1506" s="9"/>
      <c r="V1506" s="9"/>
      <c r="W1506" s="9"/>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c r="BV1506" s="6"/>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row>
    <row r="1507" spans="1:121" hidden="1">
      <c r="A1507" s="9"/>
      <c r="B1507" s="9"/>
      <c r="C1507" s="9"/>
      <c r="D1507" s="9"/>
      <c r="E1507" s="9"/>
      <c r="F1507" s="9"/>
      <c r="G1507" s="9"/>
      <c r="H1507" s="9"/>
      <c r="I1507" s="9"/>
      <c r="J1507" s="9"/>
      <c r="K1507" s="9"/>
      <c r="L1507" s="9"/>
      <c r="M1507" s="9"/>
      <c r="N1507" s="9"/>
      <c r="O1507" s="9"/>
      <c r="P1507" s="9"/>
      <c r="Q1507" s="9"/>
      <c r="R1507" s="9"/>
      <c r="S1507" s="9"/>
      <c r="T1507" s="9"/>
      <c r="U1507" s="9"/>
      <c r="V1507" s="9"/>
      <c r="W1507" s="9"/>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c r="BV1507" s="6"/>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row>
    <row r="1508" spans="1:121" hidden="1">
      <c r="A1508" s="9"/>
      <c r="B1508" s="9"/>
      <c r="C1508" s="9"/>
      <c r="D1508" s="9"/>
      <c r="E1508" s="9"/>
      <c r="F1508" s="9"/>
      <c r="G1508" s="9"/>
      <c r="H1508" s="9"/>
      <c r="I1508" s="9"/>
      <c r="J1508" s="9"/>
      <c r="K1508" s="9"/>
      <c r="L1508" s="9"/>
      <c r="M1508" s="9"/>
      <c r="N1508" s="9"/>
      <c r="O1508" s="9"/>
      <c r="P1508" s="9"/>
      <c r="Q1508" s="9"/>
      <c r="R1508" s="9"/>
      <c r="S1508" s="9"/>
      <c r="T1508" s="9"/>
      <c r="U1508" s="9"/>
      <c r="V1508" s="9"/>
      <c r="W1508" s="9"/>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c r="BV1508" s="6"/>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row>
    <row r="1509" spans="1:121" hidden="1">
      <c r="A1509" s="9"/>
      <c r="B1509" s="9"/>
      <c r="C1509" s="9"/>
      <c r="D1509" s="9"/>
      <c r="E1509" s="9"/>
      <c r="F1509" s="9"/>
      <c r="G1509" s="9"/>
      <c r="H1509" s="9"/>
      <c r="I1509" s="9"/>
      <c r="J1509" s="9"/>
      <c r="K1509" s="9"/>
      <c r="L1509" s="9"/>
      <c r="M1509" s="9"/>
      <c r="N1509" s="9"/>
      <c r="O1509" s="9"/>
      <c r="P1509" s="9"/>
      <c r="Q1509" s="9"/>
      <c r="R1509" s="9"/>
      <c r="S1509" s="9"/>
      <c r="T1509" s="9"/>
      <c r="U1509" s="9"/>
      <c r="V1509" s="9"/>
      <c r="W1509" s="9"/>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c r="BV1509" s="6"/>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row>
    <row r="1510" spans="1:121" hidden="1">
      <c r="A1510" s="9"/>
      <c r="B1510" s="9"/>
      <c r="C1510" s="9"/>
      <c r="D1510" s="9"/>
      <c r="E1510" s="9"/>
      <c r="F1510" s="9"/>
      <c r="G1510" s="9"/>
      <c r="H1510" s="9"/>
      <c r="I1510" s="9"/>
      <c r="J1510" s="9"/>
      <c r="K1510" s="9"/>
      <c r="L1510" s="9"/>
      <c r="M1510" s="9"/>
      <c r="N1510" s="9"/>
      <c r="O1510" s="9"/>
      <c r="P1510" s="9"/>
      <c r="Q1510" s="9"/>
      <c r="R1510" s="9"/>
      <c r="S1510" s="9"/>
      <c r="T1510" s="9"/>
      <c r="U1510" s="9"/>
      <c r="V1510" s="9"/>
      <c r="W1510" s="9"/>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c r="BV1510" s="6"/>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row>
    <row r="1511" spans="1:121" hidden="1">
      <c r="A1511" s="9"/>
      <c r="B1511" s="9"/>
      <c r="C1511" s="9"/>
      <c r="D1511" s="9"/>
      <c r="E1511" s="9"/>
      <c r="F1511" s="9"/>
      <c r="G1511" s="9"/>
      <c r="H1511" s="9"/>
      <c r="I1511" s="9"/>
      <c r="J1511" s="9"/>
      <c r="K1511" s="9"/>
      <c r="L1511" s="9"/>
      <c r="M1511" s="9"/>
      <c r="N1511" s="9"/>
      <c r="O1511" s="9"/>
      <c r="P1511" s="9"/>
      <c r="Q1511" s="9"/>
      <c r="R1511" s="9"/>
      <c r="S1511" s="9"/>
      <c r="T1511" s="9"/>
      <c r="U1511" s="9"/>
      <c r="V1511" s="9"/>
      <c r="W1511" s="9"/>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c r="BV1511" s="6"/>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row>
    <row r="1512" spans="1:121" hidden="1">
      <c r="A1512" s="9"/>
      <c r="B1512" s="9"/>
      <c r="C1512" s="9"/>
      <c r="D1512" s="9"/>
      <c r="E1512" s="9"/>
      <c r="F1512" s="9"/>
      <c r="G1512" s="9"/>
      <c r="H1512" s="9"/>
      <c r="I1512" s="9"/>
      <c r="J1512" s="9"/>
      <c r="K1512" s="9"/>
      <c r="L1512" s="9"/>
      <c r="M1512" s="9"/>
      <c r="N1512" s="9"/>
      <c r="O1512" s="9"/>
      <c r="P1512" s="9"/>
      <c r="Q1512" s="9"/>
      <c r="R1512" s="9"/>
      <c r="S1512" s="9"/>
      <c r="T1512" s="9"/>
      <c r="U1512" s="9"/>
      <c r="V1512" s="9"/>
      <c r="W1512" s="9"/>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c r="BV1512" s="6"/>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row>
    <row r="1513" spans="1:121" hidden="1">
      <c r="A1513" s="9"/>
      <c r="B1513" s="9"/>
      <c r="C1513" s="9"/>
      <c r="D1513" s="9"/>
      <c r="E1513" s="9"/>
      <c r="F1513" s="9"/>
      <c r="G1513" s="9"/>
      <c r="H1513" s="9"/>
      <c r="I1513" s="9"/>
      <c r="J1513" s="9"/>
      <c r="K1513" s="9"/>
      <c r="L1513" s="9"/>
      <c r="M1513" s="9"/>
      <c r="N1513" s="9"/>
      <c r="O1513" s="9"/>
      <c r="P1513" s="9"/>
      <c r="Q1513" s="9"/>
      <c r="R1513" s="9"/>
      <c r="S1513" s="9"/>
      <c r="T1513" s="9"/>
      <c r="U1513" s="9"/>
      <c r="V1513" s="9"/>
      <c r="W1513" s="9"/>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c r="BV1513" s="6"/>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row>
    <row r="1514" spans="1:121" hidden="1">
      <c r="A1514" s="9"/>
      <c r="B1514" s="9"/>
      <c r="C1514" s="9"/>
      <c r="D1514" s="9"/>
      <c r="E1514" s="9"/>
      <c r="F1514" s="9"/>
      <c r="G1514" s="9"/>
      <c r="H1514" s="9"/>
      <c r="I1514" s="9"/>
      <c r="J1514" s="9"/>
      <c r="K1514" s="9"/>
      <c r="L1514" s="9"/>
      <c r="M1514" s="9"/>
      <c r="N1514" s="9"/>
      <c r="O1514" s="9"/>
      <c r="P1514" s="9"/>
      <c r="Q1514" s="9"/>
      <c r="R1514" s="9"/>
      <c r="S1514" s="9"/>
      <c r="T1514" s="9"/>
      <c r="U1514" s="9"/>
      <c r="V1514" s="9"/>
      <c r="W1514" s="9"/>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c r="BV1514" s="6"/>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row>
    <row r="1515" spans="1:121" hidden="1">
      <c r="A1515" s="9"/>
      <c r="B1515" s="9"/>
      <c r="C1515" s="9"/>
      <c r="D1515" s="9"/>
      <c r="E1515" s="9"/>
      <c r="F1515" s="9"/>
      <c r="G1515" s="9"/>
      <c r="H1515" s="9"/>
      <c r="I1515" s="9"/>
      <c r="J1515" s="9"/>
      <c r="K1515" s="9"/>
      <c r="L1515" s="9"/>
      <c r="M1515" s="9"/>
      <c r="N1515" s="9"/>
      <c r="O1515" s="9"/>
      <c r="P1515" s="9"/>
      <c r="Q1515" s="9"/>
      <c r="R1515" s="9"/>
      <c r="S1515" s="9"/>
      <c r="T1515" s="9"/>
      <c r="U1515" s="9"/>
      <c r="V1515" s="9"/>
      <c r="W1515" s="9"/>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c r="BV1515" s="6"/>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row>
    <row r="1516" spans="1:121" hidden="1">
      <c r="A1516" s="9"/>
      <c r="B1516" s="9"/>
      <c r="C1516" s="9"/>
      <c r="D1516" s="9"/>
      <c r="E1516" s="9"/>
      <c r="F1516" s="9"/>
      <c r="G1516" s="9"/>
      <c r="H1516" s="9"/>
      <c r="I1516" s="9"/>
      <c r="J1516" s="9"/>
      <c r="K1516" s="9"/>
      <c r="L1516" s="9"/>
      <c r="M1516" s="9"/>
      <c r="N1516" s="9"/>
      <c r="O1516" s="9"/>
      <c r="P1516" s="9"/>
      <c r="Q1516" s="9"/>
      <c r="R1516" s="9"/>
      <c r="S1516" s="9"/>
      <c r="T1516" s="9"/>
      <c r="U1516" s="9"/>
      <c r="V1516" s="9"/>
      <c r="W1516" s="9"/>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c r="BV1516" s="6"/>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row>
    <row r="1517" spans="1:121" hidden="1">
      <c r="A1517" s="9"/>
      <c r="B1517" s="9"/>
      <c r="C1517" s="9"/>
      <c r="D1517" s="9"/>
      <c r="E1517" s="9"/>
      <c r="F1517" s="9"/>
      <c r="G1517" s="9"/>
      <c r="H1517" s="9"/>
      <c r="I1517" s="9"/>
      <c r="J1517" s="9"/>
      <c r="K1517" s="9"/>
      <c r="L1517" s="9"/>
      <c r="M1517" s="9"/>
      <c r="N1517" s="9"/>
      <c r="O1517" s="9"/>
      <c r="P1517" s="9"/>
      <c r="Q1517" s="9"/>
      <c r="R1517" s="9"/>
      <c r="S1517" s="9"/>
      <c r="T1517" s="9"/>
      <c r="U1517" s="9"/>
      <c r="V1517" s="9"/>
      <c r="W1517" s="9"/>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c r="BV1517" s="6"/>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row>
    <row r="1518" spans="1:121" hidden="1">
      <c r="A1518" s="9"/>
      <c r="B1518" s="9"/>
      <c r="C1518" s="9"/>
      <c r="D1518" s="9"/>
      <c r="E1518" s="9"/>
      <c r="F1518" s="9"/>
      <c r="G1518" s="9"/>
      <c r="H1518" s="9"/>
      <c r="I1518" s="9"/>
      <c r="J1518" s="9"/>
      <c r="K1518" s="9"/>
      <c r="L1518" s="9"/>
      <c r="M1518" s="9"/>
      <c r="N1518" s="9"/>
      <c r="O1518" s="9"/>
      <c r="P1518" s="9"/>
      <c r="Q1518" s="9"/>
      <c r="R1518" s="9"/>
      <c r="S1518" s="9"/>
      <c r="T1518" s="9"/>
      <c r="U1518" s="9"/>
      <c r="V1518" s="9"/>
      <c r="W1518" s="9"/>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c r="BV1518" s="6"/>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row>
    <row r="1519" spans="1:121" hidden="1">
      <c r="A1519" s="9"/>
      <c r="B1519" s="9"/>
      <c r="C1519" s="9"/>
      <c r="D1519" s="9"/>
      <c r="E1519" s="9"/>
      <c r="F1519" s="9"/>
      <c r="G1519" s="9"/>
      <c r="H1519" s="9"/>
      <c r="I1519" s="9"/>
      <c r="J1519" s="9"/>
      <c r="K1519" s="9"/>
      <c r="L1519" s="9"/>
      <c r="M1519" s="9"/>
      <c r="N1519" s="9"/>
      <c r="O1519" s="9"/>
      <c r="P1519" s="9"/>
      <c r="Q1519" s="9"/>
      <c r="R1519" s="9"/>
      <c r="S1519" s="9"/>
      <c r="T1519" s="9"/>
      <c r="U1519" s="9"/>
      <c r="V1519" s="9"/>
      <c r="W1519" s="9"/>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c r="BV1519" s="6"/>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row>
    <row r="1520" spans="1:121" hidden="1">
      <c r="A1520" s="9"/>
      <c r="B1520" s="9"/>
      <c r="C1520" s="9"/>
      <c r="D1520" s="9"/>
      <c r="E1520" s="9"/>
      <c r="F1520" s="9"/>
      <c r="G1520" s="9"/>
      <c r="H1520" s="9"/>
      <c r="I1520" s="9"/>
      <c r="J1520" s="9"/>
      <c r="K1520" s="9"/>
      <c r="L1520" s="9"/>
      <c r="M1520" s="9"/>
      <c r="N1520" s="9"/>
      <c r="O1520" s="9"/>
      <c r="P1520" s="9"/>
      <c r="Q1520" s="9"/>
      <c r="R1520" s="9"/>
      <c r="S1520" s="9"/>
      <c r="T1520" s="9"/>
      <c r="U1520" s="9"/>
      <c r="V1520" s="9"/>
      <c r="W1520" s="9"/>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c r="BV1520" s="6"/>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row>
    <row r="1521" spans="1:121" hidden="1">
      <c r="A1521" s="9"/>
      <c r="B1521" s="9"/>
      <c r="C1521" s="9"/>
      <c r="D1521" s="9"/>
      <c r="E1521" s="9"/>
      <c r="F1521" s="9"/>
      <c r="G1521" s="9"/>
      <c r="H1521" s="9"/>
      <c r="I1521" s="9"/>
      <c r="J1521" s="9"/>
      <c r="K1521" s="9"/>
      <c r="L1521" s="9"/>
      <c r="M1521" s="9"/>
      <c r="N1521" s="9"/>
      <c r="O1521" s="9"/>
      <c r="P1521" s="9"/>
      <c r="Q1521" s="9"/>
      <c r="R1521" s="9"/>
      <c r="S1521" s="9"/>
      <c r="T1521" s="9"/>
      <c r="U1521" s="9"/>
      <c r="V1521" s="9"/>
      <c r="W1521" s="9"/>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c r="BV1521" s="6"/>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row>
    <row r="1522" spans="1:121" hidden="1">
      <c r="A1522" s="9"/>
      <c r="B1522" s="9"/>
      <c r="C1522" s="9"/>
      <c r="D1522" s="9"/>
      <c r="E1522" s="9"/>
      <c r="F1522" s="9"/>
      <c r="G1522" s="9"/>
      <c r="H1522" s="9"/>
      <c r="I1522" s="9"/>
      <c r="J1522" s="9"/>
      <c r="K1522" s="9"/>
      <c r="L1522" s="9"/>
      <c r="M1522" s="9"/>
      <c r="N1522" s="9"/>
      <c r="O1522" s="9"/>
      <c r="P1522" s="9"/>
      <c r="Q1522" s="9"/>
      <c r="R1522" s="9"/>
      <c r="S1522" s="9"/>
      <c r="T1522" s="9"/>
      <c r="U1522" s="9"/>
      <c r="V1522" s="9"/>
      <c r="W1522" s="9"/>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c r="BV1522" s="6"/>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row>
    <row r="1523" spans="1:121" hidden="1">
      <c r="A1523" s="9"/>
      <c r="B1523" s="9"/>
      <c r="C1523" s="9"/>
      <c r="D1523" s="9"/>
      <c r="E1523" s="9"/>
      <c r="F1523" s="9"/>
      <c r="G1523" s="9"/>
      <c r="H1523" s="9"/>
      <c r="I1523" s="9"/>
      <c r="J1523" s="9"/>
      <c r="K1523" s="9"/>
      <c r="L1523" s="9"/>
      <c r="M1523" s="9"/>
      <c r="N1523" s="9"/>
      <c r="O1523" s="9"/>
      <c r="P1523" s="9"/>
      <c r="Q1523" s="9"/>
      <c r="R1523" s="9"/>
      <c r="S1523" s="9"/>
      <c r="T1523" s="9"/>
      <c r="U1523" s="9"/>
      <c r="V1523" s="9"/>
      <c r="W1523" s="9"/>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c r="BV1523" s="6"/>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row>
    <row r="1524" spans="1:121" hidden="1">
      <c r="A1524" s="9"/>
      <c r="B1524" s="9"/>
      <c r="C1524" s="9"/>
      <c r="D1524" s="9"/>
      <c r="E1524" s="9"/>
      <c r="F1524" s="9"/>
      <c r="G1524" s="9"/>
      <c r="H1524" s="9"/>
      <c r="I1524" s="9"/>
      <c r="J1524" s="9"/>
      <c r="K1524" s="9"/>
      <c r="L1524" s="9"/>
      <c r="M1524" s="9"/>
      <c r="N1524" s="9"/>
      <c r="O1524" s="9"/>
      <c r="P1524" s="9"/>
      <c r="Q1524" s="9"/>
      <c r="R1524" s="9"/>
      <c r="S1524" s="9"/>
      <c r="T1524" s="9"/>
      <c r="U1524" s="9"/>
      <c r="V1524" s="9"/>
      <c r="W1524" s="9"/>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c r="BV1524" s="6"/>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row>
    <row r="1525" spans="1:121" hidden="1">
      <c r="A1525" s="9"/>
      <c r="B1525" s="9"/>
      <c r="C1525" s="9"/>
      <c r="D1525" s="9"/>
      <c r="E1525" s="9"/>
      <c r="F1525" s="9"/>
      <c r="G1525" s="9"/>
      <c r="H1525" s="9"/>
      <c r="I1525" s="9"/>
      <c r="J1525" s="9"/>
      <c r="K1525" s="9"/>
      <c r="L1525" s="9"/>
      <c r="M1525" s="9"/>
      <c r="N1525" s="9"/>
      <c r="O1525" s="9"/>
      <c r="P1525" s="9"/>
      <c r="Q1525" s="9"/>
      <c r="R1525" s="9"/>
      <c r="S1525" s="9"/>
      <c r="T1525" s="9"/>
      <c r="U1525" s="9"/>
      <c r="V1525" s="9"/>
      <c r="W1525" s="9"/>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c r="BV1525" s="6"/>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row>
    <row r="1526" spans="1:121" hidden="1">
      <c r="A1526" s="9"/>
      <c r="B1526" s="9"/>
      <c r="C1526" s="9"/>
      <c r="D1526" s="9"/>
      <c r="E1526" s="9"/>
      <c r="F1526" s="9"/>
      <c r="G1526" s="9"/>
      <c r="H1526" s="9"/>
      <c r="I1526" s="9"/>
      <c r="J1526" s="9"/>
      <c r="K1526" s="9"/>
      <c r="L1526" s="9"/>
      <c r="M1526" s="9"/>
      <c r="N1526" s="9"/>
      <c r="O1526" s="9"/>
      <c r="P1526" s="9"/>
      <c r="Q1526" s="9"/>
      <c r="R1526" s="9"/>
      <c r="S1526" s="9"/>
      <c r="T1526" s="9"/>
      <c r="U1526" s="9"/>
      <c r="V1526" s="9"/>
      <c r="W1526" s="9"/>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c r="BV1526" s="6"/>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row>
    <row r="1527" spans="1:121" hidden="1">
      <c r="A1527" s="9"/>
      <c r="B1527" s="9"/>
      <c r="C1527" s="9"/>
      <c r="D1527" s="9"/>
      <c r="E1527" s="9"/>
      <c r="F1527" s="9"/>
      <c r="G1527" s="9"/>
      <c r="H1527" s="9"/>
      <c r="I1527" s="9"/>
      <c r="J1527" s="9"/>
      <c r="K1527" s="9"/>
      <c r="L1527" s="9"/>
      <c r="M1527" s="9"/>
      <c r="N1527" s="9"/>
      <c r="O1527" s="9"/>
      <c r="P1527" s="9"/>
      <c r="Q1527" s="9"/>
      <c r="R1527" s="9"/>
      <c r="S1527" s="9"/>
      <c r="T1527" s="9"/>
      <c r="U1527" s="9"/>
      <c r="V1527" s="9"/>
      <c r="W1527" s="9"/>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c r="BV1527" s="6"/>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row>
    <row r="1528" spans="1:121" hidden="1">
      <c r="A1528" s="9"/>
      <c r="B1528" s="9"/>
      <c r="C1528" s="9"/>
      <c r="D1528" s="9"/>
      <c r="E1528" s="9"/>
      <c r="F1528" s="9"/>
      <c r="G1528" s="9"/>
      <c r="H1528" s="9"/>
      <c r="I1528" s="9"/>
      <c r="J1528" s="9"/>
      <c r="K1528" s="9"/>
      <c r="L1528" s="9"/>
      <c r="M1528" s="9"/>
      <c r="N1528" s="9"/>
      <c r="O1528" s="9"/>
      <c r="P1528" s="9"/>
      <c r="Q1528" s="9"/>
      <c r="R1528" s="9"/>
      <c r="S1528" s="9"/>
      <c r="T1528" s="9"/>
      <c r="U1528" s="9"/>
      <c r="V1528" s="9"/>
      <c r="W1528" s="9"/>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c r="BV1528" s="6"/>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row>
    <row r="1529" spans="1:121" hidden="1">
      <c r="A1529" s="9"/>
      <c r="B1529" s="9"/>
      <c r="C1529" s="9"/>
      <c r="D1529" s="9"/>
      <c r="E1529" s="9"/>
      <c r="F1529" s="9"/>
      <c r="G1529" s="9"/>
      <c r="H1529" s="9"/>
      <c r="I1529" s="9"/>
      <c r="J1529" s="9"/>
      <c r="K1529" s="9"/>
      <c r="L1529" s="9"/>
      <c r="M1529" s="9"/>
      <c r="N1529" s="9"/>
      <c r="O1529" s="9"/>
      <c r="P1529" s="9"/>
      <c r="Q1529" s="9"/>
      <c r="R1529" s="9"/>
      <c r="S1529" s="9"/>
      <c r="T1529" s="9"/>
      <c r="U1529" s="9"/>
      <c r="V1529" s="9"/>
      <c r="W1529" s="9"/>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c r="BV1529" s="6"/>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row>
    <row r="1530" spans="1:121" hidden="1">
      <c r="A1530" s="9"/>
      <c r="B1530" s="9"/>
      <c r="C1530" s="9"/>
      <c r="D1530" s="9"/>
      <c r="E1530" s="9"/>
      <c r="F1530" s="9"/>
      <c r="G1530" s="9"/>
      <c r="H1530" s="9"/>
      <c r="I1530" s="9"/>
      <c r="J1530" s="9"/>
      <c r="K1530" s="9"/>
      <c r="L1530" s="9"/>
      <c r="M1530" s="9"/>
      <c r="N1530" s="9"/>
      <c r="O1530" s="9"/>
      <c r="P1530" s="9"/>
      <c r="Q1530" s="9"/>
      <c r="R1530" s="9"/>
      <c r="S1530" s="9"/>
      <c r="T1530" s="9"/>
      <c r="U1530" s="9"/>
      <c r="V1530" s="9"/>
      <c r="W1530" s="9"/>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c r="BV1530" s="6"/>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row>
    <row r="1531" spans="1:121" hidden="1">
      <c r="A1531" s="9"/>
      <c r="B1531" s="9"/>
      <c r="C1531" s="9"/>
      <c r="D1531" s="9"/>
      <c r="E1531" s="9"/>
      <c r="F1531" s="9"/>
      <c r="G1531" s="9"/>
      <c r="H1531" s="9"/>
      <c r="I1531" s="9"/>
      <c r="J1531" s="9"/>
      <c r="K1531" s="9"/>
      <c r="L1531" s="9"/>
      <c r="M1531" s="9"/>
      <c r="N1531" s="9"/>
      <c r="O1531" s="9"/>
      <c r="P1531" s="9"/>
      <c r="Q1531" s="9"/>
      <c r="R1531" s="9"/>
      <c r="S1531" s="9"/>
      <c r="T1531" s="9"/>
      <c r="U1531" s="9"/>
      <c r="V1531" s="9"/>
      <c r="W1531" s="9"/>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c r="BV1531" s="6"/>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row>
    <row r="1532" spans="1:121" hidden="1">
      <c r="A1532" s="9"/>
      <c r="B1532" s="9"/>
      <c r="C1532" s="9"/>
      <c r="D1532" s="9"/>
      <c r="E1532" s="9"/>
      <c r="F1532" s="9"/>
      <c r="G1532" s="9"/>
      <c r="H1532" s="9"/>
      <c r="I1532" s="9"/>
      <c r="J1532" s="9"/>
      <c r="K1532" s="9"/>
      <c r="L1532" s="9"/>
      <c r="M1532" s="9"/>
      <c r="N1532" s="9"/>
      <c r="O1532" s="9"/>
      <c r="P1532" s="9"/>
      <c r="Q1532" s="9"/>
      <c r="R1532" s="9"/>
      <c r="S1532" s="9"/>
      <c r="T1532" s="9"/>
      <c r="U1532" s="9"/>
      <c r="V1532" s="9"/>
      <c r="W1532" s="9"/>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c r="BV1532" s="6"/>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row>
    <row r="1533" spans="1:121" hidden="1">
      <c r="A1533" s="9"/>
      <c r="B1533" s="9"/>
      <c r="C1533" s="9"/>
      <c r="D1533" s="9"/>
      <c r="E1533" s="9"/>
      <c r="F1533" s="9"/>
      <c r="G1533" s="9"/>
      <c r="H1533" s="9"/>
      <c r="I1533" s="9"/>
      <c r="J1533" s="9"/>
      <c r="K1533" s="9"/>
      <c r="L1533" s="9"/>
      <c r="M1533" s="9"/>
      <c r="N1533" s="9"/>
      <c r="O1533" s="9"/>
      <c r="P1533" s="9"/>
      <c r="Q1533" s="9"/>
      <c r="R1533" s="9"/>
      <c r="S1533" s="9"/>
      <c r="T1533" s="9"/>
      <c r="U1533" s="9"/>
      <c r="V1533" s="9"/>
      <c r="W1533" s="9"/>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c r="BV1533" s="6"/>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row>
    <row r="1534" spans="1:121" hidden="1">
      <c r="A1534" s="9"/>
      <c r="B1534" s="9"/>
      <c r="C1534" s="9"/>
      <c r="D1534" s="9"/>
      <c r="E1534" s="9"/>
      <c r="F1534" s="9"/>
      <c r="G1534" s="9"/>
      <c r="H1534" s="9"/>
      <c r="I1534" s="9"/>
      <c r="J1534" s="9"/>
      <c r="K1534" s="9"/>
      <c r="L1534" s="9"/>
      <c r="M1534" s="9"/>
      <c r="N1534" s="9"/>
      <c r="O1534" s="9"/>
      <c r="P1534" s="9"/>
      <c r="Q1534" s="9"/>
      <c r="R1534" s="9"/>
      <c r="S1534" s="9"/>
      <c r="T1534" s="9"/>
      <c r="U1534" s="9"/>
      <c r="V1534" s="9"/>
      <c r="W1534" s="9"/>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c r="BV1534" s="6"/>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row>
    <row r="1535" spans="1:121" hidden="1">
      <c r="A1535" s="9"/>
      <c r="B1535" s="9"/>
      <c r="C1535" s="9"/>
      <c r="D1535" s="9"/>
      <c r="E1535" s="9"/>
      <c r="F1535" s="9"/>
      <c r="G1535" s="9"/>
      <c r="H1535" s="9"/>
      <c r="I1535" s="9"/>
      <c r="J1535" s="9"/>
      <c r="K1535" s="9"/>
      <c r="L1535" s="9"/>
      <c r="M1535" s="9"/>
      <c r="N1535" s="9"/>
      <c r="O1535" s="9"/>
      <c r="P1535" s="9"/>
      <c r="Q1535" s="9"/>
      <c r="R1535" s="9"/>
      <c r="S1535" s="9"/>
      <c r="T1535" s="9"/>
      <c r="U1535" s="9"/>
      <c r="V1535" s="9"/>
      <c r="W1535" s="9"/>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c r="BV1535" s="6"/>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row>
    <row r="1536" spans="1:121" hidden="1">
      <c r="A1536" s="9"/>
      <c r="B1536" s="9"/>
      <c r="C1536" s="9"/>
      <c r="D1536" s="9"/>
      <c r="E1536" s="9"/>
      <c r="F1536" s="9"/>
      <c r="G1536" s="9"/>
      <c r="H1536" s="9"/>
      <c r="I1536" s="9"/>
      <c r="J1536" s="9"/>
      <c r="K1536" s="9"/>
      <c r="L1536" s="9"/>
      <c r="M1536" s="9"/>
      <c r="N1536" s="9"/>
      <c r="O1536" s="9"/>
      <c r="P1536" s="9"/>
      <c r="Q1536" s="9"/>
      <c r="R1536" s="9"/>
      <c r="S1536" s="9"/>
      <c r="T1536" s="9"/>
      <c r="U1536" s="9"/>
      <c r="V1536" s="9"/>
      <c r="W1536" s="9"/>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c r="BV1536" s="6"/>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row>
    <row r="1537" spans="1:121" hidden="1">
      <c r="A1537" s="9"/>
      <c r="B1537" s="9"/>
      <c r="C1537" s="9"/>
      <c r="D1537" s="9"/>
      <c r="E1537" s="9"/>
      <c r="F1537" s="9"/>
      <c r="G1537" s="9"/>
      <c r="H1537" s="9"/>
      <c r="I1537" s="9"/>
      <c r="J1537" s="9"/>
      <c r="K1537" s="9"/>
      <c r="L1537" s="9"/>
      <c r="M1537" s="9"/>
      <c r="N1537" s="9"/>
      <c r="O1537" s="9"/>
      <c r="P1537" s="9"/>
      <c r="Q1537" s="9"/>
      <c r="R1537" s="9"/>
      <c r="S1537" s="9"/>
      <c r="T1537" s="9"/>
      <c r="U1537" s="9"/>
      <c r="V1537" s="9"/>
      <c r="W1537" s="9"/>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c r="BV1537" s="6"/>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row>
    <row r="1538" spans="1:121" hidden="1">
      <c r="A1538" s="9"/>
      <c r="B1538" s="9"/>
      <c r="C1538" s="9"/>
      <c r="D1538" s="9"/>
      <c r="E1538" s="9"/>
      <c r="F1538" s="9"/>
      <c r="G1538" s="9"/>
      <c r="H1538" s="9"/>
      <c r="I1538" s="9"/>
      <c r="J1538" s="9"/>
      <c r="K1538" s="9"/>
      <c r="L1538" s="9"/>
      <c r="M1538" s="9"/>
      <c r="N1538" s="9"/>
      <c r="O1538" s="9"/>
      <c r="P1538" s="9"/>
      <c r="Q1538" s="9"/>
      <c r="R1538" s="9"/>
      <c r="S1538" s="9"/>
      <c r="T1538" s="9"/>
      <c r="U1538" s="9"/>
      <c r="V1538" s="9"/>
      <c r="W1538" s="9"/>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c r="BV1538" s="6"/>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row>
    <row r="1539" spans="1:121" hidden="1">
      <c r="A1539" s="9"/>
      <c r="B1539" s="9"/>
      <c r="C1539" s="9"/>
      <c r="D1539" s="9"/>
      <c r="E1539" s="9"/>
      <c r="F1539" s="9"/>
      <c r="G1539" s="9"/>
      <c r="H1539" s="9"/>
      <c r="I1539" s="9"/>
      <c r="J1539" s="9"/>
      <c r="K1539" s="9"/>
      <c r="L1539" s="9"/>
      <c r="M1539" s="9"/>
      <c r="N1539" s="9"/>
      <c r="O1539" s="9"/>
      <c r="P1539" s="9"/>
      <c r="Q1539" s="9"/>
      <c r="R1539" s="9"/>
      <c r="S1539" s="9"/>
      <c r="T1539" s="9"/>
      <c r="U1539" s="9"/>
      <c r="V1539" s="9"/>
      <c r="W1539" s="9"/>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c r="BV1539" s="6"/>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row>
    <row r="1540" spans="1:121" hidden="1">
      <c r="A1540" s="9"/>
      <c r="B1540" s="9"/>
      <c r="C1540" s="9"/>
      <c r="D1540" s="9"/>
      <c r="E1540" s="9"/>
      <c r="F1540" s="9"/>
      <c r="G1540" s="9"/>
      <c r="H1540" s="9"/>
      <c r="I1540" s="9"/>
      <c r="J1540" s="9"/>
      <c r="K1540" s="9"/>
      <c r="L1540" s="9"/>
      <c r="M1540" s="9"/>
      <c r="N1540" s="9"/>
      <c r="O1540" s="9"/>
      <c r="P1540" s="9"/>
      <c r="Q1540" s="9"/>
      <c r="R1540" s="9"/>
      <c r="S1540" s="9"/>
      <c r="T1540" s="9"/>
      <c r="U1540" s="9"/>
      <c r="V1540" s="9"/>
      <c r="W1540" s="9"/>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c r="BV1540" s="6"/>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row>
    <row r="1541" spans="1:121" hidden="1">
      <c r="A1541" s="9"/>
      <c r="B1541" s="9"/>
      <c r="C1541" s="9"/>
      <c r="D1541" s="9"/>
      <c r="E1541" s="9"/>
      <c r="F1541" s="9"/>
      <c r="G1541" s="9"/>
      <c r="H1541" s="9"/>
      <c r="I1541" s="9"/>
      <c r="J1541" s="9"/>
      <c r="K1541" s="9"/>
      <c r="L1541" s="9"/>
      <c r="M1541" s="9"/>
      <c r="N1541" s="9"/>
      <c r="O1541" s="9"/>
      <c r="P1541" s="9"/>
      <c r="Q1541" s="9"/>
      <c r="R1541" s="9"/>
      <c r="S1541" s="9"/>
      <c r="T1541" s="9"/>
      <c r="U1541" s="9"/>
      <c r="V1541" s="9"/>
      <c r="W1541" s="9"/>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c r="BV1541" s="6"/>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row>
    <row r="1542" spans="1:121" hidden="1">
      <c r="A1542" s="9"/>
      <c r="B1542" s="9"/>
      <c r="C1542" s="9"/>
      <c r="D1542" s="9"/>
      <c r="E1542" s="9"/>
      <c r="F1542" s="9"/>
      <c r="G1542" s="9"/>
      <c r="H1542" s="9"/>
      <c r="I1542" s="9"/>
      <c r="J1542" s="9"/>
      <c r="K1542" s="9"/>
      <c r="L1542" s="9"/>
      <c r="M1542" s="9"/>
      <c r="N1542" s="9"/>
      <c r="O1542" s="9"/>
      <c r="P1542" s="9"/>
      <c r="Q1542" s="9"/>
      <c r="R1542" s="9"/>
      <c r="S1542" s="9"/>
      <c r="T1542" s="9"/>
      <c r="U1542" s="9"/>
      <c r="V1542" s="9"/>
      <c r="W1542" s="9"/>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c r="BV1542" s="6"/>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row>
    <row r="1543" spans="1:121" hidden="1">
      <c r="A1543" s="9"/>
      <c r="B1543" s="9"/>
      <c r="C1543" s="9"/>
      <c r="D1543" s="9"/>
      <c r="E1543" s="9"/>
      <c r="F1543" s="9"/>
      <c r="G1543" s="9"/>
      <c r="H1543" s="9"/>
      <c r="I1543" s="9"/>
      <c r="J1543" s="9"/>
      <c r="K1543" s="9"/>
      <c r="L1543" s="9"/>
      <c r="M1543" s="9"/>
      <c r="N1543" s="9"/>
      <c r="O1543" s="9"/>
      <c r="P1543" s="9"/>
      <c r="Q1543" s="9"/>
      <c r="R1543" s="9"/>
      <c r="S1543" s="9"/>
      <c r="T1543" s="9"/>
      <c r="U1543" s="9"/>
      <c r="V1543" s="9"/>
      <c r="W1543" s="9"/>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c r="BV1543" s="6"/>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row>
    <row r="1544" spans="1:121" hidden="1">
      <c r="A1544" s="9"/>
      <c r="B1544" s="9"/>
      <c r="C1544" s="9"/>
      <c r="D1544" s="9"/>
      <c r="E1544" s="9"/>
      <c r="F1544" s="9"/>
      <c r="G1544" s="9"/>
      <c r="H1544" s="9"/>
      <c r="I1544" s="9"/>
      <c r="J1544" s="9"/>
      <c r="K1544" s="9"/>
      <c r="L1544" s="9"/>
      <c r="M1544" s="9"/>
      <c r="N1544" s="9"/>
      <c r="O1544" s="9"/>
      <c r="P1544" s="9"/>
      <c r="Q1544" s="9"/>
      <c r="R1544" s="9"/>
      <c r="S1544" s="9"/>
      <c r="T1544" s="9"/>
      <c r="U1544" s="9"/>
      <c r="V1544" s="9"/>
      <c r="W1544" s="9"/>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c r="BV1544" s="6"/>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row>
    <row r="1545" spans="1:121" hidden="1">
      <c r="A1545" s="9"/>
      <c r="B1545" s="9"/>
      <c r="C1545" s="9"/>
      <c r="D1545" s="9"/>
      <c r="E1545" s="9"/>
      <c r="F1545" s="9"/>
      <c r="G1545" s="9"/>
      <c r="H1545" s="9"/>
      <c r="I1545" s="9"/>
      <c r="J1545" s="9"/>
      <c r="K1545" s="9"/>
      <c r="L1545" s="9"/>
      <c r="M1545" s="9"/>
      <c r="N1545" s="9"/>
      <c r="O1545" s="9"/>
      <c r="P1545" s="9"/>
      <c r="Q1545" s="9"/>
      <c r="R1545" s="9"/>
      <c r="S1545" s="9"/>
      <c r="T1545" s="9"/>
      <c r="U1545" s="9"/>
      <c r="V1545" s="9"/>
      <c r="W1545" s="9"/>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c r="BV1545" s="6"/>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row>
    <row r="1546" spans="1:121" hidden="1">
      <c r="A1546" s="9"/>
      <c r="B1546" s="9"/>
      <c r="C1546" s="9"/>
      <c r="D1546" s="9"/>
      <c r="E1546" s="9"/>
      <c r="F1546" s="9"/>
      <c r="G1546" s="9"/>
      <c r="H1546" s="9"/>
      <c r="I1546" s="9"/>
      <c r="J1546" s="9"/>
      <c r="K1546" s="9"/>
      <c r="L1546" s="9"/>
      <c r="M1546" s="9"/>
      <c r="N1546" s="9"/>
      <c r="O1546" s="9"/>
      <c r="P1546" s="9"/>
      <c r="Q1546" s="9"/>
      <c r="R1546" s="9"/>
      <c r="S1546" s="9"/>
      <c r="T1546" s="9"/>
      <c r="U1546" s="9"/>
      <c r="V1546" s="9"/>
      <c r="W1546" s="9"/>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c r="BV1546" s="6"/>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row>
    <row r="1547" spans="1:121" hidden="1">
      <c r="A1547" s="9"/>
      <c r="B1547" s="9"/>
      <c r="C1547" s="9"/>
      <c r="D1547" s="9"/>
      <c r="E1547" s="9"/>
      <c r="F1547" s="9"/>
      <c r="G1547" s="9"/>
      <c r="H1547" s="9"/>
      <c r="I1547" s="9"/>
      <c r="J1547" s="9"/>
      <c r="K1547" s="9"/>
      <c r="L1547" s="9"/>
      <c r="M1547" s="9"/>
      <c r="N1547" s="9"/>
      <c r="O1547" s="9"/>
      <c r="P1547" s="9"/>
      <c r="Q1547" s="9"/>
      <c r="R1547" s="9"/>
      <c r="S1547" s="9"/>
      <c r="T1547" s="9"/>
      <c r="U1547" s="9"/>
      <c r="V1547" s="9"/>
      <c r="W1547" s="9"/>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c r="BV1547" s="6"/>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row>
    <row r="1548" spans="1:121" hidden="1">
      <c r="A1548" s="9"/>
      <c r="B1548" s="9"/>
      <c r="C1548" s="9"/>
      <c r="D1548" s="9"/>
      <c r="E1548" s="9"/>
      <c r="F1548" s="9"/>
      <c r="G1548" s="9"/>
      <c r="H1548" s="9"/>
      <c r="I1548" s="9"/>
      <c r="J1548" s="9"/>
      <c r="K1548" s="9"/>
      <c r="L1548" s="9"/>
      <c r="M1548" s="9"/>
      <c r="N1548" s="9"/>
      <c r="O1548" s="9"/>
      <c r="P1548" s="9"/>
      <c r="Q1548" s="9"/>
      <c r="R1548" s="9"/>
      <c r="S1548" s="9"/>
      <c r="T1548" s="9"/>
      <c r="U1548" s="9"/>
      <c r="V1548" s="9"/>
      <c r="W1548" s="9"/>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c r="BV1548" s="6"/>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row>
    <row r="1549" spans="1:121" hidden="1">
      <c r="A1549" s="9"/>
      <c r="B1549" s="9"/>
      <c r="C1549" s="9"/>
      <c r="D1549" s="9"/>
      <c r="E1549" s="9"/>
      <c r="F1549" s="9"/>
      <c r="G1549" s="9"/>
      <c r="H1549" s="9"/>
      <c r="I1549" s="9"/>
      <c r="J1549" s="9"/>
      <c r="K1549" s="9"/>
      <c r="L1549" s="9"/>
      <c r="M1549" s="9"/>
      <c r="N1549" s="9"/>
      <c r="O1549" s="9"/>
      <c r="P1549" s="9"/>
      <c r="Q1549" s="9"/>
      <c r="R1549" s="9"/>
      <c r="S1549" s="9"/>
      <c r="T1549" s="9"/>
      <c r="U1549" s="9"/>
      <c r="V1549" s="9"/>
      <c r="W1549" s="9"/>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c r="BV1549" s="6"/>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row>
    <row r="1550" spans="1:121" hidden="1">
      <c r="A1550" s="9"/>
      <c r="B1550" s="9"/>
      <c r="C1550" s="9"/>
      <c r="D1550" s="9"/>
      <c r="E1550" s="9"/>
      <c r="F1550" s="9"/>
      <c r="G1550" s="9"/>
      <c r="H1550" s="9"/>
      <c r="I1550" s="9"/>
      <c r="J1550" s="9"/>
      <c r="K1550" s="9"/>
      <c r="L1550" s="9"/>
      <c r="M1550" s="9"/>
      <c r="N1550" s="9"/>
      <c r="O1550" s="9"/>
      <c r="P1550" s="9"/>
      <c r="Q1550" s="9"/>
      <c r="R1550" s="9"/>
      <c r="S1550" s="9"/>
      <c r="T1550" s="9"/>
      <c r="U1550" s="9"/>
      <c r="V1550" s="9"/>
      <c r="W1550" s="9"/>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c r="BV1550" s="6"/>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row>
    <row r="1551" spans="1:121" hidden="1">
      <c r="A1551" s="9"/>
      <c r="B1551" s="9"/>
      <c r="C1551" s="9"/>
      <c r="D1551" s="9"/>
      <c r="E1551" s="9"/>
      <c r="F1551" s="9"/>
      <c r="G1551" s="9"/>
      <c r="H1551" s="9"/>
      <c r="I1551" s="9"/>
      <c r="J1551" s="9"/>
      <c r="K1551" s="9"/>
      <c r="L1551" s="9"/>
      <c r="M1551" s="9"/>
      <c r="N1551" s="9"/>
      <c r="O1551" s="9"/>
      <c r="P1551" s="9"/>
      <c r="Q1551" s="9"/>
      <c r="R1551" s="9"/>
      <c r="S1551" s="9"/>
      <c r="T1551" s="9"/>
      <c r="U1551" s="9"/>
      <c r="V1551" s="9"/>
      <c r="W1551" s="9"/>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c r="BV1551" s="6"/>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row>
    <row r="1552" spans="1:121" hidden="1">
      <c r="A1552" s="9"/>
      <c r="B1552" s="9"/>
      <c r="C1552" s="9"/>
      <c r="D1552" s="9"/>
      <c r="E1552" s="9"/>
      <c r="F1552" s="9"/>
      <c r="G1552" s="9"/>
      <c r="H1552" s="9"/>
      <c r="I1552" s="9"/>
      <c r="J1552" s="9"/>
      <c r="K1552" s="9"/>
      <c r="L1552" s="9"/>
      <c r="M1552" s="9"/>
      <c r="N1552" s="9"/>
      <c r="O1552" s="9"/>
      <c r="P1552" s="9"/>
      <c r="Q1552" s="9"/>
      <c r="R1552" s="9"/>
      <c r="S1552" s="9"/>
      <c r="T1552" s="9"/>
      <c r="U1552" s="9"/>
      <c r="V1552" s="9"/>
      <c r="W1552" s="9"/>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c r="BV1552" s="6"/>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row>
    <row r="1553" spans="1:121" hidden="1">
      <c r="A1553" s="9"/>
      <c r="B1553" s="9"/>
      <c r="C1553" s="9"/>
      <c r="D1553" s="9"/>
      <c r="E1553" s="9"/>
      <c r="F1553" s="9"/>
      <c r="G1553" s="9"/>
      <c r="H1553" s="9"/>
      <c r="I1553" s="9"/>
      <c r="J1553" s="9"/>
      <c r="K1553" s="9"/>
      <c r="L1553" s="9"/>
      <c r="M1553" s="9"/>
      <c r="N1553" s="9"/>
      <c r="O1553" s="9"/>
      <c r="P1553" s="9"/>
      <c r="Q1553" s="9"/>
      <c r="R1553" s="9"/>
      <c r="S1553" s="9"/>
      <c r="T1553" s="9"/>
      <c r="U1553" s="9"/>
      <c r="V1553" s="9"/>
      <c r="W1553" s="9"/>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c r="BV1553" s="6"/>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row>
    <row r="1554" spans="1:121" hidden="1">
      <c r="A1554" s="9"/>
      <c r="B1554" s="9"/>
      <c r="C1554" s="9"/>
      <c r="D1554" s="9"/>
      <c r="E1554" s="9"/>
      <c r="F1554" s="9"/>
      <c r="G1554" s="9"/>
      <c r="H1554" s="9"/>
      <c r="I1554" s="9"/>
      <c r="J1554" s="9"/>
      <c r="K1554" s="9"/>
      <c r="L1554" s="9"/>
      <c r="M1554" s="9"/>
      <c r="N1554" s="9"/>
      <c r="O1554" s="9"/>
      <c r="P1554" s="9"/>
      <c r="Q1554" s="9"/>
      <c r="R1554" s="9"/>
      <c r="S1554" s="9"/>
      <c r="T1554" s="9"/>
      <c r="U1554" s="9"/>
      <c r="V1554" s="9"/>
      <c r="W1554" s="9"/>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c r="BV1554" s="6"/>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row>
    <row r="1555" spans="1:121" hidden="1">
      <c r="A1555" s="9"/>
      <c r="B1555" s="9"/>
      <c r="C1555" s="9"/>
      <c r="D1555" s="9"/>
      <c r="E1555" s="9"/>
      <c r="F1555" s="9"/>
      <c r="G1555" s="9"/>
      <c r="H1555" s="9"/>
      <c r="I1555" s="9"/>
      <c r="J1555" s="9"/>
      <c r="K1555" s="9"/>
      <c r="L1555" s="9"/>
      <c r="M1555" s="9"/>
      <c r="N1555" s="9"/>
      <c r="O1555" s="9"/>
      <c r="P1555" s="9"/>
      <c r="Q1555" s="9"/>
      <c r="R1555" s="9"/>
      <c r="S1555" s="9"/>
      <c r="T1555" s="9"/>
      <c r="U1555" s="9"/>
      <c r="V1555" s="9"/>
      <c r="W1555" s="9"/>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c r="BV1555" s="6"/>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row>
    <row r="1556" spans="1:121" hidden="1">
      <c r="A1556" s="9"/>
      <c r="B1556" s="9"/>
      <c r="C1556" s="9"/>
      <c r="D1556" s="9"/>
      <c r="E1556" s="9"/>
      <c r="F1556" s="9"/>
      <c r="G1556" s="9"/>
      <c r="H1556" s="9"/>
      <c r="I1556" s="9"/>
      <c r="J1556" s="9"/>
      <c r="K1556" s="9"/>
      <c r="L1556" s="9"/>
      <c r="M1556" s="9"/>
      <c r="N1556" s="9"/>
      <c r="O1556" s="9"/>
      <c r="P1556" s="9"/>
      <c r="Q1556" s="9"/>
      <c r="R1556" s="9"/>
      <c r="S1556" s="9"/>
      <c r="T1556" s="9"/>
      <c r="U1556" s="9"/>
      <c r="V1556" s="9"/>
      <c r="W1556" s="9"/>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c r="BV1556" s="6"/>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row>
    <row r="1557" spans="1:121" hidden="1">
      <c r="A1557" s="9"/>
      <c r="B1557" s="9"/>
      <c r="C1557" s="9"/>
      <c r="D1557" s="9"/>
      <c r="E1557" s="9"/>
      <c r="F1557" s="9"/>
      <c r="G1557" s="9"/>
      <c r="H1557" s="9"/>
      <c r="I1557" s="9"/>
      <c r="J1557" s="9"/>
      <c r="K1557" s="9"/>
      <c r="L1557" s="9"/>
      <c r="M1557" s="9"/>
      <c r="N1557" s="9"/>
      <c r="O1557" s="9"/>
      <c r="P1557" s="9"/>
      <c r="Q1557" s="9"/>
      <c r="R1557" s="9"/>
      <c r="S1557" s="9"/>
      <c r="T1557" s="9"/>
      <c r="U1557" s="9"/>
      <c r="V1557" s="9"/>
      <c r="W1557" s="9"/>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c r="BV1557" s="6"/>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row>
    <row r="1558" spans="1:121" hidden="1">
      <c r="A1558" s="9"/>
      <c r="B1558" s="9"/>
      <c r="C1558" s="9"/>
      <c r="D1558" s="9"/>
      <c r="E1558" s="9"/>
      <c r="F1558" s="9"/>
      <c r="G1558" s="9"/>
      <c r="H1558" s="9"/>
      <c r="I1558" s="9"/>
      <c r="J1558" s="9"/>
      <c r="K1558" s="9"/>
      <c r="L1558" s="9"/>
      <c r="M1558" s="9"/>
      <c r="N1558" s="9"/>
      <c r="O1558" s="9"/>
      <c r="P1558" s="9"/>
      <c r="Q1558" s="9"/>
      <c r="R1558" s="9"/>
      <c r="S1558" s="9"/>
      <c r="T1558" s="9"/>
      <c r="U1558" s="9"/>
      <c r="V1558" s="9"/>
      <c r="W1558" s="9"/>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c r="BV1558" s="6"/>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row>
    <row r="1559" spans="1:121" hidden="1">
      <c r="A1559" s="9"/>
      <c r="B1559" s="9"/>
      <c r="C1559" s="9"/>
      <c r="D1559" s="9"/>
      <c r="E1559" s="9"/>
      <c r="F1559" s="9"/>
      <c r="G1559" s="9"/>
      <c r="H1559" s="9"/>
      <c r="I1559" s="9"/>
      <c r="J1559" s="9"/>
      <c r="K1559" s="9"/>
      <c r="L1559" s="9"/>
      <c r="M1559" s="9"/>
      <c r="N1559" s="9"/>
      <c r="O1559" s="9"/>
      <c r="P1559" s="9"/>
      <c r="Q1559" s="9"/>
      <c r="R1559" s="9"/>
      <c r="S1559" s="9"/>
      <c r="T1559" s="9"/>
      <c r="U1559" s="9"/>
      <c r="V1559" s="9"/>
      <c r="W1559" s="9"/>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c r="BV1559" s="6"/>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row>
    <row r="1560" spans="1:121" hidden="1">
      <c r="A1560" s="9"/>
      <c r="B1560" s="9"/>
      <c r="C1560" s="9"/>
      <c r="D1560" s="9"/>
      <c r="E1560" s="9"/>
      <c r="F1560" s="9"/>
      <c r="G1560" s="9"/>
      <c r="H1560" s="9"/>
      <c r="I1560" s="9"/>
      <c r="J1560" s="9"/>
      <c r="K1560" s="9"/>
      <c r="L1560" s="9"/>
      <c r="M1560" s="9"/>
      <c r="N1560" s="9"/>
      <c r="O1560" s="9"/>
      <c r="P1560" s="9"/>
      <c r="Q1560" s="9"/>
      <c r="R1560" s="9"/>
      <c r="S1560" s="9"/>
      <c r="T1560" s="9"/>
      <c r="U1560" s="9"/>
      <c r="V1560" s="9"/>
      <c r="W1560" s="9"/>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c r="BV1560" s="6"/>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row>
    <row r="1561" spans="1:121" hidden="1">
      <c r="A1561" s="9"/>
      <c r="B1561" s="9"/>
      <c r="C1561" s="9"/>
      <c r="D1561" s="9"/>
      <c r="E1561" s="9"/>
      <c r="F1561" s="9"/>
      <c r="G1561" s="9"/>
      <c r="H1561" s="9"/>
      <c r="I1561" s="9"/>
      <c r="J1561" s="9"/>
      <c r="K1561" s="9"/>
      <c r="L1561" s="9"/>
      <c r="M1561" s="9"/>
      <c r="N1561" s="9"/>
      <c r="O1561" s="9"/>
      <c r="P1561" s="9"/>
      <c r="Q1561" s="9"/>
      <c r="R1561" s="9"/>
      <c r="S1561" s="9"/>
      <c r="T1561" s="9"/>
      <c r="U1561" s="9"/>
      <c r="V1561" s="9"/>
      <c r="W1561" s="9"/>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c r="BV1561" s="6"/>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row>
    <row r="1562" spans="1:121" hidden="1">
      <c r="A1562" s="9"/>
      <c r="B1562" s="9"/>
      <c r="C1562" s="9"/>
      <c r="D1562" s="9"/>
      <c r="E1562" s="9"/>
      <c r="F1562" s="9"/>
      <c r="G1562" s="9"/>
      <c r="H1562" s="9"/>
      <c r="I1562" s="9"/>
      <c r="J1562" s="9"/>
      <c r="K1562" s="9"/>
      <c r="L1562" s="9"/>
      <c r="M1562" s="9"/>
      <c r="N1562" s="9"/>
      <c r="O1562" s="9"/>
      <c r="P1562" s="9"/>
      <c r="Q1562" s="9"/>
      <c r="R1562" s="9"/>
      <c r="S1562" s="9"/>
      <c r="T1562" s="9"/>
      <c r="U1562" s="9"/>
      <c r="V1562" s="9"/>
      <c r="W1562" s="9"/>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c r="BV1562" s="6"/>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row>
    <row r="1563" spans="1:121" hidden="1">
      <c r="A1563" s="9"/>
      <c r="B1563" s="9"/>
      <c r="C1563" s="9"/>
      <c r="D1563" s="9"/>
      <c r="E1563" s="9"/>
      <c r="F1563" s="9"/>
      <c r="G1563" s="9"/>
      <c r="H1563" s="9"/>
      <c r="I1563" s="9"/>
      <c r="J1563" s="9"/>
      <c r="K1563" s="9"/>
      <c r="L1563" s="9"/>
      <c r="M1563" s="9"/>
      <c r="N1563" s="9"/>
      <c r="O1563" s="9"/>
      <c r="P1563" s="9"/>
      <c r="Q1563" s="9"/>
      <c r="R1563" s="9"/>
      <c r="S1563" s="9"/>
      <c r="T1563" s="9"/>
      <c r="U1563" s="9"/>
      <c r="V1563" s="9"/>
      <c r="W1563" s="9"/>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c r="BV1563" s="6"/>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row>
    <row r="1564" spans="1:121" hidden="1">
      <c r="A1564" s="9"/>
      <c r="B1564" s="9"/>
      <c r="C1564" s="9"/>
      <c r="D1564" s="9"/>
      <c r="E1564" s="9"/>
      <c r="F1564" s="9"/>
      <c r="G1564" s="9"/>
      <c r="H1564" s="9"/>
      <c r="I1564" s="9"/>
      <c r="J1564" s="9"/>
      <c r="K1564" s="9"/>
      <c r="L1564" s="9"/>
      <c r="M1564" s="9"/>
      <c r="N1564" s="9"/>
      <c r="O1564" s="9"/>
      <c r="P1564" s="9"/>
      <c r="Q1564" s="9"/>
      <c r="R1564" s="9"/>
      <c r="S1564" s="9"/>
      <c r="T1564" s="9"/>
      <c r="U1564" s="9"/>
      <c r="V1564" s="9"/>
      <c r="W1564" s="9"/>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c r="BV1564" s="6"/>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row>
    <row r="1565" spans="1:121" hidden="1">
      <c r="A1565" s="9"/>
      <c r="B1565" s="9"/>
      <c r="C1565" s="9"/>
      <c r="D1565" s="9"/>
      <c r="E1565" s="9"/>
      <c r="F1565" s="9"/>
      <c r="G1565" s="9"/>
      <c r="H1565" s="9"/>
      <c r="I1565" s="9"/>
      <c r="J1565" s="9"/>
      <c r="K1565" s="9"/>
      <c r="L1565" s="9"/>
      <c r="M1565" s="9"/>
      <c r="N1565" s="9"/>
      <c r="O1565" s="9"/>
      <c r="P1565" s="9"/>
      <c r="Q1565" s="9"/>
      <c r="R1565" s="9"/>
      <c r="S1565" s="9"/>
      <c r="T1565" s="9"/>
      <c r="U1565" s="9"/>
      <c r="V1565" s="9"/>
      <c r="W1565" s="9"/>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c r="BV1565" s="6"/>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row>
    <row r="1566" spans="1:121" hidden="1">
      <c r="A1566" s="9"/>
      <c r="B1566" s="9"/>
      <c r="C1566" s="9"/>
      <c r="D1566" s="9"/>
      <c r="E1566" s="9"/>
      <c r="F1566" s="9"/>
      <c r="G1566" s="9"/>
      <c r="H1566" s="9"/>
      <c r="I1566" s="9"/>
      <c r="J1566" s="9"/>
      <c r="K1566" s="9"/>
      <c r="L1566" s="9"/>
      <c r="M1566" s="9"/>
      <c r="N1566" s="9"/>
      <c r="O1566" s="9"/>
      <c r="P1566" s="9"/>
      <c r="Q1566" s="9"/>
      <c r="R1566" s="9"/>
      <c r="S1566" s="9"/>
      <c r="T1566" s="9"/>
      <c r="U1566" s="9"/>
      <c r="V1566" s="9"/>
      <c r="W1566" s="9"/>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c r="BV1566" s="6"/>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row>
    <row r="1567" spans="1:121" hidden="1">
      <c r="A1567" s="9"/>
      <c r="B1567" s="9"/>
      <c r="C1567" s="9"/>
      <c r="D1567" s="9"/>
      <c r="E1567" s="9"/>
      <c r="F1567" s="9"/>
      <c r="G1567" s="9"/>
      <c r="H1567" s="9"/>
      <c r="I1567" s="9"/>
      <c r="J1567" s="9"/>
      <c r="K1567" s="9"/>
      <c r="L1567" s="9"/>
      <c r="M1567" s="9"/>
      <c r="N1567" s="9"/>
      <c r="O1567" s="9"/>
      <c r="P1567" s="9"/>
      <c r="Q1567" s="9"/>
      <c r="R1567" s="9"/>
      <c r="S1567" s="9"/>
      <c r="T1567" s="9"/>
      <c r="U1567" s="9"/>
      <c r="V1567" s="9"/>
      <c r="W1567" s="9"/>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c r="BV1567" s="6"/>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row>
    <row r="1568" spans="1:121" hidden="1">
      <c r="A1568" s="9"/>
      <c r="B1568" s="9"/>
      <c r="C1568" s="9"/>
      <c r="D1568" s="9"/>
      <c r="E1568" s="9"/>
      <c r="F1568" s="9"/>
      <c r="G1568" s="9"/>
      <c r="H1568" s="9"/>
      <c r="I1568" s="9"/>
      <c r="J1568" s="9"/>
      <c r="K1568" s="9"/>
      <c r="L1568" s="9"/>
      <c r="M1568" s="9"/>
      <c r="N1568" s="9"/>
      <c r="O1568" s="9"/>
      <c r="P1568" s="9"/>
      <c r="Q1568" s="9"/>
      <c r="R1568" s="9"/>
      <c r="S1568" s="9"/>
      <c r="T1568" s="9"/>
      <c r="U1568" s="9"/>
      <c r="V1568" s="9"/>
      <c r="W1568" s="9"/>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c r="BV1568" s="6"/>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row>
    <row r="1569" spans="1:121" hidden="1">
      <c r="A1569" s="9"/>
      <c r="B1569" s="9"/>
      <c r="C1569" s="9"/>
      <c r="D1569" s="9"/>
      <c r="E1569" s="9"/>
      <c r="F1569" s="9"/>
      <c r="G1569" s="9"/>
      <c r="H1569" s="9"/>
      <c r="I1569" s="9"/>
      <c r="J1569" s="9"/>
      <c r="K1569" s="9"/>
      <c r="L1569" s="9"/>
      <c r="M1569" s="9"/>
      <c r="N1569" s="9"/>
      <c r="O1569" s="9"/>
      <c r="P1569" s="9"/>
      <c r="Q1569" s="9"/>
      <c r="R1569" s="9"/>
      <c r="S1569" s="9"/>
      <c r="T1569" s="9"/>
      <c r="U1569" s="9"/>
      <c r="V1569" s="9"/>
      <c r="W1569" s="9"/>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c r="BV1569" s="6"/>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row>
    <row r="1570" spans="1:121" hidden="1">
      <c r="A1570" s="9"/>
      <c r="B1570" s="9"/>
      <c r="C1570" s="9"/>
      <c r="D1570" s="9"/>
      <c r="E1570" s="9"/>
      <c r="F1570" s="9"/>
      <c r="G1570" s="9"/>
      <c r="H1570" s="9"/>
      <c r="I1570" s="9"/>
      <c r="J1570" s="9"/>
      <c r="K1570" s="9"/>
      <c r="L1570" s="9"/>
      <c r="M1570" s="9"/>
      <c r="N1570" s="9"/>
      <c r="O1570" s="9"/>
      <c r="P1570" s="9"/>
      <c r="Q1570" s="9"/>
      <c r="R1570" s="9"/>
      <c r="S1570" s="9"/>
      <c r="T1570" s="9"/>
      <c r="U1570" s="9"/>
      <c r="V1570" s="9"/>
      <c r="W1570" s="9"/>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c r="BV1570" s="6"/>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row>
    <row r="1571" spans="1:121" hidden="1">
      <c r="A1571" s="9"/>
      <c r="B1571" s="9"/>
      <c r="C1571" s="9"/>
      <c r="D1571" s="9"/>
      <c r="E1571" s="9"/>
      <c r="F1571" s="9"/>
      <c r="G1571" s="9"/>
      <c r="H1571" s="9"/>
      <c r="I1571" s="9"/>
      <c r="J1571" s="9"/>
      <c r="K1571" s="9"/>
      <c r="L1571" s="9"/>
      <c r="M1571" s="9"/>
      <c r="N1571" s="9"/>
      <c r="O1571" s="9"/>
      <c r="P1571" s="9"/>
      <c r="Q1571" s="9"/>
      <c r="R1571" s="9"/>
      <c r="S1571" s="9"/>
      <c r="T1571" s="9"/>
      <c r="U1571" s="9"/>
      <c r="V1571" s="9"/>
      <c r="W1571" s="9"/>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c r="BV1571" s="6"/>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row>
    <row r="1572" spans="1:121" hidden="1">
      <c r="A1572" s="9"/>
      <c r="B1572" s="9"/>
      <c r="C1572" s="9"/>
      <c r="D1572" s="9"/>
      <c r="E1572" s="9"/>
      <c r="F1572" s="9"/>
      <c r="G1572" s="9"/>
      <c r="H1572" s="9"/>
      <c r="I1572" s="9"/>
      <c r="J1572" s="9"/>
      <c r="K1572" s="9"/>
      <c r="L1572" s="9"/>
      <c r="M1572" s="9"/>
      <c r="N1572" s="9"/>
      <c r="O1572" s="9"/>
      <c r="P1572" s="9"/>
      <c r="Q1572" s="9"/>
      <c r="R1572" s="9"/>
      <c r="S1572" s="9"/>
      <c r="T1572" s="9"/>
      <c r="U1572" s="9"/>
      <c r="V1572" s="9"/>
      <c r="W1572" s="9"/>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c r="BV1572" s="6"/>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row>
    <row r="1573" spans="1:121" hidden="1">
      <c r="A1573" s="9"/>
      <c r="B1573" s="9"/>
      <c r="C1573" s="9"/>
      <c r="D1573" s="9"/>
      <c r="E1573" s="9"/>
      <c r="F1573" s="9"/>
      <c r="G1573" s="9"/>
      <c r="H1573" s="9"/>
      <c r="I1573" s="9"/>
      <c r="J1573" s="9"/>
      <c r="K1573" s="9"/>
      <c r="L1573" s="9"/>
      <c r="M1573" s="9"/>
      <c r="N1573" s="9"/>
      <c r="O1573" s="9"/>
      <c r="P1573" s="9"/>
      <c r="Q1573" s="9"/>
      <c r="R1573" s="9"/>
      <c r="S1573" s="9"/>
      <c r="T1573" s="9"/>
      <c r="U1573" s="9"/>
      <c r="V1573" s="9"/>
      <c r="W1573" s="9"/>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c r="BV1573" s="6"/>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row>
    <row r="1574" spans="1:121" hidden="1">
      <c r="A1574" s="9"/>
      <c r="B1574" s="9"/>
      <c r="C1574" s="9"/>
      <c r="D1574" s="9"/>
      <c r="E1574" s="9"/>
      <c r="F1574" s="9"/>
      <c r="G1574" s="9"/>
      <c r="H1574" s="9"/>
      <c r="I1574" s="9"/>
      <c r="J1574" s="9"/>
      <c r="K1574" s="9"/>
      <c r="L1574" s="9"/>
      <c r="M1574" s="9"/>
      <c r="N1574" s="9"/>
      <c r="O1574" s="9"/>
      <c r="P1574" s="9"/>
      <c r="Q1574" s="9"/>
      <c r="R1574" s="9"/>
      <c r="S1574" s="9"/>
      <c r="T1574" s="9"/>
      <c r="U1574" s="9"/>
      <c r="V1574" s="9"/>
      <c r="W1574" s="9"/>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c r="BV1574" s="6"/>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row>
    <row r="1575" spans="1:121" hidden="1">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c r="BV1575" s="6"/>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row>
    <row r="1576" spans="1:121" hidden="1">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c r="BV1576" s="6"/>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row>
    <row r="1577" spans="1:121" hidden="1">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c r="BV1577" s="6"/>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row>
    <row r="1578" spans="1:121" hidden="1">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c r="BV1578" s="6"/>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row>
    <row r="1579" spans="1:121" hidden="1">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c r="BV1579" s="6"/>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row>
    <row r="1580" spans="1:121" hidden="1">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c r="BV1580" s="6"/>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row>
    <row r="1581" spans="1:121" hidden="1">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c r="BV1581" s="6"/>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row>
    <row r="1582" spans="1:121" hidden="1">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c r="BV1582" s="6"/>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row>
    <row r="1583" spans="1:121" hidden="1">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c r="BV1583" s="6"/>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row>
    <row r="1584" spans="1:121" hidden="1">
      <c r="A1584" s="9"/>
      <c r="B1584" s="9"/>
      <c r="C1584" s="9"/>
      <c r="D1584" s="9"/>
      <c r="E1584" s="9"/>
      <c r="F1584" s="9"/>
      <c r="G1584" s="9"/>
      <c r="H1584" s="9"/>
      <c r="I1584" s="9"/>
      <c r="J1584" s="9"/>
      <c r="K1584" s="9"/>
      <c r="L1584" s="9"/>
      <c r="M1584" s="9"/>
      <c r="N1584" s="9"/>
      <c r="O1584" s="9"/>
      <c r="P1584" s="9"/>
      <c r="Q1584" s="9"/>
      <c r="R1584" s="9"/>
      <c r="S1584" s="9"/>
      <c r="T1584" s="9"/>
      <c r="U1584" s="9"/>
      <c r="V1584" s="9"/>
      <c r="W1584" s="9"/>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c r="BV1584" s="6"/>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row>
    <row r="1585" spans="1:121" hidden="1">
      <c r="A1585" s="9"/>
      <c r="B1585" s="9"/>
      <c r="C1585" s="9"/>
      <c r="D1585" s="9"/>
      <c r="E1585" s="9"/>
      <c r="F1585" s="9"/>
      <c r="G1585" s="9"/>
      <c r="H1585" s="9"/>
      <c r="I1585" s="9"/>
      <c r="J1585" s="9"/>
      <c r="K1585" s="9"/>
      <c r="L1585" s="9"/>
      <c r="M1585" s="9"/>
      <c r="N1585" s="9"/>
      <c r="O1585" s="9"/>
      <c r="P1585" s="9"/>
      <c r="Q1585" s="9"/>
      <c r="R1585" s="9"/>
      <c r="S1585" s="9"/>
      <c r="T1585" s="9"/>
      <c r="U1585" s="9"/>
      <c r="V1585" s="9"/>
      <c r="W1585" s="9"/>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c r="BV1585" s="6"/>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row>
    <row r="1586" spans="1:121" hidden="1">
      <c r="A1586" s="9"/>
      <c r="B1586" s="9"/>
      <c r="C1586" s="9"/>
      <c r="D1586" s="9"/>
      <c r="E1586" s="9"/>
      <c r="F1586" s="9"/>
      <c r="G1586" s="9"/>
      <c r="H1586" s="9"/>
      <c r="I1586" s="9"/>
      <c r="J1586" s="9"/>
      <c r="K1586" s="9"/>
      <c r="L1586" s="9"/>
      <c r="M1586" s="9"/>
      <c r="N1586" s="9"/>
      <c r="O1586" s="9"/>
      <c r="P1586" s="9"/>
      <c r="Q1586" s="9"/>
      <c r="R1586" s="9"/>
      <c r="S1586" s="9"/>
      <c r="T1586" s="9"/>
      <c r="U1586" s="9"/>
      <c r="V1586" s="9"/>
      <c r="W1586" s="9"/>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c r="BV1586" s="6"/>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row>
    <row r="1587" spans="1:121" hidden="1">
      <c r="A1587" s="9"/>
      <c r="B1587" s="9"/>
      <c r="C1587" s="9"/>
      <c r="D1587" s="9"/>
      <c r="E1587" s="9"/>
      <c r="F1587" s="9"/>
      <c r="G1587" s="9"/>
      <c r="H1587" s="9"/>
      <c r="I1587" s="9"/>
      <c r="J1587" s="9"/>
      <c r="K1587" s="9"/>
      <c r="L1587" s="9"/>
      <c r="M1587" s="9"/>
      <c r="N1587" s="9"/>
      <c r="O1587" s="9"/>
      <c r="P1587" s="9"/>
      <c r="Q1587" s="9"/>
      <c r="R1587" s="9"/>
      <c r="S1587" s="9"/>
      <c r="T1587" s="9"/>
      <c r="U1587" s="9"/>
      <c r="V1587" s="9"/>
      <c r="W1587" s="9"/>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c r="BV1587" s="6"/>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row>
    <row r="1588" spans="1:121" hidden="1">
      <c r="A1588" s="9"/>
      <c r="B1588" s="9"/>
      <c r="C1588" s="9"/>
      <c r="D1588" s="9"/>
      <c r="E1588" s="9"/>
      <c r="F1588" s="9"/>
      <c r="G1588" s="9"/>
      <c r="H1588" s="9"/>
      <c r="I1588" s="9"/>
      <c r="J1588" s="9"/>
      <c r="K1588" s="9"/>
      <c r="L1588" s="9"/>
      <c r="M1588" s="9"/>
      <c r="N1588" s="9"/>
      <c r="O1588" s="9"/>
      <c r="P1588" s="9"/>
      <c r="Q1588" s="9"/>
      <c r="R1588" s="9"/>
      <c r="S1588" s="9"/>
      <c r="T1588" s="9"/>
      <c r="U1588" s="9"/>
      <c r="V1588" s="9"/>
      <c r="W1588" s="9"/>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c r="BV1588" s="6"/>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row>
    <row r="1589" spans="1:121" hidden="1">
      <c r="A1589" s="9"/>
      <c r="B1589" s="9"/>
      <c r="C1589" s="9"/>
      <c r="D1589" s="9"/>
      <c r="E1589" s="9"/>
      <c r="F1589" s="9"/>
      <c r="G1589" s="9"/>
      <c r="H1589" s="9"/>
      <c r="I1589" s="9"/>
      <c r="J1589" s="9"/>
      <c r="K1589" s="9"/>
      <c r="L1589" s="9"/>
      <c r="M1589" s="9"/>
      <c r="N1589" s="9"/>
      <c r="O1589" s="9"/>
      <c r="P1589" s="9"/>
      <c r="Q1589" s="9"/>
      <c r="R1589" s="9"/>
      <c r="S1589" s="9"/>
      <c r="T1589" s="9"/>
      <c r="U1589" s="9"/>
      <c r="V1589" s="9"/>
      <c r="W1589" s="9"/>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c r="BV1589" s="6"/>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row>
    <row r="1590" spans="1:121" hidden="1">
      <c r="A1590" s="9"/>
      <c r="B1590" s="9"/>
      <c r="C1590" s="9"/>
      <c r="D1590" s="9"/>
      <c r="E1590" s="9"/>
      <c r="F1590" s="9"/>
      <c r="G1590" s="9"/>
      <c r="H1590" s="9"/>
      <c r="I1590" s="9"/>
      <c r="J1590" s="9"/>
      <c r="K1590" s="9"/>
      <c r="L1590" s="9"/>
      <c r="M1590" s="9"/>
      <c r="N1590" s="9"/>
      <c r="O1590" s="9"/>
      <c r="P1590" s="9"/>
      <c r="Q1590" s="9"/>
      <c r="R1590" s="9"/>
      <c r="S1590" s="9"/>
      <c r="T1590" s="9"/>
      <c r="U1590" s="9"/>
      <c r="V1590" s="9"/>
      <c r="W1590" s="9"/>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c r="BV1590" s="6"/>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row>
    <row r="1591" spans="1:121" hidden="1">
      <c r="A1591" s="9"/>
      <c r="B1591" s="9"/>
      <c r="C1591" s="9"/>
      <c r="D1591" s="9"/>
      <c r="E1591" s="9"/>
      <c r="F1591" s="9"/>
      <c r="G1591" s="9"/>
      <c r="H1591" s="9"/>
      <c r="I1591" s="9"/>
      <c r="J1591" s="9"/>
      <c r="K1591" s="9"/>
      <c r="L1591" s="9"/>
      <c r="M1591" s="9"/>
      <c r="N1591" s="9"/>
      <c r="O1591" s="9"/>
      <c r="P1591" s="9"/>
      <c r="Q1591" s="9"/>
      <c r="R1591" s="9"/>
      <c r="S1591" s="9"/>
      <c r="T1591" s="9"/>
      <c r="U1591" s="9"/>
      <c r="V1591" s="9"/>
      <c r="W1591" s="9"/>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c r="BV1591" s="6"/>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row>
    <row r="1592" spans="1:121" hidden="1">
      <c r="A1592" s="9"/>
      <c r="B1592" s="9"/>
      <c r="C1592" s="9"/>
      <c r="D1592" s="9"/>
      <c r="E1592" s="9"/>
      <c r="F1592" s="9"/>
      <c r="G1592" s="9"/>
      <c r="H1592" s="9"/>
      <c r="I1592" s="9"/>
      <c r="J1592" s="9"/>
      <c r="K1592" s="9"/>
      <c r="L1592" s="9"/>
      <c r="M1592" s="9"/>
      <c r="N1592" s="9"/>
      <c r="O1592" s="9"/>
      <c r="P1592" s="9"/>
      <c r="Q1592" s="9"/>
      <c r="R1592" s="9"/>
      <c r="S1592" s="9"/>
      <c r="T1592" s="9"/>
      <c r="U1592" s="9"/>
      <c r="V1592" s="9"/>
      <c r="W1592" s="9"/>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c r="BV1592" s="6"/>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row>
    <row r="1593" spans="1:121" hidden="1">
      <c r="A1593" s="9"/>
      <c r="B1593" s="9"/>
      <c r="C1593" s="9"/>
      <c r="D1593" s="9"/>
      <c r="E1593" s="9"/>
      <c r="F1593" s="9"/>
      <c r="G1593" s="9"/>
      <c r="H1593" s="9"/>
      <c r="I1593" s="9"/>
      <c r="J1593" s="9"/>
      <c r="K1593" s="9"/>
      <c r="L1593" s="9"/>
      <c r="M1593" s="9"/>
      <c r="N1593" s="9"/>
      <c r="O1593" s="9"/>
      <c r="P1593" s="9"/>
      <c r="Q1593" s="9"/>
      <c r="R1593" s="9"/>
      <c r="S1593" s="9"/>
      <c r="T1593" s="9"/>
      <c r="U1593" s="9"/>
      <c r="V1593" s="9"/>
      <c r="W1593" s="9"/>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c r="BV1593" s="6"/>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row>
    <row r="1594" spans="1:121" hidden="1">
      <c r="A1594" s="9"/>
      <c r="B1594" s="9"/>
      <c r="C1594" s="9"/>
      <c r="D1594" s="9"/>
      <c r="E1594" s="9"/>
      <c r="F1594" s="9"/>
      <c r="G1594" s="9"/>
      <c r="H1594" s="9"/>
      <c r="I1594" s="9"/>
      <c r="J1594" s="9"/>
      <c r="K1594" s="9"/>
      <c r="L1594" s="9"/>
      <c r="M1594" s="9"/>
      <c r="N1594" s="9"/>
      <c r="O1594" s="9"/>
      <c r="P1594" s="9"/>
      <c r="Q1594" s="9"/>
      <c r="R1594" s="9"/>
      <c r="S1594" s="9"/>
      <c r="T1594" s="9"/>
      <c r="U1594" s="9"/>
      <c r="V1594" s="9"/>
      <c r="W1594" s="9"/>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c r="BV1594" s="6"/>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row>
    <row r="1595" spans="1:121" hidden="1">
      <c r="A1595" s="9"/>
      <c r="B1595" s="9"/>
      <c r="C1595" s="9"/>
      <c r="D1595" s="9"/>
      <c r="E1595" s="9"/>
      <c r="F1595" s="9"/>
      <c r="G1595" s="9"/>
      <c r="H1595" s="9"/>
      <c r="I1595" s="9"/>
      <c r="J1595" s="9"/>
      <c r="K1595" s="9"/>
      <c r="L1595" s="9"/>
      <c r="M1595" s="9"/>
      <c r="N1595" s="9"/>
      <c r="O1595" s="9"/>
      <c r="P1595" s="9"/>
      <c r="Q1595" s="9"/>
      <c r="R1595" s="9"/>
      <c r="S1595" s="9"/>
      <c r="T1595" s="9"/>
      <c r="U1595" s="9"/>
      <c r="V1595" s="9"/>
      <c r="W1595" s="9"/>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c r="BV1595" s="6"/>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row>
    <row r="1596" spans="1:121" hidden="1">
      <c r="A1596" s="9"/>
      <c r="B1596" s="9"/>
      <c r="C1596" s="9"/>
      <c r="D1596" s="9"/>
      <c r="E1596" s="9"/>
      <c r="F1596" s="9"/>
      <c r="G1596" s="9"/>
      <c r="H1596" s="9"/>
      <c r="I1596" s="9"/>
      <c r="J1596" s="9"/>
      <c r="K1596" s="9"/>
      <c r="L1596" s="9"/>
      <c r="M1596" s="9"/>
      <c r="N1596" s="9"/>
      <c r="O1596" s="9"/>
      <c r="P1596" s="9"/>
      <c r="Q1596" s="9"/>
      <c r="R1596" s="9"/>
      <c r="S1596" s="9"/>
      <c r="T1596" s="9"/>
      <c r="U1596" s="9"/>
      <c r="V1596" s="9"/>
      <c r="W1596" s="9"/>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c r="BV1596" s="6"/>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row>
    <row r="1597" spans="1:121" hidden="1">
      <c r="A1597" s="9"/>
      <c r="B1597" s="9"/>
      <c r="C1597" s="9"/>
      <c r="D1597" s="9"/>
      <c r="E1597" s="9"/>
      <c r="F1597" s="9"/>
      <c r="G1597" s="9"/>
      <c r="H1597" s="9"/>
      <c r="I1597" s="9"/>
      <c r="J1597" s="9"/>
      <c r="K1597" s="9"/>
      <c r="L1597" s="9"/>
      <c r="M1597" s="9"/>
      <c r="N1597" s="9"/>
      <c r="O1597" s="9"/>
      <c r="P1597" s="9"/>
      <c r="Q1597" s="9"/>
      <c r="R1597" s="9"/>
      <c r="S1597" s="9"/>
      <c r="T1597" s="9"/>
      <c r="U1597" s="9"/>
      <c r="V1597" s="9"/>
      <c r="W1597" s="9"/>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c r="BV1597" s="6"/>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row>
    <row r="1598" spans="1:121" hidden="1">
      <c r="A1598" s="9"/>
      <c r="B1598" s="9"/>
      <c r="C1598" s="9"/>
      <c r="D1598" s="9"/>
      <c r="E1598" s="9"/>
      <c r="F1598" s="9"/>
      <c r="G1598" s="9"/>
      <c r="H1598" s="9"/>
      <c r="I1598" s="9"/>
      <c r="J1598" s="9"/>
      <c r="K1598" s="9"/>
      <c r="L1598" s="9"/>
      <c r="M1598" s="9"/>
      <c r="N1598" s="9"/>
      <c r="O1598" s="9"/>
      <c r="P1598" s="9"/>
      <c r="Q1598" s="9"/>
      <c r="R1598" s="9"/>
      <c r="S1598" s="9"/>
      <c r="T1598" s="9"/>
      <c r="U1598" s="9"/>
      <c r="V1598" s="9"/>
      <c r="W1598" s="9"/>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c r="BV1598" s="6"/>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row>
    <row r="1599" spans="1:121" hidden="1">
      <c r="A1599" s="9"/>
      <c r="B1599" s="9"/>
      <c r="C1599" s="9"/>
      <c r="D1599" s="9"/>
      <c r="E1599" s="9"/>
      <c r="F1599" s="9"/>
      <c r="G1599" s="9"/>
      <c r="H1599" s="9"/>
      <c r="I1599" s="9"/>
      <c r="J1599" s="9"/>
      <c r="K1599" s="9"/>
      <c r="L1599" s="9"/>
      <c r="M1599" s="9"/>
      <c r="N1599" s="9"/>
      <c r="O1599" s="9"/>
      <c r="P1599" s="9"/>
      <c r="Q1599" s="9"/>
      <c r="R1599" s="9"/>
      <c r="S1599" s="9"/>
      <c r="T1599" s="9"/>
      <c r="U1599" s="9"/>
      <c r="V1599" s="9"/>
      <c r="W1599" s="9"/>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c r="BV1599" s="6"/>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row>
    <row r="1600" spans="1:121" hidden="1">
      <c r="A1600" s="9"/>
      <c r="B1600" s="9"/>
      <c r="C1600" s="9"/>
      <c r="D1600" s="9"/>
      <c r="E1600" s="9"/>
      <c r="F1600" s="9"/>
      <c r="G1600" s="9"/>
      <c r="H1600" s="9"/>
      <c r="I1600" s="9"/>
      <c r="J1600" s="9"/>
      <c r="K1600" s="9"/>
      <c r="L1600" s="9"/>
      <c r="M1600" s="9"/>
      <c r="N1600" s="9"/>
      <c r="O1600" s="9"/>
      <c r="P1600" s="9"/>
      <c r="Q1600" s="9"/>
      <c r="R1600" s="9"/>
      <c r="S1600" s="9"/>
      <c r="T1600" s="9"/>
      <c r="U1600" s="9"/>
      <c r="V1600" s="9"/>
      <c r="W1600" s="9"/>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c r="BV1600" s="6"/>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row>
    <row r="1601" spans="1:121" hidden="1">
      <c r="A1601" s="9"/>
      <c r="B1601" s="9"/>
      <c r="C1601" s="9"/>
      <c r="D1601" s="9"/>
      <c r="E1601" s="9"/>
      <c r="F1601" s="9"/>
      <c r="G1601" s="9"/>
      <c r="H1601" s="9"/>
      <c r="I1601" s="9"/>
      <c r="J1601" s="9"/>
      <c r="K1601" s="9"/>
      <c r="L1601" s="9"/>
      <c r="M1601" s="9"/>
      <c r="N1601" s="9"/>
      <c r="O1601" s="9"/>
      <c r="P1601" s="9"/>
      <c r="Q1601" s="9"/>
      <c r="R1601" s="9"/>
      <c r="S1601" s="9"/>
      <c r="T1601" s="9"/>
      <c r="U1601" s="9"/>
      <c r="V1601" s="9"/>
      <c r="W1601" s="9"/>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c r="BV1601" s="6"/>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row>
    <row r="1602" spans="1:121" hidden="1">
      <c r="A1602" s="9"/>
      <c r="B1602" s="9"/>
      <c r="C1602" s="9"/>
      <c r="D1602" s="9"/>
      <c r="E1602" s="9"/>
      <c r="F1602" s="9"/>
      <c r="G1602" s="9"/>
      <c r="H1602" s="9"/>
      <c r="I1602" s="9"/>
      <c r="J1602" s="9"/>
      <c r="K1602" s="9"/>
      <c r="L1602" s="9"/>
      <c r="M1602" s="9"/>
      <c r="N1602" s="9"/>
      <c r="O1602" s="9"/>
      <c r="P1602" s="9"/>
      <c r="Q1602" s="9"/>
      <c r="R1602" s="9"/>
      <c r="S1602" s="9"/>
      <c r="T1602" s="9"/>
      <c r="U1602" s="9"/>
      <c r="V1602" s="9"/>
      <c r="W1602" s="9"/>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c r="BV1602" s="6"/>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row>
    <row r="1603" spans="1:121" hidden="1">
      <c r="A1603" s="9"/>
      <c r="B1603" s="9"/>
      <c r="C1603" s="9"/>
      <c r="D1603" s="9"/>
      <c r="E1603" s="9"/>
      <c r="F1603" s="9"/>
      <c r="G1603" s="9"/>
      <c r="H1603" s="9"/>
      <c r="I1603" s="9"/>
      <c r="J1603" s="9"/>
      <c r="K1603" s="9"/>
      <c r="L1603" s="9"/>
      <c r="M1603" s="9"/>
      <c r="N1603" s="9"/>
      <c r="O1603" s="9"/>
      <c r="P1603" s="9"/>
      <c r="Q1603" s="9"/>
      <c r="R1603" s="9"/>
      <c r="S1603" s="9"/>
      <c r="T1603" s="9"/>
      <c r="U1603" s="9"/>
      <c r="V1603" s="9"/>
      <c r="W1603" s="9"/>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c r="BV1603" s="6"/>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row>
    <row r="1604" spans="1:121" hidden="1">
      <c r="A1604" s="9"/>
      <c r="B1604" s="9"/>
      <c r="C1604" s="9"/>
      <c r="D1604" s="9"/>
      <c r="E1604" s="9"/>
      <c r="F1604" s="9"/>
      <c r="G1604" s="9"/>
      <c r="H1604" s="9"/>
      <c r="I1604" s="9"/>
      <c r="J1604" s="9"/>
      <c r="K1604" s="9"/>
      <c r="L1604" s="9"/>
      <c r="M1604" s="9"/>
      <c r="N1604" s="9"/>
      <c r="O1604" s="9"/>
      <c r="P1604" s="9"/>
      <c r="Q1604" s="9"/>
      <c r="R1604" s="9"/>
      <c r="S1604" s="9"/>
      <c r="T1604" s="9"/>
      <c r="U1604" s="9"/>
      <c r="V1604" s="9"/>
      <c r="W1604" s="9"/>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c r="BV1604" s="6"/>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row>
    <row r="1605" spans="1:121" hidden="1">
      <c r="A1605" s="9"/>
      <c r="B1605" s="9"/>
      <c r="C1605" s="9"/>
      <c r="D1605" s="9"/>
      <c r="E1605" s="9"/>
      <c r="F1605" s="9"/>
      <c r="G1605" s="9"/>
      <c r="H1605" s="9"/>
      <c r="I1605" s="9"/>
      <c r="J1605" s="9"/>
      <c r="K1605" s="9"/>
      <c r="L1605" s="9"/>
      <c r="M1605" s="9"/>
      <c r="N1605" s="9"/>
      <c r="O1605" s="9"/>
      <c r="P1605" s="9"/>
      <c r="Q1605" s="9"/>
      <c r="R1605" s="9"/>
      <c r="S1605" s="9"/>
      <c r="T1605" s="9"/>
      <c r="U1605" s="9"/>
      <c r="V1605" s="9"/>
      <c r="W1605" s="9"/>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c r="BV1605" s="6"/>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row>
    <row r="1606" spans="1:121" hidden="1">
      <c r="A1606" s="9"/>
      <c r="B1606" s="9"/>
      <c r="C1606" s="9"/>
      <c r="D1606" s="9"/>
      <c r="E1606" s="9"/>
      <c r="F1606" s="9"/>
      <c r="G1606" s="9"/>
      <c r="H1606" s="9"/>
      <c r="I1606" s="9"/>
      <c r="J1606" s="9"/>
      <c r="K1606" s="9"/>
      <c r="L1606" s="9"/>
      <c r="M1606" s="9"/>
      <c r="N1606" s="9"/>
      <c r="O1606" s="9"/>
      <c r="P1606" s="9"/>
      <c r="Q1606" s="9"/>
      <c r="R1606" s="9"/>
      <c r="S1606" s="9"/>
      <c r="T1606" s="9"/>
      <c r="U1606" s="9"/>
      <c r="V1606" s="9"/>
      <c r="W1606" s="9"/>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c r="BV1606" s="6"/>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row>
    <row r="1607" spans="1:121" hidden="1">
      <c r="A1607" s="9"/>
      <c r="B1607" s="9"/>
      <c r="C1607" s="9"/>
      <c r="D1607" s="9"/>
      <c r="E1607" s="9"/>
      <c r="F1607" s="9"/>
      <c r="G1607" s="9"/>
      <c r="H1607" s="9"/>
      <c r="I1607" s="9"/>
      <c r="J1607" s="9"/>
      <c r="K1607" s="9"/>
      <c r="L1607" s="9"/>
      <c r="M1607" s="9"/>
      <c r="N1607" s="9"/>
      <c r="O1607" s="9"/>
      <c r="P1607" s="9"/>
      <c r="Q1607" s="9"/>
      <c r="R1607" s="9"/>
      <c r="S1607" s="9"/>
      <c r="T1607" s="9"/>
      <c r="U1607" s="9"/>
      <c r="V1607" s="9"/>
      <c r="W1607" s="9"/>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c r="BV1607" s="6"/>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row>
    <row r="1608" spans="1:121" hidden="1">
      <c r="A1608" s="9"/>
      <c r="B1608" s="9"/>
      <c r="C1608" s="9"/>
      <c r="D1608" s="9"/>
      <c r="E1608" s="9"/>
      <c r="F1608" s="9"/>
      <c r="G1608" s="9"/>
      <c r="H1608" s="9"/>
      <c r="I1608" s="9"/>
      <c r="J1608" s="9"/>
      <c r="K1608" s="9"/>
      <c r="L1608" s="9"/>
      <c r="M1608" s="9"/>
      <c r="N1608" s="9"/>
      <c r="O1608" s="9"/>
      <c r="P1608" s="9"/>
      <c r="Q1608" s="9"/>
      <c r="R1608" s="9"/>
      <c r="S1608" s="9"/>
      <c r="T1608" s="9"/>
      <c r="U1608" s="9"/>
      <c r="V1608" s="9"/>
      <c r="W1608" s="9"/>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c r="BV1608" s="6"/>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row>
    <row r="1609" spans="1:121" hidden="1">
      <c r="A1609" s="9"/>
      <c r="B1609" s="9"/>
      <c r="C1609" s="9"/>
      <c r="D1609" s="9"/>
      <c r="E1609" s="9"/>
      <c r="F1609" s="9"/>
      <c r="G1609" s="9"/>
      <c r="H1609" s="9"/>
      <c r="I1609" s="9"/>
      <c r="J1609" s="9"/>
      <c r="K1609" s="9"/>
      <c r="L1609" s="9"/>
      <c r="M1609" s="9"/>
      <c r="N1609" s="9"/>
      <c r="O1609" s="9"/>
      <c r="P1609" s="9"/>
      <c r="Q1609" s="9"/>
      <c r="R1609" s="9"/>
      <c r="S1609" s="9"/>
      <c r="T1609" s="9"/>
      <c r="U1609" s="9"/>
      <c r="V1609" s="9"/>
      <c r="W1609" s="9"/>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c r="BV1609" s="6"/>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row>
    <row r="1610" spans="1:121" hidden="1">
      <c r="A1610" s="9"/>
      <c r="B1610" s="9"/>
      <c r="C1610" s="9"/>
      <c r="D1610" s="9"/>
      <c r="E1610" s="9"/>
      <c r="F1610" s="9"/>
      <c r="G1610" s="9"/>
      <c r="H1610" s="9"/>
      <c r="I1610" s="9"/>
      <c r="J1610" s="9"/>
      <c r="K1610" s="9"/>
      <c r="L1610" s="9"/>
      <c r="M1610" s="9"/>
      <c r="N1610" s="9"/>
      <c r="O1610" s="9"/>
      <c r="P1610" s="9"/>
      <c r="Q1610" s="9"/>
      <c r="R1610" s="9"/>
      <c r="S1610" s="9"/>
      <c r="T1610" s="9"/>
      <c r="U1610" s="9"/>
      <c r="V1610" s="9"/>
      <c r="W1610" s="9"/>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c r="BV1610" s="6"/>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row>
    <row r="1611" spans="1:121" hidden="1">
      <c r="A1611" s="9"/>
      <c r="B1611" s="9"/>
      <c r="C1611" s="9"/>
      <c r="D1611" s="9"/>
      <c r="E1611" s="9"/>
      <c r="F1611" s="9"/>
      <c r="G1611" s="9"/>
      <c r="H1611" s="9"/>
      <c r="I1611" s="9"/>
      <c r="J1611" s="9"/>
      <c r="K1611" s="9"/>
      <c r="L1611" s="9"/>
      <c r="M1611" s="9"/>
      <c r="N1611" s="9"/>
      <c r="O1611" s="9"/>
      <c r="P1611" s="9"/>
      <c r="Q1611" s="9"/>
      <c r="R1611" s="9"/>
      <c r="S1611" s="9"/>
      <c r="T1611" s="9"/>
      <c r="U1611" s="9"/>
      <c r="V1611" s="9"/>
      <c r="W1611" s="9"/>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c r="BV1611" s="6"/>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row>
    <row r="1612" spans="1:121" hidden="1">
      <c r="A1612" s="9"/>
      <c r="B1612" s="9"/>
      <c r="C1612" s="9"/>
      <c r="D1612" s="9"/>
      <c r="E1612" s="9"/>
      <c r="F1612" s="9"/>
      <c r="G1612" s="9"/>
      <c r="H1612" s="9"/>
      <c r="I1612" s="9"/>
      <c r="J1612" s="9"/>
      <c r="K1612" s="9"/>
      <c r="L1612" s="9"/>
      <c r="M1612" s="9"/>
      <c r="N1612" s="9"/>
      <c r="O1612" s="9"/>
      <c r="P1612" s="9"/>
      <c r="Q1612" s="9"/>
      <c r="R1612" s="9"/>
      <c r="S1612" s="9"/>
      <c r="T1612" s="9"/>
      <c r="U1612" s="9"/>
      <c r="V1612" s="9"/>
      <c r="W1612" s="9"/>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c r="BV1612" s="6"/>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row>
    <row r="1613" spans="1:121" hidden="1">
      <c r="A1613" s="9"/>
      <c r="B1613" s="9"/>
      <c r="C1613" s="9"/>
      <c r="D1613" s="9"/>
      <c r="E1613" s="9"/>
      <c r="F1613" s="9"/>
      <c r="G1613" s="9"/>
      <c r="H1613" s="9"/>
      <c r="I1613" s="9"/>
      <c r="J1613" s="9"/>
      <c r="K1613" s="9"/>
      <c r="L1613" s="9"/>
      <c r="M1613" s="9"/>
      <c r="N1613" s="9"/>
      <c r="O1613" s="9"/>
      <c r="P1613" s="9"/>
      <c r="Q1613" s="9"/>
      <c r="R1613" s="9"/>
      <c r="S1613" s="9"/>
      <c r="T1613" s="9"/>
      <c r="U1613" s="9"/>
      <c r="V1613" s="9"/>
      <c r="W1613" s="9"/>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c r="BV1613" s="6"/>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row>
    <row r="1614" spans="1:121" hidden="1">
      <c r="A1614" s="9"/>
      <c r="B1614" s="9"/>
      <c r="C1614" s="9"/>
      <c r="D1614" s="9"/>
      <c r="E1614" s="9"/>
      <c r="F1614" s="9"/>
      <c r="G1614" s="9"/>
      <c r="H1614" s="9"/>
      <c r="I1614" s="9"/>
      <c r="J1614" s="9"/>
      <c r="K1614" s="9"/>
      <c r="L1614" s="9"/>
      <c r="M1614" s="9"/>
      <c r="N1614" s="9"/>
      <c r="O1614" s="9"/>
      <c r="P1614" s="9"/>
      <c r="Q1614" s="9"/>
      <c r="R1614" s="9"/>
      <c r="S1614" s="9"/>
      <c r="T1614" s="9"/>
      <c r="U1614" s="9"/>
      <c r="V1614" s="9"/>
      <c r="W1614" s="9"/>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c r="BV1614" s="6"/>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row>
    <row r="1615" spans="1:121" hidden="1">
      <c r="A1615" s="9"/>
      <c r="B1615" s="9"/>
      <c r="C1615" s="9"/>
      <c r="D1615" s="9"/>
      <c r="E1615" s="9"/>
      <c r="F1615" s="9"/>
      <c r="G1615" s="9"/>
      <c r="H1615" s="9"/>
      <c r="I1615" s="9"/>
      <c r="J1615" s="9"/>
      <c r="K1615" s="9"/>
      <c r="L1615" s="9"/>
      <c r="M1615" s="9"/>
      <c r="N1615" s="9"/>
      <c r="O1615" s="9"/>
      <c r="P1615" s="9"/>
      <c r="Q1615" s="9"/>
      <c r="R1615" s="9"/>
      <c r="S1615" s="9"/>
      <c r="T1615" s="9"/>
      <c r="U1615" s="9"/>
      <c r="V1615" s="9"/>
      <c r="W1615" s="9"/>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c r="BV1615" s="6"/>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row>
    <row r="1616" spans="1:121" hidden="1">
      <c r="A1616" s="9"/>
      <c r="B1616" s="9"/>
      <c r="C1616" s="9"/>
      <c r="D1616" s="9"/>
      <c r="E1616" s="9"/>
      <c r="F1616" s="9"/>
      <c r="G1616" s="9"/>
      <c r="H1616" s="9"/>
      <c r="I1616" s="9"/>
      <c r="J1616" s="9"/>
      <c r="K1616" s="9"/>
      <c r="L1616" s="9"/>
      <c r="M1616" s="9"/>
      <c r="N1616" s="9"/>
      <c r="O1616" s="9"/>
      <c r="P1616" s="9"/>
      <c r="Q1616" s="9"/>
      <c r="R1616" s="9"/>
      <c r="S1616" s="9"/>
      <c r="T1616" s="9"/>
      <c r="U1616" s="9"/>
      <c r="V1616" s="9"/>
      <c r="W1616" s="9"/>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c r="BV1616" s="6"/>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row>
    <row r="1617" spans="1:121" hidden="1">
      <c r="A1617" s="9"/>
      <c r="B1617" s="9"/>
      <c r="C1617" s="9"/>
      <c r="D1617" s="9"/>
      <c r="E1617" s="9"/>
      <c r="F1617" s="9"/>
      <c r="G1617" s="9"/>
      <c r="H1617" s="9"/>
      <c r="I1617" s="9"/>
      <c r="J1617" s="9"/>
      <c r="K1617" s="9"/>
      <c r="L1617" s="9"/>
      <c r="M1617" s="9"/>
      <c r="N1617" s="9"/>
      <c r="O1617" s="9"/>
      <c r="P1617" s="9"/>
      <c r="Q1617" s="9"/>
      <c r="R1617" s="9"/>
      <c r="S1617" s="9"/>
      <c r="T1617" s="9"/>
      <c r="U1617" s="9"/>
      <c r="V1617" s="9"/>
      <c r="W1617" s="9"/>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c r="BV1617" s="6"/>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row>
    <row r="1618" spans="1:121" hidden="1">
      <c r="A1618" s="9"/>
      <c r="B1618" s="9"/>
      <c r="C1618" s="9"/>
      <c r="D1618" s="9"/>
      <c r="E1618" s="9"/>
      <c r="F1618" s="9"/>
      <c r="G1618" s="9"/>
      <c r="H1618" s="9"/>
      <c r="I1618" s="9"/>
      <c r="J1618" s="9"/>
      <c r="K1618" s="9"/>
      <c r="L1618" s="9"/>
      <c r="M1618" s="9"/>
      <c r="N1618" s="9"/>
      <c r="O1618" s="9"/>
      <c r="P1618" s="9"/>
      <c r="Q1618" s="9"/>
      <c r="R1618" s="9"/>
      <c r="S1618" s="9"/>
      <c r="T1618" s="9"/>
      <c r="U1618" s="9"/>
      <c r="V1618" s="9"/>
      <c r="W1618" s="9"/>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c r="BV1618" s="6"/>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row>
    <row r="1619" spans="1:121" hidden="1">
      <c r="A1619" s="9"/>
      <c r="B1619" s="9"/>
      <c r="C1619" s="9"/>
      <c r="D1619" s="9"/>
      <c r="E1619" s="9"/>
      <c r="F1619" s="9"/>
      <c r="G1619" s="9"/>
      <c r="H1619" s="9"/>
      <c r="I1619" s="9"/>
      <c r="J1619" s="9"/>
      <c r="K1619" s="9"/>
      <c r="L1619" s="9"/>
      <c r="M1619" s="9"/>
      <c r="N1619" s="9"/>
      <c r="O1619" s="9"/>
      <c r="P1619" s="9"/>
      <c r="Q1619" s="9"/>
      <c r="R1619" s="9"/>
      <c r="S1619" s="9"/>
      <c r="T1619" s="9"/>
      <c r="U1619" s="9"/>
      <c r="V1619" s="9"/>
      <c r="W1619" s="9"/>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c r="BV1619" s="6"/>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row>
    <row r="1620" spans="1:121" hidden="1">
      <c r="A1620" s="9"/>
      <c r="B1620" s="9"/>
      <c r="C1620" s="9"/>
      <c r="D1620" s="9"/>
      <c r="E1620" s="9"/>
      <c r="F1620" s="9"/>
      <c r="G1620" s="9"/>
      <c r="H1620" s="9"/>
      <c r="I1620" s="9"/>
      <c r="J1620" s="9"/>
      <c r="K1620" s="9"/>
      <c r="L1620" s="9"/>
      <c r="M1620" s="9"/>
      <c r="N1620" s="9"/>
      <c r="O1620" s="9"/>
      <c r="P1620" s="9"/>
      <c r="Q1620" s="9"/>
      <c r="R1620" s="9"/>
      <c r="S1620" s="9"/>
      <c r="T1620" s="9"/>
      <c r="U1620" s="9"/>
      <c r="V1620" s="9"/>
      <c r="W1620" s="9"/>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c r="BV1620" s="6"/>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row>
    <row r="1621" spans="1:121" hidden="1">
      <c r="A1621" s="9"/>
      <c r="B1621" s="9"/>
      <c r="C1621" s="9"/>
      <c r="D1621" s="9"/>
      <c r="E1621" s="9"/>
      <c r="F1621" s="9"/>
      <c r="G1621" s="9"/>
      <c r="H1621" s="9"/>
      <c r="I1621" s="9"/>
      <c r="J1621" s="9"/>
      <c r="K1621" s="9"/>
      <c r="L1621" s="9"/>
      <c r="M1621" s="9"/>
      <c r="N1621" s="9"/>
      <c r="O1621" s="9"/>
      <c r="P1621" s="9"/>
      <c r="Q1621" s="9"/>
      <c r="R1621" s="9"/>
      <c r="S1621" s="9"/>
      <c r="T1621" s="9"/>
      <c r="U1621" s="9"/>
      <c r="V1621" s="9"/>
      <c r="W1621" s="9"/>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c r="BV1621" s="6"/>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row>
    <row r="1622" spans="1:121" hidden="1">
      <c r="A1622" s="9"/>
      <c r="B1622" s="9"/>
      <c r="C1622" s="9"/>
      <c r="D1622" s="9"/>
      <c r="E1622" s="9"/>
      <c r="F1622" s="9"/>
      <c r="G1622" s="9"/>
      <c r="H1622" s="9"/>
      <c r="I1622" s="9"/>
      <c r="J1622" s="9"/>
      <c r="K1622" s="9"/>
      <c r="L1622" s="9"/>
      <c r="M1622" s="9"/>
      <c r="N1622" s="9"/>
      <c r="O1622" s="9"/>
      <c r="P1622" s="9"/>
      <c r="Q1622" s="9"/>
      <c r="R1622" s="9"/>
      <c r="S1622" s="9"/>
      <c r="T1622" s="9"/>
      <c r="U1622" s="9"/>
      <c r="V1622" s="9"/>
      <c r="W1622" s="9"/>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c r="BV1622" s="6"/>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row>
    <row r="1623" spans="1:121" hidden="1">
      <c r="A1623" s="9"/>
      <c r="B1623" s="9"/>
      <c r="C1623" s="9"/>
      <c r="D1623" s="9"/>
      <c r="E1623" s="9"/>
      <c r="F1623" s="9"/>
      <c r="G1623" s="9"/>
      <c r="H1623" s="9"/>
      <c r="I1623" s="9"/>
      <c r="J1623" s="9"/>
      <c r="K1623" s="9"/>
      <c r="L1623" s="9"/>
      <c r="M1623" s="9"/>
      <c r="N1623" s="9"/>
      <c r="O1623" s="9"/>
      <c r="P1623" s="9"/>
      <c r="Q1623" s="9"/>
      <c r="R1623" s="9"/>
      <c r="S1623" s="9"/>
      <c r="T1623" s="9"/>
      <c r="U1623" s="9"/>
      <c r="V1623" s="9"/>
      <c r="W1623" s="9"/>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c r="BV1623" s="6"/>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row>
    <row r="1624" spans="1:121" hidden="1">
      <c r="A1624" s="9"/>
      <c r="B1624" s="9"/>
      <c r="C1624" s="9"/>
      <c r="D1624" s="9"/>
      <c r="E1624" s="9"/>
      <c r="F1624" s="9"/>
      <c r="G1624" s="9"/>
      <c r="H1624" s="9"/>
      <c r="I1624" s="9"/>
      <c r="J1624" s="9"/>
      <c r="K1624" s="9"/>
      <c r="L1624" s="9"/>
      <c r="M1624" s="9"/>
      <c r="N1624" s="9"/>
      <c r="O1624" s="9"/>
      <c r="P1624" s="9"/>
      <c r="Q1624" s="9"/>
      <c r="R1624" s="9"/>
      <c r="S1624" s="9"/>
      <c r="T1624" s="9"/>
      <c r="U1624" s="9"/>
      <c r="V1624" s="9"/>
      <c r="W1624" s="9"/>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c r="BV1624" s="6"/>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row>
    <row r="1625" spans="1:121" hidden="1">
      <c r="A1625" s="9"/>
      <c r="B1625" s="9"/>
      <c r="C1625" s="9"/>
      <c r="D1625" s="9"/>
      <c r="E1625" s="9"/>
      <c r="F1625" s="9"/>
      <c r="G1625" s="9"/>
      <c r="H1625" s="9"/>
      <c r="I1625" s="9"/>
      <c r="J1625" s="9"/>
      <c r="K1625" s="9"/>
      <c r="L1625" s="9"/>
      <c r="M1625" s="9"/>
      <c r="N1625" s="9"/>
      <c r="O1625" s="9"/>
      <c r="P1625" s="9"/>
      <c r="Q1625" s="9"/>
      <c r="R1625" s="9"/>
      <c r="S1625" s="9"/>
      <c r="T1625" s="9"/>
      <c r="U1625" s="9"/>
      <c r="V1625" s="9"/>
      <c r="W1625" s="9"/>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c r="BV1625" s="6"/>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row>
    <row r="1626" spans="1:121" hidden="1">
      <c r="A1626" s="9"/>
      <c r="B1626" s="9"/>
      <c r="C1626" s="9"/>
      <c r="D1626" s="9"/>
      <c r="E1626" s="9"/>
      <c r="F1626" s="9"/>
      <c r="G1626" s="9"/>
      <c r="H1626" s="9"/>
      <c r="I1626" s="9"/>
      <c r="J1626" s="9"/>
      <c r="K1626" s="9"/>
      <c r="L1626" s="9"/>
      <c r="M1626" s="9"/>
      <c r="N1626" s="9"/>
      <c r="O1626" s="9"/>
      <c r="P1626" s="9"/>
      <c r="Q1626" s="9"/>
      <c r="R1626" s="9"/>
      <c r="S1626" s="9"/>
      <c r="T1626" s="9"/>
      <c r="U1626" s="9"/>
      <c r="V1626" s="9"/>
      <c r="W1626" s="9"/>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c r="BV1626" s="6"/>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row>
    <row r="1627" spans="1:121" hidden="1">
      <c r="A1627" s="9"/>
      <c r="B1627" s="9"/>
      <c r="C1627" s="9"/>
      <c r="D1627" s="9"/>
      <c r="E1627" s="9"/>
      <c r="F1627" s="9"/>
      <c r="G1627" s="9"/>
      <c r="H1627" s="9"/>
      <c r="I1627" s="9"/>
      <c r="J1627" s="9"/>
      <c r="K1627" s="9"/>
      <c r="L1627" s="9"/>
      <c r="M1627" s="9"/>
      <c r="N1627" s="9"/>
      <c r="O1627" s="9"/>
      <c r="P1627" s="9"/>
      <c r="Q1627" s="9"/>
      <c r="R1627" s="9"/>
      <c r="S1627" s="9"/>
      <c r="T1627" s="9"/>
      <c r="U1627" s="9"/>
      <c r="V1627" s="9"/>
      <c r="W1627" s="9"/>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c r="BV1627" s="6"/>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row>
    <row r="1628" spans="1:121" hidden="1">
      <c r="A1628" s="9"/>
      <c r="B1628" s="9"/>
      <c r="C1628" s="9"/>
      <c r="D1628" s="9"/>
      <c r="E1628" s="9"/>
      <c r="F1628" s="9"/>
      <c r="G1628" s="9"/>
      <c r="H1628" s="9"/>
      <c r="I1628" s="9"/>
      <c r="J1628" s="9"/>
      <c r="K1628" s="9"/>
      <c r="L1628" s="9"/>
      <c r="M1628" s="9"/>
      <c r="N1628" s="9"/>
      <c r="O1628" s="9"/>
      <c r="P1628" s="9"/>
      <c r="Q1628" s="9"/>
      <c r="R1628" s="9"/>
      <c r="S1628" s="9"/>
      <c r="T1628" s="9"/>
      <c r="U1628" s="9"/>
      <c r="V1628" s="9"/>
      <c r="W1628" s="9"/>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c r="BV1628" s="6"/>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row>
    <row r="1629" spans="1:121" hidden="1">
      <c r="A1629" s="9"/>
      <c r="B1629" s="9"/>
      <c r="C1629" s="9"/>
      <c r="D1629" s="9"/>
      <c r="E1629" s="9"/>
      <c r="F1629" s="9"/>
      <c r="G1629" s="9"/>
      <c r="H1629" s="9"/>
      <c r="I1629" s="9"/>
      <c r="J1629" s="9"/>
      <c r="K1629" s="9"/>
      <c r="L1629" s="9"/>
      <c r="M1629" s="9"/>
      <c r="N1629" s="9"/>
      <c r="O1629" s="9"/>
      <c r="P1629" s="9"/>
      <c r="Q1629" s="9"/>
      <c r="R1629" s="9"/>
      <c r="S1629" s="9"/>
      <c r="T1629" s="9"/>
      <c r="U1629" s="9"/>
      <c r="V1629" s="9"/>
      <c r="W1629" s="9"/>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c r="BV1629" s="6"/>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row>
    <row r="1630" spans="1:121" hidden="1">
      <c r="A1630" s="9"/>
      <c r="B1630" s="9"/>
      <c r="C1630" s="9"/>
      <c r="D1630" s="9"/>
      <c r="E1630" s="9"/>
      <c r="F1630" s="9"/>
      <c r="G1630" s="9"/>
      <c r="H1630" s="9"/>
      <c r="I1630" s="9"/>
      <c r="J1630" s="9"/>
      <c r="K1630" s="9"/>
      <c r="L1630" s="9"/>
      <c r="M1630" s="9"/>
      <c r="N1630" s="9"/>
      <c r="O1630" s="9"/>
      <c r="P1630" s="9"/>
      <c r="Q1630" s="9"/>
      <c r="R1630" s="9"/>
      <c r="S1630" s="9"/>
      <c r="T1630" s="9"/>
      <c r="U1630" s="9"/>
      <c r="V1630" s="9"/>
      <c r="W1630" s="9"/>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c r="BV1630" s="6"/>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row>
    <row r="1631" spans="1:121" hidden="1">
      <c r="A1631" s="9"/>
      <c r="B1631" s="9"/>
      <c r="C1631" s="9"/>
      <c r="D1631" s="9"/>
      <c r="E1631" s="9"/>
      <c r="F1631" s="9"/>
      <c r="G1631" s="9"/>
      <c r="H1631" s="9"/>
      <c r="I1631" s="9"/>
      <c r="J1631" s="9"/>
      <c r="K1631" s="9"/>
      <c r="L1631" s="9"/>
      <c r="M1631" s="9"/>
      <c r="N1631" s="9"/>
      <c r="O1631" s="9"/>
      <c r="P1631" s="9"/>
      <c r="Q1631" s="9"/>
      <c r="R1631" s="9"/>
      <c r="S1631" s="9"/>
      <c r="T1631" s="9"/>
      <c r="U1631" s="9"/>
      <c r="V1631" s="9"/>
      <c r="W1631" s="9"/>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c r="BV1631" s="6"/>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row>
    <row r="1632" spans="1:121" hidden="1">
      <c r="A1632" s="9"/>
      <c r="B1632" s="9"/>
      <c r="C1632" s="9"/>
      <c r="D1632" s="9"/>
      <c r="E1632" s="9"/>
      <c r="F1632" s="9"/>
      <c r="G1632" s="9"/>
      <c r="H1632" s="9"/>
      <c r="I1632" s="9"/>
      <c r="J1632" s="9"/>
      <c r="K1632" s="9"/>
      <c r="L1632" s="9"/>
      <c r="M1632" s="9"/>
      <c r="N1632" s="9"/>
      <c r="O1632" s="9"/>
      <c r="P1632" s="9"/>
      <c r="Q1632" s="9"/>
      <c r="R1632" s="9"/>
      <c r="S1632" s="9"/>
      <c r="T1632" s="9"/>
      <c r="U1632" s="9"/>
      <c r="V1632" s="9"/>
      <c r="W1632" s="9"/>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c r="BV1632" s="6"/>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row>
    <row r="1633" spans="1:121" hidden="1">
      <c r="A1633" s="9"/>
      <c r="B1633" s="9"/>
      <c r="C1633" s="9"/>
      <c r="D1633" s="9"/>
      <c r="E1633" s="9"/>
      <c r="F1633" s="9"/>
      <c r="G1633" s="9"/>
      <c r="H1633" s="9"/>
      <c r="I1633" s="9"/>
      <c r="J1633" s="9"/>
      <c r="K1633" s="9"/>
      <c r="L1633" s="9"/>
      <c r="M1633" s="9"/>
      <c r="N1633" s="9"/>
      <c r="O1633" s="9"/>
      <c r="P1633" s="9"/>
      <c r="Q1633" s="9"/>
      <c r="R1633" s="9"/>
      <c r="S1633" s="9"/>
      <c r="T1633" s="9"/>
      <c r="U1633" s="9"/>
      <c r="V1633" s="9"/>
      <c r="W1633" s="9"/>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c r="BV1633" s="6"/>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row>
    <row r="1634" spans="1:121" hidden="1">
      <c r="A1634" s="9"/>
      <c r="B1634" s="9"/>
      <c r="C1634" s="9"/>
      <c r="D1634" s="9"/>
      <c r="E1634" s="9"/>
      <c r="F1634" s="9"/>
      <c r="G1634" s="9"/>
      <c r="H1634" s="9"/>
      <c r="I1634" s="9"/>
      <c r="J1634" s="9"/>
      <c r="K1634" s="9"/>
      <c r="L1634" s="9"/>
      <c r="M1634" s="9"/>
      <c r="N1634" s="9"/>
      <c r="O1634" s="9"/>
      <c r="P1634" s="9"/>
      <c r="Q1634" s="9"/>
      <c r="R1634" s="9"/>
      <c r="S1634" s="9"/>
      <c r="T1634" s="9"/>
      <c r="U1634" s="9"/>
      <c r="V1634" s="9"/>
      <c r="W1634" s="9"/>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c r="BV1634" s="6"/>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row>
    <row r="1635" spans="1:121" hidden="1">
      <c r="A1635" s="9"/>
      <c r="B1635" s="9"/>
      <c r="C1635" s="9"/>
      <c r="D1635" s="9"/>
      <c r="E1635" s="9"/>
      <c r="F1635" s="9"/>
      <c r="G1635" s="9"/>
      <c r="H1635" s="9"/>
      <c r="I1635" s="9"/>
      <c r="J1635" s="9"/>
      <c r="K1635" s="9"/>
      <c r="L1635" s="9"/>
      <c r="M1635" s="9"/>
      <c r="N1635" s="9"/>
      <c r="O1635" s="9"/>
      <c r="P1635" s="9"/>
      <c r="Q1635" s="9"/>
      <c r="R1635" s="9"/>
      <c r="S1635" s="9"/>
      <c r="T1635" s="9"/>
      <c r="U1635" s="9"/>
      <c r="V1635" s="9"/>
      <c r="W1635" s="9"/>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c r="BV1635" s="6"/>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row>
    <row r="1636" spans="1:121" hidden="1">
      <c r="A1636" s="9"/>
      <c r="B1636" s="9"/>
      <c r="C1636" s="9"/>
      <c r="D1636" s="9"/>
      <c r="E1636" s="9"/>
      <c r="F1636" s="9"/>
      <c r="G1636" s="9"/>
      <c r="H1636" s="9"/>
      <c r="I1636" s="9"/>
      <c r="J1636" s="9"/>
      <c r="K1636" s="9"/>
      <c r="L1636" s="9"/>
      <c r="M1636" s="9"/>
      <c r="N1636" s="9"/>
      <c r="O1636" s="9"/>
      <c r="P1636" s="9"/>
      <c r="Q1636" s="9"/>
      <c r="R1636" s="9"/>
      <c r="S1636" s="9"/>
      <c r="T1636" s="9"/>
      <c r="U1636" s="9"/>
      <c r="V1636" s="9"/>
      <c r="W1636" s="9"/>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c r="BV1636" s="6"/>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row>
    <row r="1637" spans="1:121" hidden="1">
      <c r="A1637" s="9"/>
      <c r="B1637" s="9"/>
      <c r="C1637" s="9"/>
      <c r="D1637" s="9"/>
      <c r="E1637" s="9"/>
      <c r="F1637" s="9"/>
      <c r="G1637" s="9"/>
      <c r="H1637" s="9"/>
      <c r="I1637" s="9"/>
      <c r="J1637" s="9"/>
      <c r="K1637" s="9"/>
      <c r="L1637" s="9"/>
      <c r="M1637" s="9"/>
      <c r="N1637" s="9"/>
      <c r="O1637" s="9"/>
      <c r="P1637" s="9"/>
      <c r="Q1637" s="9"/>
      <c r="R1637" s="9"/>
      <c r="S1637" s="9"/>
      <c r="T1637" s="9"/>
      <c r="U1637" s="9"/>
      <c r="V1637" s="9"/>
      <c r="W1637" s="9"/>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c r="BV1637" s="6"/>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row>
    <row r="1638" spans="1:121" hidden="1">
      <c r="A1638" s="9"/>
      <c r="B1638" s="9"/>
      <c r="C1638" s="9"/>
      <c r="D1638" s="9"/>
      <c r="E1638" s="9"/>
      <c r="F1638" s="9"/>
      <c r="G1638" s="9"/>
      <c r="H1638" s="9"/>
      <c r="I1638" s="9"/>
      <c r="J1638" s="9"/>
      <c r="K1638" s="9"/>
      <c r="L1638" s="9"/>
      <c r="M1638" s="9"/>
      <c r="N1638" s="9"/>
      <c r="O1638" s="9"/>
      <c r="P1638" s="9"/>
      <c r="Q1638" s="9"/>
      <c r="R1638" s="9"/>
      <c r="S1638" s="9"/>
      <c r="T1638" s="9"/>
      <c r="U1638" s="9"/>
      <c r="V1638" s="9"/>
      <c r="W1638" s="9"/>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c r="BV1638" s="6"/>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row>
    <row r="1639" spans="1:121" hidden="1">
      <c r="A1639" s="9"/>
      <c r="B1639" s="9"/>
      <c r="C1639" s="9"/>
      <c r="D1639" s="9"/>
      <c r="E1639" s="9"/>
      <c r="F1639" s="9"/>
      <c r="G1639" s="9"/>
      <c r="H1639" s="9"/>
      <c r="I1639" s="9"/>
      <c r="J1639" s="9"/>
      <c r="K1639" s="9"/>
      <c r="L1639" s="9"/>
      <c r="M1639" s="9"/>
      <c r="N1639" s="9"/>
      <c r="O1639" s="9"/>
      <c r="P1639" s="9"/>
      <c r="Q1639" s="9"/>
      <c r="R1639" s="9"/>
      <c r="S1639" s="9"/>
      <c r="T1639" s="9"/>
      <c r="U1639" s="9"/>
      <c r="V1639" s="9"/>
      <c r="W1639" s="9"/>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c r="BV1639" s="6"/>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row>
    <row r="1640" spans="1:121" hidden="1">
      <c r="A1640" s="9"/>
      <c r="B1640" s="9"/>
      <c r="C1640" s="9"/>
      <c r="D1640" s="9"/>
      <c r="E1640" s="9"/>
      <c r="F1640" s="9"/>
      <c r="G1640" s="9"/>
      <c r="H1640" s="9"/>
      <c r="I1640" s="9"/>
      <c r="J1640" s="9"/>
      <c r="K1640" s="9"/>
      <c r="L1640" s="9"/>
      <c r="M1640" s="9"/>
      <c r="N1640" s="9"/>
      <c r="O1640" s="9"/>
      <c r="P1640" s="9"/>
      <c r="Q1640" s="9"/>
      <c r="R1640" s="9"/>
      <c r="S1640" s="9"/>
      <c r="T1640" s="9"/>
      <c r="U1640" s="9"/>
      <c r="V1640" s="9"/>
      <c r="W1640" s="9"/>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c r="BV1640" s="6"/>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row>
    <row r="1641" spans="1:121" hidden="1">
      <c r="A1641" s="9"/>
      <c r="B1641" s="9"/>
      <c r="C1641" s="9"/>
      <c r="D1641" s="9"/>
      <c r="E1641" s="9"/>
      <c r="F1641" s="9"/>
      <c r="G1641" s="9"/>
      <c r="H1641" s="9"/>
      <c r="I1641" s="9"/>
      <c r="J1641" s="9"/>
      <c r="K1641" s="9"/>
      <c r="L1641" s="9"/>
      <c r="M1641" s="9"/>
      <c r="N1641" s="9"/>
      <c r="O1641" s="9"/>
      <c r="P1641" s="9"/>
      <c r="Q1641" s="9"/>
      <c r="R1641" s="9"/>
      <c r="S1641" s="9"/>
      <c r="T1641" s="9"/>
      <c r="U1641" s="9"/>
      <c r="V1641" s="9"/>
      <c r="W1641" s="9"/>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c r="BV1641" s="6"/>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row>
    <row r="1642" spans="1:121" hidden="1">
      <c r="A1642" s="9"/>
      <c r="B1642" s="9"/>
      <c r="C1642" s="9"/>
      <c r="D1642" s="9"/>
      <c r="E1642" s="9"/>
      <c r="F1642" s="9"/>
      <c r="G1642" s="9"/>
      <c r="H1642" s="9"/>
      <c r="I1642" s="9"/>
      <c r="J1642" s="9"/>
      <c r="K1642" s="9"/>
      <c r="L1642" s="9"/>
      <c r="M1642" s="9"/>
      <c r="N1642" s="9"/>
      <c r="O1642" s="9"/>
      <c r="P1642" s="9"/>
      <c r="Q1642" s="9"/>
      <c r="R1642" s="9"/>
      <c r="S1642" s="9"/>
      <c r="T1642" s="9"/>
      <c r="U1642" s="9"/>
      <c r="V1642" s="9"/>
      <c r="W1642" s="9"/>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c r="BV1642" s="6"/>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row>
    <row r="1643" spans="1:121" hidden="1">
      <c r="A1643" s="9"/>
      <c r="B1643" s="9"/>
      <c r="C1643" s="9"/>
      <c r="D1643" s="9"/>
      <c r="E1643" s="9"/>
      <c r="F1643" s="9"/>
      <c r="G1643" s="9"/>
      <c r="H1643" s="9"/>
      <c r="I1643" s="9"/>
      <c r="J1643" s="9"/>
      <c r="K1643" s="9"/>
      <c r="L1643" s="9"/>
      <c r="M1643" s="9"/>
      <c r="N1643" s="9"/>
      <c r="O1643" s="9"/>
      <c r="P1643" s="9"/>
      <c r="Q1643" s="9"/>
      <c r="R1643" s="9"/>
      <c r="S1643" s="9"/>
      <c r="T1643" s="9"/>
      <c r="U1643" s="9"/>
      <c r="V1643" s="9"/>
      <c r="W1643" s="9"/>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c r="BV1643" s="6"/>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row>
    <row r="1644" spans="1:121" hidden="1">
      <c r="A1644" s="9"/>
      <c r="B1644" s="9"/>
      <c r="C1644" s="9"/>
      <c r="D1644" s="9"/>
      <c r="E1644" s="9"/>
      <c r="F1644" s="9"/>
      <c r="G1644" s="9"/>
      <c r="H1644" s="9"/>
      <c r="I1644" s="9"/>
      <c r="J1644" s="9"/>
      <c r="K1644" s="9"/>
      <c r="L1644" s="9"/>
      <c r="M1644" s="9"/>
      <c r="N1644" s="9"/>
      <c r="O1644" s="9"/>
      <c r="P1644" s="9"/>
      <c r="Q1644" s="9"/>
      <c r="R1644" s="9"/>
      <c r="S1644" s="9"/>
      <c r="T1644" s="9"/>
      <c r="U1644" s="9"/>
      <c r="V1644" s="9"/>
      <c r="W1644" s="9"/>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c r="BV1644" s="6"/>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row>
    <row r="1645" spans="1:121" hidden="1">
      <c r="A1645" s="9"/>
      <c r="B1645" s="9"/>
      <c r="C1645" s="9"/>
      <c r="D1645" s="9"/>
      <c r="E1645" s="9"/>
      <c r="F1645" s="9"/>
      <c r="G1645" s="9"/>
      <c r="H1645" s="9"/>
      <c r="I1645" s="9"/>
      <c r="J1645" s="9"/>
      <c r="K1645" s="9"/>
      <c r="L1645" s="9"/>
      <c r="M1645" s="9"/>
      <c r="N1645" s="9"/>
      <c r="O1645" s="9"/>
      <c r="P1645" s="9"/>
      <c r="Q1645" s="9"/>
      <c r="R1645" s="9"/>
      <c r="S1645" s="9"/>
      <c r="T1645" s="9"/>
      <c r="U1645" s="9"/>
      <c r="V1645" s="9"/>
      <c r="W1645" s="9"/>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c r="BV1645" s="6"/>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row>
    <row r="1646" spans="1:121" hidden="1">
      <c r="A1646" s="9"/>
      <c r="B1646" s="9"/>
      <c r="C1646" s="9"/>
      <c r="D1646" s="9"/>
      <c r="E1646" s="9"/>
      <c r="F1646" s="9"/>
      <c r="G1646" s="9"/>
      <c r="H1646" s="9"/>
      <c r="I1646" s="9"/>
      <c r="J1646" s="9"/>
      <c r="K1646" s="9"/>
      <c r="L1646" s="9"/>
      <c r="M1646" s="9"/>
      <c r="N1646" s="9"/>
      <c r="O1646" s="9"/>
      <c r="P1646" s="9"/>
      <c r="Q1646" s="9"/>
      <c r="R1646" s="9"/>
      <c r="S1646" s="9"/>
      <c r="T1646" s="9"/>
      <c r="U1646" s="9"/>
      <c r="V1646" s="9"/>
      <c r="W1646" s="9"/>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c r="BV1646" s="6"/>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row>
    <row r="1647" spans="1:121" hidden="1">
      <c r="A1647" s="9"/>
      <c r="B1647" s="9"/>
      <c r="C1647" s="9"/>
      <c r="D1647" s="9"/>
      <c r="E1647" s="9"/>
      <c r="F1647" s="9"/>
      <c r="G1647" s="9"/>
      <c r="H1647" s="9"/>
      <c r="I1647" s="9"/>
      <c r="J1647" s="9"/>
      <c r="K1647" s="9"/>
      <c r="L1647" s="9"/>
      <c r="M1647" s="9"/>
      <c r="N1647" s="9"/>
      <c r="O1647" s="9"/>
      <c r="P1647" s="9"/>
      <c r="Q1647" s="9"/>
      <c r="R1647" s="9"/>
      <c r="S1647" s="9"/>
      <c r="T1647" s="9"/>
      <c r="U1647" s="9"/>
      <c r="V1647" s="9"/>
      <c r="W1647" s="9"/>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c r="BV1647" s="6"/>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row>
    <row r="1648" spans="1:121" hidden="1">
      <c r="A1648" s="9"/>
      <c r="B1648" s="9"/>
      <c r="C1648" s="9"/>
      <c r="D1648" s="9"/>
      <c r="E1648" s="9"/>
      <c r="F1648" s="9"/>
      <c r="G1648" s="9"/>
      <c r="H1648" s="9"/>
      <c r="I1648" s="9"/>
      <c r="J1648" s="9"/>
      <c r="K1648" s="9"/>
      <c r="L1648" s="9"/>
      <c r="M1648" s="9"/>
      <c r="N1648" s="9"/>
      <c r="O1648" s="9"/>
      <c r="P1648" s="9"/>
      <c r="Q1648" s="9"/>
      <c r="R1648" s="9"/>
      <c r="S1648" s="9"/>
      <c r="T1648" s="9"/>
      <c r="U1648" s="9"/>
      <c r="V1648" s="9"/>
      <c r="W1648" s="9"/>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c r="BV1648" s="6"/>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row>
    <row r="1649" spans="1:121" hidden="1">
      <c r="A1649" s="9"/>
      <c r="B1649" s="9"/>
      <c r="C1649" s="9"/>
      <c r="D1649" s="9"/>
      <c r="E1649" s="9"/>
      <c r="F1649" s="9"/>
      <c r="G1649" s="9"/>
      <c r="H1649" s="9"/>
      <c r="I1649" s="9"/>
      <c r="J1649" s="9"/>
      <c r="K1649" s="9"/>
      <c r="L1649" s="9"/>
      <c r="M1649" s="9"/>
      <c r="N1649" s="9"/>
      <c r="O1649" s="9"/>
      <c r="P1649" s="9"/>
      <c r="Q1649" s="9"/>
      <c r="R1649" s="9"/>
      <c r="S1649" s="9"/>
      <c r="T1649" s="9"/>
      <c r="U1649" s="9"/>
      <c r="V1649" s="9"/>
      <c r="W1649" s="9"/>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c r="BV1649" s="6"/>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row>
    <row r="1650" spans="1:121" hidden="1">
      <c r="A1650" s="9"/>
      <c r="B1650" s="9"/>
      <c r="C1650" s="9"/>
      <c r="D1650" s="9"/>
      <c r="E1650" s="9"/>
      <c r="F1650" s="9"/>
      <c r="G1650" s="9"/>
      <c r="H1650" s="9"/>
      <c r="I1650" s="9"/>
      <c r="J1650" s="9"/>
      <c r="K1650" s="9"/>
      <c r="L1650" s="9"/>
      <c r="M1650" s="9"/>
      <c r="N1650" s="9"/>
      <c r="O1650" s="9"/>
      <c r="P1650" s="9"/>
      <c r="Q1650" s="9"/>
      <c r="R1650" s="9"/>
      <c r="S1650" s="9"/>
      <c r="T1650" s="9"/>
      <c r="U1650" s="9"/>
      <c r="V1650" s="9"/>
      <c r="W1650" s="9"/>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c r="BV1650" s="6"/>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row>
    <row r="1651" spans="1:121" hidden="1">
      <c r="A1651" s="9"/>
      <c r="B1651" s="9"/>
      <c r="C1651" s="9"/>
      <c r="D1651" s="9"/>
      <c r="E1651" s="9"/>
      <c r="F1651" s="9"/>
      <c r="G1651" s="9"/>
      <c r="H1651" s="9"/>
      <c r="I1651" s="9"/>
      <c r="J1651" s="9"/>
      <c r="K1651" s="9"/>
      <c r="L1651" s="9"/>
      <c r="M1651" s="9"/>
      <c r="N1651" s="9"/>
      <c r="O1651" s="9"/>
      <c r="P1651" s="9"/>
      <c r="Q1651" s="9"/>
      <c r="R1651" s="9"/>
      <c r="S1651" s="9"/>
      <c r="T1651" s="9"/>
      <c r="U1651" s="9"/>
      <c r="V1651" s="9"/>
      <c r="W1651" s="9"/>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c r="BV1651" s="6"/>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row>
    <row r="1652" spans="1:121" hidden="1">
      <c r="A1652" s="9"/>
      <c r="B1652" s="9"/>
      <c r="C1652" s="9"/>
      <c r="D1652" s="9"/>
      <c r="E1652" s="9"/>
      <c r="F1652" s="9"/>
      <c r="G1652" s="9"/>
      <c r="H1652" s="9"/>
      <c r="I1652" s="9"/>
      <c r="J1652" s="9"/>
      <c r="K1652" s="9"/>
      <c r="L1652" s="9"/>
      <c r="M1652" s="9"/>
      <c r="N1652" s="9"/>
      <c r="O1652" s="9"/>
      <c r="P1652" s="9"/>
      <c r="Q1652" s="9"/>
      <c r="R1652" s="9"/>
      <c r="S1652" s="9"/>
      <c r="T1652" s="9"/>
      <c r="U1652" s="9"/>
      <c r="V1652" s="9"/>
      <c r="W1652" s="9"/>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c r="BV1652" s="6"/>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row>
    <row r="1653" spans="1:121" hidden="1">
      <c r="A1653" s="9"/>
      <c r="B1653" s="9"/>
      <c r="C1653" s="9"/>
      <c r="D1653" s="9"/>
      <c r="E1653" s="9"/>
      <c r="F1653" s="9"/>
      <c r="G1653" s="9"/>
      <c r="H1653" s="9"/>
      <c r="I1653" s="9"/>
      <c r="J1653" s="9"/>
      <c r="K1653" s="9"/>
      <c r="L1653" s="9"/>
      <c r="M1653" s="9"/>
      <c r="N1653" s="9"/>
      <c r="O1653" s="9"/>
      <c r="P1653" s="9"/>
      <c r="Q1653" s="9"/>
      <c r="R1653" s="9"/>
      <c r="S1653" s="9"/>
      <c r="T1653" s="9"/>
      <c r="U1653" s="9"/>
      <c r="V1653" s="9"/>
      <c r="W1653" s="9"/>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c r="BV1653" s="6"/>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row>
    <row r="1654" spans="1:121" hidden="1">
      <c r="A1654" s="9"/>
      <c r="B1654" s="9"/>
      <c r="C1654" s="9"/>
      <c r="D1654" s="9"/>
      <c r="E1654" s="9"/>
      <c r="F1654" s="9"/>
      <c r="G1654" s="9"/>
      <c r="H1654" s="9"/>
      <c r="I1654" s="9"/>
      <c r="J1654" s="9"/>
      <c r="K1654" s="9"/>
      <c r="L1654" s="9"/>
      <c r="M1654" s="9"/>
      <c r="N1654" s="9"/>
      <c r="O1654" s="9"/>
      <c r="P1654" s="9"/>
      <c r="Q1654" s="9"/>
      <c r="R1654" s="9"/>
      <c r="S1654" s="9"/>
      <c r="T1654" s="9"/>
      <c r="U1654" s="9"/>
      <c r="V1654" s="9"/>
      <c r="W1654" s="9"/>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c r="BV1654" s="6"/>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row>
    <row r="1655" spans="1:121" hidden="1">
      <c r="A1655" s="9"/>
      <c r="B1655" s="9"/>
      <c r="C1655" s="9"/>
      <c r="D1655" s="9"/>
      <c r="E1655" s="9"/>
      <c r="F1655" s="9"/>
      <c r="G1655" s="9"/>
      <c r="H1655" s="9"/>
      <c r="I1655" s="9"/>
      <c r="J1655" s="9"/>
      <c r="K1655" s="9"/>
      <c r="L1655" s="9"/>
      <c r="M1655" s="9"/>
      <c r="N1655" s="9"/>
      <c r="O1655" s="9"/>
      <c r="P1655" s="9"/>
      <c r="Q1655" s="9"/>
      <c r="R1655" s="9"/>
      <c r="S1655" s="9"/>
      <c r="T1655" s="9"/>
      <c r="U1655" s="9"/>
      <c r="V1655" s="9"/>
      <c r="W1655" s="9"/>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c r="BV1655" s="6"/>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row>
    <row r="1656" spans="1:121" hidden="1">
      <c r="A1656" s="9"/>
      <c r="B1656" s="9"/>
      <c r="C1656" s="9"/>
      <c r="D1656" s="9"/>
      <c r="E1656" s="9"/>
      <c r="F1656" s="9"/>
      <c r="G1656" s="9"/>
      <c r="H1656" s="9"/>
      <c r="I1656" s="9"/>
      <c r="J1656" s="9"/>
      <c r="K1656" s="9"/>
      <c r="L1656" s="9"/>
      <c r="M1656" s="9"/>
      <c r="N1656" s="9"/>
      <c r="O1656" s="9"/>
      <c r="P1656" s="9"/>
      <c r="Q1656" s="9"/>
      <c r="R1656" s="9"/>
      <c r="S1656" s="9"/>
      <c r="T1656" s="9"/>
      <c r="U1656" s="9"/>
      <c r="V1656" s="9"/>
      <c r="W1656" s="9"/>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c r="BV1656" s="6"/>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row>
    <row r="1657" spans="1:121" hidden="1">
      <c r="A1657" s="9"/>
      <c r="B1657" s="9"/>
      <c r="C1657" s="9"/>
      <c r="D1657" s="9"/>
      <c r="E1657" s="9"/>
      <c r="F1657" s="9"/>
      <c r="G1657" s="9"/>
      <c r="H1657" s="9"/>
      <c r="I1657" s="9"/>
      <c r="J1657" s="9"/>
      <c r="K1657" s="9"/>
      <c r="L1657" s="9"/>
      <c r="M1657" s="9"/>
      <c r="N1657" s="9"/>
      <c r="O1657" s="9"/>
      <c r="P1657" s="9"/>
      <c r="Q1657" s="9"/>
      <c r="R1657" s="9"/>
      <c r="S1657" s="9"/>
      <c r="T1657" s="9"/>
      <c r="U1657" s="9"/>
      <c r="V1657" s="9"/>
      <c r="W1657" s="9"/>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c r="BV1657" s="6"/>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row>
    <row r="1658" spans="1:121" hidden="1">
      <c r="A1658" s="9"/>
      <c r="B1658" s="9"/>
      <c r="C1658" s="9"/>
      <c r="D1658" s="9"/>
      <c r="E1658" s="9"/>
      <c r="F1658" s="9"/>
      <c r="G1658" s="9"/>
      <c r="H1658" s="9"/>
      <c r="I1658" s="9"/>
      <c r="J1658" s="9"/>
      <c r="K1658" s="9"/>
      <c r="L1658" s="9"/>
      <c r="M1658" s="9"/>
      <c r="N1658" s="9"/>
      <c r="O1658" s="9"/>
      <c r="P1658" s="9"/>
      <c r="Q1658" s="9"/>
      <c r="R1658" s="9"/>
      <c r="S1658" s="9"/>
      <c r="T1658" s="9"/>
      <c r="U1658" s="9"/>
      <c r="V1658" s="9"/>
      <c r="W1658" s="9"/>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c r="BV1658" s="6"/>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row>
    <row r="1659" spans="1:121" hidden="1">
      <c r="A1659" s="9"/>
      <c r="B1659" s="9"/>
      <c r="C1659" s="9"/>
      <c r="D1659" s="9"/>
      <c r="E1659" s="9"/>
      <c r="F1659" s="9"/>
      <c r="G1659" s="9"/>
      <c r="H1659" s="9"/>
      <c r="I1659" s="9"/>
      <c r="J1659" s="9"/>
      <c r="K1659" s="9"/>
      <c r="L1659" s="9"/>
      <c r="M1659" s="9"/>
      <c r="N1659" s="9"/>
      <c r="O1659" s="9"/>
      <c r="P1659" s="9"/>
      <c r="Q1659" s="9"/>
      <c r="R1659" s="9"/>
      <c r="S1659" s="9"/>
      <c r="T1659" s="9"/>
      <c r="U1659" s="9"/>
      <c r="V1659" s="9"/>
      <c r="W1659" s="9"/>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c r="BV1659" s="6"/>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row>
    <row r="1660" spans="1:121" hidden="1">
      <c r="A1660" s="9"/>
      <c r="B1660" s="9"/>
      <c r="C1660" s="9"/>
      <c r="D1660" s="9"/>
      <c r="E1660" s="9"/>
      <c r="F1660" s="9"/>
      <c r="G1660" s="9"/>
      <c r="H1660" s="9"/>
      <c r="I1660" s="9"/>
      <c r="J1660" s="9"/>
      <c r="K1660" s="9"/>
      <c r="L1660" s="9"/>
      <c r="M1660" s="9"/>
      <c r="N1660" s="9"/>
      <c r="O1660" s="9"/>
      <c r="P1660" s="9"/>
      <c r="Q1660" s="9"/>
      <c r="R1660" s="9"/>
      <c r="S1660" s="9"/>
      <c r="T1660" s="9"/>
      <c r="U1660" s="9"/>
      <c r="V1660" s="9"/>
      <c r="W1660" s="9"/>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c r="BV1660" s="6"/>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row>
    <row r="1661" spans="1:121" hidden="1">
      <c r="A1661" s="9"/>
      <c r="B1661" s="9"/>
      <c r="C1661" s="9"/>
      <c r="D1661" s="9"/>
      <c r="E1661" s="9"/>
      <c r="F1661" s="9"/>
      <c r="G1661" s="9"/>
      <c r="H1661" s="9"/>
      <c r="I1661" s="9"/>
      <c r="J1661" s="9"/>
      <c r="K1661" s="9"/>
      <c r="L1661" s="9"/>
      <c r="M1661" s="9"/>
      <c r="N1661" s="9"/>
      <c r="O1661" s="9"/>
      <c r="P1661" s="9"/>
      <c r="Q1661" s="9"/>
      <c r="R1661" s="9"/>
      <c r="S1661" s="9"/>
      <c r="T1661" s="9"/>
      <c r="U1661" s="9"/>
      <c r="V1661" s="9"/>
      <c r="W1661" s="9"/>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c r="BV1661" s="6"/>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row>
    <row r="1662" spans="1:121" hidden="1">
      <c r="A1662" s="9"/>
      <c r="B1662" s="9"/>
      <c r="C1662" s="9"/>
      <c r="D1662" s="9"/>
      <c r="E1662" s="9"/>
      <c r="F1662" s="9"/>
      <c r="G1662" s="9"/>
      <c r="H1662" s="9"/>
      <c r="I1662" s="9"/>
      <c r="J1662" s="9"/>
      <c r="K1662" s="9"/>
      <c r="L1662" s="9"/>
      <c r="M1662" s="9"/>
      <c r="N1662" s="9"/>
      <c r="O1662" s="9"/>
      <c r="P1662" s="9"/>
      <c r="Q1662" s="9"/>
      <c r="R1662" s="9"/>
      <c r="S1662" s="9"/>
      <c r="T1662" s="9"/>
      <c r="U1662" s="9"/>
      <c r="V1662" s="9"/>
      <c r="W1662" s="9"/>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c r="BV1662" s="6"/>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row>
    <row r="1663" spans="1:121" hidden="1">
      <c r="A1663" s="9"/>
      <c r="B1663" s="9"/>
      <c r="C1663" s="9"/>
      <c r="D1663" s="9"/>
      <c r="E1663" s="9"/>
      <c r="F1663" s="9"/>
      <c r="G1663" s="9"/>
      <c r="H1663" s="9"/>
      <c r="I1663" s="9"/>
      <c r="J1663" s="9"/>
      <c r="K1663" s="9"/>
      <c r="L1663" s="9"/>
      <c r="M1663" s="9"/>
      <c r="N1663" s="9"/>
      <c r="O1663" s="9"/>
      <c r="P1663" s="9"/>
      <c r="Q1663" s="9"/>
      <c r="R1663" s="9"/>
      <c r="S1663" s="9"/>
      <c r="T1663" s="9"/>
      <c r="U1663" s="9"/>
      <c r="V1663" s="9"/>
      <c r="W1663" s="9"/>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c r="BV1663" s="6"/>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row>
    <row r="1664" spans="1:121" hidden="1">
      <c r="A1664" s="9"/>
      <c r="B1664" s="9"/>
      <c r="C1664" s="9"/>
      <c r="D1664" s="9"/>
      <c r="E1664" s="9"/>
      <c r="F1664" s="9"/>
      <c r="G1664" s="9"/>
      <c r="H1664" s="9"/>
      <c r="I1664" s="9"/>
      <c r="J1664" s="9"/>
      <c r="K1664" s="9"/>
      <c r="L1664" s="9"/>
      <c r="M1664" s="9"/>
      <c r="N1664" s="9"/>
      <c r="O1664" s="9"/>
      <c r="P1664" s="9"/>
      <c r="Q1664" s="9"/>
      <c r="R1664" s="9"/>
      <c r="S1664" s="9"/>
      <c r="T1664" s="9"/>
      <c r="U1664" s="9"/>
      <c r="V1664" s="9"/>
      <c r="W1664" s="9"/>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c r="BV1664" s="6"/>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row>
    <row r="1665" spans="1:121" hidden="1">
      <c r="A1665" s="9"/>
      <c r="B1665" s="9"/>
      <c r="C1665" s="9"/>
      <c r="D1665" s="9"/>
      <c r="E1665" s="9"/>
      <c r="F1665" s="9"/>
      <c r="G1665" s="9"/>
      <c r="H1665" s="9"/>
      <c r="I1665" s="9"/>
      <c r="J1665" s="9"/>
      <c r="K1665" s="9"/>
      <c r="L1665" s="9"/>
      <c r="M1665" s="9"/>
      <c r="N1665" s="9"/>
      <c r="O1665" s="9"/>
      <c r="P1665" s="9"/>
      <c r="Q1665" s="9"/>
      <c r="R1665" s="9"/>
      <c r="S1665" s="9"/>
      <c r="T1665" s="9"/>
      <c r="U1665" s="9"/>
      <c r="V1665" s="9"/>
      <c r="W1665" s="9"/>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c r="BV1665" s="6"/>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row>
    <row r="1666" spans="1:121" hidden="1">
      <c r="A1666" s="9"/>
      <c r="B1666" s="9"/>
      <c r="C1666" s="9"/>
      <c r="D1666" s="9"/>
      <c r="E1666" s="9"/>
      <c r="F1666" s="9"/>
      <c r="G1666" s="9"/>
      <c r="H1666" s="9"/>
      <c r="I1666" s="9"/>
      <c r="J1666" s="9"/>
      <c r="K1666" s="9"/>
      <c r="L1666" s="9"/>
      <c r="M1666" s="9"/>
      <c r="N1666" s="9"/>
      <c r="O1666" s="9"/>
      <c r="P1666" s="9"/>
      <c r="Q1666" s="9"/>
      <c r="R1666" s="9"/>
      <c r="S1666" s="9"/>
      <c r="T1666" s="9"/>
      <c r="U1666" s="9"/>
      <c r="V1666" s="9"/>
      <c r="W1666" s="9"/>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c r="BV1666" s="6"/>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row>
    <row r="1667" spans="1:121" hidden="1">
      <c r="A1667" s="9"/>
      <c r="B1667" s="9"/>
      <c r="C1667" s="9"/>
      <c r="D1667" s="9"/>
      <c r="E1667" s="9"/>
      <c r="F1667" s="9"/>
      <c r="G1667" s="9"/>
      <c r="H1667" s="9"/>
      <c r="I1667" s="9"/>
      <c r="J1667" s="9"/>
      <c r="K1667" s="9"/>
      <c r="L1667" s="9"/>
      <c r="M1667" s="9"/>
      <c r="N1667" s="9"/>
      <c r="O1667" s="9"/>
      <c r="P1667" s="9"/>
      <c r="Q1667" s="9"/>
      <c r="R1667" s="9"/>
      <c r="S1667" s="9"/>
      <c r="T1667" s="9"/>
      <c r="U1667" s="9"/>
      <c r="V1667" s="9"/>
      <c r="W1667" s="9"/>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c r="BV1667" s="6"/>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row>
    <row r="1668" spans="1:121" hidden="1">
      <c r="A1668" s="9"/>
      <c r="B1668" s="9"/>
      <c r="C1668" s="9"/>
      <c r="D1668" s="9"/>
      <c r="E1668" s="9"/>
      <c r="F1668" s="9"/>
      <c r="G1668" s="9"/>
      <c r="H1668" s="9"/>
      <c r="I1668" s="9"/>
      <c r="J1668" s="9"/>
      <c r="K1668" s="9"/>
      <c r="L1668" s="9"/>
      <c r="M1668" s="9"/>
      <c r="N1668" s="9"/>
      <c r="O1668" s="9"/>
      <c r="P1668" s="9"/>
      <c r="Q1668" s="9"/>
      <c r="R1668" s="9"/>
      <c r="S1668" s="9"/>
      <c r="T1668" s="9"/>
      <c r="U1668" s="9"/>
      <c r="V1668" s="9"/>
      <c r="W1668" s="9"/>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c r="BV1668" s="6"/>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row>
    <row r="1669" spans="1:121" hidden="1">
      <c r="A1669" s="9"/>
      <c r="B1669" s="9"/>
      <c r="C1669" s="9"/>
      <c r="D1669" s="9"/>
      <c r="E1669" s="9"/>
      <c r="F1669" s="9"/>
      <c r="G1669" s="9"/>
      <c r="H1669" s="9"/>
      <c r="I1669" s="9"/>
      <c r="J1669" s="9"/>
      <c r="K1669" s="9"/>
      <c r="L1669" s="9"/>
      <c r="M1669" s="9"/>
      <c r="N1669" s="9"/>
      <c r="O1669" s="9"/>
      <c r="P1669" s="9"/>
      <c r="Q1669" s="9"/>
      <c r="R1669" s="9"/>
      <c r="S1669" s="9"/>
      <c r="T1669" s="9"/>
      <c r="U1669" s="9"/>
      <c r="V1669" s="9"/>
      <c r="W1669" s="9"/>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c r="BV1669" s="6"/>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row>
    <row r="1670" spans="1:121" hidden="1">
      <c r="A1670" s="9"/>
      <c r="B1670" s="9"/>
      <c r="C1670" s="9"/>
      <c r="D1670" s="9"/>
      <c r="E1670" s="9"/>
      <c r="F1670" s="9"/>
      <c r="G1670" s="9"/>
      <c r="H1670" s="9"/>
      <c r="I1670" s="9"/>
      <c r="J1670" s="9"/>
      <c r="K1670" s="9"/>
      <c r="L1670" s="9"/>
      <c r="M1670" s="9"/>
      <c r="N1670" s="9"/>
      <c r="O1670" s="9"/>
      <c r="P1670" s="9"/>
      <c r="Q1670" s="9"/>
      <c r="R1670" s="9"/>
      <c r="S1670" s="9"/>
      <c r="T1670" s="9"/>
      <c r="U1670" s="9"/>
      <c r="V1670" s="9"/>
      <c r="W1670" s="9"/>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c r="BV1670" s="6"/>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row>
    <row r="1671" spans="1:121" hidden="1">
      <c r="A1671" s="9"/>
      <c r="B1671" s="9"/>
      <c r="C1671" s="9"/>
      <c r="D1671" s="9"/>
      <c r="E1671" s="9"/>
      <c r="F1671" s="9"/>
      <c r="G1671" s="9"/>
      <c r="H1671" s="9"/>
      <c r="I1671" s="9"/>
      <c r="J1671" s="9"/>
      <c r="K1671" s="9"/>
      <c r="L1671" s="9"/>
      <c r="M1671" s="9"/>
      <c r="N1671" s="9"/>
      <c r="O1671" s="9"/>
      <c r="P1671" s="9"/>
      <c r="Q1671" s="9"/>
      <c r="R1671" s="9"/>
      <c r="S1671" s="9"/>
      <c r="T1671" s="9"/>
      <c r="U1671" s="9"/>
      <c r="V1671" s="9"/>
      <c r="W1671" s="9"/>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c r="BV1671" s="6"/>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row>
    <row r="1672" spans="1:121" hidden="1">
      <c r="A1672" s="9"/>
      <c r="B1672" s="9"/>
      <c r="C1672" s="9"/>
      <c r="D1672" s="9"/>
      <c r="E1672" s="9"/>
      <c r="F1672" s="9"/>
      <c r="G1672" s="9"/>
      <c r="H1672" s="9"/>
      <c r="I1672" s="9"/>
      <c r="J1672" s="9"/>
      <c r="K1672" s="9"/>
      <c r="L1672" s="9"/>
      <c r="M1672" s="9"/>
      <c r="N1672" s="9"/>
      <c r="O1672" s="9"/>
      <c r="P1672" s="9"/>
      <c r="Q1672" s="9"/>
      <c r="R1672" s="9"/>
      <c r="S1672" s="9"/>
      <c r="T1672" s="9"/>
      <c r="U1672" s="9"/>
      <c r="V1672" s="9"/>
      <c r="W1672" s="9"/>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c r="BV1672" s="6"/>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row>
    <row r="1673" spans="1:121" hidden="1">
      <c r="A1673" s="9"/>
      <c r="B1673" s="9"/>
      <c r="C1673" s="9"/>
      <c r="D1673" s="9"/>
      <c r="E1673" s="9"/>
      <c r="F1673" s="9"/>
      <c r="G1673" s="9"/>
      <c r="H1673" s="9"/>
      <c r="I1673" s="9"/>
      <c r="J1673" s="9"/>
      <c r="K1673" s="9"/>
      <c r="L1673" s="9"/>
      <c r="M1673" s="9"/>
      <c r="N1673" s="9"/>
      <c r="O1673" s="9"/>
      <c r="P1673" s="9"/>
      <c r="Q1673" s="9"/>
      <c r="R1673" s="9"/>
      <c r="S1673" s="9"/>
      <c r="T1673" s="9"/>
      <c r="U1673" s="9"/>
      <c r="V1673" s="9"/>
      <c r="W1673" s="9"/>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c r="BV1673" s="6"/>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row>
    <row r="1674" spans="1:121" hidden="1">
      <c r="A1674" s="9"/>
      <c r="B1674" s="9"/>
      <c r="C1674" s="9"/>
      <c r="D1674" s="9"/>
      <c r="E1674" s="9"/>
      <c r="F1674" s="9"/>
      <c r="G1674" s="9"/>
      <c r="H1674" s="9"/>
      <c r="I1674" s="9"/>
      <c r="J1674" s="9"/>
      <c r="K1674" s="9"/>
      <c r="L1674" s="9"/>
      <c r="M1674" s="9"/>
      <c r="N1674" s="9"/>
      <c r="O1674" s="9"/>
      <c r="P1674" s="9"/>
      <c r="Q1674" s="9"/>
      <c r="R1674" s="9"/>
      <c r="S1674" s="9"/>
      <c r="T1674" s="9"/>
      <c r="U1674" s="9"/>
      <c r="V1674" s="9"/>
      <c r="W1674" s="9"/>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c r="BV1674" s="6"/>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row>
    <row r="1675" spans="1:121" hidden="1">
      <c r="A1675" s="9"/>
      <c r="B1675" s="9"/>
      <c r="C1675" s="9"/>
      <c r="D1675" s="9"/>
      <c r="E1675" s="9"/>
      <c r="F1675" s="9"/>
      <c r="G1675" s="9"/>
      <c r="H1675" s="9"/>
      <c r="I1675" s="9"/>
      <c r="J1675" s="9"/>
      <c r="K1675" s="9"/>
      <c r="L1675" s="9"/>
      <c r="M1675" s="9"/>
      <c r="N1675" s="9"/>
      <c r="O1675" s="9"/>
      <c r="P1675" s="9"/>
      <c r="Q1675" s="9"/>
      <c r="R1675" s="9"/>
      <c r="S1675" s="9"/>
      <c r="T1675" s="9"/>
      <c r="U1675" s="9"/>
      <c r="V1675" s="9"/>
      <c r="W1675" s="9"/>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c r="BV1675" s="6"/>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row>
    <row r="1676" spans="1:121" hidden="1">
      <c r="A1676" s="9"/>
      <c r="B1676" s="9"/>
      <c r="C1676" s="9"/>
      <c r="D1676" s="9"/>
      <c r="E1676" s="9"/>
      <c r="F1676" s="9"/>
      <c r="G1676" s="9"/>
      <c r="H1676" s="9"/>
      <c r="I1676" s="9"/>
      <c r="J1676" s="9"/>
      <c r="K1676" s="9"/>
      <c r="L1676" s="9"/>
      <c r="M1676" s="9"/>
      <c r="N1676" s="9"/>
      <c r="O1676" s="9"/>
      <c r="P1676" s="9"/>
      <c r="Q1676" s="9"/>
      <c r="R1676" s="9"/>
      <c r="S1676" s="9"/>
      <c r="T1676" s="9"/>
      <c r="U1676" s="9"/>
      <c r="V1676" s="9"/>
      <c r="W1676" s="9"/>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c r="BV1676" s="6"/>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row>
    <row r="1677" spans="1:121" hidden="1">
      <c r="A1677" s="9"/>
      <c r="B1677" s="9"/>
      <c r="C1677" s="9"/>
      <c r="D1677" s="9"/>
      <c r="E1677" s="9"/>
      <c r="F1677" s="9"/>
      <c r="G1677" s="9"/>
      <c r="H1677" s="9"/>
      <c r="I1677" s="9"/>
      <c r="J1677" s="9"/>
      <c r="K1677" s="9"/>
      <c r="L1677" s="9"/>
      <c r="M1677" s="9"/>
      <c r="N1677" s="9"/>
      <c r="O1677" s="9"/>
      <c r="P1677" s="9"/>
      <c r="Q1677" s="9"/>
      <c r="R1677" s="9"/>
      <c r="S1677" s="9"/>
      <c r="T1677" s="9"/>
      <c r="U1677" s="9"/>
      <c r="V1677" s="9"/>
      <c r="W1677" s="9"/>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c r="BV1677" s="6"/>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row>
    <row r="1678" spans="1:121" hidden="1">
      <c r="A1678" s="9"/>
      <c r="B1678" s="9"/>
      <c r="C1678" s="9"/>
      <c r="D1678" s="9"/>
      <c r="E1678" s="9"/>
      <c r="F1678" s="9"/>
      <c r="G1678" s="9"/>
      <c r="H1678" s="9"/>
      <c r="I1678" s="9"/>
      <c r="J1678" s="9"/>
      <c r="K1678" s="9"/>
      <c r="L1678" s="9"/>
      <c r="M1678" s="9"/>
      <c r="N1678" s="9"/>
      <c r="O1678" s="9"/>
      <c r="P1678" s="9"/>
      <c r="Q1678" s="9"/>
      <c r="R1678" s="9"/>
      <c r="S1678" s="9"/>
      <c r="T1678" s="9"/>
      <c r="U1678" s="9"/>
      <c r="V1678" s="9"/>
      <c r="W1678" s="9"/>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c r="BV1678" s="6"/>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row>
    <row r="1679" spans="1:121" hidden="1">
      <c r="A1679" s="9"/>
      <c r="B1679" s="9"/>
      <c r="C1679" s="9"/>
      <c r="D1679" s="9"/>
      <c r="E1679" s="9"/>
      <c r="F1679" s="9"/>
      <c r="G1679" s="9"/>
      <c r="H1679" s="9"/>
      <c r="I1679" s="9"/>
      <c r="J1679" s="9"/>
      <c r="K1679" s="9"/>
      <c r="L1679" s="9"/>
      <c r="M1679" s="9"/>
      <c r="N1679" s="9"/>
      <c r="O1679" s="9"/>
      <c r="P1679" s="9"/>
      <c r="Q1679" s="9"/>
      <c r="R1679" s="9"/>
      <c r="S1679" s="9"/>
      <c r="T1679" s="9"/>
      <c r="U1679" s="9"/>
      <c r="V1679" s="9"/>
      <c r="W1679" s="9"/>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c r="BV1679" s="6"/>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row>
    <row r="1680" spans="1:121" hidden="1">
      <c r="A1680" s="9"/>
      <c r="B1680" s="9"/>
      <c r="C1680" s="9"/>
      <c r="D1680" s="9"/>
      <c r="E1680" s="9"/>
      <c r="F1680" s="9"/>
      <c r="G1680" s="9"/>
      <c r="H1680" s="9"/>
      <c r="I1680" s="9"/>
      <c r="J1680" s="9"/>
      <c r="K1680" s="9"/>
      <c r="L1680" s="9"/>
      <c r="M1680" s="9"/>
      <c r="N1680" s="9"/>
      <c r="O1680" s="9"/>
      <c r="P1680" s="9"/>
      <c r="Q1680" s="9"/>
      <c r="R1680" s="9"/>
      <c r="S1680" s="9"/>
      <c r="T1680" s="9"/>
      <c r="U1680" s="9"/>
      <c r="V1680" s="9"/>
      <c r="W1680" s="9"/>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c r="BV1680" s="6"/>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row>
    <row r="1681" spans="1:121" hidden="1">
      <c r="A1681" s="9"/>
      <c r="B1681" s="9"/>
      <c r="C1681" s="9"/>
      <c r="D1681" s="9"/>
      <c r="E1681" s="9"/>
      <c r="F1681" s="9"/>
      <c r="G1681" s="9"/>
      <c r="H1681" s="9"/>
      <c r="I1681" s="9"/>
      <c r="J1681" s="9"/>
      <c r="K1681" s="9"/>
      <c r="L1681" s="9"/>
      <c r="M1681" s="9"/>
      <c r="N1681" s="9"/>
      <c r="O1681" s="9"/>
      <c r="P1681" s="9"/>
      <c r="Q1681" s="9"/>
      <c r="R1681" s="9"/>
      <c r="S1681" s="9"/>
      <c r="T1681" s="9"/>
      <c r="U1681" s="9"/>
      <c r="V1681" s="9"/>
      <c r="W1681" s="9"/>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c r="BV1681" s="6"/>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row>
    <row r="1682" spans="1:121" hidden="1">
      <c r="A1682" s="9"/>
      <c r="B1682" s="9"/>
      <c r="C1682" s="9"/>
      <c r="D1682" s="9"/>
      <c r="E1682" s="9"/>
      <c r="F1682" s="9"/>
      <c r="G1682" s="9"/>
      <c r="H1682" s="9"/>
      <c r="I1682" s="9"/>
      <c r="J1682" s="9"/>
      <c r="K1682" s="9"/>
      <c r="L1682" s="9"/>
      <c r="M1682" s="9"/>
      <c r="N1682" s="9"/>
      <c r="O1682" s="9"/>
      <c r="P1682" s="9"/>
      <c r="Q1682" s="9"/>
      <c r="R1682" s="9"/>
      <c r="S1682" s="9"/>
      <c r="T1682" s="9"/>
      <c r="U1682" s="9"/>
      <c r="V1682" s="9"/>
      <c r="W1682" s="9"/>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c r="BV1682" s="6"/>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row>
    <row r="1683" spans="1:121" hidden="1">
      <c r="A1683" s="9"/>
      <c r="B1683" s="9"/>
      <c r="C1683" s="9"/>
      <c r="D1683" s="9"/>
      <c r="E1683" s="9"/>
      <c r="F1683" s="9"/>
      <c r="G1683" s="9"/>
      <c r="H1683" s="9"/>
      <c r="I1683" s="9"/>
      <c r="J1683" s="9"/>
      <c r="K1683" s="9"/>
      <c r="L1683" s="9"/>
      <c r="M1683" s="9"/>
      <c r="N1683" s="9"/>
      <c r="O1683" s="9"/>
      <c r="P1683" s="9"/>
      <c r="Q1683" s="9"/>
      <c r="R1683" s="9"/>
      <c r="S1683" s="9"/>
      <c r="T1683" s="9"/>
      <c r="U1683" s="9"/>
      <c r="V1683" s="9"/>
      <c r="W1683" s="9"/>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c r="BV1683" s="6"/>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row>
    <row r="1684" spans="1:121" hidden="1">
      <c r="A1684" s="9"/>
      <c r="B1684" s="9"/>
      <c r="C1684" s="9"/>
      <c r="D1684" s="9"/>
      <c r="E1684" s="9"/>
      <c r="F1684" s="9"/>
      <c r="G1684" s="9"/>
      <c r="H1684" s="9"/>
      <c r="I1684" s="9"/>
      <c r="J1684" s="9"/>
      <c r="K1684" s="9"/>
      <c r="L1684" s="9"/>
      <c r="M1684" s="9"/>
      <c r="N1684" s="9"/>
      <c r="O1684" s="9"/>
      <c r="P1684" s="9"/>
      <c r="Q1684" s="9"/>
      <c r="R1684" s="9"/>
      <c r="S1684" s="9"/>
      <c r="T1684" s="9"/>
      <c r="U1684" s="9"/>
      <c r="V1684" s="9"/>
      <c r="W1684" s="9"/>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c r="BV1684" s="6"/>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row>
    <row r="1685" spans="1:121" hidden="1">
      <c r="A1685" s="9"/>
      <c r="B1685" s="9"/>
      <c r="C1685" s="9"/>
      <c r="D1685" s="9"/>
      <c r="E1685" s="9"/>
      <c r="F1685" s="9"/>
      <c r="G1685" s="9"/>
      <c r="H1685" s="9"/>
      <c r="I1685" s="9"/>
      <c r="J1685" s="9"/>
      <c r="K1685" s="9"/>
      <c r="L1685" s="9"/>
      <c r="M1685" s="9"/>
      <c r="N1685" s="9"/>
      <c r="O1685" s="9"/>
      <c r="P1685" s="9"/>
      <c r="Q1685" s="9"/>
      <c r="R1685" s="9"/>
      <c r="S1685" s="9"/>
      <c r="T1685" s="9"/>
      <c r="U1685" s="9"/>
      <c r="V1685" s="9"/>
      <c r="W1685" s="9"/>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c r="BV1685" s="6"/>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row>
    <row r="1686" spans="1:121" hidden="1">
      <c r="A1686" s="9"/>
      <c r="B1686" s="9"/>
      <c r="C1686" s="9"/>
      <c r="D1686" s="9"/>
      <c r="E1686" s="9"/>
      <c r="F1686" s="9"/>
      <c r="G1686" s="9"/>
      <c r="H1686" s="9"/>
      <c r="I1686" s="9"/>
      <c r="J1686" s="9"/>
      <c r="K1686" s="9"/>
      <c r="L1686" s="9"/>
      <c r="M1686" s="9"/>
      <c r="N1686" s="9"/>
      <c r="O1686" s="9"/>
      <c r="P1686" s="9"/>
      <c r="Q1686" s="9"/>
      <c r="R1686" s="9"/>
      <c r="S1686" s="9"/>
      <c r="T1686" s="9"/>
      <c r="U1686" s="9"/>
      <c r="V1686" s="9"/>
      <c r="W1686" s="9"/>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c r="BV1686" s="6"/>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row>
    <row r="1687" spans="1:121" hidden="1">
      <c r="A1687" s="9"/>
      <c r="B1687" s="9"/>
      <c r="C1687" s="9"/>
      <c r="D1687" s="9"/>
      <c r="E1687" s="9"/>
      <c r="F1687" s="9"/>
      <c r="G1687" s="9"/>
      <c r="H1687" s="9"/>
      <c r="I1687" s="9"/>
      <c r="J1687" s="9"/>
      <c r="K1687" s="9"/>
      <c r="L1687" s="9"/>
      <c r="M1687" s="9"/>
      <c r="N1687" s="9"/>
      <c r="O1687" s="9"/>
      <c r="P1687" s="9"/>
      <c r="Q1687" s="9"/>
      <c r="R1687" s="9"/>
      <c r="S1687" s="9"/>
      <c r="T1687" s="9"/>
      <c r="U1687" s="9"/>
      <c r="V1687" s="9"/>
      <c r="W1687" s="9"/>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c r="BV1687" s="6"/>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row>
    <row r="1688" spans="1:121" hidden="1">
      <c r="A1688" s="9"/>
      <c r="B1688" s="9"/>
      <c r="C1688" s="9"/>
      <c r="D1688" s="9"/>
      <c r="E1688" s="9"/>
      <c r="F1688" s="9"/>
      <c r="G1688" s="9"/>
      <c r="H1688" s="9"/>
      <c r="I1688" s="9"/>
      <c r="J1688" s="9"/>
      <c r="K1688" s="9"/>
      <c r="L1688" s="9"/>
      <c r="M1688" s="9"/>
      <c r="N1688" s="9"/>
      <c r="O1688" s="9"/>
      <c r="P1688" s="9"/>
      <c r="Q1688" s="9"/>
      <c r="R1688" s="9"/>
      <c r="S1688" s="9"/>
      <c r="T1688" s="9"/>
      <c r="U1688" s="9"/>
      <c r="V1688" s="9"/>
      <c r="W1688" s="9"/>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c r="BV1688" s="6"/>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row>
    <row r="1689" spans="1:121" hidden="1">
      <c r="A1689" s="9"/>
      <c r="B1689" s="9"/>
      <c r="C1689" s="9"/>
      <c r="D1689" s="9"/>
      <c r="E1689" s="9"/>
      <c r="F1689" s="9"/>
      <c r="G1689" s="9"/>
      <c r="H1689" s="9"/>
      <c r="I1689" s="9"/>
      <c r="J1689" s="9"/>
      <c r="K1689" s="9"/>
      <c r="L1689" s="9"/>
      <c r="M1689" s="9"/>
      <c r="N1689" s="9"/>
      <c r="O1689" s="9"/>
      <c r="P1689" s="9"/>
      <c r="Q1689" s="9"/>
      <c r="R1689" s="9"/>
      <c r="S1689" s="9"/>
      <c r="T1689" s="9"/>
      <c r="U1689" s="9"/>
      <c r="V1689" s="9"/>
      <c r="W1689" s="9"/>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c r="BV1689" s="6"/>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row>
    <row r="1690" spans="1:121" hidden="1">
      <c r="A1690" s="9"/>
      <c r="B1690" s="9"/>
      <c r="C1690" s="9"/>
      <c r="D1690" s="9"/>
      <c r="E1690" s="9"/>
      <c r="F1690" s="9"/>
      <c r="G1690" s="9"/>
      <c r="H1690" s="9"/>
      <c r="I1690" s="9"/>
      <c r="J1690" s="9"/>
      <c r="K1690" s="9"/>
      <c r="L1690" s="9"/>
      <c r="M1690" s="9"/>
      <c r="N1690" s="9"/>
      <c r="O1690" s="9"/>
      <c r="P1690" s="9"/>
      <c r="Q1690" s="9"/>
      <c r="R1690" s="9"/>
      <c r="S1690" s="9"/>
      <c r="T1690" s="9"/>
      <c r="U1690" s="9"/>
      <c r="V1690" s="9"/>
      <c r="W1690" s="9"/>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c r="BV1690" s="6"/>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row>
    <row r="1691" spans="1:121" hidden="1">
      <c r="A1691" s="9"/>
      <c r="B1691" s="9"/>
      <c r="C1691" s="9"/>
      <c r="D1691" s="9"/>
      <c r="E1691" s="9"/>
      <c r="F1691" s="9"/>
      <c r="G1691" s="9"/>
      <c r="H1691" s="9"/>
      <c r="I1691" s="9"/>
      <c r="J1691" s="9"/>
      <c r="K1691" s="9"/>
      <c r="L1691" s="9"/>
      <c r="M1691" s="9"/>
      <c r="N1691" s="9"/>
      <c r="O1691" s="9"/>
      <c r="P1691" s="9"/>
      <c r="Q1691" s="9"/>
      <c r="R1691" s="9"/>
      <c r="S1691" s="9"/>
      <c r="T1691" s="9"/>
      <c r="U1691" s="9"/>
      <c r="V1691" s="9"/>
      <c r="W1691" s="9"/>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c r="BV1691" s="6"/>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row>
    <row r="1692" spans="1:121" hidden="1">
      <c r="A1692" s="9"/>
      <c r="B1692" s="9"/>
      <c r="C1692" s="9"/>
      <c r="D1692" s="9"/>
      <c r="E1692" s="9"/>
      <c r="F1692" s="9"/>
      <c r="G1692" s="9"/>
      <c r="H1692" s="9"/>
      <c r="I1692" s="9"/>
      <c r="J1692" s="9"/>
      <c r="K1692" s="9"/>
      <c r="L1692" s="9"/>
      <c r="M1692" s="9"/>
      <c r="N1692" s="9"/>
      <c r="O1692" s="9"/>
      <c r="P1692" s="9"/>
      <c r="Q1692" s="9"/>
      <c r="R1692" s="9"/>
      <c r="S1692" s="9"/>
      <c r="T1692" s="9"/>
      <c r="U1692" s="9"/>
      <c r="V1692" s="9"/>
      <c r="W1692" s="9"/>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c r="BV1692" s="6"/>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row>
    <row r="1693" spans="1:121" hidden="1">
      <c r="A1693" s="9"/>
      <c r="B1693" s="9"/>
      <c r="C1693" s="9"/>
      <c r="D1693" s="9"/>
      <c r="E1693" s="9"/>
      <c r="F1693" s="9"/>
      <c r="G1693" s="9"/>
      <c r="H1693" s="9"/>
      <c r="I1693" s="9"/>
      <c r="J1693" s="9"/>
      <c r="K1693" s="9"/>
      <c r="L1693" s="9"/>
      <c r="M1693" s="9"/>
      <c r="N1693" s="9"/>
      <c r="O1693" s="9"/>
      <c r="P1693" s="9"/>
      <c r="Q1693" s="9"/>
      <c r="R1693" s="9"/>
      <c r="S1693" s="9"/>
      <c r="T1693" s="9"/>
      <c r="U1693" s="9"/>
      <c r="V1693" s="9"/>
      <c r="W1693" s="9"/>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c r="BV1693" s="6"/>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row>
    <row r="1694" spans="1:121" hidden="1">
      <c r="A1694" s="9"/>
      <c r="B1694" s="9"/>
      <c r="C1694" s="9"/>
      <c r="D1694" s="9"/>
      <c r="E1694" s="9"/>
      <c r="F1694" s="9"/>
      <c r="G1694" s="9"/>
      <c r="H1694" s="9"/>
      <c r="I1694" s="9"/>
      <c r="J1694" s="9"/>
      <c r="K1694" s="9"/>
      <c r="L1694" s="9"/>
      <c r="M1694" s="9"/>
      <c r="N1694" s="9"/>
      <c r="O1694" s="9"/>
      <c r="P1694" s="9"/>
      <c r="Q1694" s="9"/>
      <c r="R1694" s="9"/>
      <c r="S1694" s="9"/>
      <c r="T1694" s="9"/>
      <c r="U1694" s="9"/>
      <c r="V1694" s="9"/>
      <c r="W1694" s="9"/>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c r="BV1694" s="6"/>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row>
    <row r="1695" spans="1:121" hidden="1">
      <c r="A1695" s="9"/>
      <c r="B1695" s="9"/>
      <c r="C1695" s="9"/>
      <c r="D1695" s="9"/>
      <c r="E1695" s="9"/>
      <c r="F1695" s="9"/>
      <c r="G1695" s="9"/>
      <c r="H1695" s="9"/>
      <c r="I1695" s="9"/>
      <c r="J1695" s="9"/>
      <c r="K1695" s="9"/>
      <c r="L1695" s="9"/>
      <c r="M1695" s="9"/>
      <c r="N1695" s="9"/>
      <c r="O1695" s="9"/>
      <c r="P1695" s="9"/>
      <c r="Q1695" s="9"/>
      <c r="R1695" s="9"/>
      <c r="S1695" s="9"/>
      <c r="T1695" s="9"/>
      <c r="U1695" s="9"/>
      <c r="V1695" s="9"/>
      <c r="W1695" s="9"/>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c r="BV1695" s="6"/>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row>
    <row r="1696" spans="1:121" hidden="1">
      <c r="A1696" s="9"/>
      <c r="B1696" s="9"/>
      <c r="C1696" s="9"/>
      <c r="D1696" s="9"/>
      <c r="E1696" s="9"/>
      <c r="F1696" s="9"/>
      <c r="G1696" s="9"/>
      <c r="H1696" s="9"/>
      <c r="I1696" s="9"/>
      <c r="J1696" s="9"/>
      <c r="K1696" s="9"/>
      <c r="L1696" s="9"/>
      <c r="M1696" s="9"/>
      <c r="N1696" s="9"/>
      <c r="O1696" s="9"/>
      <c r="P1696" s="9"/>
      <c r="Q1696" s="9"/>
      <c r="R1696" s="9"/>
      <c r="S1696" s="9"/>
      <c r="T1696" s="9"/>
      <c r="U1696" s="9"/>
      <c r="V1696" s="9"/>
      <c r="W1696" s="9"/>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c r="BV1696" s="6"/>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row>
    <row r="1697" spans="1:121" hidden="1">
      <c r="A1697" s="9"/>
      <c r="B1697" s="9"/>
      <c r="C1697" s="9"/>
      <c r="D1697" s="9"/>
      <c r="E1697" s="9"/>
      <c r="F1697" s="9"/>
      <c r="G1697" s="9"/>
      <c r="H1697" s="9"/>
      <c r="I1697" s="9"/>
      <c r="J1697" s="9"/>
      <c r="K1697" s="9"/>
      <c r="L1697" s="9"/>
      <c r="M1697" s="9"/>
      <c r="N1697" s="9"/>
      <c r="O1697" s="9"/>
      <c r="P1697" s="9"/>
      <c r="Q1697" s="9"/>
      <c r="R1697" s="9"/>
      <c r="S1697" s="9"/>
      <c r="T1697" s="9"/>
      <c r="U1697" s="9"/>
      <c r="V1697" s="9"/>
      <c r="W1697" s="9"/>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c r="BV1697" s="6"/>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row>
    <row r="1698" spans="1:121" hidden="1">
      <c r="A1698" s="9"/>
      <c r="B1698" s="9"/>
      <c r="C1698" s="9"/>
      <c r="D1698" s="9"/>
      <c r="E1698" s="9"/>
      <c r="F1698" s="9"/>
      <c r="G1698" s="9"/>
      <c r="H1698" s="9"/>
      <c r="I1698" s="9"/>
      <c r="J1698" s="9"/>
      <c r="K1698" s="9"/>
      <c r="L1698" s="9"/>
      <c r="M1698" s="9"/>
      <c r="N1698" s="9"/>
      <c r="O1698" s="9"/>
      <c r="P1698" s="9"/>
      <c r="Q1698" s="9"/>
      <c r="R1698" s="9"/>
      <c r="S1698" s="9"/>
      <c r="T1698" s="9"/>
      <c r="U1698" s="9"/>
      <c r="V1698" s="9"/>
      <c r="W1698" s="9"/>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c r="BV1698" s="6"/>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row>
    <row r="1699" spans="1:121" hidden="1">
      <c r="A1699" s="9"/>
      <c r="B1699" s="9"/>
      <c r="C1699" s="9"/>
      <c r="D1699" s="9"/>
      <c r="E1699" s="9"/>
      <c r="F1699" s="9"/>
      <c r="G1699" s="9"/>
      <c r="H1699" s="9"/>
      <c r="I1699" s="9"/>
      <c r="J1699" s="9"/>
      <c r="K1699" s="9"/>
      <c r="L1699" s="9"/>
      <c r="M1699" s="9"/>
      <c r="N1699" s="9"/>
      <c r="O1699" s="9"/>
      <c r="P1699" s="9"/>
      <c r="Q1699" s="9"/>
      <c r="R1699" s="9"/>
      <c r="S1699" s="9"/>
      <c r="T1699" s="9"/>
      <c r="U1699" s="9"/>
      <c r="V1699" s="9"/>
      <c r="W1699" s="9"/>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c r="BV1699" s="6"/>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row>
    <row r="1700" spans="1:121" hidden="1">
      <c r="A1700" s="9"/>
      <c r="B1700" s="9"/>
      <c r="C1700" s="9"/>
      <c r="D1700" s="9"/>
      <c r="E1700" s="9"/>
      <c r="F1700" s="9"/>
      <c r="G1700" s="9"/>
      <c r="H1700" s="9"/>
      <c r="I1700" s="9"/>
      <c r="J1700" s="9"/>
      <c r="K1700" s="9"/>
      <c r="L1700" s="9"/>
      <c r="M1700" s="9"/>
      <c r="N1700" s="9"/>
      <c r="O1700" s="9"/>
      <c r="P1700" s="9"/>
      <c r="Q1700" s="9"/>
      <c r="R1700" s="9"/>
      <c r="S1700" s="9"/>
      <c r="T1700" s="9"/>
      <c r="U1700" s="9"/>
      <c r="V1700" s="9"/>
      <c r="W1700" s="9"/>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c r="BV1700" s="6"/>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row>
    <row r="1701" spans="1:121" hidden="1">
      <c r="A1701" s="9"/>
      <c r="B1701" s="9"/>
      <c r="C1701" s="9"/>
      <c r="D1701" s="9"/>
      <c r="E1701" s="9"/>
      <c r="F1701" s="9"/>
      <c r="G1701" s="9"/>
      <c r="H1701" s="9"/>
      <c r="I1701" s="9"/>
      <c r="J1701" s="9"/>
      <c r="K1701" s="9"/>
      <c r="L1701" s="9"/>
      <c r="M1701" s="9"/>
      <c r="N1701" s="9"/>
      <c r="O1701" s="9"/>
      <c r="P1701" s="9"/>
      <c r="Q1701" s="9"/>
      <c r="R1701" s="9"/>
      <c r="S1701" s="9"/>
      <c r="T1701" s="9"/>
      <c r="U1701" s="9"/>
      <c r="V1701" s="9"/>
      <c r="W1701" s="9"/>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c r="BV1701" s="6"/>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row>
    <row r="1702" spans="1:121" hidden="1">
      <c r="A1702" s="9"/>
      <c r="B1702" s="9"/>
      <c r="C1702" s="9"/>
      <c r="D1702" s="9"/>
      <c r="E1702" s="9"/>
      <c r="F1702" s="9"/>
      <c r="G1702" s="9"/>
      <c r="H1702" s="9"/>
      <c r="I1702" s="9"/>
      <c r="J1702" s="9"/>
      <c r="K1702" s="9"/>
      <c r="L1702" s="9"/>
      <c r="M1702" s="9"/>
      <c r="N1702" s="9"/>
      <c r="O1702" s="9"/>
      <c r="P1702" s="9"/>
      <c r="Q1702" s="9"/>
      <c r="R1702" s="9"/>
      <c r="S1702" s="9"/>
      <c r="T1702" s="9"/>
      <c r="U1702" s="9"/>
      <c r="V1702" s="9"/>
      <c r="W1702" s="9"/>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c r="BV1702" s="6"/>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row>
    <row r="1703" spans="1:121" hidden="1">
      <c r="A1703" s="9"/>
      <c r="B1703" s="9"/>
      <c r="C1703" s="9"/>
      <c r="D1703" s="9"/>
      <c r="E1703" s="9"/>
      <c r="F1703" s="9"/>
      <c r="G1703" s="9"/>
      <c r="H1703" s="9"/>
      <c r="I1703" s="9"/>
      <c r="J1703" s="9"/>
      <c r="K1703" s="9"/>
      <c r="L1703" s="9"/>
      <c r="M1703" s="9"/>
      <c r="N1703" s="9"/>
      <c r="O1703" s="9"/>
      <c r="P1703" s="9"/>
      <c r="Q1703" s="9"/>
      <c r="R1703" s="9"/>
      <c r="S1703" s="9"/>
      <c r="T1703" s="9"/>
      <c r="U1703" s="9"/>
      <c r="V1703" s="9"/>
      <c r="W1703" s="9"/>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c r="BV1703" s="6"/>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row>
    <row r="1704" spans="1:121" hidden="1">
      <c r="A1704" s="9"/>
      <c r="B1704" s="9"/>
      <c r="C1704" s="9"/>
      <c r="D1704" s="9"/>
      <c r="E1704" s="9"/>
      <c r="F1704" s="9"/>
      <c r="G1704" s="9"/>
      <c r="H1704" s="9"/>
      <c r="I1704" s="9"/>
      <c r="J1704" s="9"/>
      <c r="K1704" s="9"/>
      <c r="L1704" s="9"/>
      <c r="M1704" s="9"/>
      <c r="N1704" s="9"/>
      <c r="O1704" s="9"/>
      <c r="P1704" s="9"/>
      <c r="Q1704" s="9"/>
      <c r="R1704" s="9"/>
      <c r="S1704" s="9"/>
      <c r="T1704" s="9"/>
      <c r="U1704" s="9"/>
      <c r="V1704" s="9"/>
      <c r="W1704" s="9"/>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c r="BV1704" s="6"/>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row>
    <row r="1705" spans="1:121" hidden="1">
      <c r="A1705" s="9"/>
      <c r="B1705" s="9"/>
      <c r="C1705" s="9"/>
      <c r="D1705" s="9"/>
      <c r="E1705" s="9"/>
      <c r="F1705" s="9"/>
      <c r="G1705" s="9"/>
      <c r="H1705" s="9"/>
      <c r="I1705" s="9"/>
      <c r="J1705" s="9"/>
      <c r="K1705" s="9"/>
      <c r="L1705" s="9"/>
      <c r="M1705" s="9"/>
      <c r="N1705" s="9"/>
      <c r="O1705" s="9"/>
      <c r="P1705" s="9"/>
      <c r="Q1705" s="9"/>
      <c r="R1705" s="9"/>
      <c r="S1705" s="9"/>
      <c r="T1705" s="9"/>
      <c r="U1705" s="9"/>
      <c r="V1705" s="9"/>
      <c r="W1705" s="9"/>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c r="BV1705" s="6"/>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row>
    <row r="1706" spans="1:121" hidden="1">
      <c r="A1706" s="9"/>
      <c r="B1706" s="9"/>
      <c r="C1706" s="9"/>
      <c r="D1706" s="9"/>
      <c r="E1706" s="9"/>
      <c r="F1706" s="9"/>
      <c r="G1706" s="9"/>
      <c r="H1706" s="9"/>
      <c r="I1706" s="9"/>
      <c r="J1706" s="9"/>
      <c r="K1706" s="9"/>
      <c r="L1706" s="9"/>
      <c r="M1706" s="9"/>
      <c r="N1706" s="9"/>
      <c r="O1706" s="9"/>
      <c r="P1706" s="9"/>
      <c r="Q1706" s="9"/>
      <c r="R1706" s="9"/>
      <c r="S1706" s="9"/>
      <c r="T1706" s="9"/>
      <c r="U1706" s="9"/>
      <c r="V1706" s="9"/>
      <c r="W1706" s="9"/>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c r="BV1706" s="6"/>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row>
    <row r="1707" spans="1:121" hidden="1">
      <c r="A1707" s="9"/>
      <c r="B1707" s="9"/>
      <c r="C1707" s="9"/>
      <c r="D1707" s="9"/>
      <c r="E1707" s="9"/>
      <c r="F1707" s="9"/>
      <c r="G1707" s="9"/>
      <c r="H1707" s="9"/>
      <c r="I1707" s="9"/>
      <c r="J1707" s="9"/>
      <c r="K1707" s="9"/>
      <c r="L1707" s="9"/>
      <c r="M1707" s="9"/>
      <c r="N1707" s="9"/>
      <c r="O1707" s="9"/>
      <c r="P1707" s="9"/>
      <c r="Q1707" s="9"/>
      <c r="R1707" s="9"/>
      <c r="S1707" s="9"/>
      <c r="T1707" s="9"/>
      <c r="U1707" s="9"/>
      <c r="V1707" s="9"/>
      <c r="W1707" s="9"/>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c r="BV1707" s="6"/>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row>
    <row r="1708" spans="1:121" hidden="1">
      <c r="A1708" s="9"/>
      <c r="B1708" s="9"/>
      <c r="C1708" s="9"/>
      <c r="D1708" s="9"/>
      <c r="E1708" s="9"/>
      <c r="F1708" s="9"/>
      <c r="G1708" s="9"/>
      <c r="H1708" s="9"/>
      <c r="I1708" s="9"/>
      <c r="J1708" s="9"/>
      <c r="K1708" s="9"/>
      <c r="L1708" s="9"/>
      <c r="M1708" s="9"/>
      <c r="N1708" s="9"/>
      <c r="O1708" s="9"/>
      <c r="P1708" s="9"/>
      <c r="Q1708" s="9"/>
      <c r="R1708" s="9"/>
      <c r="S1708" s="9"/>
      <c r="T1708" s="9"/>
      <c r="U1708" s="9"/>
      <c r="V1708" s="9"/>
      <c r="W1708" s="9"/>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c r="BV1708" s="6"/>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row>
    <row r="1709" spans="1:121" hidden="1">
      <c r="A1709" s="9"/>
      <c r="B1709" s="9"/>
      <c r="C1709" s="9"/>
      <c r="D1709" s="9"/>
      <c r="E1709" s="9"/>
      <c r="F1709" s="9"/>
      <c r="G1709" s="9"/>
      <c r="H1709" s="9"/>
      <c r="I1709" s="9"/>
      <c r="J1709" s="9"/>
      <c r="K1709" s="9"/>
      <c r="L1709" s="9"/>
      <c r="M1709" s="9"/>
      <c r="N1709" s="9"/>
      <c r="O1709" s="9"/>
      <c r="P1709" s="9"/>
      <c r="Q1709" s="9"/>
      <c r="R1709" s="9"/>
      <c r="S1709" s="9"/>
      <c r="T1709" s="9"/>
      <c r="U1709" s="9"/>
      <c r="V1709" s="9"/>
      <c r="W1709" s="9"/>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c r="BV1709" s="6"/>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row>
    <row r="1710" spans="1:121" hidden="1">
      <c r="A1710" s="9"/>
      <c r="B1710" s="9"/>
      <c r="C1710" s="9"/>
      <c r="D1710" s="9"/>
      <c r="E1710" s="9"/>
      <c r="F1710" s="9"/>
      <c r="G1710" s="9"/>
      <c r="H1710" s="9"/>
      <c r="I1710" s="9"/>
      <c r="J1710" s="9"/>
      <c r="K1710" s="9"/>
      <c r="L1710" s="9"/>
      <c r="M1710" s="9"/>
      <c r="N1710" s="9"/>
      <c r="O1710" s="9"/>
      <c r="P1710" s="9"/>
      <c r="Q1710" s="9"/>
      <c r="R1710" s="9"/>
      <c r="S1710" s="9"/>
      <c r="T1710" s="9"/>
      <c r="U1710" s="9"/>
      <c r="V1710" s="9"/>
      <c r="W1710" s="9"/>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c r="BV1710" s="6"/>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row>
    <row r="1711" spans="1:121" hidden="1">
      <c r="A1711" s="9"/>
      <c r="B1711" s="9"/>
      <c r="C1711" s="9"/>
      <c r="D1711" s="9"/>
      <c r="E1711" s="9"/>
      <c r="F1711" s="9"/>
      <c r="G1711" s="9"/>
      <c r="H1711" s="9"/>
      <c r="I1711" s="9"/>
      <c r="J1711" s="9"/>
      <c r="K1711" s="9"/>
      <c r="L1711" s="9"/>
      <c r="M1711" s="9"/>
      <c r="N1711" s="9"/>
      <c r="O1711" s="9"/>
      <c r="P1711" s="9"/>
      <c r="Q1711" s="9"/>
      <c r="R1711" s="9"/>
      <c r="S1711" s="9"/>
      <c r="T1711" s="9"/>
      <c r="U1711" s="9"/>
      <c r="V1711" s="9"/>
      <c r="W1711" s="9"/>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c r="BV1711" s="6"/>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row>
    <row r="1712" spans="1:121" hidden="1">
      <c r="A1712" s="9"/>
      <c r="B1712" s="9"/>
      <c r="C1712" s="9"/>
      <c r="D1712" s="9"/>
      <c r="E1712" s="9"/>
      <c r="F1712" s="9"/>
      <c r="G1712" s="9"/>
      <c r="H1712" s="9"/>
      <c r="I1712" s="9"/>
      <c r="J1712" s="9"/>
      <c r="K1712" s="9"/>
      <c r="L1712" s="9"/>
      <c r="M1712" s="9"/>
      <c r="N1712" s="9"/>
      <c r="O1712" s="9"/>
      <c r="P1712" s="9"/>
      <c r="Q1712" s="9"/>
      <c r="R1712" s="9"/>
      <c r="S1712" s="9"/>
      <c r="T1712" s="9"/>
      <c r="U1712" s="9"/>
      <c r="V1712" s="9"/>
      <c r="W1712" s="9"/>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c r="BV1712" s="6"/>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row>
    <row r="1713" spans="1:121" hidden="1">
      <c r="A1713" s="9"/>
      <c r="B1713" s="9"/>
      <c r="C1713" s="9"/>
      <c r="D1713" s="9"/>
      <c r="E1713" s="9"/>
      <c r="F1713" s="9"/>
      <c r="G1713" s="9"/>
      <c r="H1713" s="9"/>
      <c r="I1713" s="9"/>
      <c r="J1713" s="9"/>
      <c r="K1713" s="9"/>
      <c r="L1713" s="9"/>
      <c r="M1713" s="9"/>
      <c r="N1713" s="9"/>
      <c r="O1713" s="9"/>
      <c r="P1713" s="9"/>
      <c r="Q1713" s="9"/>
      <c r="R1713" s="9"/>
      <c r="S1713" s="9"/>
      <c r="T1713" s="9"/>
      <c r="U1713" s="9"/>
      <c r="V1713" s="9"/>
      <c r="W1713" s="9"/>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c r="BV1713" s="6"/>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row>
    <row r="1714" spans="1:121" hidden="1">
      <c r="A1714" s="9"/>
      <c r="B1714" s="9"/>
      <c r="C1714" s="9"/>
      <c r="D1714" s="9"/>
      <c r="E1714" s="9"/>
      <c r="F1714" s="9"/>
      <c r="G1714" s="9"/>
      <c r="H1714" s="9"/>
      <c r="I1714" s="9"/>
      <c r="J1714" s="9"/>
      <c r="K1714" s="9"/>
      <c r="L1714" s="9"/>
      <c r="M1714" s="9"/>
      <c r="N1714" s="9"/>
      <c r="O1714" s="9"/>
      <c r="P1714" s="9"/>
      <c r="Q1714" s="9"/>
      <c r="R1714" s="9"/>
      <c r="S1714" s="9"/>
      <c r="T1714" s="9"/>
      <c r="U1714" s="9"/>
      <c r="V1714" s="9"/>
      <c r="W1714" s="9"/>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c r="BV1714" s="6"/>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row>
    <row r="1715" spans="1:121" hidden="1">
      <c r="A1715" s="9"/>
      <c r="B1715" s="9"/>
      <c r="C1715" s="9"/>
      <c r="D1715" s="9"/>
      <c r="E1715" s="9"/>
      <c r="F1715" s="9"/>
      <c r="G1715" s="9"/>
      <c r="H1715" s="9"/>
      <c r="I1715" s="9"/>
      <c r="J1715" s="9"/>
      <c r="K1715" s="9"/>
      <c r="L1715" s="9"/>
      <c r="M1715" s="9"/>
      <c r="N1715" s="9"/>
      <c r="O1715" s="9"/>
      <c r="P1715" s="9"/>
      <c r="Q1715" s="9"/>
      <c r="R1715" s="9"/>
      <c r="S1715" s="9"/>
      <c r="T1715" s="9"/>
      <c r="U1715" s="9"/>
      <c r="V1715" s="9"/>
      <c r="W1715" s="9"/>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c r="BV1715" s="6"/>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row>
    <row r="1716" spans="1:121" hidden="1">
      <c r="A1716" s="9"/>
      <c r="B1716" s="9"/>
      <c r="C1716" s="9"/>
      <c r="D1716" s="9"/>
      <c r="E1716" s="9"/>
      <c r="F1716" s="9"/>
      <c r="G1716" s="9"/>
      <c r="H1716" s="9"/>
      <c r="I1716" s="9"/>
      <c r="J1716" s="9"/>
      <c r="K1716" s="9"/>
      <c r="L1716" s="9"/>
      <c r="M1716" s="9"/>
      <c r="N1716" s="9"/>
      <c r="O1716" s="9"/>
      <c r="P1716" s="9"/>
      <c r="Q1716" s="9"/>
      <c r="R1716" s="9"/>
      <c r="S1716" s="9"/>
      <c r="T1716" s="9"/>
      <c r="U1716" s="9"/>
      <c r="V1716" s="9"/>
      <c r="W1716" s="9"/>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c r="BV1716" s="6"/>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row>
    <row r="1717" spans="1:121" hidden="1">
      <c r="A1717" s="9"/>
      <c r="B1717" s="9"/>
      <c r="C1717" s="9"/>
      <c r="D1717" s="9"/>
      <c r="E1717" s="9"/>
      <c r="F1717" s="9"/>
      <c r="G1717" s="9"/>
      <c r="H1717" s="9"/>
      <c r="I1717" s="9"/>
      <c r="J1717" s="9"/>
      <c r="K1717" s="9"/>
      <c r="L1717" s="9"/>
      <c r="M1717" s="9"/>
      <c r="N1717" s="9"/>
      <c r="O1717" s="9"/>
      <c r="P1717" s="9"/>
      <c r="Q1717" s="9"/>
      <c r="R1717" s="9"/>
      <c r="S1717" s="9"/>
      <c r="T1717" s="9"/>
      <c r="U1717" s="9"/>
      <c r="V1717" s="9"/>
      <c r="W1717" s="9"/>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c r="BV1717" s="6"/>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row>
    <row r="1718" spans="1:121" hidden="1">
      <c r="A1718" s="9"/>
      <c r="B1718" s="9"/>
      <c r="C1718" s="9"/>
      <c r="D1718" s="9"/>
      <c r="E1718" s="9"/>
      <c r="F1718" s="9"/>
      <c r="G1718" s="9"/>
      <c r="H1718" s="9"/>
      <c r="I1718" s="9"/>
      <c r="J1718" s="9"/>
      <c r="K1718" s="9"/>
      <c r="L1718" s="9"/>
      <c r="M1718" s="9"/>
      <c r="N1718" s="9"/>
      <c r="O1718" s="9"/>
      <c r="P1718" s="9"/>
      <c r="Q1718" s="9"/>
      <c r="R1718" s="9"/>
      <c r="S1718" s="9"/>
      <c r="T1718" s="9"/>
      <c r="U1718" s="9"/>
      <c r="V1718" s="9"/>
      <c r="W1718" s="9"/>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c r="BV1718" s="6"/>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row>
    <row r="1719" spans="1:121" hidden="1">
      <c r="A1719" s="9"/>
      <c r="B1719" s="9"/>
      <c r="C1719" s="9"/>
      <c r="D1719" s="9"/>
      <c r="E1719" s="9"/>
      <c r="F1719" s="9"/>
      <c r="G1719" s="9"/>
      <c r="H1719" s="9"/>
      <c r="I1719" s="9"/>
      <c r="J1719" s="9"/>
      <c r="K1719" s="9"/>
      <c r="L1719" s="9"/>
      <c r="M1719" s="9"/>
      <c r="N1719" s="9"/>
      <c r="O1719" s="9"/>
      <c r="P1719" s="9"/>
      <c r="Q1719" s="9"/>
      <c r="R1719" s="9"/>
      <c r="S1719" s="9"/>
      <c r="T1719" s="9"/>
      <c r="U1719" s="9"/>
      <c r="V1719" s="9"/>
      <c r="W1719" s="9"/>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c r="BU1719" s="6"/>
      <c r="BV1719" s="6"/>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row>
    <row r="1720" spans="1:121" hidden="1">
      <c r="A1720" s="9"/>
      <c r="B1720" s="9"/>
      <c r="C1720" s="9"/>
      <c r="D1720" s="9"/>
      <c r="E1720" s="9"/>
      <c r="F1720" s="9"/>
      <c r="G1720" s="9"/>
      <c r="H1720" s="9"/>
      <c r="I1720" s="9"/>
      <c r="J1720" s="9"/>
      <c r="K1720" s="9"/>
      <c r="L1720" s="9"/>
      <c r="M1720" s="9"/>
      <c r="N1720" s="9"/>
      <c r="O1720" s="9"/>
      <c r="P1720" s="9"/>
      <c r="Q1720" s="9"/>
      <c r="R1720" s="9"/>
      <c r="S1720" s="9"/>
      <c r="T1720" s="9"/>
      <c r="U1720" s="9"/>
      <c r="V1720" s="9"/>
      <c r="W1720" s="9"/>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c r="BU1720" s="6"/>
      <c r="BV1720" s="6"/>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row>
    <row r="1721" spans="1:121" hidden="1">
      <c r="A1721" s="9"/>
      <c r="B1721" s="9"/>
      <c r="C1721" s="9"/>
      <c r="D1721" s="9"/>
      <c r="E1721" s="9"/>
      <c r="F1721" s="9"/>
      <c r="G1721" s="9"/>
      <c r="H1721" s="9"/>
      <c r="I1721" s="9"/>
      <c r="J1721" s="9"/>
      <c r="K1721" s="9"/>
      <c r="L1721" s="9"/>
      <c r="M1721" s="9"/>
      <c r="N1721" s="9"/>
      <c r="O1721" s="9"/>
      <c r="P1721" s="9"/>
      <c r="Q1721" s="9"/>
      <c r="R1721" s="9"/>
      <c r="S1721" s="9"/>
      <c r="T1721" s="9"/>
      <c r="U1721" s="9"/>
      <c r="V1721" s="9"/>
      <c r="W1721" s="9"/>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c r="BU1721" s="6"/>
      <c r="BV1721" s="6"/>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row>
    <row r="1722" spans="1:121" hidden="1">
      <c r="A1722" s="9"/>
      <c r="B1722" s="9"/>
      <c r="C1722" s="9"/>
      <c r="D1722" s="9"/>
      <c r="E1722" s="9"/>
      <c r="F1722" s="9"/>
      <c r="G1722" s="9"/>
      <c r="H1722" s="9"/>
      <c r="I1722" s="9"/>
      <c r="J1722" s="9"/>
      <c r="K1722" s="9"/>
      <c r="L1722" s="9"/>
      <c r="M1722" s="9"/>
      <c r="N1722" s="9"/>
      <c r="O1722" s="9"/>
      <c r="P1722" s="9"/>
      <c r="Q1722" s="9"/>
      <c r="R1722" s="9"/>
      <c r="S1722" s="9"/>
      <c r="T1722" s="9"/>
      <c r="U1722" s="9"/>
      <c r="V1722" s="9"/>
      <c r="W1722" s="9"/>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c r="BU1722" s="6"/>
      <c r="BV1722" s="6"/>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row>
    <row r="1723" spans="1:121" hidden="1">
      <c r="A1723" s="9"/>
      <c r="B1723" s="9"/>
      <c r="C1723" s="9"/>
      <c r="D1723" s="9"/>
      <c r="E1723" s="9"/>
      <c r="F1723" s="9"/>
      <c r="G1723" s="9"/>
      <c r="H1723" s="9"/>
      <c r="I1723" s="9"/>
      <c r="J1723" s="9"/>
      <c r="K1723" s="9"/>
      <c r="L1723" s="9"/>
      <c r="M1723" s="9"/>
      <c r="N1723" s="9"/>
      <c r="O1723" s="9"/>
      <c r="P1723" s="9"/>
      <c r="Q1723" s="9"/>
      <c r="R1723" s="9"/>
      <c r="S1723" s="9"/>
      <c r="T1723" s="9"/>
      <c r="U1723" s="9"/>
      <c r="V1723" s="9"/>
      <c r="W1723" s="9"/>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c r="BU1723" s="6"/>
      <c r="BV1723" s="6"/>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row>
    <row r="1724" spans="1:121" hidden="1">
      <c r="A1724" s="9"/>
      <c r="B1724" s="9"/>
      <c r="C1724" s="9"/>
      <c r="D1724" s="9"/>
      <c r="E1724" s="9"/>
      <c r="F1724" s="9"/>
      <c r="G1724" s="9"/>
      <c r="H1724" s="9"/>
      <c r="I1724" s="9"/>
      <c r="J1724" s="9"/>
      <c r="K1724" s="9"/>
      <c r="L1724" s="9"/>
      <c r="M1724" s="9"/>
      <c r="N1724" s="9"/>
      <c r="O1724" s="9"/>
      <c r="P1724" s="9"/>
      <c r="Q1724" s="9"/>
      <c r="R1724" s="9"/>
      <c r="S1724" s="9"/>
      <c r="T1724" s="9"/>
      <c r="U1724" s="9"/>
      <c r="V1724" s="9"/>
      <c r="W1724" s="9"/>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c r="BU1724" s="6"/>
      <c r="BV1724" s="6"/>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row>
    <row r="1725" spans="1:121" hidden="1">
      <c r="A1725" s="9"/>
      <c r="B1725" s="9"/>
      <c r="C1725" s="9"/>
      <c r="D1725" s="9"/>
      <c r="E1725" s="9"/>
      <c r="F1725" s="9"/>
      <c r="G1725" s="9"/>
      <c r="H1725" s="9"/>
      <c r="I1725" s="9"/>
      <c r="J1725" s="9"/>
      <c r="K1725" s="9"/>
      <c r="L1725" s="9"/>
      <c r="M1725" s="9"/>
      <c r="N1725" s="9"/>
      <c r="O1725" s="9"/>
      <c r="P1725" s="9"/>
      <c r="Q1725" s="9"/>
      <c r="R1725" s="9"/>
      <c r="S1725" s="9"/>
      <c r="T1725" s="9"/>
      <c r="U1725" s="9"/>
      <c r="V1725" s="9"/>
      <c r="W1725" s="9"/>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c r="BU1725" s="6"/>
      <c r="BV1725" s="6"/>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row>
    <row r="1726" spans="1:121" hidden="1">
      <c r="A1726" s="9"/>
      <c r="B1726" s="9"/>
      <c r="C1726" s="9"/>
      <c r="D1726" s="9"/>
      <c r="E1726" s="9"/>
      <c r="F1726" s="9"/>
      <c r="G1726" s="9"/>
      <c r="H1726" s="9"/>
      <c r="I1726" s="9"/>
      <c r="J1726" s="9"/>
      <c r="K1726" s="9"/>
      <c r="L1726" s="9"/>
      <c r="M1726" s="9"/>
      <c r="N1726" s="9"/>
      <c r="O1726" s="9"/>
      <c r="P1726" s="9"/>
      <c r="Q1726" s="9"/>
      <c r="R1726" s="9"/>
      <c r="S1726" s="9"/>
      <c r="T1726" s="9"/>
      <c r="U1726" s="9"/>
      <c r="V1726" s="9"/>
      <c r="W1726" s="9"/>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c r="BU1726" s="6"/>
      <c r="BV1726" s="6"/>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row>
    <row r="1727" spans="1:121" hidden="1">
      <c r="A1727" s="9"/>
      <c r="B1727" s="9"/>
      <c r="C1727" s="9"/>
      <c r="D1727" s="9"/>
      <c r="E1727" s="9"/>
      <c r="F1727" s="9"/>
      <c r="G1727" s="9"/>
      <c r="H1727" s="9"/>
      <c r="I1727" s="9"/>
      <c r="J1727" s="9"/>
      <c r="K1727" s="9"/>
      <c r="L1727" s="9"/>
      <c r="M1727" s="9"/>
      <c r="N1727" s="9"/>
      <c r="O1727" s="9"/>
      <c r="P1727" s="9"/>
      <c r="Q1727" s="9"/>
      <c r="R1727" s="9"/>
      <c r="S1727" s="9"/>
      <c r="T1727" s="9"/>
      <c r="U1727" s="9"/>
      <c r="V1727" s="9"/>
      <c r="W1727" s="9"/>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c r="BU1727" s="6"/>
      <c r="BV1727" s="6"/>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row>
    <row r="1728" spans="1:121" hidden="1">
      <c r="A1728" s="9"/>
      <c r="B1728" s="9"/>
      <c r="C1728" s="9"/>
      <c r="D1728" s="9"/>
      <c r="E1728" s="9"/>
      <c r="F1728" s="9"/>
      <c r="G1728" s="9"/>
      <c r="H1728" s="9"/>
      <c r="I1728" s="9"/>
      <c r="J1728" s="9"/>
      <c r="K1728" s="9"/>
      <c r="L1728" s="9"/>
      <c r="M1728" s="9"/>
      <c r="N1728" s="9"/>
      <c r="O1728" s="9"/>
      <c r="P1728" s="9"/>
      <c r="Q1728" s="9"/>
      <c r="R1728" s="9"/>
      <c r="S1728" s="9"/>
      <c r="T1728" s="9"/>
      <c r="U1728" s="9"/>
      <c r="V1728" s="9"/>
      <c r="W1728" s="9"/>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c r="BU1728" s="6"/>
      <c r="BV1728" s="6"/>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row>
    <row r="1729" spans="1:121" hidden="1">
      <c r="A1729" s="9"/>
      <c r="B1729" s="9"/>
      <c r="C1729" s="9"/>
      <c r="D1729" s="9"/>
      <c r="E1729" s="9"/>
      <c r="F1729" s="9"/>
      <c r="G1729" s="9"/>
      <c r="H1729" s="9"/>
      <c r="I1729" s="9"/>
      <c r="J1729" s="9"/>
      <c r="K1729" s="9"/>
      <c r="L1729" s="9"/>
      <c r="M1729" s="9"/>
      <c r="N1729" s="9"/>
      <c r="O1729" s="9"/>
      <c r="P1729" s="9"/>
      <c r="Q1729" s="9"/>
      <c r="R1729" s="9"/>
      <c r="S1729" s="9"/>
      <c r="T1729" s="9"/>
      <c r="U1729" s="9"/>
      <c r="V1729" s="9"/>
      <c r="W1729" s="9"/>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c r="BU1729" s="6"/>
      <c r="BV1729" s="6"/>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row>
    <row r="1730" spans="1:121" hidden="1">
      <c r="A1730" s="9"/>
      <c r="B1730" s="9"/>
      <c r="C1730" s="9"/>
      <c r="D1730" s="9"/>
      <c r="E1730" s="9"/>
      <c r="F1730" s="9"/>
      <c r="G1730" s="9"/>
      <c r="H1730" s="9"/>
      <c r="I1730" s="9"/>
      <c r="J1730" s="9"/>
      <c r="K1730" s="9"/>
      <c r="L1730" s="9"/>
      <c r="M1730" s="9"/>
      <c r="N1730" s="9"/>
      <c r="O1730" s="9"/>
      <c r="P1730" s="9"/>
      <c r="Q1730" s="9"/>
      <c r="R1730" s="9"/>
      <c r="S1730" s="9"/>
      <c r="T1730" s="9"/>
      <c r="U1730" s="9"/>
      <c r="V1730" s="9"/>
      <c r="W1730" s="9"/>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c r="BU1730" s="6"/>
      <c r="BV1730" s="6"/>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row>
    <row r="1731" spans="1:121" hidden="1">
      <c r="A1731" s="9"/>
      <c r="B1731" s="9"/>
      <c r="C1731" s="9"/>
      <c r="D1731" s="9"/>
      <c r="E1731" s="9"/>
      <c r="F1731" s="9"/>
      <c r="G1731" s="9"/>
      <c r="H1731" s="9"/>
      <c r="I1731" s="9"/>
      <c r="J1731" s="9"/>
      <c r="K1731" s="9"/>
      <c r="L1731" s="9"/>
      <c r="M1731" s="9"/>
      <c r="N1731" s="9"/>
      <c r="O1731" s="9"/>
      <c r="P1731" s="9"/>
      <c r="Q1731" s="9"/>
      <c r="R1731" s="9"/>
      <c r="S1731" s="9"/>
      <c r="T1731" s="9"/>
      <c r="U1731" s="9"/>
      <c r="V1731" s="9"/>
      <c r="W1731" s="9"/>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c r="BU1731" s="6"/>
      <c r="BV1731" s="6"/>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row>
    <row r="1732" spans="1:121" hidden="1">
      <c r="A1732" s="9"/>
      <c r="B1732" s="9"/>
      <c r="C1732" s="9"/>
      <c r="D1732" s="9"/>
      <c r="E1732" s="9"/>
      <c r="F1732" s="9"/>
      <c r="G1732" s="9"/>
      <c r="H1732" s="9"/>
      <c r="I1732" s="9"/>
      <c r="J1732" s="9"/>
      <c r="K1732" s="9"/>
      <c r="L1732" s="9"/>
      <c r="M1732" s="9"/>
      <c r="N1732" s="9"/>
      <c r="O1732" s="9"/>
      <c r="P1732" s="9"/>
      <c r="Q1732" s="9"/>
      <c r="R1732" s="9"/>
      <c r="S1732" s="9"/>
      <c r="T1732" s="9"/>
      <c r="U1732" s="9"/>
      <c r="V1732" s="9"/>
      <c r="W1732" s="9"/>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c r="BU1732" s="6"/>
      <c r="BV1732" s="6"/>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row>
    <row r="1733" spans="1:121" hidden="1">
      <c r="A1733" s="9"/>
      <c r="B1733" s="9"/>
      <c r="C1733" s="9"/>
      <c r="D1733" s="9"/>
      <c r="E1733" s="9"/>
      <c r="F1733" s="9"/>
      <c r="G1733" s="9"/>
      <c r="H1733" s="9"/>
      <c r="I1733" s="9"/>
      <c r="J1733" s="9"/>
      <c r="K1733" s="9"/>
      <c r="L1733" s="9"/>
      <c r="M1733" s="9"/>
      <c r="N1733" s="9"/>
      <c r="O1733" s="9"/>
      <c r="P1733" s="9"/>
      <c r="Q1733" s="9"/>
      <c r="R1733" s="9"/>
      <c r="S1733" s="9"/>
      <c r="T1733" s="9"/>
      <c r="U1733" s="9"/>
      <c r="V1733" s="9"/>
      <c r="W1733" s="9"/>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c r="BU1733" s="6"/>
      <c r="BV1733" s="6"/>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row>
    <row r="1734" spans="1:121" hidden="1">
      <c r="A1734" s="9"/>
      <c r="B1734" s="9"/>
      <c r="C1734" s="9"/>
      <c r="D1734" s="9"/>
      <c r="E1734" s="9"/>
      <c r="F1734" s="9"/>
      <c r="G1734" s="9"/>
      <c r="H1734" s="9"/>
      <c r="I1734" s="9"/>
      <c r="J1734" s="9"/>
      <c r="K1734" s="9"/>
      <c r="L1734" s="9"/>
      <c r="M1734" s="9"/>
      <c r="N1734" s="9"/>
      <c r="O1734" s="9"/>
      <c r="P1734" s="9"/>
      <c r="Q1734" s="9"/>
      <c r="R1734" s="9"/>
      <c r="S1734" s="9"/>
      <c r="T1734" s="9"/>
      <c r="U1734" s="9"/>
      <c r="V1734" s="9"/>
      <c r="W1734" s="9"/>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c r="BU1734" s="6"/>
      <c r="BV1734" s="6"/>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row>
    <row r="1735" spans="1:121" hidden="1">
      <c r="A1735" s="9"/>
      <c r="B1735" s="9"/>
      <c r="C1735" s="9"/>
      <c r="D1735" s="9"/>
      <c r="E1735" s="9"/>
      <c r="F1735" s="9"/>
      <c r="G1735" s="9"/>
      <c r="H1735" s="9"/>
      <c r="I1735" s="9"/>
      <c r="J1735" s="9"/>
      <c r="K1735" s="9"/>
      <c r="L1735" s="9"/>
      <c r="M1735" s="9"/>
      <c r="N1735" s="9"/>
      <c r="O1735" s="9"/>
      <c r="P1735" s="9"/>
      <c r="Q1735" s="9"/>
      <c r="R1735" s="9"/>
      <c r="S1735" s="9"/>
      <c r="T1735" s="9"/>
      <c r="U1735" s="9"/>
      <c r="V1735" s="9"/>
      <c r="W1735" s="9"/>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c r="BU1735" s="6"/>
      <c r="BV1735" s="6"/>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row>
    <row r="1736" spans="1:121" hidden="1">
      <c r="A1736" s="9"/>
      <c r="B1736" s="9"/>
      <c r="C1736" s="9"/>
      <c r="D1736" s="9"/>
      <c r="E1736" s="9"/>
      <c r="F1736" s="9"/>
      <c r="G1736" s="9"/>
      <c r="H1736" s="9"/>
      <c r="I1736" s="9"/>
      <c r="J1736" s="9"/>
      <c r="K1736" s="9"/>
      <c r="L1736" s="9"/>
      <c r="M1736" s="9"/>
      <c r="N1736" s="9"/>
      <c r="O1736" s="9"/>
      <c r="P1736" s="9"/>
      <c r="Q1736" s="9"/>
      <c r="R1736" s="9"/>
      <c r="S1736" s="9"/>
      <c r="T1736" s="9"/>
      <c r="U1736" s="9"/>
      <c r="V1736" s="9"/>
      <c r="W1736" s="9"/>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c r="BU1736" s="6"/>
      <c r="BV1736" s="6"/>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row>
    <row r="1737" spans="1:121" hidden="1">
      <c r="A1737" s="9"/>
      <c r="B1737" s="9"/>
      <c r="C1737" s="9"/>
      <c r="D1737" s="9"/>
      <c r="E1737" s="9"/>
      <c r="F1737" s="9"/>
      <c r="G1737" s="9"/>
      <c r="H1737" s="9"/>
      <c r="I1737" s="9"/>
      <c r="J1737" s="9"/>
      <c r="K1737" s="9"/>
      <c r="L1737" s="9"/>
      <c r="M1737" s="9"/>
      <c r="N1737" s="9"/>
      <c r="O1737" s="9"/>
      <c r="P1737" s="9"/>
      <c r="Q1737" s="9"/>
      <c r="R1737" s="9"/>
      <c r="S1737" s="9"/>
      <c r="T1737" s="9"/>
      <c r="U1737" s="9"/>
      <c r="V1737" s="9"/>
      <c r="W1737" s="9"/>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c r="BU1737" s="6"/>
      <c r="BV1737" s="6"/>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row>
    <row r="1738" spans="1:121" hidden="1">
      <c r="A1738" s="9"/>
      <c r="B1738" s="9"/>
      <c r="C1738" s="9"/>
      <c r="D1738" s="9"/>
      <c r="E1738" s="9"/>
      <c r="F1738" s="9"/>
      <c r="G1738" s="9"/>
      <c r="H1738" s="9"/>
      <c r="I1738" s="9"/>
      <c r="J1738" s="9"/>
      <c r="K1738" s="9"/>
      <c r="L1738" s="9"/>
      <c r="M1738" s="9"/>
      <c r="N1738" s="9"/>
      <c r="O1738" s="9"/>
      <c r="P1738" s="9"/>
      <c r="Q1738" s="9"/>
      <c r="R1738" s="9"/>
      <c r="S1738" s="9"/>
      <c r="T1738" s="9"/>
      <c r="U1738" s="9"/>
      <c r="V1738" s="9"/>
      <c r="W1738" s="9"/>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c r="BU1738" s="6"/>
      <c r="BV1738" s="6"/>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row>
    <row r="1739" spans="1:121" hidden="1">
      <c r="A1739" s="9"/>
      <c r="B1739" s="9"/>
      <c r="C1739" s="9"/>
      <c r="D1739" s="9"/>
      <c r="E1739" s="9"/>
      <c r="F1739" s="9"/>
      <c r="G1739" s="9"/>
      <c r="H1739" s="9"/>
      <c r="I1739" s="9"/>
      <c r="J1739" s="9"/>
      <c r="K1739" s="9"/>
      <c r="L1739" s="9"/>
      <c r="M1739" s="9"/>
      <c r="N1739" s="9"/>
      <c r="O1739" s="9"/>
      <c r="P1739" s="9"/>
      <c r="Q1739" s="9"/>
      <c r="R1739" s="9"/>
      <c r="S1739" s="9"/>
      <c r="T1739" s="9"/>
      <c r="U1739" s="9"/>
      <c r="V1739" s="9"/>
      <c r="W1739" s="9"/>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c r="BU1739" s="6"/>
      <c r="BV1739" s="6"/>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row>
    <row r="1740" spans="1:121" hidden="1">
      <c r="A1740" s="9"/>
      <c r="B1740" s="9"/>
      <c r="C1740" s="9"/>
      <c r="D1740" s="9"/>
      <c r="E1740" s="9"/>
      <c r="F1740" s="9"/>
      <c r="G1740" s="9"/>
      <c r="H1740" s="9"/>
      <c r="I1740" s="9"/>
      <c r="J1740" s="9"/>
      <c r="K1740" s="9"/>
      <c r="L1740" s="9"/>
      <c r="M1740" s="9"/>
      <c r="N1740" s="9"/>
      <c r="O1740" s="9"/>
      <c r="P1740" s="9"/>
      <c r="Q1740" s="9"/>
      <c r="R1740" s="9"/>
      <c r="S1740" s="9"/>
      <c r="T1740" s="9"/>
      <c r="U1740" s="9"/>
      <c r="V1740" s="9"/>
      <c r="W1740" s="9"/>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c r="BU1740" s="6"/>
      <c r="BV1740" s="6"/>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row>
    <row r="1741" spans="1:121" hidden="1">
      <c r="A1741" s="9"/>
      <c r="B1741" s="9"/>
      <c r="C1741" s="9"/>
      <c r="D1741" s="9"/>
      <c r="E1741" s="9"/>
      <c r="F1741" s="9"/>
      <c r="G1741" s="9"/>
      <c r="H1741" s="9"/>
      <c r="I1741" s="9"/>
      <c r="J1741" s="9"/>
      <c r="K1741" s="9"/>
      <c r="L1741" s="9"/>
      <c r="M1741" s="9"/>
      <c r="N1741" s="9"/>
      <c r="O1741" s="9"/>
      <c r="P1741" s="9"/>
      <c r="Q1741" s="9"/>
      <c r="R1741" s="9"/>
      <c r="S1741" s="9"/>
      <c r="T1741" s="9"/>
      <c r="U1741" s="9"/>
      <c r="V1741" s="9"/>
      <c r="W1741" s="9"/>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c r="BU1741" s="6"/>
      <c r="BV1741" s="6"/>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row>
    <row r="1742" spans="1:121" hidden="1">
      <c r="A1742" s="9"/>
      <c r="B1742" s="9"/>
      <c r="C1742" s="9"/>
      <c r="D1742" s="9"/>
      <c r="E1742" s="9"/>
      <c r="F1742" s="9"/>
      <c r="G1742" s="9"/>
      <c r="H1742" s="9"/>
      <c r="I1742" s="9"/>
      <c r="J1742" s="9"/>
      <c r="K1742" s="9"/>
      <c r="L1742" s="9"/>
      <c r="M1742" s="9"/>
      <c r="N1742" s="9"/>
      <c r="O1742" s="9"/>
      <c r="P1742" s="9"/>
      <c r="Q1742" s="9"/>
      <c r="R1742" s="9"/>
      <c r="S1742" s="9"/>
      <c r="T1742" s="9"/>
      <c r="U1742" s="9"/>
      <c r="V1742" s="9"/>
      <c r="W1742" s="9"/>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c r="BU1742" s="6"/>
      <c r="BV1742" s="6"/>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row>
    <row r="1743" spans="1:121" hidden="1">
      <c r="A1743" s="9"/>
      <c r="B1743" s="9"/>
      <c r="C1743" s="9"/>
      <c r="D1743" s="9"/>
      <c r="E1743" s="9"/>
      <c r="F1743" s="9"/>
      <c r="G1743" s="9"/>
      <c r="H1743" s="9"/>
      <c r="I1743" s="9"/>
      <c r="J1743" s="9"/>
      <c r="K1743" s="9"/>
      <c r="L1743" s="9"/>
      <c r="M1743" s="9"/>
      <c r="N1743" s="9"/>
      <c r="O1743" s="9"/>
      <c r="P1743" s="9"/>
      <c r="Q1743" s="9"/>
      <c r="R1743" s="9"/>
      <c r="S1743" s="9"/>
      <c r="T1743" s="9"/>
      <c r="U1743" s="9"/>
      <c r="V1743" s="9"/>
      <c r="W1743" s="9"/>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c r="BU1743" s="6"/>
      <c r="BV1743" s="6"/>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row>
    <row r="1744" spans="1:121" hidden="1">
      <c r="A1744" s="9"/>
      <c r="B1744" s="9"/>
      <c r="C1744" s="9"/>
      <c r="D1744" s="9"/>
      <c r="E1744" s="9"/>
      <c r="F1744" s="9"/>
      <c r="G1744" s="9"/>
      <c r="H1744" s="9"/>
      <c r="I1744" s="9"/>
      <c r="J1744" s="9"/>
      <c r="K1744" s="9"/>
      <c r="L1744" s="9"/>
      <c r="M1744" s="9"/>
      <c r="N1744" s="9"/>
      <c r="O1744" s="9"/>
      <c r="P1744" s="9"/>
      <c r="Q1744" s="9"/>
      <c r="R1744" s="9"/>
      <c r="S1744" s="9"/>
      <c r="T1744" s="9"/>
      <c r="U1744" s="9"/>
      <c r="V1744" s="9"/>
      <c r="W1744" s="9"/>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c r="BU1744" s="6"/>
      <c r="BV1744" s="6"/>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row>
    <row r="1745" spans="1:121" hidden="1">
      <c r="A1745" s="9"/>
      <c r="B1745" s="9"/>
      <c r="C1745" s="9"/>
      <c r="D1745" s="9"/>
      <c r="E1745" s="9"/>
      <c r="F1745" s="9"/>
      <c r="G1745" s="9"/>
      <c r="H1745" s="9"/>
      <c r="I1745" s="9"/>
      <c r="J1745" s="9"/>
      <c r="K1745" s="9"/>
      <c r="L1745" s="9"/>
      <c r="M1745" s="9"/>
      <c r="N1745" s="9"/>
      <c r="O1745" s="9"/>
      <c r="P1745" s="9"/>
      <c r="Q1745" s="9"/>
      <c r="R1745" s="9"/>
      <c r="S1745" s="9"/>
      <c r="T1745" s="9"/>
      <c r="U1745" s="9"/>
      <c r="V1745" s="9"/>
      <c r="W1745" s="9"/>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c r="BU1745" s="6"/>
      <c r="BV1745" s="6"/>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row>
    <row r="1746" spans="1:121" hidden="1">
      <c r="A1746" s="9"/>
      <c r="B1746" s="9"/>
      <c r="C1746" s="9"/>
      <c r="D1746" s="9"/>
      <c r="E1746" s="9"/>
      <c r="F1746" s="9"/>
      <c r="G1746" s="9"/>
      <c r="H1746" s="9"/>
      <c r="I1746" s="9"/>
      <c r="J1746" s="9"/>
      <c r="K1746" s="9"/>
      <c r="L1746" s="9"/>
      <c r="M1746" s="9"/>
      <c r="N1746" s="9"/>
      <c r="O1746" s="9"/>
      <c r="P1746" s="9"/>
      <c r="Q1746" s="9"/>
      <c r="R1746" s="9"/>
      <c r="S1746" s="9"/>
      <c r="T1746" s="9"/>
      <c r="U1746" s="9"/>
      <c r="V1746" s="9"/>
      <c r="W1746" s="9"/>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c r="BU1746" s="6"/>
      <c r="BV1746" s="6"/>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row>
    <row r="1747" spans="1:121" hidden="1">
      <c r="A1747" s="9"/>
      <c r="B1747" s="9"/>
      <c r="C1747" s="9"/>
      <c r="D1747" s="9"/>
      <c r="E1747" s="9"/>
      <c r="F1747" s="9"/>
      <c r="G1747" s="9"/>
      <c r="H1747" s="9"/>
      <c r="I1747" s="9"/>
      <c r="J1747" s="9"/>
      <c r="K1747" s="9"/>
      <c r="L1747" s="9"/>
      <c r="M1747" s="9"/>
      <c r="N1747" s="9"/>
      <c r="O1747" s="9"/>
      <c r="P1747" s="9"/>
      <c r="Q1747" s="9"/>
      <c r="R1747" s="9"/>
      <c r="S1747" s="9"/>
      <c r="T1747" s="9"/>
      <c r="U1747" s="9"/>
      <c r="V1747" s="9"/>
      <c r="W1747" s="9"/>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c r="BU1747" s="6"/>
      <c r="BV1747" s="6"/>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row>
    <row r="1748" spans="1:121" hidden="1">
      <c r="A1748" s="9"/>
      <c r="B1748" s="9"/>
      <c r="C1748" s="9"/>
      <c r="D1748" s="9"/>
      <c r="E1748" s="9"/>
      <c r="F1748" s="9"/>
      <c r="G1748" s="9"/>
      <c r="H1748" s="9"/>
      <c r="I1748" s="9"/>
      <c r="J1748" s="9"/>
      <c r="K1748" s="9"/>
      <c r="L1748" s="9"/>
      <c r="M1748" s="9"/>
      <c r="N1748" s="9"/>
      <c r="O1748" s="9"/>
      <c r="P1748" s="9"/>
      <c r="Q1748" s="9"/>
      <c r="R1748" s="9"/>
      <c r="S1748" s="9"/>
      <c r="T1748" s="9"/>
      <c r="U1748" s="9"/>
      <c r="V1748" s="9"/>
      <c r="W1748" s="9"/>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c r="BU1748" s="6"/>
      <c r="BV1748" s="6"/>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row>
    <row r="1749" spans="1:121" hidden="1">
      <c r="A1749" s="9"/>
      <c r="B1749" s="9"/>
      <c r="C1749" s="9"/>
      <c r="D1749" s="9"/>
      <c r="E1749" s="9"/>
      <c r="F1749" s="9"/>
      <c r="G1749" s="9"/>
      <c r="H1749" s="9"/>
      <c r="I1749" s="9"/>
      <c r="J1749" s="9"/>
      <c r="K1749" s="9"/>
      <c r="L1749" s="9"/>
      <c r="M1749" s="9"/>
      <c r="N1749" s="9"/>
      <c r="O1749" s="9"/>
      <c r="P1749" s="9"/>
      <c r="Q1749" s="9"/>
      <c r="R1749" s="9"/>
      <c r="S1749" s="9"/>
      <c r="T1749" s="9"/>
      <c r="U1749" s="9"/>
      <c r="V1749" s="9"/>
      <c r="W1749" s="9"/>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c r="BU1749" s="6"/>
      <c r="BV1749" s="6"/>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row>
    <row r="1750" spans="1:121" hidden="1">
      <c r="A1750" s="9"/>
      <c r="B1750" s="9"/>
      <c r="C1750" s="9"/>
      <c r="D1750" s="9"/>
      <c r="E1750" s="9"/>
      <c r="F1750" s="9"/>
      <c r="G1750" s="9"/>
      <c r="H1750" s="9"/>
      <c r="I1750" s="9"/>
      <c r="J1750" s="9"/>
      <c r="K1750" s="9"/>
      <c r="L1750" s="9"/>
      <c r="M1750" s="9"/>
      <c r="N1750" s="9"/>
      <c r="O1750" s="9"/>
      <c r="P1750" s="9"/>
      <c r="Q1750" s="9"/>
      <c r="R1750" s="9"/>
      <c r="S1750" s="9"/>
      <c r="T1750" s="9"/>
      <c r="U1750" s="9"/>
      <c r="V1750" s="9"/>
      <c r="W1750" s="9"/>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c r="BU1750" s="6"/>
      <c r="BV1750" s="6"/>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row>
    <row r="1751" spans="1:121" hidden="1">
      <c r="A1751" s="9"/>
      <c r="B1751" s="9"/>
      <c r="C1751" s="9"/>
      <c r="D1751" s="9"/>
      <c r="E1751" s="9"/>
      <c r="F1751" s="9"/>
      <c r="G1751" s="9"/>
      <c r="H1751" s="9"/>
      <c r="I1751" s="9"/>
      <c r="J1751" s="9"/>
      <c r="K1751" s="9"/>
      <c r="L1751" s="9"/>
      <c r="M1751" s="9"/>
      <c r="N1751" s="9"/>
      <c r="O1751" s="9"/>
      <c r="P1751" s="9"/>
      <c r="Q1751" s="9"/>
      <c r="R1751" s="9"/>
      <c r="S1751" s="9"/>
      <c r="T1751" s="9"/>
      <c r="U1751" s="9"/>
      <c r="V1751" s="9"/>
      <c r="W1751" s="9"/>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c r="BU1751" s="6"/>
      <c r="BV1751" s="6"/>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row>
    <row r="1752" spans="1:121" hidden="1">
      <c r="A1752" s="9"/>
      <c r="B1752" s="9"/>
      <c r="C1752" s="9"/>
      <c r="D1752" s="9"/>
      <c r="E1752" s="9"/>
      <c r="F1752" s="9"/>
      <c r="G1752" s="9"/>
      <c r="H1752" s="9"/>
      <c r="I1752" s="9"/>
      <c r="J1752" s="9"/>
      <c r="K1752" s="9"/>
      <c r="L1752" s="9"/>
      <c r="M1752" s="9"/>
      <c r="N1752" s="9"/>
      <c r="O1752" s="9"/>
      <c r="P1752" s="9"/>
      <c r="Q1752" s="9"/>
      <c r="R1752" s="9"/>
      <c r="S1752" s="9"/>
      <c r="T1752" s="9"/>
      <c r="U1752" s="9"/>
      <c r="V1752" s="9"/>
      <c r="W1752" s="9"/>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c r="BU1752" s="6"/>
      <c r="BV1752" s="6"/>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row>
    <row r="1753" spans="1:121" hidden="1">
      <c r="A1753" s="9"/>
      <c r="B1753" s="9"/>
      <c r="C1753" s="9"/>
      <c r="D1753" s="9"/>
      <c r="E1753" s="9"/>
      <c r="F1753" s="9"/>
      <c r="G1753" s="9"/>
      <c r="H1753" s="9"/>
      <c r="I1753" s="9"/>
      <c r="J1753" s="9"/>
      <c r="K1753" s="9"/>
      <c r="L1753" s="9"/>
      <c r="M1753" s="9"/>
      <c r="N1753" s="9"/>
      <c r="O1753" s="9"/>
      <c r="P1753" s="9"/>
      <c r="Q1753" s="9"/>
      <c r="R1753" s="9"/>
      <c r="S1753" s="9"/>
      <c r="T1753" s="9"/>
      <c r="U1753" s="9"/>
      <c r="V1753" s="9"/>
      <c r="W1753" s="9"/>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c r="BU1753" s="6"/>
      <c r="BV1753" s="6"/>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row>
    <row r="1754" spans="1:121" hidden="1">
      <c r="A1754" s="9"/>
      <c r="B1754" s="9"/>
      <c r="C1754" s="9"/>
      <c r="D1754" s="9"/>
      <c r="E1754" s="9"/>
      <c r="F1754" s="9"/>
      <c r="G1754" s="9"/>
      <c r="H1754" s="9"/>
      <c r="I1754" s="9"/>
      <c r="J1754" s="9"/>
      <c r="K1754" s="9"/>
      <c r="L1754" s="9"/>
      <c r="M1754" s="9"/>
      <c r="N1754" s="9"/>
      <c r="O1754" s="9"/>
      <c r="P1754" s="9"/>
      <c r="Q1754" s="9"/>
      <c r="R1754" s="9"/>
      <c r="S1754" s="9"/>
      <c r="T1754" s="9"/>
      <c r="U1754" s="9"/>
      <c r="V1754" s="9"/>
      <c r="W1754" s="9"/>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c r="BU1754" s="6"/>
      <c r="BV1754" s="6"/>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row>
    <row r="1755" spans="1:121" hidden="1">
      <c r="A1755" s="9"/>
      <c r="B1755" s="9"/>
      <c r="C1755" s="9"/>
      <c r="D1755" s="9"/>
      <c r="E1755" s="9"/>
      <c r="F1755" s="9"/>
      <c r="G1755" s="9"/>
      <c r="H1755" s="9"/>
      <c r="I1755" s="9"/>
      <c r="J1755" s="9"/>
      <c r="K1755" s="9"/>
      <c r="L1755" s="9"/>
      <c r="M1755" s="9"/>
      <c r="N1755" s="9"/>
      <c r="O1755" s="9"/>
      <c r="P1755" s="9"/>
      <c r="Q1755" s="9"/>
      <c r="R1755" s="9"/>
      <c r="S1755" s="9"/>
      <c r="T1755" s="9"/>
      <c r="U1755" s="9"/>
      <c r="V1755" s="9"/>
      <c r="W1755" s="9"/>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c r="BU1755" s="6"/>
      <c r="BV1755" s="6"/>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row>
    <row r="1756" spans="1:121" hidden="1">
      <c r="A1756" s="9"/>
      <c r="B1756" s="9"/>
      <c r="C1756" s="9"/>
      <c r="D1756" s="9"/>
      <c r="E1756" s="9"/>
      <c r="F1756" s="9"/>
      <c r="G1756" s="9"/>
      <c r="H1756" s="9"/>
      <c r="I1756" s="9"/>
      <c r="J1756" s="9"/>
      <c r="K1756" s="9"/>
      <c r="L1756" s="9"/>
      <c r="M1756" s="9"/>
      <c r="N1756" s="9"/>
      <c r="O1756" s="9"/>
      <c r="P1756" s="9"/>
      <c r="Q1756" s="9"/>
      <c r="R1756" s="9"/>
      <c r="S1756" s="9"/>
      <c r="T1756" s="9"/>
      <c r="U1756" s="9"/>
      <c r="V1756" s="9"/>
      <c r="W1756" s="9"/>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c r="BU1756" s="6"/>
      <c r="BV1756" s="6"/>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row>
    <row r="1757" spans="1:121" hidden="1">
      <c r="A1757" s="9"/>
      <c r="B1757" s="9"/>
      <c r="C1757" s="9"/>
      <c r="D1757" s="9"/>
      <c r="E1757" s="9"/>
      <c r="F1757" s="9"/>
      <c r="G1757" s="9"/>
      <c r="H1757" s="9"/>
      <c r="I1757" s="9"/>
      <c r="J1757" s="9"/>
      <c r="K1757" s="9"/>
      <c r="L1757" s="9"/>
      <c r="M1757" s="9"/>
      <c r="N1757" s="9"/>
      <c r="O1757" s="9"/>
      <c r="P1757" s="9"/>
      <c r="Q1757" s="9"/>
      <c r="R1757" s="9"/>
      <c r="S1757" s="9"/>
      <c r="T1757" s="9"/>
      <c r="U1757" s="9"/>
      <c r="V1757" s="9"/>
      <c r="W1757" s="9"/>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c r="BU1757" s="6"/>
      <c r="BV1757" s="6"/>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row>
    <row r="1758" spans="1:121" hidden="1">
      <c r="A1758" s="9"/>
      <c r="B1758" s="9"/>
      <c r="C1758" s="9"/>
      <c r="D1758" s="9"/>
      <c r="E1758" s="9"/>
      <c r="F1758" s="9"/>
      <c r="G1758" s="9"/>
      <c r="H1758" s="9"/>
      <c r="I1758" s="9"/>
      <c r="J1758" s="9"/>
      <c r="K1758" s="9"/>
      <c r="L1758" s="9"/>
      <c r="M1758" s="9"/>
      <c r="N1758" s="9"/>
      <c r="O1758" s="9"/>
      <c r="P1758" s="9"/>
      <c r="Q1758" s="9"/>
      <c r="R1758" s="9"/>
      <c r="S1758" s="9"/>
      <c r="T1758" s="9"/>
      <c r="U1758" s="9"/>
      <c r="V1758" s="9"/>
      <c r="W1758" s="9"/>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c r="BU1758" s="6"/>
      <c r="BV1758" s="6"/>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row>
    <row r="1759" spans="1:121" hidden="1">
      <c r="A1759" s="9"/>
      <c r="B1759" s="9"/>
      <c r="C1759" s="9"/>
      <c r="D1759" s="9"/>
      <c r="E1759" s="9"/>
      <c r="F1759" s="9"/>
      <c r="G1759" s="9"/>
      <c r="H1759" s="9"/>
      <c r="I1759" s="9"/>
      <c r="J1759" s="9"/>
      <c r="K1759" s="9"/>
      <c r="L1759" s="9"/>
      <c r="M1759" s="9"/>
      <c r="N1759" s="9"/>
      <c r="O1759" s="9"/>
      <c r="P1759" s="9"/>
      <c r="Q1759" s="9"/>
      <c r="R1759" s="9"/>
      <c r="S1759" s="9"/>
      <c r="T1759" s="9"/>
      <c r="U1759" s="9"/>
      <c r="V1759" s="9"/>
      <c r="W1759" s="9"/>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c r="BU1759" s="6"/>
      <c r="BV1759" s="6"/>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row>
    <row r="1760" spans="1:121" hidden="1">
      <c r="A1760" s="9"/>
      <c r="B1760" s="9"/>
      <c r="C1760" s="9"/>
      <c r="D1760" s="9"/>
      <c r="E1760" s="9"/>
      <c r="F1760" s="9"/>
      <c r="G1760" s="9"/>
      <c r="H1760" s="9"/>
      <c r="I1760" s="9"/>
      <c r="J1760" s="9"/>
      <c r="K1760" s="9"/>
      <c r="L1760" s="9"/>
      <c r="M1760" s="9"/>
      <c r="N1760" s="9"/>
      <c r="O1760" s="9"/>
      <c r="P1760" s="9"/>
      <c r="Q1760" s="9"/>
      <c r="R1760" s="9"/>
      <c r="S1760" s="9"/>
      <c r="T1760" s="9"/>
      <c r="U1760" s="9"/>
      <c r="V1760" s="9"/>
      <c r="W1760" s="9"/>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c r="BU1760" s="6"/>
      <c r="BV1760" s="6"/>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row>
    <row r="1761" spans="1:121" hidden="1">
      <c r="A1761" s="9"/>
      <c r="B1761" s="9"/>
      <c r="C1761" s="9"/>
      <c r="D1761" s="9"/>
      <c r="E1761" s="9"/>
      <c r="F1761" s="9"/>
      <c r="G1761" s="9"/>
      <c r="H1761" s="9"/>
      <c r="I1761" s="9"/>
      <c r="J1761" s="9"/>
      <c r="K1761" s="9"/>
      <c r="L1761" s="9"/>
      <c r="M1761" s="9"/>
      <c r="N1761" s="9"/>
      <c r="O1761" s="9"/>
      <c r="P1761" s="9"/>
      <c r="Q1761" s="9"/>
      <c r="R1761" s="9"/>
      <c r="S1761" s="9"/>
      <c r="T1761" s="9"/>
      <c r="U1761" s="9"/>
      <c r="V1761" s="9"/>
      <c r="W1761" s="9"/>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c r="BU1761" s="6"/>
      <c r="BV1761" s="6"/>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row>
    <row r="1762" spans="1:121" hidden="1">
      <c r="A1762" s="9"/>
      <c r="B1762" s="9"/>
      <c r="C1762" s="9"/>
      <c r="D1762" s="9"/>
      <c r="E1762" s="9"/>
      <c r="F1762" s="9"/>
      <c r="G1762" s="9"/>
      <c r="H1762" s="9"/>
      <c r="I1762" s="9"/>
      <c r="J1762" s="9"/>
      <c r="K1762" s="9"/>
      <c r="L1762" s="9"/>
      <c r="M1762" s="9"/>
      <c r="N1762" s="9"/>
      <c r="O1762" s="9"/>
      <c r="P1762" s="9"/>
      <c r="Q1762" s="9"/>
      <c r="R1762" s="9"/>
      <c r="S1762" s="9"/>
      <c r="T1762" s="9"/>
      <c r="U1762" s="9"/>
      <c r="V1762" s="9"/>
      <c r="W1762" s="9"/>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c r="BU1762" s="6"/>
      <c r="BV1762" s="6"/>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row>
    <row r="1763" spans="1:121" hidden="1">
      <c r="A1763" s="9"/>
      <c r="B1763" s="9"/>
      <c r="C1763" s="9"/>
      <c r="D1763" s="9"/>
      <c r="E1763" s="9"/>
      <c r="F1763" s="9"/>
      <c r="G1763" s="9"/>
      <c r="H1763" s="9"/>
      <c r="I1763" s="9"/>
      <c r="J1763" s="9"/>
      <c r="K1763" s="9"/>
      <c r="L1763" s="9"/>
      <c r="M1763" s="9"/>
      <c r="N1763" s="9"/>
      <c r="O1763" s="9"/>
      <c r="P1763" s="9"/>
      <c r="Q1763" s="9"/>
      <c r="R1763" s="9"/>
      <c r="S1763" s="9"/>
      <c r="T1763" s="9"/>
      <c r="U1763" s="9"/>
      <c r="V1763" s="9"/>
      <c r="W1763" s="9"/>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c r="BU1763" s="6"/>
      <c r="BV1763" s="6"/>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row>
    <row r="1764" spans="1:121" hidden="1">
      <c r="A1764" s="9"/>
      <c r="B1764" s="9"/>
      <c r="C1764" s="9"/>
      <c r="D1764" s="9"/>
      <c r="E1764" s="9"/>
      <c r="F1764" s="9"/>
      <c r="G1764" s="9"/>
      <c r="H1764" s="9"/>
      <c r="I1764" s="9"/>
      <c r="J1764" s="9"/>
      <c r="K1764" s="9"/>
      <c r="L1764" s="9"/>
      <c r="M1764" s="9"/>
      <c r="N1764" s="9"/>
      <c r="O1764" s="9"/>
      <c r="P1764" s="9"/>
      <c r="Q1764" s="9"/>
      <c r="R1764" s="9"/>
      <c r="S1764" s="9"/>
      <c r="T1764" s="9"/>
      <c r="U1764" s="9"/>
      <c r="V1764" s="9"/>
      <c r="W1764" s="9"/>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c r="BU1764" s="6"/>
      <c r="BV1764" s="6"/>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row>
    <row r="1765" spans="1:121" hidden="1">
      <c r="A1765" s="9"/>
      <c r="B1765" s="9"/>
      <c r="C1765" s="9"/>
      <c r="D1765" s="9"/>
      <c r="E1765" s="9"/>
      <c r="F1765" s="9"/>
      <c r="G1765" s="9"/>
      <c r="H1765" s="9"/>
      <c r="I1765" s="9"/>
      <c r="J1765" s="9"/>
      <c r="K1765" s="9"/>
      <c r="L1765" s="9"/>
      <c r="M1765" s="9"/>
      <c r="N1765" s="9"/>
      <c r="O1765" s="9"/>
      <c r="P1765" s="9"/>
      <c r="Q1765" s="9"/>
      <c r="R1765" s="9"/>
      <c r="S1765" s="9"/>
      <c r="T1765" s="9"/>
      <c r="U1765" s="9"/>
      <c r="V1765" s="9"/>
      <c r="W1765" s="9"/>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c r="BU1765" s="6"/>
      <c r="BV1765" s="6"/>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row>
    <row r="1766" spans="1:121" hidden="1">
      <c r="A1766" s="9"/>
      <c r="B1766" s="9"/>
      <c r="C1766" s="9"/>
      <c r="D1766" s="9"/>
      <c r="E1766" s="9"/>
      <c r="F1766" s="9"/>
      <c r="G1766" s="9"/>
      <c r="H1766" s="9"/>
      <c r="I1766" s="9"/>
      <c r="J1766" s="9"/>
      <c r="K1766" s="9"/>
      <c r="L1766" s="9"/>
      <c r="M1766" s="9"/>
      <c r="N1766" s="9"/>
      <c r="O1766" s="9"/>
      <c r="P1766" s="9"/>
      <c r="Q1766" s="9"/>
      <c r="R1766" s="9"/>
      <c r="S1766" s="9"/>
      <c r="T1766" s="9"/>
      <c r="U1766" s="9"/>
      <c r="V1766" s="9"/>
      <c r="W1766" s="9"/>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c r="BU1766" s="6"/>
      <c r="BV1766" s="6"/>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row>
    <row r="1767" spans="1:121" hidden="1">
      <c r="A1767" s="9"/>
      <c r="B1767" s="9"/>
      <c r="C1767" s="9"/>
      <c r="D1767" s="9"/>
      <c r="E1767" s="9"/>
      <c r="F1767" s="9"/>
      <c r="G1767" s="9"/>
      <c r="H1767" s="9"/>
      <c r="I1767" s="9"/>
      <c r="J1767" s="9"/>
      <c r="K1767" s="9"/>
      <c r="L1767" s="9"/>
      <c r="M1767" s="9"/>
      <c r="N1767" s="9"/>
      <c r="O1767" s="9"/>
      <c r="P1767" s="9"/>
      <c r="Q1767" s="9"/>
      <c r="R1767" s="9"/>
      <c r="S1767" s="9"/>
      <c r="T1767" s="9"/>
      <c r="U1767" s="9"/>
      <c r="V1767" s="9"/>
      <c r="W1767" s="9"/>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c r="BU1767" s="6"/>
      <c r="BV1767" s="6"/>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row>
    <row r="1768" spans="1:121" hidden="1">
      <c r="A1768" s="9"/>
      <c r="B1768" s="9"/>
      <c r="C1768" s="9"/>
      <c r="D1768" s="9"/>
      <c r="E1768" s="9"/>
      <c r="F1768" s="9"/>
      <c r="G1768" s="9"/>
      <c r="H1768" s="9"/>
      <c r="I1768" s="9"/>
      <c r="J1768" s="9"/>
      <c r="K1768" s="9"/>
      <c r="L1768" s="9"/>
      <c r="M1768" s="9"/>
      <c r="N1768" s="9"/>
      <c r="O1768" s="9"/>
      <c r="P1768" s="9"/>
      <c r="Q1768" s="9"/>
      <c r="R1768" s="9"/>
      <c r="S1768" s="9"/>
      <c r="T1768" s="9"/>
      <c r="U1768" s="9"/>
      <c r="V1768" s="9"/>
      <c r="W1768" s="9"/>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c r="BU1768" s="6"/>
      <c r="BV1768" s="6"/>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row>
    <row r="1769" spans="1:121" hidden="1">
      <c r="A1769" s="9"/>
      <c r="B1769" s="9"/>
      <c r="C1769" s="9"/>
      <c r="D1769" s="9"/>
      <c r="E1769" s="9"/>
      <c r="F1769" s="9"/>
      <c r="G1769" s="9"/>
      <c r="H1769" s="9"/>
      <c r="I1769" s="9"/>
      <c r="J1769" s="9"/>
      <c r="K1769" s="9"/>
      <c r="L1769" s="9"/>
      <c r="M1769" s="9"/>
      <c r="N1769" s="9"/>
      <c r="O1769" s="9"/>
      <c r="P1769" s="9"/>
      <c r="Q1769" s="9"/>
      <c r="R1769" s="9"/>
      <c r="S1769" s="9"/>
      <c r="T1769" s="9"/>
      <c r="U1769" s="9"/>
      <c r="V1769" s="9"/>
      <c r="W1769" s="9"/>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c r="BU1769" s="6"/>
      <c r="BV1769" s="6"/>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row>
    <row r="1770" spans="1:121" hidden="1">
      <c r="A1770" s="9"/>
      <c r="B1770" s="9"/>
      <c r="C1770" s="9"/>
      <c r="D1770" s="9"/>
      <c r="E1770" s="9"/>
      <c r="F1770" s="9"/>
      <c r="G1770" s="9"/>
      <c r="H1770" s="9"/>
      <c r="I1770" s="9"/>
      <c r="J1770" s="9"/>
      <c r="K1770" s="9"/>
      <c r="L1770" s="9"/>
      <c r="M1770" s="9"/>
      <c r="N1770" s="9"/>
      <c r="O1770" s="9"/>
      <c r="P1770" s="9"/>
      <c r="Q1770" s="9"/>
      <c r="R1770" s="9"/>
      <c r="S1770" s="9"/>
      <c r="T1770" s="9"/>
      <c r="U1770" s="9"/>
      <c r="V1770" s="9"/>
      <c r="W1770" s="9"/>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c r="BU1770" s="6"/>
      <c r="BV1770" s="6"/>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row>
    <row r="1771" spans="1:121" hidden="1">
      <c r="A1771" s="9"/>
      <c r="B1771" s="9"/>
      <c r="C1771" s="9"/>
      <c r="D1771" s="9"/>
      <c r="E1771" s="9"/>
      <c r="F1771" s="9"/>
      <c r="G1771" s="9"/>
      <c r="H1771" s="9"/>
      <c r="I1771" s="9"/>
      <c r="J1771" s="9"/>
      <c r="K1771" s="9"/>
      <c r="L1771" s="9"/>
      <c r="M1771" s="9"/>
      <c r="N1771" s="9"/>
      <c r="O1771" s="9"/>
      <c r="P1771" s="9"/>
      <c r="Q1771" s="9"/>
      <c r="R1771" s="9"/>
      <c r="S1771" s="9"/>
      <c r="T1771" s="9"/>
      <c r="U1771" s="9"/>
      <c r="V1771" s="9"/>
      <c r="W1771" s="9"/>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c r="BU1771" s="6"/>
      <c r="BV1771" s="6"/>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row>
    <row r="1772" spans="1:121" hidden="1">
      <c r="A1772" s="9"/>
      <c r="B1772" s="9"/>
      <c r="C1772" s="9"/>
      <c r="D1772" s="9"/>
      <c r="E1772" s="9"/>
      <c r="F1772" s="9"/>
      <c r="G1772" s="9"/>
      <c r="H1772" s="9"/>
      <c r="I1772" s="9"/>
      <c r="J1772" s="9"/>
      <c r="K1772" s="9"/>
      <c r="L1772" s="9"/>
      <c r="M1772" s="9"/>
      <c r="N1772" s="9"/>
      <c r="O1772" s="9"/>
      <c r="P1772" s="9"/>
      <c r="Q1772" s="9"/>
      <c r="R1772" s="9"/>
      <c r="S1772" s="9"/>
      <c r="T1772" s="9"/>
      <c r="U1772" s="9"/>
      <c r="V1772" s="9"/>
      <c r="W1772" s="9"/>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c r="BU1772" s="6"/>
      <c r="BV1772" s="6"/>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row>
    <row r="1773" spans="1:121" hidden="1">
      <c r="A1773" s="9"/>
      <c r="B1773" s="9"/>
      <c r="C1773" s="9"/>
      <c r="D1773" s="9"/>
      <c r="E1773" s="9"/>
      <c r="F1773" s="9"/>
      <c r="G1773" s="9"/>
      <c r="H1773" s="9"/>
      <c r="I1773" s="9"/>
      <c r="J1773" s="9"/>
      <c r="K1773" s="9"/>
      <c r="L1773" s="9"/>
      <c r="M1773" s="9"/>
      <c r="N1773" s="9"/>
      <c r="O1773" s="9"/>
      <c r="P1773" s="9"/>
      <c r="Q1773" s="9"/>
      <c r="R1773" s="9"/>
      <c r="S1773" s="9"/>
      <c r="T1773" s="9"/>
      <c r="U1773" s="9"/>
      <c r="V1773" s="9"/>
      <c r="W1773" s="9"/>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c r="BU1773" s="6"/>
      <c r="BV1773" s="6"/>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row>
    <row r="1774" spans="1:121" hidden="1">
      <c r="A1774" s="9"/>
      <c r="B1774" s="9"/>
      <c r="C1774" s="9"/>
      <c r="D1774" s="9"/>
      <c r="E1774" s="9"/>
      <c r="F1774" s="9"/>
      <c r="G1774" s="9"/>
      <c r="H1774" s="9"/>
      <c r="I1774" s="9"/>
      <c r="J1774" s="9"/>
      <c r="K1774" s="9"/>
      <c r="L1774" s="9"/>
      <c r="M1774" s="9"/>
      <c r="N1774" s="9"/>
      <c r="O1774" s="9"/>
      <c r="P1774" s="9"/>
      <c r="Q1774" s="9"/>
      <c r="R1774" s="9"/>
      <c r="S1774" s="9"/>
      <c r="T1774" s="9"/>
      <c r="U1774" s="9"/>
      <c r="V1774" s="9"/>
      <c r="W1774" s="9"/>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c r="BU1774" s="6"/>
      <c r="BV1774" s="6"/>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row>
    <row r="1775" spans="1:121" hidden="1">
      <c r="A1775" s="9"/>
      <c r="B1775" s="9"/>
      <c r="C1775" s="9"/>
      <c r="D1775" s="9"/>
      <c r="E1775" s="9"/>
      <c r="F1775" s="9"/>
      <c r="G1775" s="9"/>
      <c r="H1775" s="9"/>
      <c r="I1775" s="9"/>
      <c r="J1775" s="9"/>
      <c r="K1775" s="9"/>
      <c r="L1775" s="9"/>
      <c r="M1775" s="9"/>
      <c r="N1775" s="9"/>
      <c r="O1775" s="9"/>
      <c r="P1775" s="9"/>
      <c r="Q1775" s="9"/>
      <c r="R1775" s="9"/>
      <c r="S1775" s="9"/>
      <c r="T1775" s="9"/>
      <c r="U1775" s="9"/>
      <c r="V1775" s="9"/>
      <c r="W1775" s="9"/>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c r="BU1775" s="6"/>
      <c r="BV1775" s="6"/>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row>
    <row r="1776" spans="1:121" hidden="1">
      <c r="A1776" s="9"/>
      <c r="B1776" s="9"/>
      <c r="C1776" s="9"/>
      <c r="D1776" s="9"/>
      <c r="E1776" s="9"/>
      <c r="F1776" s="9"/>
      <c r="G1776" s="9"/>
      <c r="H1776" s="9"/>
      <c r="I1776" s="9"/>
      <c r="J1776" s="9"/>
      <c r="K1776" s="9"/>
      <c r="L1776" s="9"/>
      <c r="M1776" s="9"/>
      <c r="N1776" s="9"/>
      <c r="O1776" s="9"/>
      <c r="P1776" s="9"/>
      <c r="Q1776" s="9"/>
      <c r="R1776" s="9"/>
      <c r="S1776" s="9"/>
      <c r="T1776" s="9"/>
      <c r="U1776" s="9"/>
      <c r="V1776" s="9"/>
      <c r="W1776" s="9"/>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c r="BU1776" s="6"/>
      <c r="BV1776" s="6"/>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row>
    <row r="1777" spans="1:121" hidden="1">
      <c r="A1777" s="9"/>
      <c r="B1777" s="9"/>
      <c r="C1777" s="9"/>
      <c r="D1777" s="9"/>
      <c r="E1777" s="9"/>
      <c r="F1777" s="9"/>
      <c r="G1777" s="9"/>
      <c r="H1777" s="9"/>
      <c r="I1777" s="9"/>
      <c r="J1777" s="9"/>
      <c r="K1777" s="9"/>
      <c r="L1777" s="9"/>
      <c r="M1777" s="9"/>
      <c r="N1777" s="9"/>
      <c r="O1777" s="9"/>
      <c r="P1777" s="9"/>
      <c r="Q1777" s="9"/>
      <c r="R1777" s="9"/>
      <c r="S1777" s="9"/>
      <c r="T1777" s="9"/>
      <c r="U1777" s="9"/>
      <c r="V1777" s="9"/>
      <c r="W1777" s="9"/>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c r="BU1777" s="6"/>
      <c r="BV1777" s="6"/>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row>
    <row r="1778" spans="1:121" hidden="1">
      <c r="A1778" s="9"/>
      <c r="B1778" s="9"/>
      <c r="C1778" s="9"/>
      <c r="D1778" s="9"/>
      <c r="E1778" s="9"/>
      <c r="F1778" s="9"/>
      <c r="G1778" s="9"/>
      <c r="H1778" s="9"/>
      <c r="I1778" s="9"/>
      <c r="J1778" s="9"/>
      <c r="K1778" s="9"/>
      <c r="L1778" s="9"/>
      <c r="M1778" s="9"/>
      <c r="N1778" s="9"/>
      <c r="O1778" s="9"/>
      <c r="P1778" s="9"/>
      <c r="Q1778" s="9"/>
      <c r="R1778" s="9"/>
      <c r="S1778" s="9"/>
      <c r="T1778" s="9"/>
      <c r="U1778" s="9"/>
      <c r="V1778" s="9"/>
      <c r="W1778" s="9"/>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c r="BU1778" s="6"/>
      <c r="BV1778" s="6"/>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row>
    <row r="1779" spans="1:121" hidden="1">
      <c r="A1779" s="9"/>
      <c r="B1779" s="9"/>
      <c r="C1779" s="9"/>
      <c r="D1779" s="9"/>
      <c r="E1779" s="9"/>
      <c r="F1779" s="9"/>
      <c r="G1779" s="9"/>
      <c r="H1779" s="9"/>
      <c r="I1779" s="9"/>
      <c r="J1779" s="9"/>
      <c r="K1779" s="9"/>
      <c r="L1779" s="9"/>
      <c r="M1779" s="9"/>
      <c r="N1779" s="9"/>
      <c r="O1779" s="9"/>
      <c r="P1779" s="9"/>
      <c r="Q1779" s="9"/>
      <c r="R1779" s="9"/>
      <c r="S1779" s="9"/>
      <c r="T1779" s="9"/>
      <c r="U1779" s="9"/>
      <c r="V1779" s="9"/>
      <c r="W1779" s="9"/>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c r="BU1779" s="6"/>
      <c r="BV1779" s="6"/>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row>
    <row r="1780" spans="1:121" hidden="1">
      <c r="A1780" s="9"/>
      <c r="B1780" s="9"/>
      <c r="C1780" s="9"/>
      <c r="D1780" s="9"/>
      <c r="E1780" s="9"/>
      <c r="F1780" s="9"/>
      <c r="G1780" s="9"/>
      <c r="H1780" s="9"/>
      <c r="I1780" s="9"/>
      <c r="J1780" s="9"/>
      <c r="K1780" s="9"/>
      <c r="L1780" s="9"/>
      <c r="M1780" s="9"/>
      <c r="N1780" s="9"/>
      <c r="O1780" s="9"/>
      <c r="P1780" s="9"/>
      <c r="Q1780" s="9"/>
      <c r="R1780" s="9"/>
      <c r="S1780" s="9"/>
      <c r="T1780" s="9"/>
      <c r="U1780" s="9"/>
      <c r="V1780" s="9"/>
      <c r="W1780" s="9"/>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c r="BU1780" s="6"/>
      <c r="BV1780" s="6"/>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row>
    <row r="1781" spans="1:121" hidden="1">
      <c r="A1781" s="9"/>
      <c r="B1781" s="9"/>
      <c r="C1781" s="9"/>
      <c r="D1781" s="9"/>
      <c r="E1781" s="9"/>
      <c r="F1781" s="9"/>
      <c r="G1781" s="9"/>
      <c r="H1781" s="9"/>
      <c r="I1781" s="9"/>
      <c r="J1781" s="9"/>
      <c r="K1781" s="9"/>
      <c r="L1781" s="9"/>
      <c r="M1781" s="9"/>
      <c r="N1781" s="9"/>
      <c r="O1781" s="9"/>
      <c r="P1781" s="9"/>
      <c r="Q1781" s="9"/>
      <c r="R1781" s="9"/>
      <c r="S1781" s="9"/>
      <c r="T1781" s="9"/>
      <c r="U1781" s="9"/>
      <c r="V1781" s="9"/>
      <c r="W1781" s="9"/>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c r="BU1781" s="6"/>
      <c r="BV1781" s="6"/>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row>
    <row r="1782" spans="1:121" hidden="1">
      <c r="A1782" s="9"/>
      <c r="B1782" s="9"/>
      <c r="C1782" s="9"/>
      <c r="D1782" s="9"/>
      <c r="E1782" s="9"/>
      <c r="F1782" s="9"/>
      <c r="G1782" s="9"/>
      <c r="H1782" s="9"/>
      <c r="I1782" s="9"/>
      <c r="J1782" s="9"/>
      <c r="K1782" s="9"/>
      <c r="L1782" s="9"/>
      <c r="M1782" s="9"/>
      <c r="N1782" s="9"/>
      <c r="O1782" s="9"/>
      <c r="P1782" s="9"/>
      <c r="Q1782" s="9"/>
      <c r="R1782" s="9"/>
      <c r="S1782" s="9"/>
      <c r="T1782" s="9"/>
      <c r="U1782" s="9"/>
      <c r="V1782" s="9"/>
      <c r="W1782" s="9"/>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c r="BU1782" s="6"/>
      <c r="BV1782" s="6"/>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row>
    <row r="1783" spans="1:121" hidden="1">
      <c r="A1783" s="9"/>
      <c r="B1783" s="9"/>
      <c r="C1783" s="9"/>
      <c r="D1783" s="9"/>
      <c r="E1783" s="9"/>
      <c r="F1783" s="9"/>
      <c r="G1783" s="9"/>
      <c r="H1783" s="9"/>
      <c r="I1783" s="9"/>
      <c r="J1783" s="9"/>
      <c r="K1783" s="9"/>
      <c r="L1783" s="9"/>
      <c r="M1783" s="9"/>
      <c r="N1783" s="9"/>
      <c r="O1783" s="9"/>
      <c r="P1783" s="9"/>
      <c r="Q1783" s="9"/>
      <c r="R1783" s="9"/>
      <c r="S1783" s="9"/>
      <c r="T1783" s="9"/>
      <c r="U1783" s="9"/>
      <c r="V1783" s="9"/>
      <c r="W1783" s="9"/>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c r="BU1783" s="6"/>
      <c r="BV1783" s="6"/>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row>
    <row r="1784" spans="1:121" hidden="1">
      <c r="A1784" s="9"/>
      <c r="B1784" s="9"/>
      <c r="C1784" s="9"/>
      <c r="D1784" s="9"/>
      <c r="E1784" s="9"/>
      <c r="F1784" s="9"/>
      <c r="G1784" s="9"/>
      <c r="H1784" s="9"/>
      <c r="I1784" s="9"/>
      <c r="J1784" s="9"/>
      <c r="K1784" s="9"/>
      <c r="L1784" s="9"/>
      <c r="M1784" s="9"/>
      <c r="N1784" s="9"/>
      <c r="O1784" s="9"/>
      <c r="P1784" s="9"/>
      <c r="Q1784" s="9"/>
      <c r="R1784" s="9"/>
      <c r="S1784" s="9"/>
      <c r="T1784" s="9"/>
      <c r="U1784" s="9"/>
      <c r="V1784" s="9"/>
      <c r="W1784" s="9"/>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c r="BU1784" s="6"/>
      <c r="BV1784" s="6"/>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row>
    <row r="1785" spans="1:121" hidden="1">
      <c r="A1785" s="9"/>
      <c r="B1785" s="9"/>
      <c r="C1785" s="9"/>
      <c r="D1785" s="9"/>
      <c r="E1785" s="9"/>
      <c r="F1785" s="9"/>
      <c r="G1785" s="9"/>
      <c r="H1785" s="9"/>
      <c r="I1785" s="9"/>
      <c r="J1785" s="9"/>
      <c r="K1785" s="9"/>
      <c r="L1785" s="9"/>
      <c r="M1785" s="9"/>
      <c r="N1785" s="9"/>
      <c r="O1785" s="9"/>
      <c r="P1785" s="9"/>
      <c r="Q1785" s="9"/>
      <c r="R1785" s="9"/>
      <c r="S1785" s="9"/>
      <c r="T1785" s="9"/>
      <c r="U1785" s="9"/>
      <c r="V1785" s="9"/>
      <c r="W1785" s="9"/>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c r="BU1785" s="6"/>
      <c r="BV1785" s="6"/>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row>
    <row r="1786" spans="1:121" hidden="1">
      <c r="A1786" s="9"/>
      <c r="B1786" s="9"/>
      <c r="C1786" s="9"/>
      <c r="D1786" s="9"/>
      <c r="E1786" s="9"/>
      <c r="F1786" s="9"/>
      <c r="G1786" s="9"/>
      <c r="H1786" s="9"/>
      <c r="I1786" s="9"/>
      <c r="J1786" s="9"/>
      <c r="K1786" s="9"/>
      <c r="L1786" s="9"/>
      <c r="M1786" s="9"/>
      <c r="N1786" s="9"/>
      <c r="O1786" s="9"/>
      <c r="P1786" s="9"/>
      <c r="Q1786" s="9"/>
      <c r="R1786" s="9"/>
      <c r="S1786" s="9"/>
      <c r="T1786" s="9"/>
      <c r="U1786" s="9"/>
      <c r="V1786" s="9"/>
      <c r="W1786" s="9"/>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c r="BU1786" s="6"/>
      <c r="BV1786" s="6"/>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row>
    <row r="1787" spans="1:121" hidden="1">
      <c r="A1787" s="9"/>
      <c r="B1787" s="9"/>
      <c r="C1787" s="9"/>
      <c r="D1787" s="9"/>
      <c r="E1787" s="9"/>
      <c r="F1787" s="9"/>
      <c r="G1787" s="9"/>
      <c r="H1787" s="9"/>
      <c r="I1787" s="9"/>
      <c r="J1787" s="9"/>
      <c r="K1787" s="9"/>
      <c r="L1787" s="9"/>
      <c r="M1787" s="9"/>
      <c r="N1787" s="9"/>
      <c r="O1787" s="9"/>
      <c r="P1787" s="9"/>
      <c r="Q1787" s="9"/>
      <c r="R1787" s="9"/>
      <c r="S1787" s="9"/>
      <c r="T1787" s="9"/>
      <c r="U1787" s="9"/>
      <c r="V1787" s="9"/>
      <c r="W1787" s="9"/>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c r="BU1787" s="6"/>
      <c r="BV1787" s="6"/>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row>
    <row r="1788" spans="1:121" hidden="1">
      <c r="A1788" s="9"/>
      <c r="B1788" s="9"/>
      <c r="C1788" s="9"/>
      <c r="D1788" s="9"/>
      <c r="E1788" s="9"/>
      <c r="F1788" s="9"/>
      <c r="G1788" s="9"/>
      <c r="H1788" s="9"/>
      <c r="I1788" s="9"/>
      <c r="J1788" s="9"/>
      <c r="K1788" s="9"/>
      <c r="L1788" s="9"/>
      <c r="M1788" s="9"/>
      <c r="N1788" s="9"/>
      <c r="O1788" s="9"/>
      <c r="P1788" s="9"/>
      <c r="Q1788" s="9"/>
      <c r="R1788" s="9"/>
      <c r="S1788" s="9"/>
      <c r="T1788" s="9"/>
      <c r="U1788" s="9"/>
      <c r="V1788" s="9"/>
      <c r="W1788" s="9"/>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c r="BU1788" s="6"/>
      <c r="BV1788" s="6"/>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row>
    <row r="1789" spans="1:121" hidden="1">
      <c r="A1789" s="9"/>
      <c r="B1789" s="9"/>
      <c r="C1789" s="9"/>
      <c r="D1789" s="9"/>
      <c r="E1789" s="9"/>
      <c r="F1789" s="9"/>
      <c r="G1789" s="9"/>
      <c r="H1789" s="9"/>
      <c r="I1789" s="9"/>
      <c r="J1789" s="9"/>
      <c r="K1789" s="9"/>
      <c r="L1789" s="9"/>
      <c r="M1789" s="9"/>
      <c r="N1789" s="9"/>
      <c r="O1789" s="9"/>
      <c r="P1789" s="9"/>
      <c r="Q1789" s="9"/>
      <c r="R1789" s="9"/>
      <c r="S1789" s="9"/>
      <c r="T1789" s="9"/>
      <c r="U1789" s="9"/>
      <c r="V1789" s="9"/>
      <c r="W1789" s="9"/>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c r="BU1789" s="6"/>
      <c r="BV1789" s="6"/>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row>
    <row r="1790" spans="1:121" hidden="1">
      <c r="A1790" s="9"/>
      <c r="B1790" s="9"/>
      <c r="C1790" s="9"/>
      <c r="D1790" s="9"/>
      <c r="E1790" s="9"/>
      <c r="F1790" s="9"/>
      <c r="G1790" s="9"/>
      <c r="H1790" s="9"/>
      <c r="I1790" s="9"/>
      <c r="J1790" s="9"/>
      <c r="K1790" s="9"/>
      <c r="L1790" s="9"/>
      <c r="M1790" s="9"/>
      <c r="N1790" s="9"/>
      <c r="O1790" s="9"/>
      <c r="P1790" s="9"/>
      <c r="Q1790" s="9"/>
      <c r="R1790" s="9"/>
      <c r="S1790" s="9"/>
      <c r="T1790" s="9"/>
      <c r="U1790" s="9"/>
      <c r="V1790" s="9"/>
      <c r="W1790" s="9"/>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c r="BU1790" s="6"/>
      <c r="BV1790" s="6"/>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row>
    <row r="1791" spans="1:121" hidden="1">
      <c r="A1791" s="9"/>
      <c r="B1791" s="9"/>
      <c r="C1791" s="9"/>
      <c r="D1791" s="9"/>
      <c r="E1791" s="9"/>
      <c r="F1791" s="9"/>
      <c r="G1791" s="9"/>
      <c r="H1791" s="9"/>
      <c r="I1791" s="9"/>
      <c r="J1791" s="9"/>
      <c r="K1791" s="9"/>
      <c r="L1791" s="9"/>
      <c r="M1791" s="9"/>
      <c r="N1791" s="9"/>
      <c r="O1791" s="9"/>
      <c r="P1791" s="9"/>
      <c r="Q1791" s="9"/>
      <c r="R1791" s="9"/>
      <c r="S1791" s="9"/>
      <c r="T1791" s="9"/>
      <c r="U1791" s="9"/>
      <c r="V1791" s="9"/>
      <c r="W1791" s="9"/>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c r="BU1791" s="6"/>
      <c r="BV1791" s="6"/>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row>
    <row r="1792" spans="1:121" hidden="1">
      <c r="A1792" s="9"/>
      <c r="B1792" s="9"/>
      <c r="C1792" s="9"/>
      <c r="D1792" s="9"/>
      <c r="E1792" s="9"/>
      <c r="F1792" s="9"/>
      <c r="G1792" s="9"/>
      <c r="H1792" s="9"/>
      <c r="I1792" s="9"/>
      <c r="J1792" s="9"/>
      <c r="K1792" s="9"/>
      <c r="L1792" s="9"/>
      <c r="M1792" s="9"/>
      <c r="N1792" s="9"/>
      <c r="O1792" s="9"/>
      <c r="P1792" s="9"/>
      <c r="Q1792" s="9"/>
      <c r="R1792" s="9"/>
      <c r="S1792" s="9"/>
      <c r="T1792" s="9"/>
      <c r="U1792" s="9"/>
      <c r="V1792" s="9"/>
      <c r="W1792" s="9"/>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c r="BU1792" s="6"/>
      <c r="BV1792" s="6"/>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row>
    <row r="1793" spans="1:121" hidden="1">
      <c r="A1793" s="9"/>
      <c r="B1793" s="9"/>
      <c r="C1793" s="9"/>
      <c r="D1793" s="9"/>
      <c r="E1793" s="9"/>
      <c r="F1793" s="9"/>
      <c r="G1793" s="9"/>
      <c r="H1793" s="9"/>
      <c r="I1793" s="9"/>
      <c r="J1793" s="9"/>
      <c r="K1793" s="9"/>
      <c r="L1793" s="9"/>
      <c r="M1793" s="9"/>
      <c r="N1793" s="9"/>
      <c r="O1793" s="9"/>
      <c r="P1793" s="9"/>
      <c r="Q1793" s="9"/>
      <c r="R1793" s="9"/>
      <c r="S1793" s="9"/>
      <c r="T1793" s="9"/>
      <c r="U1793" s="9"/>
      <c r="V1793" s="9"/>
      <c r="W1793" s="9"/>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c r="BU1793" s="6"/>
      <c r="BV1793" s="6"/>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row>
    <row r="1794" spans="1:121" hidden="1">
      <c r="A1794" s="9"/>
      <c r="B1794" s="9"/>
      <c r="C1794" s="9"/>
      <c r="D1794" s="9"/>
      <c r="E1794" s="9"/>
      <c r="F1794" s="9"/>
      <c r="G1794" s="9"/>
      <c r="H1794" s="9"/>
      <c r="I1794" s="9"/>
      <c r="J1794" s="9"/>
      <c r="K1794" s="9"/>
      <c r="L1794" s="9"/>
      <c r="M1794" s="9"/>
      <c r="N1794" s="9"/>
      <c r="O1794" s="9"/>
      <c r="P1794" s="9"/>
      <c r="Q1794" s="9"/>
      <c r="R1794" s="9"/>
      <c r="S1794" s="9"/>
      <c r="T1794" s="9"/>
      <c r="U1794" s="9"/>
      <c r="V1794" s="9"/>
      <c r="W1794" s="9"/>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c r="BU1794" s="6"/>
      <c r="BV1794" s="6"/>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row>
    <row r="1795" spans="1:121" hidden="1">
      <c r="A1795" s="9"/>
      <c r="B1795" s="9"/>
      <c r="C1795" s="9"/>
      <c r="D1795" s="9"/>
      <c r="E1795" s="9"/>
      <c r="F1795" s="9"/>
      <c r="G1795" s="9"/>
      <c r="H1795" s="9"/>
      <c r="I1795" s="9"/>
      <c r="J1795" s="9"/>
      <c r="K1795" s="9"/>
      <c r="L1795" s="9"/>
      <c r="M1795" s="9"/>
      <c r="N1795" s="9"/>
      <c r="O1795" s="9"/>
      <c r="P1795" s="9"/>
      <c r="Q1795" s="9"/>
      <c r="R1795" s="9"/>
      <c r="S1795" s="9"/>
      <c r="T1795" s="9"/>
      <c r="U1795" s="9"/>
      <c r="V1795" s="9"/>
      <c r="W1795" s="9"/>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c r="BU1795" s="6"/>
      <c r="BV1795" s="6"/>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row>
    <row r="1796" spans="1:121" hidden="1">
      <c r="A1796" s="9"/>
      <c r="B1796" s="9"/>
      <c r="C1796" s="9"/>
      <c r="D1796" s="9"/>
      <c r="E1796" s="9"/>
      <c r="F1796" s="9"/>
      <c r="G1796" s="9"/>
      <c r="H1796" s="9"/>
      <c r="I1796" s="9"/>
      <c r="J1796" s="9"/>
      <c r="K1796" s="9"/>
      <c r="L1796" s="9"/>
      <c r="M1796" s="9"/>
      <c r="N1796" s="9"/>
      <c r="O1796" s="9"/>
      <c r="P1796" s="9"/>
      <c r="Q1796" s="9"/>
      <c r="R1796" s="9"/>
      <c r="S1796" s="9"/>
      <c r="T1796" s="9"/>
      <c r="U1796" s="9"/>
      <c r="V1796" s="9"/>
      <c r="W1796" s="9"/>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c r="BU1796" s="6"/>
      <c r="BV1796" s="6"/>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row>
    <row r="1797" spans="1:121" hidden="1">
      <c r="A1797" s="9"/>
      <c r="B1797" s="9"/>
      <c r="C1797" s="9"/>
      <c r="D1797" s="9"/>
      <c r="E1797" s="9"/>
      <c r="F1797" s="9"/>
      <c r="G1797" s="9"/>
      <c r="H1797" s="9"/>
      <c r="I1797" s="9"/>
      <c r="J1797" s="9"/>
      <c r="K1797" s="9"/>
      <c r="L1797" s="9"/>
      <c r="M1797" s="9"/>
      <c r="N1797" s="9"/>
      <c r="O1797" s="9"/>
      <c r="P1797" s="9"/>
      <c r="Q1797" s="9"/>
      <c r="R1797" s="9"/>
      <c r="S1797" s="9"/>
      <c r="T1797" s="9"/>
      <c r="U1797" s="9"/>
      <c r="V1797" s="9"/>
      <c r="W1797" s="9"/>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c r="BU1797" s="6"/>
      <c r="BV1797" s="6"/>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row>
    <row r="1798" spans="1:121" hidden="1">
      <c r="A1798" s="9"/>
      <c r="B1798" s="9"/>
      <c r="C1798" s="9"/>
      <c r="D1798" s="9"/>
      <c r="E1798" s="9"/>
      <c r="F1798" s="9"/>
      <c r="G1798" s="9"/>
      <c r="H1798" s="9"/>
      <c r="I1798" s="9"/>
      <c r="J1798" s="9"/>
      <c r="K1798" s="9"/>
      <c r="L1798" s="9"/>
      <c r="M1798" s="9"/>
      <c r="N1798" s="9"/>
      <c r="O1798" s="9"/>
      <c r="P1798" s="9"/>
      <c r="Q1798" s="9"/>
      <c r="R1798" s="9"/>
      <c r="S1798" s="9"/>
      <c r="T1798" s="9"/>
      <c r="U1798" s="9"/>
      <c r="V1798" s="9"/>
      <c r="W1798" s="9"/>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c r="BU1798" s="6"/>
      <c r="BV1798" s="6"/>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row>
    <row r="1799" spans="1:121" hidden="1">
      <c r="A1799" s="9"/>
      <c r="B1799" s="9"/>
      <c r="C1799" s="9"/>
      <c r="D1799" s="9"/>
      <c r="E1799" s="9"/>
      <c r="F1799" s="9"/>
      <c r="G1799" s="9"/>
      <c r="H1799" s="9"/>
      <c r="I1799" s="9"/>
      <c r="J1799" s="9"/>
      <c r="K1799" s="9"/>
      <c r="L1799" s="9"/>
      <c r="M1799" s="9"/>
      <c r="N1799" s="9"/>
      <c r="O1799" s="9"/>
      <c r="P1799" s="9"/>
      <c r="Q1799" s="9"/>
      <c r="R1799" s="9"/>
      <c r="S1799" s="9"/>
      <c r="T1799" s="9"/>
      <c r="U1799" s="9"/>
      <c r="V1799" s="9"/>
      <c r="W1799" s="9"/>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c r="BU1799" s="6"/>
      <c r="BV1799" s="6"/>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row>
    <row r="1800" spans="1:121" hidden="1">
      <c r="A1800" s="9"/>
      <c r="B1800" s="9"/>
      <c r="C1800" s="9"/>
      <c r="D1800" s="9"/>
      <c r="E1800" s="9"/>
      <c r="F1800" s="9"/>
      <c r="G1800" s="9"/>
      <c r="H1800" s="9"/>
      <c r="I1800" s="9"/>
      <c r="J1800" s="9"/>
      <c r="K1800" s="9"/>
      <c r="L1800" s="9"/>
      <c r="M1800" s="9"/>
      <c r="N1800" s="9"/>
      <c r="O1800" s="9"/>
      <c r="P1800" s="9"/>
      <c r="Q1800" s="9"/>
      <c r="R1800" s="9"/>
      <c r="S1800" s="9"/>
      <c r="T1800" s="9"/>
      <c r="U1800" s="9"/>
      <c r="V1800" s="9"/>
      <c r="W1800" s="9"/>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c r="BU1800" s="6"/>
      <c r="BV1800" s="6"/>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row>
    <row r="1801" spans="1:121" hidden="1">
      <c r="A1801" s="9"/>
      <c r="B1801" s="9"/>
      <c r="C1801" s="9"/>
      <c r="D1801" s="9"/>
      <c r="E1801" s="9"/>
      <c r="F1801" s="9"/>
      <c r="G1801" s="9"/>
      <c r="H1801" s="9"/>
      <c r="I1801" s="9"/>
      <c r="J1801" s="9"/>
      <c r="K1801" s="9"/>
      <c r="L1801" s="9"/>
      <c r="M1801" s="9"/>
      <c r="N1801" s="9"/>
      <c r="O1801" s="9"/>
      <c r="P1801" s="9"/>
      <c r="Q1801" s="9"/>
      <c r="R1801" s="9"/>
      <c r="S1801" s="9"/>
      <c r="T1801" s="9"/>
      <c r="U1801" s="9"/>
      <c r="V1801" s="9"/>
      <c r="W1801" s="9"/>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c r="BU1801" s="6"/>
      <c r="BV1801" s="6"/>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row>
    <row r="1802" spans="1:121" hidden="1">
      <c r="A1802" s="9"/>
      <c r="B1802" s="9"/>
      <c r="C1802" s="9"/>
      <c r="D1802" s="9"/>
      <c r="E1802" s="9"/>
      <c r="F1802" s="9"/>
      <c r="G1802" s="9"/>
      <c r="H1802" s="9"/>
      <c r="I1802" s="9"/>
      <c r="J1802" s="9"/>
      <c r="K1802" s="9"/>
      <c r="L1802" s="9"/>
      <c r="M1802" s="9"/>
      <c r="N1802" s="9"/>
      <c r="O1802" s="9"/>
      <c r="P1802" s="9"/>
      <c r="Q1802" s="9"/>
      <c r="R1802" s="9"/>
      <c r="S1802" s="9"/>
      <c r="T1802" s="9"/>
      <c r="U1802" s="9"/>
      <c r="V1802" s="9"/>
      <c r="W1802" s="9"/>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c r="BU1802" s="6"/>
      <c r="BV1802" s="6"/>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row>
    <row r="1803" spans="1:121" hidden="1">
      <c r="A1803" s="9"/>
      <c r="B1803" s="9"/>
      <c r="C1803" s="9"/>
      <c r="D1803" s="9"/>
      <c r="E1803" s="9"/>
      <c r="F1803" s="9"/>
      <c r="G1803" s="9"/>
      <c r="H1803" s="9"/>
      <c r="I1803" s="9"/>
      <c r="J1803" s="9"/>
      <c r="K1803" s="9"/>
      <c r="L1803" s="9"/>
      <c r="M1803" s="9"/>
      <c r="N1803" s="9"/>
      <c r="O1803" s="9"/>
      <c r="P1803" s="9"/>
      <c r="Q1803" s="9"/>
      <c r="R1803" s="9"/>
      <c r="S1803" s="9"/>
      <c r="T1803" s="9"/>
      <c r="U1803" s="9"/>
      <c r="V1803" s="9"/>
      <c r="W1803" s="9"/>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c r="BU1803" s="6"/>
      <c r="BV1803" s="6"/>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row>
    <row r="1804" spans="1:121" hidden="1">
      <c r="A1804" s="9"/>
      <c r="B1804" s="9"/>
      <c r="C1804" s="9"/>
      <c r="D1804" s="9"/>
      <c r="E1804" s="9"/>
      <c r="F1804" s="9"/>
      <c r="G1804" s="9"/>
      <c r="H1804" s="9"/>
      <c r="I1804" s="9"/>
      <c r="J1804" s="9"/>
      <c r="K1804" s="9"/>
      <c r="L1804" s="9"/>
      <c r="M1804" s="9"/>
      <c r="N1804" s="9"/>
      <c r="O1804" s="9"/>
      <c r="P1804" s="9"/>
      <c r="Q1804" s="9"/>
      <c r="R1804" s="9"/>
      <c r="S1804" s="9"/>
      <c r="T1804" s="9"/>
      <c r="U1804" s="9"/>
      <c r="V1804" s="9"/>
      <c r="W1804" s="9"/>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c r="BU1804" s="6"/>
      <c r="BV1804" s="6"/>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row>
    <row r="1805" spans="1:121" hidden="1">
      <c r="A1805" s="9"/>
      <c r="B1805" s="9"/>
      <c r="C1805" s="9"/>
      <c r="D1805" s="9"/>
      <c r="E1805" s="9"/>
      <c r="F1805" s="9"/>
      <c r="G1805" s="9"/>
      <c r="H1805" s="9"/>
      <c r="I1805" s="9"/>
      <c r="J1805" s="9"/>
      <c r="K1805" s="9"/>
      <c r="L1805" s="9"/>
      <c r="M1805" s="9"/>
      <c r="N1805" s="9"/>
      <c r="O1805" s="9"/>
      <c r="P1805" s="9"/>
      <c r="Q1805" s="9"/>
      <c r="R1805" s="9"/>
      <c r="S1805" s="9"/>
      <c r="T1805" s="9"/>
      <c r="U1805" s="9"/>
      <c r="V1805" s="9"/>
      <c r="W1805" s="9"/>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c r="BU1805" s="6"/>
      <c r="BV1805" s="6"/>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row>
    <row r="1806" spans="1:121" hidden="1">
      <c r="A1806" s="9"/>
      <c r="B1806" s="9"/>
      <c r="C1806" s="9"/>
      <c r="D1806" s="9"/>
      <c r="E1806" s="9"/>
      <c r="F1806" s="9"/>
      <c r="G1806" s="9"/>
      <c r="H1806" s="9"/>
      <c r="I1806" s="9"/>
      <c r="J1806" s="9"/>
      <c r="K1806" s="9"/>
      <c r="L1806" s="9"/>
      <c r="M1806" s="9"/>
      <c r="N1806" s="9"/>
      <c r="O1806" s="9"/>
      <c r="P1806" s="9"/>
      <c r="Q1806" s="9"/>
      <c r="R1806" s="9"/>
      <c r="S1806" s="9"/>
      <c r="T1806" s="9"/>
      <c r="U1806" s="9"/>
      <c r="V1806" s="9"/>
      <c r="W1806" s="9"/>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c r="BU1806" s="6"/>
      <c r="BV1806" s="6"/>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row>
    <row r="1807" spans="1:121" hidden="1">
      <c r="A1807" s="9"/>
      <c r="B1807" s="9"/>
      <c r="C1807" s="9"/>
      <c r="D1807" s="9"/>
      <c r="E1807" s="9"/>
      <c r="F1807" s="9"/>
      <c r="G1807" s="9"/>
      <c r="H1807" s="9"/>
      <c r="I1807" s="9"/>
      <c r="J1807" s="9"/>
      <c r="K1807" s="9"/>
      <c r="L1807" s="9"/>
      <c r="M1807" s="9"/>
      <c r="N1807" s="9"/>
      <c r="O1807" s="9"/>
      <c r="P1807" s="9"/>
      <c r="Q1807" s="9"/>
      <c r="R1807" s="9"/>
      <c r="S1807" s="9"/>
      <c r="T1807" s="9"/>
      <c r="U1807" s="9"/>
      <c r="V1807" s="9"/>
      <c r="W1807" s="9"/>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c r="BU1807" s="6"/>
      <c r="BV1807" s="6"/>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row>
    <row r="1808" spans="1:121" hidden="1">
      <c r="A1808" s="9"/>
      <c r="B1808" s="9"/>
      <c r="C1808" s="9"/>
      <c r="D1808" s="9"/>
      <c r="E1808" s="9"/>
      <c r="F1808" s="9"/>
      <c r="G1808" s="9"/>
      <c r="H1808" s="9"/>
      <c r="I1808" s="9"/>
      <c r="J1808" s="9"/>
      <c r="K1808" s="9"/>
      <c r="L1808" s="9"/>
      <c r="M1808" s="9"/>
      <c r="N1808" s="9"/>
      <c r="O1808" s="9"/>
      <c r="P1808" s="9"/>
      <c r="Q1808" s="9"/>
      <c r="R1808" s="9"/>
      <c r="S1808" s="9"/>
      <c r="T1808" s="9"/>
      <c r="U1808" s="9"/>
      <c r="V1808" s="9"/>
      <c r="W1808" s="9"/>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c r="BU1808" s="6"/>
      <c r="BV1808" s="6"/>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row>
    <row r="1809" spans="1:121" hidden="1">
      <c r="A1809" s="9"/>
      <c r="B1809" s="9"/>
      <c r="C1809" s="9"/>
      <c r="D1809" s="9"/>
      <c r="E1809" s="9"/>
      <c r="F1809" s="9"/>
      <c r="G1809" s="9"/>
      <c r="H1809" s="9"/>
      <c r="I1809" s="9"/>
      <c r="J1809" s="9"/>
      <c r="K1809" s="9"/>
      <c r="L1809" s="9"/>
      <c r="M1809" s="9"/>
      <c r="N1809" s="9"/>
      <c r="O1809" s="9"/>
      <c r="P1809" s="9"/>
      <c r="Q1809" s="9"/>
      <c r="R1809" s="9"/>
      <c r="S1809" s="9"/>
      <c r="T1809" s="9"/>
      <c r="U1809" s="9"/>
      <c r="V1809" s="9"/>
      <c r="W1809" s="9"/>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c r="BU1809" s="6"/>
      <c r="BV1809" s="6"/>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row>
    <row r="1810" spans="1:121" hidden="1">
      <c r="A1810" s="9"/>
      <c r="B1810" s="9"/>
      <c r="C1810" s="9"/>
      <c r="D1810" s="9"/>
      <c r="E1810" s="9"/>
      <c r="F1810" s="9"/>
      <c r="G1810" s="9"/>
      <c r="H1810" s="9"/>
      <c r="I1810" s="9"/>
      <c r="J1810" s="9"/>
      <c r="K1810" s="9"/>
      <c r="L1810" s="9"/>
      <c r="M1810" s="9"/>
      <c r="N1810" s="9"/>
      <c r="O1810" s="9"/>
      <c r="P1810" s="9"/>
      <c r="Q1810" s="9"/>
      <c r="R1810" s="9"/>
      <c r="S1810" s="9"/>
      <c r="T1810" s="9"/>
      <c r="U1810" s="9"/>
      <c r="V1810" s="9"/>
      <c r="W1810" s="9"/>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c r="BU1810" s="6"/>
      <c r="BV1810" s="6"/>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row>
    <row r="1811" spans="1:121" hidden="1">
      <c r="A1811" s="9"/>
      <c r="B1811" s="9"/>
      <c r="C1811" s="9"/>
      <c r="D1811" s="9"/>
      <c r="E1811" s="9"/>
      <c r="F1811" s="9"/>
      <c r="G1811" s="9"/>
      <c r="H1811" s="9"/>
      <c r="I1811" s="9"/>
      <c r="J1811" s="9"/>
      <c r="K1811" s="9"/>
      <c r="L1811" s="9"/>
      <c r="M1811" s="9"/>
      <c r="N1811" s="9"/>
      <c r="O1811" s="9"/>
      <c r="P1811" s="9"/>
      <c r="Q1811" s="9"/>
      <c r="R1811" s="9"/>
      <c r="S1811" s="9"/>
      <c r="T1811" s="9"/>
      <c r="U1811" s="9"/>
      <c r="V1811" s="9"/>
      <c r="W1811" s="9"/>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c r="BU1811" s="6"/>
      <c r="BV1811" s="6"/>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row>
    <row r="1812" spans="1:121" hidden="1">
      <c r="A1812" s="9"/>
      <c r="B1812" s="9"/>
      <c r="C1812" s="9"/>
      <c r="D1812" s="9"/>
      <c r="E1812" s="9"/>
      <c r="F1812" s="9"/>
      <c r="G1812" s="9"/>
      <c r="H1812" s="9"/>
      <c r="I1812" s="9"/>
      <c r="J1812" s="9"/>
      <c r="K1812" s="9"/>
      <c r="L1812" s="9"/>
      <c r="M1812" s="9"/>
      <c r="N1812" s="9"/>
      <c r="O1812" s="9"/>
      <c r="P1812" s="9"/>
      <c r="Q1812" s="9"/>
      <c r="R1812" s="9"/>
      <c r="S1812" s="9"/>
      <c r="T1812" s="9"/>
      <c r="U1812" s="9"/>
      <c r="V1812" s="9"/>
      <c r="W1812" s="9"/>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c r="BU1812" s="6"/>
      <c r="BV1812" s="6"/>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row>
    <row r="1813" spans="1:121" hidden="1">
      <c r="A1813" s="9"/>
      <c r="B1813" s="9"/>
      <c r="C1813" s="9"/>
      <c r="D1813" s="9"/>
      <c r="E1813" s="9"/>
      <c r="F1813" s="9"/>
      <c r="G1813" s="9"/>
      <c r="H1813" s="9"/>
      <c r="I1813" s="9"/>
      <c r="J1813" s="9"/>
      <c r="K1813" s="9"/>
      <c r="L1813" s="9"/>
      <c r="M1813" s="9"/>
      <c r="N1813" s="9"/>
      <c r="O1813" s="9"/>
      <c r="P1813" s="9"/>
      <c r="Q1813" s="9"/>
      <c r="R1813" s="9"/>
      <c r="S1813" s="9"/>
      <c r="T1813" s="9"/>
      <c r="U1813" s="9"/>
      <c r="V1813" s="9"/>
      <c r="W1813" s="9"/>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c r="BU1813" s="6"/>
      <c r="BV1813" s="6"/>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row>
    <row r="1814" spans="1:121" hidden="1">
      <c r="A1814" s="9"/>
      <c r="B1814" s="9"/>
      <c r="C1814" s="9"/>
      <c r="D1814" s="9"/>
      <c r="E1814" s="9"/>
      <c r="F1814" s="9"/>
      <c r="G1814" s="9"/>
      <c r="H1814" s="9"/>
      <c r="I1814" s="9"/>
      <c r="J1814" s="9"/>
      <c r="K1814" s="9"/>
      <c r="L1814" s="9"/>
      <c r="M1814" s="9"/>
      <c r="N1814" s="9"/>
      <c r="O1814" s="9"/>
      <c r="P1814" s="9"/>
      <c r="Q1814" s="9"/>
      <c r="R1814" s="9"/>
      <c r="S1814" s="9"/>
      <c r="T1814" s="9"/>
      <c r="U1814" s="9"/>
      <c r="V1814" s="9"/>
      <c r="W1814" s="9"/>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c r="BU1814" s="6"/>
      <c r="BV1814" s="6"/>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row>
    <row r="1815" spans="1:121" hidden="1">
      <c r="A1815" s="9"/>
      <c r="B1815" s="9"/>
      <c r="C1815" s="9"/>
      <c r="D1815" s="9"/>
      <c r="E1815" s="9"/>
      <c r="F1815" s="9"/>
      <c r="G1815" s="9"/>
      <c r="H1815" s="9"/>
      <c r="I1815" s="9"/>
      <c r="J1815" s="9"/>
      <c r="K1815" s="9"/>
      <c r="L1815" s="9"/>
      <c r="M1815" s="9"/>
      <c r="N1815" s="9"/>
      <c r="O1815" s="9"/>
      <c r="P1815" s="9"/>
      <c r="Q1815" s="9"/>
      <c r="R1815" s="9"/>
      <c r="S1815" s="9"/>
      <c r="T1815" s="9"/>
      <c r="U1815" s="9"/>
      <c r="V1815" s="9"/>
      <c r="W1815" s="9"/>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c r="BU1815" s="6"/>
      <c r="BV1815" s="6"/>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row>
    <row r="1816" spans="1:121" hidden="1">
      <c r="A1816" s="9"/>
      <c r="B1816" s="9"/>
      <c r="C1816" s="9"/>
      <c r="D1816" s="9"/>
      <c r="E1816" s="9"/>
      <c r="F1816" s="9"/>
      <c r="G1816" s="9"/>
      <c r="H1816" s="9"/>
      <c r="I1816" s="9"/>
      <c r="J1816" s="9"/>
      <c r="K1816" s="9"/>
      <c r="L1816" s="9"/>
      <c r="M1816" s="9"/>
      <c r="N1816" s="9"/>
      <c r="O1816" s="9"/>
      <c r="P1816" s="9"/>
      <c r="Q1816" s="9"/>
      <c r="R1816" s="9"/>
      <c r="S1816" s="9"/>
      <c r="T1816" s="9"/>
      <c r="U1816" s="9"/>
      <c r="V1816" s="9"/>
      <c r="W1816" s="9"/>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c r="BU1816" s="6"/>
      <c r="BV1816" s="6"/>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row>
    <row r="1817" spans="1:121" hidden="1">
      <c r="A1817" s="9"/>
      <c r="B1817" s="9"/>
      <c r="C1817" s="9"/>
      <c r="D1817" s="9"/>
      <c r="E1817" s="9"/>
      <c r="F1817" s="9"/>
      <c r="G1817" s="9"/>
      <c r="H1817" s="9"/>
      <c r="I1817" s="9"/>
      <c r="J1817" s="9"/>
      <c r="K1817" s="9"/>
      <c r="L1817" s="9"/>
      <c r="M1817" s="9"/>
      <c r="N1817" s="9"/>
      <c r="O1817" s="9"/>
      <c r="P1817" s="9"/>
      <c r="Q1817" s="9"/>
      <c r="R1817" s="9"/>
      <c r="S1817" s="9"/>
      <c r="T1817" s="9"/>
      <c r="U1817" s="9"/>
      <c r="V1817" s="9"/>
      <c r="W1817" s="9"/>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c r="BU1817" s="6"/>
      <c r="BV1817" s="6"/>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row>
    <row r="1818" spans="1:121" hidden="1">
      <c r="A1818" s="9"/>
      <c r="B1818" s="9"/>
      <c r="C1818" s="9"/>
      <c r="D1818" s="9"/>
      <c r="E1818" s="9"/>
      <c r="F1818" s="9"/>
      <c r="G1818" s="9"/>
      <c r="H1818" s="9"/>
      <c r="I1818" s="9"/>
      <c r="J1818" s="9"/>
      <c r="K1818" s="9"/>
      <c r="L1818" s="9"/>
      <c r="M1818" s="9"/>
      <c r="N1818" s="9"/>
      <c r="O1818" s="9"/>
      <c r="P1818" s="9"/>
      <c r="Q1818" s="9"/>
      <c r="R1818" s="9"/>
      <c r="S1818" s="9"/>
      <c r="T1818" s="9"/>
      <c r="U1818" s="9"/>
      <c r="V1818" s="9"/>
      <c r="W1818" s="9"/>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c r="BU1818" s="6"/>
      <c r="BV1818" s="6"/>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row>
    <row r="1819" spans="1:121" hidden="1">
      <c r="A1819" s="9"/>
      <c r="B1819" s="9"/>
      <c r="C1819" s="9"/>
      <c r="D1819" s="9"/>
      <c r="E1819" s="9"/>
      <c r="F1819" s="9"/>
      <c r="G1819" s="9"/>
      <c r="H1819" s="9"/>
      <c r="I1819" s="9"/>
      <c r="J1819" s="9"/>
      <c r="K1819" s="9"/>
      <c r="L1819" s="9"/>
      <c r="M1819" s="9"/>
      <c r="N1819" s="9"/>
      <c r="O1819" s="9"/>
      <c r="P1819" s="9"/>
      <c r="Q1819" s="9"/>
      <c r="R1819" s="9"/>
      <c r="S1819" s="9"/>
      <c r="T1819" s="9"/>
      <c r="U1819" s="9"/>
      <c r="V1819" s="9"/>
      <c r="W1819" s="9"/>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c r="BU1819" s="6"/>
      <c r="BV1819" s="6"/>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row>
    <row r="1820" spans="1:121" hidden="1">
      <c r="A1820" s="9"/>
      <c r="B1820" s="9"/>
      <c r="C1820" s="9"/>
      <c r="D1820" s="9"/>
      <c r="E1820" s="9"/>
      <c r="F1820" s="9"/>
      <c r="G1820" s="9"/>
      <c r="H1820" s="9"/>
      <c r="I1820" s="9"/>
      <c r="J1820" s="9"/>
      <c r="K1820" s="9"/>
      <c r="L1820" s="9"/>
      <c r="M1820" s="9"/>
      <c r="N1820" s="9"/>
      <c r="O1820" s="9"/>
      <c r="P1820" s="9"/>
      <c r="Q1820" s="9"/>
      <c r="R1820" s="9"/>
      <c r="S1820" s="9"/>
      <c r="T1820" s="9"/>
      <c r="U1820" s="9"/>
      <c r="V1820" s="9"/>
      <c r="W1820" s="9"/>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c r="BU1820" s="6"/>
      <c r="BV1820" s="6"/>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row>
    <row r="1821" spans="1:121" hidden="1">
      <c r="A1821" s="9"/>
      <c r="B1821" s="9"/>
      <c r="C1821" s="9"/>
      <c r="D1821" s="9"/>
      <c r="E1821" s="9"/>
      <c r="F1821" s="9"/>
      <c r="G1821" s="9"/>
      <c r="H1821" s="9"/>
      <c r="I1821" s="9"/>
      <c r="J1821" s="9"/>
      <c r="K1821" s="9"/>
      <c r="L1821" s="9"/>
      <c r="M1821" s="9"/>
      <c r="N1821" s="9"/>
      <c r="O1821" s="9"/>
      <c r="P1821" s="9"/>
      <c r="Q1821" s="9"/>
      <c r="R1821" s="9"/>
      <c r="S1821" s="9"/>
      <c r="T1821" s="9"/>
      <c r="U1821" s="9"/>
      <c r="V1821" s="9"/>
      <c r="W1821" s="9"/>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c r="BU1821" s="6"/>
      <c r="BV1821" s="6"/>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row>
    <row r="1822" spans="1:121" hidden="1">
      <c r="A1822" s="9"/>
      <c r="B1822" s="9"/>
      <c r="C1822" s="9"/>
      <c r="D1822" s="9"/>
      <c r="E1822" s="9"/>
      <c r="F1822" s="9"/>
      <c r="G1822" s="9"/>
      <c r="H1822" s="9"/>
      <c r="I1822" s="9"/>
      <c r="J1822" s="9"/>
      <c r="K1822" s="9"/>
      <c r="L1822" s="9"/>
      <c r="M1822" s="9"/>
      <c r="N1822" s="9"/>
      <c r="O1822" s="9"/>
      <c r="P1822" s="9"/>
      <c r="Q1822" s="9"/>
      <c r="R1822" s="9"/>
      <c r="S1822" s="9"/>
      <c r="T1822" s="9"/>
      <c r="U1822" s="9"/>
      <c r="V1822" s="9"/>
      <c r="W1822" s="9"/>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c r="BU1822" s="6"/>
      <c r="BV1822" s="6"/>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row>
    <row r="1823" spans="1:121" hidden="1">
      <c r="A1823" s="9"/>
      <c r="B1823" s="9"/>
      <c r="C1823" s="9"/>
      <c r="D1823" s="9"/>
      <c r="E1823" s="9"/>
      <c r="F1823" s="9"/>
      <c r="G1823" s="9"/>
      <c r="H1823" s="9"/>
      <c r="I1823" s="9"/>
      <c r="J1823" s="9"/>
      <c r="K1823" s="9"/>
      <c r="L1823" s="9"/>
      <c r="M1823" s="9"/>
      <c r="N1823" s="9"/>
      <c r="O1823" s="9"/>
      <c r="P1823" s="9"/>
      <c r="Q1823" s="9"/>
      <c r="R1823" s="9"/>
      <c r="S1823" s="9"/>
      <c r="T1823" s="9"/>
      <c r="U1823" s="9"/>
      <c r="V1823" s="9"/>
      <c r="W1823" s="9"/>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c r="BU1823" s="6"/>
      <c r="BV1823" s="6"/>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row>
    <row r="1824" spans="1:121" hidden="1">
      <c r="A1824" s="9"/>
      <c r="B1824" s="9"/>
      <c r="C1824" s="9"/>
      <c r="D1824" s="9"/>
      <c r="E1824" s="9"/>
      <c r="F1824" s="9"/>
      <c r="G1824" s="9"/>
      <c r="H1824" s="9"/>
      <c r="I1824" s="9"/>
      <c r="J1824" s="9"/>
      <c r="K1824" s="9"/>
      <c r="L1824" s="9"/>
      <c r="M1824" s="9"/>
      <c r="N1824" s="9"/>
      <c r="O1824" s="9"/>
      <c r="P1824" s="9"/>
      <c r="Q1824" s="9"/>
      <c r="R1824" s="9"/>
      <c r="S1824" s="9"/>
      <c r="T1824" s="9"/>
      <c r="U1824" s="9"/>
      <c r="V1824" s="9"/>
      <c r="W1824" s="9"/>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c r="BU1824" s="6"/>
      <c r="BV1824" s="6"/>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row>
    <row r="1825" spans="1:121" hidden="1">
      <c r="A1825" s="9"/>
      <c r="B1825" s="9"/>
      <c r="C1825" s="9"/>
      <c r="D1825" s="9"/>
      <c r="E1825" s="9"/>
      <c r="F1825" s="9"/>
      <c r="G1825" s="9"/>
      <c r="H1825" s="9"/>
      <c r="I1825" s="9"/>
      <c r="J1825" s="9"/>
      <c r="K1825" s="9"/>
      <c r="L1825" s="9"/>
      <c r="M1825" s="9"/>
      <c r="N1825" s="9"/>
      <c r="O1825" s="9"/>
      <c r="P1825" s="9"/>
      <c r="Q1825" s="9"/>
      <c r="R1825" s="9"/>
      <c r="S1825" s="9"/>
      <c r="T1825" s="9"/>
      <c r="U1825" s="9"/>
      <c r="V1825" s="9"/>
      <c r="W1825" s="9"/>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c r="BU1825" s="6"/>
      <c r="BV1825" s="6"/>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row>
    <row r="1826" spans="1:121" hidden="1">
      <c r="A1826" s="9"/>
      <c r="B1826" s="9"/>
      <c r="C1826" s="9"/>
      <c r="D1826" s="9"/>
      <c r="E1826" s="9"/>
      <c r="F1826" s="9"/>
      <c r="G1826" s="9"/>
      <c r="H1826" s="9"/>
      <c r="I1826" s="9"/>
      <c r="J1826" s="9"/>
      <c r="K1826" s="9"/>
      <c r="L1826" s="9"/>
      <c r="M1826" s="9"/>
      <c r="N1826" s="9"/>
      <c r="O1826" s="9"/>
      <c r="P1826" s="9"/>
      <c r="Q1826" s="9"/>
      <c r="R1826" s="9"/>
      <c r="S1826" s="9"/>
      <c r="T1826" s="9"/>
      <c r="U1826" s="9"/>
      <c r="V1826" s="9"/>
      <c r="W1826" s="9"/>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c r="BU1826" s="6"/>
      <c r="BV1826" s="6"/>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row>
    <row r="1827" spans="1:121" hidden="1">
      <c r="A1827" s="9"/>
      <c r="B1827" s="9"/>
      <c r="C1827" s="9"/>
      <c r="D1827" s="9"/>
      <c r="E1827" s="9"/>
      <c r="F1827" s="9"/>
      <c r="G1827" s="9"/>
      <c r="H1827" s="9"/>
      <c r="I1827" s="9"/>
      <c r="J1827" s="9"/>
      <c r="K1827" s="9"/>
      <c r="L1827" s="9"/>
      <c r="M1827" s="9"/>
      <c r="N1827" s="9"/>
      <c r="O1827" s="9"/>
      <c r="P1827" s="9"/>
      <c r="Q1827" s="9"/>
      <c r="R1827" s="9"/>
      <c r="S1827" s="9"/>
      <c r="T1827" s="9"/>
      <c r="U1827" s="9"/>
      <c r="V1827" s="9"/>
      <c r="W1827" s="9"/>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c r="BU1827" s="6"/>
      <c r="BV1827" s="6"/>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row>
    <row r="1828" spans="1:121" hidden="1">
      <c r="A1828" s="9"/>
      <c r="B1828" s="9"/>
      <c r="C1828" s="9"/>
      <c r="D1828" s="9"/>
      <c r="E1828" s="9"/>
      <c r="F1828" s="9"/>
      <c r="G1828" s="9"/>
      <c r="H1828" s="9"/>
      <c r="I1828" s="9"/>
      <c r="J1828" s="9"/>
      <c r="K1828" s="9"/>
      <c r="L1828" s="9"/>
      <c r="M1828" s="9"/>
      <c r="N1828" s="9"/>
      <c r="O1828" s="9"/>
      <c r="P1828" s="9"/>
      <c r="Q1828" s="9"/>
      <c r="R1828" s="9"/>
      <c r="S1828" s="9"/>
      <c r="T1828" s="9"/>
      <c r="U1828" s="9"/>
      <c r="V1828" s="9"/>
      <c r="W1828" s="9"/>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c r="BU1828" s="6"/>
      <c r="BV1828" s="6"/>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row>
    <row r="1829" spans="1:121" hidden="1">
      <c r="A1829" s="9"/>
      <c r="B1829" s="9"/>
      <c r="C1829" s="9"/>
      <c r="D1829" s="9"/>
      <c r="E1829" s="9"/>
      <c r="F1829" s="9"/>
      <c r="G1829" s="9"/>
      <c r="H1829" s="9"/>
      <c r="I1829" s="9"/>
      <c r="J1829" s="9"/>
      <c r="K1829" s="9"/>
      <c r="L1829" s="9"/>
      <c r="M1829" s="9"/>
      <c r="N1829" s="9"/>
      <c r="O1829" s="9"/>
      <c r="P1829" s="9"/>
      <c r="Q1829" s="9"/>
      <c r="R1829" s="9"/>
      <c r="S1829" s="9"/>
      <c r="T1829" s="9"/>
      <c r="U1829" s="9"/>
      <c r="V1829" s="9"/>
      <c r="W1829" s="9"/>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c r="BU1829" s="6"/>
      <c r="BV1829" s="6"/>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row>
    <row r="1830" spans="1:121" hidden="1">
      <c r="A1830" s="9"/>
      <c r="B1830" s="9"/>
      <c r="C1830" s="9"/>
      <c r="D1830" s="9"/>
      <c r="E1830" s="9"/>
      <c r="F1830" s="9"/>
      <c r="G1830" s="9"/>
      <c r="H1830" s="9"/>
      <c r="I1830" s="9"/>
      <c r="J1830" s="9"/>
      <c r="K1830" s="9"/>
      <c r="L1830" s="9"/>
      <c r="M1830" s="9"/>
      <c r="N1830" s="9"/>
      <c r="O1830" s="9"/>
      <c r="P1830" s="9"/>
      <c r="Q1830" s="9"/>
      <c r="R1830" s="9"/>
      <c r="S1830" s="9"/>
      <c r="T1830" s="9"/>
      <c r="U1830" s="9"/>
      <c r="V1830" s="9"/>
      <c r="W1830" s="9"/>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row>
    <row r="1831" spans="1:121" hidden="1">
      <c r="A1831" s="9"/>
      <c r="B1831" s="9"/>
      <c r="C1831" s="9"/>
      <c r="D1831" s="9"/>
      <c r="E1831" s="9"/>
      <c r="F1831" s="9"/>
      <c r="G1831" s="9"/>
      <c r="H1831" s="9"/>
      <c r="I1831" s="9"/>
      <c r="J1831" s="9"/>
      <c r="K1831" s="9"/>
      <c r="L1831" s="9"/>
      <c r="M1831" s="9"/>
      <c r="N1831" s="9"/>
      <c r="O1831" s="9"/>
      <c r="P1831" s="9"/>
      <c r="Q1831" s="9"/>
      <c r="R1831" s="9"/>
      <c r="S1831" s="9"/>
      <c r="T1831" s="9"/>
      <c r="U1831" s="9"/>
      <c r="V1831" s="9"/>
      <c r="W1831" s="9"/>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row>
    <row r="1832" spans="1:121" hidden="1">
      <c r="A1832" s="9"/>
      <c r="B1832" s="9"/>
      <c r="C1832" s="9"/>
      <c r="D1832" s="9"/>
      <c r="E1832" s="9"/>
      <c r="F1832" s="9"/>
      <c r="G1832" s="9"/>
      <c r="H1832" s="9"/>
      <c r="I1832" s="9"/>
      <c r="J1832" s="9"/>
      <c r="K1832" s="9"/>
      <c r="L1832" s="9"/>
      <c r="M1832" s="9"/>
      <c r="N1832" s="9"/>
      <c r="O1832" s="9"/>
      <c r="P1832" s="9"/>
      <c r="Q1832" s="9"/>
      <c r="R1832" s="9"/>
      <c r="S1832" s="9"/>
      <c r="T1832" s="9"/>
      <c r="U1832" s="9"/>
      <c r="V1832" s="9"/>
      <c r="W1832" s="9"/>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row>
    <row r="1833" spans="1:121" hidden="1">
      <c r="A1833" s="9"/>
      <c r="B1833" s="9"/>
      <c r="C1833" s="9"/>
      <c r="D1833" s="9"/>
      <c r="E1833" s="9"/>
      <c r="F1833" s="9"/>
      <c r="G1833" s="9"/>
      <c r="H1833" s="9"/>
      <c r="I1833" s="9"/>
      <c r="J1833" s="9"/>
      <c r="K1833" s="9"/>
      <c r="L1833" s="9"/>
      <c r="M1833" s="9"/>
      <c r="N1833" s="9"/>
      <c r="O1833" s="9"/>
      <c r="P1833" s="9"/>
      <c r="Q1833" s="9"/>
      <c r="R1833" s="9"/>
      <c r="S1833" s="9"/>
      <c r="T1833" s="9"/>
      <c r="U1833" s="9"/>
      <c r="V1833" s="9"/>
      <c r="W1833" s="9"/>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row>
    <row r="1834" spans="1:121" hidden="1">
      <c r="A1834" s="9"/>
      <c r="B1834" s="9"/>
      <c r="C1834" s="9"/>
      <c r="D1834" s="9"/>
      <c r="E1834" s="9"/>
      <c r="F1834" s="9"/>
      <c r="G1834" s="9"/>
      <c r="H1834" s="9"/>
      <c r="I1834" s="9"/>
      <c r="J1834" s="9"/>
      <c r="K1834" s="9"/>
      <c r="L1834" s="9"/>
      <c r="M1834" s="9"/>
      <c r="N1834" s="9"/>
      <c r="O1834" s="9"/>
      <c r="P1834" s="9"/>
      <c r="Q1834" s="9"/>
      <c r="R1834" s="9"/>
      <c r="S1834" s="9"/>
      <c r="T1834" s="9"/>
      <c r="U1834" s="9"/>
      <c r="V1834" s="9"/>
      <c r="W1834" s="9"/>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row>
    <row r="1835" spans="1:121" hidden="1">
      <c r="A1835" s="9"/>
      <c r="B1835" s="9"/>
      <c r="C1835" s="9"/>
      <c r="D1835" s="9"/>
      <c r="E1835" s="9"/>
      <c r="F1835" s="9"/>
      <c r="G1835" s="9"/>
      <c r="H1835" s="9"/>
      <c r="I1835" s="9"/>
      <c r="J1835" s="9"/>
      <c r="K1835" s="9"/>
      <c r="L1835" s="9"/>
      <c r="M1835" s="9"/>
      <c r="N1835" s="9"/>
      <c r="O1835" s="9"/>
      <c r="P1835" s="9"/>
      <c r="Q1835" s="9"/>
      <c r="R1835" s="9"/>
      <c r="S1835" s="9"/>
      <c r="T1835" s="9"/>
      <c r="U1835" s="9"/>
      <c r="V1835" s="9"/>
      <c r="W1835" s="9"/>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row>
    <row r="1836" spans="1:121" hidden="1">
      <c r="A1836" s="9"/>
      <c r="B1836" s="9"/>
      <c r="C1836" s="9"/>
      <c r="D1836" s="9"/>
      <c r="E1836" s="9"/>
      <c r="F1836" s="9"/>
      <c r="G1836" s="9"/>
      <c r="H1836" s="9"/>
      <c r="I1836" s="9"/>
      <c r="J1836" s="9"/>
      <c r="K1836" s="9"/>
      <c r="L1836" s="9"/>
      <c r="M1836" s="9"/>
      <c r="N1836" s="9"/>
      <c r="O1836" s="9"/>
      <c r="P1836" s="9"/>
      <c r="Q1836" s="9"/>
      <c r="R1836" s="9"/>
      <c r="S1836" s="9"/>
      <c r="T1836" s="9"/>
      <c r="U1836" s="9"/>
      <c r="V1836" s="9"/>
      <c r="W1836" s="9"/>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row>
    <row r="1837" spans="1:121" hidden="1">
      <c r="A1837" s="9"/>
      <c r="B1837" s="9"/>
      <c r="C1837" s="9"/>
      <c r="D1837" s="9"/>
      <c r="E1837" s="9"/>
      <c r="F1837" s="9"/>
      <c r="G1837" s="9"/>
      <c r="H1837" s="9"/>
      <c r="I1837" s="9"/>
      <c r="J1837" s="9"/>
      <c r="K1837" s="9"/>
      <c r="L1837" s="9"/>
      <c r="M1837" s="9"/>
      <c r="N1837" s="9"/>
      <c r="O1837" s="9"/>
      <c r="P1837" s="9"/>
      <c r="Q1837" s="9"/>
      <c r="R1837" s="9"/>
      <c r="S1837" s="9"/>
      <c r="T1837" s="9"/>
      <c r="U1837" s="9"/>
      <c r="V1837" s="9"/>
      <c r="W1837" s="9"/>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row>
    <row r="1838" spans="1:121" hidden="1">
      <c r="A1838" s="9"/>
      <c r="B1838" s="9"/>
      <c r="C1838" s="9"/>
      <c r="D1838" s="9"/>
      <c r="E1838" s="9"/>
      <c r="F1838" s="9"/>
      <c r="G1838" s="9"/>
      <c r="H1838" s="9"/>
      <c r="I1838" s="9"/>
      <c r="J1838" s="9"/>
      <c r="K1838" s="9"/>
      <c r="L1838" s="9"/>
      <c r="M1838" s="9"/>
      <c r="N1838" s="9"/>
      <c r="O1838" s="9"/>
      <c r="P1838" s="9"/>
      <c r="Q1838" s="9"/>
      <c r="R1838" s="9"/>
      <c r="S1838" s="9"/>
      <c r="T1838" s="9"/>
      <c r="U1838" s="9"/>
      <c r="V1838" s="9"/>
      <c r="W1838" s="9"/>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row>
    <row r="1839" spans="1:121" hidden="1">
      <c r="A1839" s="9"/>
      <c r="B1839" s="9"/>
      <c r="C1839" s="9"/>
      <c r="D1839" s="9"/>
      <c r="E1839" s="9"/>
      <c r="F1839" s="9"/>
      <c r="G1839" s="9"/>
      <c r="H1839" s="9"/>
      <c r="I1839" s="9"/>
      <c r="J1839" s="9"/>
      <c r="K1839" s="9"/>
      <c r="L1839" s="9"/>
      <c r="M1839" s="9"/>
      <c r="N1839" s="9"/>
      <c r="O1839" s="9"/>
      <c r="P1839" s="9"/>
      <c r="Q1839" s="9"/>
      <c r="R1839" s="9"/>
      <c r="S1839" s="9"/>
      <c r="T1839" s="9"/>
      <c r="U1839" s="9"/>
      <c r="V1839" s="9"/>
      <c r="W1839" s="9"/>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row>
    <row r="1840" spans="1:121" hidden="1">
      <c r="A1840" s="9"/>
      <c r="B1840" s="9"/>
      <c r="C1840" s="9"/>
      <c r="D1840" s="9"/>
      <c r="E1840" s="9"/>
      <c r="F1840" s="9"/>
      <c r="G1840" s="9"/>
      <c r="H1840" s="9"/>
      <c r="I1840" s="9"/>
      <c r="J1840" s="9"/>
      <c r="K1840" s="9"/>
      <c r="L1840" s="9"/>
      <c r="M1840" s="9"/>
      <c r="N1840" s="9"/>
      <c r="O1840" s="9"/>
      <c r="P1840" s="9"/>
      <c r="Q1840" s="9"/>
      <c r="R1840" s="9"/>
      <c r="S1840" s="9"/>
      <c r="T1840" s="9"/>
      <c r="U1840" s="9"/>
      <c r="V1840" s="9"/>
      <c r="W1840" s="9"/>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row>
    <row r="1841" spans="1:121" hidden="1">
      <c r="A1841" s="9"/>
      <c r="B1841" s="9"/>
      <c r="C1841" s="9"/>
      <c r="D1841" s="9"/>
      <c r="E1841" s="9"/>
      <c r="F1841" s="9"/>
      <c r="G1841" s="9"/>
      <c r="H1841" s="9"/>
      <c r="I1841" s="9"/>
      <c r="J1841" s="9"/>
      <c r="K1841" s="9"/>
      <c r="L1841" s="9"/>
      <c r="M1841" s="9"/>
      <c r="N1841" s="9"/>
      <c r="O1841" s="9"/>
      <c r="P1841" s="9"/>
      <c r="Q1841" s="9"/>
      <c r="R1841" s="9"/>
      <c r="S1841" s="9"/>
      <c r="T1841" s="9"/>
      <c r="U1841" s="9"/>
      <c r="V1841" s="9"/>
      <c r="W1841" s="9"/>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row>
    <row r="1842" spans="1:121" hidden="1">
      <c r="A1842" s="9"/>
      <c r="B1842" s="9"/>
      <c r="C1842" s="9"/>
      <c r="D1842" s="9"/>
      <c r="E1842" s="9"/>
      <c r="F1842" s="9"/>
      <c r="G1842" s="9"/>
      <c r="H1842" s="9"/>
      <c r="I1842" s="9"/>
      <c r="J1842" s="9"/>
      <c r="K1842" s="9"/>
      <c r="L1842" s="9"/>
      <c r="M1842" s="9"/>
      <c r="N1842" s="9"/>
      <c r="O1842" s="9"/>
      <c r="P1842" s="9"/>
      <c r="Q1842" s="9"/>
      <c r="R1842" s="9"/>
      <c r="S1842" s="9"/>
      <c r="T1842" s="9"/>
      <c r="U1842" s="9"/>
      <c r="V1842" s="9"/>
      <c r="W1842" s="9"/>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row>
    <row r="1843" spans="1:121" hidden="1">
      <c r="A1843" s="9"/>
      <c r="B1843" s="9"/>
      <c r="C1843" s="9"/>
      <c r="D1843" s="9"/>
      <c r="E1843" s="9"/>
      <c r="F1843" s="9"/>
      <c r="G1843" s="9"/>
      <c r="H1843" s="9"/>
      <c r="I1843" s="9"/>
      <c r="J1843" s="9"/>
      <c r="K1843" s="9"/>
      <c r="L1843" s="9"/>
      <c r="M1843" s="9"/>
      <c r="N1843" s="9"/>
      <c r="O1843" s="9"/>
      <c r="P1843" s="9"/>
      <c r="Q1843" s="9"/>
      <c r="R1843" s="9"/>
      <c r="S1843" s="9"/>
      <c r="T1843" s="9"/>
      <c r="U1843" s="9"/>
      <c r="V1843" s="9"/>
      <c r="W1843" s="9"/>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row>
    <row r="1844" spans="1:121" hidden="1">
      <c r="A1844" s="9"/>
      <c r="B1844" s="9"/>
      <c r="C1844" s="9"/>
      <c r="D1844" s="9"/>
      <c r="E1844" s="9"/>
      <c r="F1844" s="9"/>
      <c r="G1844" s="9"/>
      <c r="H1844" s="9"/>
      <c r="I1844" s="9"/>
      <c r="J1844" s="9"/>
      <c r="K1844" s="9"/>
      <c r="L1844" s="9"/>
      <c r="M1844" s="9"/>
      <c r="N1844" s="9"/>
      <c r="O1844" s="9"/>
      <c r="P1844" s="9"/>
      <c r="Q1844" s="9"/>
      <c r="R1844" s="9"/>
      <c r="S1844" s="9"/>
      <c r="T1844" s="9"/>
      <c r="U1844" s="9"/>
      <c r="V1844" s="9"/>
      <c r="W1844" s="9"/>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row>
    <row r="1845" spans="1:121" hidden="1">
      <c r="A1845" s="9"/>
      <c r="B1845" s="9"/>
      <c r="C1845" s="9"/>
      <c r="D1845" s="9"/>
      <c r="E1845" s="9"/>
      <c r="F1845" s="9"/>
      <c r="G1845" s="9"/>
      <c r="H1845" s="9"/>
      <c r="I1845" s="9"/>
      <c r="J1845" s="9"/>
      <c r="K1845" s="9"/>
      <c r="L1845" s="9"/>
      <c r="M1845" s="9"/>
      <c r="N1845" s="9"/>
      <c r="O1845" s="9"/>
      <c r="P1845" s="9"/>
      <c r="Q1845" s="9"/>
      <c r="R1845" s="9"/>
      <c r="S1845" s="9"/>
      <c r="T1845" s="9"/>
      <c r="U1845" s="9"/>
      <c r="V1845" s="9"/>
      <c r="W1845" s="9"/>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row>
    <row r="1846" spans="1:121" hidden="1">
      <c r="A1846" s="9"/>
      <c r="B1846" s="9"/>
      <c r="C1846" s="9"/>
      <c r="D1846" s="9"/>
      <c r="E1846" s="9"/>
      <c r="F1846" s="9"/>
      <c r="G1846" s="9"/>
      <c r="H1846" s="9"/>
      <c r="I1846" s="9"/>
      <c r="J1846" s="9"/>
      <c r="K1846" s="9"/>
      <c r="L1846" s="9"/>
      <c r="M1846" s="9"/>
      <c r="N1846" s="9"/>
      <c r="O1846" s="9"/>
      <c r="P1846" s="9"/>
      <c r="Q1846" s="9"/>
      <c r="R1846" s="9"/>
      <c r="S1846" s="9"/>
      <c r="T1846" s="9"/>
      <c r="U1846" s="9"/>
      <c r="V1846" s="9"/>
      <c r="W1846" s="9"/>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row>
    <row r="1847" spans="1:121" hidden="1">
      <c r="A1847" s="9"/>
      <c r="B1847" s="9"/>
      <c r="C1847" s="9"/>
      <c r="D1847" s="9"/>
      <c r="E1847" s="9"/>
      <c r="F1847" s="9"/>
      <c r="G1847" s="9"/>
      <c r="H1847" s="9"/>
      <c r="I1847" s="9"/>
      <c r="J1847" s="9"/>
      <c r="K1847" s="9"/>
      <c r="L1847" s="9"/>
      <c r="M1847" s="9"/>
      <c r="N1847" s="9"/>
      <c r="O1847" s="9"/>
      <c r="P1847" s="9"/>
      <c r="Q1847" s="9"/>
      <c r="R1847" s="9"/>
      <c r="S1847" s="9"/>
      <c r="T1847" s="9"/>
      <c r="U1847" s="9"/>
      <c r="V1847" s="9"/>
      <c r="W1847" s="9"/>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row>
    <row r="1848" spans="1:121" hidden="1">
      <c r="A1848" s="9"/>
      <c r="B1848" s="9"/>
      <c r="C1848" s="9"/>
      <c r="D1848" s="9"/>
      <c r="E1848" s="9"/>
      <c r="F1848" s="9"/>
      <c r="G1848" s="9"/>
      <c r="H1848" s="9"/>
      <c r="I1848" s="9"/>
      <c r="J1848" s="9"/>
      <c r="K1848" s="9"/>
      <c r="L1848" s="9"/>
      <c r="M1848" s="9"/>
      <c r="N1848" s="9"/>
      <c r="O1848" s="9"/>
      <c r="P1848" s="9"/>
      <c r="Q1848" s="9"/>
      <c r="R1848" s="9"/>
      <c r="S1848" s="9"/>
      <c r="T1848" s="9"/>
      <c r="U1848" s="9"/>
      <c r="V1848" s="9"/>
      <c r="W1848" s="9"/>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row>
    <row r="1849" spans="1:121" hidden="1">
      <c r="A1849" s="9"/>
      <c r="B1849" s="9"/>
      <c r="C1849" s="9"/>
      <c r="D1849" s="9"/>
      <c r="E1849" s="9"/>
      <c r="F1849" s="9"/>
      <c r="G1849" s="9"/>
      <c r="H1849" s="9"/>
      <c r="I1849" s="9"/>
      <c r="J1849" s="9"/>
      <c r="K1849" s="9"/>
      <c r="L1849" s="9"/>
      <c r="M1849" s="9"/>
      <c r="N1849" s="9"/>
      <c r="O1849" s="9"/>
      <c r="P1849" s="9"/>
      <c r="Q1849" s="9"/>
      <c r="R1849" s="9"/>
      <c r="S1849" s="9"/>
      <c r="T1849" s="9"/>
      <c r="U1849" s="9"/>
      <c r="V1849" s="9"/>
      <c r="W1849" s="9"/>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row>
    <row r="1850" spans="1:121" hidden="1">
      <c r="A1850" s="9"/>
      <c r="B1850" s="9"/>
      <c r="C1850" s="9"/>
      <c r="D1850" s="9"/>
      <c r="E1850" s="9"/>
      <c r="F1850" s="9"/>
      <c r="G1850" s="9"/>
      <c r="H1850" s="9"/>
      <c r="I1850" s="9"/>
      <c r="J1850" s="9"/>
      <c r="K1850" s="9"/>
      <c r="L1850" s="9"/>
      <c r="M1850" s="9"/>
      <c r="N1850" s="9"/>
      <c r="O1850" s="9"/>
      <c r="P1850" s="9"/>
      <c r="Q1850" s="9"/>
      <c r="R1850" s="9"/>
      <c r="S1850" s="9"/>
      <c r="T1850" s="9"/>
      <c r="U1850" s="9"/>
      <c r="V1850" s="9"/>
      <c r="W1850" s="9"/>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row>
    <row r="1851" spans="1:121" hidden="1">
      <c r="A1851" s="9"/>
      <c r="B1851" s="9"/>
      <c r="C1851" s="9"/>
      <c r="D1851" s="9"/>
      <c r="E1851" s="9"/>
      <c r="F1851" s="9"/>
      <c r="G1851" s="9"/>
      <c r="H1851" s="9"/>
      <c r="I1851" s="9"/>
      <c r="J1851" s="9"/>
      <c r="K1851" s="9"/>
      <c r="L1851" s="9"/>
      <c r="M1851" s="9"/>
      <c r="N1851" s="9"/>
      <c r="O1851" s="9"/>
      <c r="P1851" s="9"/>
      <c r="Q1851" s="9"/>
      <c r="R1851" s="9"/>
      <c r="S1851" s="9"/>
      <c r="T1851" s="9"/>
      <c r="U1851" s="9"/>
      <c r="V1851" s="9"/>
      <c r="W1851" s="9"/>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row>
    <row r="1852" spans="1:121" hidden="1">
      <c r="A1852" s="9"/>
      <c r="B1852" s="9"/>
      <c r="C1852" s="9"/>
      <c r="D1852" s="9"/>
      <c r="E1852" s="9"/>
      <c r="F1852" s="9"/>
      <c r="G1852" s="9"/>
      <c r="H1852" s="9"/>
      <c r="I1852" s="9"/>
      <c r="J1852" s="9"/>
      <c r="K1852" s="9"/>
      <c r="L1852" s="9"/>
      <c r="M1852" s="9"/>
      <c r="N1852" s="9"/>
      <c r="O1852" s="9"/>
      <c r="P1852" s="9"/>
      <c r="Q1852" s="9"/>
      <c r="R1852" s="9"/>
      <c r="S1852" s="9"/>
      <c r="T1852" s="9"/>
      <c r="U1852" s="9"/>
      <c r="V1852" s="9"/>
      <c r="W1852" s="9"/>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row>
    <row r="1853" spans="1:121" hidden="1">
      <c r="A1853" s="9"/>
      <c r="B1853" s="9"/>
      <c r="C1853" s="9"/>
      <c r="D1853" s="9"/>
      <c r="E1853" s="9"/>
      <c r="F1853" s="9"/>
      <c r="G1853" s="9"/>
      <c r="H1853" s="9"/>
      <c r="I1853" s="9"/>
      <c r="J1853" s="9"/>
      <c r="K1853" s="9"/>
      <c r="L1853" s="9"/>
      <c r="M1853" s="9"/>
      <c r="N1853" s="9"/>
      <c r="O1853" s="9"/>
      <c r="P1853" s="9"/>
      <c r="Q1853" s="9"/>
      <c r="R1853" s="9"/>
      <c r="S1853" s="9"/>
      <c r="T1853" s="9"/>
      <c r="U1853" s="9"/>
      <c r="V1853" s="9"/>
      <c r="W1853" s="9"/>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row>
    <row r="1854" spans="1:121" hidden="1">
      <c r="A1854" s="9"/>
      <c r="B1854" s="9"/>
      <c r="C1854" s="9"/>
      <c r="D1854" s="9"/>
      <c r="E1854" s="9"/>
      <c r="F1854" s="9"/>
      <c r="G1854" s="9"/>
      <c r="H1854" s="9"/>
      <c r="I1854" s="9"/>
      <c r="J1854" s="9"/>
      <c r="K1854" s="9"/>
      <c r="L1854" s="9"/>
      <c r="M1854" s="9"/>
      <c r="N1854" s="9"/>
      <c r="O1854" s="9"/>
      <c r="P1854" s="9"/>
      <c r="Q1854" s="9"/>
      <c r="R1854" s="9"/>
      <c r="S1854" s="9"/>
      <c r="T1854" s="9"/>
      <c r="U1854" s="9"/>
      <c r="V1854" s="9"/>
      <c r="W1854" s="9"/>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row>
    <row r="1855" spans="1:121" hidden="1">
      <c r="A1855" s="9"/>
      <c r="B1855" s="9"/>
      <c r="C1855" s="9"/>
      <c r="D1855" s="9"/>
      <c r="E1855" s="9"/>
      <c r="F1855" s="9"/>
      <c r="G1855" s="9"/>
      <c r="H1855" s="9"/>
      <c r="I1855" s="9"/>
      <c r="J1855" s="9"/>
      <c r="K1855" s="9"/>
      <c r="L1855" s="9"/>
      <c r="M1855" s="9"/>
      <c r="N1855" s="9"/>
      <c r="O1855" s="9"/>
      <c r="P1855" s="9"/>
      <c r="Q1855" s="9"/>
      <c r="R1855" s="9"/>
      <c r="S1855" s="9"/>
      <c r="T1855" s="9"/>
      <c r="U1855" s="9"/>
      <c r="V1855" s="9"/>
      <c r="W1855" s="9"/>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row>
    <row r="1856" spans="1:121" hidden="1">
      <c r="A1856" s="9"/>
      <c r="B1856" s="9"/>
      <c r="C1856" s="9"/>
      <c r="D1856" s="9"/>
      <c r="E1856" s="9"/>
      <c r="F1856" s="9"/>
      <c r="G1856" s="9"/>
      <c r="H1856" s="9"/>
      <c r="I1856" s="9"/>
      <c r="J1856" s="9"/>
      <c r="K1856" s="9"/>
      <c r="L1856" s="9"/>
      <c r="M1856" s="9"/>
      <c r="N1856" s="9"/>
      <c r="O1856" s="9"/>
      <c r="P1856" s="9"/>
      <c r="Q1856" s="9"/>
      <c r="R1856" s="9"/>
      <c r="S1856" s="9"/>
      <c r="T1856" s="9"/>
      <c r="U1856" s="9"/>
      <c r="V1856" s="9"/>
      <c r="W1856" s="9"/>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row>
    <row r="1857" spans="1:121" hidden="1">
      <c r="A1857" s="9"/>
      <c r="B1857" s="9"/>
      <c r="C1857" s="9"/>
      <c r="D1857" s="9"/>
      <c r="E1857" s="9"/>
      <c r="F1857" s="9"/>
      <c r="G1857" s="9"/>
      <c r="H1857" s="9"/>
      <c r="I1857" s="9"/>
      <c r="J1857" s="9"/>
      <c r="K1857" s="9"/>
      <c r="L1857" s="9"/>
      <c r="M1857" s="9"/>
      <c r="N1857" s="9"/>
      <c r="O1857" s="9"/>
      <c r="P1857" s="9"/>
      <c r="Q1857" s="9"/>
      <c r="R1857" s="9"/>
      <c r="S1857" s="9"/>
      <c r="T1857" s="9"/>
      <c r="U1857" s="9"/>
      <c r="V1857" s="9"/>
      <c r="W1857" s="9"/>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row>
    <row r="1858" spans="1:121" hidden="1">
      <c r="A1858" s="9"/>
      <c r="B1858" s="9"/>
      <c r="C1858" s="9"/>
      <c r="D1858" s="9"/>
      <c r="E1858" s="9"/>
      <c r="F1858" s="9"/>
      <c r="G1858" s="9"/>
      <c r="H1858" s="9"/>
      <c r="I1858" s="9"/>
      <c r="J1858" s="9"/>
      <c r="K1858" s="9"/>
      <c r="L1858" s="9"/>
      <c r="M1858" s="9"/>
      <c r="N1858" s="9"/>
      <c r="O1858" s="9"/>
      <c r="P1858" s="9"/>
      <c r="Q1858" s="9"/>
      <c r="R1858" s="9"/>
      <c r="S1858" s="9"/>
      <c r="T1858" s="9"/>
      <c r="U1858" s="9"/>
      <c r="V1858" s="9"/>
      <c r="W1858" s="9"/>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row>
    <row r="1859" spans="1:121" hidden="1">
      <c r="A1859" s="9"/>
      <c r="B1859" s="9"/>
      <c r="C1859" s="9"/>
      <c r="D1859" s="9"/>
      <c r="E1859" s="9"/>
      <c r="F1859" s="9"/>
      <c r="G1859" s="9"/>
      <c r="H1859" s="9"/>
      <c r="I1859" s="9"/>
      <c r="J1859" s="9"/>
      <c r="K1859" s="9"/>
      <c r="L1859" s="9"/>
      <c r="M1859" s="9"/>
      <c r="N1859" s="9"/>
      <c r="O1859" s="9"/>
      <c r="P1859" s="9"/>
      <c r="Q1859" s="9"/>
      <c r="R1859" s="9"/>
      <c r="S1859" s="9"/>
      <c r="T1859" s="9"/>
      <c r="U1859" s="9"/>
      <c r="V1859" s="9"/>
      <c r="W1859" s="9"/>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row>
    <row r="1860" spans="1:121" hidden="1">
      <c r="A1860" s="9"/>
      <c r="B1860" s="9"/>
      <c r="C1860" s="9"/>
      <c r="D1860" s="9"/>
      <c r="E1860" s="9"/>
      <c r="F1860" s="9"/>
      <c r="G1860" s="9"/>
      <c r="H1860" s="9"/>
      <c r="I1860" s="9"/>
      <c r="J1860" s="9"/>
      <c r="K1860" s="9"/>
      <c r="L1860" s="9"/>
      <c r="M1860" s="9"/>
      <c r="N1860" s="9"/>
      <c r="O1860" s="9"/>
      <c r="P1860" s="9"/>
      <c r="Q1860" s="9"/>
      <c r="R1860" s="9"/>
      <c r="S1860" s="9"/>
      <c r="T1860" s="9"/>
      <c r="U1860" s="9"/>
      <c r="V1860" s="9"/>
      <c r="W1860" s="9"/>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row>
    <row r="1861" spans="1:121" hidden="1">
      <c r="A1861" s="9"/>
      <c r="B1861" s="9"/>
      <c r="C1861" s="9"/>
      <c r="D1861" s="9"/>
      <c r="E1861" s="9"/>
      <c r="F1861" s="9"/>
      <c r="G1861" s="9"/>
      <c r="H1861" s="9"/>
      <c r="I1861" s="9"/>
      <c r="J1861" s="9"/>
      <c r="K1861" s="9"/>
      <c r="L1861" s="9"/>
      <c r="M1861" s="9"/>
      <c r="N1861" s="9"/>
      <c r="O1861" s="9"/>
      <c r="P1861" s="9"/>
      <c r="Q1861" s="9"/>
      <c r="R1861" s="9"/>
      <c r="S1861" s="9"/>
      <c r="T1861" s="9"/>
      <c r="U1861" s="9"/>
      <c r="V1861" s="9"/>
      <c r="W1861" s="9"/>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row>
    <row r="1862" spans="1:121" hidden="1">
      <c r="A1862" s="9"/>
      <c r="B1862" s="9"/>
      <c r="C1862" s="9"/>
      <c r="D1862" s="9"/>
      <c r="E1862" s="9"/>
      <c r="F1862" s="9"/>
      <c r="G1862" s="9"/>
      <c r="H1862" s="9"/>
      <c r="I1862" s="9"/>
      <c r="J1862" s="9"/>
      <c r="K1862" s="9"/>
      <c r="L1862" s="9"/>
      <c r="M1862" s="9"/>
      <c r="N1862" s="9"/>
      <c r="O1862" s="9"/>
      <c r="P1862" s="9"/>
      <c r="Q1862" s="9"/>
      <c r="R1862" s="9"/>
      <c r="S1862" s="9"/>
      <c r="T1862" s="9"/>
      <c r="U1862" s="9"/>
      <c r="V1862" s="9"/>
      <c r="W1862" s="9"/>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row>
    <row r="1863" spans="1:121" hidden="1">
      <c r="A1863" s="9"/>
      <c r="B1863" s="9"/>
      <c r="C1863" s="9"/>
      <c r="D1863" s="9"/>
      <c r="E1863" s="9"/>
      <c r="F1863" s="9"/>
      <c r="G1863" s="9"/>
      <c r="H1863" s="9"/>
      <c r="I1863" s="9"/>
      <c r="J1863" s="9"/>
      <c r="K1863" s="9"/>
      <c r="L1863" s="9"/>
      <c r="M1863" s="9"/>
      <c r="N1863" s="9"/>
      <c r="O1863" s="9"/>
      <c r="P1863" s="9"/>
      <c r="Q1863" s="9"/>
      <c r="R1863" s="9"/>
      <c r="S1863" s="9"/>
      <c r="T1863" s="9"/>
      <c r="U1863" s="9"/>
      <c r="V1863" s="9"/>
      <c r="W1863" s="9"/>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row>
    <row r="1864" spans="1:121" hidden="1">
      <c r="A1864" s="9"/>
      <c r="B1864" s="9"/>
      <c r="C1864" s="9"/>
      <c r="D1864" s="9"/>
      <c r="E1864" s="9"/>
      <c r="F1864" s="9"/>
      <c r="G1864" s="9"/>
      <c r="H1864" s="9"/>
      <c r="I1864" s="9"/>
      <c r="J1864" s="9"/>
      <c r="K1864" s="9"/>
      <c r="L1864" s="9"/>
      <c r="M1864" s="9"/>
      <c r="N1864" s="9"/>
      <c r="O1864" s="9"/>
      <c r="P1864" s="9"/>
      <c r="Q1864" s="9"/>
      <c r="R1864" s="9"/>
      <c r="S1864" s="9"/>
      <c r="T1864" s="9"/>
      <c r="U1864" s="9"/>
      <c r="V1864" s="9"/>
      <c r="W1864" s="9"/>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c r="BU1864" s="6"/>
      <c r="BV1864" s="6"/>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row>
    <row r="1865" spans="1:121" hidden="1">
      <c r="A1865" s="9"/>
      <c r="B1865" s="9"/>
      <c r="C1865" s="9"/>
      <c r="D1865" s="9"/>
      <c r="E1865" s="9"/>
      <c r="F1865" s="9"/>
      <c r="G1865" s="9"/>
      <c r="H1865" s="9"/>
      <c r="I1865" s="9"/>
      <c r="J1865" s="9"/>
      <c r="K1865" s="9"/>
      <c r="L1865" s="9"/>
      <c r="M1865" s="9"/>
      <c r="N1865" s="9"/>
      <c r="O1865" s="9"/>
      <c r="P1865" s="9"/>
      <c r="Q1865" s="9"/>
      <c r="R1865" s="9"/>
      <c r="S1865" s="9"/>
      <c r="T1865" s="9"/>
      <c r="U1865" s="9"/>
      <c r="V1865" s="9"/>
      <c r="W1865" s="9"/>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c r="BU1865" s="6"/>
      <c r="BV1865" s="6"/>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row>
    <row r="1866" spans="1:121" hidden="1">
      <c r="A1866" s="9"/>
      <c r="B1866" s="9"/>
      <c r="C1866" s="9"/>
      <c r="D1866" s="9"/>
      <c r="E1866" s="9"/>
      <c r="F1866" s="9"/>
      <c r="G1866" s="9"/>
      <c r="H1866" s="9"/>
      <c r="I1866" s="9"/>
      <c r="J1866" s="9"/>
      <c r="K1866" s="9"/>
      <c r="L1866" s="9"/>
      <c r="M1866" s="9"/>
      <c r="N1866" s="9"/>
      <c r="O1866" s="9"/>
      <c r="P1866" s="9"/>
      <c r="Q1866" s="9"/>
      <c r="R1866" s="9"/>
      <c r="S1866" s="9"/>
      <c r="T1866" s="9"/>
      <c r="U1866" s="9"/>
      <c r="V1866" s="9"/>
      <c r="W1866" s="9"/>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c r="BU1866" s="6"/>
      <c r="BV1866" s="6"/>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row>
    <row r="1867" spans="1:121" hidden="1">
      <c r="A1867" s="9"/>
      <c r="B1867" s="9"/>
      <c r="C1867" s="9"/>
      <c r="D1867" s="9"/>
      <c r="E1867" s="9"/>
      <c r="F1867" s="9"/>
      <c r="G1867" s="9"/>
      <c r="H1867" s="9"/>
      <c r="I1867" s="9"/>
      <c r="J1867" s="9"/>
      <c r="K1867" s="9"/>
      <c r="L1867" s="9"/>
      <c r="M1867" s="9"/>
      <c r="N1867" s="9"/>
      <c r="O1867" s="9"/>
      <c r="P1867" s="9"/>
      <c r="Q1867" s="9"/>
      <c r="R1867" s="9"/>
      <c r="S1867" s="9"/>
      <c r="T1867" s="9"/>
      <c r="U1867" s="9"/>
      <c r="V1867" s="9"/>
      <c r="W1867" s="9"/>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c r="BU1867" s="6"/>
      <c r="BV1867" s="6"/>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row>
    <row r="1868" spans="1:121" hidden="1">
      <c r="A1868" s="9"/>
      <c r="B1868" s="9"/>
      <c r="C1868" s="9"/>
      <c r="D1868" s="9"/>
      <c r="E1868" s="9"/>
      <c r="F1868" s="9"/>
      <c r="G1868" s="9"/>
      <c r="H1868" s="9"/>
      <c r="I1868" s="9"/>
      <c r="J1868" s="9"/>
      <c r="K1868" s="9"/>
      <c r="L1868" s="9"/>
      <c r="M1868" s="9"/>
      <c r="N1868" s="9"/>
      <c r="O1868" s="9"/>
      <c r="P1868" s="9"/>
      <c r="Q1868" s="9"/>
      <c r="R1868" s="9"/>
      <c r="S1868" s="9"/>
      <c r="T1868" s="9"/>
      <c r="U1868" s="9"/>
      <c r="V1868" s="9"/>
      <c r="W1868" s="9"/>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c r="BU1868" s="6"/>
      <c r="BV1868" s="6"/>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row>
    <row r="1869" spans="1:121" hidden="1">
      <c r="A1869" s="9"/>
      <c r="B1869" s="9"/>
      <c r="C1869" s="9"/>
      <c r="D1869" s="9"/>
      <c r="E1869" s="9"/>
      <c r="F1869" s="9"/>
      <c r="G1869" s="9"/>
      <c r="H1869" s="9"/>
      <c r="I1869" s="9"/>
      <c r="J1869" s="9"/>
      <c r="K1869" s="9"/>
      <c r="L1869" s="9"/>
      <c r="M1869" s="9"/>
      <c r="N1869" s="9"/>
      <c r="O1869" s="9"/>
      <c r="P1869" s="9"/>
      <c r="Q1869" s="9"/>
      <c r="R1869" s="9"/>
      <c r="S1869" s="9"/>
      <c r="T1869" s="9"/>
      <c r="U1869" s="9"/>
      <c r="V1869" s="9"/>
      <c r="W1869" s="9"/>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c r="BU1869" s="6"/>
      <c r="BV1869" s="6"/>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row>
    <row r="1870" spans="1:121" hidden="1">
      <c r="A1870" s="9"/>
      <c r="B1870" s="9"/>
      <c r="C1870" s="9"/>
      <c r="D1870" s="9"/>
      <c r="E1870" s="9"/>
      <c r="F1870" s="9"/>
      <c r="G1870" s="9"/>
      <c r="H1870" s="9"/>
      <c r="I1870" s="9"/>
      <c r="J1870" s="9"/>
      <c r="K1870" s="9"/>
      <c r="L1870" s="9"/>
      <c r="M1870" s="9"/>
      <c r="N1870" s="9"/>
      <c r="O1870" s="9"/>
      <c r="P1870" s="9"/>
      <c r="Q1870" s="9"/>
      <c r="R1870" s="9"/>
      <c r="S1870" s="9"/>
      <c r="T1870" s="9"/>
      <c r="U1870" s="9"/>
      <c r="V1870" s="9"/>
      <c r="W1870" s="9"/>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c r="BU1870" s="6"/>
      <c r="BV1870" s="6"/>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row>
    <row r="1871" spans="1:121" hidden="1">
      <c r="A1871" s="9"/>
      <c r="B1871" s="9"/>
      <c r="C1871" s="9"/>
      <c r="D1871" s="9"/>
      <c r="E1871" s="9"/>
      <c r="F1871" s="9"/>
      <c r="G1871" s="9"/>
      <c r="H1871" s="9"/>
      <c r="I1871" s="9"/>
      <c r="J1871" s="9"/>
      <c r="K1871" s="9"/>
      <c r="L1871" s="9"/>
      <c r="M1871" s="9"/>
      <c r="N1871" s="9"/>
      <c r="O1871" s="9"/>
      <c r="P1871" s="9"/>
      <c r="Q1871" s="9"/>
      <c r="R1871" s="9"/>
      <c r="S1871" s="9"/>
      <c r="T1871" s="9"/>
      <c r="U1871" s="9"/>
      <c r="V1871" s="9"/>
      <c r="W1871" s="9"/>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c r="BU1871" s="6"/>
      <c r="BV1871" s="6"/>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row>
    <row r="1872" spans="1:121" hidden="1">
      <c r="A1872" s="9"/>
      <c r="B1872" s="9"/>
      <c r="C1872" s="9"/>
      <c r="D1872" s="9"/>
      <c r="E1872" s="9"/>
      <c r="F1872" s="9"/>
      <c r="G1872" s="9"/>
      <c r="H1872" s="9"/>
      <c r="I1872" s="9"/>
      <c r="J1872" s="9"/>
      <c r="K1872" s="9"/>
      <c r="L1872" s="9"/>
      <c r="M1872" s="9"/>
      <c r="N1872" s="9"/>
      <c r="O1872" s="9"/>
      <c r="P1872" s="9"/>
      <c r="Q1872" s="9"/>
      <c r="R1872" s="9"/>
      <c r="S1872" s="9"/>
      <c r="T1872" s="9"/>
      <c r="U1872" s="9"/>
      <c r="V1872" s="9"/>
      <c r="W1872" s="9"/>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c r="BU1872" s="6"/>
      <c r="BV1872" s="6"/>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row>
    <row r="1873" spans="1:121" hidden="1">
      <c r="A1873" s="9"/>
      <c r="B1873" s="9"/>
      <c r="C1873" s="9"/>
      <c r="D1873" s="9"/>
      <c r="E1873" s="9"/>
      <c r="F1873" s="9"/>
      <c r="G1873" s="9"/>
      <c r="H1873" s="9"/>
      <c r="I1873" s="9"/>
      <c r="J1873" s="9"/>
      <c r="K1873" s="9"/>
      <c r="L1873" s="9"/>
      <c r="M1873" s="9"/>
      <c r="N1873" s="9"/>
      <c r="O1873" s="9"/>
      <c r="P1873" s="9"/>
      <c r="Q1873" s="9"/>
      <c r="R1873" s="9"/>
      <c r="S1873" s="9"/>
      <c r="T1873" s="9"/>
      <c r="U1873" s="9"/>
      <c r="V1873" s="9"/>
      <c r="W1873" s="9"/>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c r="BU1873" s="6"/>
      <c r="BV1873" s="6"/>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row>
    <row r="1874" spans="1:121" hidden="1">
      <c r="A1874" s="9"/>
      <c r="B1874" s="9"/>
      <c r="C1874" s="9"/>
      <c r="D1874" s="9"/>
      <c r="E1874" s="9"/>
      <c r="F1874" s="9"/>
      <c r="G1874" s="9"/>
      <c r="H1874" s="9"/>
      <c r="I1874" s="9"/>
      <c r="J1874" s="9"/>
      <c r="K1874" s="9"/>
      <c r="L1874" s="9"/>
      <c r="M1874" s="9"/>
      <c r="N1874" s="9"/>
      <c r="O1874" s="9"/>
      <c r="P1874" s="9"/>
      <c r="Q1874" s="9"/>
      <c r="R1874" s="9"/>
      <c r="S1874" s="9"/>
      <c r="T1874" s="9"/>
      <c r="U1874" s="9"/>
      <c r="V1874" s="9"/>
      <c r="W1874" s="9"/>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c r="BU1874" s="6"/>
      <c r="BV1874" s="6"/>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row>
    <row r="1875" spans="1:121" hidden="1">
      <c r="A1875" s="9"/>
      <c r="B1875" s="9"/>
      <c r="C1875" s="9"/>
      <c r="D1875" s="9"/>
      <c r="E1875" s="9"/>
      <c r="F1875" s="9"/>
      <c r="G1875" s="9"/>
      <c r="H1875" s="9"/>
      <c r="I1875" s="9"/>
      <c r="J1875" s="9"/>
      <c r="K1875" s="9"/>
      <c r="L1875" s="9"/>
      <c r="M1875" s="9"/>
      <c r="N1875" s="9"/>
      <c r="O1875" s="9"/>
      <c r="P1875" s="9"/>
      <c r="Q1875" s="9"/>
      <c r="R1875" s="9"/>
      <c r="S1875" s="9"/>
      <c r="T1875" s="9"/>
      <c r="U1875" s="9"/>
      <c r="V1875" s="9"/>
      <c r="W1875" s="9"/>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c r="BU1875" s="6"/>
      <c r="BV1875" s="6"/>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row>
    <row r="1876" spans="1:121" hidden="1">
      <c r="A1876" s="9"/>
      <c r="B1876" s="9"/>
      <c r="C1876" s="9"/>
      <c r="D1876" s="9"/>
      <c r="E1876" s="9"/>
      <c r="F1876" s="9"/>
      <c r="G1876" s="9"/>
      <c r="H1876" s="9"/>
      <c r="I1876" s="9"/>
      <c r="J1876" s="9"/>
      <c r="K1876" s="9"/>
      <c r="L1876" s="9"/>
      <c r="M1876" s="9"/>
      <c r="N1876" s="9"/>
      <c r="O1876" s="9"/>
      <c r="P1876" s="9"/>
      <c r="Q1876" s="9"/>
      <c r="R1876" s="9"/>
      <c r="S1876" s="9"/>
      <c r="T1876" s="9"/>
      <c r="U1876" s="9"/>
      <c r="V1876" s="9"/>
      <c r="W1876" s="9"/>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c r="BU1876" s="6"/>
      <c r="BV1876" s="6"/>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row>
    <row r="1877" spans="1:121" hidden="1">
      <c r="A1877" s="9"/>
      <c r="B1877" s="9"/>
      <c r="C1877" s="9"/>
      <c r="D1877" s="9"/>
      <c r="E1877" s="9"/>
      <c r="F1877" s="9"/>
      <c r="G1877" s="9"/>
      <c r="H1877" s="9"/>
      <c r="I1877" s="9"/>
      <c r="J1877" s="9"/>
      <c r="K1877" s="9"/>
      <c r="L1877" s="9"/>
      <c r="M1877" s="9"/>
      <c r="N1877" s="9"/>
      <c r="O1877" s="9"/>
      <c r="P1877" s="9"/>
      <c r="Q1877" s="9"/>
      <c r="R1877" s="9"/>
      <c r="S1877" s="9"/>
      <c r="T1877" s="9"/>
      <c r="U1877" s="9"/>
      <c r="V1877" s="9"/>
      <c r="W1877" s="9"/>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c r="BU1877" s="6"/>
      <c r="BV1877" s="6"/>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row>
    <row r="1878" spans="1:121" hidden="1">
      <c r="A1878" s="9"/>
      <c r="B1878" s="9"/>
      <c r="C1878" s="9"/>
      <c r="D1878" s="9"/>
      <c r="E1878" s="9"/>
      <c r="F1878" s="9"/>
      <c r="G1878" s="9"/>
      <c r="H1878" s="9"/>
      <c r="I1878" s="9"/>
      <c r="J1878" s="9"/>
      <c r="K1878" s="9"/>
      <c r="L1878" s="9"/>
      <c r="M1878" s="9"/>
      <c r="N1878" s="9"/>
      <c r="O1878" s="9"/>
      <c r="P1878" s="9"/>
      <c r="Q1878" s="9"/>
      <c r="R1878" s="9"/>
      <c r="S1878" s="9"/>
      <c r="T1878" s="9"/>
      <c r="U1878" s="9"/>
      <c r="V1878" s="9"/>
      <c r="W1878" s="9"/>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c r="BU1878" s="6"/>
      <c r="BV1878" s="6"/>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row>
    <row r="1879" spans="1:121" hidden="1">
      <c r="A1879" s="9"/>
      <c r="B1879" s="9"/>
      <c r="C1879" s="9"/>
      <c r="D1879" s="9"/>
      <c r="E1879" s="9"/>
      <c r="F1879" s="9"/>
      <c r="G1879" s="9"/>
      <c r="H1879" s="9"/>
      <c r="I1879" s="9"/>
      <c r="J1879" s="9"/>
      <c r="K1879" s="9"/>
      <c r="L1879" s="9"/>
      <c r="M1879" s="9"/>
      <c r="N1879" s="9"/>
      <c r="O1879" s="9"/>
      <c r="P1879" s="9"/>
      <c r="Q1879" s="9"/>
      <c r="R1879" s="9"/>
      <c r="S1879" s="9"/>
      <c r="T1879" s="9"/>
      <c r="U1879" s="9"/>
      <c r="V1879" s="9"/>
      <c r="W1879" s="9"/>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c r="BU1879" s="6"/>
      <c r="BV1879" s="6"/>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row>
    <row r="1880" spans="1:121" hidden="1">
      <c r="A1880" s="9"/>
      <c r="B1880" s="9"/>
      <c r="C1880" s="9"/>
      <c r="D1880" s="9"/>
      <c r="E1880" s="9"/>
      <c r="F1880" s="9"/>
      <c r="G1880" s="9"/>
      <c r="H1880" s="9"/>
      <c r="I1880" s="9"/>
      <c r="J1880" s="9"/>
      <c r="K1880" s="9"/>
      <c r="L1880" s="9"/>
      <c r="M1880" s="9"/>
      <c r="N1880" s="9"/>
      <c r="O1880" s="9"/>
      <c r="P1880" s="9"/>
      <c r="Q1880" s="9"/>
      <c r="R1880" s="9"/>
      <c r="S1880" s="9"/>
      <c r="T1880" s="9"/>
      <c r="U1880" s="9"/>
      <c r="V1880" s="9"/>
      <c r="W1880" s="9"/>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c r="BU1880" s="6"/>
      <c r="BV1880" s="6"/>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row>
    <row r="1881" spans="1:121" hidden="1">
      <c r="A1881" s="9"/>
      <c r="B1881" s="9"/>
      <c r="C1881" s="9"/>
      <c r="D1881" s="9"/>
      <c r="E1881" s="9"/>
      <c r="F1881" s="9"/>
      <c r="G1881" s="9"/>
      <c r="H1881" s="9"/>
      <c r="I1881" s="9"/>
      <c r="J1881" s="9"/>
      <c r="K1881" s="9"/>
      <c r="L1881" s="9"/>
      <c r="M1881" s="9"/>
      <c r="N1881" s="9"/>
      <c r="O1881" s="9"/>
      <c r="P1881" s="9"/>
      <c r="Q1881" s="9"/>
      <c r="R1881" s="9"/>
      <c r="S1881" s="9"/>
      <c r="T1881" s="9"/>
      <c r="U1881" s="9"/>
      <c r="V1881" s="9"/>
      <c r="W1881" s="9"/>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c r="BU1881" s="6"/>
      <c r="BV1881" s="6"/>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row>
    <row r="1882" spans="1:121" hidden="1">
      <c r="A1882" s="9"/>
      <c r="B1882" s="9"/>
      <c r="C1882" s="9"/>
      <c r="D1882" s="9"/>
      <c r="E1882" s="9"/>
      <c r="F1882" s="9"/>
      <c r="G1882" s="9"/>
      <c r="H1882" s="9"/>
      <c r="I1882" s="9"/>
      <c r="J1882" s="9"/>
      <c r="K1882" s="9"/>
      <c r="L1882" s="9"/>
      <c r="M1882" s="9"/>
      <c r="N1882" s="9"/>
      <c r="O1882" s="9"/>
      <c r="P1882" s="9"/>
      <c r="Q1882" s="9"/>
      <c r="R1882" s="9"/>
      <c r="S1882" s="9"/>
      <c r="T1882" s="9"/>
      <c r="U1882" s="9"/>
      <c r="V1882" s="9"/>
      <c r="W1882" s="9"/>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c r="BU1882" s="6"/>
      <c r="BV1882" s="6"/>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row>
    <row r="1883" spans="1:121" hidden="1">
      <c r="A1883" s="9"/>
      <c r="B1883" s="9"/>
      <c r="C1883" s="9"/>
      <c r="D1883" s="9"/>
      <c r="E1883" s="9"/>
      <c r="F1883" s="9"/>
      <c r="G1883" s="9"/>
      <c r="H1883" s="9"/>
      <c r="I1883" s="9"/>
      <c r="J1883" s="9"/>
      <c r="K1883" s="9"/>
      <c r="L1883" s="9"/>
      <c r="M1883" s="9"/>
      <c r="N1883" s="9"/>
      <c r="O1883" s="9"/>
      <c r="P1883" s="9"/>
      <c r="Q1883" s="9"/>
      <c r="R1883" s="9"/>
      <c r="S1883" s="9"/>
      <c r="T1883" s="9"/>
      <c r="U1883" s="9"/>
      <c r="V1883" s="9"/>
      <c r="W1883" s="9"/>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c r="BU1883" s="6"/>
      <c r="BV1883" s="6"/>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row>
    <row r="1884" spans="1:121" hidden="1">
      <c r="A1884" s="9"/>
      <c r="B1884" s="9"/>
      <c r="C1884" s="9"/>
      <c r="D1884" s="9"/>
      <c r="E1884" s="9"/>
      <c r="F1884" s="9"/>
      <c r="G1884" s="9"/>
      <c r="H1884" s="9"/>
      <c r="I1884" s="9"/>
      <c r="J1884" s="9"/>
      <c r="K1884" s="9"/>
      <c r="L1884" s="9"/>
      <c r="M1884" s="9"/>
      <c r="N1884" s="9"/>
      <c r="O1884" s="9"/>
      <c r="P1884" s="9"/>
      <c r="Q1884" s="9"/>
      <c r="R1884" s="9"/>
      <c r="S1884" s="9"/>
      <c r="T1884" s="9"/>
      <c r="U1884" s="9"/>
      <c r="V1884" s="9"/>
      <c r="W1884" s="9"/>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c r="BU1884" s="6"/>
      <c r="BV1884" s="6"/>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row>
    <row r="1885" spans="1:121" hidden="1">
      <c r="A1885" s="9"/>
      <c r="B1885" s="9"/>
      <c r="C1885" s="9"/>
      <c r="D1885" s="9"/>
      <c r="E1885" s="9"/>
      <c r="F1885" s="9"/>
      <c r="G1885" s="9"/>
      <c r="H1885" s="9"/>
      <c r="I1885" s="9"/>
      <c r="J1885" s="9"/>
      <c r="K1885" s="9"/>
      <c r="L1885" s="9"/>
      <c r="M1885" s="9"/>
      <c r="N1885" s="9"/>
      <c r="O1885" s="9"/>
      <c r="P1885" s="9"/>
      <c r="Q1885" s="9"/>
      <c r="R1885" s="9"/>
      <c r="S1885" s="9"/>
      <c r="T1885" s="9"/>
      <c r="U1885" s="9"/>
      <c r="V1885" s="9"/>
      <c r="W1885" s="9"/>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c r="BU1885" s="6"/>
      <c r="BV1885" s="6"/>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row>
    <row r="1886" spans="1:121" hidden="1">
      <c r="A1886" s="9"/>
      <c r="B1886" s="9"/>
      <c r="C1886" s="9"/>
      <c r="D1886" s="9"/>
      <c r="E1886" s="9"/>
      <c r="F1886" s="9"/>
      <c r="G1886" s="9"/>
      <c r="H1886" s="9"/>
      <c r="I1886" s="9"/>
      <c r="J1886" s="9"/>
      <c r="K1886" s="9"/>
      <c r="L1886" s="9"/>
      <c r="M1886" s="9"/>
      <c r="N1886" s="9"/>
      <c r="O1886" s="9"/>
      <c r="P1886" s="9"/>
      <c r="Q1886" s="9"/>
      <c r="R1886" s="9"/>
      <c r="S1886" s="9"/>
      <c r="T1886" s="9"/>
      <c r="U1886" s="9"/>
      <c r="V1886" s="9"/>
      <c r="W1886" s="9"/>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c r="BU1886" s="6"/>
      <c r="BV1886" s="6"/>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row>
    <row r="1887" spans="1:121" hidden="1">
      <c r="A1887" s="9"/>
      <c r="B1887" s="9"/>
      <c r="C1887" s="9"/>
      <c r="D1887" s="9"/>
      <c r="E1887" s="9"/>
      <c r="F1887" s="9"/>
      <c r="G1887" s="9"/>
      <c r="H1887" s="9"/>
      <c r="I1887" s="9"/>
      <c r="J1887" s="9"/>
      <c r="K1887" s="9"/>
      <c r="L1887" s="9"/>
      <c r="M1887" s="9"/>
      <c r="N1887" s="9"/>
      <c r="O1887" s="9"/>
      <c r="P1887" s="9"/>
      <c r="Q1887" s="9"/>
      <c r="R1887" s="9"/>
      <c r="S1887" s="9"/>
      <c r="T1887" s="9"/>
      <c r="U1887" s="9"/>
      <c r="V1887" s="9"/>
      <c r="W1887" s="9"/>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c r="BU1887" s="6"/>
      <c r="BV1887" s="6"/>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row>
    <row r="1888" spans="1:121" hidden="1">
      <c r="A1888" s="9"/>
      <c r="B1888" s="9"/>
      <c r="C1888" s="9"/>
      <c r="D1888" s="9"/>
      <c r="E1888" s="9"/>
      <c r="F1888" s="9"/>
      <c r="G1888" s="9"/>
      <c r="H1888" s="9"/>
      <c r="I1888" s="9"/>
      <c r="J1888" s="9"/>
      <c r="K1888" s="9"/>
      <c r="L1888" s="9"/>
      <c r="M1888" s="9"/>
      <c r="N1888" s="9"/>
      <c r="O1888" s="9"/>
      <c r="P1888" s="9"/>
      <c r="Q1888" s="9"/>
      <c r="R1888" s="9"/>
      <c r="S1888" s="9"/>
      <c r="T1888" s="9"/>
      <c r="U1888" s="9"/>
      <c r="V1888" s="9"/>
      <c r="W1888" s="9"/>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c r="BU1888" s="6"/>
      <c r="BV1888" s="6"/>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row>
    <row r="1889" spans="1:121" hidden="1">
      <c r="A1889" s="9"/>
      <c r="B1889" s="9"/>
      <c r="C1889" s="9"/>
      <c r="D1889" s="9"/>
      <c r="E1889" s="9"/>
      <c r="F1889" s="9"/>
      <c r="G1889" s="9"/>
      <c r="H1889" s="9"/>
      <c r="I1889" s="9"/>
      <c r="J1889" s="9"/>
      <c r="K1889" s="9"/>
      <c r="L1889" s="9"/>
      <c r="M1889" s="9"/>
      <c r="N1889" s="9"/>
      <c r="O1889" s="9"/>
      <c r="P1889" s="9"/>
      <c r="Q1889" s="9"/>
      <c r="R1889" s="9"/>
      <c r="S1889" s="9"/>
      <c r="T1889" s="9"/>
      <c r="U1889" s="9"/>
      <c r="V1889" s="9"/>
      <c r="W1889" s="9"/>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c r="BU1889" s="6"/>
      <c r="BV1889" s="6"/>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row>
    <row r="1890" spans="1:121" hidden="1">
      <c r="A1890" s="9"/>
      <c r="B1890" s="9"/>
      <c r="C1890" s="9"/>
      <c r="D1890" s="9"/>
      <c r="E1890" s="9"/>
      <c r="F1890" s="9"/>
      <c r="G1890" s="9"/>
      <c r="H1890" s="9"/>
      <c r="I1890" s="9"/>
      <c r="J1890" s="9"/>
      <c r="K1890" s="9"/>
      <c r="L1890" s="9"/>
      <c r="M1890" s="9"/>
      <c r="N1890" s="9"/>
      <c r="O1890" s="9"/>
      <c r="P1890" s="9"/>
      <c r="Q1890" s="9"/>
      <c r="R1890" s="9"/>
      <c r="S1890" s="9"/>
      <c r="T1890" s="9"/>
      <c r="U1890" s="9"/>
      <c r="V1890" s="9"/>
      <c r="W1890" s="9"/>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c r="BU1890" s="6"/>
      <c r="BV1890" s="6"/>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row>
    <row r="1891" spans="1:121" hidden="1">
      <c r="A1891" s="9"/>
      <c r="B1891" s="9"/>
      <c r="C1891" s="9"/>
      <c r="D1891" s="9"/>
      <c r="E1891" s="9"/>
      <c r="F1891" s="9"/>
      <c r="G1891" s="9"/>
      <c r="H1891" s="9"/>
      <c r="I1891" s="9"/>
      <c r="J1891" s="9"/>
      <c r="K1891" s="9"/>
      <c r="L1891" s="9"/>
      <c r="M1891" s="9"/>
      <c r="N1891" s="9"/>
      <c r="O1891" s="9"/>
      <c r="P1891" s="9"/>
      <c r="Q1891" s="9"/>
      <c r="R1891" s="9"/>
      <c r="S1891" s="9"/>
      <c r="T1891" s="9"/>
      <c r="U1891" s="9"/>
      <c r="V1891" s="9"/>
      <c r="W1891" s="9"/>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c r="BU1891" s="6"/>
      <c r="BV1891" s="6"/>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row>
    <row r="1892" spans="1:121" hidden="1">
      <c r="A1892" s="9"/>
      <c r="B1892" s="9"/>
      <c r="C1892" s="9"/>
      <c r="D1892" s="9"/>
      <c r="E1892" s="9"/>
      <c r="F1892" s="9"/>
      <c r="G1892" s="9"/>
      <c r="H1892" s="9"/>
      <c r="I1892" s="9"/>
      <c r="J1892" s="9"/>
      <c r="K1892" s="9"/>
      <c r="L1892" s="9"/>
      <c r="M1892" s="9"/>
      <c r="N1892" s="9"/>
      <c r="O1892" s="9"/>
      <c r="P1892" s="9"/>
      <c r="Q1892" s="9"/>
      <c r="R1892" s="9"/>
      <c r="S1892" s="9"/>
      <c r="T1892" s="9"/>
      <c r="U1892" s="9"/>
      <c r="V1892" s="9"/>
      <c r="W1892" s="9"/>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c r="BU1892" s="6"/>
      <c r="BV1892" s="6"/>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row>
    <row r="1893" spans="1:121" hidden="1">
      <c r="A1893" s="9"/>
      <c r="B1893" s="9"/>
      <c r="C1893" s="9"/>
      <c r="D1893" s="9"/>
      <c r="E1893" s="9"/>
      <c r="F1893" s="9"/>
      <c r="G1893" s="9"/>
      <c r="H1893" s="9"/>
      <c r="I1893" s="9"/>
      <c r="J1893" s="9"/>
      <c r="K1893" s="9"/>
      <c r="L1893" s="9"/>
      <c r="M1893" s="9"/>
      <c r="N1893" s="9"/>
      <c r="O1893" s="9"/>
      <c r="P1893" s="9"/>
      <c r="Q1893" s="9"/>
      <c r="R1893" s="9"/>
      <c r="S1893" s="9"/>
      <c r="T1893" s="9"/>
      <c r="U1893" s="9"/>
      <c r="V1893" s="9"/>
      <c r="W1893" s="9"/>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c r="BU1893" s="6"/>
      <c r="BV1893" s="6"/>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row>
    <row r="1894" spans="1:121" hidden="1">
      <c r="A1894" s="9"/>
      <c r="B1894" s="9"/>
      <c r="C1894" s="9"/>
      <c r="D1894" s="9"/>
      <c r="E1894" s="9"/>
      <c r="F1894" s="9"/>
      <c r="G1894" s="9"/>
      <c r="H1894" s="9"/>
      <c r="I1894" s="9"/>
      <c r="J1894" s="9"/>
      <c r="K1894" s="9"/>
      <c r="L1894" s="9"/>
      <c r="M1894" s="9"/>
      <c r="N1894" s="9"/>
      <c r="O1894" s="9"/>
      <c r="P1894" s="9"/>
      <c r="Q1894" s="9"/>
      <c r="R1894" s="9"/>
      <c r="S1894" s="9"/>
      <c r="T1894" s="9"/>
      <c r="U1894" s="9"/>
      <c r="V1894" s="9"/>
      <c r="W1894" s="9"/>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c r="BU1894" s="6"/>
      <c r="BV1894" s="6"/>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row>
    <row r="1895" spans="1:121" hidden="1">
      <c r="A1895" s="9"/>
      <c r="B1895" s="9"/>
      <c r="C1895" s="9"/>
      <c r="D1895" s="9"/>
      <c r="E1895" s="9"/>
      <c r="F1895" s="9"/>
      <c r="G1895" s="9"/>
      <c r="H1895" s="9"/>
      <c r="I1895" s="9"/>
      <c r="J1895" s="9"/>
      <c r="K1895" s="9"/>
      <c r="L1895" s="9"/>
      <c r="M1895" s="9"/>
      <c r="N1895" s="9"/>
      <c r="O1895" s="9"/>
      <c r="P1895" s="9"/>
      <c r="Q1895" s="9"/>
      <c r="R1895" s="9"/>
      <c r="S1895" s="9"/>
      <c r="T1895" s="9"/>
      <c r="U1895" s="9"/>
      <c r="V1895" s="9"/>
      <c r="W1895" s="9"/>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c r="BU1895" s="6"/>
      <c r="BV1895" s="6"/>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row>
    <row r="1896" spans="1:121" hidden="1">
      <c r="A1896" s="9"/>
      <c r="B1896" s="9"/>
      <c r="C1896" s="9"/>
      <c r="D1896" s="9"/>
      <c r="E1896" s="9"/>
      <c r="F1896" s="9"/>
      <c r="G1896" s="9"/>
      <c r="H1896" s="9"/>
      <c r="I1896" s="9"/>
      <c r="J1896" s="9"/>
      <c r="K1896" s="9"/>
      <c r="L1896" s="9"/>
      <c r="M1896" s="9"/>
      <c r="N1896" s="9"/>
      <c r="O1896" s="9"/>
      <c r="P1896" s="9"/>
      <c r="Q1896" s="9"/>
      <c r="R1896" s="9"/>
      <c r="S1896" s="9"/>
      <c r="T1896" s="9"/>
      <c r="U1896" s="9"/>
      <c r="V1896" s="9"/>
      <c r="W1896" s="9"/>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c r="BU1896" s="6"/>
      <c r="BV1896" s="6"/>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row>
    <row r="1897" spans="1:121" hidden="1">
      <c r="A1897" s="9"/>
      <c r="B1897" s="9"/>
      <c r="C1897" s="9"/>
      <c r="D1897" s="9"/>
      <c r="E1897" s="9"/>
      <c r="F1897" s="9"/>
      <c r="G1897" s="9"/>
      <c r="H1897" s="9"/>
      <c r="I1897" s="9"/>
      <c r="J1897" s="9"/>
      <c r="K1897" s="9"/>
      <c r="L1897" s="9"/>
      <c r="M1897" s="9"/>
      <c r="N1897" s="9"/>
      <c r="O1897" s="9"/>
      <c r="P1897" s="9"/>
      <c r="Q1897" s="9"/>
      <c r="R1897" s="9"/>
      <c r="S1897" s="9"/>
      <c r="T1897" s="9"/>
      <c r="U1897" s="9"/>
      <c r="V1897" s="9"/>
      <c r="W1897" s="9"/>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c r="BU1897" s="6"/>
      <c r="BV1897" s="6"/>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row>
    <row r="1898" spans="1:121" hidden="1">
      <c r="A1898" s="9"/>
      <c r="B1898" s="9"/>
      <c r="C1898" s="9"/>
      <c r="D1898" s="9"/>
      <c r="E1898" s="9"/>
      <c r="F1898" s="9"/>
      <c r="G1898" s="9"/>
      <c r="H1898" s="9"/>
      <c r="I1898" s="9"/>
      <c r="J1898" s="9"/>
      <c r="K1898" s="9"/>
      <c r="L1898" s="9"/>
      <c r="M1898" s="9"/>
      <c r="N1898" s="9"/>
      <c r="O1898" s="9"/>
      <c r="P1898" s="9"/>
      <c r="Q1898" s="9"/>
      <c r="R1898" s="9"/>
      <c r="S1898" s="9"/>
      <c r="T1898" s="9"/>
      <c r="U1898" s="9"/>
      <c r="V1898" s="9"/>
      <c r="W1898" s="9"/>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c r="BU1898" s="6"/>
      <c r="BV1898" s="6"/>
      <c r="BW1898" s="9"/>
      <c r="BX1898" s="9"/>
      <c r="BY1898" s="9"/>
      <c r="BZ1898" s="9"/>
      <c r="CA1898" s="9"/>
      <c r="CB1898" s="9"/>
      <c r="CC1898" s="9"/>
      <c r="CD1898" s="9"/>
      <c r="CE1898" s="9"/>
      <c r="CF1898" s="9"/>
      <c r="CG1898" s="9"/>
      <c r="CH1898" s="9"/>
      <c r="CI1898" s="9"/>
      <c r="CJ1898" s="9"/>
      <c r="CK1898" s="9"/>
      <c r="CL1898" s="9"/>
      <c r="CM1898" s="9"/>
      <c r="CN1898" s="9"/>
      <c r="CO1898" s="9"/>
      <c r="CP1898" s="9"/>
      <c r="CQ1898" s="9"/>
      <c r="CR1898" s="9"/>
      <c r="CS1898" s="9"/>
      <c r="CT1898" s="9"/>
      <c r="CU1898" s="9"/>
      <c r="CV1898" s="9"/>
      <c r="CW1898" s="9"/>
      <c r="CX1898" s="9"/>
      <c r="CY1898" s="9"/>
      <c r="CZ1898" s="9"/>
      <c r="DA1898" s="9"/>
      <c r="DB1898" s="9"/>
      <c r="DC1898" s="9"/>
      <c r="DD1898" s="9"/>
      <c r="DE1898" s="9"/>
      <c r="DF1898" s="9"/>
      <c r="DG1898" s="9"/>
      <c r="DH1898" s="9"/>
      <c r="DI1898" s="9"/>
      <c r="DJ1898" s="9"/>
      <c r="DK1898" s="9"/>
      <c r="DL1898" s="9"/>
      <c r="DM1898" s="9"/>
      <c r="DN1898" s="9"/>
      <c r="DO1898" s="9"/>
      <c r="DP1898" s="9"/>
      <c r="DQ1898" s="9"/>
    </row>
    <row r="1899" spans="1:121" hidden="1">
      <c r="A1899" s="9"/>
      <c r="B1899" s="9"/>
      <c r="C1899" s="9"/>
      <c r="D1899" s="9"/>
      <c r="E1899" s="9"/>
      <c r="F1899" s="9"/>
      <c r="G1899" s="9"/>
      <c r="H1899" s="9"/>
      <c r="I1899" s="9"/>
      <c r="J1899" s="9"/>
      <c r="K1899" s="9"/>
      <c r="L1899" s="9"/>
      <c r="M1899" s="9"/>
      <c r="N1899" s="9"/>
      <c r="O1899" s="9"/>
      <c r="P1899" s="9"/>
      <c r="Q1899" s="9"/>
      <c r="R1899" s="9"/>
      <c r="S1899" s="9"/>
      <c r="T1899" s="9"/>
      <c r="U1899" s="9"/>
      <c r="V1899" s="9"/>
      <c r="W1899" s="9"/>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c r="BU1899" s="6"/>
      <c r="BV1899" s="6"/>
      <c r="BW1899" s="9"/>
      <c r="BX1899" s="9"/>
      <c r="BY1899" s="9"/>
      <c r="BZ1899" s="9"/>
      <c r="CA1899" s="9"/>
      <c r="CB1899" s="9"/>
      <c r="CC1899" s="9"/>
      <c r="CD1899" s="9"/>
      <c r="CE1899" s="9"/>
      <c r="CF1899" s="9"/>
      <c r="CG1899" s="9"/>
      <c r="CH1899" s="9"/>
      <c r="CI1899" s="9"/>
      <c r="CJ1899" s="9"/>
      <c r="CK1899" s="9"/>
      <c r="CL1899" s="9"/>
      <c r="CM1899" s="9"/>
      <c r="CN1899" s="9"/>
      <c r="CO1899" s="9"/>
      <c r="CP1899" s="9"/>
      <c r="CQ1899" s="9"/>
      <c r="CR1899" s="9"/>
      <c r="CS1899" s="9"/>
      <c r="CT1899" s="9"/>
      <c r="CU1899" s="9"/>
      <c r="CV1899" s="9"/>
      <c r="CW1899" s="9"/>
      <c r="CX1899" s="9"/>
      <c r="CY1899" s="9"/>
      <c r="CZ1899" s="9"/>
      <c r="DA1899" s="9"/>
      <c r="DB1899" s="9"/>
      <c r="DC1899" s="9"/>
      <c r="DD1899" s="9"/>
      <c r="DE1899" s="9"/>
      <c r="DF1899" s="9"/>
      <c r="DG1899" s="9"/>
      <c r="DH1899" s="9"/>
      <c r="DI1899" s="9"/>
      <c r="DJ1899" s="9"/>
      <c r="DK1899" s="9"/>
      <c r="DL1899" s="9"/>
      <c r="DM1899" s="9"/>
      <c r="DN1899" s="9"/>
      <c r="DO1899" s="9"/>
      <c r="DP1899" s="9"/>
      <c r="DQ1899" s="9"/>
    </row>
    <row r="1900" spans="1:121" hidden="1">
      <c r="A1900" s="9"/>
      <c r="B1900" s="9"/>
      <c r="C1900" s="9"/>
      <c r="D1900" s="9"/>
      <c r="E1900" s="9"/>
      <c r="F1900" s="9"/>
      <c r="G1900" s="9"/>
      <c r="H1900" s="9"/>
      <c r="I1900" s="9"/>
      <c r="J1900" s="9"/>
      <c r="K1900" s="9"/>
      <c r="L1900" s="9"/>
      <c r="M1900" s="9"/>
      <c r="N1900" s="9"/>
      <c r="O1900" s="9"/>
      <c r="P1900" s="9"/>
      <c r="Q1900" s="9"/>
      <c r="R1900" s="9"/>
      <c r="S1900" s="9"/>
      <c r="T1900" s="9"/>
      <c r="U1900" s="9"/>
      <c r="V1900" s="9"/>
      <c r="W1900" s="9"/>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c r="BU1900" s="6"/>
      <c r="BV1900" s="6"/>
      <c r="BW1900" s="9"/>
      <c r="BX1900" s="9"/>
      <c r="BY1900" s="9"/>
      <c r="BZ1900" s="9"/>
      <c r="CA1900" s="9"/>
      <c r="CB1900" s="9"/>
      <c r="CC1900" s="9"/>
      <c r="CD1900" s="9"/>
      <c r="CE1900" s="9"/>
      <c r="CF1900" s="9"/>
      <c r="CG1900" s="9"/>
      <c r="CH1900" s="9"/>
      <c r="CI1900" s="9"/>
      <c r="CJ1900" s="9"/>
      <c r="CK1900" s="9"/>
      <c r="CL1900" s="9"/>
      <c r="CM1900" s="9"/>
      <c r="CN1900" s="9"/>
      <c r="CO1900" s="9"/>
      <c r="CP1900" s="9"/>
      <c r="CQ1900" s="9"/>
      <c r="CR1900" s="9"/>
      <c r="CS1900" s="9"/>
      <c r="CT1900" s="9"/>
      <c r="CU1900" s="9"/>
      <c r="CV1900" s="9"/>
      <c r="CW1900" s="9"/>
      <c r="CX1900" s="9"/>
      <c r="CY1900" s="9"/>
      <c r="CZ1900" s="9"/>
      <c r="DA1900" s="9"/>
      <c r="DB1900" s="9"/>
      <c r="DC1900" s="9"/>
      <c r="DD1900" s="9"/>
      <c r="DE1900" s="9"/>
      <c r="DF1900" s="9"/>
      <c r="DG1900" s="9"/>
      <c r="DH1900" s="9"/>
      <c r="DI1900" s="9"/>
      <c r="DJ1900" s="9"/>
      <c r="DK1900" s="9"/>
      <c r="DL1900" s="9"/>
      <c r="DM1900" s="9"/>
      <c r="DN1900" s="9"/>
      <c r="DO1900" s="9"/>
      <c r="DP1900" s="9"/>
      <c r="DQ1900" s="9"/>
    </row>
    <row r="1901" spans="1:121" hidden="1">
      <c r="A1901" s="9"/>
      <c r="B1901" s="9"/>
      <c r="C1901" s="9"/>
      <c r="D1901" s="9"/>
      <c r="E1901" s="9"/>
      <c r="F1901" s="9"/>
      <c r="G1901" s="9"/>
      <c r="H1901" s="9"/>
      <c r="I1901" s="9"/>
      <c r="J1901" s="9"/>
      <c r="K1901" s="9"/>
      <c r="L1901" s="9"/>
      <c r="M1901" s="9"/>
      <c r="N1901" s="9"/>
      <c r="O1901" s="9"/>
      <c r="P1901" s="9"/>
      <c r="Q1901" s="9"/>
      <c r="R1901" s="9"/>
      <c r="S1901" s="9"/>
      <c r="T1901" s="9"/>
      <c r="U1901" s="9"/>
      <c r="V1901" s="9"/>
      <c r="W1901" s="9"/>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c r="BU1901" s="6"/>
      <c r="BV1901" s="6"/>
      <c r="BW1901" s="9"/>
      <c r="BX1901" s="9"/>
      <c r="BY1901" s="9"/>
      <c r="BZ1901" s="9"/>
      <c r="CA1901" s="9"/>
      <c r="CB1901" s="9"/>
      <c r="CC1901" s="9"/>
      <c r="CD1901" s="9"/>
      <c r="CE1901" s="9"/>
      <c r="CF1901" s="9"/>
      <c r="CG1901" s="9"/>
      <c r="CH1901" s="9"/>
      <c r="CI1901" s="9"/>
      <c r="CJ1901" s="9"/>
      <c r="CK1901" s="9"/>
      <c r="CL1901" s="9"/>
      <c r="CM1901" s="9"/>
      <c r="CN1901" s="9"/>
      <c r="CO1901" s="9"/>
      <c r="CP1901" s="9"/>
      <c r="CQ1901" s="9"/>
      <c r="CR1901" s="9"/>
      <c r="CS1901" s="9"/>
      <c r="CT1901" s="9"/>
      <c r="CU1901" s="9"/>
      <c r="CV1901" s="9"/>
      <c r="CW1901" s="9"/>
      <c r="CX1901" s="9"/>
      <c r="CY1901" s="9"/>
      <c r="CZ1901" s="9"/>
      <c r="DA1901" s="9"/>
      <c r="DB1901" s="9"/>
      <c r="DC1901" s="9"/>
      <c r="DD1901" s="9"/>
      <c r="DE1901" s="9"/>
      <c r="DF1901" s="9"/>
      <c r="DG1901" s="9"/>
      <c r="DH1901" s="9"/>
      <c r="DI1901" s="9"/>
      <c r="DJ1901" s="9"/>
      <c r="DK1901" s="9"/>
      <c r="DL1901" s="9"/>
      <c r="DM1901" s="9"/>
      <c r="DN1901" s="9"/>
      <c r="DO1901" s="9"/>
      <c r="DP1901" s="9"/>
      <c r="DQ1901" s="9"/>
    </row>
    <row r="1902" spans="1:121" hidden="1">
      <c r="A1902" s="9"/>
      <c r="B1902" s="9"/>
      <c r="C1902" s="9"/>
      <c r="D1902" s="9"/>
      <c r="E1902" s="9"/>
      <c r="F1902" s="9"/>
      <c r="G1902" s="9"/>
      <c r="H1902" s="9"/>
      <c r="I1902" s="9"/>
      <c r="J1902" s="9"/>
      <c r="K1902" s="9"/>
      <c r="L1902" s="9"/>
      <c r="M1902" s="9"/>
      <c r="N1902" s="9"/>
      <c r="O1902" s="9"/>
      <c r="P1902" s="9"/>
      <c r="Q1902" s="9"/>
      <c r="R1902" s="9"/>
      <c r="S1902" s="9"/>
      <c r="T1902" s="9"/>
      <c r="U1902" s="9"/>
      <c r="V1902" s="9"/>
      <c r="W1902" s="9"/>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c r="BU1902" s="6"/>
      <c r="BV1902" s="6"/>
      <c r="BW1902" s="9"/>
      <c r="BX1902" s="9"/>
      <c r="BY1902" s="9"/>
      <c r="BZ1902" s="9"/>
      <c r="CA1902" s="9"/>
      <c r="CB1902" s="9"/>
      <c r="CC1902" s="9"/>
      <c r="CD1902" s="9"/>
      <c r="CE1902" s="9"/>
      <c r="CF1902" s="9"/>
      <c r="CG1902" s="9"/>
      <c r="CH1902" s="9"/>
      <c r="CI1902" s="9"/>
      <c r="CJ1902" s="9"/>
      <c r="CK1902" s="9"/>
      <c r="CL1902" s="9"/>
      <c r="CM1902" s="9"/>
      <c r="CN1902" s="9"/>
      <c r="CO1902" s="9"/>
      <c r="CP1902" s="9"/>
      <c r="CQ1902" s="9"/>
      <c r="CR1902" s="9"/>
      <c r="CS1902" s="9"/>
      <c r="CT1902" s="9"/>
      <c r="CU1902" s="9"/>
      <c r="CV1902" s="9"/>
      <c r="CW1902" s="9"/>
      <c r="CX1902" s="9"/>
      <c r="CY1902" s="9"/>
      <c r="CZ1902" s="9"/>
      <c r="DA1902" s="9"/>
      <c r="DB1902" s="9"/>
      <c r="DC1902" s="9"/>
      <c r="DD1902" s="9"/>
      <c r="DE1902" s="9"/>
      <c r="DF1902" s="9"/>
      <c r="DG1902" s="9"/>
      <c r="DH1902" s="9"/>
      <c r="DI1902" s="9"/>
      <c r="DJ1902" s="9"/>
      <c r="DK1902" s="9"/>
      <c r="DL1902" s="9"/>
      <c r="DM1902" s="9"/>
      <c r="DN1902" s="9"/>
      <c r="DO1902" s="9"/>
      <c r="DP1902" s="9"/>
      <c r="DQ1902" s="9"/>
    </row>
    <row r="1903" spans="1:121" hidden="1">
      <c r="A1903" s="9"/>
      <c r="B1903" s="9"/>
      <c r="C1903" s="9"/>
      <c r="D1903" s="9"/>
      <c r="E1903" s="9"/>
      <c r="F1903" s="9"/>
      <c r="G1903" s="9"/>
      <c r="H1903" s="9"/>
      <c r="I1903" s="9"/>
      <c r="J1903" s="9"/>
      <c r="K1903" s="9"/>
      <c r="L1903" s="9"/>
      <c r="M1903" s="9"/>
      <c r="N1903" s="9"/>
      <c r="O1903" s="9"/>
      <c r="P1903" s="9"/>
      <c r="Q1903" s="9"/>
      <c r="R1903" s="9"/>
      <c r="S1903" s="9"/>
      <c r="T1903" s="9"/>
      <c r="U1903" s="9"/>
      <c r="V1903" s="9"/>
      <c r="W1903" s="9"/>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c r="BU1903" s="6"/>
      <c r="BV1903" s="6"/>
      <c r="BW1903" s="9"/>
      <c r="BX1903" s="9"/>
      <c r="BY1903" s="9"/>
      <c r="BZ1903" s="9"/>
      <c r="CA1903" s="9"/>
      <c r="CB1903" s="9"/>
      <c r="CC1903" s="9"/>
      <c r="CD1903" s="9"/>
      <c r="CE1903" s="9"/>
      <c r="CF1903" s="9"/>
      <c r="CG1903" s="9"/>
      <c r="CH1903" s="9"/>
      <c r="CI1903" s="9"/>
      <c r="CJ1903" s="9"/>
      <c r="CK1903" s="9"/>
      <c r="CL1903" s="9"/>
      <c r="CM1903" s="9"/>
      <c r="CN1903" s="9"/>
      <c r="CO1903" s="9"/>
      <c r="CP1903" s="9"/>
      <c r="CQ1903" s="9"/>
      <c r="CR1903" s="9"/>
      <c r="CS1903" s="9"/>
      <c r="CT1903" s="9"/>
      <c r="CU1903" s="9"/>
      <c r="CV1903" s="9"/>
      <c r="CW1903" s="9"/>
      <c r="CX1903" s="9"/>
      <c r="CY1903" s="9"/>
      <c r="CZ1903" s="9"/>
      <c r="DA1903" s="9"/>
      <c r="DB1903" s="9"/>
      <c r="DC1903" s="9"/>
      <c r="DD1903" s="9"/>
      <c r="DE1903" s="9"/>
      <c r="DF1903" s="9"/>
      <c r="DG1903" s="9"/>
      <c r="DH1903" s="9"/>
      <c r="DI1903" s="9"/>
      <c r="DJ1903" s="9"/>
      <c r="DK1903" s="9"/>
      <c r="DL1903" s="9"/>
      <c r="DM1903" s="9"/>
      <c r="DN1903" s="9"/>
      <c r="DO1903" s="9"/>
      <c r="DP1903" s="9"/>
      <c r="DQ1903" s="9"/>
    </row>
    <row r="1904" spans="1:121" hidden="1">
      <c r="A1904" s="9"/>
      <c r="B1904" s="9"/>
      <c r="C1904" s="9"/>
      <c r="D1904" s="9"/>
      <c r="E1904" s="9"/>
      <c r="F1904" s="9"/>
      <c r="G1904" s="9"/>
      <c r="H1904" s="9"/>
      <c r="I1904" s="9"/>
      <c r="J1904" s="9"/>
      <c r="K1904" s="9"/>
      <c r="L1904" s="9"/>
      <c r="M1904" s="9"/>
      <c r="N1904" s="9"/>
      <c r="O1904" s="9"/>
      <c r="P1904" s="9"/>
      <c r="Q1904" s="9"/>
      <c r="R1904" s="9"/>
      <c r="S1904" s="9"/>
      <c r="T1904" s="9"/>
      <c r="U1904" s="9"/>
      <c r="V1904" s="9"/>
      <c r="W1904" s="9"/>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c r="BU1904" s="6"/>
      <c r="BV1904" s="6"/>
      <c r="BW1904" s="9"/>
      <c r="BX1904" s="9"/>
      <c r="BY1904" s="9"/>
      <c r="BZ1904" s="9"/>
      <c r="CA1904" s="9"/>
      <c r="CB1904" s="9"/>
      <c r="CC1904" s="9"/>
      <c r="CD1904" s="9"/>
      <c r="CE1904" s="9"/>
      <c r="CF1904" s="9"/>
      <c r="CG1904" s="9"/>
      <c r="CH1904" s="9"/>
      <c r="CI1904" s="9"/>
      <c r="CJ1904" s="9"/>
      <c r="CK1904" s="9"/>
      <c r="CL1904" s="9"/>
      <c r="CM1904" s="9"/>
      <c r="CN1904" s="9"/>
      <c r="CO1904" s="9"/>
      <c r="CP1904" s="9"/>
      <c r="CQ1904" s="9"/>
      <c r="CR1904" s="9"/>
      <c r="CS1904" s="9"/>
      <c r="CT1904" s="9"/>
      <c r="CU1904" s="9"/>
      <c r="CV1904" s="9"/>
      <c r="CW1904" s="9"/>
      <c r="CX1904" s="9"/>
      <c r="CY1904" s="9"/>
      <c r="CZ1904" s="9"/>
      <c r="DA1904" s="9"/>
      <c r="DB1904" s="9"/>
      <c r="DC1904" s="9"/>
      <c r="DD1904" s="9"/>
      <c r="DE1904" s="9"/>
      <c r="DF1904" s="9"/>
      <c r="DG1904" s="9"/>
      <c r="DH1904" s="9"/>
      <c r="DI1904" s="9"/>
      <c r="DJ1904" s="9"/>
      <c r="DK1904" s="9"/>
      <c r="DL1904" s="9"/>
      <c r="DM1904" s="9"/>
      <c r="DN1904" s="9"/>
      <c r="DO1904" s="9"/>
      <c r="DP1904" s="9"/>
      <c r="DQ1904" s="9"/>
    </row>
    <row r="1905" spans="1:121" hidden="1">
      <c r="A1905" s="9"/>
      <c r="B1905" s="9"/>
      <c r="C1905" s="9"/>
      <c r="D1905" s="9"/>
      <c r="E1905" s="9"/>
      <c r="F1905" s="9"/>
      <c r="G1905" s="9"/>
      <c r="H1905" s="9"/>
      <c r="I1905" s="9"/>
      <c r="J1905" s="9"/>
      <c r="K1905" s="9"/>
      <c r="L1905" s="9"/>
      <c r="M1905" s="9"/>
      <c r="N1905" s="9"/>
      <c r="O1905" s="9"/>
      <c r="P1905" s="9"/>
      <c r="Q1905" s="9"/>
      <c r="R1905" s="9"/>
      <c r="S1905" s="9"/>
      <c r="T1905" s="9"/>
      <c r="U1905" s="9"/>
      <c r="V1905" s="9"/>
      <c r="W1905" s="9"/>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c r="BU1905" s="6"/>
      <c r="BV1905" s="6"/>
      <c r="BW1905" s="9"/>
      <c r="BX1905" s="9"/>
      <c r="BY1905" s="9"/>
      <c r="BZ1905" s="9"/>
      <c r="CA1905" s="9"/>
      <c r="CB1905" s="9"/>
      <c r="CC1905" s="9"/>
      <c r="CD1905" s="9"/>
      <c r="CE1905" s="9"/>
      <c r="CF1905" s="9"/>
      <c r="CG1905" s="9"/>
      <c r="CH1905" s="9"/>
      <c r="CI1905" s="9"/>
      <c r="CJ1905" s="9"/>
      <c r="CK1905" s="9"/>
      <c r="CL1905" s="9"/>
      <c r="CM1905" s="9"/>
      <c r="CN1905" s="9"/>
      <c r="CO1905" s="9"/>
      <c r="CP1905" s="9"/>
      <c r="CQ1905" s="9"/>
      <c r="CR1905" s="9"/>
      <c r="CS1905" s="9"/>
      <c r="CT1905" s="9"/>
      <c r="CU1905" s="9"/>
      <c r="CV1905" s="9"/>
      <c r="CW1905" s="9"/>
      <c r="CX1905" s="9"/>
      <c r="CY1905" s="9"/>
      <c r="CZ1905" s="9"/>
      <c r="DA1905" s="9"/>
      <c r="DB1905" s="9"/>
      <c r="DC1905" s="9"/>
      <c r="DD1905" s="9"/>
      <c r="DE1905" s="9"/>
      <c r="DF1905" s="9"/>
      <c r="DG1905" s="9"/>
      <c r="DH1905" s="9"/>
      <c r="DI1905" s="9"/>
      <c r="DJ1905" s="9"/>
      <c r="DK1905" s="9"/>
      <c r="DL1905" s="9"/>
      <c r="DM1905" s="9"/>
      <c r="DN1905" s="9"/>
      <c r="DO1905" s="9"/>
      <c r="DP1905" s="9"/>
      <c r="DQ1905" s="9"/>
    </row>
    <row r="1906" spans="1:121" hidden="1">
      <c r="A1906" s="9"/>
      <c r="B1906" s="9"/>
      <c r="C1906" s="9"/>
      <c r="D1906" s="9"/>
      <c r="E1906" s="9"/>
      <c r="F1906" s="9"/>
      <c r="G1906" s="9"/>
      <c r="H1906" s="9"/>
      <c r="I1906" s="9"/>
      <c r="J1906" s="9"/>
      <c r="K1906" s="9"/>
      <c r="L1906" s="9"/>
      <c r="M1906" s="9"/>
      <c r="N1906" s="9"/>
      <c r="O1906" s="9"/>
      <c r="P1906" s="9"/>
      <c r="Q1906" s="9"/>
      <c r="R1906" s="9"/>
      <c r="S1906" s="9"/>
      <c r="T1906" s="9"/>
      <c r="U1906" s="9"/>
      <c r="V1906" s="9"/>
      <c r="W1906" s="9"/>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c r="BU1906" s="6"/>
      <c r="BV1906" s="6"/>
      <c r="BW1906" s="9"/>
      <c r="BX1906" s="9"/>
      <c r="BY1906" s="9"/>
      <c r="BZ1906" s="9"/>
      <c r="CA1906" s="9"/>
      <c r="CB1906" s="9"/>
      <c r="CC1906" s="9"/>
      <c r="CD1906" s="9"/>
      <c r="CE1906" s="9"/>
      <c r="CF1906" s="9"/>
      <c r="CG1906" s="9"/>
      <c r="CH1906" s="9"/>
      <c r="CI1906" s="9"/>
      <c r="CJ1906" s="9"/>
      <c r="CK1906" s="9"/>
      <c r="CL1906" s="9"/>
      <c r="CM1906" s="9"/>
      <c r="CN1906" s="9"/>
      <c r="CO1906" s="9"/>
      <c r="CP1906" s="9"/>
      <c r="CQ1906" s="9"/>
      <c r="CR1906" s="9"/>
      <c r="CS1906" s="9"/>
      <c r="CT1906" s="9"/>
      <c r="CU1906" s="9"/>
      <c r="CV1906" s="9"/>
      <c r="CW1906" s="9"/>
      <c r="CX1906" s="9"/>
      <c r="CY1906" s="9"/>
      <c r="CZ1906" s="9"/>
      <c r="DA1906" s="9"/>
      <c r="DB1906" s="9"/>
      <c r="DC1906" s="9"/>
      <c r="DD1906" s="9"/>
      <c r="DE1906" s="9"/>
      <c r="DF1906" s="9"/>
      <c r="DG1906" s="9"/>
      <c r="DH1906" s="9"/>
      <c r="DI1906" s="9"/>
      <c r="DJ1906" s="9"/>
      <c r="DK1906" s="9"/>
      <c r="DL1906" s="9"/>
      <c r="DM1906" s="9"/>
      <c r="DN1906" s="9"/>
      <c r="DO1906" s="9"/>
      <c r="DP1906" s="9"/>
      <c r="DQ1906" s="9"/>
    </row>
    <row r="1907" spans="1:121" hidden="1">
      <c r="A1907" s="9"/>
      <c r="B1907" s="9"/>
      <c r="C1907" s="9"/>
      <c r="D1907" s="9"/>
      <c r="E1907" s="9"/>
      <c r="F1907" s="9"/>
      <c r="G1907" s="9"/>
      <c r="H1907" s="9"/>
      <c r="I1907" s="9"/>
      <c r="J1907" s="9"/>
      <c r="K1907" s="9"/>
      <c r="L1907" s="9"/>
      <c r="M1907" s="9"/>
      <c r="N1907" s="9"/>
      <c r="O1907" s="9"/>
      <c r="P1907" s="9"/>
      <c r="Q1907" s="9"/>
      <c r="R1907" s="9"/>
      <c r="S1907" s="9"/>
      <c r="T1907" s="9"/>
      <c r="U1907" s="9"/>
      <c r="V1907" s="9"/>
      <c r="W1907" s="9"/>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c r="BU1907" s="6"/>
      <c r="BV1907" s="6"/>
      <c r="BW1907" s="9"/>
      <c r="BX1907" s="9"/>
      <c r="BY1907" s="9"/>
      <c r="BZ1907" s="9"/>
      <c r="CA1907" s="9"/>
      <c r="CB1907" s="9"/>
      <c r="CC1907" s="9"/>
      <c r="CD1907" s="9"/>
      <c r="CE1907" s="9"/>
      <c r="CF1907" s="9"/>
      <c r="CG1907" s="9"/>
      <c r="CH1907" s="9"/>
      <c r="CI1907" s="9"/>
      <c r="CJ1907" s="9"/>
      <c r="CK1907" s="9"/>
      <c r="CL1907" s="9"/>
      <c r="CM1907" s="9"/>
      <c r="CN1907" s="9"/>
      <c r="CO1907" s="9"/>
      <c r="CP1907" s="9"/>
      <c r="CQ1907" s="9"/>
      <c r="CR1907" s="9"/>
      <c r="CS1907" s="9"/>
      <c r="CT1907" s="9"/>
      <c r="CU1907" s="9"/>
      <c r="CV1907" s="9"/>
      <c r="CW1907" s="9"/>
      <c r="CX1907" s="9"/>
      <c r="CY1907" s="9"/>
      <c r="CZ1907" s="9"/>
      <c r="DA1907" s="9"/>
      <c r="DB1907" s="9"/>
      <c r="DC1907" s="9"/>
      <c r="DD1907" s="9"/>
      <c r="DE1907" s="9"/>
      <c r="DF1907" s="9"/>
      <c r="DG1907" s="9"/>
      <c r="DH1907" s="9"/>
      <c r="DI1907" s="9"/>
      <c r="DJ1907" s="9"/>
      <c r="DK1907" s="9"/>
      <c r="DL1907" s="9"/>
      <c r="DM1907" s="9"/>
      <c r="DN1907" s="9"/>
      <c r="DO1907" s="9"/>
      <c r="DP1907" s="9"/>
      <c r="DQ1907" s="9"/>
    </row>
    <row r="1908" spans="1:121" hidden="1">
      <c r="A1908" s="9"/>
      <c r="B1908" s="9"/>
      <c r="C1908" s="9"/>
      <c r="D1908" s="9"/>
      <c r="E1908" s="9"/>
      <c r="F1908" s="9"/>
      <c r="G1908" s="9"/>
      <c r="H1908" s="9"/>
      <c r="I1908" s="9"/>
      <c r="J1908" s="9"/>
      <c r="K1908" s="9"/>
      <c r="L1908" s="9"/>
      <c r="M1908" s="9"/>
      <c r="N1908" s="9"/>
      <c r="O1908" s="9"/>
      <c r="P1908" s="9"/>
      <c r="Q1908" s="9"/>
      <c r="R1908" s="9"/>
      <c r="S1908" s="9"/>
      <c r="T1908" s="9"/>
      <c r="U1908" s="9"/>
      <c r="V1908" s="9"/>
      <c r="W1908" s="9"/>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c r="BU1908" s="6"/>
      <c r="BV1908" s="6"/>
      <c r="BW1908" s="9"/>
      <c r="BX1908" s="9"/>
      <c r="BY1908" s="9"/>
      <c r="BZ1908" s="9"/>
      <c r="CA1908" s="9"/>
      <c r="CB1908" s="9"/>
      <c r="CC1908" s="9"/>
      <c r="CD1908" s="9"/>
      <c r="CE1908" s="9"/>
      <c r="CF1908" s="9"/>
      <c r="CG1908" s="9"/>
      <c r="CH1908" s="9"/>
      <c r="CI1908" s="9"/>
      <c r="CJ1908" s="9"/>
      <c r="CK1908" s="9"/>
      <c r="CL1908" s="9"/>
      <c r="CM1908" s="9"/>
      <c r="CN1908" s="9"/>
      <c r="CO1908" s="9"/>
      <c r="CP1908" s="9"/>
      <c r="CQ1908" s="9"/>
      <c r="CR1908" s="9"/>
      <c r="CS1908" s="9"/>
      <c r="CT1908" s="9"/>
      <c r="CU1908" s="9"/>
      <c r="CV1908" s="9"/>
      <c r="CW1908" s="9"/>
      <c r="CX1908" s="9"/>
      <c r="CY1908" s="9"/>
      <c r="CZ1908" s="9"/>
      <c r="DA1908" s="9"/>
      <c r="DB1908" s="9"/>
      <c r="DC1908" s="9"/>
      <c r="DD1908" s="9"/>
      <c r="DE1908" s="9"/>
      <c r="DF1908" s="9"/>
      <c r="DG1908" s="9"/>
      <c r="DH1908" s="9"/>
      <c r="DI1908" s="9"/>
      <c r="DJ1908" s="9"/>
      <c r="DK1908" s="9"/>
      <c r="DL1908" s="9"/>
      <c r="DM1908" s="9"/>
      <c r="DN1908" s="9"/>
      <c r="DO1908" s="9"/>
      <c r="DP1908" s="9"/>
      <c r="DQ1908" s="9"/>
    </row>
    <row r="1909" spans="1:121" hidden="1">
      <c r="A1909" s="9"/>
      <c r="B1909" s="9"/>
      <c r="C1909" s="9"/>
      <c r="D1909" s="9"/>
      <c r="E1909" s="9"/>
      <c r="F1909" s="9"/>
      <c r="G1909" s="9"/>
      <c r="H1909" s="9"/>
      <c r="I1909" s="9"/>
      <c r="J1909" s="9"/>
      <c r="K1909" s="9"/>
      <c r="L1909" s="9"/>
      <c r="M1909" s="9"/>
      <c r="N1909" s="9"/>
      <c r="O1909" s="9"/>
      <c r="P1909" s="9"/>
      <c r="Q1909" s="9"/>
      <c r="R1909" s="9"/>
      <c r="S1909" s="9"/>
      <c r="T1909" s="9"/>
      <c r="U1909" s="9"/>
      <c r="V1909" s="9"/>
      <c r="W1909" s="9"/>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c r="BU1909" s="6"/>
      <c r="BV1909" s="6"/>
      <c r="BW1909" s="9"/>
      <c r="BX1909" s="9"/>
      <c r="BY1909" s="9"/>
      <c r="BZ1909" s="9"/>
      <c r="CA1909" s="9"/>
      <c r="CB1909" s="9"/>
      <c r="CC1909" s="9"/>
      <c r="CD1909" s="9"/>
      <c r="CE1909" s="9"/>
      <c r="CF1909" s="9"/>
      <c r="CG1909" s="9"/>
      <c r="CH1909" s="9"/>
      <c r="CI1909" s="9"/>
      <c r="CJ1909" s="9"/>
      <c r="CK1909" s="9"/>
      <c r="CL1909" s="9"/>
      <c r="CM1909" s="9"/>
      <c r="CN1909" s="9"/>
      <c r="CO1909" s="9"/>
      <c r="CP1909" s="9"/>
      <c r="CQ1909" s="9"/>
      <c r="CR1909" s="9"/>
      <c r="CS1909" s="9"/>
      <c r="CT1909" s="9"/>
      <c r="CU1909" s="9"/>
      <c r="CV1909" s="9"/>
      <c r="CW1909" s="9"/>
      <c r="CX1909" s="9"/>
      <c r="CY1909" s="9"/>
      <c r="CZ1909" s="9"/>
      <c r="DA1909" s="9"/>
      <c r="DB1909" s="9"/>
      <c r="DC1909" s="9"/>
      <c r="DD1909" s="9"/>
      <c r="DE1909" s="9"/>
      <c r="DF1909" s="9"/>
      <c r="DG1909" s="9"/>
      <c r="DH1909" s="9"/>
      <c r="DI1909" s="9"/>
      <c r="DJ1909" s="9"/>
      <c r="DK1909" s="9"/>
      <c r="DL1909" s="9"/>
      <c r="DM1909" s="9"/>
      <c r="DN1909" s="9"/>
      <c r="DO1909" s="9"/>
      <c r="DP1909" s="9"/>
      <c r="DQ1909" s="9"/>
    </row>
    <row r="1910" spans="1:121" hidden="1">
      <c r="A1910" s="9"/>
      <c r="B1910" s="9"/>
      <c r="C1910" s="9"/>
      <c r="D1910" s="9"/>
      <c r="E1910" s="9"/>
      <c r="F1910" s="9"/>
      <c r="G1910" s="9"/>
      <c r="H1910" s="9"/>
      <c r="I1910" s="9"/>
      <c r="J1910" s="9"/>
      <c r="K1910" s="9"/>
      <c r="L1910" s="9"/>
      <c r="M1910" s="9"/>
      <c r="N1910" s="9"/>
      <c r="O1910" s="9"/>
      <c r="P1910" s="9"/>
      <c r="Q1910" s="9"/>
      <c r="R1910" s="9"/>
      <c r="S1910" s="9"/>
      <c r="T1910" s="9"/>
      <c r="U1910" s="9"/>
      <c r="V1910" s="9"/>
      <c r="W1910" s="9"/>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c r="BU1910" s="6"/>
      <c r="BV1910" s="6"/>
      <c r="BW1910" s="9"/>
      <c r="BX1910" s="9"/>
      <c r="BY1910" s="9"/>
      <c r="BZ1910" s="9"/>
      <c r="CA1910" s="9"/>
      <c r="CB1910" s="9"/>
      <c r="CC1910" s="9"/>
      <c r="CD1910" s="9"/>
      <c r="CE1910" s="9"/>
      <c r="CF1910" s="9"/>
      <c r="CG1910" s="9"/>
      <c r="CH1910" s="9"/>
      <c r="CI1910" s="9"/>
      <c r="CJ1910" s="9"/>
      <c r="CK1910" s="9"/>
      <c r="CL1910" s="9"/>
      <c r="CM1910" s="9"/>
      <c r="CN1910" s="9"/>
      <c r="CO1910" s="9"/>
      <c r="CP1910" s="9"/>
      <c r="CQ1910" s="9"/>
      <c r="CR1910" s="9"/>
      <c r="CS1910" s="9"/>
      <c r="CT1910" s="9"/>
      <c r="CU1910" s="9"/>
      <c r="CV1910" s="9"/>
      <c r="CW1910" s="9"/>
      <c r="CX1910" s="9"/>
      <c r="CY1910" s="9"/>
      <c r="CZ1910" s="9"/>
      <c r="DA1910" s="9"/>
      <c r="DB1910" s="9"/>
      <c r="DC1910" s="9"/>
      <c r="DD1910" s="9"/>
      <c r="DE1910" s="9"/>
      <c r="DF1910" s="9"/>
      <c r="DG1910" s="9"/>
      <c r="DH1910" s="9"/>
      <c r="DI1910" s="9"/>
      <c r="DJ1910" s="9"/>
      <c r="DK1910" s="9"/>
      <c r="DL1910" s="9"/>
      <c r="DM1910" s="9"/>
      <c r="DN1910" s="9"/>
      <c r="DO1910" s="9"/>
      <c r="DP1910" s="9"/>
      <c r="DQ1910" s="9"/>
    </row>
    <row r="1911" spans="1:121" hidden="1">
      <c r="A1911" s="9"/>
      <c r="B1911" s="9"/>
      <c r="C1911" s="9"/>
      <c r="D1911" s="9"/>
      <c r="E1911" s="9"/>
      <c r="F1911" s="9"/>
      <c r="G1911" s="9"/>
      <c r="H1911" s="9"/>
      <c r="I1911" s="9"/>
      <c r="J1911" s="9"/>
      <c r="K1911" s="9"/>
      <c r="L1911" s="9"/>
      <c r="M1911" s="9"/>
      <c r="N1911" s="9"/>
      <c r="O1911" s="9"/>
      <c r="P1911" s="9"/>
      <c r="Q1911" s="9"/>
      <c r="R1911" s="9"/>
      <c r="S1911" s="9"/>
      <c r="T1911" s="9"/>
      <c r="U1911" s="9"/>
      <c r="V1911" s="9"/>
      <c r="W1911" s="9"/>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c r="BU1911" s="6"/>
      <c r="BV1911" s="6"/>
      <c r="BW1911" s="9"/>
      <c r="BX1911" s="9"/>
      <c r="BY1911" s="9"/>
      <c r="BZ1911" s="9"/>
      <c r="CA1911" s="9"/>
      <c r="CB1911" s="9"/>
      <c r="CC1911" s="9"/>
      <c r="CD1911" s="9"/>
      <c r="CE1911" s="9"/>
      <c r="CF1911" s="9"/>
      <c r="CG1911" s="9"/>
      <c r="CH1911" s="9"/>
      <c r="CI1911" s="9"/>
      <c r="CJ1911" s="9"/>
      <c r="CK1911" s="9"/>
      <c r="CL1911" s="9"/>
      <c r="CM1911" s="9"/>
      <c r="CN1911" s="9"/>
      <c r="CO1911" s="9"/>
      <c r="CP1911" s="9"/>
      <c r="CQ1911" s="9"/>
      <c r="CR1911" s="9"/>
      <c r="CS1911" s="9"/>
      <c r="CT1911" s="9"/>
      <c r="CU1911" s="9"/>
      <c r="CV1911" s="9"/>
      <c r="CW1911" s="9"/>
      <c r="CX1911" s="9"/>
      <c r="CY1911" s="9"/>
      <c r="CZ1911" s="9"/>
      <c r="DA1911" s="9"/>
      <c r="DB1911" s="9"/>
      <c r="DC1911" s="9"/>
      <c r="DD1911" s="9"/>
      <c r="DE1911" s="9"/>
      <c r="DF1911" s="9"/>
      <c r="DG1911" s="9"/>
      <c r="DH1911" s="9"/>
      <c r="DI1911" s="9"/>
      <c r="DJ1911" s="9"/>
      <c r="DK1911" s="9"/>
      <c r="DL1911" s="9"/>
      <c r="DM1911" s="9"/>
      <c r="DN1911" s="9"/>
      <c r="DO1911" s="9"/>
      <c r="DP1911" s="9"/>
      <c r="DQ1911" s="9"/>
    </row>
    <row r="1912" spans="1:121" hidden="1">
      <c r="A1912" s="9"/>
      <c r="B1912" s="9"/>
      <c r="C1912" s="9"/>
      <c r="D1912" s="9"/>
      <c r="E1912" s="9"/>
      <c r="F1912" s="9"/>
      <c r="G1912" s="9"/>
      <c r="H1912" s="9"/>
      <c r="I1912" s="9"/>
      <c r="J1912" s="9"/>
      <c r="K1912" s="9"/>
      <c r="L1912" s="9"/>
      <c r="M1912" s="9"/>
      <c r="N1912" s="9"/>
      <c r="O1912" s="9"/>
      <c r="P1912" s="9"/>
      <c r="Q1912" s="9"/>
      <c r="R1912" s="9"/>
      <c r="S1912" s="9"/>
      <c r="T1912" s="9"/>
      <c r="U1912" s="9"/>
      <c r="V1912" s="9"/>
      <c r="W1912" s="9"/>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c r="BU1912" s="6"/>
      <c r="BV1912" s="6"/>
      <c r="BW1912" s="9"/>
      <c r="BX1912" s="9"/>
      <c r="BY1912" s="9"/>
      <c r="BZ1912" s="9"/>
      <c r="CA1912" s="9"/>
      <c r="CB1912" s="9"/>
      <c r="CC1912" s="9"/>
      <c r="CD1912" s="9"/>
      <c r="CE1912" s="9"/>
      <c r="CF1912" s="9"/>
      <c r="CG1912" s="9"/>
      <c r="CH1912" s="9"/>
      <c r="CI1912" s="9"/>
      <c r="CJ1912" s="9"/>
      <c r="CK1912" s="9"/>
      <c r="CL1912" s="9"/>
      <c r="CM1912" s="9"/>
      <c r="CN1912" s="9"/>
      <c r="CO1912" s="9"/>
      <c r="CP1912" s="9"/>
      <c r="CQ1912" s="9"/>
      <c r="CR1912" s="9"/>
      <c r="CS1912" s="9"/>
      <c r="CT1912" s="9"/>
      <c r="CU1912" s="9"/>
      <c r="CV1912" s="9"/>
      <c r="CW1912" s="9"/>
      <c r="CX1912" s="9"/>
      <c r="CY1912" s="9"/>
      <c r="CZ1912" s="9"/>
      <c r="DA1912" s="9"/>
      <c r="DB1912" s="9"/>
      <c r="DC1912" s="9"/>
      <c r="DD1912" s="9"/>
      <c r="DE1912" s="9"/>
      <c r="DF1912" s="9"/>
      <c r="DG1912" s="9"/>
      <c r="DH1912" s="9"/>
      <c r="DI1912" s="9"/>
      <c r="DJ1912" s="9"/>
      <c r="DK1912" s="9"/>
      <c r="DL1912" s="9"/>
      <c r="DM1912" s="9"/>
      <c r="DN1912" s="9"/>
      <c r="DO1912" s="9"/>
      <c r="DP1912" s="9"/>
      <c r="DQ1912" s="9"/>
    </row>
    <row r="1913" spans="1:121" hidden="1">
      <c r="A1913" s="9"/>
      <c r="B1913" s="9"/>
      <c r="C1913" s="9"/>
      <c r="D1913" s="9"/>
      <c r="E1913" s="9"/>
      <c r="F1913" s="9"/>
      <c r="G1913" s="9"/>
      <c r="H1913" s="9"/>
      <c r="I1913" s="9"/>
      <c r="J1913" s="9"/>
      <c r="K1913" s="9"/>
      <c r="L1913" s="9"/>
      <c r="M1913" s="9"/>
      <c r="N1913" s="9"/>
      <c r="O1913" s="9"/>
      <c r="P1913" s="9"/>
      <c r="Q1913" s="9"/>
      <c r="R1913" s="9"/>
      <c r="S1913" s="9"/>
      <c r="T1913" s="9"/>
      <c r="U1913" s="9"/>
      <c r="V1913" s="9"/>
      <c r="W1913" s="9"/>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c r="BU1913" s="6"/>
      <c r="BV1913" s="6"/>
      <c r="BW1913" s="9"/>
      <c r="BX1913" s="9"/>
      <c r="BY1913" s="9"/>
      <c r="BZ1913" s="9"/>
      <c r="CA1913" s="9"/>
      <c r="CB1913" s="9"/>
      <c r="CC1913" s="9"/>
      <c r="CD1913" s="9"/>
      <c r="CE1913" s="9"/>
      <c r="CF1913" s="9"/>
      <c r="CG1913" s="9"/>
      <c r="CH1913" s="9"/>
      <c r="CI1913" s="9"/>
      <c r="CJ1913" s="9"/>
      <c r="CK1913" s="9"/>
      <c r="CL1913" s="9"/>
      <c r="CM1913" s="9"/>
      <c r="CN1913" s="9"/>
      <c r="CO1913" s="9"/>
      <c r="CP1913" s="9"/>
      <c r="CQ1913" s="9"/>
      <c r="CR1913" s="9"/>
      <c r="CS1913" s="9"/>
      <c r="CT1913" s="9"/>
      <c r="CU1913" s="9"/>
      <c r="CV1913" s="9"/>
      <c r="CW1913" s="9"/>
      <c r="CX1913" s="9"/>
      <c r="CY1913" s="9"/>
      <c r="CZ1913" s="9"/>
      <c r="DA1913" s="9"/>
      <c r="DB1913" s="9"/>
      <c r="DC1913" s="9"/>
      <c r="DD1913" s="9"/>
      <c r="DE1913" s="9"/>
      <c r="DF1913" s="9"/>
      <c r="DG1913" s="9"/>
      <c r="DH1913" s="9"/>
      <c r="DI1913" s="9"/>
      <c r="DJ1913" s="9"/>
      <c r="DK1913" s="9"/>
      <c r="DL1913" s="9"/>
      <c r="DM1913" s="9"/>
      <c r="DN1913" s="9"/>
      <c r="DO1913" s="9"/>
      <c r="DP1913" s="9"/>
      <c r="DQ1913" s="9"/>
    </row>
    <row r="1914" spans="1:121" hidden="1">
      <c r="A1914" s="9"/>
      <c r="B1914" s="9"/>
      <c r="C1914" s="9"/>
      <c r="D1914" s="9"/>
      <c r="E1914" s="9"/>
      <c r="F1914" s="9"/>
      <c r="G1914" s="9"/>
      <c r="H1914" s="9"/>
      <c r="I1914" s="9"/>
      <c r="J1914" s="9"/>
      <c r="K1914" s="9"/>
      <c r="L1914" s="9"/>
      <c r="M1914" s="9"/>
      <c r="N1914" s="9"/>
      <c r="O1914" s="9"/>
      <c r="P1914" s="9"/>
      <c r="Q1914" s="9"/>
      <c r="R1914" s="9"/>
      <c r="S1914" s="9"/>
      <c r="T1914" s="9"/>
      <c r="U1914" s="9"/>
      <c r="V1914" s="9"/>
      <c r="W1914" s="9"/>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c r="BU1914" s="6"/>
      <c r="BV1914" s="6"/>
      <c r="BW1914" s="9"/>
      <c r="BX1914" s="9"/>
      <c r="BY1914" s="9"/>
      <c r="BZ1914" s="9"/>
      <c r="CA1914" s="9"/>
      <c r="CB1914" s="9"/>
      <c r="CC1914" s="9"/>
      <c r="CD1914" s="9"/>
      <c r="CE1914" s="9"/>
      <c r="CF1914" s="9"/>
      <c r="CG1914" s="9"/>
      <c r="CH1914" s="9"/>
      <c r="CI1914" s="9"/>
      <c r="CJ1914" s="9"/>
      <c r="CK1914" s="9"/>
      <c r="CL1914" s="9"/>
      <c r="CM1914" s="9"/>
      <c r="CN1914" s="9"/>
      <c r="CO1914" s="9"/>
      <c r="CP1914" s="9"/>
      <c r="CQ1914" s="9"/>
      <c r="CR1914" s="9"/>
      <c r="CS1914" s="9"/>
      <c r="CT1914" s="9"/>
      <c r="CU1914" s="9"/>
      <c r="CV1914" s="9"/>
      <c r="CW1914" s="9"/>
      <c r="CX1914" s="9"/>
      <c r="CY1914" s="9"/>
      <c r="CZ1914" s="9"/>
      <c r="DA1914" s="9"/>
      <c r="DB1914" s="9"/>
      <c r="DC1914" s="9"/>
      <c r="DD1914" s="9"/>
      <c r="DE1914" s="9"/>
      <c r="DF1914" s="9"/>
      <c r="DG1914" s="9"/>
      <c r="DH1914" s="9"/>
      <c r="DI1914" s="9"/>
      <c r="DJ1914" s="9"/>
      <c r="DK1914" s="9"/>
      <c r="DL1914" s="9"/>
      <c r="DM1914" s="9"/>
      <c r="DN1914" s="9"/>
      <c r="DO1914" s="9"/>
      <c r="DP1914" s="9"/>
      <c r="DQ1914" s="9"/>
    </row>
    <row r="1915" spans="1:121" hidden="1">
      <c r="A1915" s="9"/>
      <c r="B1915" s="9"/>
      <c r="C1915" s="9"/>
      <c r="D1915" s="9"/>
      <c r="E1915" s="9"/>
      <c r="F1915" s="9"/>
      <c r="G1915" s="9"/>
      <c r="H1915" s="9"/>
      <c r="I1915" s="9"/>
      <c r="J1915" s="9"/>
      <c r="K1915" s="9"/>
      <c r="L1915" s="9"/>
      <c r="M1915" s="9"/>
      <c r="N1915" s="9"/>
      <c r="O1915" s="9"/>
      <c r="P1915" s="9"/>
      <c r="Q1915" s="9"/>
      <c r="R1915" s="9"/>
      <c r="S1915" s="9"/>
      <c r="T1915" s="9"/>
      <c r="U1915" s="9"/>
      <c r="V1915" s="9"/>
      <c r="W1915" s="9"/>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c r="BU1915" s="6"/>
      <c r="BV1915" s="6"/>
      <c r="BW1915" s="9"/>
      <c r="BX1915" s="9"/>
      <c r="BY1915" s="9"/>
      <c r="BZ1915" s="9"/>
      <c r="CA1915" s="9"/>
      <c r="CB1915" s="9"/>
      <c r="CC1915" s="9"/>
      <c r="CD1915" s="9"/>
      <c r="CE1915" s="9"/>
      <c r="CF1915" s="9"/>
      <c r="CG1915" s="9"/>
      <c r="CH1915" s="9"/>
      <c r="CI1915" s="9"/>
      <c r="CJ1915" s="9"/>
      <c r="CK1915" s="9"/>
      <c r="CL1915" s="9"/>
      <c r="CM1915" s="9"/>
      <c r="CN1915" s="9"/>
      <c r="CO1915" s="9"/>
      <c r="CP1915" s="9"/>
      <c r="CQ1915" s="9"/>
      <c r="CR1915" s="9"/>
      <c r="CS1915" s="9"/>
      <c r="CT1915" s="9"/>
      <c r="CU1915" s="9"/>
      <c r="CV1915" s="9"/>
      <c r="CW1915" s="9"/>
      <c r="CX1915" s="9"/>
      <c r="CY1915" s="9"/>
      <c r="CZ1915" s="9"/>
      <c r="DA1915" s="9"/>
      <c r="DB1915" s="9"/>
      <c r="DC1915" s="9"/>
      <c r="DD1915" s="9"/>
      <c r="DE1915" s="9"/>
      <c r="DF1915" s="9"/>
      <c r="DG1915" s="9"/>
      <c r="DH1915" s="9"/>
      <c r="DI1915" s="9"/>
      <c r="DJ1915" s="9"/>
      <c r="DK1915" s="9"/>
      <c r="DL1915" s="9"/>
      <c r="DM1915" s="9"/>
      <c r="DN1915" s="9"/>
      <c r="DO1915" s="9"/>
      <c r="DP1915" s="9"/>
      <c r="DQ1915" s="9"/>
    </row>
    <row r="1916" spans="1:121" hidden="1">
      <c r="A1916" s="9"/>
      <c r="B1916" s="9"/>
      <c r="C1916" s="9"/>
      <c r="D1916" s="9"/>
      <c r="E1916" s="9"/>
      <c r="F1916" s="9"/>
      <c r="G1916" s="9"/>
      <c r="H1916" s="9"/>
      <c r="I1916" s="9"/>
      <c r="J1916" s="9"/>
      <c r="K1916" s="9"/>
      <c r="L1916" s="9"/>
      <c r="M1916" s="9"/>
      <c r="N1916" s="9"/>
      <c r="O1916" s="9"/>
      <c r="P1916" s="9"/>
      <c r="Q1916" s="9"/>
      <c r="R1916" s="9"/>
      <c r="S1916" s="9"/>
      <c r="T1916" s="9"/>
      <c r="U1916" s="9"/>
      <c r="V1916" s="9"/>
      <c r="W1916" s="9"/>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c r="BU1916" s="6"/>
      <c r="BV1916" s="6"/>
      <c r="BW1916" s="9"/>
      <c r="BX1916" s="9"/>
      <c r="BY1916" s="9"/>
      <c r="BZ1916" s="9"/>
      <c r="CA1916" s="9"/>
      <c r="CB1916" s="9"/>
      <c r="CC1916" s="9"/>
      <c r="CD1916" s="9"/>
      <c r="CE1916" s="9"/>
      <c r="CF1916" s="9"/>
      <c r="CG1916" s="9"/>
      <c r="CH1916" s="9"/>
      <c r="CI1916" s="9"/>
      <c r="CJ1916" s="9"/>
      <c r="CK1916" s="9"/>
      <c r="CL1916" s="9"/>
      <c r="CM1916" s="9"/>
      <c r="CN1916" s="9"/>
      <c r="CO1916" s="9"/>
      <c r="CP1916" s="9"/>
      <c r="CQ1916" s="9"/>
      <c r="CR1916" s="9"/>
      <c r="CS1916" s="9"/>
      <c r="CT1916" s="9"/>
      <c r="CU1916" s="9"/>
      <c r="CV1916" s="9"/>
      <c r="CW1916" s="9"/>
      <c r="CX1916" s="9"/>
      <c r="CY1916" s="9"/>
      <c r="CZ1916" s="9"/>
      <c r="DA1916" s="9"/>
      <c r="DB1916" s="9"/>
      <c r="DC1916" s="9"/>
      <c r="DD1916" s="9"/>
      <c r="DE1916" s="9"/>
      <c r="DF1916" s="9"/>
      <c r="DG1916" s="9"/>
      <c r="DH1916" s="9"/>
      <c r="DI1916" s="9"/>
      <c r="DJ1916" s="9"/>
      <c r="DK1916" s="9"/>
      <c r="DL1916" s="9"/>
      <c r="DM1916" s="9"/>
      <c r="DN1916" s="9"/>
      <c r="DO1916" s="9"/>
      <c r="DP1916" s="9"/>
      <c r="DQ1916" s="9"/>
    </row>
    <row r="1917" spans="1:121" hidden="1">
      <c r="A1917" s="9"/>
      <c r="B1917" s="9"/>
      <c r="C1917" s="9"/>
      <c r="D1917" s="9"/>
      <c r="E1917" s="9"/>
      <c r="F1917" s="9"/>
      <c r="G1917" s="9"/>
      <c r="H1917" s="9"/>
      <c r="I1917" s="9"/>
      <c r="J1917" s="9"/>
      <c r="K1917" s="9"/>
      <c r="L1917" s="9"/>
      <c r="M1917" s="9"/>
      <c r="N1917" s="9"/>
      <c r="O1917" s="9"/>
      <c r="P1917" s="9"/>
      <c r="Q1917" s="9"/>
      <c r="R1917" s="9"/>
      <c r="S1917" s="9"/>
      <c r="T1917" s="9"/>
      <c r="U1917" s="9"/>
      <c r="V1917" s="9"/>
      <c r="W1917" s="9"/>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c r="BU1917" s="6"/>
      <c r="BV1917" s="6"/>
      <c r="BW1917" s="9"/>
      <c r="BX1917" s="9"/>
      <c r="BY1917" s="9"/>
      <c r="BZ1917" s="9"/>
      <c r="CA1917" s="9"/>
      <c r="CB1917" s="9"/>
      <c r="CC1917" s="9"/>
      <c r="CD1917" s="9"/>
      <c r="CE1917" s="9"/>
      <c r="CF1917" s="9"/>
      <c r="CG1917" s="9"/>
      <c r="CH1917" s="9"/>
      <c r="CI1917" s="9"/>
      <c r="CJ1917" s="9"/>
      <c r="CK1917" s="9"/>
      <c r="CL1917" s="9"/>
      <c r="CM1917" s="9"/>
      <c r="CN1917" s="9"/>
      <c r="CO1917" s="9"/>
      <c r="CP1917" s="9"/>
      <c r="CQ1917" s="9"/>
      <c r="CR1917" s="9"/>
      <c r="CS1917" s="9"/>
      <c r="CT1917" s="9"/>
      <c r="CU1917" s="9"/>
      <c r="CV1917" s="9"/>
      <c r="CW1917" s="9"/>
      <c r="CX1917" s="9"/>
      <c r="CY1917" s="9"/>
      <c r="CZ1917" s="9"/>
      <c r="DA1917" s="9"/>
      <c r="DB1917" s="9"/>
      <c r="DC1917" s="9"/>
      <c r="DD1917" s="9"/>
      <c r="DE1917" s="9"/>
      <c r="DF1917" s="9"/>
      <c r="DG1917" s="9"/>
      <c r="DH1917" s="9"/>
      <c r="DI1917" s="9"/>
      <c r="DJ1917" s="9"/>
      <c r="DK1917" s="9"/>
      <c r="DL1917" s="9"/>
      <c r="DM1917" s="9"/>
      <c r="DN1917" s="9"/>
      <c r="DO1917" s="9"/>
      <c r="DP1917" s="9"/>
      <c r="DQ1917" s="9"/>
    </row>
    <row r="1918" spans="1:121" hidden="1">
      <c r="A1918" s="9"/>
      <c r="B1918" s="9"/>
      <c r="C1918" s="9"/>
      <c r="D1918" s="9"/>
      <c r="E1918" s="9"/>
      <c r="F1918" s="9"/>
      <c r="G1918" s="9"/>
      <c r="H1918" s="9"/>
      <c r="I1918" s="9"/>
      <c r="J1918" s="9"/>
      <c r="K1918" s="9"/>
      <c r="L1918" s="9"/>
      <c r="M1918" s="9"/>
      <c r="N1918" s="9"/>
      <c r="O1918" s="9"/>
      <c r="P1918" s="9"/>
      <c r="Q1918" s="9"/>
      <c r="R1918" s="9"/>
      <c r="S1918" s="9"/>
      <c r="T1918" s="9"/>
      <c r="U1918" s="9"/>
      <c r="V1918" s="9"/>
      <c r="W1918" s="9"/>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c r="BU1918" s="6"/>
      <c r="BV1918" s="6"/>
      <c r="BW1918" s="9"/>
      <c r="BX1918" s="9"/>
      <c r="BY1918" s="9"/>
      <c r="BZ1918" s="9"/>
      <c r="CA1918" s="9"/>
      <c r="CB1918" s="9"/>
      <c r="CC1918" s="9"/>
      <c r="CD1918" s="9"/>
      <c r="CE1918" s="9"/>
      <c r="CF1918" s="9"/>
      <c r="CG1918" s="9"/>
      <c r="CH1918" s="9"/>
      <c r="CI1918" s="9"/>
      <c r="CJ1918" s="9"/>
      <c r="CK1918" s="9"/>
      <c r="CL1918" s="9"/>
      <c r="CM1918" s="9"/>
      <c r="CN1918" s="9"/>
      <c r="CO1918" s="9"/>
      <c r="CP1918" s="9"/>
      <c r="CQ1918" s="9"/>
      <c r="CR1918" s="9"/>
      <c r="CS1918" s="9"/>
      <c r="CT1918" s="9"/>
      <c r="CU1918" s="9"/>
      <c r="CV1918" s="9"/>
      <c r="CW1918" s="9"/>
      <c r="CX1918" s="9"/>
      <c r="CY1918" s="9"/>
      <c r="CZ1918" s="9"/>
      <c r="DA1918" s="9"/>
      <c r="DB1918" s="9"/>
      <c r="DC1918" s="9"/>
      <c r="DD1918" s="9"/>
      <c r="DE1918" s="9"/>
      <c r="DF1918" s="9"/>
      <c r="DG1918" s="9"/>
      <c r="DH1918" s="9"/>
      <c r="DI1918" s="9"/>
      <c r="DJ1918" s="9"/>
      <c r="DK1918" s="9"/>
      <c r="DL1918" s="9"/>
      <c r="DM1918" s="9"/>
      <c r="DN1918" s="9"/>
      <c r="DO1918" s="9"/>
      <c r="DP1918" s="9"/>
      <c r="DQ1918" s="9"/>
    </row>
    <row r="1919" spans="1:121" hidden="1">
      <c r="A1919" s="9"/>
      <c r="B1919" s="9"/>
      <c r="C1919" s="9"/>
      <c r="D1919" s="9"/>
      <c r="E1919" s="9"/>
      <c r="F1919" s="9"/>
      <c r="G1919" s="9"/>
      <c r="H1919" s="9"/>
      <c r="I1919" s="9"/>
      <c r="J1919" s="9"/>
      <c r="K1919" s="9"/>
      <c r="L1919" s="9"/>
      <c r="M1919" s="9"/>
      <c r="N1919" s="9"/>
      <c r="O1919" s="9"/>
      <c r="P1919" s="9"/>
      <c r="Q1919" s="9"/>
      <c r="R1919" s="9"/>
      <c r="S1919" s="9"/>
      <c r="T1919" s="9"/>
      <c r="U1919" s="9"/>
      <c r="V1919" s="9"/>
      <c r="W1919" s="9"/>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c r="BU1919" s="6"/>
      <c r="BV1919" s="6"/>
      <c r="BW1919" s="9"/>
      <c r="BX1919" s="9"/>
      <c r="BY1919" s="9"/>
      <c r="BZ1919" s="9"/>
      <c r="CA1919" s="9"/>
      <c r="CB1919" s="9"/>
      <c r="CC1919" s="9"/>
      <c r="CD1919" s="9"/>
      <c r="CE1919" s="9"/>
      <c r="CF1919" s="9"/>
      <c r="CG1919" s="9"/>
      <c r="CH1919" s="9"/>
      <c r="CI1919" s="9"/>
      <c r="CJ1919" s="9"/>
      <c r="CK1919" s="9"/>
      <c r="CL1919" s="9"/>
      <c r="CM1919" s="9"/>
      <c r="CN1919" s="9"/>
      <c r="CO1919" s="9"/>
      <c r="CP1919" s="9"/>
      <c r="CQ1919" s="9"/>
      <c r="CR1919" s="9"/>
      <c r="CS1919" s="9"/>
      <c r="CT1919" s="9"/>
      <c r="CU1919" s="9"/>
      <c r="CV1919" s="9"/>
      <c r="CW1919" s="9"/>
      <c r="CX1919" s="9"/>
      <c r="CY1919" s="9"/>
      <c r="CZ1919" s="9"/>
      <c r="DA1919" s="9"/>
      <c r="DB1919" s="9"/>
      <c r="DC1919" s="9"/>
      <c r="DD1919" s="9"/>
      <c r="DE1919" s="9"/>
      <c r="DF1919" s="9"/>
      <c r="DG1919" s="9"/>
      <c r="DH1919" s="9"/>
      <c r="DI1919" s="9"/>
      <c r="DJ1919" s="9"/>
      <c r="DK1919" s="9"/>
      <c r="DL1919" s="9"/>
      <c r="DM1919" s="9"/>
      <c r="DN1919" s="9"/>
      <c r="DO1919" s="9"/>
      <c r="DP1919" s="9"/>
      <c r="DQ1919" s="9"/>
    </row>
    <row r="1920" spans="1:121" hidden="1">
      <c r="A1920" s="9"/>
      <c r="B1920" s="9"/>
      <c r="C1920" s="9"/>
      <c r="D1920" s="9"/>
      <c r="E1920" s="9"/>
      <c r="F1920" s="9"/>
      <c r="G1920" s="9"/>
      <c r="H1920" s="9"/>
      <c r="I1920" s="9"/>
      <c r="J1920" s="9"/>
      <c r="K1920" s="9"/>
      <c r="L1920" s="9"/>
      <c r="M1920" s="9"/>
      <c r="N1920" s="9"/>
      <c r="O1920" s="9"/>
      <c r="P1920" s="9"/>
      <c r="Q1920" s="9"/>
      <c r="R1920" s="9"/>
      <c r="S1920" s="9"/>
      <c r="T1920" s="9"/>
      <c r="U1920" s="9"/>
      <c r="V1920" s="9"/>
      <c r="W1920" s="9"/>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c r="BU1920" s="6"/>
      <c r="BV1920" s="6"/>
      <c r="BW1920" s="9"/>
      <c r="BX1920" s="9"/>
      <c r="BY1920" s="9"/>
      <c r="BZ1920" s="9"/>
      <c r="CA1920" s="9"/>
      <c r="CB1920" s="9"/>
      <c r="CC1920" s="9"/>
      <c r="CD1920" s="9"/>
      <c r="CE1920" s="9"/>
      <c r="CF1920" s="9"/>
      <c r="CG1920" s="9"/>
      <c r="CH1920" s="9"/>
      <c r="CI1920" s="9"/>
      <c r="CJ1920" s="9"/>
      <c r="CK1920" s="9"/>
      <c r="CL1920" s="9"/>
      <c r="CM1920" s="9"/>
      <c r="CN1920" s="9"/>
      <c r="CO1920" s="9"/>
      <c r="CP1920" s="9"/>
      <c r="CQ1920" s="9"/>
      <c r="CR1920" s="9"/>
      <c r="CS1920" s="9"/>
      <c r="CT1920" s="9"/>
      <c r="CU1920" s="9"/>
      <c r="CV1920" s="9"/>
      <c r="CW1920" s="9"/>
      <c r="CX1920" s="9"/>
      <c r="CY1920" s="9"/>
      <c r="CZ1920" s="9"/>
      <c r="DA1920" s="9"/>
      <c r="DB1920" s="9"/>
      <c r="DC1920" s="9"/>
      <c r="DD1920" s="9"/>
      <c r="DE1920" s="9"/>
      <c r="DF1920" s="9"/>
      <c r="DG1920" s="9"/>
      <c r="DH1920" s="9"/>
      <c r="DI1920" s="9"/>
      <c r="DJ1920" s="9"/>
      <c r="DK1920" s="9"/>
      <c r="DL1920" s="9"/>
      <c r="DM1920" s="9"/>
      <c r="DN1920" s="9"/>
      <c r="DO1920" s="9"/>
      <c r="DP1920" s="9"/>
      <c r="DQ1920" s="9"/>
    </row>
    <row r="1921" spans="1:121" hidden="1">
      <c r="A1921" s="9"/>
      <c r="B1921" s="9"/>
      <c r="C1921" s="9"/>
      <c r="D1921" s="9"/>
      <c r="E1921" s="9"/>
      <c r="F1921" s="9"/>
      <c r="G1921" s="9"/>
      <c r="H1921" s="9"/>
      <c r="I1921" s="9"/>
      <c r="J1921" s="9"/>
      <c r="K1921" s="9"/>
      <c r="L1921" s="9"/>
      <c r="M1921" s="9"/>
      <c r="N1921" s="9"/>
      <c r="O1921" s="9"/>
      <c r="P1921" s="9"/>
      <c r="Q1921" s="9"/>
      <c r="R1921" s="9"/>
      <c r="S1921" s="9"/>
      <c r="T1921" s="9"/>
      <c r="U1921" s="9"/>
      <c r="V1921" s="9"/>
      <c r="W1921" s="9"/>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c r="BU1921" s="6"/>
      <c r="BV1921" s="6"/>
      <c r="BW1921" s="9"/>
      <c r="BX1921" s="9"/>
      <c r="BY1921" s="9"/>
      <c r="BZ1921" s="9"/>
      <c r="CA1921" s="9"/>
      <c r="CB1921" s="9"/>
      <c r="CC1921" s="9"/>
      <c r="CD1921" s="9"/>
      <c r="CE1921" s="9"/>
      <c r="CF1921" s="9"/>
      <c r="CG1921" s="9"/>
      <c r="CH1921" s="9"/>
      <c r="CI1921" s="9"/>
      <c r="CJ1921" s="9"/>
      <c r="CK1921" s="9"/>
      <c r="CL1921" s="9"/>
      <c r="CM1921" s="9"/>
      <c r="CN1921" s="9"/>
      <c r="CO1921" s="9"/>
      <c r="CP1921" s="9"/>
      <c r="CQ1921" s="9"/>
      <c r="CR1921" s="9"/>
      <c r="CS1921" s="9"/>
      <c r="CT1921" s="9"/>
      <c r="CU1921" s="9"/>
      <c r="CV1921" s="9"/>
      <c r="CW1921" s="9"/>
      <c r="CX1921" s="9"/>
      <c r="CY1921" s="9"/>
      <c r="CZ1921" s="9"/>
      <c r="DA1921" s="9"/>
      <c r="DB1921" s="9"/>
      <c r="DC1921" s="9"/>
      <c r="DD1921" s="9"/>
      <c r="DE1921" s="9"/>
      <c r="DF1921" s="9"/>
      <c r="DG1921" s="9"/>
      <c r="DH1921" s="9"/>
      <c r="DI1921" s="9"/>
      <c r="DJ1921" s="9"/>
      <c r="DK1921" s="9"/>
      <c r="DL1921" s="9"/>
      <c r="DM1921" s="9"/>
      <c r="DN1921" s="9"/>
      <c r="DO1921" s="9"/>
      <c r="DP1921" s="9"/>
      <c r="DQ1921" s="9"/>
    </row>
    <row r="1922" spans="1:121" hidden="1">
      <c r="A1922" s="9"/>
      <c r="B1922" s="9"/>
      <c r="C1922" s="9"/>
      <c r="D1922" s="9"/>
      <c r="E1922" s="9"/>
      <c r="F1922" s="9"/>
      <c r="G1922" s="9"/>
      <c r="H1922" s="9"/>
      <c r="I1922" s="9"/>
      <c r="J1922" s="9"/>
      <c r="K1922" s="9"/>
      <c r="L1922" s="9"/>
      <c r="M1922" s="9"/>
      <c r="N1922" s="9"/>
      <c r="O1922" s="9"/>
      <c r="P1922" s="9"/>
      <c r="Q1922" s="9"/>
      <c r="R1922" s="9"/>
      <c r="S1922" s="9"/>
      <c r="T1922" s="9"/>
      <c r="U1922" s="9"/>
      <c r="V1922" s="9"/>
      <c r="W1922" s="9"/>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c r="BU1922" s="6"/>
      <c r="BV1922" s="6"/>
      <c r="BW1922" s="9"/>
      <c r="BX1922" s="9"/>
      <c r="BY1922" s="9"/>
      <c r="BZ1922" s="9"/>
      <c r="CA1922" s="9"/>
      <c r="CB1922" s="9"/>
      <c r="CC1922" s="9"/>
      <c r="CD1922" s="9"/>
      <c r="CE1922" s="9"/>
      <c r="CF1922" s="9"/>
      <c r="CG1922" s="9"/>
      <c r="CH1922" s="9"/>
      <c r="CI1922" s="9"/>
      <c r="CJ1922" s="9"/>
      <c r="CK1922" s="9"/>
      <c r="CL1922" s="9"/>
      <c r="CM1922" s="9"/>
      <c r="CN1922" s="9"/>
      <c r="CO1922" s="9"/>
      <c r="CP1922" s="9"/>
      <c r="CQ1922" s="9"/>
      <c r="CR1922" s="9"/>
      <c r="CS1922" s="9"/>
      <c r="CT1922" s="9"/>
      <c r="CU1922" s="9"/>
      <c r="CV1922" s="9"/>
      <c r="CW1922" s="9"/>
      <c r="CX1922" s="9"/>
      <c r="CY1922" s="9"/>
      <c r="CZ1922" s="9"/>
      <c r="DA1922" s="9"/>
      <c r="DB1922" s="9"/>
      <c r="DC1922" s="9"/>
      <c r="DD1922" s="9"/>
      <c r="DE1922" s="9"/>
      <c r="DF1922" s="9"/>
      <c r="DG1922" s="9"/>
      <c r="DH1922" s="9"/>
      <c r="DI1922" s="9"/>
      <c r="DJ1922" s="9"/>
      <c r="DK1922" s="9"/>
      <c r="DL1922" s="9"/>
      <c r="DM1922" s="9"/>
      <c r="DN1922" s="9"/>
      <c r="DO1922" s="9"/>
      <c r="DP1922" s="9"/>
      <c r="DQ1922" s="9"/>
    </row>
    <row r="1923" spans="1:121" hidden="1">
      <c r="A1923" s="9"/>
      <c r="B1923" s="9"/>
      <c r="C1923" s="9"/>
      <c r="D1923" s="9"/>
      <c r="E1923" s="9"/>
      <c r="F1923" s="9"/>
      <c r="G1923" s="9"/>
      <c r="H1923" s="9"/>
      <c r="I1923" s="9"/>
      <c r="J1923" s="9"/>
      <c r="K1923" s="9"/>
      <c r="L1923" s="9"/>
      <c r="M1923" s="9"/>
      <c r="N1923" s="9"/>
      <c r="O1923" s="9"/>
      <c r="P1923" s="9"/>
      <c r="Q1923" s="9"/>
      <c r="R1923" s="9"/>
      <c r="S1923" s="9"/>
      <c r="T1923" s="9"/>
      <c r="U1923" s="9"/>
      <c r="V1923" s="9"/>
      <c r="W1923" s="9"/>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c r="BU1923" s="6"/>
      <c r="BV1923" s="6"/>
      <c r="BW1923" s="9"/>
      <c r="BX1923" s="9"/>
      <c r="BY1923" s="9"/>
      <c r="BZ1923" s="9"/>
      <c r="CA1923" s="9"/>
      <c r="CB1923" s="9"/>
      <c r="CC1923" s="9"/>
      <c r="CD1923" s="9"/>
      <c r="CE1923" s="9"/>
      <c r="CF1923" s="9"/>
      <c r="CG1923" s="9"/>
      <c r="CH1923" s="9"/>
      <c r="CI1923" s="9"/>
      <c r="CJ1923" s="9"/>
      <c r="CK1923" s="9"/>
      <c r="CL1923" s="9"/>
      <c r="CM1923" s="9"/>
      <c r="CN1923" s="9"/>
      <c r="CO1923" s="9"/>
      <c r="CP1923" s="9"/>
      <c r="CQ1923" s="9"/>
      <c r="CR1923" s="9"/>
      <c r="CS1923" s="9"/>
      <c r="CT1923" s="9"/>
      <c r="CU1923" s="9"/>
      <c r="CV1923" s="9"/>
      <c r="CW1923" s="9"/>
      <c r="CX1923" s="9"/>
      <c r="CY1923" s="9"/>
      <c r="CZ1923" s="9"/>
      <c r="DA1923" s="9"/>
      <c r="DB1923" s="9"/>
      <c r="DC1923" s="9"/>
      <c r="DD1923" s="9"/>
      <c r="DE1923" s="9"/>
      <c r="DF1923" s="9"/>
      <c r="DG1923" s="9"/>
      <c r="DH1923" s="9"/>
      <c r="DI1923" s="9"/>
      <c r="DJ1923" s="9"/>
      <c r="DK1923" s="9"/>
      <c r="DL1923" s="9"/>
      <c r="DM1923" s="9"/>
      <c r="DN1923" s="9"/>
      <c r="DO1923" s="9"/>
      <c r="DP1923" s="9"/>
      <c r="DQ1923" s="9"/>
    </row>
    <row r="1924" spans="1:121" hidden="1">
      <c r="A1924" s="9"/>
      <c r="B1924" s="9"/>
      <c r="C1924" s="9"/>
      <c r="D1924" s="9"/>
      <c r="E1924" s="9"/>
      <c r="F1924" s="9"/>
      <c r="G1924" s="9"/>
      <c r="H1924" s="9"/>
      <c r="I1924" s="9"/>
      <c r="J1924" s="9"/>
      <c r="K1924" s="9"/>
      <c r="L1924" s="9"/>
      <c r="M1924" s="9"/>
      <c r="N1924" s="9"/>
      <c r="O1924" s="9"/>
      <c r="P1924" s="9"/>
      <c r="Q1924" s="9"/>
      <c r="R1924" s="9"/>
      <c r="S1924" s="9"/>
      <c r="T1924" s="9"/>
      <c r="U1924" s="9"/>
      <c r="V1924" s="9"/>
      <c r="W1924" s="9"/>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c r="BU1924" s="6"/>
      <c r="BV1924" s="6"/>
      <c r="BW1924" s="9"/>
      <c r="BX1924" s="9"/>
      <c r="BY1924" s="9"/>
      <c r="BZ1924" s="9"/>
      <c r="CA1924" s="9"/>
      <c r="CB1924" s="9"/>
      <c r="CC1924" s="9"/>
      <c r="CD1924" s="9"/>
      <c r="CE1924" s="9"/>
      <c r="CF1924" s="9"/>
      <c r="CG1924" s="9"/>
      <c r="CH1924" s="9"/>
      <c r="CI1924" s="9"/>
      <c r="CJ1924" s="9"/>
      <c r="CK1924" s="9"/>
      <c r="CL1924" s="9"/>
      <c r="CM1924" s="9"/>
      <c r="CN1924" s="9"/>
      <c r="CO1924" s="9"/>
      <c r="CP1924" s="9"/>
      <c r="CQ1924" s="9"/>
      <c r="CR1924" s="9"/>
      <c r="CS1924" s="9"/>
      <c r="CT1924" s="9"/>
      <c r="CU1924" s="9"/>
      <c r="CV1924" s="9"/>
      <c r="CW1924" s="9"/>
      <c r="CX1924" s="9"/>
      <c r="CY1924" s="9"/>
      <c r="CZ1924" s="9"/>
      <c r="DA1924" s="9"/>
      <c r="DB1924" s="9"/>
      <c r="DC1924" s="9"/>
      <c r="DD1924" s="9"/>
      <c r="DE1924" s="9"/>
      <c r="DF1924" s="9"/>
      <c r="DG1924" s="9"/>
      <c r="DH1924" s="9"/>
      <c r="DI1924" s="9"/>
      <c r="DJ1924" s="9"/>
      <c r="DK1924" s="9"/>
      <c r="DL1924" s="9"/>
      <c r="DM1924" s="9"/>
      <c r="DN1924" s="9"/>
      <c r="DO1924" s="9"/>
      <c r="DP1924" s="9"/>
      <c r="DQ1924" s="9"/>
    </row>
    <row r="1925" spans="1:121" hidden="1">
      <c r="A1925" s="9"/>
      <c r="B1925" s="9"/>
      <c r="C1925" s="9"/>
      <c r="D1925" s="9"/>
      <c r="E1925" s="9"/>
      <c r="F1925" s="9"/>
      <c r="G1925" s="9"/>
      <c r="H1925" s="9"/>
      <c r="I1925" s="9"/>
      <c r="J1925" s="9"/>
      <c r="K1925" s="9"/>
      <c r="L1925" s="9"/>
      <c r="M1925" s="9"/>
      <c r="N1925" s="9"/>
      <c r="O1925" s="9"/>
      <c r="P1925" s="9"/>
      <c r="Q1925" s="9"/>
      <c r="R1925" s="9"/>
      <c r="S1925" s="9"/>
      <c r="T1925" s="9"/>
      <c r="U1925" s="9"/>
      <c r="V1925" s="9"/>
      <c r="W1925" s="9"/>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c r="BU1925" s="6"/>
      <c r="BV1925" s="6"/>
      <c r="BW1925" s="9"/>
      <c r="BX1925" s="9"/>
      <c r="BY1925" s="9"/>
      <c r="BZ1925" s="9"/>
      <c r="CA1925" s="9"/>
      <c r="CB1925" s="9"/>
      <c r="CC1925" s="9"/>
      <c r="CD1925" s="9"/>
      <c r="CE1925" s="9"/>
      <c r="CF1925" s="9"/>
      <c r="CG1925" s="9"/>
      <c r="CH1925" s="9"/>
      <c r="CI1925" s="9"/>
      <c r="CJ1925" s="9"/>
      <c r="CK1925" s="9"/>
      <c r="CL1925" s="9"/>
      <c r="CM1925" s="9"/>
      <c r="CN1925" s="9"/>
      <c r="CO1925" s="9"/>
      <c r="CP1925" s="9"/>
      <c r="CQ1925" s="9"/>
      <c r="CR1925" s="9"/>
      <c r="CS1925" s="9"/>
      <c r="CT1925" s="9"/>
      <c r="CU1925" s="9"/>
      <c r="CV1925" s="9"/>
      <c r="CW1925" s="9"/>
      <c r="CX1925" s="9"/>
      <c r="CY1925" s="9"/>
      <c r="CZ1925" s="9"/>
      <c r="DA1925" s="9"/>
      <c r="DB1925" s="9"/>
      <c r="DC1925" s="9"/>
      <c r="DD1925" s="9"/>
      <c r="DE1925" s="9"/>
      <c r="DF1925" s="9"/>
      <c r="DG1925" s="9"/>
      <c r="DH1925" s="9"/>
      <c r="DI1925" s="9"/>
      <c r="DJ1925" s="9"/>
      <c r="DK1925" s="9"/>
      <c r="DL1925" s="9"/>
      <c r="DM1925" s="9"/>
      <c r="DN1925" s="9"/>
      <c r="DO1925" s="9"/>
      <c r="DP1925" s="9"/>
      <c r="DQ1925" s="9"/>
    </row>
    <row r="1926" spans="1:121" hidden="1">
      <c r="A1926" s="9"/>
      <c r="B1926" s="9"/>
      <c r="C1926" s="9"/>
      <c r="D1926" s="9"/>
      <c r="E1926" s="9"/>
      <c r="F1926" s="9"/>
      <c r="G1926" s="9"/>
      <c r="H1926" s="9"/>
      <c r="I1926" s="9"/>
      <c r="J1926" s="9"/>
      <c r="K1926" s="9"/>
      <c r="L1926" s="9"/>
      <c r="M1926" s="9"/>
      <c r="N1926" s="9"/>
      <c r="O1926" s="9"/>
      <c r="P1926" s="9"/>
      <c r="Q1926" s="9"/>
      <c r="R1926" s="9"/>
      <c r="S1926" s="9"/>
      <c r="T1926" s="9"/>
      <c r="U1926" s="9"/>
      <c r="V1926" s="9"/>
      <c r="W1926" s="9"/>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c r="BU1926" s="6"/>
      <c r="BV1926" s="6"/>
      <c r="BW1926" s="9"/>
      <c r="BX1926" s="9"/>
      <c r="BY1926" s="9"/>
      <c r="BZ1926" s="9"/>
      <c r="CA1926" s="9"/>
      <c r="CB1926" s="9"/>
      <c r="CC1926" s="9"/>
      <c r="CD1926" s="9"/>
      <c r="CE1926" s="9"/>
      <c r="CF1926" s="9"/>
      <c r="CG1926" s="9"/>
      <c r="CH1926" s="9"/>
      <c r="CI1926" s="9"/>
      <c r="CJ1926" s="9"/>
      <c r="CK1926" s="9"/>
      <c r="CL1926" s="9"/>
      <c r="CM1926" s="9"/>
      <c r="CN1926" s="9"/>
      <c r="CO1926" s="9"/>
      <c r="CP1926" s="9"/>
      <c r="CQ1926" s="9"/>
      <c r="CR1926" s="9"/>
      <c r="CS1926" s="9"/>
      <c r="CT1926" s="9"/>
      <c r="CU1926" s="9"/>
      <c r="CV1926" s="9"/>
      <c r="CW1926" s="9"/>
      <c r="CX1926" s="9"/>
      <c r="CY1926" s="9"/>
      <c r="CZ1926" s="9"/>
      <c r="DA1926" s="9"/>
      <c r="DB1926" s="9"/>
      <c r="DC1926" s="9"/>
      <c r="DD1926" s="9"/>
      <c r="DE1926" s="9"/>
      <c r="DF1926" s="9"/>
      <c r="DG1926" s="9"/>
      <c r="DH1926" s="9"/>
      <c r="DI1926" s="9"/>
      <c r="DJ1926" s="9"/>
      <c r="DK1926" s="9"/>
      <c r="DL1926" s="9"/>
      <c r="DM1926" s="9"/>
      <c r="DN1926" s="9"/>
      <c r="DO1926" s="9"/>
      <c r="DP1926" s="9"/>
      <c r="DQ1926" s="9"/>
    </row>
    <row r="1927" spans="1:121" hidden="1">
      <c r="A1927" s="9"/>
      <c r="B1927" s="9"/>
      <c r="C1927" s="9"/>
      <c r="D1927" s="9"/>
      <c r="E1927" s="9"/>
      <c r="F1927" s="9"/>
      <c r="G1927" s="9"/>
      <c r="H1927" s="9"/>
      <c r="I1927" s="9"/>
      <c r="J1927" s="9"/>
      <c r="K1927" s="9"/>
      <c r="L1927" s="9"/>
      <c r="M1927" s="9"/>
      <c r="N1927" s="9"/>
      <c r="O1927" s="9"/>
      <c r="P1927" s="9"/>
      <c r="Q1927" s="9"/>
      <c r="R1927" s="9"/>
      <c r="S1927" s="9"/>
      <c r="T1927" s="9"/>
      <c r="U1927" s="9"/>
      <c r="V1927" s="9"/>
      <c r="W1927" s="9"/>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c r="BU1927" s="6"/>
      <c r="BV1927" s="6"/>
      <c r="BW1927" s="9"/>
      <c r="BX1927" s="9"/>
      <c r="BY1927" s="9"/>
      <c r="BZ1927" s="9"/>
      <c r="CA1927" s="9"/>
      <c r="CB1927" s="9"/>
      <c r="CC1927" s="9"/>
      <c r="CD1927" s="9"/>
      <c r="CE1927" s="9"/>
      <c r="CF1927" s="9"/>
      <c r="CG1927" s="9"/>
      <c r="CH1927" s="9"/>
      <c r="CI1927" s="9"/>
      <c r="CJ1927" s="9"/>
      <c r="CK1927" s="9"/>
      <c r="CL1927" s="9"/>
      <c r="CM1927" s="9"/>
      <c r="CN1927" s="9"/>
      <c r="CO1927" s="9"/>
      <c r="CP1927" s="9"/>
      <c r="CQ1927" s="9"/>
      <c r="CR1927" s="9"/>
      <c r="CS1927" s="9"/>
      <c r="CT1927" s="9"/>
      <c r="CU1927" s="9"/>
      <c r="CV1927" s="9"/>
      <c r="CW1927" s="9"/>
      <c r="CX1927" s="9"/>
      <c r="CY1927" s="9"/>
      <c r="CZ1927" s="9"/>
      <c r="DA1927" s="9"/>
      <c r="DB1927" s="9"/>
      <c r="DC1927" s="9"/>
      <c r="DD1927" s="9"/>
      <c r="DE1927" s="9"/>
      <c r="DF1927" s="9"/>
      <c r="DG1927" s="9"/>
      <c r="DH1927" s="9"/>
      <c r="DI1927" s="9"/>
      <c r="DJ1927" s="9"/>
      <c r="DK1927" s="9"/>
      <c r="DL1927" s="9"/>
      <c r="DM1927" s="9"/>
      <c r="DN1927" s="9"/>
      <c r="DO1927" s="9"/>
      <c r="DP1927" s="9"/>
      <c r="DQ1927" s="9"/>
    </row>
    <row r="1928" spans="1:121" hidden="1">
      <c r="A1928" s="9"/>
      <c r="B1928" s="9"/>
      <c r="C1928" s="9"/>
      <c r="D1928" s="9"/>
      <c r="E1928" s="9"/>
      <c r="F1928" s="9"/>
      <c r="G1928" s="9"/>
      <c r="H1928" s="9"/>
      <c r="I1928" s="9"/>
      <c r="J1928" s="9"/>
      <c r="K1928" s="9"/>
      <c r="L1928" s="9"/>
      <c r="M1928" s="9"/>
      <c r="N1928" s="9"/>
      <c r="O1928" s="9"/>
      <c r="P1928" s="9"/>
      <c r="Q1928" s="9"/>
      <c r="R1928" s="9"/>
      <c r="S1928" s="9"/>
      <c r="T1928" s="9"/>
      <c r="U1928" s="9"/>
      <c r="V1928" s="9"/>
      <c r="W1928" s="9"/>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c r="BU1928" s="6"/>
      <c r="BV1928" s="6"/>
      <c r="BW1928" s="9"/>
      <c r="BX1928" s="9"/>
      <c r="BY1928" s="9"/>
      <c r="BZ1928" s="9"/>
      <c r="CA1928" s="9"/>
      <c r="CB1928" s="9"/>
      <c r="CC1928" s="9"/>
      <c r="CD1928" s="9"/>
      <c r="CE1928" s="9"/>
      <c r="CF1928" s="9"/>
      <c r="CG1928" s="9"/>
      <c r="CH1928" s="9"/>
      <c r="CI1928" s="9"/>
      <c r="CJ1928" s="9"/>
      <c r="CK1928" s="9"/>
      <c r="CL1928" s="9"/>
      <c r="CM1928" s="9"/>
      <c r="CN1928" s="9"/>
      <c r="CO1928" s="9"/>
      <c r="CP1928" s="9"/>
      <c r="CQ1928" s="9"/>
      <c r="CR1928" s="9"/>
      <c r="CS1928" s="9"/>
      <c r="CT1928" s="9"/>
      <c r="CU1928" s="9"/>
      <c r="CV1928" s="9"/>
      <c r="CW1928" s="9"/>
      <c r="CX1928" s="9"/>
      <c r="CY1928" s="9"/>
      <c r="CZ1928" s="9"/>
      <c r="DA1928" s="9"/>
      <c r="DB1928" s="9"/>
      <c r="DC1928" s="9"/>
      <c r="DD1928" s="9"/>
      <c r="DE1928" s="9"/>
      <c r="DF1928" s="9"/>
      <c r="DG1928" s="9"/>
      <c r="DH1928" s="9"/>
      <c r="DI1928" s="9"/>
      <c r="DJ1928" s="9"/>
      <c r="DK1928" s="9"/>
      <c r="DL1928" s="9"/>
      <c r="DM1928" s="9"/>
      <c r="DN1928" s="9"/>
      <c r="DO1928" s="9"/>
      <c r="DP1928" s="9"/>
      <c r="DQ1928" s="9"/>
    </row>
    <row r="1929" spans="1:121" hidden="1">
      <c r="A1929" s="9"/>
      <c r="B1929" s="9"/>
      <c r="C1929" s="9"/>
      <c r="D1929" s="9"/>
      <c r="E1929" s="9"/>
      <c r="F1929" s="9"/>
      <c r="G1929" s="9"/>
      <c r="H1929" s="9"/>
      <c r="I1929" s="9"/>
      <c r="J1929" s="9"/>
      <c r="K1929" s="9"/>
      <c r="L1929" s="9"/>
      <c r="M1929" s="9"/>
      <c r="N1929" s="9"/>
      <c r="O1929" s="9"/>
      <c r="P1929" s="9"/>
      <c r="Q1929" s="9"/>
      <c r="R1929" s="9"/>
      <c r="S1929" s="9"/>
      <c r="T1929" s="9"/>
      <c r="U1929" s="9"/>
      <c r="V1929" s="9"/>
      <c r="W1929" s="9"/>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c r="BU1929" s="6"/>
      <c r="BV1929" s="6"/>
      <c r="BW1929" s="9"/>
      <c r="BX1929" s="9"/>
      <c r="BY1929" s="9"/>
      <c r="BZ1929" s="9"/>
      <c r="CA1929" s="9"/>
      <c r="CB1929" s="9"/>
      <c r="CC1929" s="9"/>
      <c r="CD1929" s="9"/>
      <c r="CE1929" s="9"/>
      <c r="CF1929" s="9"/>
      <c r="CG1929" s="9"/>
      <c r="CH1929" s="9"/>
      <c r="CI1929" s="9"/>
      <c r="CJ1929" s="9"/>
      <c r="CK1929" s="9"/>
      <c r="CL1929" s="9"/>
      <c r="CM1929" s="9"/>
      <c r="CN1929" s="9"/>
      <c r="CO1929" s="9"/>
      <c r="CP1929" s="9"/>
      <c r="CQ1929" s="9"/>
      <c r="CR1929" s="9"/>
      <c r="CS1929" s="9"/>
      <c r="CT1929" s="9"/>
      <c r="CU1929" s="9"/>
      <c r="CV1929" s="9"/>
      <c r="CW1929" s="9"/>
      <c r="CX1929" s="9"/>
      <c r="CY1929" s="9"/>
      <c r="CZ1929" s="9"/>
      <c r="DA1929" s="9"/>
      <c r="DB1929" s="9"/>
      <c r="DC1929" s="9"/>
      <c r="DD1929" s="9"/>
      <c r="DE1929" s="9"/>
      <c r="DF1929" s="9"/>
      <c r="DG1929" s="9"/>
      <c r="DH1929" s="9"/>
      <c r="DI1929" s="9"/>
      <c r="DJ1929" s="9"/>
      <c r="DK1929" s="9"/>
      <c r="DL1929" s="9"/>
      <c r="DM1929" s="9"/>
      <c r="DN1929" s="9"/>
      <c r="DO1929" s="9"/>
      <c r="DP1929" s="9"/>
      <c r="DQ1929" s="9"/>
    </row>
    <row r="1930" spans="1:121" hidden="1">
      <c r="A1930" s="9"/>
      <c r="B1930" s="9"/>
      <c r="C1930" s="9"/>
      <c r="D1930" s="9"/>
      <c r="E1930" s="9"/>
      <c r="F1930" s="9"/>
      <c r="G1930" s="9"/>
      <c r="H1930" s="9"/>
      <c r="I1930" s="9"/>
      <c r="J1930" s="9"/>
      <c r="K1930" s="9"/>
      <c r="L1930" s="9"/>
      <c r="M1930" s="9"/>
      <c r="N1930" s="9"/>
      <c r="O1930" s="9"/>
      <c r="P1930" s="9"/>
      <c r="Q1930" s="9"/>
      <c r="R1930" s="9"/>
      <c r="S1930" s="9"/>
      <c r="T1930" s="9"/>
      <c r="U1930" s="9"/>
      <c r="V1930" s="9"/>
      <c r="W1930" s="9"/>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c r="BU1930" s="6"/>
      <c r="BV1930" s="6"/>
      <c r="BW1930" s="9"/>
      <c r="BX1930" s="9"/>
      <c r="BY1930" s="9"/>
      <c r="BZ1930" s="9"/>
      <c r="CA1930" s="9"/>
      <c r="CB1930" s="9"/>
      <c r="CC1930" s="9"/>
      <c r="CD1930" s="9"/>
      <c r="CE1930" s="9"/>
      <c r="CF1930" s="9"/>
      <c r="CG1930" s="9"/>
      <c r="CH1930" s="9"/>
      <c r="CI1930" s="9"/>
      <c r="CJ1930" s="9"/>
      <c r="CK1930" s="9"/>
      <c r="CL1930" s="9"/>
      <c r="CM1930" s="9"/>
      <c r="CN1930" s="9"/>
      <c r="CO1930" s="9"/>
      <c r="CP1930" s="9"/>
      <c r="CQ1930" s="9"/>
      <c r="CR1930" s="9"/>
      <c r="CS1930" s="9"/>
      <c r="CT1930" s="9"/>
      <c r="CU1930" s="9"/>
      <c r="CV1930" s="9"/>
      <c r="CW1930" s="9"/>
      <c r="CX1930" s="9"/>
      <c r="CY1930" s="9"/>
      <c r="CZ1930" s="9"/>
      <c r="DA1930" s="9"/>
      <c r="DB1930" s="9"/>
      <c r="DC1930" s="9"/>
      <c r="DD1930" s="9"/>
      <c r="DE1930" s="9"/>
      <c r="DF1930" s="9"/>
      <c r="DG1930" s="9"/>
      <c r="DH1930" s="9"/>
      <c r="DI1930" s="9"/>
      <c r="DJ1930" s="9"/>
      <c r="DK1930" s="9"/>
      <c r="DL1930" s="9"/>
      <c r="DM1930" s="9"/>
      <c r="DN1930" s="9"/>
      <c r="DO1930" s="9"/>
      <c r="DP1930" s="9"/>
      <c r="DQ1930" s="9"/>
    </row>
    <row r="1931" spans="1:121" hidden="1">
      <c r="A1931" s="9"/>
      <c r="B1931" s="9"/>
      <c r="C1931" s="9"/>
      <c r="D1931" s="9"/>
      <c r="E1931" s="9"/>
      <c r="F1931" s="9"/>
      <c r="G1931" s="9"/>
      <c r="H1931" s="9"/>
      <c r="I1931" s="9"/>
      <c r="J1931" s="9"/>
      <c r="K1931" s="9"/>
      <c r="L1931" s="9"/>
      <c r="M1931" s="9"/>
      <c r="N1931" s="9"/>
      <c r="O1931" s="9"/>
      <c r="P1931" s="9"/>
      <c r="Q1931" s="9"/>
      <c r="R1931" s="9"/>
      <c r="S1931" s="9"/>
      <c r="T1931" s="9"/>
      <c r="U1931" s="9"/>
      <c r="V1931" s="9"/>
      <c r="W1931" s="9"/>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c r="BU1931" s="6"/>
      <c r="BV1931" s="6"/>
      <c r="BW1931" s="9"/>
      <c r="BX1931" s="9"/>
      <c r="BY1931" s="9"/>
      <c r="BZ1931" s="9"/>
      <c r="CA1931" s="9"/>
      <c r="CB1931" s="9"/>
      <c r="CC1931" s="9"/>
      <c r="CD1931" s="9"/>
      <c r="CE1931" s="9"/>
      <c r="CF1931" s="9"/>
      <c r="CG1931" s="9"/>
      <c r="CH1931" s="9"/>
      <c r="CI1931" s="9"/>
      <c r="CJ1931" s="9"/>
      <c r="CK1931" s="9"/>
      <c r="CL1931" s="9"/>
      <c r="CM1931" s="9"/>
      <c r="CN1931" s="9"/>
      <c r="CO1931" s="9"/>
      <c r="CP1931" s="9"/>
      <c r="CQ1931" s="9"/>
      <c r="CR1931" s="9"/>
      <c r="CS1931" s="9"/>
      <c r="CT1931" s="9"/>
      <c r="CU1931" s="9"/>
      <c r="CV1931" s="9"/>
      <c r="CW1931" s="9"/>
      <c r="CX1931" s="9"/>
      <c r="CY1931" s="9"/>
      <c r="CZ1931" s="9"/>
      <c r="DA1931" s="9"/>
      <c r="DB1931" s="9"/>
      <c r="DC1931" s="9"/>
      <c r="DD1931" s="9"/>
      <c r="DE1931" s="9"/>
      <c r="DF1931" s="9"/>
      <c r="DG1931" s="9"/>
      <c r="DH1931" s="9"/>
      <c r="DI1931" s="9"/>
      <c r="DJ1931" s="9"/>
      <c r="DK1931" s="9"/>
      <c r="DL1931" s="9"/>
      <c r="DM1931" s="9"/>
      <c r="DN1931" s="9"/>
      <c r="DO1931" s="9"/>
      <c r="DP1931" s="9"/>
      <c r="DQ1931" s="9"/>
    </row>
    <row r="1932" spans="1:121" hidden="1">
      <c r="A1932" s="9"/>
      <c r="B1932" s="9"/>
      <c r="C1932" s="9"/>
      <c r="D1932" s="9"/>
      <c r="E1932" s="9"/>
      <c r="F1932" s="9"/>
      <c r="G1932" s="9"/>
      <c r="H1932" s="9"/>
      <c r="I1932" s="9"/>
      <c r="J1932" s="9"/>
      <c r="K1932" s="9"/>
      <c r="L1932" s="9"/>
      <c r="M1932" s="9"/>
      <c r="N1932" s="9"/>
      <c r="O1932" s="9"/>
      <c r="P1932" s="9"/>
      <c r="Q1932" s="9"/>
      <c r="R1932" s="9"/>
      <c r="S1932" s="9"/>
      <c r="T1932" s="9"/>
      <c r="U1932" s="9"/>
      <c r="V1932" s="9"/>
      <c r="W1932" s="9"/>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c r="BU1932" s="6"/>
      <c r="BV1932" s="6"/>
      <c r="BW1932" s="9"/>
      <c r="BX1932" s="9"/>
      <c r="BY1932" s="9"/>
      <c r="BZ1932" s="9"/>
      <c r="CA1932" s="9"/>
      <c r="CB1932" s="9"/>
      <c r="CC1932" s="9"/>
      <c r="CD1932" s="9"/>
      <c r="CE1932" s="9"/>
      <c r="CF1932" s="9"/>
      <c r="CG1932" s="9"/>
      <c r="CH1932" s="9"/>
      <c r="CI1932" s="9"/>
      <c r="CJ1932" s="9"/>
      <c r="CK1932" s="9"/>
      <c r="CL1932" s="9"/>
      <c r="CM1932" s="9"/>
      <c r="CN1932" s="9"/>
      <c r="CO1932" s="9"/>
      <c r="CP1932" s="9"/>
      <c r="CQ1932" s="9"/>
      <c r="CR1932" s="9"/>
      <c r="CS1932" s="9"/>
      <c r="CT1932" s="9"/>
      <c r="CU1932" s="9"/>
      <c r="CV1932" s="9"/>
      <c r="CW1932" s="9"/>
      <c r="CX1932" s="9"/>
      <c r="CY1932" s="9"/>
      <c r="CZ1932" s="9"/>
      <c r="DA1932" s="9"/>
      <c r="DB1932" s="9"/>
      <c r="DC1932" s="9"/>
      <c r="DD1932" s="9"/>
      <c r="DE1932" s="9"/>
      <c r="DF1932" s="9"/>
      <c r="DG1932" s="9"/>
      <c r="DH1932" s="9"/>
      <c r="DI1932" s="9"/>
      <c r="DJ1932" s="9"/>
      <c r="DK1932" s="9"/>
      <c r="DL1932" s="9"/>
      <c r="DM1932" s="9"/>
      <c r="DN1932" s="9"/>
      <c r="DO1932" s="9"/>
      <c r="DP1932" s="9"/>
      <c r="DQ1932" s="9"/>
    </row>
    <row r="1933" spans="1:121" hidden="1">
      <c r="A1933" s="9"/>
      <c r="B1933" s="9"/>
      <c r="C1933" s="9"/>
      <c r="D1933" s="9"/>
      <c r="E1933" s="9"/>
      <c r="F1933" s="9"/>
      <c r="G1933" s="9"/>
      <c r="H1933" s="9"/>
      <c r="I1933" s="9"/>
      <c r="J1933" s="9"/>
      <c r="K1933" s="9"/>
      <c r="L1933" s="9"/>
      <c r="M1933" s="9"/>
      <c r="N1933" s="9"/>
      <c r="O1933" s="9"/>
      <c r="P1933" s="9"/>
      <c r="Q1933" s="9"/>
      <c r="R1933" s="9"/>
      <c r="S1933" s="9"/>
      <c r="T1933" s="9"/>
      <c r="U1933" s="9"/>
      <c r="V1933" s="9"/>
      <c r="W1933" s="9"/>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c r="BU1933" s="6"/>
      <c r="BV1933" s="6"/>
      <c r="BW1933" s="9"/>
      <c r="BX1933" s="9"/>
      <c r="BY1933" s="9"/>
      <c r="BZ1933" s="9"/>
      <c r="CA1933" s="9"/>
      <c r="CB1933" s="9"/>
      <c r="CC1933" s="9"/>
      <c r="CD1933" s="9"/>
      <c r="CE1933" s="9"/>
      <c r="CF1933" s="9"/>
      <c r="CG1933" s="9"/>
      <c r="CH1933" s="9"/>
      <c r="CI1933" s="9"/>
      <c r="CJ1933" s="9"/>
      <c r="CK1933" s="9"/>
      <c r="CL1933" s="9"/>
      <c r="CM1933" s="9"/>
      <c r="CN1933" s="9"/>
      <c r="CO1933" s="9"/>
      <c r="CP1933" s="9"/>
      <c r="CQ1933" s="9"/>
      <c r="CR1933" s="9"/>
      <c r="CS1933" s="9"/>
      <c r="CT1933" s="9"/>
      <c r="CU1933" s="9"/>
      <c r="CV1933" s="9"/>
      <c r="CW1933" s="9"/>
      <c r="CX1933" s="9"/>
      <c r="CY1933" s="9"/>
      <c r="CZ1933" s="9"/>
      <c r="DA1933" s="9"/>
      <c r="DB1933" s="9"/>
      <c r="DC1933" s="9"/>
      <c r="DD1933" s="9"/>
      <c r="DE1933" s="9"/>
      <c r="DF1933" s="9"/>
      <c r="DG1933" s="9"/>
      <c r="DH1933" s="9"/>
      <c r="DI1933" s="9"/>
      <c r="DJ1933" s="9"/>
      <c r="DK1933" s="9"/>
      <c r="DL1933" s="9"/>
      <c r="DM1933" s="9"/>
      <c r="DN1933" s="9"/>
      <c r="DO1933" s="9"/>
      <c r="DP1933" s="9"/>
      <c r="DQ1933" s="9"/>
    </row>
    <row r="1934" spans="1:121" hidden="1">
      <c r="A1934" s="9"/>
      <c r="B1934" s="9"/>
      <c r="C1934" s="9"/>
      <c r="D1934" s="9"/>
      <c r="E1934" s="9"/>
      <c r="F1934" s="9"/>
      <c r="G1934" s="9"/>
      <c r="H1934" s="9"/>
      <c r="I1934" s="9"/>
      <c r="J1934" s="9"/>
      <c r="K1934" s="9"/>
      <c r="L1934" s="9"/>
      <c r="M1934" s="9"/>
      <c r="N1934" s="9"/>
      <c r="O1934" s="9"/>
      <c r="P1934" s="9"/>
      <c r="Q1934" s="9"/>
      <c r="R1934" s="9"/>
      <c r="S1934" s="9"/>
      <c r="T1934" s="9"/>
      <c r="U1934" s="9"/>
      <c r="V1934" s="9"/>
      <c r="W1934" s="9"/>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c r="BU1934" s="6"/>
      <c r="BV1934" s="6"/>
      <c r="BW1934" s="9"/>
      <c r="BX1934" s="9"/>
      <c r="BY1934" s="9"/>
      <c r="BZ1934" s="9"/>
      <c r="CA1934" s="9"/>
      <c r="CB1934" s="9"/>
      <c r="CC1934" s="9"/>
      <c r="CD1934" s="9"/>
      <c r="CE1934" s="9"/>
      <c r="CF1934" s="9"/>
      <c r="CG1934" s="9"/>
      <c r="CH1934" s="9"/>
      <c r="CI1934" s="9"/>
      <c r="CJ1934" s="9"/>
      <c r="CK1934" s="9"/>
      <c r="CL1934" s="9"/>
      <c r="CM1934" s="9"/>
      <c r="CN1934" s="9"/>
      <c r="CO1934" s="9"/>
      <c r="CP1934" s="9"/>
      <c r="CQ1934" s="9"/>
      <c r="CR1934" s="9"/>
      <c r="CS1934" s="9"/>
      <c r="CT1934" s="9"/>
      <c r="CU1934" s="9"/>
      <c r="CV1934" s="9"/>
      <c r="CW1934" s="9"/>
      <c r="CX1934" s="9"/>
      <c r="CY1934" s="9"/>
      <c r="CZ1934" s="9"/>
      <c r="DA1934" s="9"/>
      <c r="DB1934" s="9"/>
      <c r="DC1934" s="9"/>
      <c r="DD1934" s="9"/>
      <c r="DE1934" s="9"/>
      <c r="DF1934" s="9"/>
      <c r="DG1934" s="9"/>
      <c r="DH1934" s="9"/>
      <c r="DI1934" s="9"/>
      <c r="DJ1934" s="9"/>
      <c r="DK1934" s="9"/>
      <c r="DL1934" s="9"/>
      <c r="DM1934" s="9"/>
      <c r="DN1934" s="9"/>
      <c r="DO1934" s="9"/>
      <c r="DP1934" s="9"/>
      <c r="DQ1934" s="9"/>
    </row>
    <row r="1935" spans="1:121" hidden="1">
      <c r="A1935" s="9"/>
      <c r="B1935" s="9"/>
      <c r="C1935" s="9"/>
      <c r="D1935" s="9"/>
      <c r="E1935" s="9"/>
      <c r="F1935" s="9"/>
      <c r="G1935" s="9"/>
      <c r="H1935" s="9"/>
      <c r="I1935" s="9"/>
      <c r="J1935" s="9"/>
      <c r="K1935" s="9"/>
      <c r="L1935" s="9"/>
      <c r="M1935" s="9"/>
      <c r="N1935" s="9"/>
      <c r="O1935" s="9"/>
      <c r="P1935" s="9"/>
      <c r="Q1935" s="9"/>
      <c r="R1935" s="9"/>
      <c r="S1935" s="9"/>
      <c r="T1935" s="9"/>
      <c r="U1935" s="9"/>
      <c r="V1935" s="9"/>
      <c r="W1935" s="9"/>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c r="BU1935" s="6"/>
      <c r="BV1935" s="6"/>
      <c r="BW1935" s="9"/>
      <c r="BX1935" s="9"/>
      <c r="BY1935" s="9"/>
      <c r="BZ1935" s="9"/>
      <c r="CA1935" s="9"/>
      <c r="CB1935" s="9"/>
      <c r="CC1935" s="9"/>
      <c r="CD1935" s="9"/>
      <c r="CE1935" s="9"/>
      <c r="CF1935" s="9"/>
      <c r="CG1935" s="9"/>
      <c r="CH1935" s="9"/>
      <c r="CI1935" s="9"/>
      <c r="CJ1935" s="9"/>
      <c r="CK1935" s="9"/>
      <c r="CL1935" s="9"/>
      <c r="CM1935" s="9"/>
      <c r="CN1935" s="9"/>
      <c r="CO1935" s="9"/>
      <c r="CP1935" s="9"/>
      <c r="CQ1935" s="9"/>
      <c r="CR1935" s="9"/>
      <c r="CS1935" s="9"/>
      <c r="CT1935" s="9"/>
      <c r="CU1935" s="9"/>
      <c r="CV1935" s="9"/>
      <c r="CW1935" s="9"/>
      <c r="CX1935" s="9"/>
      <c r="CY1935" s="9"/>
      <c r="CZ1935" s="9"/>
      <c r="DA1935" s="9"/>
      <c r="DB1935" s="9"/>
      <c r="DC1935" s="9"/>
      <c r="DD1935" s="9"/>
      <c r="DE1935" s="9"/>
      <c r="DF1935" s="9"/>
      <c r="DG1935" s="9"/>
      <c r="DH1935" s="9"/>
      <c r="DI1935" s="9"/>
      <c r="DJ1935" s="9"/>
      <c r="DK1935" s="9"/>
      <c r="DL1935" s="9"/>
      <c r="DM1935" s="9"/>
      <c r="DN1935" s="9"/>
      <c r="DO1935" s="9"/>
      <c r="DP1935" s="9"/>
      <c r="DQ1935" s="9"/>
    </row>
    <row r="1936" spans="1:121" hidden="1">
      <c r="A1936" s="9"/>
      <c r="B1936" s="9"/>
      <c r="C1936" s="9"/>
      <c r="D1936" s="9"/>
      <c r="E1936" s="9"/>
      <c r="F1936" s="9"/>
      <c r="G1936" s="9"/>
      <c r="H1936" s="9"/>
      <c r="I1936" s="9"/>
      <c r="J1936" s="9"/>
      <c r="K1936" s="9"/>
      <c r="L1936" s="9"/>
      <c r="M1936" s="9"/>
      <c r="N1936" s="9"/>
      <c r="O1936" s="9"/>
      <c r="P1936" s="9"/>
      <c r="Q1936" s="9"/>
      <c r="R1936" s="9"/>
      <c r="S1936" s="9"/>
      <c r="T1936" s="9"/>
      <c r="U1936" s="9"/>
      <c r="V1936" s="9"/>
      <c r="W1936" s="9"/>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c r="BU1936" s="6"/>
      <c r="BV1936" s="6"/>
      <c r="BW1936" s="9"/>
      <c r="BX1936" s="9"/>
      <c r="BY1936" s="9"/>
      <c r="BZ1936" s="9"/>
      <c r="CA1936" s="9"/>
      <c r="CB1936" s="9"/>
      <c r="CC1936" s="9"/>
      <c r="CD1936" s="9"/>
      <c r="CE1936" s="9"/>
      <c r="CF1936" s="9"/>
      <c r="CG1936" s="9"/>
      <c r="CH1936" s="9"/>
      <c r="CI1936" s="9"/>
      <c r="CJ1936" s="9"/>
      <c r="CK1936" s="9"/>
      <c r="CL1936" s="9"/>
      <c r="CM1936" s="9"/>
      <c r="CN1936" s="9"/>
      <c r="CO1936" s="9"/>
      <c r="CP1936" s="9"/>
      <c r="CQ1936" s="9"/>
      <c r="CR1936" s="9"/>
      <c r="CS1936" s="9"/>
      <c r="CT1936" s="9"/>
      <c r="CU1936" s="9"/>
      <c r="CV1936" s="9"/>
      <c r="CW1936" s="9"/>
      <c r="CX1936" s="9"/>
      <c r="CY1936" s="9"/>
      <c r="CZ1936" s="9"/>
      <c r="DA1936" s="9"/>
      <c r="DB1936" s="9"/>
      <c r="DC1936" s="9"/>
      <c r="DD1936" s="9"/>
      <c r="DE1936" s="9"/>
      <c r="DF1936" s="9"/>
      <c r="DG1936" s="9"/>
      <c r="DH1936" s="9"/>
      <c r="DI1936" s="9"/>
      <c r="DJ1936" s="9"/>
      <c r="DK1936" s="9"/>
      <c r="DL1936" s="9"/>
      <c r="DM1936" s="9"/>
      <c r="DN1936" s="9"/>
      <c r="DO1936" s="9"/>
      <c r="DP1936" s="9"/>
      <c r="DQ1936" s="9"/>
    </row>
    <row r="1937" spans="1:121" hidden="1">
      <c r="A1937" s="9"/>
      <c r="B1937" s="9"/>
      <c r="C1937" s="9"/>
      <c r="D1937" s="9"/>
      <c r="E1937" s="9"/>
      <c r="F1937" s="9"/>
      <c r="G1937" s="9"/>
      <c r="H1937" s="9"/>
      <c r="I1937" s="9"/>
      <c r="J1937" s="9"/>
      <c r="K1937" s="9"/>
      <c r="L1937" s="9"/>
      <c r="M1937" s="9"/>
      <c r="N1937" s="9"/>
      <c r="O1937" s="9"/>
      <c r="P1937" s="9"/>
      <c r="Q1937" s="9"/>
      <c r="R1937" s="9"/>
      <c r="S1937" s="9"/>
      <c r="T1937" s="9"/>
      <c r="U1937" s="9"/>
      <c r="V1937" s="9"/>
      <c r="W1937" s="9"/>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c r="BU1937" s="6"/>
      <c r="BV1937" s="6"/>
      <c r="BW1937" s="9"/>
      <c r="BX1937" s="9"/>
      <c r="BY1937" s="9"/>
      <c r="BZ1937" s="9"/>
      <c r="CA1937" s="9"/>
      <c r="CB1937" s="9"/>
      <c r="CC1937" s="9"/>
      <c r="CD1937" s="9"/>
      <c r="CE1937" s="9"/>
      <c r="CF1937" s="9"/>
      <c r="CG1937" s="9"/>
      <c r="CH1937" s="9"/>
      <c r="CI1937" s="9"/>
      <c r="CJ1937" s="9"/>
      <c r="CK1937" s="9"/>
      <c r="CL1937" s="9"/>
      <c r="CM1937" s="9"/>
      <c r="CN1937" s="9"/>
      <c r="CO1937" s="9"/>
      <c r="CP1937" s="9"/>
      <c r="CQ1937" s="9"/>
      <c r="CR1937" s="9"/>
      <c r="CS1937" s="9"/>
      <c r="CT1937" s="9"/>
      <c r="CU1937" s="9"/>
      <c r="CV1937" s="9"/>
      <c r="CW1937" s="9"/>
      <c r="CX1937" s="9"/>
      <c r="CY1937" s="9"/>
      <c r="CZ1937" s="9"/>
      <c r="DA1937" s="9"/>
      <c r="DB1937" s="9"/>
      <c r="DC1937" s="9"/>
      <c r="DD1937" s="9"/>
      <c r="DE1937" s="9"/>
      <c r="DF1937" s="9"/>
      <c r="DG1937" s="9"/>
      <c r="DH1937" s="9"/>
      <c r="DI1937" s="9"/>
      <c r="DJ1937" s="9"/>
      <c r="DK1937" s="9"/>
      <c r="DL1937" s="9"/>
      <c r="DM1937" s="9"/>
      <c r="DN1937" s="9"/>
      <c r="DO1937" s="9"/>
      <c r="DP1937" s="9"/>
      <c r="DQ1937" s="9"/>
    </row>
    <row r="1938" spans="1:121" hidden="1">
      <c r="A1938" s="9"/>
      <c r="B1938" s="9"/>
      <c r="C1938" s="9"/>
      <c r="D1938" s="9"/>
      <c r="E1938" s="9"/>
      <c r="F1938" s="9"/>
      <c r="G1938" s="9"/>
      <c r="H1938" s="9"/>
      <c r="I1938" s="9"/>
      <c r="J1938" s="9"/>
      <c r="K1938" s="9"/>
      <c r="L1938" s="9"/>
      <c r="M1938" s="9"/>
      <c r="N1938" s="9"/>
      <c r="O1938" s="9"/>
      <c r="P1938" s="9"/>
      <c r="Q1938" s="9"/>
      <c r="R1938" s="9"/>
      <c r="S1938" s="9"/>
      <c r="T1938" s="9"/>
      <c r="U1938" s="9"/>
      <c r="V1938" s="9"/>
      <c r="W1938" s="9"/>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c r="BU1938" s="6"/>
      <c r="BV1938" s="6"/>
      <c r="BW1938" s="9"/>
      <c r="BX1938" s="9"/>
      <c r="BY1938" s="9"/>
      <c r="BZ1938" s="9"/>
      <c r="CA1938" s="9"/>
      <c r="CB1938" s="9"/>
      <c r="CC1938" s="9"/>
      <c r="CD1938" s="9"/>
      <c r="CE1938" s="9"/>
      <c r="CF1938" s="9"/>
      <c r="CG1938" s="9"/>
      <c r="CH1938" s="9"/>
      <c r="CI1938" s="9"/>
      <c r="CJ1938" s="9"/>
      <c r="CK1938" s="9"/>
      <c r="CL1938" s="9"/>
      <c r="CM1938" s="9"/>
      <c r="CN1938" s="9"/>
      <c r="CO1938" s="9"/>
      <c r="CP1938" s="9"/>
      <c r="CQ1938" s="9"/>
      <c r="CR1938" s="9"/>
      <c r="CS1938" s="9"/>
      <c r="CT1938" s="9"/>
      <c r="CU1938" s="9"/>
      <c r="CV1938" s="9"/>
      <c r="CW1938" s="9"/>
      <c r="CX1938" s="9"/>
      <c r="CY1938" s="9"/>
      <c r="CZ1938" s="9"/>
      <c r="DA1938" s="9"/>
      <c r="DB1938" s="9"/>
      <c r="DC1938" s="9"/>
      <c r="DD1938" s="9"/>
      <c r="DE1938" s="9"/>
      <c r="DF1938" s="9"/>
      <c r="DG1938" s="9"/>
      <c r="DH1938" s="9"/>
      <c r="DI1938" s="9"/>
      <c r="DJ1938" s="9"/>
      <c r="DK1938" s="9"/>
      <c r="DL1938" s="9"/>
      <c r="DM1938" s="9"/>
      <c r="DN1938" s="9"/>
      <c r="DO1938" s="9"/>
      <c r="DP1938" s="9"/>
      <c r="DQ1938" s="9"/>
    </row>
    <row r="1939" spans="1:121" hidden="1">
      <c r="A1939" s="9"/>
      <c r="B1939" s="9"/>
      <c r="C1939" s="9"/>
      <c r="D1939" s="9"/>
      <c r="E1939" s="9"/>
      <c r="F1939" s="9"/>
      <c r="G1939" s="9"/>
      <c r="H1939" s="9"/>
      <c r="I1939" s="9"/>
      <c r="J1939" s="9"/>
      <c r="K1939" s="9"/>
      <c r="L1939" s="9"/>
      <c r="M1939" s="9"/>
      <c r="N1939" s="9"/>
      <c r="O1939" s="9"/>
      <c r="P1939" s="9"/>
      <c r="Q1939" s="9"/>
      <c r="R1939" s="9"/>
      <c r="S1939" s="9"/>
      <c r="T1939" s="9"/>
      <c r="U1939" s="9"/>
      <c r="V1939" s="9"/>
      <c r="W1939" s="9"/>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c r="BU1939" s="6"/>
      <c r="BV1939" s="6"/>
      <c r="BW1939" s="9"/>
      <c r="BX1939" s="9"/>
      <c r="BY1939" s="9"/>
      <c r="BZ1939" s="9"/>
      <c r="CA1939" s="9"/>
      <c r="CB1939" s="9"/>
      <c r="CC1939" s="9"/>
      <c r="CD1939" s="9"/>
      <c r="CE1939" s="9"/>
      <c r="CF1939" s="9"/>
      <c r="CG1939" s="9"/>
      <c r="CH1939" s="9"/>
      <c r="CI1939" s="9"/>
      <c r="CJ1939" s="9"/>
      <c r="CK1939" s="9"/>
      <c r="CL1939" s="9"/>
      <c r="CM1939" s="9"/>
      <c r="CN1939" s="9"/>
      <c r="CO1939" s="9"/>
      <c r="CP1939" s="9"/>
      <c r="CQ1939" s="9"/>
      <c r="CR1939" s="9"/>
      <c r="CS1939" s="9"/>
      <c r="CT1939" s="9"/>
      <c r="CU1939" s="9"/>
      <c r="CV1939" s="9"/>
      <c r="CW1939" s="9"/>
      <c r="CX1939" s="9"/>
      <c r="CY1939" s="9"/>
      <c r="CZ1939" s="9"/>
      <c r="DA1939" s="9"/>
      <c r="DB1939" s="9"/>
      <c r="DC1939" s="9"/>
      <c r="DD1939" s="9"/>
      <c r="DE1939" s="9"/>
      <c r="DF1939" s="9"/>
      <c r="DG1939" s="9"/>
      <c r="DH1939" s="9"/>
      <c r="DI1939" s="9"/>
      <c r="DJ1939" s="9"/>
      <c r="DK1939" s="9"/>
      <c r="DL1939" s="9"/>
      <c r="DM1939" s="9"/>
      <c r="DN1939" s="9"/>
      <c r="DO1939" s="9"/>
      <c r="DP1939" s="9"/>
      <c r="DQ1939" s="9"/>
    </row>
    <row r="1940" spans="1:121" hidden="1">
      <c r="A1940" s="9"/>
      <c r="B1940" s="9"/>
      <c r="C1940" s="9"/>
      <c r="D1940" s="9"/>
      <c r="E1940" s="9"/>
      <c r="F1940" s="9"/>
      <c r="G1940" s="9"/>
      <c r="H1940" s="9"/>
      <c r="I1940" s="9"/>
      <c r="J1940" s="9"/>
      <c r="K1940" s="9"/>
      <c r="L1940" s="9"/>
      <c r="M1940" s="9"/>
      <c r="N1940" s="9"/>
      <c r="O1940" s="9"/>
      <c r="P1940" s="9"/>
      <c r="Q1940" s="9"/>
      <c r="R1940" s="9"/>
      <c r="S1940" s="9"/>
      <c r="T1940" s="9"/>
      <c r="U1940" s="9"/>
      <c r="V1940" s="9"/>
      <c r="W1940" s="9"/>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c r="BU1940" s="6"/>
      <c r="BV1940" s="6"/>
      <c r="BW1940" s="9"/>
      <c r="BX1940" s="9"/>
      <c r="BY1940" s="9"/>
      <c r="BZ1940" s="9"/>
      <c r="CA1940" s="9"/>
      <c r="CB1940" s="9"/>
      <c r="CC1940" s="9"/>
      <c r="CD1940" s="9"/>
      <c r="CE1940" s="9"/>
      <c r="CF1940" s="9"/>
      <c r="CG1940" s="9"/>
      <c r="CH1940" s="9"/>
      <c r="CI1940" s="9"/>
      <c r="CJ1940" s="9"/>
      <c r="CK1940" s="9"/>
      <c r="CL1940" s="9"/>
      <c r="CM1940" s="9"/>
      <c r="CN1940" s="9"/>
      <c r="CO1940" s="9"/>
      <c r="CP1940" s="9"/>
      <c r="CQ1940" s="9"/>
      <c r="CR1940" s="9"/>
      <c r="CS1940" s="9"/>
      <c r="CT1940" s="9"/>
      <c r="CU1940" s="9"/>
      <c r="CV1940" s="9"/>
      <c r="CW1940" s="9"/>
      <c r="CX1940" s="9"/>
      <c r="CY1940" s="9"/>
      <c r="CZ1940" s="9"/>
      <c r="DA1940" s="9"/>
      <c r="DB1940" s="9"/>
      <c r="DC1940" s="9"/>
      <c r="DD1940" s="9"/>
      <c r="DE1940" s="9"/>
      <c r="DF1940" s="9"/>
      <c r="DG1940" s="9"/>
      <c r="DH1940" s="9"/>
      <c r="DI1940" s="9"/>
      <c r="DJ1940" s="9"/>
      <c r="DK1940" s="9"/>
      <c r="DL1940" s="9"/>
      <c r="DM1940" s="9"/>
      <c r="DN1940" s="9"/>
      <c r="DO1940" s="9"/>
      <c r="DP1940" s="9"/>
      <c r="DQ1940" s="9"/>
    </row>
    <row r="1941" spans="1:121" hidden="1">
      <c r="A1941" s="9"/>
      <c r="B1941" s="9"/>
      <c r="C1941" s="9"/>
      <c r="D1941" s="9"/>
      <c r="E1941" s="9"/>
      <c r="F1941" s="9"/>
      <c r="G1941" s="9"/>
      <c r="H1941" s="9"/>
      <c r="I1941" s="9"/>
      <c r="J1941" s="9"/>
      <c r="K1941" s="9"/>
      <c r="L1941" s="9"/>
      <c r="M1941" s="9"/>
      <c r="N1941" s="9"/>
      <c r="O1941" s="9"/>
      <c r="P1941" s="9"/>
      <c r="Q1941" s="9"/>
      <c r="R1941" s="9"/>
      <c r="S1941" s="9"/>
      <c r="T1941" s="9"/>
      <c r="U1941" s="9"/>
      <c r="V1941" s="9"/>
      <c r="W1941" s="9"/>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c r="BU1941" s="6"/>
      <c r="BV1941" s="6"/>
      <c r="BW1941" s="9"/>
      <c r="BX1941" s="9"/>
      <c r="BY1941" s="9"/>
      <c r="BZ1941" s="9"/>
      <c r="CA1941" s="9"/>
      <c r="CB1941" s="9"/>
      <c r="CC1941" s="9"/>
      <c r="CD1941" s="9"/>
      <c r="CE1941" s="9"/>
      <c r="CF1941" s="9"/>
      <c r="CG1941" s="9"/>
      <c r="CH1941" s="9"/>
      <c r="CI1941" s="9"/>
      <c r="CJ1941" s="9"/>
      <c r="CK1941" s="9"/>
      <c r="CL1941" s="9"/>
      <c r="CM1941" s="9"/>
      <c r="CN1941" s="9"/>
      <c r="CO1941" s="9"/>
      <c r="CP1941" s="9"/>
      <c r="CQ1941" s="9"/>
      <c r="CR1941" s="9"/>
      <c r="CS1941" s="9"/>
      <c r="CT1941" s="9"/>
      <c r="CU1941" s="9"/>
      <c r="CV1941" s="9"/>
      <c r="CW1941" s="9"/>
      <c r="CX1941" s="9"/>
      <c r="CY1941" s="9"/>
      <c r="CZ1941" s="9"/>
      <c r="DA1941" s="9"/>
      <c r="DB1941" s="9"/>
      <c r="DC1941" s="9"/>
      <c r="DD1941" s="9"/>
      <c r="DE1941" s="9"/>
      <c r="DF1941" s="9"/>
      <c r="DG1941" s="9"/>
      <c r="DH1941" s="9"/>
      <c r="DI1941" s="9"/>
      <c r="DJ1941" s="9"/>
      <c r="DK1941" s="9"/>
      <c r="DL1941" s="9"/>
      <c r="DM1941" s="9"/>
      <c r="DN1941" s="9"/>
      <c r="DO1941" s="9"/>
      <c r="DP1941" s="9"/>
      <c r="DQ1941" s="9"/>
    </row>
    <row r="1942" spans="1:121" hidden="1">
      <c r="A1942" s="9"/>
      <c r="B1942" s="9"/>
      <c r="C1942" s="9"/>
      <c r="D1942" s="9"/>
      <c r="E1942" s="9"/>
      <c r="F1942" s="9"/>
      <c r="G1942" s="9"/>
      <c r="H1942" s="9"/>
      <c r="I1942" s="9"/>
      <c r="J1942" s="9"/>
      <c r="K1942" s="9"/>
      <c r="L1942" s="9"/>
      <c r="M1942" s="9"/>
      <c r="N1942" s="9"/>
      <c r="O1942" s="9"/>
      <c r="P1942" s="9"/>
      <c r="Q1942" s="9"/>
      <c r="R1942" s="9"/>
      <c r="S1942" s="9"/>
      <c r="T1942" s="9"/>
      <c r="U1942" s="9"/>
      <c r="V1942" s="9"/>
      <c r="W1942" s="9"/>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c r="BT1942" s="6"/>
      <c r="BU1942" s="6"/>
      <c r="BV1942" s="6"/>
      <c r="BW1942" s="9"/>
      <c r="BX1942" s="9"/>
      <c r="BY1942" s="9"/>
      <c r="BZ1942" s="9"/>
      <c r="CA1942" s="9"/>
      <c r="CB1942" s="9"/>
      <c r="CC1942" s="9"/>
      <c r="CD1942" s="9"/>
      <c r="CE1942" s="9"/>
      <c r="CF1942" s="9"/>
      <c r="CG1942" s="9"/>
      <c r="CH1942" s="9"/>
      <c r="CI1942" s="9"/>
      <c r="CJ1942" s="9"/>
      <c r="CK1942" s="9"/>
      <c r="CL1942" s="9"/>
      <c r="CM1942" s="9"/>
      <c r="CN1942" s="9"/>
      <c r="CO1942" s="9"/>
      <c r="CP1942" s="9"/>
      <c r="CQ1942" s="9"/>
      <c r="CR1942" s="9"/>
      <c r="CS1942" s="9"/>
      <c r="CT1942" s="9"/>
      <c r="CU1942" s="9"/>
      <c r="CV1942" s="9"/>
      <c r="CW1942" s="9"/>
      <c r="CX1942" s="9"/>
      <c r="CY1942" s="9"/>
      <c r="CZ1942" s="9"/>
      <c r="DA1942" s="9"/>
      <c r="DB1942" s="9"/>
      <c r="DC1942" s="9"/>
      <c r="DD1942" s="9"/>
      <c r="DE1942" s="9"/>
      <c r="DF1942" s="9"/>
      <c r="DG1942" s="9"/>
      <c r="DH1942" s="9"/>
      <c r="DI1942" s="9"/>
      <c r="DJ1942" s="9"/>
      <c r="DK1942" s="9"/>
      <c r="DL1942" s="9"/>
      <c r="DM1942" s="9"/>
      <c r="DN1942" s="9"/>
      <c r="DO1942" s="9"/>
      <c r="DP1942" s="9"/>
      <c r="DQ1942" s="9"/>
    </row>
    <row r="1943" spans="1:121" hidden="1">
      <c r="A1943" s="9"/>
      <c r="B1943" s="9"/>
      <c r="C1943" s="9"/>
      <c r="D1943" s="9"/>
      <c r="E1943" s="9"/>
      <c r="F1943" s="9"/>
      <c r="G1943" s="9"/>
      <c r="H1943" s="9"/>
      <c r="I1943" s="9"/>
      <c r="J1943" s="9"/>
      <c r="K1943" s="9"/>
      <c r="L1943" s="9"/>
      <c r="M1943" s="9"/>
      <c r="N1943" s="9"/>
      <c r="O1943" s="9"/>
      <c r="P1943" s="9"/>
      <c r="Q1943" s="9"/>
      <c r="R1943" s="9"/>
      <c r="S1943" s="9"/>
      <c r="T1943" s="9"/>
      <c r="U1943" s="9"/>
      <c r="V1943" s="9"/>
      <c r="W1943" s="9"/>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c r="BU1943" s="6"/>
      <c r="BV1943" s="6"/>
      <c r="BW1943" s="9"/>
      <c r="BX1943" s="9"/>
      <c r="BY1943" s="9"/>
      <c r="BZ1943" s="9"/>
      <c r="CA1943" s="9"/>
      <c r="CB1943" s="9"/>
      <c r="CC1943" s="9"/>
      <c r="CD1943" s="9"/>
      <c r="CE1943" s="9"/>
      <c r="CF1943" s="9"/>
      <c r="CG1943" s="9"/>
      <c r="CH1943" s="9"/>
      <c r="CI1943" s="9"/>
      <c r="CJ1943" s="9"/>
      <c r="CK1943" s="9"/>
      <c r="CL1943" s="9"/>
      <c r="CM1943" s="9"/>
      <c r="CN1943" s="9"/>
      <c r="CO1943" s="9"/>
      <c r="CP1943" s="9"/>
      <c r="CQ1943" s="9"/>
      <c r="CR1943" s="9"/>
      <c r="CS1943" s="9"/>
      <c r="CT1943" s="9"/>
      <c r="CU1943" s="9"/>
      <c r="CV1943" s="9"/>
      <c r="CW1943" s="9"/>
      <c r="CX1943" s="9"/>
      <c r="CY1943" s="9"/>
      <c r="CZ1943" s="9"/>
      <c r="DA1943" s="9"/>
      <c r="DB1943" s="9"/>
      <c r="DC1943" s="9"/>
      <c r="DD1943" s="9"/>
      <c r="DE1943" s="9"/>
      <c r="DF1943" s="9"/>
      <c r="DG1943" s="9"/>
      <c r="DH1943" s="9"/>
      <c r="DI1943" s="9"/>
      <c r="DJ1943" s="9"/>
      <c r="DK1943" s="9"/>
      <c r="DL1943" s="9"/>
      <c r="DM1943" s="9"/>
      <c r="DN1943" s="9"/>
      <c r="DO1943" s="9"/>
      <c r="DP1943" s="9"/>
      <c r="DQ1943" s="9"/>
    </row>
    <row r="1944" spans="1:121" hidden="1">
      <c r="A1944" s="9"/>
      <c r="B1944" s="9"/>
      <c r="C1944" s="9"/>
      <c r="D1944" s="9"/>
      <c r="E1944" s="9"/>
      <c r="F1944" s="9"/>
      <c r="G1944" s="9"/>
      <c r="H1944" s="9"/>
      <c r="I1944" s="9"/>
      <c r="J1944" s="9"/>
      <c r="K1944" s="9"/>
      <c r="L1944" s="9"/>
      <c r="M1944" s="9"/>
      <c r="N1944" s="9"/>
      <c r="O1944" s="9"/>
      <c r="P1944" s="9"/>
      <c r="Q1944" s="9"/>
      <c r="R1944" s="9"/>
      <c r="S1944" s="9"/>
      <c r="T1944" s="9"/>
      <c r="U1944" s="9"/>
      <c r="V1944" s="9"/>
      <c r="W1944" s="9"/>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c r="BT1944" s="6"/>
      <c r="BU1944" s="6"/>
      <c r="BV1944" s="6"/>
      <c r="BW1944" s="9"/>
      <c r="BX1944" s="9"/>
      <c r="BY1944" s="9"/>
      <c r="BZ1944" s="9"/>
      <c r="CA1944" s="9"/>
      <c r="CB1944" s="9"/>
      <c r="CC1944" s="9"/>
      <c r="CD1944" s="9"/>
      <c r="CE1944" s="9"/>
      <c r="CF1944" s="9"/>
      <c r="CG1944" s="9"/>
      <c r="CH1944" s="9"/>
      <c r="CI1944" s="9"/>
      <c r="CJ1944" s="9"/>
      <c r="CK1944" s="9"/>
      <c r="CL1944" s="9"/>
      <c r="CM1944" s="9"/>
      <c r="CN1944" s="9"/>
      <c r="CO1944" s="9"/>
      <c r="CP1944" s="9"/>
      <c r="CQ1944" s="9"/>
      <c r="CR1944" s="9"/>
      <c r="CS1944" s="9"/>
      <c r="CT1944" s="9"/>
      <c r="CU1944" s="9"/>
      <c r="CV1944" s="9"/>
      <c r="CW1944" s="9"/>
      <c r="CX1944" s="9"/>
      <c r="CY1944" s="9"/>
      <c r="CZ1944" s="9"/>
      <c r="DA1944" s="9"/>
      <c r="DB1944" s="9"/>
      <c r="DC1944" s="9"/>
      <c r="DD1944" s="9"/>
      <c r="DE1944" s="9"/>
      <c r="DF1944" s="9"/>
      <c r="DG1944" s="9"/>
      <c r="DH1944" s="9"/>
      <c r="DI1944" s="9"/>
      <c r="DJ1944" s="9"/>
      <c r="DK1944" s="9"/>
      <c r="DL1944" s="9"/>
      <c r="DM1944" s="9"/>
      <c r="DN1944" s="9"/>
      <c r="DO1944" s="9"/>
      <c r="DP1944" s="9"/>
      <c r="DQ1944" s="9"/>
    </row>
    <row r="1945" spans="1:121" hidden="1">
      <c r="A1945" s="9"/>
      <c r="B1945" s="9"/>
      <c r="C1945" s="9"/>
      <c r="D1945" s="9"/>
      <c r="E1945" s="9"/>
      <c r="F1945" s="9"/>
      <c r="G1945" s="9"/>
      <c r="H1945" s="9"/>
      <c r="I1945" s="9"/>
      <c r="J1945" s="9"/>
      <c r="K1945" s="9"/>
      <c r="L1945" s="9"/>
      <c r="M1945" s="9"/>
      <c r="N1945" s="9"/>
      <c r="O1945" s="9"/>
      <c r="P1945" s="9"/>
      <c r="Q1945" s="9"/>
      <c r="R1945" s="9"/>
      <c r="S1945" s="9"/>
      <c r="T1945" s="9"/>
      <c r="U1945" s="9"/>
      <c r="V1945" s="9"/>
      <c r="W1945" s="9"/>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c r="BT1945" s="6"/>
      <c r="BU1945" s="6"/>
      <c r="BV1945" s="6"/>
      <c r="BW1945" s="9"/>
      <c r="BX1945" s="9"/>
      <c r="BY1945" s="9"/>
      <c r="BZ1945" s="9"/>
      <c r="CA1945" s="9"/>
      <c r="CB1945" s="9"/>
      <c r="CC1945" s="9"/>
      <c r="CD1945" s="9"/>
      <c r="CE1945" s="9"/>
      <c r="CF1945" s="9"/>
      <c r="CG1945" s="9"/>
      <c r="CH1945" s="9"/>
      <c r="CI1945" s="9"/>
      <c r="CJ1945" s="9"/>
      <c r="CK1945" s="9"/>
      <c r="CL1945" s="9"/>
      <c r="CM1945" s="9"/>
      <c r="CN1945" s="9"/>
      <c r="CO1945" s="9"/>
      <c r="CP1945" s="9"/>
      <c r="CQ1945" s="9"/>
      <c r="CR1945" s="9"/>
      <c r="CS1945" s="9"/>
      <c r="CT1945" s="9"/>
      <c r="CU1945" s="9"/>
      <c r="CV1945" s="9"/>
      <c r="CW1945" s="9"/>
      <c r="CX1945" s="9"/>
      <c r="CY1945" s="9"/>
      <c r="CZ1945" s="9"/>
      <c r="DA1945" s="9"/>
      <c r="DB1945" s="9"/>
      <c r="DC1945" s="9"/>
      <c r="DD1945" s="9"/>
      <c r="DE1945" s="9"/>
      <c r="DF1945" s="9"/>
      <c r="DG1945" s="9"/>
      <c r="DH1945" s="9"/>
      <c r="DI1945" s="9"/>
      <c r="DJ1945" s="9"/>
      <c r="DK1945" s="9"/>
      <c r="DL1945" s="9"/>
      <c r="DM1945" s="9"/>
      <c r="DN1945" s="9"/>
      <c r="DO1945" s="9"/>
      <c r="DP1945" s="9"/>
      <c r="DQ1945" s="9"/>
    </row>
    <row r="1946" spans="1:121" hidden="1">
      <c r="A1946" s="9"/>
      <c r="B1946" s="9"/>
      <c r="C1946" s="9"/>
      <c r="D1946" s="9"/>
      <c r="E1946" s="9"/>
      <c r="F1946" s="9"/>
      <c r="G1946" s="9"/>
      <c r="H1946" s="9"/>
      <c r="I1946" s="9"/>
      <c r="J1946" s="9"/>
      <c r="K1946" s="9"/>
      <c r="L1946" s="9"/>
      <c r="M1946" s="9"/>
      <c r="N1946" s="9"/>
      <c r="O1946" s="9"/>
      <c r="P1946" s="9"/>
      <c r="Q1946" s="9"/>
      <c r="R1946" s="9"/>
      <c r="S1946" s="9"/>
      <c r="T1946" s="9"/>
      <c r="U1946" s="9"/>
      <c r="V1946" s="9"/>
      <c r="W1946" s="9"/>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c r="BU1946" s="6"/>
      <c r="BV1946" s="6"/>
      <c r="BW1946" s="9"/>
      <c r="BX1946" s="9"/>
      <c r="BY1946" s="9"/>
      <c r="BZ1946" s="9"/>
      <c r="CA1946" s="9"/>
      <c r="CB1946" s="9"/>
      <c r="CC1946" s="9"/>
      <c r="CD1946" s="9"/>
      <c r="CE1946" s="9"/>
      <c r="CF1946" s="9"/>
      <c r="CG1946" s="9"/>
      <c r="CH1946" s="9"/>
      <c r="CI1946" s="9"/>
      <c r="CJ1946" s="9"/>
      <c r="CK1946" s="9"/>
      <c r="CL1946" s="9"/>
      <c r="CM1946" s="9"/>
      <c r="CN1946" s="9"/>
      <c r="CO1946" s="9"/>
      <c r="CP1946" s="9"/>
      <c r="CQ1946" s="9"/>
      <c r="CR1946" s="9"/>
      <c r="CS1946" s="9"/>
      <c r="CT1946" s="9"/>
      <c r="CU1946" s="9"/>
      <c r="CV1946" s="9"/>
      <c r="CW1946" s="9"/>
      <c r="CX1946" s="9"/>
      <c r="CY1946" s="9"/>
      <c r="CZ1946" s="9"/>
      <c r="DA1946" s="9"/>
      <c r="DB1946" s="9"/>
      <c r="DC1946" s="9"/>
      <c r="DD1946" s="9"/>
      <c r="DE1946" s="9"/>
      <c r="DF1946" s="9"/>
      <c r="DG1946" s="9"/>
      <c r="DH1946" s="9"/>
      <c r="DI1946" s="9"/>
      <c r="DJ1946" s="9"/>
      <c r="DK1946" s="9"/>
      <c r="DL1946" s="9"/>
      <c r="DM1946" s="9"/>
      <c r="DN1946" s="9"/>
      <c r="DO1946" s="9"/>
      <c r="DP1946" s="9"/>
      <c r="DQ1946" s="9"/>
    </row>
    <row r="1947" spans="1:121" hidden="1">
      <c r="A1947" s="9"/>
      <c r="B1947" s="9"/>
      <c r="C1947" s="9"/>
      <c r="D1947" s="9"/>
      <c r="E1947" s="9"/>
      <c r="F1947" s="9"/>
      <c r="G1947" s="9"/>
      <c r="H1947" s="9"/>
      <c r="I1947" s="9"/>
      <c r="J1947" s="9"/>
      <c r="K1947" s="9"/>
      <c r="L1947" s="9"/>
      <c r="M1947" s="9"/>
      <c r="N1947" s="9"/>
      <c r="O1947" s="9"/>
      <c r="P1947" s="9"/>
      <c r="Q1947" s="9"/>
      <c r="R1947" s="9"/>
      <c r="S1947" s="9"/>
      <c r="T1947" s="9"/>
      <c r="U1947" s="9"/>
      <c r="V1947" s="9"/>
      <c r="W1947" s="9"/>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c r="BU1947" s="6"/>
      <c r="BV1947" s="6"/>
      <c r="BW1947" s="9"/>
      <c r="BX1947" s="9"/>
      <c r="BY1947" s="9"/>
      <c r="BZ1947" s="9"/>
      <c r="CA1947" s="9"/>
      <c r="CB1947" s="9"/>
      <c r="CC1947" s="9"/>
      <c r="CD1947" s="9"/>
      <c r="CE1947" s="9"/>
      <c r="CF1947" s="9"/>
      <c r="CG1947" s="9"/>
      <c r="CH1947" s="9"/>
      <c r="CI1947" s="9"/>
      <c r="CJ1947" s="9"/>
      <c r="CK1947" s="9"/>
      <c r="CL1947" s="9"/>
      <c r="CM1947" s="9"/>
      <c r="CN1947" s="9"/>
      <c r="CO1947" s="9"/>
      <c r="CP1947" s="9"/>
      <c r="CQ1947" s="9"/>
      <c r="CR1947" s="9"/>
      <c r="CS1947" s="9"/>
      <c r="CT1947" s="9"/>
      <c r="CU1947" s="9"/>
      <c r="CV1947" s="9"/>
      <c r="CW1947" s="9"/>
      <c r="CX1947" s="9"/>
      <c r="CY1947" s="9"/>
      <c r="CZ1947" s="9"/>
      <c r="DA1947" s="9"/>
      <c r="DB1947" s="9"/>
      <c r="DC1947" s="9"/>
      <c r="DD1947" s="9"/>
      <c r="DE1947" s="9"/>
      <c r="DF1947" s="9"/>
      <c r="DG1947" s="9"/>
      <c r="DH1947" s="9"/>
      <c r="DI1947" s="9"/>
      <c r="DJ1947" s="9"/>
      <c r="DK1947" s="9"/>
      <c r="DL1947" s="9"/>
      <c r="DM1947" s="9"/>
      <c r="DN1947" s="9"/>
      <c r="DO1947" s="9"/>
      <c r="DP1947" s="9"/>
      <c r="DQ1947" s="9"/>
    </row>
    <row r="1948" spans="1:121" hidden="1">
      <c r="A1948" s="9"/>
      <c r="B1948" s="9"/>
      <c r="C1948" s="9"/>
      <c r="D1948" s="9"/>
      <c r="E1948" s="9"/>
      <c r="F1948" s="9"/>
      <c r="G1948" s="9"/>
      <c r="H1948" s="9"/>
      <c r="I1948" s="9"/>
      <c r="J1948" s="9"/>
      <c r="K1948" s="9"/>
      <c r="L1948" s="9"/>
      <c r="M1948" s="9"/>
      <c r="N1948" s="9"/>
      <c r="O1948" s="9"/>
      <c r="P1948" s="9"/>
      <c r="Q1948" s="9"/>
      <c r="R1948" s="9"/>
      <c r="S1948" s="9"/>
      <c r="T1948" s="9"/>
      <c r="U1948" s="9"/>
      <c r="V1948" s="9"/>
      <c r="W1948" s="9"/>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c r="BU1948" s="6"/>
      <c r="BV1948" s="6"/>
      <c r="BW1948" s="9"/>
      <c r="BX1948" s="9"/>
      <c r="BY1948" s="9"/>
      <c r="BZ1948" s="9"/>
      <c r="CA1948" s="9"/>
      <c r="CB1948" s="9"/>
      <c r="CC1948" s="9"/>
      <c r="CD1948" s="9"/>
      <c r="CE1948" s="9"/>
      <c r="CF1948" s="9"/>
      <c r="CG1948" s="9"/>
      <c r="CH1948" s="9"/>
      <c r="CI1948" s="9"/>
      <c r="CJ1948" s="9"/>
      <c r="CK1948" s="9"/>
      <c r="CL1948" s="9"/>
      <c r="CM1948" s="9"/>
      <c r="CN1948" s="9"/>
      <c r="CO1948" s="9"/>
      <c r="CP1948" s="9"/>
      <c r="CQ1948" s="9"/>
      <c r="CR1948" s="9"/>
      <c r="CS1948" s="9"/>
      <c r="CT1948" s="9"/>
      <c r="CU1948" s="9"/>
      <c r="CV1948" s="9"/>
      <c r="CW1948" s="9"/>
      <c r="CX1948" s="9"/>
      <c r="CY1948" s="9"/>
      <c r="CZ1948" s="9"/>
      <c r="DA1948" s="9"/>
      <c r="DB1948" s="9"/>
      <c r="DC1948" s="9"/>
      <c r="DD1948" s="9"/>
      <c r="DE1948" s="9"/>
      <c r="DF1948" s="9"/>
      <c r="DG1948" s="9"/>
      <c r="DH1948" s="9"/>
      <c r="DI1948" s="9"/>
      <c r="DJ1948" s="9"/>
      <c r="DK1948" s="9"/>
      <c r="DL1948" s="9"/>
      <c r="DM1948" s="9"/>
      <c r="DN1948" s="9"/>
      <c r="DO1948" s="9"/>
      <c r="DP1948" s="9"/>
      <c r="DQ1948" s="9"/>
    </row>
    <row r="1949" spans="1:121" hidden="1">
      <c r="A1949" s="9"/>
      <c r="B1949" s="9"/>
      <c r="C1949" s="9"/>
      <c r="D1949" s="9"/>
      <c r="E1949" s="9"/>
      <c r="F1949" s="9"/>
      <c r="G1949" s="9"/>
      <c r="H1949" s="9"/>
      <c r="I1949" s="9"/>
      <c r="J1949" s="9"/>
      <c r="K1949" s="9"/>
      <c r="L1949" s="9"/>
      <c r="M1949" s="9"/>
      <c r="N1949" s="9"/>
      <c r="O1949" s="9"/>
      <c r="P1949" s="9"/>
      <c r="Q1949" s="9"/>
      <c r="R1949" s="9"/>
      <c r="S1949" s="9"/>
      <c r="T1949" s="9"/>
      <c r="U1949" s="9"/>
      <c r="V1949" s="9"/>
      <c r="W1949" s="9"/>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c r="BT1949" s="6"/>
      <c r="BU1949" s="6"/>
      <c r="BV1949" s="6"/>
      <c r="BW1949" s="9"/>
      <c r="BX1949" s="9"/>
      <c r="BY1949" s="9"/>
      <c r="BZ1949" s="9"/>
      <c r="CA1949" s="9"/>
      <c r="CB1949" s="9"/>
      <c r="CC1949" s="9"/>
      <c r="CD1949" s="9"/>
      <c r="CE1949" s="9"/>
      <c r="CF1949" s="9"/>
      <c r="CG1949" s="9"/>
      <c r="CH1949" s="9"/>
      <c r="CI1949" s="9"/>
      <c r="CJ1949" s="9"/>
      <c r="CK1949" s="9"/>
      <c r="CL1949" s="9"/>
      <c r="CM1949" s="9"/>
      <c r="CN1949" s="9"/>
      <c r="CO1949" s="9"/>
      <c r="CP1949" s="9"/>
      <c r="CQ1949" s="9"/>
      <c r="CR1949" s="9"/>
      <c r="CS1949" s="9"/>
      <c r="CT1949" s="9"/>
      <c r="CU1949" s="9"/>
      <c r="CV1949" s="9"/>
      <c r="CW1949" s="9"/>
      <c r="CX1949" s="9"/>
      <c r="CY1949" s="9"/>
      <c r="CZ1949" s="9"/>
      <c r="DA1949" s="9"/>
      <c r="DB1949" s="9"/>
      <c r="DC1949" s="9"/>
      <c r="DD1949" s="9"/>
      <c r="DE1949" s="9"/>
      <c r="DF1949" s="9"/>
      <c r="DG1949" s="9"/>
      <c r="DH1949" s="9"/>
      <c r="DI1949" s="9"/>
      <c r="DJ1949" s="9"/>
      <c r="DK1949" s="9"/>
      <c r="DL1949" s="9"/>
      <c r="DM1949" s="9"/>
      <c r="DN1949" s="9"/>
      <c r="DO1949" s="9"/>
      <c r="DP1949" s="9"/>
      <c r="DQ1949" s="9"/>
    </row>
    <row r="1950" spans="1:121" hidden="1">
      <c r="A1950" s="9"/>
      <c r="B1950" s="9"/>
      <c r="C1950" s="9"/>
      <c r="D1950" s="9"/>
      <c r="E1950" s="9"/>
      <c r="F1950" s="9"/>
      <c r="G1950" s="9"/>
      <c r="H1950" s="9"/>
      <c r="I1950" s="9"/>
      <c r="J1950" s="9"/>
      <c r="K1950" s="9"/>
      <c r="L1950" s="9"/>
      <c r="M1950" s="9"/>
      <c r="N1950" s="9"/>
      <c r="O1950" s="9"/>
      <c r="P1950" s="9"/>
      <c r="Q1950" s="9"/>
      <c r="R1950" s="9"/>
      <c r="S1950" s="9"/>
      <c r="T1950" s="9"/>
      <c r="U1950" s="9"/>
      <c r="V1950" s="9"/>
      <c r="W1950" s="9"/>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c r="BT1950" s="6"/>
      <c r="BU1950" s="6"/>
      <c r="BV1950" s="6"/>
      <c r="BW1950" s="9"/>
      <c r="BX1950" s="9"/>
      <c r="BY1950" s="9"/>
      <c r="BZ1950" s="9"/>
      <c r="CA1950" s="9"/>
      <c r="CB1950" s="9"/>
      <c r="CC1950" s="9"/>
      <c r="CD1950" s="9"/>
      <c r="CE1950" s="9"/>
      <c r="CF1950" s="9"/>
      <c r="CG1950" s="9"/>
      <c r="CH1950" s="9"/>
      <c r="CI1950" s="9"/>
      <c r="CJ1950" s="9"/>
      <c r="CK1950" s="9"/>
      <c r="CL1950" s="9"/>
      <c r="CM1950" s="9"/>
      <c r="CN1950" s="9"/>
      <c r="CO1950" s="9"/>
      <c r="CP1950" s="9"/>
      <c r="CQ1950" s="9"/>
      <c r="CR1950" s="9"/>
      <c r="CS1950" s="9"/>
      <c r="CT1950" s="9"/>
      <c r="CU1950" s="9"/>
      <c r="CV1950" s="9"/>
      <c r="CW1950" s="9"/>
      <c r="CX1950" s="9"/>
      <c r="CY1950" s="9"/>
      <c r="CZ1950" s="9"/>
      <c r="DA1950" s="9"/>
      <c r="DB1950" s="9"/>
      <c r="DC1950" s="9"/>
      <c r="DD1950" s="9"/>
      <c r="DE1950" s="9"/>
      <c r="DF1950" s="9"/>
      <c r="DG1950" s="9"/>
      <c r="DH1950" s="9"/>
      <c r="DI1950" s="9"/>
      <c r="DJ1950" s="9"/>
      <c r="DK1950" s="9"/>
      <c r="DL1950" s="9"/>
      <c r="DM1950" s="9"/>
      <c r="DN1950" s="9"/>
      <c r="DO1950" s="9"/>
      <c r="DP1950" s="9"/>
      <c r="DQ1950" s="9"/>
    </row>
    <row r="1951" spans="1:121" hidden="1">
      <c r="A1951" s="9"/>
      <c r="B1951" s="9"/>
      <c r="C1951" s="9"/>
      <c r="D1951" s="9"/>
      <c r="E1951" s="9"/>
      <c r="F1951" s="9"/>
      <c r="G1951" s="9"/>
      <c r="H1951" s="9"/>
      <c r="I1951" s="9"/>
      <c r="J1951" s="9"/>
      <c r="K1951" s="9"/>
      <c r="L1951" s="9"/>
      <c r="M1951" s="9"/>
      <c r="N1951" s="9"/>
      <c r="O1951" s="9"/>
      <c r="P1951" s="9"/>
      <c r="Q1951" s="9"/>
      <c r="R1951" s="9"/>
      <c r="S1951" s="9"/>
      <c r="T1951" s="9"/>
      <c r="U1951" s="9"/>
      <c r="V1951" s="9"/>
      <c r="W1951" s="9"/>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c r="BT1951" s="6"/>
      <c r="BU1951" s="6"/>
      <c r="BV1951" s="6"/>
      <c r="BW1951" s="9"/>
      <c r="BX1951" s="9"/>
      <c r="BY1951" s="9"/>
      <c r="BZ1951" s="9"/>
      <c r="CA1951" s="9"/>
      <c r="CB1951" s="9"/>
      <c r="CC1951" s="9"/>
      <c r="CD1951" s="9"/>
      <c r="CE1951" s="9"/>
      <c r="CF1951" s="9"/>
      <c r="CG1951" s="9"/>
      <c r="CH1951" s="9"/>
      <c r="CI1951" s="9"/>
      <c r="CJ1951" s="9"/>
      <c r="CK1951" s="9"/>
      <c r="CL1951" s="9"/>
      <c r="CM1951" s="9"/>
      <c r="CN1951" s="9"/>
      <c r="CO1951" s="9"/>
      <c r="CP1951" s="9"/>
      <c r="CQ1951" s="9"/>
      <c r="CR1951" s="9"/>
      <c r="CS1951" s="9"/>
      <c r="CT1951" s="9"/>
      <c r="CU1951" s="9"/>
      <c r="CV1951" s="9"/>
      <c r="CW1951" s="9"/>
      <c r="CX1951" s="9"/>
      <c r="CY1951" s="9"/>
      <c r="CZ1951" s="9"/>
      <c r="DA1951" s="9"/>
      <c r="DB1951" s="9"/>
      <c r="DC1951" s="9"/>
      <c r="DD1951" s="9"/>
      <c r="DE1951" s="9"/>
      <c r="DF1951" s="9"/>
      <c r="DG1951" s="9"/>
      <c r="DH1951" s="9"/>
      <c r="DI1951" s="9"/>
      <c r="DJ1951" s="9"/>
      <c r="DK1951" s="9"/>
      <c r="DL1951" s="9"/>
      <c r="DM1951" s="9"/>
      <c r="DN1951" s="9"/>
      <c r="DO1951" s="9"/>
      <c r="DP1951" s="9"/>
      <c r="DQ1951" s="9"/>
    </row>
    <row r="1952" spans="1:121" hidden="1">
      <c r="A1952" s="9"/>
      <c r="B1952" s="9"/>
      <c r="C1952" s="9"/>
      <c r="D1952" s="9"/>
      <c r="E1952" s="9"/>
      <c r="F1952" s="9"/>
      <c r="G1952" s="9"/>
      <c r="H1952" s="9"/>
      <c r="I1952" s="9"/>
      <c r="J1952" s="9"/>
      <c r="K1952" s="9"/>
      <c r="L1952" s="9"/>
      <c r="M1952" s="9"/>
      <c r="N1952" s="9"/>
      <c r="O1952" s="9"/>
      <c r="P1952" s="9"/>
      <c r="Q1952" s="9"/>
      <c r="R1952" s="9"/>
      <c r="S1952" s="9"/>
      <c r="T1952" s="9"/>
      <c r="U1952" s="9"/>
      <c r="V1952" s="9"/>
      <c r="W1952" s="9"/>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c r="BT1952" s="6"/>
      <c r="BU1952" s="6"/>
      <c r="BV1952" s="6"/>
      <c r="BW1952" s="9"/>
      <c r="BX1952" s="9"/>
      <c r="BY1952" s="9"/>
      <c r="BZ1952" s="9"/>
      <c r="CA1952" s="9"/>
      <c r="CB1952" s="9"/>
      <c r="CC1952" s="9"/>
      <c r="CD1952" s="9"/>
      <c r="CE1952" s="9"/>
      <c r="CF1952" s="9"/>
      <c r="CG1952" s="9"/>
      <c r="CH1952" s="9"/>
      <c r="CI1952" s="9"/>
      <c r="CJ1952" s="9"/>
      <c r="CK1952" s="9"/>
      <c r="CL1952" s="9"/>
      <c r="CM1952" s="9"/>
      <c r="CN1952" s="9"/>
      <c r="CO1952" s="9"/>
      <c r="CP1952" s="9"/>
      <c r="CQ1952" s="9"/>
      <c r="CR1952" s="9"/>
      <c r="CS1952" s="9"/>
      <c r="CT1952" s="9"/>
      <c r="CU1952" s="9"/>
      <c r="CV1952" s="9"/>
      <c r="CW1952" s="9"/>
      <c r="CX1952" s="9"/>
      <c r="CY1952" s="9"/>
      <c r="CZ1952" s="9"/>
      <c r="DA1952" s="9"/>
      <c r="DB1952" s="9"/>
      <c r="DC1952" s="9"/>
      <c r="DD1952" s="9"/>
      <c r="DE1952" s="9"/>
      <c r="DF1952" s="9"/>
      <c r="DG1952" s="9"/>
      <c r="DH1952" s="9"/>
      <c r="DI1952" s="9"/>
      <c r="DJ1952" s="9"/>
      <c r="DK1952" s="9"/>
      <c r="DL1952" s="9"/>
      <c r="DM1952" s="9"/>
      <c r="DN1952" s="9"/>
      <c r="DO1952" s="9"/>
      <c r="DP1952" s="9"/>
      <c r="DQ1952" s="9"/>
    </row>
    <row r="1953" spans="1:121" hidden="1">
      <c r="A1953" s="9"/>
      <c r="B1953" s="9"/>
      <c r="C1953" s="9"/>
      <c r="D1953" s="9"/>
      <c r="E1953" s="9"/>
      <c r="F1953" s="9"/>
      <c r="G1953" s="9"/>
      <c r="H1953" s="9"/>
      <c r="I1953" s="9"/>
      <c r="J1953" s="9"/>
      <c r="K1953" s="9"/>
      <c r="L1953" s="9"/>
      <c r="M1953" s="9"/>
      <c r="N1953" s="9"/>
      <c r="O1953" s="9"/>
      <c r="P1953" s="9"/>
      <c r="Q1953" s="9"/>
      <c r="R1953" s="9"/>
      <c r="S1953" s="9"/>
      <c r="T1953" s="9"/>
      <c r="U1953" s="9"/>
      <c r="V1953" s="9"/>
      <c r="W1953" s="9"/>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c r="BT1953" s="6"/>
      <c r="BU1953" s="6"/>
      <c r="BV1953" s="6"/>
      <c r="BW1953" s="9"/>
      <c r="BX1953" s="9"/>
      <c r="BY1953" s="9"/>
      <c r="BZ1953" s="9"/>
      <c r="CA1953" s="9"/>
      <c r="CB1953" s="9"/>
      <c r="CC1953" s="9"/>
      <c r="CD1953" s="9"/>
      <c r="CE1953" s="9"/>
      <c r="CF1953" s="9"/>
      <c r="CG1953" s="9"/>
      <c r="CH1953" s="9"/>
      <c r="CI1953" s="9"/>
      <c r="CJ1953" s="9"/>
      <c r="CK1953" s="9"/>
      <c r="CL1953" s="9"/>
      <c r="CM1953" s="9"/>
      <c r="CN1953" s="9"/>
      <c r="CO1953" s="9"/>
      <c r="CP1953" s="9"/>
      <c r="CQ1953" s="9"/>
      <c r="CR1953" s="9"/>
      <c r="CS1953" s="9"/>
      <c r="CT1953" s="9"/>
      <c r="CU1953" s="9"/>
      <c r="CV1953" s="9"/>
      <c r="CW1953" s="9"/>
      <c r="CX1953" s="9"/>
      <c r="CY1953" s="9"/>
      <c r="CZ1953" s="9"/>
      <c r="DA1953" s="9"/>
      <c r="DB1953" s="9"/>
      <c r="DC1953" s="9"/>
      <c r="DD1953" s="9"/>
      <c r="DE1953" s="9"/>
      <c r="DF1953" s="9"/>
      <c r="DG1953" s="9"/>
      <c r="DH1953" s="9"/>
      <c r="DI1953" s="9"/>
      <c r="DJ1953" s="9"/>
      <c r="DK1953" s="9"/>
      <c r="DL1953" s="9"/>
      <c r="DM1953" s="9"/>
      <c r="DN1953" s="9"/>
      <c r="DO1953" s="9"/>
      <c r="DP1953" s="9"/>
      <c r="DQ1953" s="9"/>
    </row>
    <row r="1954" spans="1:121" hidden="1">
      <c r="A1954" s="9"/>
      <c r="B1954" s="9"/>
      <c r="C1954" s="9"/>
      <c r="D1954" s="9"/>
      <c r="E1954" s="9"/>
      <c r="F1954" s="9"/>
      <c r="G1954" s="9"/>
      <c r="H1954" s="9"/>
      <c r="I1954" s="9"/>
      <c r="J1954" s="9"/>
      <c r="K1954" s="9"/>
      <c r="L1954" s="9"/>
      <c r="M1954" s="9"/>
      <c r="N1954" s="9"/>
      <c r="O1954" s="9"/>
      <c r="P1954" s="9"/>
      <c r="Q1954" s="9"/>
      <c r="R1954" s="9"/>
      <c r="S1954" s="9"/>
      <c r="T1954" s="9"/>
      <c r="U1954" s="9"/>
      <c r="V1954" s="9"/>
      <c r="W1954" s="9"/>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c r="BT1954" s="6"/>
      <c r="BU1954" s="6"/>
      <c r="BV1954" s="6"/>
      <c r="BW1954" s="9"/>
      <c r="BX1954" s="9"/>
      <c r="BY1954" s="9"/>
      <c r="BZ1954" s="9"/>
      <c r="CA1954" s="9"/>
      <c r="CB1954" s="9"/>
      <c r="CC1954" s="9"/>
      <c r="CD1954" s="9"/>
      <c r="CE1954" s="9"/>
      <c r="CF1954" s="9"/>
      <c r="CG1954" s="9"/>
      <c r="CH1954" s="9"/>
      <c r="CI1954" s="9"/>
      <c r="CJ1954" s="9"/>
      <c r="CK1954" s="9"/>
      <c r="CL1954" s="9"/>
      <c r="CM1954" s="9"/>
      <c r="CN1954" s="9"/>
      <c r="CO1954" s="9"/>
      <c r="CP1954" s="9"/>
      <c r="CQ1954" s="9"/>
      <c r="CR1954" s="9"/>
      <c r="CS1954" s="9"/>
      <c r="CT1954" s="9"/>
      <c r="CU1954" s="9"/>
      <c r="CV1954" s="9"/>
      <c r="CW1954" s="9"/>
      <c r="CX1954" s="9"/>
      <c r="CY1954" s="9"/>
      <c r="CZ1954" s="9"/>
      <c r="DA1954" s="9"/>
      <c r="DB1954" s="9"/>
      <c r="DC1954" s="9"/>
      <c r="DD1954" s="9"/>
      <c r="DE1954" s="9"/>
      <c r="DF1954" s="9"/>
      <c r="DG1954" s="9"/>
      <c r="DH1954" s="9"/>
      <c r="DI1954" s="9"/>
      <c r="DJ1954" s="9"/>
      <c r="DK1954" s="9"/>
      <c r="DL1954" s="9"/>
      <c r="DM1954" s="9"/>
      <c r="DN1954" s="9"/>
      <c r="DO1954" s="9"/>
      <c r="DP1954" s="9"/>
      <c r="DQ1954" s="9"/>
    </row>
    <row r="1955" spans="1:121" hidden="1">
      <c r="A1955" s="9"/>
      <c r="B1955" s="9"/>
      <c r="C1955" s="9"/>
      <c r="D1955" s="9"/>
      <c r="E1955" s="9"/>
      <c r="F1955" s="9"/>
      <c r="G1955" s="9"/>
      <c r="H1955" s="9"/>
      <c r="I1955" s="9"/>
      <c r="J1955" s="9"/>
      <c r="K1955" s="9"/>
      <c r="L1955" s="9"/>
      <c r="M1955" s="9"/>
      <c r="N1955" s="9"/>
      <c r="O1955" s="9"/>
      <c r="P1955" s="9"/>
      <c r="Q1955" s="9"/>
      <c r="R1955" s="9"/>
      <c r="S1955" s="9"/>
      <c r="T1955" s="9"/>
      <c r="U1955" s="9"/>
      <c r="V1955" s="9"/>
      <c r="W1955" s="9"/>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c r="BT1955" s="6"/>
      <c r="BU1955" s="6"/>
      <c r="BV1955" s="6"/>
      <c r="BW1955" s="9"/>
      <c r="BX1955" s="9"/>
      <c r="BY1955" s="9"/>
      <c r="BZ1955" s="9"/>
      <c r="CA1955" s="9"/>
      <c r="CB1955" s="9"/>
      <c r="CC1955" s="9"/>
      <c r="CD1955" s="9"/>
      <c r="CE1955" s="9"/>
      <c r="CF1955" s="9"/>
      <c r="CG1955" s="9"/>
      <c r="CH1955" s="9"/>
      <c r="CI1955" s="9"/>
      <c r="CJ1955" s="9"/>
      <c r="CK1955" s="9"/>
      <c r="CL1955" s="9"/>
      <c r="CM1955" s="9"/>
      <c r="CN1955" s="9"/>
      <c r="CO1955" s="9"/>
      <c r="CP1955" s="9"/>
      <c r="CQ1955" s="9"/>
      <c r="CR1955" s="9"/>
      <c r="CS1955" s="9"/>
      <c r="CT1955" s="9"/>
      <c r="CU1955" s="9"/>
      <c r="CV1955" s="9"/>
      <c r="CW1955" s="9"/>
      <c r="CX1955" s="9"/>
      <c r="CY1955" s="9"/>
      <c r="CZ1955" s="9"/>
      <c r="DA1955" s="9"/>
      <c r="DB1955" s="9"/>
      <c r="DC1955" s="9"/>
      <c r="DD1955" s="9"/>
      <c r="DE1955" s="9"/>
      <c r="DF1955" s="9"/>
      <c r="DG1955" s="9"/>
      <c r="DH1955" s="9"/>
      <c r="DI1955" s="9"/>
      <c r="DJ1955" s="9"/>
      <c r="DK1955" s="9"/>
      <c r="DL1955" s="9"/>
      <c r="DM1955" s="9"/>
      <c r="DN1955" s="9"/>
      <c r="DO1955" s="9"/>
      <c r="DP1955" s="9"/>
      <c r="DQ1955" s="9"/>
    </row>
    <row r="1956" spans="1:121" hidden="1">
      <c r="A1956" s="9"/>
      <c r="B1956" s="9"/>
      <c r="C1956" s="9"/>
      <c r="D1956" s="9"/>
      <c r="E1956" s="9"/>
      <c r="F1956" s="9"/>
      <c r="G1956" s="9"/>
      <c r="H1956" s="9"/>
      <c r="I1956" s="9"/>
      <c r="J1956" s="9"/>
      <c r="K1956" s="9"/>
      <c r="L1956" s="9"/>
      <c r="M1956" s="9"/>
      <c r="N1956" s="9"/>
      <c r="O1956" s="9"/>
      <c r="P1956" s="9"/>
      <c r="Q1956" s="9"/>
      <c r="R1956" s="9"/>
      <c r="S1956" s="9"/>
      <c r="T1956" s="9"/>
      <c r="U1956" s="9"/>
      <c r="V1956" s="9"/>
      <c r="W1956" s="9"/>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c r="BT1956" s="6"/>
      <c r="BU1956" s="6"/>
      <c r="BV1956" s="6"/>
      <c r="BW1956" s="9"/>
      <c r="BX1956" s="9"/>
      <c r="BY1956" s="9"/>
      <c r="BZ1956" s="9"/>
      <c r="CA1956" s="9"/>
      <c r="CB1956" s="9"/>
      <c r="CC1956" s="9"/>
      <c r="CD1956" s="9"/>
      <c r="CE1956" s="9"/>
      <c r="CF1956" s="9"/>
      <c r="CG1956" s="9"/>
      <c r="CH1956" s="9"/>
      <c r="CI1956" s="9"/>
      <c r="CJ1956" s="9"/>
      <c r="CK1956" s="9"/>
      <c r="CL1956" s="9"/>
      <c r="CM1956" s="9"/>
      <c r="CN1956" s="9"/>
      <c r="CO1956" s="9"/>
      <c r="CP1956" s="9"/>
      <c r="CQ1956" s="9"/>
      <c r="CR1956" s="9"/>
      <c r="CS1956" s="9"/>
      <c r="CT1956" s="9"/>
      <c r="CU1956" s="9"/>
      <c r="CV1956" s="9"/>
      <c r="CW1956" s="9"/>
      <c r="CX1956" s="9"/>
      <c r="CY1956" s="9"/>
      <c r="CZ1956" s="9"/>
      <c r="DA1956" s="9"/>
      <c r="DB1956" s="9"/>
      <c r="DC1956" s="9"/>
      <c r="DD1956" s="9"/>
      <c r="DE1956" s="9"/>
      <c r="DF1956" s="9"/>
      <c r="DG1956" s="9"/>
      <c r="DH1956" s="9"/>
      <c r="DI1956" s="9"/>
      <c r="DJ1956" s="9"/>
      <c r="DK1956" s="9"/>
      <c r="DL1956" s="9"/>
      <c r="DM1956" s="9"/>
      <c r="DN1956" s="9"/>
      <c r="DO1956" s="9"/>
      <c r="DP1956" s="9"/>
      <c r="DQ1956" s="9"/>
    </row>
    <row r="1957" spans="1:121" hidden="1">
      <c r="A1957" s="9"/>
      <c r="B1957" s="9"/>
      <c r="C1957" s="9"/>
      <c r="D1957" s="9"/>
      <c r="E1957" s="9"/>
      <c r="F1957" s="9"/>
      <c r="G1957" s="9"/>
      <c r="H1957" s="9"/>
      <c r="I1957" s="9"/>
      <c r="J1957" s="9"/>
      <c r="K1957" s="9"/>
      <c r="L1957" s="9"/>
      <c r="M1957" s="9"/>
      <c r="N1957" s="9"/>
      <c r="O1957" s="9"/>
      <c r="P1957" s="9"/>
      <c r="Q1957" s="9"/>
      <c r="R1957" s="9"/>
      <c r="S1957" s="9"/>
      <c r="T1957" s="9"/>
      <c r="U1957" s="9"/>
      <c r="V1957" s="9"/>
      <c r="W1957" s="9"/>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c r="BT1957" s="6"/>
      <c r="BU1957" s="6"/>
      <c r="BV1957" s="6"/>
      <c r="BW1957" s="9"/>
      <c r="BX1957" s="9"/>
      <c r="BY1957" s="9"/>
      <c r="BZ1957" s="9"/>
      <c r="CA1957" s="9"/>
      <c r="CB1957" s="9"/>
      <c r="CC1957" s="9"/>
      <c r="CD1957" s="9"/>
      <c r="CE1957" s="9"/>
      <c r="CF1957" s="9"/>
      <c r="CG1957" s="9"/>
      <c r="CH1957" s="9"/>
      <c r="CI1957" s="9"/>
      <c r="CJ1957" s="9"/>
      <c r="CK1957" s="9"/>
      <c r="CL1957" s="9"/>
      <c r="CM1957" s="9"/>
      <c r="CN1957" s="9"/>
      <c r="CO1957" s="9"/>
      <c r="CP1957" s="9"/>
      <c r="CQ1957" s="9"/>
      <c r="CR1957" s="9"/>
      <c r="CS1957" s="9"/>
      <c r="CT1957" s="9"/>
      <c r="CU1957" s="9"/>
      <c r="CV1957" s="9"/>
      <c r="CW1957" s="9"/>
      <c r="CX1957" s="9"/>
      <c r="CY1957" s="9"/>
      <c r="CZ1957" s="9"/>
      <c r="DA1957" s="9"/>
      <c r="DB1957" s="9"/>
      <c r="DC1957" s="9"/>
      <c r="DD1957" s="9"/>
      <c r="DE1957" s="9"/>
      <c r="DF1957" s="9"/>
      <c r="DG1957" s="9"/>
      <c r="DH1957" s="9"/>
      <c r="DI1957" s="9"/>
      <c r="DJ1957" s="9"/>
      <c r="DK1957" s="9"/>
      <c r="DL1957" s="9"/>
      <c r="DM1957" s="9"/>
      <c r="DN1957" s="9"/>
      <c r="DO1957" s="9"/>
      <c r="DP1957" s="9"/>
      <c r="DQ1957" s="9"/>
    </row>
    <row r="1958" spans="1:121" hidden="1">
      <c r="A1958" s="9"/>
      <c r="B1958" s="9"/>
      <c r="C1958" s="9"/>
      <c r="D1958" s="9"/>
      <c r="E1958" s="9"/>
      <c r="F1958" s="9"/>
      <c r="G1958" s="9"/>
      <c r="H1958" s="9"/>
      <c r="I1958" s="9"/>
      <c r="J1958" s="9"/>
      <c r="K1958" s="9"/>
      <c r="L1958" s="9"/>
      <c r="M1958" s="9"/>
      <c r="N1958" s="9"/>
      <c r="O1958" s="9"/>
      <c r="P1958" s="9"/>
      <c r="Q1958" s="9"/>
      <c r="R1958" s="9"/>
      <c r="S1958" s="9"/>
      <c r="T1958" s="9"/>
      <c r="U1958" s="9"/>
      <c r="V1958" s="9"/>
      <c r="W1958" s="9"/>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c r="BT1958" s="6"/>
      <c r="BU1958" s="6"/>
      <c r="BV1958" s="6"/>
      <c r="BW1958" s="9"/>
      <c r="BX1958" s="9"/>
      <c r="BY1958" s="9"/>
      <c r="BZ1958" s="9"/>
      <c r="CA1958" s="9"/>
      <c r="CB1958" s="9"/>
      <c r="CC1958" s="9"/>
      <c r="CD1958" s="9"/>
      <c r="CE1958" s="9"/>
      <c r="CF1958" s="9"/>
      <c r="CG1958" s="9"/>
      <c r="CH1958" s="9"/>
      <c r="CI1958" s="9"/>
      <c r="CJ1958" s="9"/>
      <c r="CK1958" s="9"/>
      <c r="CL1958" s="9"/>
      <c r="CM1958" s="9"/>
      <c r="CN1958" s="9"/>
      <c r="CO1958" s="9"/>
      <c r="CP1958" s="9"/>
      <c r="CQ1958" s="9"/>
      <c r="CR1958" s="9"/>
      <c r="CS1958" s="9"/>
      <c r="CT1958" s="9"/>
      <c r="CU1958" s="9"/>
      <c r="CV1958" s="9"/>
      <c r="CW1958" s="9"/>
      <c r="CX1958" s="9"/>
      <c r="CY1958" s="9"/>
      <c r="CZ1958" s="9"/>
      <c r="DA1958" s="9"/>
      <c r="DB1958" s="9"/>
      <c r="DC1958" s="9"/>
      <c r="DD1958" s="9"/>
      <c r="DE1958" s="9"/>
      <c r="DF1958" s="9"/>
      <c r="DG1958" s="9"/>
      <c r="DH1958" s="9"/>
      <c r="DI1958" s="9"/>
      <c r="DJ1958" s="9"/>
      <c r="DK1958" s="9"/>
      <c r="DL1958" s="9"/>
      <c r="DM1958" s="9"/>
      <c r="DN1958" s="9"/>
      <c r="DO1958" s="9"/>
      <c r="DP1958" s="9"/>
      <c r="DQ1958" s="9"/>
    </row>
    <row r="1959" spans="1:121" hidden="1">
      <c r="A1959" s="9"/>
      <c r="B1959" s="9"/>
      <c r="C1959" s="9"/>
      <c r="D1959" s="9"/>
      <c r="E1959" s="9"/>
      <c r="F1959" s="9"/>
      <c r="G1959" s="9"/>
      <c r="H1959" s="9"/>
      <c r="I1959" s="9"/>
      <c r="J1959" s="9"/>
      <c r="K1959" s="9"/>
      <c r="L1959" s="9"/>
      <c r="M1959" s="9"/>
      <c r="N1959" s="9"/>
      <c r="O1959" s="9"/>
      <c r="P1959" s="9"/>
      <c r="Q1959" s="9"/>
      <c r="R1959" s="9"/>
      <c r="S1959" s="9"/>
      <c r="T1959" s="9"/>
      <c r="U1959" s="9"/>
      <c r="V1959" s="9"/>
      <c r="W1959" s="9"/>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c r="BU1959" s="6"/>
      <c r="BV1959" s="6"/>
      <c r="BW1959" s="9"/>
      <c r="BX1959" s="9"/>
      <c r="BY1959" s="9"/>
      <c r="BZ1959" s="9"/>
      <c r="CA1959" s="9"/>
      <c r="CB1959" s="9"/>
      <c r="CC1959" s="9"/>
      <c r="CD1959" s="9"/>
      <c r="CE1959" s="9"/>
      <c r="CF1959" s="9"/>
      <c r="CG1959" s="9"/>
      <c r="CH1959" s="9"/>
      <c r="CI1959" s="9"/>
      <c r="CJ1959" s="9"/>
      <c r="CK1959" s="9"/>
      <c r="CL1959" s="9"/>
      <c r="CM1959" s="9"/>
      <c r="CN1959" s="9"/>
      <c r="CO1959" s="9"/>
      <c r="CP1959" s="9"/>
      <c r="CQ1959" s="9"/>
      <c r="CR1959" s="9"/>
      <c r="CS1959" s="9"/>
      <c r="CT1959" s="9"/>
      <c r="CU1959" s="9"/>
      <c r="CV1959" s="9"/>
      <c r="CW1959" s="9"/>
      <c r="CX1959" s="9"/>
      <c r="CY1959" s="9"/>
      <c r="CZ1959" s="9"/>
      <c r="DA1959" s="9"/>
      <c r="DB1959" s="9"/>
      <c r="DC1959" s="9"/>
      <c r="DD1959" s="9"/>
      <c r="DE1959" s="9"/>
      <c r="DF1959" s="9"/>
      <c r="DG1959" s="9"/>
      <c r="DH1959" s="9"/>
      <c r="DI1959" s="9"/>
      <c r="DJ1959" s="9"/>
      <c r="DK1959" s="9"/>
      <c r="DL1959" s="9"/>
      <c r="DM1959" s="9"/>
      <c r="DN1959" s="9"/>
      <c r="DO1959" s="9"/>
      <c r="DP1959" s="9"/>
      <c r="DQ1959" s="9"/>
    </row>
    <row r="1960" spans="1:121" hidden="1">
      <c r="A1960" s="9"/>
      <c r="B1960" s="9"/>
      <c r="C1960" s="9"/>
      <c r="D1960" s="9"/>
      <c r="E1960" s="9"/>
      <c r="F1960" s="9"/>
      <c r="G1960" s="9"/>
      <c r="H1960" s="9"/>
      <c r="I1960" s="9"/>
      <c r="J1960" s="9"/>
      <c r="K1960" s="9"/>
      <c r="L1960" s="9"/>
      <c r="M1960" s="9"/>
      <c r="N1960" s="9"/>
      <c r="O1960" s="9"/>
      <c r="P1960" s="9"/>
      <c r="Q1960" s="9"/>
      <c r="R1960" s="9"/>
      <c r="S1960" s="9"/>
      <c r="T1960" s="9"/>
      <c r="U1960" s="9"/>
      <c r="V1960" s="9"/>
      <c r="W1960" s="9"/>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c r="BU1960" s="6"/>
      <c r="BV1960" s="6"/>
      <c r="BW1960" s="9"/>
      <c r="BX1960" s="9"/>
      <c r="BY1960" s="9"/>
      <c r="BZ1960" s="9"/>
      <c r="CA1960" s="9"/>
      <c r="CB1960" s="9"/>
      <c r="CC1960" s="9"/>
      <c r="CD1960" s="9"/>
      <c r="CE1960" s="9"/>
      <c r="CF1960" s="9"/>
      <c r="CG1960" s="9"/>
      <c r="CH1960" s="9"/>
      <c r="CI1960" s="9"/>
      <c r="CJ1960" s="9"/>
      <c r="CK1960" s="9"/>
      <c r="CL1960" s="9"/>
      <c r="CM1960" s="9"/>
      <c r="CN1960" s="9"/>
      <c r="CO1960" s="9"/>
      <c r="CP1960" s="9"/>
      <c r="CQ1960" s="9"/>
      <c r="CR1960" s="9"/>
      <c r="CS1960" s="9"/>
      <c r="CT1960" s="9"/>
      <c r="CU1960" s="9"/>
      <c r="CV1960" s="9"/>
      <c r="CW1960" s="9"/>
      <c r="CX1960" s="9"/>
      <c r="CY1960" s="9"/>
      <c r="CZ1960" s="9"/>
      <c r="DA1960" s="9"/>
      <c r="DB1960" s="9"/>
      <c r="DC1960" s="9"/>
      <c r="DD1960" s="9"/>
      <c r="DE1960" s="9"/>
      <c r="DF1960" s="9"/>
      <c r="DG1960" s="9"/>
      <c r="DH1960" s="9"/>
      <c r="DI1960" s="9"/>
      <c r="DJ1960" s="9"/>
      <c r="DK1960" s="9"/>
      <c r="DL1960" s="9"/>
      <c r="DM1960" s="9"/>
      <c r="DN1960" s="9"/>
      <c r="DO1960" s="9"/>
      <c r="DP1960" s="9"/>
      <c r="DQ1960" s="9"/>
    </row>
    <row r="1961" spans="1:121" hidden="1">
      <c r="A1961" s="9"/>
      <c r="B1961" s="9"/>
      <c r="C1961" s="9"/>
      <c r="D1961" s="9"/>
      <c r="E1961" s="9"/>
      <c r="F1961" s="9"/>
      <c r="G1961" s="9"/>
      <c r="H1961" s="9"/>
      <c r="I1961" s="9"/>
      <c r="J1961" s="9"/>
      <c r="K1961" s="9"/>
      <c r="L1961" s="9"/>
      <c r="M1961" s="9"/>
      <c r="N1961" s="9"/>
      <c r="O1961" s="9"/>
      <c r="P1961" s="9"/>
      <c r="Q1961" s="9"/>
      <c r="R1961" s="9"/>
      <c r="S1961" s="9"/>
      <c r="T1961" s="9"/>
      <c r="U1961" s="9"/>
      <c r="V1961" s="9"/>
      <c r="W1961" s="9"/>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c r="BU1961" s="6"/>
      <c r="BV1961" s="6"/>
      <c r="BW1961" s="9"/>
      <c r="BX1961" s="9"/>
      <c r="BY1961" s="9"/>
      <c r="BZ1961" s="9"/>
      <c r="CA1961" s="9"/>
      <c r="CB1961" s="9"/>
      <c r="CC1961" s="9"/>
      <c r="CD1961" s="9"/>
      <c r="CE1961" s="9"/>
      <c r="CF1961" s="9"/>
      <c r="CG1961" s="9"/>
      <c r="CH1961" s="9"/>
      <c r="CI1961" s="9"/>
      <c r="CJ1961" s="9"/>
      <c r="CK1961" s="9"/>
      <c r="CL1961" s="9"/>
      <c r="CM1961" s="9"/>
      <c r="CN1961" s="9"/>
      <c r="CO1961" s="9"/>
      <c r="CP1961" s="9"/>
      <c r="CQ1961" s="9"/>
      <c r="CR1961" s="9"/>
      <c r="CS1961" s="9"/>
      <c r="CT1961" s="9"/>
      <c r="CU1961" s="9"/>
      <c r="CV1961" s="9"/>
      <c r="CW1961" s="9"/>
      <c r="CX1961" s="9"/>
      <c r="CY1961" s="9"/>
      <c r="CZ1961" s="9"/>
      <c r="DA1961" s="9"/>
      <c r="DB1961" s="9"/>
      <c r="DC1961" s="9"/>
      <c r="DD1961" s="9"/>
      <c r="DE1961" s="9"/>
      <c r="DF1961" s="9"/>
      <c r="DG1961" s="9"/>
      <c r="DH1961" s="9"/>
      <c r="DI1961" s="9"/>
      <c r="DJ1961" s="9"/>
      <c r="DK1961" s="9"/>
      <c r="DL1961" s="9"/>
      <c r="DM1961" s="9"/>
      <c r="DN1961" s="9"/>
      <c r="DO1961" s="9"/>
      <c r="DP1961" s="9"/>
      <c r="DQ1961" s="9"/>
    </row>
    <row r="1962" spans="1:121" hidden="1">
      <c r="A1962" s="9"/>
      <c r="B1962" s="9"/>
      <c r="C1962" s="9"/>
      <c r="D1962" s="9"/>
      <c r="E1962" s="9"/>
      <c r="F1962" s="9"/>
      <c r="G1962" s="9"/>
      <c r="H1962" s="9"/>
      <c r="I1962" s="9"/>
      <c r="J1962" s="9"/>
      <c r="K1962" s="9"/>
      <c r="L1962" s="9"/>
      <c r="M1962" s="9"/>
      <c r="N1962" s="9"/>
      <c r="O1962" s="9"/>
      <c r="P1962" s="9"/>
      <c r="Q1962" s="9"/>
      <c r="R1962" s="9"/>
      <c r="S1962" s="9"/>
      <c r="T1962" s="9"/>
      <c r="U1962" s="9"/>
      <c r="V1962" s="9"/>
      <c r="W1962" s="9"/>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c r="BU1962" s="6"/>
      <c r="BV1962" s="6"/>
      <c r="BW1962" s="9"/>
      <c r="BX1962" s="9"/>
      <c r="BY1962" s="9"/>
      <c r="BZ1962" s="9"/>
      <c r="CA1962" s="9"/>
      <c r="CB1962" s="9"/>
      <c r="CC1962" s="9"/>
      <c r="CD1962" s="9"/>
      <c r="CE1962" s="9"/>
      <c r="CF1962" s="9"/>
      <c r="CG1962" s="9"/>
      <c r="CH1962" s="9"/>
      <c r="CI1962" s="9"/>
      <c r="CJ1962" s="9"/>
      <c r="CK1962" s="9"/>
      <c r="CL1962" s="9"/>
      <c r="CM1962" s="9"/>
      <c r="CN1962" s="9"/>
      <c r="CO1962" s="9"/>
      <c r="CP1962" s="9"/>
      <c r="CQ1962" s="9"/>
      <c r="CR1962" s="9"/>
      <c r="CS1962" s="9"/>
      <c r="CT1962" s="9"/>
      <c r="CU1962" s="9"/>
      <c r="CV1962" s="9"/>
      <c r="CW1962" s="9"/>
      <c r="CX1962" s="9"/>
      <c r="CY1962" s="9"/>
      <c r="CZ1962" s="9"/>
      <c r="DA1962" s="9"/>
      <c r="DB1962" s="9"/>
      <c r="DC1962" s="9"/>
      <c r="DD1962" s="9"/>
      <c r="DE1962" s="9"/>
      <c r="DF1962" s="9"/>
      <c r="DG1962" s="9"/>
      <c r="DH1962" s="9"/>
      <c r="DI1962" s="9"/>
      <c r="DJ1962" s="9"/>
      <c r="DK1962" s="9"/>
      <c r="DL1962" s="9"/>
      <c r="DM1962" s="9"/>
      <c r="DN1962" s="9"/>
      <c r="DO1962" s="9"/>
      <c r="DP1962" s="9"/>
      <c r="DQ1962" s="9"/>
    </row>
    <row r="1963" spans="1:121" hidden="1">
      <c r="A1963" s="9"/>
      <c r="B1963" s="9"/>
      <c r="C1963" s="9"/>
      <c r="D1963" s="9"/>
      <c r="E1963" s="9"/>
      <c r="F1963" s="9"/>
      <c r="G1963" s="9"/>
      <c r="H1963" s="9"/>
      <c r="I1963" s="9"/>
      <c r="J1963" s="9"/>
      <c r="K1963" s="9"/>
      <c r="L1963" s="9"/>
      <c r="M1963" s="9"/>
      <c r="N1963" s="9"/>
      <c r="O1963" s="9"/>
      <c r="P1963" s="9"/>
      <c r="Q1963" s="9"/>
      <c r="R1963" s="9"/>
      <c r="S1963" s="9"/>
      <c r="T1963" s="9"/>
      <c r="U1963" s="9"/>
      <c r="V1963" s="9"/>
      <c r="W1963" s="9"/>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c r="BU1963" s="6"/>
      <c r="BV1963" s="6"/>
      <c r="BW1963" s="9"/>
      <c r="BX1963" s="9"/>
      <c r="BY1963" s="9"/>
      <c r="BZ1963" s="9"/>
      <c r="CA1963" s="9"/>
      <c r="CB1963" s="9"/>
      <c r="CC1963" s="9"/>
      <c r="CD1963" s="9"/>
      <c r="CE1963" s="9"/>
      <c r="CF1963" s="9"/>
      <c r="CG1963" s="9"/>
      <c r="CH1963" s="9"/>
      <c r="CI1963" s="9"/>
      <c r="CJ1963" s="9"/>
      <c r="CK1963" s="9"/>
      <c r="CL1963" s="9"/>
      <c r="CM1963" s="9"/>
      <c r="CN1963" s="9"/>
      <c r="CO1963" s="9"/>
      <c r="CP1963" s="9"/>
      <c r="CQ1963" s="9"/>
      <c r="CR1963" s="9"/>
      <c r="CS1963" s="9"/>
      <c r="CT1963" s="9"/>
      <c r="CU1963" s="9"/>
      <c r="CV1963" s="9"/>
      <c r="CW1963" s="9"/>
      <c r="CX1963" s="9"/>
      <c r="CY1963" s="9"/>
      <c r="CZ1963" s="9"/>
      <c r="DA1963" s="9"/>
      <c r="DB1963" s="9"/>
      <c r="DC1963" s="9"/>
      <c r="DD1963" s="9"/>
      <c r="DE1963" s="9"/>
      <c r="DF1963" s="9"/>
      <c r="DG1963" s="9"/>
      <c r="DH1963" s="9"/>
      <c r="DI1963" s="9"/>
      <c r="DJ1963" s="9"/>
      <c r="DK1963" s="9"/>
      <c r="DL1963" s="9"/>
      <c r="DM1963" s="9"/>
      <c r="DN1963" s="9"/>
      <c r="DO1963" s="9"/>
      <c r="DP1963" s="9"/>
      <c r="DQ1963" s="9"/>
    </row>
    <row r="1964" spans="1:121" hidden="1">
      <c r="A1964" s="9"/>
      <c r="B1964" s="9"/>
      <c r="C1964" s="9"/>
      <c r="D1964" s="9"/>
      <c r="E1964" s="9"/>
      <c r="F1964" s="9"/>
      <c r="G1964" s="9"/>
      <c r="H1964" s="9"/>
      <c r="I1964" s="9"/>
      <c r="J1964" s="9"/>
      <c r="K1964" s="9"/>
      <c r="L1964" s="9"/>
      <c r="M1964" s="9"/>
      <c r="N1964" s="9"/>
      <c r="O1964" s="9"/>
      <c r="P1964" s="9"/>
      <c r="Q1964" s="9"/>
      <c r="R1964" s="9"/>
      <c r="S1964" s="9"/>
      <c r="T1964" s="9"/>
      <c r="U1964" s="9"/>
      <c r="V1964" s="9"/>
      <c r="W1964" s="9"/>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c r="BU1964" s="6"/>
      <c r="BV1964" s="6"/>
      <c r="BW1964" s="9"/>
      <c r="BX1964" s="9"/>
      <c r="BY1964" s="9"/>
      <c r="BZ1964" s="9"/>
      <c r="CA1964" s="9"/>
      <c r="CB1964" s="9"/>
      <c r="CC1964" s="9"/>
      <c r="CD1964" s="9"/>
      <c r="CE1964" s="9"/>
      <c r="CF1964" s="9"/>
      <c r="CG1964" s="9"/>
      <c r="CH1964" s="9"/>
      <c r="CI1964" s="9"/>
      <c r="CJ1964" s="9"/>
      <c r="CK1964" s="9"/>
      <c r="CL1964" s="9"/>
      <c r="CM1964" s="9"/>
      <c r="CN1964" s="9"/>
      <c r="CO1964" s="9"/>
      <c r="CP1964" s="9"/>
      <c r="CQ1964" s="9"/>
      <c r="CR1964" s="9"/>
      <c r="CS1964" s="9"/>
      <c r="CT1964" s="9"/>
      <c r="CU1964" s="9"/>
      <c r="CV1964" s="9"/>
      <c r="CW1964" s="9"/>
      <c r="CX1964" s="9"/>
      <c r="CY1964" s="9"/>
      <c r="CZ1964" s="9"/>
      <c r="DA1964" s="9"/>
      <c r="DB1964" s="9"/>
      <c r="DC1964" s="9"/>
      <c r="DD1964" s="9"/>
      <c r="DE1964" s="9"/>
      <c r="DF1964" s="9"/>
      <c r="DG1964" s="9"/>
      <c r="DH1964" s="9"/>
      <c r="DI1964" s="9"/>
      <c r="DJ1964" s="9"/>
      <c r="DK1964" s="9"/>
      <c r="DL1964" s="9"/>
      <c r="DM1964" s="9"/>
      <c r="DN1964" s="9"/>
      <c r="DO1964" s="9"/>
      <c r="DP1964" s="9"/>
      <c r="DQ1964" s="9"/>
    </row>
    <row r="1965" spans="1:121" hidden="1">
      <c r="A1965" s="9"/>
      <c r="B1965" s="9"/>
      <c r="C1965" s="9"/>
      <c r="D1965" s="9"/>
      <c r="E1965" s="9"/>
      <c r="F1965" s="9"/>
      <c r="G1965" s="9"/>
      <c r="H1965" s="9"/>
      <c r="I1965" s="9"/>
      <c r="J1965" s="9"/>
      <c r="K1965" s="9"/>
      <c r="L1965" s="9"/>
      <c r="M1965" s="9"/>
      <c r="N1965" s="9"/>
      <c r="O1965" s="9"/>
      <c r="P1965" s="9"/>
      <c r="Q1965" s="9"/>
      <c r="R1965" s="9"/>
      <c r="S1965" s="9"/>
      <c r="T1965" s="9"/>
      <c r="U1965" s="9"/>
      <c r="V1965" s="9"/>
      <c r="W1965" s="9"/>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c r="BU1965" s="6"/>
      <c r="BV1965" s="6"/>
      <c r="BW1965" s="9"/>
      <c r="BX1965" s="9"/>
      <c r="BY1965" s="9"/>
      <c r="BZ1965" s="9"/>
      <c r="CA1965" s="9"/>
      <c r="CB1965" s="9"/>
      <c r="CC1965" s="9"/>
      <c r="CD1965" s="9"/>
      <c r="CE1965" s="9"/>
      <c r="CF1965" s="9"/>
      <c r="CG1965" s="9"/>
      <c r="CH1965" s="9"/>
      <c r="CI1965" s="9"/>
      <c r="CJ1965" s="9"/>
      <c r="CK1965" s="9"/>
      <c r="CL1965" s="9"/>
      <c r="CM1965" s="9"/>
      <c r="CN1965" s="9"/>
      <c r="CO1965" s="9"/>
      <c r="CP1965" s="9"/>
      <c r="CQ1965" s="9"/>
      <c r="CR1965" s="9"/>
      <c r="CS1965" s="9"/>
      <c r="CT1965" s="9"/>
      <c r="CU1965" s="9"/>
      <c r="CV1965" s="9"/>
      <c r="CW1965" s="9"/>
      <c r="CX1965" s="9"/>
      <c r="CY1965" s="9"/>
      <c r="CZ1965" s="9"/>
      <c r="DA1965" s="9"/>
      <c r="DB1965" s="9"/>
      <c r="DC1965" s="9"/>
      <c r="DD1965" s="9"/>
      <c r="DE1965" s="9"/>
      <c r="DF1965" s="9"/>
      <c r="DG1965" s="9"/>
      <c r="DH1965" s="9"/>
      <c r="DI1965" s="9"/>
      <c r="DJ1965" s="9"/>
      <c r="DK1965" s="9"/>
      <c r="DL1965" s="9"/>
      <c r="DM1965" s="9"/>
      <c r="DN1965" s="9"/>
      <c r="DO1965" s="9"/>
      <c r="DP1965" s="9"/>
      <c r="DQ1965" s="9"/>
    </row>
    <row r="1966" spans="1:121" hidden="1">
      <c r="A1966" s="9"/>
      <c r="B1966" s="9"/>
      <c r="C1966" s="9"/>
      <c r="D1966" s="9"/>
      <c r="E1966" s="9"/>
      <c r="F1966" s="9"/>
      <c r="G1966" s="9"/>
      <c r="H1966" s="9"/>
      <c r="I1966" s="9"/>
      <c r="J1966" s="9"/>
      <c r="K1966" s="9"/>
      <c r="L1966" s="9"/>
      <c r="M1966" s="9"/>
      <c r="N1966" s="9"/>
      <c r="O1966" s="9"/>
      <c r="P1966" s="9"/>
      <c r="Q1966" s="9"/>
      <c r="R1966" s="9"/>
      <c r="S1966" s="9"/>
      <c r="T1966" s="9"/>
      <c r="U1966" s="9"/>
      <c r="V1966" s="9"/>
      <c r="W1966" s="9"/>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c r="BU1966" s="6"/>
      <c r="BV1966" s="6"/>
      <c r="BW1966" s="9"/>
      <c r="BX1966" s="9"/>
      <c r="BY1966" s="9"/>
      <c r="BZ1966" s="9"/>
      <c r="CA1966" s="9"/>
      <c r="CB1966" s="9"/>
      <c r="CC1966" s="9"/>
      <c r="CD1966" s="9"/>
      <c r="CE1966" s="9"/>
      <c r="CF1966" s="9"/>
      <c r="CG1966" s="9"/>
      <c r="CH1966" s="9"/>
      <c r="CI1966" s="9"/>
      <c r="CJ1966" s="9"/>
      <c r="CK1966" s="9"/>
      <c r="CL1966" s="9"/>
      <c r="CM1966" s="9"/>
      <c r="CN1966" s="9"/>
      <c r="CO1966" s="9"/>
      <c r="CP1966" s="9"/>
      <c r="CQ1966" s="9"/>
      <c r="CR1966" s="9"/>
      <c r="CS1966" s="9"/>
      <c r="CT1966" s="9"/>
      <c r="CU1966" s="9"/>
      <c r="CV1966" s="9"/>
      <c r="CW1966" s="9"/>
      <c r="CX1966" s="9"/>
      <c r="CY1966" s="9"/>
      <c r="CZ1966" s="9"/>
      <c r="DA1966" s="9"/>
      <c r="DB1966" s="9"/>
      <c r="DC1966" s="9"/>
      <c r="DD1966" s="9"/>
      <c r="DE1966" s="9"/>
      <c r="DF1966" s="9"/>
      <c r="DG1966" s="9"/>
      <c r="DH1966" s="9"/>
      <c r="DI1966" s="9"/>
      <c r="DJ1966" s="9"/>
      <c r="DK1966" s="9"/>
      <c r="DL1966" s="9"/>
      <c r="DM1966" s="9"/>
      <c r="DN1966" s="9"/>
      <c r="DO1966" s="9"/>
      <c r="DP1966" s="9"/>
      <c r="DQ1966" s="9"/>
    </row>
    <row r="1967" spans="1:121" hidden="1">
      <c r="A1967" s="9"/>
      <c r="B1967" s="9"/>
      <c r="C1967" s="9"/>
      <c r="D1967" s="9"/>
      <c r="E1967" s="9"/>
      <c r="F1967" s="9"/>
      <c r="G1967" s="9"/>
      <c r="H1967" s="9"/>
      <c r="I1967" s="9"/>
      <c r="J1967" s="9"/>
      <c r="K1967" s="9"/>
      <c r="L1967" s="9"/>
      <c r="M1967" s="9"/>
      <c r="N1967" s="9"/>
      <c r="O1967" s="9"/>
      <c r="P1967" s="9"/>
      <c r="Q1967" s="9"/>
      <c r="R1967" s="9"/>
      <c r="S1967" s="9"/>
      <c r="T1967" s="9"/>
      <c r="U1967" s="9"/>
      <c r="V1967" s="9"/>
      <c r="W1967" s="9"/>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c r="BU1967" s="6"/>
      <c r="BV1967" s="6"/>
      <c r="BW1967" s="9"/>
      <c r="BX1967" s="9"/>
      <c r="BY1967" s="9"/>
      <c r="BZ1967" s="9"/>
      <c r="CA1967" s="9"/>
      <c r="CB1967" s="9"/>
      <c r="CC1967" s="9"/>
      <c r="CD1967" s="9"/>
      <c r="CE1967" s="9"/>
      <c r="CF1967" s="9"/>
      <c r="CG1967" s="9"/>
      <c r="CH1967" s="9"/>
      <c r="CI1967" s="9"/>
      <c r="CJ1967" s="9"/>
      <c r="CK1967" s="9"/>
      <c r="CL1967" s="9"/>
      <c r="CM1967" s="9"/>
      <c r="CN1967" s="9"/>
      <c r="CO1967" s="9"/>
      <c r="CP1967" s="9"/>
      <c r="CQ1967" s="9"/>
      <c r="CR1967" s="9"/>
      <c r="CS1967" s="9"/>
      <c r="CT1967" s="9"/>
      <c r="CU1967" s="9"/>
      <c r="CV1967" s="9"/>
      <c r="CW1967" s="9"/>
      <c r="CX1967" s="9"/>
      <c r="CY1967" s="9"/>
      <c r="CZ1967" s="9"/>
      <c r="DA1967" s="9"/>
      <c r="DB1967" s="9"/>
      <c r="DC1967" s="9"/>
      <c r="DD1967" s="9"/>
      <c r="DE1967" s="9"/>
      <c r="DF1967" s="9"/>
      <c r="DG1967" s="9"/>
      <c r="DH1967" s="9"/>
      <c r="DI1967" s="9"/>
      <c r="DJ1967" s="9"/>
      <c r="DK1967" s="9"/>
      <c r="DL1967" s="9"/>
      <c r="DM1967" s="9"/>
      <c r="DN1967" s="9"/>
      <c r="DO1967" s="9"/>
      <c r="DP1967" s="9"/>
      <c r="DQ1967" s="9"/>
    </row>
    <row r="1968" spans="1:121" hidden="1">
      <c r="A1968" s="9"/>
      <c r="B1968" s="9"/>
      <c r="C1968" s="9"/>
      <c r="D1968" s="9"/>
      <c r="E1968" s="9"/>
      <c r="F1968" s="9"/>
      <c r="G1968" s="9"/>
      <c r="H1968" s="9"/>
      <c r="I1968" s="9"/>
      <c r="J1968" s="9"/>
      <c r="K1968" s="9"/>
      <c r="L1968" s="9"/>
      <c r="M1968" s="9"/>
      <c r="N1968" s="9"/>
      <c r="O1968" s="9"/>
      <c r="P1968" s="9"/>
      <c r="Q1968" s="9"/>
      <c r="R1968" s="9"/>
      <c r="S1968" s="9"/>
      <c r="T1968" s="9"/>
      <c r="U1968" s="9"/>
      <c r="V1968" s="9"/>
      <c r="W1968" s="9"/>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c r="BT1968" s="6"/>
      <c r="BU1968" s="6"/>
      <c r="BV1968" s="6"/>
      <c r="BW1968" s="9"/>
      <c r="BX1968" s="9"/>
      <c r="BY1968" s="9"/>
      <c r="BZ1968" s="9"/>
      <c r="CA1968" s="9"/>
      <c r="CB1968" s="9"/>
      <c r="CC1968" s="9"/>
      <c r="CD1968" s="9"/>
      <c r="CE1968" s="9"/>
      <c r="CF1968" s="9"/>
      <c r="CG1968" s="9"/>
      <c r="CH1968" s="9"/>
      <c r="CI1968" s="9"/>
      <c r="CJ1968" s="9"/>
      <c r="CK1968" s="9"/>
      <c r="CL1968" s="9"/>
      <c r="CM1968" s="9"/>
      <c r="CN1968" s="9"/>
      <c r="CO1968" s="9"/>
      <c r="CP1968" s="9"/>
      <c r="CQ1968" s="9"/>
      <c r="CR1968" s="9"/>
      <c r="CS1968" s="9"/>
      <c r="CT1968" s="9"/>
      <c r="CU1968" s="9"/>
      <c r="CV1968" s="9"/>
      <c r="CW1968" s="9"/>
      <c r="CX1968" s="9"/>
      <c r="CY1968" s="9"/>
      <c r="CZ1968" s="9"/>
      <c r="DA1968" s="9"/>
      <c r="DB1968" s="9"/>
      <c r="DC1968" s="9"/>
      <c r="DD1968" s="9"/>
      <c r="DE1968" s="9"/>
      <c r="DF1968" s="9"/>
      <c r="DG1968" s="9"/>
      <c r="DH1968" s="9"/>
      <c r="DI1968" s="9"/>
      <c r="DJ1968" s="9"/>
      <c r="DK1968" s="9"/>
      <c r="DL1968" s="9"/>
      <c r="DM1968" s="9"/>
      <c r="DN1968" s="9"/>
      <c r="DO1968" s="9"/>
      <c r="DP1968" s="9"/>
      <c r="DQ1968" s="9"/>
    </row>
    <row r="1969" spans="1:121" hidden="1">
      <c r="A1969" s="9"/>
      <c r="B1969" s="9"/>
      <c r="C1969" s="9"/>
      <c r="D1969" s="9"/>
      <c r="E1969" s="9"/>
      <c r="F1969" s="9"/>
      <c r="G1969" s="9"/>
      <c r="H1969" s="9"/>
      <c r="I1969" s="9"/>
      <c r="J1969" s="9"/>
      <c r="K1969" s="9"/>
      <c r="L1969" s="9"/>
      <c r="M1969" s="9"/>
      <c r="N1969" s="9"/>
      <c r="O1969" s="9"/>
      <c r="P1969" s="9"/>
      <c r="Q1969" s="9"/>
      <c r="R1969" s="9"/>
      <c r="S1969" s="9"/>
      <c r="T1969" s="9"/>
      <c r="U1969" s="9"/>
      <c r="V1969" s="9"/>
      <c r="W1969" s="9"/>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c r="BU1969" s="6"/>
      <c r="BV1969" s="6"/>
      <c r="BW1969" s="9"/>
      <c r="BX1969" s="9"/>
      <c r="BY1969" s="9"/>
      <c r="BZ1969" s="9"/>
      <c r="CA1969" s="9"/>
      <c r="CB1969" s="9"/>
      <c r="CC1969" s="9"/>
      <c r="CD1969" s="9"/>
      <c r="CE1969" s="9"/>
      <c r="CF1969" s="9"/>
      <c r="CG1969" s="9"/>
      <c r="CH1969" s="9"/>
      <c r="CI1969" s="9"/>
      <c r="CJ1969" s="9"/>
      <c r="CK1969" s="9"/>
      <c r="CL1969" s="9"/>
      <c r="CM1969" s="9"/>
      <c r="CN1969" s="9"/>
      <c r="CO1969" s="9"/>
      <c r="CP1969" s="9"/>
      <c r="CQ1969" s="9"/>
      <c r="CR1969" s="9"/>
      <c r="CS1969" s="9"/>
      <c r="CT1969" s="9"/>
      <c r="CU1969" s="9"/>
      <c r="CV1969" s="9"/>
      <c r="CW1969" s="9"/>
      <c r="CX1969" s="9"/>
      <c r="CY1969" s="9"/>
      <c r="CZ1969" s="9"/>
      <c r="DA1969" s="9"/>
      <c r="DB1969" s="9"/>
      <c r="DC1969" s="9"/>
      <c r="DD1969" s="9"/>
      <c r="DE1969" s="9"/>
      <c r="DF1969" s="9"/>
      <c r="DG1969" s="9"/>
      <c r="DH1969" s="9"/>
      <c r="DI1969" s="9"/>
      <c r="DJ1969" s="9"/>
      <c r="DK1969" s="9"/>
      <c r="DL1969" s="9"/>
      <c r="DM1969" s="9"/>
      <c r="DN1969" s="9"/>
      <c r="DO1969" s="9"/>
      <c r="DP1969" s="9"/>
      <c r="DQ1969" s="9"/>
    </row>
    <row r="1970" spans="1:121" hidden="1">
      <c r="A1970" s="9"/>
      <c r="B1970" s="9"/>
      <c r="C1970" s="9"/>
      <c r="D1970" s="9"/>
      <c r="E1970" s="9"/>
      <c r="F1970" s="9"/>
      <c r="G1970" s="9"/>
      <c r="H1970" s="9"/>
      <c r="I1970" s="9"/>
      <c r="J1970" s="9"/>
      <c r="K1970" s="9"/>
      <c r="L1970" s="9"/>
      <c r="M1970" s="9"/>
      <c r="N1970" s="9"/>
      <c r="O1970" s="9"/>
      <c r="P1970" s="9"/>
      <c r="Q1970" s="9"/>
      <c r="R1970" s="9"/>
      <c r="S1970" s="9"/>
      <c r="T1970" s="9"/>
      <c r="U1970" s="9"/>
      <c r="V1970" s="9"/>
      <c r="W1970" s="9"/>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c r="BU1970" s="6"/>
      <c r="BV1970" s="6"/>
      <c r="BW1970" s="9"/>
      <c r="BX1970" s="9"/>
      <c r="BY1970" s="9"/>
      <c r="BZ1970" s="9"/>
      <c r="CA1970" s="9"/>
      <c r="CB1970" s="9"/>
      <c r="CC1970" s="9"/>
      <c r="CD1970" s="9"/>
      <c r="CE1970" s="9"/>
      <c r="CF1970" s="9"/>
      <c r="CG1970" s="9"/>
      <c r="CH1970" s="9"/>
      <c r="CI1970" s="9"/>
      <c r="CJ1970" s="9"/>
      <c r="CK1970" s="9"/>
      <c r="CL1970" s="9"/>
      <c r="CM1970" s="9"/>
      <c r="CN1970" s="9"/>
      <c r="CO1970" s="9"/>
      <c r="CP1970" s="9"/>
      <c r="CQ1970" s="9"/>
      <c r="CR1970" s="9"/>
      <c r="CS1970" s="9"/>
      <c r="CT1970" s="9"/>
      <c r="CU1970" s="9"/>
      <c r="CV1970" s="9"/>
      <c r="CW1970" s="9"/>
      <c r="CX1970" s="9"/>
      <c r="CY1970" s="9"/>
      <c r="CZ1970" s="9"/>
      <c r="DA1970" s="9"/>
      <c r="DB1970" s="9"/>
      <c r="DC1970" s="9"/>
      <c r="DD1970" s="9"/>
      <c r="DE1970" s="9"/>
      <c r="DF1970" s="9"/>
      <c r="DG1970" s="9"/>
      <c r="DH1970" s="9"/>
      <c r="DI1970" s="9"/>
      <c r="DJ1970" s="9"/>
      <c r="DK1970" s="9"/>
      <c r="DL1970" s="9"/>
      <c r="DM1970" s="9"/>
      <c r="DN1970" s="9"/>
      <c r="DO1970" s="9"/>
      <c r="DP1970" s="9"/>
      <c r="DQ1970" s="9"/>
    </row>
    <row r="1971" spans="1:121" hidden="1">
      <c r="A1971" s="9"/>
      <c r="B1971" s="9"/>
      <c r="C1971" s="9"/>
      <c r="D1971" s="9"/>
      <c r="E1971" s="9"/>
      <c r="F1971" s="9"/>
      <c r="G1971" s="9"/>
      <c r="H1971" s="9"/>
      <c r="I1971" s="9"/>
      <c r="J1971" s="9"/>
      <c r="K1971" s="9"/>
      <c r="L1971" s="9"/>
      <c r="M1971" s="9"/>
      <c r="N1971" s="9"/>
      <c r="O1971" s="9"/>
      <c r="P1971" s="9"/>
      <c r="Q1971" s="9"/>
      <c r="R1971" s="9"/>
      <c r="S1971" s="9"/>
      <c r="T1971" s="9"/>
      <c r="U1971" s="9"/>
      <c r="V1971" s="9"/>
      <c r="W1971" s="9"/>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c r="BU1971" s="6"/>
      <c r="BV1971" s="6"/>
      <c r="BW1971" s="9"/>
      <c r="BX1971" s="9"/>
      <c r="BY1971" s="9"/>
      <c r="BZ1971" s="9"/>
      <c r="CA1971" s="9"/>
      <c r="CB1971" s="9"/>
      <c r="CC1971" s="9"/>
      <c r="CD1971" s="9"/>
      <c r="CE1971" s="9"/>
      <c r="CF1971" s="9"/>
      <c r="CG1971" s="9"/>
      <c r="CH1971" s="9"/>
      <c r="CI1971" s="9"/>
      <c r="CJ1971" s="9"/>
      <c r="CK1971" s="9"/>
      <c r="CL1971" s="9"/>
      <c r="CM1971" s="9"/>
      <c r="CN1971" s="9"/>
      <c r="CO1971" s="9"/>
      <c r="CP1971" s="9"/>
      <c r="CQ1971" s="9"/>
      <c r="CR1971" s="9"/>
      <c r="CS1971" s="9"/>
      <c r="CT1971" s="9"/>
      <c r="CU1971" s="9"/>
      <c r="CV1971" s="9"/>
      <c r="CW1971" s="9"/>
      <c r="CX1971" s="9"/>
      <c r="CY1971" s="9"/>
      <c r="CZ1971" s="9"/>
      <c r="DA1971" s="9"/>
      <c r="DB1971" s="9"/>
      <c r="DC1971" s="9"/>
      <c r="DD1971" s="9"/>
      <c r="DE1971" s="9"/>
      <c r="DF1971" s="9"/>
      <c r="DG1971" s="9"/>
      <c r="DH1971" s="9"/>
      <c r="DI1971" s="9"/>
      <c r="DJ1971" s="9"/>
      <c r="DK1971" s="9"/>
      <c r="DL1971" s="9"/>
      <c r="DM1971" s="9"/>
      <c r="DN1971" s="9"/>
      <c r="DO1971" s="9"/>
      <c r="DP1971" s="9"/>
      <c r="DQ1971" s="9"/>
    </row>
    <row r="1972" spans="1:121" hidden="1">
      <c r="A1972" s="9"/>
      <c r="B1972" s="9"/>
      <c r="C1972" s="9"/>
      <c r="D1972" s="9"/>
      <c r="E1972" s="9"/>
      <c r="F1972" s="9"/>
      <c r="G1972" s="9"/>
      <c r="H1972" s="9"/>
      <c r="I1972" s="9"/>
      <c r="J1972" s="9"/>
      <c r="K1972" s="9"/>
      <c r="L1972" s="9"/>
      <c r="M1972" s="9"/>
      <c r="N1972" s="9"/>
      <c r="O1972" s="9"/>
      <c r="P1972" s="9"/>
      <c r="Q1972" s="9"/>
      <c r="R1972" s="9"/>
      <c r="S1972" s="9"/>
      <c r="T1972" s="9"/>
      <c r="U1972" s="9"/>
      <c r="V1972" s="9"/>
      <c r="W1972" s="9"/>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c r="BU1972" s="6"/>
      <c r="BV1972" s="6"/>
      <c r="BW1972" s="9"/>
      <c r="BX1972" s="9"/>
      <c r="BY1972" s="9"/>
      <c r="BZ1972" s="9"/>
      <c r="CA1972" s="9"/>
      <c r="CB1972" s="9"/>
      <c r="CC1972" s="9"/>
      <c r="CD1972" s="9"/>
      <c r="CE1972" s="9"/>
      <c r="CF1972" s="9"/>
      <c r="CG1972" s="9"/>
      <c r="CH1972" s="9"/>
      <c r="CI1972" s="9"/>
      <c r="CJ1972" s="9"/>
      <c r="CK1972" s="9"/>
      <c r="CL1972" s="9"/>
      <c r="CM1972" s="9"/>
      <c r="CN1972" s="9"/>
      <c r="CO1972" s="9"/>
      <c r="CP1972" s="9"/>
      <c r="CQ1972" s="9"/>
      <c r="CR1972" s="9"/>
      <c r="CS1972" s="9"/>
      <c r="CT1972" s="9"/>
      <c r="CU1972" s="9"/>
      <c r="CV1972" s="9"/>
      <c r="CW1972" s="9"/>
      <c r="CX1972" s="9"/>
      <c r="CY1972" s="9"/>
      <c r="CZ1972" s="9"/>
      <c r="DA1972" s="9"/>
      <c r="DB1972" s="9"/>
      <c r="DC1972" s="9"/>
      <c r="DD1972" s="9"/>
      <c r="DE1972" s="9"/>
      <c r="DF1972" s="9"/>
      <c r="DG1972" s="9"/>
      <c r="DH1972" s="9"/>
      <c r="DI1972" s="9"/>
      <c r="DJ1972" s="9"/>
      <c r="DK1972" s="9"/>
      <c r="DL1972" s="9"/>
      <c r="DM1972" s="9"/>
      <c r="DN1972" s="9"/>
      <c r="DO1972" s="9"/>
      <c r="DP1972" s="9"/>
      <c r="DQ1972" s="9"/>
    </row>
    <row r="1973" spans="1:121" hidden="1">
      <c r="A1973" s="9"/>
      <c r="B1973" s="9"/>
      <c r="C1973" s="9"/>
      <c r="D1973" s="9"/>
      <c r="E1973" s="9"/>
      <c r="F1973" s="9"/>
      <c r="G1973" s="9"/>
      <c r="H1973" s="9"/>
      <c r="I1973" s="9"/>
      <c r="J1973" s="9"/>
      <c r="K1973" s="9"/>
      <c r="L1973" s="9"/>
      <c r="M1973" s="9"/>
      <c r="N1973" s="9"/>
      <c r="O1973" s="9"/>
      <c r="P1973" s="9"/>
      <c r="Q1973" s="9"/>
      <c r="R1973" s="9"/>
      <c r="S1973" s="9"/>
      <c r="T1973" s="9"/>
      <c r="U1973" s="9"/>
      <c r="V1973" s="9"/>
      <c r="W1973" s="9"/>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c r="BU1973" s="6"/>
      <c r="BV1973" s="6"/>
      <c r="BW1973" s="9"/>
      <c r="BX1973" s="9"/>
      <c r="BY1973" s="9"/>
      <c r="BZ1973" s="9"/>
      <c r="CA1973" s="9"/>
      <c r="CB1973" s="9"/>
      <c r="CC1973" s="9"/>
      <c r="CD1973" s="9"/>
      <c r="CE1973" s="9"/>
      <c r="CF1973" s="9"/>
      <c r="CG1973" s="9"/>
      <c r="CH1973" s="9"/>
      <c r="CI1973" s="9"/>
      <c r="CJ1973" s="9"/>
      <c r="CK1973" s="9"/>
      <c r="CL1973" s="9"/>
      <c r="CM1973" s="9"/>
      <c r="CN1973" s="9"/>
      <c r="CO1973" s="9"/>
      <c r="CP1973" s="9"/>
      <c r="CQ1973" s="9"/>
      <c r="CR1973" s="9"/>
      <c r="CS1973" s="9"/>
      <c r="CT1973" s="9"/>
      <c r="CU1973" s="9"/>
      <c r="CV1973" s="9"/>
      <c r="CW1973" s="9"/>
      <c r="CX1973" s="9"/>
      <c r="CY1973" s="9"/>
      <c r="CZ1973" s="9"/>
      <c r="DA1973" s="9"/>
      <c r="DB1973" s="9"/>
      <c r="DC1973" s="9"/>
      <c r="DD1973" s="9"/>
      <c r="DE1973" s="9"/>
      <c r="DF1973" s="9"/>
      <c r="DG1973" s="9"/>
      <c r="DH1973" s="9"/>
      <c r="DI1973" s="9"/>
      <c r="DJ1973" s="9"/>
      <c r="DK1973" s="9"/>
      <c r="DL1973" s="9"/>
      <c r="DM1973" s="9"/>
      <c r="DN1973" s="9"/>
      <c r="DO1973" s="9"/>
      <c r="DP1973" s="9"/>
      <c r="DQ1973" s="9"/>
    </row>
    <row r="1974" spans="1:121" hidden="1">
      <c r="A1974" s="9"/>
      <c r="B1974" s="9"/>
      <c r="C1974" s="9"/>
      <c r="D1974" s="9"/>
      <c r="E1974" s="9"/>
      <c r="F1974" s="9"/>
      <c r="G1974" s="9"/>
      <c r="H1974" s="9"/>
      <c r="I1974" s="9"/>
      <c r="J1974" s="9"/>
      <c r="K1974" s="9"/>
      <c r="L1974" s="9"/>
      <c r="M1974" s="9"/>
      <c r="N1974" s="9"/>
      <c r="O1974" s="9"/>
      <c r="P1974" s="9"/>
      <c r="Q1974" s="9"/>
      <c r="R1974" s="9"/>
      <c r="S1974" s="9"/>
      <c r="T1974" s="9"/>
      <c r="U1974" s="9"/>
      <c r="V1974" s="9"/>
      <c r="W1974" s="9"/>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c r="BU1974" s="6"/>
      <c r="BV1974" s="6"/>
      <c r="BW1974" s="9"/>
      <c r="BX1974" s="9"/>
      <c r="BY1974" s="9"/>
      <c r="BZ1974" s="9"/>
      <c r="CA1974" s="9"/>
      <c r="CB1974" s="9"/>
      <c r="CC1974" s="9"/>
      <c r="CD1974" s="9"/>
      <c r="CE1974" s="9"/>
      <c r="CF1974" s="9"/>
      <c r="CG1974" s="9"/>
      <c r="CH1974" s="9"/>
      <c r="CI1974" s="9"/>
      <c r="CJ1974" s="9"/>
      <c r="CK1974" s="9"/>
      <c r="CL1974" s="9"/>
      <c r="CM1974" s="9"/>
      <c r="CN1974" s="9"/>
      <c r="CO1974" s="9"/>
      <c r="CP1974" s="9"/>
      <c r="CQ1974" s="9"/>
      <c r="CR1974" s="9"/>
      <c r="CS1974" s="9"/>
      <c r="CT1974" s="9"/>
      <c r="CU1974" s="9"/>
      <c r="CV1974" s="9"/>
      <c r="CW1974" s="9"/>
      <c r="CX1974" s="9"/>
      <c r="CY1974" s="9"/>
      <c r="CZ1974" s="9"/>
      <c r="DA1974" s="9"/>
      <c r="DB1974" s="9"/>
      <c r="DC1974" s="9"/>
      <c r="DD1974" s="9"/>
      <c r="DE1974" s="9"/>
      <c r="DF1974" s="9"/>
      <c r="DG1974" s="9"/>
      <c r="DH1974" s="9"/>
      <c r="DI1974" s="9"/>
      <c r="DJ1974" s="9"/>
      <c r="DK1974" s="9"/>
      <c r="DL1974" s="9"/>
      <c r="DM1974" s="9"/>
      <c r="DN1974" s="9"/>
      <c r="DO1974" s="9"/>
      <c r="DP1974" s="9"/>
      <c r="DQ1974" s="9"/>
    </row>
    <row r="1975" spans="1:121" hidden="1">
      <c r="A1975" s="9"/>
      <c r="B1975" s="9"/>
      <c r="C1975" s="9"/>
      <c r="D1975" s="9"/>
      <c r="E1975" s="9"/>
      <c r="F1975" s="9"/>
      <c r="G1975" s="9"/>
      <c r="H1975" s="9"/>
      <c r="I1975" s="9"/>
      <c r="J1975" s="9"/>
      <c r="K1975" s="9"/>
      <c r="L1975" s="9"/>
      <c r="M1975" s="9"/>
      <c r="N1975" s="9"/>
      <c r="O1975" s="9"/>
      <c r="P1975" s="9"/>
      <c r="Q1975" s="9"/>
      <c r="R1975" s="9"/>
      <c r="S1975" s="9"/>
      <c r="T1975" s="9"/>
      <c r="U1975" s="9"/>
      <c r="V1975" s="9"/>
      <c r="W1975" s="9"/>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c r="BU1975" s="6"/>
      <c r="BV1975" s="6"/>
      <c r="BW1975" s="9"/>
      <c r="BX1975" s="9"/>
      <c r="BY1975" s="9"/>
      <c r="BZ1975" s="9"/>
      <c r="CA1975" s="9"/>
      <c r="CB1975" s="9"/>
      <c r="CC1975" s="9"/>
      <c r="CD1975" s="9"/>
      <c r="CE1975" s="9"/>
      <c r="CF1975" s="9"/>
      <c r="CG1975" s="9"/>
      <c r="CH1975" s="9"/>
      <c r="CI1975" s="9"/>
      <c r="CJ1975" s="9"/>
      <c r="CK1975" s="9"/>
      <c r="CL1975" s="9"/>
      <c r="CM1975" s="9"/>
      <c r="CN1975" s="9"/>
      <c r="CO1975" s="9"/>
      <c r="CP1975" s="9"/>
      <c r="CQ1975" s="9"/>
      <c r="CR1975" s="9"/>
      <c r="CS1975" s="9"/>
      <c r="CT1975" s="9"/>
      <c r="CU1975" s="9"/>
      <c r="CV1975" s="9"/>
      <c r="CW1975" s="9"/>
      <c r="CX1975" s="9"/>
      <c r="CY1975" s="9"/>
      <c r="CZ1975" s="9"/>
      <c r="DA1975" s="9"/>
      <c r="DB1975" s="9"/>
      <c r="DC1975" s="9"/>
      <c r="DD1975" s="9"/>
      <c r="DE1975" s="9"/>
      <c r="DF1975" s="9"/>
      <c r="DG1975" s="9"/>
      <c r="DH1975" s="9"/>
      <c r="DI1975" s="9"/>
      <c r="DJ1975" s="9"/>
      <c r="DK1975" s="9"/>
      <c r="DL1975" s="9"/>
      <c r="DM1975" s="9"/>
      <c r="DN1975" s="9"/>
      <c r="DO1975" s="9"/>
      <c r="DP1975" s="9"/>
      <c r="DQ1975" s="9"/>
    </row>
    <row r="1976" spans="1:121" hidden="1">
      <c r="A1976" s="9"/>
      <c r="B1976" s="9"/>
      <c r="C1976" s="9"/>
      <c r="D1976" s="9"/>
      <c r="E1976" s="9"/>
      <c r="F1976" s="9"/>
      <c r="G1976" s="9"/>
      <c r="H1976" s="9"/>
      <c r="I1976" s="9"/>
      <c r="J1976" s="9"/>
      <c r="K1976" s="9"/>
      <c r="L1976" s="9"/>
      <c r="M1976" s="9"/>
      <c r="N1976" s="9"/>
      <c r="O1976" s="9"/>
      <c r="P1976" s="9"/>
      <c r="Q1976" s="9"/>
      <c r="R1976" s="9"/>
      <c r="S1976" s="9"/>
      <c r="T1976" s="9"/>
      <c r="U1976" s="9"/>
      <c r="V1976" s="9"/>
      <c r="W1976" s="9"/>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c r="BU1976" s="6"/>
      <c r="BV1976" s="6"/>
      <c r="BW1976" s="9"/>
      <c r="BX1976" s="9"/>
      <c r="BY1976" s="9"/>
      <c r="BZ1976" s="9"/>
      <c r="CA1976" s="9"/>
      <c r="CB1976" s="9"/>
      <c r="CC1976" s="9"/>
      <c r="CD1976" s="9"/>
      <c r="CE1976" s="9"/>
      <c r="CF1976" s="9"/>
      <c r="CG1976" s="9"/>
      <c r="CH1976" s="9"/>
      <c r="CI1976" s="9"/>
      <c r="CJ1976" s="9"/>
      <c r="CK1976" s="9"/>
      <c r="CL1976" s="9"/>
      <c r="CM1976" s="9"/>
      <c r="CN1976" s="9"/>
      <c r="CO1976" s="9"/>
      <c r="CP1976" s="9"/>
      <c r="CQ1976" s="9"/>
      <c r="CR1976" s="9"/>
      <c r="CS1976" s="9"/>
      <c r="CT1976" s="9"/>
      <c r="CU1976" s="9"/>
      <c r="CV1976" s="9"/>
      <c r="CW1976" s="9"/>
      <c r="CX1976" s="9"/>
      <c r="CY1976" s="9"/>
      <c r="CZ1976" s="9"/>
      <c r="DA1976" s="9"/>
      <c r="DB1976" s="9"/>
      <c r="DC1976" s="9"/>
      <c r="DD1976" s="9"/>
      <c r="DE1976" s="9"/>
      <c r="DF1976" s="9"/>
      <c r="DG1976" s="9"/>
      <c r="DH1976" s="9"/>
      <c r="DI1976" s="9"/>
      <c r="DJ1976" s="9"/>
      <c r="DK1976" s="9"/>
      <c r="DL1976" s="9"/>
      <c r="DM1976" s="9"/>
      <c r="DN1976" s="9"/>
      <c r="DO1976" s="9"/>
      <c r="DP1976" s="9"/>
      <c r="DQ1976" s="9"/>
    </row>
    <row r="1977" spans="1:121" hidden="1">
      <c r="A1977" s="9"/>
      <c r="B1977" s="9"/>
      <c r="C1977" s="9"/>
      <c r="D1977" s="9"/>
      <c r="E1977" s="9"/>
      <c r="F1977" s="9"/>
      <c r="G1977" s="9"/>
      <c r="H1977" s="9"/>
      <c r="I1977" s="9"/>
      <c r="J1977" s="9"/>
      <c r="K1977" s="9"/>
      <c r="L1977" s="9"/>
      <c r="M1977" s="9"/>
      <c r="N1977" s="9"/>
      <c r="O1977" s="9"/>
      <c r="P1977" s="9"/>
      <c r="Q1977" s="9"/>
      <c r="R1977" s="9"/>
      <c r="S1977" s="9"/>
      <c r="T1977" s="9"/>
      <c r="U1977" s="9"/>
      <c r="V1977" s="9"/>
      <c r="W1977" s="9"/>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c r="BU1977" s="6"/>
      <c r="BV1977" s="6"/>
      <c r="BW1977" s="9"/>
      <c r="BX1977" s="9"/>
      <c r="BY1977" s="9"/>
      <c r="BZ1977" s="9"/>
      <c r="CA1977" s="9"/>
      <c r="CB1977" s="9"/>
      <c r="CC1977" s="9"/>
      <c r="CD1977" s="9"/>
      <c r="CE1977" s="9"/>
      <c r="CF1977" s="9"/>
      <c r="CG1977" s="9"/>
      <c r="CH1977" s="9"/>
      <c r="CI1977" s="9"/>
      <c r="CJ1977" s="9"/>
      <c r="CK1977" s="9"/>
      <c r="CL1977" s="9"/>
      <c r="CM1977" s="9"/>
      <c r="CN1977" s="9"/>
      <c r="CO1977" s="9"/>
      <c r="CP1977" s="9"/>
      <c r="CQ1977" s="9"/>
      <c r="CR1977" s="9"/>
      <c r="CS1977" s="9"/>
      <c r="CT1977" s="9"/>
      <c r="CU1977" s="9"/>
      <c r="CV1977" s="9"/>
      <c r="CW1977" s="9"/>
      <c r="CX1977" s="9"/>
      <c r="CY1977" s="9"/>
      <c r="CZ1977" s="9"/>
      <c r="DA1977" s="9"/>
      <c r="DB1977" s="9"/>
      <c r="DC1977" s="9"/>
      <c r="DD1977" s="9"/>
      <c r="DE1977" s="9"/>
      <c r="DF1977" s="9"/>
      <c r="DG1977" s="9"/>
      <c r="DH1977" s="9"/>
      <c r="DI1977" s="9"/>
      <c r="DJ1977" s="9"/>
      <c r="DK1977" s="9"/>
      <c r="DL1977" s="9"/>
      <c r="DM1977" s="9"/>
      <c r="DN1977" s="9"/>
      <c r="DO1977" s="9"/>
      <c r="DP1977" s="9"/>
      <c r="DQ1977" s="9"/>
    </row>
    <row r="1978" spans="1:121" hidden="1">
      <c r="A1978" s="9"/>
      <c r="B1978" s="9"/>
      <c r="C1978" s="9"/>
      <c r="D1978" s="9"/>
      <c r="E1978" s="9"/>
      <c r="F1978" s="9"/>
      <c r="G1978" s="9"/>
      <c r="H1978" s="9"/>
      <c r="I1978" s="9"/>
      <c r="J1978" s="9"/>
      <c r="K1978" s="9"/>
      <c r="L1978" s="9"/>
      <c r="M1978" s="9"/>
      <c r="N1978" s="9"/>
      <c r="O1978" s="9"/>
      <c r="P1978" s="9"/>
      <c r="Q1978" s="9"/>
      <c r="R1978" s="9"/>
      <c r="S1978" s="9"/>
      <c r="T1978" s="9"/>
      <c r="U1978" s="9"/>
      <c r="V1978" s="9"/>
      <c r="W1978" s="9"/>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c r="BU1978" s="6"/>
      <c r="BV1978" s="6"/>
      <c r="BW1978" s="9"/>
      <c r="BX1978" s="9"/>
      <c r="BY1978" s="9"/>
      <c r="BZ1978" s="9"/>
      <c r="CA1978" s="9"/>
      <c r="CB1978" s="9"/>
      <c r="CC1978" s="9"/>
      <c r="CD1978" s="9"/>
      <c r="CE1978" s="9"/>
      <c r="CF1978" s="9"/>
      <c r="CG1978" s="9"/>
      <c r="CH1978" s="9"/>
      <c r="CI1978" s="9"/>
      <c r="CJ1978" s="9"/>
      <c r="CK1978" s="9"/>
      <c r="CL1978" s="9"/>
      <c r="CM1978" s="9"/>
      <c r="CN1978" s="9"/>
      <c r="CO1978" s="9"/>
      <c r="CP1978" s="9"/>
      <c r="CQ1978" s="9"/>
      <c r="CR1978" s="9"/>
      <c r="CS1978" s="9"/>
      <c r="CT1978" s="9"/>
      <c r="CU1978" s="9"/>
      <c r="CV1978" s="9"/>
      <c r="CW1978" s="9"/>
      <c r="CX1978" s="9"/>
      <c r="CY1978" s="9"/>
      <c r="CZ1978" s="9"/>
      <c r="DA1978" s="9"/>
      <c r="DB1978" s="9"/>
      <c r="DC1978" s="9"/>
      <c r="DD1978" s="9"/>
      <c r="DE1978" s="9"/>
      <c r="DF1978" s="9"/>
      <c r="DG1978" s="9"/>
      <c r="DH1978" s="9"/>
      <c r="DI1978" s="9"/>
      <c r="DJ1978" s="9"/>
      <c r="DK1978" s="9"/>
      <c r="DL1978" s="9"/>
      <c r="DM1978" s="9"/>
      <c r="DN1978" s="9"/>
      <c r="DO1978" s="9"/>
      <c r="DP1978" s="9"/>
      <c r="DQ1978" s="9"/>
    </row>
    <row r="1979" spans="1:121" hidden="1">
      <c r="A1979" s="9"/>
      <c r="B1979" s="9"/>
      <c r="C1979" s="9"/>
      <c r="D1979" s="9"/>
      <c r="E1979" s="9"/>
      <c r="F1979" s="9"/>
      <c r="G1979" s="9"/>
      <c r="H1979" s="9"/>
      <c r="I1979" s="9"/>
      <c r="J1979" s="9"/>
      <c r="K1979" s="9"/>
      <c r="L1979" s="9"/>
      <c r="M1979" s="9"/>
      <c r="N1979" s="9"/>
      <c r="O1979" s="9"/>
      <c r="P1979" s="9"/>
      <c r="Q1979" s="9"/>
      <c r="R1979" s="9"/>
      <c r="S1979" s="9"/>
      <c r="T1979" s="9"/>
      <c r="U1979" s="9"/>
      <c r="V1979" s="9"/>
      <c r="W1979" s="9"/>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c r="BU1979" s="6"/>
      <c r="BV1979" s="6"/>
      <c r="BW1979" s="9"/>
      <c r="BX1979" s="9"/>
      <c r="BY1979" s="9"/>
      <c r="BZ1979" s="9"/>
      <c r="CA1979" s="9"/>
      <c r="CB1979" s="9"/>
      <c r="CC1979" s="9"/>
      <c r="CD1979" s="9"/>
      <c r="CE1979" s="9"/>
      <c r="CF1979" s="9"/>
      <c r="CG1979" s="9"/>
      <c r="CH1979" s="9"/>
      <c r="CI1979" s="9"/>
      <c r="CJ1979" s="9"/>
      <c r="CK1979" s="9"/>
      <c r="CL1979" s="9"/>
      <c r="CM1979" s="9"/>
      <c r="CN1979" s="9"/>
      <c r="CO1979" s="9"/>
      <c r="CP1979" s="9"/>
      <c r="CQ1979" s="9"/>
      <c r="CR1979" s="9"/>
      <c r="CS1979" s="9"/>
      <c r="CT1979" s="9"/>
      <c r="CU1979" s="9"/>
      <c r="CV1979" s="9"/>
      <c r="CW1979" s="9"/>
      <c r="CX1979" s="9"/>
      <c r="CY1979" s="9"/>
      <c r="CZ1979" s="9"/>
      <c r="DA1979" s="9"/>
      <c r="DB1979" s="9"/>
      <c r="DC1979" s="9"/>
      <c r="DD1979" s="9"/>
      <c r="DE1979" s="9"/>
      <c r="DF1979" s="9"/>
      <c r="DG1979" s="9"/>
      <c r="DH1979" s="9"/>
      <c r="DI1979" s="9"/>
      <c r="DJ1979" s="9"/>
      <c r="DK1979" s="9"/>
      <c r="DL1979" s="9"/>
      <c r="DM1979" s="9"/>
      <c r="DN1979" s="9"/>
      <c r="DO1979" s="9"/>
      <c r="DP1979" s="9"/>
      <c r="DQ1979" s="9"/>
    </row>
    <row r="1980" spans="1:121" hidden="1">
      <c r="A1980" s="9"/>
      <c r="B1980" s="9"/>
      <c r="C1980" s="9"/>
      <c r="D1980" s="9"/>
      <c r="E1980" s="9"/>
      <c r="F1980" s="9"/>
      <c r="G1980" s="9"/>
      <c r="H1980" s="9"/>
      <c r="I1980" s="9"/>
      <c r="J1980" s="9"/>
      <c r="K1980" s="9"/>
      <c r="L1980" s="9"/>
      <c r="M1980" s="9"/>
      <c r="N1980" s="9"/>
      <c r="O1980" s="9"/>
      <c r="P1980" s="9"/>
      <c r="Q1980" s="9"/>
      <c r="R1980" s="9"/>
      <c r="S1980" s="9"/>
      <c r="T1980" s="9"/>
      <c r="U1980" s="9"/>
      <c r="V1980" s="9"/>
      <c r="W1980" s="9"/>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c r="BU1980" s="6"/>
      <c r="BV1980" s="6"/>
      <c r="BW1980" s="9"/>
      <c r="BX1980" s="9"/>
      <c r="BY1980" s="9"/>
      <c r="BZ1980" s="9"/>
      <c r="CA1980" s="9"/>
      <c r="CB1980" s="9"/>
      <c r="CC1980" s="9"/>
      <c r="CD1980" s="9"/>
      <c r="CE1980" s="9"/>
      <c r="CF1980" s="9"/>
      <c r="CG1980" s="9"/>
      <c r="CH1980" s="9"/>
      <c r="CI1980" s="9"/>
      <c r="CJ1980" s="9"/>
      <c r="CK1980" s="9"/>
      <c r="CL1980" s="9"/>
      <c r="CM1980" s="9"/>
      <c r="CN1980" s="9"/>
      <c r="CO1980" s="9"/>
      <c r="CP1980" s="9"/>
      <c r="CQ1980" s="9"/>
      <c r="CR1980" s="9"/>
      <c r="CS1980" s="9"/>
      <c r="CT1980" s="9"/>
      <c r="CU1980" s="9"/>
      <c r="CV1980" s="9"/>
      <c r="CW1980" s="9"/>
      <c r="CX1980" s="9"/>
      <c r="CY1980" s="9"/>
      <c r="CZ1980" s="9"/>
      <c r="DA1980" s="9"/>
      <c r="DB1980" s="9"/>
      <c r="DC1980" s="9"/>
      <c r="DD1980" s="9"/>
      <c r="DE1980" s="9"/>
      <c r="DF1980" s="9"/>
      <c r="DG1980" s="9"/>
      <c r="DH1980" s="9"/>
      <c r="DI1980" s="9"/>
      <c r="DJ1980" s="9"/>
      <c r="DK1980" s="9"/>
      <c r="DL1980" s="9"/>
      <c r="DM1980" s="9"/>
      <c r="DN1980" s="9"/>
      <c r="DO1980" s="9"/>
      <c r="DP1980" s="9"/>
      <c r="DQ1980" s="9"/>
    </row>
    <row r="1981" spans="1:121" hidden="1">
      <c r="A1981" s="9"/>
      <c r="B1981" s="9"/>
      <c r="C1981" s="9"/>
      <c r="D1981" s="9"/>
      <c r="E1981" s="9"/>
      <c r="F1981" s="9"/>
      <c r="G1981" s="9"/>
      <c r="H1981" s="9"/>
      <c r="I1981" s="9"/>
      <c r="J1981" s="9"/>
      <c r="K1981" s="9"/>
      <c r="L1981" s="9"/>
      <c r="M1981" s="9"/>
      <c r="N1981" s="9"/>
      <c r="O1981" s="9"/>
      <c r="P1981" s="9"/>
      <c r="Q1981" s="9"/>
      <c r="R1981" s="9"/>
      <c r="S1981" s="9"/>
      <c r="T1981" s="9"/>
      <c r="U1981" s="9"/>
      <c r="V1981" s="9"/>
      <c r="W1981" s="9"/>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c r="BU1981" s="6"/>
      <c r="BV1981" s="6"/>
      <c r="BW1981" s="9"/>
      <c r="BX1981" s="9"/>
      <c r="BY1981" s="9"/>
      <c r="BZ1981" s="9"/>
      <c r="CA1981" s="9"/>
      <c r="CB1981" s="9"/>
      <c r="CC1981" s="9"/>
      <c r="CD1981" s="9"/>
      <c r="CE1981" s="9"/>
      <c r="CF1981" s="9"/>
      <c r="CG1981" s="9"/>
      <c r="CH1981" s="9"/>
      <c r="CI1981" s="9"/>
      <c r="CJ1981" s="9"/>
      <c r="CK1981" s="9"/>
      <c r="CL1981" s="9"/>
      <c r="CM1981" s="9"/>
      <c r="CN1981" s="9"/>
      <c r="CO1981" s="9"/>
      <c r="CP1981" s="9"/>
      <c r="CQ1981" s="9"/>
      <c r="CR1981" s="9"/>
      <c r="CS1981" s="9"/>
      <c r="CT1981" s="9"/>
      <c r="CU1981" s="9"/>
      <c r="CV1981" s="9"/>
      <c r="CW1981" s="9"/>
      <c r="CX1981" s="9"/>
      <c r="CY1981" s="9"/>
      <c r="CZ1981" s="9"/>
      <c r="DA1981" s="9"/>
      <c r="DB1981" s="9"/>
      <c r="DC1981" s="9"/>
      <c r="DD1981" s="9"/>
      <c r="DE1981" s="9"/>
      <c r="DF1981" s="9"/>
      <c r="DG1981" s="9"/>
      <c r="DH1981" s="9"/>
      <c r="DI1981" s="9"/>
      <c r="DJ1981" s="9"/>
      <c r="DK1981" s="9"/>
      <c r="DL1981" s="9"/>
      <c r="DM1981" s="9"/>
      <c r="DN1981" s="9"/>
      <c r="DO1981" s="9"/>
      <c r="DP1981" s="9"/>
      <c r="DQ1981" s="9"/>
    </row>
    <row r="1982" spans="1:121" hidden="1">
      <c r="A1982" s="9"/>
      <c r="B1982" s="9"/>
      <c r="C1982" s="9"/>
      <c r="D1982" s="9"/>
      <c r="E1982" s="9"/>
      <c r="F1982" s="9"/>
      <c r="G1982" s="9"/>
      <c r="H1982" s="9"/>
      <c r="I1982" s="9"/>
      <c r="J1982" s="9"/>
      <c r="K1982" s="9"/>
      <c r="L1982" s="9"/>
      <c r="M1982" s="9"/>
      <c r="N1982" s="9"/>
      <c r="O1982" s="9"/>
      <c r="P1982" s="9"/>
      <c r="Q1982" s="9"/>
      <c r="R1982" s="9"/>
      <c r="S1982" s="9"/>
      <c r="T1982" s="9"/>
      <c r="U1982" s="9"/>
      <c r="V1982" s="9"/>
      <c r="W1982" s="9"/>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c r="BU1982" s="6"/>
      <c r="BV1982" s="6"/>
      <c r="BW1982" s="9"/>
      <c r="BX1982" s="9"/>
      <c r="BY1982" s="9"/>
      <c r="BZ1982" s="9"/>
      <c r="CA1982" s="9"/>
      <c r="CB1982" s="9"/>
      <c r="CC1982" s="9"/>
      <c r="CD1982" s="9"/>
      <c r="CE1982" s="9"/>
      <c r="CF1982" s="9"/>
      <c r="CG1982" s="9"/>
      <c r="CH1982" s="9"/>
      <c r="CI1982" s="9"/>
      <c r="CJ1982" s="9"/>
      <c r="CK1982" s="9"/>
      <c r="CL1982" s="9"/>
      <c r="CM1982" s="9"/>
      <c r="CN1982" s="9"/>
      <c r="CO1982" s="9"/>
      <c r="CP1982" s="9"/>
      <c r="CQ1982" s="9"/>
      <c r="CR1982" s="9"/>
      <c r="CS1982" s="9"/>
      <c r="CT1982" s="9"/>
      <c r="CU1982" s="9"/>
      <c r="CV1982" s="9"/>
      <c r="CW1982" s="9"/>
      <c r="CX1982" s="9"/>
      <c r="CY1982" s="9"/>
      <c r="CZ1982" s="9"/>
      <c r="DA1982" s="9"/>
      <c r="DB1982" s="9"/>
      <c r="DC1982" s="9"/>
      <c r="DD1982" s="9"/>
      <c r="DE1982" s="9"/>
      <c r="DF1982" s="9"/>
      <c r="DG1982" s="9"/>
      <c r="DH1982" s="9"/>
      <c r="DI1982" s="9"/>
      <c r="DJ1982" s="9"/>
      <c r="DK1982" s="9"/>
      <c r="DL1982" s="9"/>
      <c r="DM1982" s="9"/>
      <c r="DN1982" s="9"/>
      <c r="DO1982" s="9"/>
      <c r="DP1982" s="9"/>
      <c r="DQ1982" s="9"/>
    </row>
    <row r="1983" spans="1:121" hidden="1">
      <c r="A1983" s="9"/>
      <c r="B1983" s="9"/>
      <c r="C1983" s="9"/>
      <c r="D1983" s="9"/>
      <c r="E1983" s="9"/>
      <c r="F1983" s="9"/>
      <c r="G1983" s="9"/>
      <c r="H1983" s="9"/>
      <c r="I1983" s="9"/>
      <c r="J1983" s="9"/>
      <c r="K1983" s="9"/>
      <c r="L1983" s="9"/>
      <c r="M1983" s="9"/>
      <c r="N1983" s="9"/>
      <c r="O1983" s="9"/>
      <c r="P1983" s="9"/>
      <c r="Q1983" s="9"/>
      <c r="R1983" s="9"/>
      <c r="S1983" s="9"/>
      <c r="T1983" s="9"/>
      <c r="U1983" s="9"/>
      <c r="V1983" s="9"/>
      <c r="W1983" s="9"/>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c r="BU1983" s="6"/>
      <c r="BV1983" s="6"/>
      <c r="BW1983" s="9"/>
      <c r="BX1983" s="9"/>
      <c r="BY1983" s="9"/>
      <c r="BZ1983" s="9"/>
      <c r="CA1983" s="9"/>
      <c r="CB1983" s="9"/>
      <c r="CC1983" s="9"/>
      <c r="CD1983" s="9"/>
      <c r="CE1983" s="9"/>
      <c r="CF1983" s="9"/>
      <c r="CG1983" s="9"/>
      <c r="CH1983" s="9"/>
      <c r="CI1983" s="9"/>
      <c r="CJ1983" s="9"/>
      <c r="CK1983" s="9"/>
      <c r="CL1983" s="9"/>
      <c r="CM1983" s="9"/>
      <c r="CN1983" s="9"/>
      <c r="CO1983" s="9"/>
      <c r="CP1983" s="9"/>
      <c r="CQ1983" s="9"/>
      <c r="CR1983" s="9"/>
      <c r="CS1983" s="9"/>
      <c r="CT1983" s="9"/>
      <c r="CU1983" s="9"/>
      <c r="CV1983" s="9"/>
      <c r="CW1983" s="9"/>
      <c r="CX1983" s="9"/>
      <c r="CY1983" s="9"/>
      <c r="CZ1983" s="9"/>
      <c r="DA1983" s="9"/>
      <c r="DB1983" s="9"/>
      <c r="DC1983" s="9"/>
      <c r="DD1983" s="9"/>
      <c r="DE1983" s="9"/>
      <c r="DF1983" s="9"/>
      <c r="DG1983" s="9"/>
      <c r="DH1983" s="9"/>
      <c r="DI1983" s="9"/>
      <c r="DJ1983" s="9"/>
      <c r="DK1983" s="9"/>
      <c r="DL1983" s="9"/>
      <c r="DM1983" s="9"/>
      <c r="DN1983" s="9"/>
      <c r="DO1983" s="9"/>
      <c r="DP1983" s="9"/>
      <c r="DQ1983" s="9"/>
    </row>
    <row r="1984" spans="1:121" hidden="1">
      <c r="A1984" s="9"/>
      <c r="B1984" s="9"/>
      <c r="C1984" s="9"/>
      <c r="D1984" s="9"/>
      <c r="E1984" s="9"/>
      <c r="F1984" s="9"/>
      <c r="G1984" s="9"/>
      <c r="H1984" s="9"/>
      <c r="I1984" s="9"/>
      <c r="J1984" s="9"/>
      <c r="K1984" s="9"/>
      <c r="L1984" s="9"/>
      <c r="M1984" s="9"/>
      <c r="N1984" s="9"/>
      <c r="O1984" s="9"/>
      <c r="P1984" s="9"/>
      <c r="Q1984" s="9"/>
      <c r="R1984" s="9"/>
      <c r="S1984" s="9"/>
      <c r="T1984" s="9"/>
      <c r="U1984" s="9"/>
      <c r="V1984" s="9"/>
      <c r="W1984" s="9"/>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c r="BU1984" s="6"/>
      <c r="BV1984" s="6"/>
      <c r="BW1984" s="9"/>
      <c r="BX1984" s="9"/>
      <c r="BY1984" s="9"/>
      <c r="BZ1984" s="9"/>
      <c r="CA1984" s="9"/>
      <c r="CB1984" s="9"/>
      <c r="CC1984" s="9"/>
      <c r="CD1984" s="9"/>
      <c r="CE1984" s="9"/>
      <c r="CF1984" s="9"/>
      <c r="CG1984" s="9"/>
      <c r="CH1984" s="9"/>
      <c r="CI1984" s="9"/>
      <c r="CJ1984" s="9"/>
      <c r="CK1984" s="9"/>
      <c r="CL1984" s="9"/>
      <c r="CM1984" s="9"/>
      <c r="CN1984" s="9"/>
      <c r="CO1984" s="9"/>
      <c r="CP1984" s="9"/>
      <c r="CQ1984" s="9"/>
      <c r="CR1984" s="9"/>
      <c r="CS1984" s="9"/>
      <c r="CT1984" s="9"/>
      <c r="CU1984" s="9"/>
      <c r="CV1984" s="9"/>
      <c r="CW1984" s="9"/>
      <c r="CX1984" s="9"/>
      <c r="CY1984" s="9"/>
      <c r="CZ1984" s="9"/>
      <c r="DA1984" s="9"/>
      <c r="DB1984" s="9"/>
      <c r="DC1984" s="9"/>
      <c r="DD1984" s="9"/>
      <c r="DE1984" s="9"/>
      <c r="DF1984" s="9"/>
      <c r="DG1984" s="9"/>
      <c r="DH1984" s="9"/>
      <c r="DI1984" s="9"/>
      <c r="DJ1984" s="9"/>
      <c r="DK1984" s="9"/>
      <c r="DL1984" s="9"/>
      <c r="DM1984" s="9"/>
      <c r="DN1984" s="9"/>
      <c r="DO1984" s="9"/>
      <c r="DP1984" s="9"/>
      <c r="DQ1984" s="9"/>
    </row>
    <row r="1985" spans="1:121" hidden="1">
      <c r="A1985" s="9"/>
      <c r="B1985" s="9"/>
      <c r="C1985" s="9"/>
      <c r="D1985" s="9"/>
      <c r="E1985" s="9"/>
      <c r="F1985" s="9"/>
      <c r="G1985" s="9"/>
      <c r="H1985" s="9"/>
      <c r="I1985" s="9"/>
      <c r="J1985" s="9"/>
      <c r="K1985" s="9"/>
      <c r="L1985" s="9"/>
      <c r="M1985" s="9"/>
      <c r="N1985" s="9"/>
      <c r="O1985" s="9"/>
      <c r="P1985" s="9"/>
      <c r="Q1985" s="9"/>
      <c r="R1985" s="9"/>
      <c r="S1985" s="9"/>
      <c r="T1985" s="9"/>
      <c r="U1985" s="9"/>
      <c r="V1985" s="9"/>
      <c r="W1985" s="9"/>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c r="BU1985" s="6"/>
      <c r="BV1985" s="6"/>
      <c r="BW1985" s="9"/>
      <c r="BX1985" s="9"/>
      <c r="BY1985" s="9"/>
      <c r="BZ1985" s="9"/>
      <c r="CA1985" s="9"/>
      <c r="CB1985" s="9"/>
      <c r="CC1985" s="9"/>
      <c r="CD1985" s="9"/>
      <c r="CE1985" s="9"/>
      <c r="CF1985" s="9"/>
      <c r="CG1985" s="9"/>
      <c r="CH1985" s="9"/>
      <c r="CI1985" s="9"/>
      <c r="CJ1985" s="9"/>
      <c r="CK1985" s="9"/>
      <c r="CL1985" s="9"/>
      <c r="CM1985" s="9"/>
      <c r="CN1985" s="9"/>
      <c r="CO1985" s="9"/>
      <c r="CP1985" s="9"/>
      <c r="CQ1985" s="9"/>
      <c r="CR1985" s="9"/>
      <c r="CS1985" s="9"/>
      <c r="CT1985" s="9"/>
      <c r="CU1985" s="9"/>
      <c r="CV1985" s="9"/>
      <c r="CW1985" s="9"/>
      <c r="CX1985" s="9"/>
      <c r="CY1985" s="9"/>
      <c r="CZ1985" s="9"/>
      <c r="DA1985" s="9"/>
      <c r="DB1985" s="9"/>
      <c r="DC1985" s="9"/>
      <c r="DD1985" s="9"/>
      <c r="DE1985" s="9"/>
      <c r="DF1985" s="9"/>
      <c r="DG1985" s="9"/>
      <c r="DH1985" s="9"/>
      <c r="DI1985" s="9"/>
      <c r="DJ1985" s="9"/>
      <c r="DK1985" s="9"/>
      <c r="DL1985" s="9"/>
      <c r="DM1985" s="9"/>
      <c r="DN1985" s="9"/>
      <c r="DO1985" s="9"/>
      <c r="DP1985" s="9"/>
      <c r="DQ1985" s="9"/>
    </row>
    <row r="1986" spans="1:121" hidden="1">
      <c r="A1986" s="9"/>
      <c r="B1986" s="9"/>
      <c r="C1986" s="9"/>
      <c r="D1986" s="9"/>
      <c r="E1986" s="9"/>
      <c r="F1986" s="9"/>
      <c r="G1986" s="9"/>
      <c r="H1986" s="9"/>
      <c r="I1986" s="9"/>
      <c r="J1986" s="9"/>
      <c r="K1986" s="9"/>
      <c r="L1986" s="9"/>
      <c r="M1986" s="9"/>
      <c r="N1986" s="9"/>
      <c r="O1986" s="9"/>
      <c r="P1986" s="9"/>
      <c r="Q1986" s="9"/>
      <c r="R1986" s="9"/>
      <c r="S1986" s="9"/>
      <c r="T1986" s="9"/>
      <c r="U1986" s="9"/>
      <c r="V1986" s="9"/>
      <c r="W1986" s="9"/>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c r="BU1986" s="6"/>
      <c r="BV1986" s="6"/>
      <c r="BW1986" s="9"/>
      <c r="BX1986" s="9"/>
      <c r="BY1986" s="9"/>
      <c r="BZ1986" s="9"/>
      <c r="CA1986" s="9"/>
      <c r="CB1986" s="9"/>
      <c r="CC1986" s="9"/>
      <c r="CD1986" s="9"/>
      <c r="CE1986" s="9"/>
      <c r="CF1986" s="9"/>
      <c r="CG1986" s="9"/>
      <c r="CH1986" s="9"/>
      <c r="CI1986" s="9"/>
      <c r="CJ1986" s="9"/>
      <c r="CK1986" s="9"/>
      <c r="CL1986" s="9"/>
      <c r="CM1986" s="9"/>
      <c r="CN1986" s="9"/>
      <c r="CO1986" s="9"/>
      <c r="CP1986" s="9"/>
      <c r="CQ1986" s="9"/>
      <c r="CR1986" s="9"/>
      <c r="CS1986" s="9"/>
      <c r="CT1986" s="9"/>
      <c r="CU1986" s="9"/>
      <c r="CV1986" s="9"/>
      <c r="CW1986" s="9"/>
      <c r="CX1986" s="9"/>
      <c r="CY1986" s="9"/>
      <c r="CZ1986" s="9"/>
      <c r="DA1986" s="9"/>
      <c r="DB1986" s="9"/>
      <c r="DC1986" s="9"/>
      <c r="DD1986" s="9"/>
      <c r="DE1986" s="9"/>
      <c r="DF1986" s="9"/>
      <c r="DG1986" s="9"/>
      <c r="DH1986" s="9"/>
      <c r="DI1986" s="9"/>
      <c r="DJ1986" s="9"/>
      <c r="DK1986" s="9"/>
      <c r="DL1986" s="9"/>
      <c r="DM1986" s="9"/>
      <c r="DN1986" s="9"/>
      <c r="DO1986" s="9"/>
      <c r="DP1986" s="9"/>
      <c r="DQ1986" s="9"/>
    </row>
    <row r="1987" spans="1:121" hidden="1">
      <c r="A1987" s="9"/>
      <c r="B1987" s="9"/>
      <c r="C1987" s="9"/>
      <c r="D1987" s="9"/>
      <c r="E1987" s="9"/>
      <c r="F1987" s="9"/>
      <c r="G1987" s="9"/>
      <c r="H1987" s="9"/>
      <c r="I1987" s="9"/>
      <c r="J1987" s="9"/>
      <c r="K1987" s="9"/>
      <c r="L1987" s="9"/>
      <c r="M1987" s="9"/>
      <c r="N1987" s="9"/>
      <c r="O1987" s="9"/>
      <c r="P1987" s="9"/>
      <c r="Q1987" s="9"/>
      <c r="R1987" s="9"/>
      <c r="S1987" s="9"/>
      <c r="T1987" s="9"/>
      <c r="U1987" s="9"/>
      <c r="V1987" s="9"/>
      <c r="W1987" s="9"/>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c r="BU1987" s="6"/>
      <c r="BV1987" s="6"/>
      <c r="BW1987" s="9"/>
      <c r="BX1987" s="9"/>
      <c r="BY1987" s="9"/>
      <c r="BZ1987" s="9"/>
      <c r="CA1987" s="9"/>
      <c r="CB1987" s="9"/>
      <c r="CC1987" s="9"/>
      <c r="CD1987" s="9"/>
      <c r="CE1987" s="9"/>
      <c r="CF1987" s="9"/>
      <c r="CG1987" s="9"/>
      <c r="CH1987" s="9"/>
      <c r="CI1987" s="9"/>
      <c r="CJ1987" s="9"/>
      <c r="CK1987" s="9"/>
      <c r="CL1987" s="9"/>
      <c r="CM1987" s="9"/>
      <c r="CN1987" s="9"/>
      <c r="CO1987" s="9"/>
      <c r="CP1987" s="9"/>
      <c r="CQ1987" s="9"/>
      <c r="CR1987" s="9"/>
      <c r="CS1987" s="9"/>
      <c r="CT1987" s="9"/>
      <c r="CU1987" s="9"/>
      <c r="CV1987" s="9"/>
      <c r="CW1987" s="9"/>
      <c r="CX1987" s="9"/>
      <c r="CY1987" s="9"/>
      <c r="CZ1987" s="9"/>
      <c r="DA1987" s="9"/>
      <c r="DB1987" s="9"/>
      <c r="DC1987" s="9"/>
      <c r="DD1987" s="9"/>
      <c r="DE1987" s="9"/>
      <c r="DF1987" s="9"/>
      <c r="DG1987" s="9"/>
      <c r="DH1987" s="9"/>
      <c r="DI1987" s="9"/>
      <c r="DJ1987" s="9"/>
      <c r="DK1987" s="9"/>
      <c r="DL1987" s="9"/>
      <c r="DM1987" s="9"/>
      <c r="DN1987" s="9"/>
      <c r="DO1987" s="9"/>
      <c r="DP1987" s="9"/>
      <c r="DQ1987" s="9"/>
    </row>
    <row r="1988" spans="1:121" hidden="1">
      <c r="A1988" s="9"/>
      <c r="B1988" s="9"/>
      <c r="C1988" s="9"/>
      <c r="D1988" s="9"/>
      <c r="E1988" s="9"/>
      <c r="F1988" s="9"/>
      <c r="G1988" s="9"/>
      <c r="H1988" s="9"/>
      <c r="I1988" s="9"/>
      <c r="J1988" s="9"/>
      <c r="K1988" s="9"/>
      <c r="L1988" s="9"/>
      <c r="M1988" s="9"/>
      <c r="N1988" s="9"/>
      <c r="O1988" s="9"/>
      <c r="P1988" s="9"/>
      <c r="Q1988" s="9"/>
      <c r="R1988" s="9"/>
      <c r="S1988" s="9"/>
      <c r="T1988" s="9"/>
      <c r="U1988" s="9"/>
      <c r="V1988" s="9"/>
      <c r="W1988" s="9"/>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c r="BU1988" s="6"/>
      <c r="BV1988" s="6"/>
      <c r="BW1988" s="9"/>
      <c r="BX1988" s="9"/>
      <c r="BY1988" s="9"/>
      <c r="BZ1988" s="9"/>
      <c r="CA1988" s="9"/>
      <c r="CB1988" s="9"/>
      <c r="CC1988" s="9"/>
      <c r="CD1988" s="9"/>
      <c r="CE1988" s="9"/>
      <c r="CF1988" s="9"/>
      <c r="CG1988" s="9"/>
      <c r="CH1988" s="9"/>
      <c r="CI1988" s="9"/>
      <c r="CJ1988" s="9"/>
      <c r="CK1988" s="9"/>
      <c r="CL1988" s="9"/>
      <c r="CM1988" s="9"/>
      <c r="CN1988" s="9"/>
      <c r="CO1988" s="9"/>
      <c r="CP1988" s="9"/>
      <c r="CQ1988" s="9"/>
      <c r="CR1988" s="9"/>
      <c r="CS1988" s="9"/>
      <c r="CT1988" s="9"/>
      <c r="CU1988" s="9"/>
      <c r="CV1988" s="9"/>
      <c r="CW1988" s="9"/>
      <c r="CX1988" s="9"/>
      <c r="CY1988" s="9"/>
      <c r="CZ1988" s="9"/>
      <c r="DA1988" s="9"/>
      <c r="DB1988" s="9"/>
      <c r="DC1988" s="9"/>
      <c r="DD1988" s="9"/>
      <c r="DE1988" s="9"/>
      <c r="DF1988" s="9"/>
      <c r="DG1988" s="9"/>
      <c r="DH1988" s="9"/>
      <c r="DI1988" s="9"/>
      <c r="DJ1988" s="9"/>
      <c r="DK1988" s="9"/>
      <c r="DL1988" s="9"/>
      <c r="DM1988" s="9"/>
      <c r="DN1988" s="9"/>
      <c r="DO1988" s="9"/>
      <c r="DP1988" s="9"/>
      <c r="DQ1988" s="9"/>
    </row>
    <row r="1989" spans="1:121" hidden="1">
      <c r="A1989" s="9"/>
      <c r="B1989" s="9"/>
      <c r="C1989" s="9"/>
      <c r="D1989" s="9"/>
      <c r="E1989" s="9"/>
      <c r="F1989" s="9"/>
      <c r="G1989" s="9"/>
      <c r="H1989" s="9"/>
      <c r="I1989" s="9"/>
      <c r="J1989" s="9"/>
      <c r="K1989" s="9"/>
      <c r="L1989" s="9"/>
      <c r="M1989" s="9"/>
      <c r="N1989" s="9"/>
      <c r="O1989" s="9"/>
      <c r="P1989" s="9"/>
      <c r="Q1989" s="9"/>
      <c r="R1989" s="9"/>
      <c r="S1989" s="9"/>
      <c r="T1989" s="9"/>
      <c r="U1989" s="9"/>
      <c r="V1989" s="9"/>
      <c r="W1989" s="9"/>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c r="BT1989" s="6"/>
      <c r="BU1989" s="6"/>
      <c r="BV1989" s="6"/>
      <c r="BW1989" s="9"/>
      <c r="BX1989" s="9"/>
      <c r="BY1989" s="9"/>
      <c r="BZ1989" s="9"/>
      <c r="CA1989" s="9"/>
      <c r="CB1989" s="9"/>
      <c r="CC1989" s="9"/>
      <c r="CD1989" s="9"/>
      <c r="CE1989" s="9"/>
      <c r="CF1989" s="9"/>
      <c r="CG1989" s="9"/>
      <c r="CH1989" s="9"/>
      <c r="CI1989" s="9"/>
      <c r="CJ1989" s="9"/>
      <c r="CK1989" s="9"/>
      <c r="CL1989" s="9"/>
      <c r="CM1989" s="9"/>
      <c r="CN1989" s="9"/>
      <c r="CO1989" s="9"/>
      <c r="CP1989" s="9"/>
      <c r="CQ1989" s="9"/>
      <c r="CR1989" s="9"/>
      <c r="CS1989" s="9"/>
      <c r="CT1989" s="9"/>
      <c r="CU1989" s="9"/>
      <c r="CV1989" s="9"/>
      <c r="CW1989" s="9"/>
      <c r="CX1989" s="9"/>
      <c r="CY1989" s="9"/>
      <c r="CZ1989" s="9"/>
      <c r="DA1989" s="9"/>
      <c r="DB1989" s="9"/>
      <c r="DC1989" s="9"/>
      <c r="DD1989" s="9"/>
      <c r="DE1989" s="9"/>
      <c r="DF1989" s="9"/>
      <c r="DG1989" s="9"/>
      <c r="DH1989" s="9"/>
      <c r="DI1989" s="9"/>
      <c r="DJ1989" s="9"/>
      <c r="DK1989" s="9"/>
      <c r="DL1989" s="9"/>
      <c r="DM1989" s="9"/>
      <c r="DN1989" s="9"/>
      <c r="DO1989" s="9"/>
      <c r="DP1989" s="9"/>
      <c r="DQ1989" s="9"/>
    </row>
    <row r="1990" spans="1:121" hidden="1">
      <c r="A1990" s="9"/>
      <c r="B1990" s="9"/>
      <c r="C1990" s="9"/>
      <c r="D1990" s="9"/>
      <c r="E1990" s="9"/>
      <c r="F1990" s="9"/>
      <c r="G1990" s="9"/>
      <c r="H1990" s="9"/>
      <c r="I1990" s="9"/>
      <c r="J1990" s="9"/>
      <c r="K1990" s="9"/>
      <c r="L1990" s="9"/>
      <c r="M1990" s="9"/>
      <c r="N1990" s="9"/>
      <c r="O1990" s="9"/>
      <c r="P1990" s="9"/>
      <c r="Q1990" s="9"/>
      <c r="R1990" s="9"/>
      <c r="S1990" s="9"/>
      <c r="T1990" s="9"/>
      <c r="U1990" s="9"/>
      <c r="V1990" s="9"/>
      <c r="W1990" s="9"/>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c r="BU1990" s="6"/>
      <c r="BV1990" s="6"/>
      <c r="BW1990" s="9"/>
      <c r="BX1990" s="9"/>
      <c r="BY1990" s="9"/>
      <c r="BZ1990" s="9"/>
      <c r="CA1990" s="9"/>
      <c r="CB1990" s="9"/>
      <c r="CC1990" s="9"/>
      <c r="CD1990" s="9"/>
      <c r="CE1990" s="9"/>
      <c r="CF1990" s="9"/>
      <c r="CG1990" s="9"/>
      <c r="CH1990" s="9"/>
      <c r="CI1990" s="9"/>
      <c r="CJ1990" s="9"/>
      <c r="CK1990" s="9"/>
      <c r="CL1990" s="9"/>
      <c r="CM1990" s="9"/>
      <c r="CN1990" s="9"/>
      <c r="CO1990" s="9"/>
      <c r="CP1990" s="9"/>
      <c r="CQ1990" s="9"/>
      <c r="CR1990" s="9"/>
      <c r="CS1990" s="9"/>
      <c r="CT1990" s="9"/>
      <c r="CU1990" s="9"/>
      <c r="CV1990" s="9"/>
      <c r="CW1990" s="9"/>
      <c r="CX1990" s="9"/>
      <c r="CY1990" s="9"/>
      <c r="CZ1990" s="9"/>
      <c r="DA1990" s="9"/>
      <c r="DB1990" s="9"/>
      <c r="DC1990" s="9"/>
      <c r="DD1990" s="9"/>
      <c r="DE1990" s="9"/>
      <c r="DF1990" s="9"/>
      <c r="DG1990" s="9"/>
      <c r="DH1990" s="9"/>
      <c r="DI1990" s="9"/>
      <c r="DJ1990" s="9"/>
      <c r="DK1990" s="9"/>
      <c r="DL1990" s="9"/>
      <c r="DM1990" s="9"/>
      <c r="DN1990" s="9"/>
      <c r="DO1990" s="9"/>
      <c r="DP1990" s="9"/>
      <c r="DQ1990" s="9"/>
    </row>
    <row r="1991" spans="1:121" hidden="1">
      <c r="A1991" s="9"/>
      <c r="B1991" s="9"/>
      <c r="C1991" s="9"/>
      <c r="D1991" s="9"/>
      <c r="E1991" s="9"/>
      <c r="F1991" s="9"/>
      <c r="G1991" s="9"/>
      <c r="H1991" s="9"/>
      <c r="I1991" s="9"/>
      <c r="J1991" s="9"/>
      <c r="K1991" s="9"/>
      <c r="L1991" s="9"/>
      <c r="M1991" s="9"/>
      <c r="N1991" s="9"/>
      <c r="O1991" s="9"/>
      <c r="P1991" s="9"/>
      <c r="Q1991" s="9"/>
      <c r="R1991" s="9"/>
      <c r="S1991" s="9"/>
      <c r="T1991" s="9"/>
      <c r="U1991" s="9"/>
      <c r="V1991" s="9"/>
      <c r="W1991" s="9"/>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c r="BU1991" s="6"/>
      <c r="BV1991" s="6"/>
      <c r="BW1991" s="9"/>
      <c r="BX1991" s="9"/>
      <c r="BY1991" s="9"/>
      <c r="BZ1991" s="9"/>
      <c r="CA1991" s="9"/>
      <c r="CB1991" s="9"/>
      <c r="CC1991" s="9"/>
      <c r="CD1991" s="9"/>
      <c r="CE1991" s="9"/>
      <c r="CF1991" s="9"/>
      <c r="CG1991" s="9"/>
      <c r="CH1991" s="9"/>
      <c r="CI1991" s="9"/>
      <c r="CJ1991" s="9"/>
      <c r="CK1991" s="9"/>
      <c r="CL1991" s="9"/>
      <c r="CM1991" s="9"/>
      <c r="CN1991" s="9"/>
      <c r="CO1991" s="9"/>
      <c r="CP1991" s="9"/>
      <c r="CQ1991" s="9"/>
      <c r="CR1991" s="9"/>
      <c r="CS1991" s="9"/>
      <c r="CT1991" s="9"/>
      <c r="CU1991" s="9"/>
      <c r="CV1991" s="9"/>
      <c r="CW1991" s="9"/>
      <c r="CX1991" s="9"/>
      <c r="CY1991" s="9"/>
      <c r="CZ1991" s="9"/>
      <c r="DA1991" s="9"/>
      <c r="DB1991" s="9"/>
      <c r="DC1991" s="9"/>
      <c r="DD1991" s="9"/>
      <c r="DE1991" s="9"/>
      <c r="DF1991" s="9"/>
      <c r="DG1991" s="9"/>
      <c r="DH1991" s="9"/>
      <c r="DI1991" s="9"/>
      <c r="DJ1991" s="9"/>
      <c r="DK1991" s="9"/>
      <c r="DL1991" s="9"/>
      <c r="DM1991" s="9"/>
      <c r="DN1991" s="9"/>
      <c r="DO1991" s="9"/>
      <c r="DP1991" s="9"/>
      <c r="DQ1991" s="9"/>
    </row>
    <row r="1992" spans="1:121" hidden="1">
      <c r="A1992" s="9"/>
      <c r="B1992" s="9"/>
      <c r="C1992" s="9"/>
      <c r="D1992" s="9"/>
      <c r="E1992" s="9"/>
      <c r="F1992" s="9"/>
      <c r="G1992" s="9"/>
      <c r="H1992" s="9"/>
      <c r="I1992" s="9"/>
      <c r="J1992" s="9"/>
      <c r="K1992" s="9"/>
      <c r="L1992" s="9"/>
      <c r="M1992" s="9"/>
      <c r="N1992" s="9"/>
      <c r="O1992" s="9"/>
      <c r="P1992" s="9"/>
      <c r="Q1992" s="9"/>
      <c r="R1992" s="9"/>
      <c r="S1992" s="9"/>
      <c r="T1992" s="9"/>
      <c r="U1992" s="9"/>
      <c r="V1992" s="9"/>
      <c r="W1992" s="9"/>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c r="BU1992" s="6"/>
      <c r="BV1992" s="6"/>
      <c r="BW1992" s="9"/>
      <c r="BX1992" s="9"/>
      <c r="BY1992" s="9"/>
      <c r="BZ1992" s="9"/>
      <c r="CA1992" s="9"/>
      <c r="CB1992" s="9"/>
      <c r="CC1992" s="9"/>
      <c r="CD1992" s="9"/>
      <c r="CE1992" s="9"/>
      <c r="CF1992" s="9"/>
      <c r="CG1992" s="9"/>
      <c r="CH1992" s="9"/>
      <c r="CI1992" s="9"/>
      <c r="CJ1992" s="9"/>
      <c r="CK1992" s="9"/>
      <c r="CL1992" s="9"/>
      <c r="CM1992" s="9"/>
      <c r="CN1992" s="9"/>
      <c r="CO1992" s="9"/>
      <c r="CP1992" s="9"/>
      <c r="CQ1992" s="9"/>
      <c r="CR1992" s="9"/>
      <c r="CS1992" s="9"/>
      <c r="CT1992" s="9"/>
      <c r="CU1992" s="9"/>
      <c r="CV1992" s="9"/>
      <c r="CW1992" s="9"/>
      <c r="CX1992" s="9"/>
      <c r="CY1992" s="9"/>
      <c r="CZ1992" s="9"/>
      <c r="DA1992" s="9"/>
      <c r="DB1992" s="9"/>
      <c r="DC1992" s="9"/>
      <c r="DD1992" s="9"/>
      <c r="DE1992" s="9"/>
      <c r="DF1992" s="9"/>
      <c r="DG1992" s="9"/>
      <c r="DH1992" s="9"/>
      <c r="DI1992" s="9"/>
      <c r="DJ1992" s="9"/>
      <c r="DK1992" s="9"/>
      <c r="DL1992" s="9"/>
      <c r="DM1992" s="9"/>
      <c r="DN1992" s="9"/>
      <c r="DO1992" s="9"/>
      <c r="DP1992" s="9"/>
      <c r="DQ1992" s="9"/>
    </row>
    <row r="1993" spans="1:121" hidden="1">
      <c r="A1993" s="9"/>
      <c r="B1993" s="9"/>
      <c r="C1993" s="9"/>
      <c r="D1993" s="9"/>
      <c r="E1993" s="9"/>
      <c r="F1993" s="9"/>
      <c r="G1993" s="9"/>
      <c r="H1993" s="9"/>
      <c r="I1993" s="9"/>
      <c r="J1993" s="9"/>
      <c r="K1993" s="9"/>
      <c r="L1993" s="9"/>
      <c r="M1993" s="9"/>
      <c r="N1993" s="9"/>
      <c r="O1993" s="9"/>
      <c r="P1993" s="9"/>
      <c r="Q1993" s="9"/>
      <c r="R1993" s="9"/>
      <c r="S1993" s="9"/>
      <c r="T1993" s="9"/>
      <c r="U1993" s="9"/>
      <c r="V1993" s="9"/>
      <c r="W1993" s="9"/>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c r="BU1993" s="6"/>
      <c r="BV1993" s="6"/>
      <c r="BW1993" s="9"/>
      <c r="BX1993" s="9"/>
      <c r="BY1993" s="9"/>
      <c r="BZ1993" s="9"/>
      <c r="CA1993" s="9"/>
      <c r="CB1993" s="9"/>
      <c r="CC1993" s="9"/>
      <c r="CD1993" s="9"/>
      <c r="CE1993" s="9"/>
      <c r="CF1993" s="9"/>
      <c r="CG1993" s="9"/>
      <c r="CH1993" s="9"/>
      <c r="CI1993" s="9"/>
      <c r="CJ1993" s="9"/>
      <c r="CK1993" s="9"/>
      <c r="CL1993" s="9"/>
      <c r="CM1993" s="9"/>
      <c r="CN1993" s="9"/>
      <c r="CO1993" s="9"/>
      <c r="CP1993" s="9"/>
      <c r="CQ1993" s="9"/>
      <c r="CR1993" s="9"/>
      <c r="CS1993" s="9"/>
      <c r="CT1993" s="9"/>
      <c r="CU1993" s="9"/>
      <c r="CV1993" s="9"/>
      <c r="CW1993" s="9"/>
      <c r="CX1993" s="9"/>
      <c r="CY1993" s="9"/>
      <c r="CZ1993" s="9"/>
      <c r="DA1993" s="9"/>
      <c r="DB1993" s="9"/>
      <c r="DC1993" s="9"/>
      <c r="DD1993" s="9"/>
      <c r="DE1993" s="9"/>
      <c r="DF1993" s="9"/>
      <c r="DG1993" s="9"/>
      <c r="DH1993" s="9"/>
      <c r="DI1993" s="9"/>
      <c r="DJ1993" s="9"/>
      <c r="DK1993" s="9"/>
      <c r="DL1993" s="9"/>
      <c r="DM1993" s="9"/>
      <c r="DN1993" s="9"/>
      <c r="DO1993" s="9"/>
      <c r="DP1993" s="9"/>
      <c r="DQ1993" s="9"/>
    </row>
    <row r="1994" spans="1:121" hidden="1">
      <c r="A1994" s="9"/>
      <c r="B1994" s="9"/>
      <c r="C1994" s="9"/>
      <c r="D1994" s="9"/>
      <c r="E1994" s="9"/>
      <c r="F1994" s="9"/>
      <c r="G1994" s="9"/>
      <c r="H1994" s="9"/>
      <c r="I1994" s="9"/>
      <c r="J1994" s="9"/>
      <c r="K1994" s="9"/>
      <c r="L1994" s="9"/>
      <c r="M1994" s="9"/>
      <c r="N1994" s="9"/>
      <c r="O1994" s="9"/>
      <c r="P1994" s="9"/>
      <c r="Q1994" s="9"/>
      <c r="R1994" s="9"/>
      <c r="S1994" s="9"/>
      <c r="T1994" s="9"/>
      <c r="U1994" s="9"/>
      <c r="V1994" s="9"/>
      <c r="W1994" s="9"/>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c r="BU1994" s="6"/>
      <c r="BV1994" s="6"/>
      <c r="BW1994" s="9"/>
      <c r="BX1994" s="9"/>
      <c r="BY1994" s="9"/>
      <c r="BZ1994" s="9"/>
      <c r="CA1994" s="9"/>
      <c r="CB1994" s="9"/>
      <c r="CC1994" s="9"/>
      <c r="CD1994" s="9"/>
      <c r="CE1994" s="9"/>
      <c r="CF1994" s="9"/>
      <c r="CG1994" s="9"/>
      <c r="CH1994" s="9"/>
      <c r="CI1994" s="9"/>
      <c r="CJ1994" s="9"/>
      <c r="CK1994" s="9"/>
      <c r="CL1994" s="9"/>
      <c r="CM1994" s="9"/>
      <c r="CN1994" s="9"/>
      <c r="CO1994" s="9"/>
      <c r="CP1994" s="9"/>
      <c r="CQ1994" s="9"/>
      <c r="CR1994" s="9"/>
      <c r="CS1994" s="9"/>
      <c r="CT1994" s="9"/>
      <c r="CU1994" s="9"/>
      <c r="CV1994" s="9"/>
      <c r="CW1994" s="9"/>
      <c r="CX1994" s="9"/>
      <c r="CY1994" s="9"/>
      <c r="CZ1994" s="9"/>
      <c r="DA1994" s="9"/>
      <c r="DB1994" s="9"/>
      <c r="DC1994" s="9"/>
      <c r="DD1994" s="9"/>
      <c r="DE1994" s="9"/>
      <c r="DF1994" s="9"/>
      <c r="DG1994" s="9"/>
      <c r="DH1994" s="9"/>
      <c r="DI1994" s="9"/>
      <c r="DJ1994" s="9"/>
      <c r="DK1994" s="9"/>
      <c r="DL1994" s="9"/>
      <c r="DM1994" s="9"/>
      <c r="DN1994" s="9"/>
      <c r="DO1994" s="9"/>
      <c r="DP1994" s="9"/>
      <c r="DQ1994" s="9"/>
    </row>
    <row r="1995" spans="1:121" hidden="1">
      <c r="A1995" s="9"/>
      <c r="B1995" s="9"/>
      <c r="C1995" s="9"/>
      <c r="D1995" s="9"/>
      <c r="E1995" s="9"/>
      <c r="F1995" s="9"/>
      <c r="G1995" s="9"/>
      <c r="H1995" s="9"/>
      <c r="I1995" s="9"/>
      <c r="J1995" s="9"/>
      <c r="K1995" s="9"/>
      <c r="L1995" s="9"/>
      <c r="M1995" s="9"/>
      <c r="N1995" s="9"/>
      <c r="O1995" s="9"/>
      <c r="P1995" s="9"/>
      <c r="Q1995" s="9"/>
      <c r="R1995" s="9"/>
      <c r="S1995" s="9"/>
      <c r="T1995" s="9"/>
      <c r="U1995" s="9"/>
      <c r="V1995" s="9"/>
      <c r="W1995" s="9"/>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c r="BU1995" s="6"/>
      <c r="BV1995" s="6"/>
      <c r="BW1995" s="9"/>
      <c r="BX1995" s="9"/>
      <c r="BY1995" s="9"/>
      <c r="BZ1995" s="9"/>
      <c r="CA1995" s="9"/>
      <c r="CB1995" s="9"/>
      <c r="CC1995" s="9"/>
      <c r="CD1995" s="9"/>
      <c r="CE1995" s="9"/>
      <c r="CF1995" s="9"/>
      <c r="CG1995" s="9"/>
      <c r="CH1995" s="9"/>
      <c r="CI1995" s="9"/>
      <c r="CJ1995" s="9"/>
      <c r="CK1995" s="9"/>
      <c r="CL1995" s="9"/>
      <c r="CM1995" s="9"/>
      <c r="CN1995" s="9"/>
      <c r="CO1995" s="9"/>
      <c r="CP1995" s="9"/>
      <c r="CQ1995" s="9"/>
      <c r="CR1995" s="9"/>
      <c r="CS1995" s="9"/>
      <c r="CT1995" s="9"/>
      <c r="CU1995" s="9"/>
      <c r="CV1995" s="9"/>
      <c r="CW1995" s="9"/>
      <c r="CX1995" s="9"/>
      <c r="CY1995" s="9"/>
      <c r="CZ1995" s="9"/>
      <c r="DA1995" s="9"/>
      <c r="DB1995" s="9"/>
      <c r="DC1995" s="9"/>
      <c r="DD1995" s="9"/>
      <c r="DE1995" s="9"/>
      <c r="DF1995" s="9"/>
      <c r="DG1995" s="9"/>
      <c r="DH1995" s="9"/>
      <c r="DI1995" s="9"/>
      <c r="DJ1995" s="9"/>
      <c r="DK1995" s="9"/>
      <c r="DL1995" s="9"/>
      <c r="DM1995" s="9"/>
      <c r="DN1995" s="9"/>
      <c r="DO1995" s="9"/>
      <c r="DP1995" s="9"/>
      <c r="DQ1995" s="9"/>
    </row>
    <row r="1996" spans="1:121" hidden="1">
      <c r="A1996" s="9"/>
      <c r="B1996" s="9"/>
      <c r="C1996" s="9"/>
      <c r="D1996" s="9"/>
      <c r="E1996" s="9"/>
      <c r="F1996" s="9"/>
      <c r="G1996" s="9"/>
      <c r="H1996" s="9"/>
      <c r="I1996" s="9"/>
      <c r="J1996" s="9"/>
      <c r="K1996" s="9"/>
      <c r="L1996" s="9"/>
      <c r="M1996" s="9"/>
      <c r="N1996" s="9"/>
      <c r="O1996" s="9"/>
      <c r="P1996" s="9"/>
      <c r="Q1996" s="9"/>
      <c r="R1996" s="9"/>
      <c r="S1996" s="9"/>
      <c r="T1996" s="9"/>
      <c r="U1996" s="9"/>
      <c r="V1996" s="9"/>
      <c r="W1996" s="9"/>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c r="BU1996" s="6"/>
      <c r="BV1996" s="6"/>
      <c r="BW1996" s="9"/>
      <c r="BX1996" s="9"/>
      <c r="BY1996" s="9"/>
      <c r="BZ1996" s="9"/>
      <c r="CA1996" s="9"/>
      <c r="CB1996" s="9"/>
      <c r="CC1996" s="9"/>
      <c r="CD1996" s="9"/>
      <c r="CE1996" s="9"/>
      <c r="CF1996" s="9"/>
      <c r="CG1996" s="9"/>
      <c r="CH1996" s="9"/>
      <c r="CI1996" s="9"/>
      <c r="CJ1996" s="9"/>
      <c r="CK1996" s="9"/>
      <c r="CL1996" s="9"/>
      <c r="CM1996" s="9"/>
      <c r="CN1996" s="9"/>
      <c r="CO1996" s="9"/>
      <c r="CP1996" s="9"/>
      <c r="CQ1996" s="9"/>
      <c r="CR1996" s="9"/>
      <c r="CS1996" s="9"/>
      <c r="CT1996" s="9"/>
      <c r="CU1996" s="9"/>
      <c r="CV1996" s="9"/>
      <c r="CW1996" s="9"/>
      <c r="CX1996" s="9"/>
      <c r="CY1996" s="9"/>
      <c r="CZ1996" s="9"/>
      <c r="DA1996" s="9"/>
      <c r="DB1996" s="9"/>
      <c r="DC1996" s="9"/>
      <c r="DD1996" s="9"/>
      <c r="DE1996" s="9"/>
      <c r="DF1996" s="9"/>
      <c r="DG1996" s="9"/>
      <c r="DH1996" s="9"/>
      <c r="DI1996" s="9"/>
      <c r="DJ1996" s="9"/>
      <c r="DK1996" s="9"/>
      <c r="DL1996" s="9"/>
      <c r="DM1996" s="9"/>
      <c r="DN1996" s="9"/>
      <c r="DO1996" s="9"/>
      <c r="DP1996" s="9"/>
      <c r="DQ1996" s="9"/>
    </row>
    <row r="1997" spans="1:121" hidden="1">
      <c r="A1997" s="9"/>
      <c r="B1997" s="9"/>
      <c r="C1997" s="9"/>
      <c r="D1997" s="9"/>
      <c r="E1997" s="9"/>
      <c r="F1997" s="9"/>
      <c r="G1997" s="9"/>
      <c r="H1997" s="9"/>
      <c r="I1997" s="9"/>
      <c r="J1997" s="9"/>
      <c r="K1997" s="9"/>
      <c r="L1997" s="9"/>
      <c r="M1997" s="9"/>
      <c r="N1997" s="9"/>
      <c r="O1997" s="9"/>
      <c r="P1997" s="9"/>
      <c r="Q1997" s="9"/>
      <c r="R1997" s="9"/>
      <c r="S1997" s="9"/>
      <c r="T1997" s="9"/>
      <c r="U1997" s="9"/>
      <c r="V1997" s="9"/>
      <c r="W1997" s="9"/>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c r="BU1997" s="6"/>
      <c r="BV1997" s="6"/>
      <c r="BW1997" s="9"/>
      <c r="BX1997" s="9"/>
      <c r="BY1997" s="9"/>
      <c r="BZ1997" s="9"/>
      <c r="CA1997" s="9"/>
      <c r="CB1997" s="9"/>
      <c r="CC1997" s="9"/>
      <c r="CD1997" s="9"/>
      <c r="CE1997" s="9"/>
      <c r="CF1997" s="9"/>
      <c r="CG1997" s="9"/>
      <c r="CH1997" s="9"/>
      <c r="CI1997" s="9"/>
      <c r="CJ1997" s="9"/>
      <c r="CK1997" s="9"/>
      <c r="CL1997" s="9"/>
      <c r="CM1997" s="9"/>
      <c r="CN1997" s="9"/>
      <c r="CO1997" s="9"/>
      <c r="CP1997" s="9"/>
      <c r="CQ1997" s="9"/>
      <c r="CR1997" s="9"/>
      <c r="CS1997" s="9"/>
      <c r="CT1997" s="9"/>
      <c r="CU1997" s="9"/>
      <c r="CV1997" s="9"/>
      <c r="CW1997" s="9"/>
      <c r="CX1997" s="9"/>
      <c r="CY1997" s="9"/>
      <c r="CZ1997" s="9"/>
      <c r="DA1997" s="9"/>
      <c r="DB1997" s="9"/>
      <c r="DC1997" s="9"/>
      <c r="DD1997" s="9"/>
      <c r="DE1997" s="9"/>
      <c r="DF1997" s="9"/>
      <c r="DG1997" s="9"/>
      <c r="DH1997" s="9"/>
      <c r="DI1997" s="9"/>
      <c r="DJ1997" s="9"/>
      <c r="DK1997" s="9"/>
      <c r="DL1997" s="9"/>
      <c r="DM1997" s="9"/>
      <c r="DN1997" s="9"/>
      <c r="DO1997" s="9"/>
      <c r="DP1997" s="9"/>
      <c r="DQ1997" s="9"/>
    </row>
    <row r="1998" spans="1:121" hidden="1">
      <c r="A1998" s="9"/>
      <c r="B1998" s="9"/>
      <c r="C1998" s="9"/>
      <c r="D1998" s="9"/>
      <c r="E1998" s="9"/>
      <c r="F1998" s="9"/>
      <c r="G1998" s="9"/>
      <c r="H1998" s="9"/>
      <c r="I1998" s="9"/>
      <c r="J1998" s="9"/>
      <c r="K1998" s="9"/>
      <c r="L1998" s="9"/>
      <c r="M1998" s="9"/>
      <c r="N1998" s="9"/>
      <c r="O1998" s="9"/>
      <c r="P1998" s="9"/>
      <c r="Q1998" s="9"/>
      <c r="R1998" s="9"/>
      <c r="S1998" s="9"/>
      <c r="T1998" s="9"/>
      <c r="U1998" s="9"/>
      <c r="V1998" s="9"/>
      <c r="W1998" s="9"/>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c r="BU1998" s="6"/>
      <c r="BV1998" s="6"/>
      <c r="BW1998" s="9"/>
      <c r="BX1998" s="9"/>
      <c r="BY1998" s="9"/>
      <c r="BZ1998" s="9"/>
      <c r="CA1998" s="9"/>
      <c r="CB1998" s="9"/>
      <c r="CC1998" s="9"/>
      <c r="CD1998" s="9"/>
      <c r="CE1998" s="9"/>
      <c r="CF1998" s="9"/>
      <c r="CG1998" s="9"/>
      <c r="CH1998" s="9"/>
      <c r="CI1998" s="9"/>
      <c r="CJ1998" s="9"/>
      <c r="CK1998" s="9"/>
      <c r="CL1998" s="9"/>
      <c r="CM1998" s="9"/>
      <c r="CN1998" s="9"/>
      <c r="CO1998" s="9"/>
      <c r="CP1998" s="9"/>
      <c r="CQ1998" s="9"/>
      <c r="CR1998" s="9"/>
      <c r="CS1998" s="9"/>
      <c r="CT1998" s="9"/>
      <c r="CU1998" s="9"/>
      <c r="CV1998" s="9"/>
      <c r="CW1998" s="9"/>
      <c r="CX1998" s="9"/>
      <c r="CY1998" s="9"/>
      <c r="CZ1998" s="9"/>
      <c r="DA1998" s="9"/>
      <c r="DB1998" s="9"/>
      <c r="DC1998" s="9"/>
      <c r="DD1998" s="9"/>
      <c r="DE1998" s="9"/>
      <c r="DF1998" s="9"/>
      <c r="DG1998" s="9"/>
      <c r="DH1998" s="9"/>
      <c r="DI1998" s="9"/>
      <c r="DJ1998" s="9"/>
      <c r="DK1998" s="9"/>
      <c r="DL1998" s="9"/>
      <c r="DM1998" s="9"/>
      <c r="DN1998" s="9"/>
      <c r="DO1998" s="9"/>
      <c r="DP1998" s="9"/>
      <c r="DQ1998" s="9"/>
    </row>
    <row r="1999" spans="1:121" hidden="1">
      <c r="A1999" s="9"/>
      <c r="B1999" s="9"/>
      <c r="C1999" s="9"/>
      <c r="D1999" s="9"/>
      <c r="E1999" s="9"/>
      <c r="F1999" s="9"/>
      <c r="G1999" s="9"/>
      <c r="H1999" s="9"/>
      <c r="I1999" s="9"/>
      <c r="J1999" s="9"/>
      <c r="K1999" s="9"/>
      <c r="L1999" s="9"/>
      <c r="M1999" s="9"/>
      <c r="N1999" s="9"/>
      <c r="O1999" s="9"/>
      <c r="P1999" s="9"/>
      <c r="Q1999" s="9"/>
      <c r="R1999" s="9"/>
      <c r="S1999" s="9"/>
      <c r="T1999" s="9"/>
      <c r="U1999" s="9"/>
      <c r="V1999" s="9"/>
      <c r="W1999" s="9"/>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c r="BU1999" s="6"/>
      <c r="BV1999" s="6"/>
      <c r="BW1999" s="9"/>
      <c r="BX1999" s="9"/>
      <c r="BY1999" s="9"/>
      <c r="BZ1999" s="9"/>
      <c r="CA1999" s="9"/>
      <c r="CB1999" s="9"/>
      <c r="CC1999" s="9"/>
      <c r="CD1999" s="9"/>
      <c r="CE1999" s="9"/>
      <c r="CF1999" s="9"/>
      <c r="CG1999" s="9"/>
      <c r="CH1999" s="9"/>
      <c r="CI1999" s="9"/>
      <c r="CJ1999" s="9"/>
      <c r="CK1999" s="9"/>
      <c r="CL1999" s="9"/>
      <c r="CM1999" s="9"/>
      <c r="CN1999" s="9"/>
      <c r="CO1999" s="9"/>
      <c r="CP1999" s="9"/>
      <c r="CQ1999" s="9"/>
      <c r="CR1999" s="9"/>
      <c r="CS1999" s="9"/>
      <c r="CT1999" s="9"/>
      <c r="CU1999" s="9"/>
      <c r="CV1999" s="9"/>
      <c r="CW1999" s="9"/>
      <c r="CX1999" s="9"/>
      <c r="CY1999" s="9"/>
      <c r="CZ1999" s="9"/>
      <c r="DA1999" s="9"/>
      <c r="DB1999" s="9"/>
      <c r="DC1999" s="9"/>
      <c r="DD1999" s="9"/>
      <c r="DE1999" s="9"/>
      <c r="DF1999" s="9"/>
      <c r="DG1999" s="9"/>
      <c r="DH1999" s="9"/>
      <c r="DI1999" s="9"/>
      <c r="DJ1999" s="9"/>
      <c r="DK1999" s="9"/>
      <c r="DL1999" s="9"/>
      <c r="DM1999" s="9"/>
      <c r="DN1999" s="9"/>
      <c r="DO1999" s="9"/>
      <c r="DP1999" s="9"/>
      <c r="DQ1999" s="9"/>
    </row>
    <row r="2000" spans="1:121" hidden="1">
      <c r="A2000" s="9"/>
      <c r="B2000" s="9"/>
      <c r="C2000" s="9"/>
      <c r="D2000" s="9"/>
      <c r="E2000" s="9"/>
      <c r="F2000" s="9"/>
      <c r="G2000" s="9"/>
      <c r="H2000" s="9"/>
      <c r="I2000" s="9"/>
      <c r="J2000" s="9"/>
      <c r="K2000" s="9"/>
      <c r="L2000" s="9"/>
      <c r="M2000" s="9"/>
      <c r="N2000" s="9"/>
      <c r="O2000" s="9"/>
      <c r="P2000" s="9"/>
      <c r="Q2000" s="9"/>
      <c r="R2000" s="9"/>
      <c r="S2000" s="9"/>
      <c r="T2000" s="9"/>
      <c r="U2000" s="9"/>
      <c r="V2000" s="9"/>
      <c r="W2000" s="9"/>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c r="BU2000" s="6"/>
      <c r="BV2000" s="6"/>
      <c r="BW2000" s="9"/>
      <c r="BX2000" s="9"/>
      <c r="BY2000" s="9"/>
      <c r="BZ2000" s="9"/>
      <c r="CA2000" s="9"/>
      <c r="CB2000" s="9"/>
      <c r="CC2000" s="9"/>
      <c r="CD2000" s="9"/>
      <c r="CE2000" s="9"/>
      <c r="CF2000" s="9"/>
      <c r="CG2000" s="9"/>
      <c r="CH2000" s="9"/>
      <c r="CI2000" s="9"/>
      <c r="CJ2000" s="9"/>
      <c r="CK2000" s="9"/>
      <c r="CL2000" s="9"/>
      <c r="CM2000" s="9"/>
      <c r="CN2000" s="9"/>
      <c r="CO2000" s="9"/>
      <c r="CP2000" s="9"/>
      <c r="CQ2000" s="9"/>
      <c r="CR2000" s="9"/>
      <c r="CS2000" s="9"/>
      <c r="CT2000" s="9"/>
      <c r="CU2000" s="9"/>
      <c r="CV2000" s="9"/>
      <c r="CW2000" s="9"/>
      <c r="CX2000" s="9"/>
      <c r="CY2000" s="9"/>
      <c r="CZ2000" s="9"/>
      <c r="DA2000" s="9"/>
      <c r="DB2000" s="9"/>
      <c r="DC2000" s="9"/>
      <c r="DD2000" s="9"/>
      <c r="DE2000" s="9"/>
      <c r="DF2000" s="9"/>
      <c r="DG2000" s="9"/>
      <c r="DH2000" s="9"/>
      <c r="DI2000" s="9"/>
      <c r="DJ2000" s="9"/>
      <c r="DK2000" s="9"/>
      <c r="DL2000" s="9"/>
      <c r="DM2000" s="9"/>
      <c r="DN2000" s="9"/>
      <c r="DO2000" s="9"/>
      <c r="DP2000" s="9"/>
      <c r="DQ2000" s="9"/>
    </row>
    <row r="2001" spans="1:121" hidden="1">
      <c r="A2001" s="9"/>
      <c r="B2001" s="9"/>
      <c r="C2001" s="9"/>
      <c r="D2001" s="9"/>
      <c r="E2001" s="9"/>
      <c r="F2001" s="9"/>
      <c r="G2001" s="9"/>
      <c r="H2001" s="9"/>
      <c r="I2001" s="9"/>
      <c r="J2001" s="9"/>
      <c r="K2001" s="9"/>
      <c r="L2001" s="9"/>
      <c r="M2001" s="9"/>
      <c r="N2001" s="9"/>
      <c r="O2001" s="9"/>
      <c r="P2001" s="9"/>
      <c r="Q2001" s="9"/>
      <c r="R2001" s="9"/>
      <c r="S2001" s="9"/>
      <c r="T2001" s="9"/>
      <c r="U2001" s="9"/>
      <c r="V2001" s="9"/>
      <c r="W2001" s="9"/>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c r="BU2001" s="6"/>
      <c r="BV2001" s="6"/>
      <c r="BW2001" s="9"/>
      <c r="BX2001" s="9"/>
      <c r="BY2001" s="9"/>
      <c r="BZ2001" s="9"/>
      <c r="CA2001" s="9"/>
      <c r="CB2001" s="9"/>
      <c r="CC2001" s="9"/>
      <c r="CD2001" s="9"/>
      <c r="CE2001" s="9"/>
      <c r="CF2001" s="9"/>
      <c r="CG2001" s="9"/>
      <c r="CH2001" s="9"/>
      <c r="CI2001" s="9"/>
      <c r="CJ2001" s="9"/>
      <c r="CK2001" s="9"/>
      <c r="CL2001" s="9"/>
      <c r="CM2001" s="9"/>
      <c r="CN2001" s="9"/>
      <c r="CO2001" s="9"/>
      <c r="CP2001" s="9"/>
      <c r="CQ2001" s="9"/>
      <c r="CR2001" s="9"/>
      <c r="CS2001" s="9"/>
      <c r="CT2001" s="9"/>
      <c r="CU2001" s="9"/>
      <c r="CV2001" s="9"/>
      <c r="CW2001" s="9"/>
      <c r="CX2001" s="9"/>
      <c r="CY2001" s="9"/>
      <c r="CZ2001" s="9"/>
      <c r="DA2001" s="9"/>
      <c r="DB2001" s="9"/>
      <c r="DC2001" s="9"/>
      <c r="DD2001" s="9"/>
      <c r="DE2001" s="9"/>
      <c r="DF2001" s="9"/>
      <c r="DG2001" s="9"/>
      <c r="DH2001" s="9"/>
      <c r="DI2001" s="9"/>
      <c r="DJ2001" s="9"/>
      <c r="DK2001" s="9"/>
      <c r="DL2001" s="9"/>
      <c r="DM2001" s="9"/>
      <c r="DN2001" s="9"/>
      <c r="DO2001" s="9"/>
      <c r="DP2001" s="9"/>
      <c r="DQ2001" s="9"/>
    </row>
    <row r="2002" spans="1:121" hidden="1">
      <c r="A2002" s="9"/>
      <c r="B2002" s="9"/>
      <c r="C2002" s="9"/>
      <c r="D2002" s="9"/>
      <c r="E2002" s="9"/>
      <c r="F2002" s="9"/>
      <c r="G2002" s="9"/>
      <c r="H2002" s="9"/>
      <c r="I2002" s="9"/>
      <c r="J2002" s="9"/>
      <c r="K2002" s="9"/>
      <c r="L2002" s="9"/>
      <c r="M2002" s="9"/>
      <c r="N2002" s="9"/>
      <c r="O2002" s="9"/>
      <c r="P2002" s="9"/>
      <c r="Q2002" s="9"/>
      <c r="R2002" s="9"/>
      <c r="S2002" s="9"/>
      <c r="T2002" s="9"/>
      <c r="U2002" s="9"/>
      <c r="V2002" s="9"/>
      <c r="W2002" s="9"/>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c r="BU2002" s="6"/>
      <c r="BV2002" s="6"/>
      <c r="BW2002" s="9"/>
      <c r="BX2002" s="9"/>
      <c r="BY2002" s="9"/>
      <c r="BZ2002" s="9"/>
      <c r="CA2002" s="9"/>
      <c r="CB2002" s="9"/>
      <c r="CC2002" s="9"/>
      <c r="CD2002" s="9"/>
      <c r="CE2002" s="9"/>
      <c r="CF2002" s="9"/>
      <c r="CG2002" s="9"/>
      <c r="CH2002" s="9"/>
      <c r="CI2002" s="9"/>
      <c r="CJ2002" s="9"/>
      <c r="CK2002" s="9"/>
      <c r="CL2002" s="9"/>
      <c r="CM2002" s="9"/>
      <c r="CN2002" s="9"/>
      <c r="CO2002" s="9"/>
      <c r="CP2002" s="9"/>
      <c r="CQ2002" s="9"/>
      <c r="CR2002" s="9"/>
      <c r="CS2002" s="9"/>
      <c r="CT2002" s="9"/>
      <c r="CU2002" s="9"/>
      <c r="CV2002" s="9"/>
      <c r="CW2002" s="9"/>
      <c r="CX2002" s="9"/>
      <c r="CY2002" s="9"/>
      <c r="CZ2002" s="9"/>
      <c r="DA2002" s="9"/>
      <c r="DB2002" s="9"/>
      <c r="DC2002" s="9"/>
      <c r="DD2002" s="9"/>
      <c r="DE2002" s="9"/>
      <c r="DF2002" s="9"/>
      <c r="DG2002" s="9"/>
      <c r="DH2002" s="9"/>
      <c r="DI2002" s="9"/>
      <c r="DJ2002" s="9"/>
      <c r="DK2002" s="9"/>
      <c r="DL2002" s="9"/>
      <c r="DM2002" s="9"/>
      <c r="DN2002" s="9"/>
      <c r="DO2002" s="9"/>
      <c r="DP2002" s="9"/>
      <c r="DQ2002" s="9"/>
    </row>
    <row r="2003" spans="1:121" hidden="1">
      <c r="A2003" s="9"/>
      <c r="B2003" s="9"/>
      <c r="C2003" s="9"/>
      <c r="D2003" s="9"/>
      <c r="E2003" s="9"/>
      <c r="F2003" s="9"/>
      <c r="G2003" s="9"/>
      <c r="H2003" s="9"/>
      <c r="I2003" s="9"/>
      <c r="J2003" s="9"/>
      <c r="K2003" s="9"/>
      <c r="L2003" s="9"/>
      <c r="M2003" s="9"/>
      <c r="N2003" s="9"/>
      <c r="O2003" s="9"/>
      <c r="P2003" s="9"/>
      <c r="Q2003" s="9"/>
      <c r="R2003" s="9"/>
      <c r="S2003" s="9"/>
      <c r="T2003" s="9"/>
      <c r="U2003" s="9"/>
      <c r="V2003" s="9"/>
      <c r="W2003" s="9"/>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c r="BU2003" s="6"/>
      <c r="BV2003" s="6"/>
      <c r="BW2003" s="9"/>
      <c r="BX2003" s="9"/>
      <c r="BY2003" s="9"/>
      <c r="BZ2003" s="9"/>
      <c r="CA2003" s="9"/>
      <c r="CB2003" s="9"/>
      <c r="CC2003" s="9"/>
      <c r="CD2003" s="9"/>
      <c r="CE2003" s="9"/>
      <c r="CF2003" s="9"/>
      <c r="CG2003" s="9"/>
      <c r="CH2003" s="9"/>
      <c r="CI2003" s="9"/>
      <c r="CJ2003" s="9"/>
      <c r="CK2003" s="9"/>
      <c r="CL2003" s="9"/>
      <c r="CM2003" s="9"/>
      <c r="CN2003" s="9"/>
      <c r="CO2003" s="9"/>
      <c r="CP2003" s="9"/>
      <c r="CQ2003" s="9"/>
      <c r="CR2003" s="9"/>
      <c r="CS2003" s="9"/>
      <c r="CT2003" s="9"/>
      <c r="CU2003" s="9"/>
      <c r="CV2003" s="9"/>
      <c r="CW2003" s="9"/>
      <c r="CX2003" s="9"/>
      <c r="CY2003" s="9"/>
      <c r="CZ2003" s="9"/>
      <c r="DA2003" s="9"/>
      <c r="DB2003" s="9"/>
      <c r="DC2003" s="9"/>
      <c r="DD2003" s="9"/>
      <c r="DE2003" s="9"/>
      <c r="DF2003" s="9"/>
      <c r="DG2003" s="9"/>
      <c r="DH2003" s="9"/>
      <c r="DI2003" s="9"/>
      <c r="DJ2003" s="9"/>
      <c r="DK2003" s="9"/>
      <c r="DL2003" s="9"/>
      <c r="DM2003" s="9"/>
      <c r="DN2003" s="9"/>
      <c r="DO2003" s="9"/>
      <c r="DP2003" s="9"/>
      <c r="DQ2003" s="9"/>
    </row>
    <row r="2004" spans="1:121" hidden="1">
      <c r="A2004" s="9"/>
      <c r="B2004" s="9"/>
      <c r="C2004" s="9"/>
      <c r="D2004" s="9"/>
      <c r="E2004" s="9"/>
      <c r="F2004" s="9"/>
      <c r="G2004" s="9"/>
      <c r="H2004" s="9"/>
      <c r="I2004" s="9"/>
      <c r="J2004" s="9"/>
      <c r="K2004" s="9"/>
      <c r="L2004" s="9"/>
      <c r="M2004" s="9"/>
      <c r="N2004" s="9"/>
      <c r="O2004" s="9"/>
      <c r="P2004" s="9"/>
      <c r="Q2004" s="9"/>
      <c r="R2004" s="9"/>
      <c r="S2004" s="9"/>
      <c r="T2004" s="9"/>
      <c r="U2004" s="9"/>
      <c r="V2004" s="9"/>
      <c r="W2004" s="9"/>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c r="BU2004" s="6"/>
      <c r="BV2004" s="6"/>
      <c r="BW2004" s="9"/>
      <c r="BX2004" s="9"/>
      <c r="BY2004" s="9"/>
      <c r="BZ2004" s="9"/>
      <c r="CA2004" s="9"/>
      <c r="CB2004" s="9"/>
      <c r="CC2004" s="9"/>
      <c r="CD2004" s="9"/>
      <c r="CE2004" s="9"/>
      <c r="CF2004" s="9"/>
      <c r="CG2004" s="9"/>
      <c r="CH2004" s="9"/>
      <c r="CI2004" s="9"/>
      <c r="CJ2004" s="9"/>
      <c r="CK2004" s="9"/>
      <c r="CL2004" s="9"/>
      <c r="CM2004" s="9"/>
      <c r="CN2004" s="9"/>
      <c r="CO2004" s="9"/>
      <c r="CP2004" s="9"/>
      <c r="CQ2004" s="9"/>
      <c r="CR2004" s="9"/>
      <c r="CS2004" s="9"/>
      <c r="CT2004" s="9"/>
      <c r="CU2004" s="9"/>
      <c r="CV2004" s="9"/>
      <c r="CW2004" s="9"/>
      <c r="CX2004" s="9"/>
      <c r="CY2004" s="9"/>
      <c r="CZ2004" s="9"/>
      <c r="DA2004" s="9"/>
      <c r="DB2004" s="9"/>
      <c r="DC2004" s="9"/>
      <c r="DD2004" s="9"/>
      <c r="DE2004" s="9"/>
      <c r="DF2004" s="9"/>
      <c r="DG2004" s="9"/>
      <c r="DH2004" s="9"/>
      <c r="DI2004" s="9"/>
      <c r="DJ2004" s="9"/>
      <c r="DK2004" s="9"/>
      <c r="DL2004" s="9"/>
      <c r="DM2004" s="9"/>
      <c r="DN2004" s="9"/>
      <c r="DO2004" s="9"/>
      <c r="DP2004" s="9"/>
      <c r="DQ2004" s="9"/>
    </row>
    <row r="2005" spans="1:121" hidden="1">
      <c r="A2005" s="9"/>
      <c r="B2005" s="9"/>
      <c r="C2005" s="9"/>
      <c r="D2005" s="9"/>
      <c r="E2005" s="9"/>
      <c r="F2005" s="9"/>
      <c r="G2005" s="9"/>
      <c r="H2005" s="9"/>
      <c r="I2005" s="9"/>
      <c r="J2005" s="9"/>
      <c r="K2005" s="9"/>
      <c r="L2005" s="9"/>
      <c r="M2005" s="9"/>
      <c r="N2005" s="9"/>
      <c r="O2005" s="9"/>
      <c r="P2005" s="9"/>
      <c r="Q2005" s="9"/>
      <c r="R2005" s="9"/>
      <c r="S2005" s="9"/>
      <c r="T2005" s="9"/>
      <c r="U2005" s="9"/>
      <c r="V2005" s="9"/>
      <c r="W2005" s="9"/>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c r="BU2005" s="6"/>
      <c r="BV2005" s="6"/>
      <c r="BW2005" s="9"/>
      <c r="BX2005" s="9"/>
      <c r="BY2005" s="9"/>
      <c r="BZ2005" s="9"/>
      <c r="CA2005" s="9"/>
      <c r="CB2005" s="9"/>
      <c r="CC2005" s="9"/>
      <c r="CD2005" s="9"/>
      <c r="CE2005" s="9"/>
      <c r="CF2005" s="9"/>
      <c r="CG2005" s="9"/>
      <c r="CH2005" s="9"/>
      <c r="CI2005" s="9"/>
      <c r="CJ2005" s="9"/>
      <c r="CK2005" s="9"/>
      <c r="CL2005" s="9"/>
      <c r="CM2005" s="9"/>
      <c r="CN2005" s="9"/>
      <c r="CO2005" s="9"/>
      <c r="CP2005" s="9"/>
      <c r="CQ2005" s="9"/>
      <c r="CR2005" s="9"/>
      <c r="CS2005" s="9"/>
      <c r="CT2005" s="9"/>
      <c r="CU2005" s="9"/>
      <c r="CV2005" s="9"/>
      <c r="CW2005" s="9"/>
      <c r="CX2005" s="9"/>
      <c r="CY2005" s="9"/>
      <c r="CZ2005" s="9"/>
      <c r="DA2005" s="9"/>
      <c r="DB2005" s="9"/>
      <c r="DC2005" s="9"/>
      <c r="DD2005" s="9"/>
      <c r="DE2005" s="9"/>
      <c r="DF2005" s="9"/>
      <c r="DG2005" s="9"/>
      <c r="DH2005" s="9"/>
      <c r="DI2005" s="9"/>
      <c r="DJ2005" s="9"/>
      <c r="DK2005" s="9"/>
      <c r="DL2005" s="9"/>
      <c r="DM2005" s="9"/>
      <c r="DN2005" s="9"/>
      <c r="DO2005" s="9"/>
      <c r="DP2005" s="9"/>
      <c r="DQ2005" s="9"/>
    </row>
    <row r="2006" spans="1:121" hidden="1">
      <c r="A2006" s="9"/>
      <c r="B2006" s="9"/>
      <c r="C2006" s="9"/>
      <c r="D2006" s="9"/>
      <c r="E2006" s="9"/>
      <c r="F2006" s="9"/>
      <c r="G2006" s="9"/>
      <c r="H2006" s="9"/>
      <c r="I2006" s="9"/>
      <c r="J2006" s="9"/>
      <c r="K2006" s="9"/>
      <c r="L2006" s="9"/>
      <c r="M2006" s="9"/>
      <c r="N2006" s="9"/>
      <c r="O2006" s="9"/>
      <c r="P2006" s="9"/>
      <c r="Q2006" s="9"/>
      <c r="R2006" s="9"/>
      <c r="S2006" s="9"/>
      <c r="T2006" s="9"/>
      <c r="U2006" s="9"/>
      <c r="V2006" s="9"/>
      <c r="W2006" s="9"/>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c r="BU2006" s="6"/>
      <c r="BV2006" s="6"/>
      <c r="BW2006" s="9"/>
      <c r="BX2006" s="9"/>
      <c r="BY2006" s="9"/>
      <c r="BZ2006" s="9"/>
      <c r="CA2006" s="9"/>
      <c r="CB2006" s="9"/>
      <c r="CC2006" s="9"/>
      <c r="CD2006" s="9"/>
      <c r="CE2006" s="9"/>
      <c r="CF2006" s="9"/>
      <c r="CG2006" s="9"/>
      <c r="CH2006" s="9"/>
      <c r="CI2006" s="9"/>
      <c r="CJ2006" s="9"/>
      <c r="CK2006" s="9"/>
      <c r="CL2006" s="9"/>
      <c r="CM2006" s="9"/>
      <c r="CN2006" s="9"/>
      <c r="CO2006" s="9"/>
      <c r="CP2006" s="9"/>
      <c r="CQ2006" s="9"/>
      <c r="CR2006" s="9"/>
      <c r="CS2006" s="9"/>
      <c r="CT2006" s="9"/>
      <c r="CU2006" s="9"/>
      <c r="CV2006" s="9"/>
      <c r="CW2006" s="9"/>
      <c r="CX2006" s="9"/>
      <c r="CY2006" s="9"/>
      <c r="CZ2006" s="9"/>
      <c r="DA2006" s="9"/>
      <c r="DB2006" s="9"/>
      <c r="DC2006" s="9"/>
      <c r="DD2006" s="9"/>
      <c r="DE2006" s="9"/>
      <c r="DF2006" s="9"/>
      <c r="DG2006" s="9"/>
      <c r="DH2006" s="9"/>
      <c r="DI2006" s="9"/>
      <c r="DJ2006" s="9"/>
      <c r="DK2006" s="9"/>
      <c r="DL2006" s="9"/>
      <c r="DM2006" s="9"/>
      <c r="DN2006" s="9"/>
      <c r="DO2006" s="9"/>
      <c r="DP2006" s="9"/>
      <c r="DQ2006" s="9"/>
    </row>
    <row r="2007" spans="1:121" hidden="1">
      <c r="A2007" s="9"/>
      <c r="B2007" s="9"/>
      <c r="C2007" s="9"/>
      <c r="D2007" s="9"/>
      <c r="E2007" s="9"/>
      <c r="F2007" s="9"/>
      <c r="G2007" s="9"/>
      <c r="H2007" s="9"/>
      <c r="I2007" s="9"/>
      <c r="J2007" s="9"/>
      <c r="K2007" s="9"/>
      <c r="L2007" s="9"/>
      <c r="M2007" s="9"/>
      <c r="N2007" s="9"/>
      <c r="O2007" s="9"/>
      <c r="P2007" s="9"/>
      <c r="Q2007" s="9"/>
      <c r="R2007" s="9"/>
      <c r="S2007" s="9"/>
      <c r="T2007" s="9"/>
      <c r="U2007" s="9"/>
      <c r="V2007" s="9"/>
      <c r="W2007" s="9"/>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c r="BU2007" s="6"/>
      <c r="BV2007" s="6"/>
      <c r="BW2007" s="9"/>
      <c r="BX2007" s="9"/>
      <c r="BY2007" s="9"/>
      <c r="BZ2007" s="9"/>
      <c r="CA2007" s="9"/>
      <c r="CB2007" s="9"/>
      <c r="CC2007" s="9"/>
      <c r="CD2007" s="9"/>
      <c r="CE2007" s="9"/>
      <c r="CF2007" s="9"/>
      <c r="CG2007" s="9"/>
      <c r="CH2007" s="9"/>
      <c r="CI2007" s="9"/>
      <c r="CJ2007" s="9"/>
      <c r="CK2007" s="9"/>
      <c r="CL2007" s="9"/>
      <c r="CM2007" s="9"/>
      <c r="CN2007" s="9"/>
      <c r="CO2007" s="9"/>
      <c r="CP2007" s="9"/>
      <c r="CQ2007" s="9"/>
      <c r="CR2007" s="9"/>
      <c r="CS2007" s="9"/>
      <c r="CT2007" s="9"/>
      <c r="CU2007" s="9"/>
      <c r="CV2007" s="9"/>
      <c r="CW2007" s="9"/>
      <c r="CX2007" s="9"/>
      <c r="CY2007" s="9"/>
      <c r="CZ2007" s="9"/>
      <c r="DA2007" s="9"/>
      <c r="DB2007" s="9"/>
      <c r="DC2007" s="9"/>
      <c r="DD2007" s="9"/>
      <c r="DE2007" s="9"/>
      <c r="DF2007" s="9"/>
      <c r="DG2007" s="9"/>
      <c r="DH2007" s="9"/>
      <c r="DI2007" s="9"/>
      <c r="DJ2007" s="9"/>
      <c r="DK2007" s="9"/>
      <c r="DL2007" s="9"/>
      <c r="DM2007" s="9"/>
      <c r="DN2007" s="9"/>
      <c r="DO2007" s="9"/>
      <c r="DP2007" s="9"/>
      <c r="DQ2007" s="9"/>
    </row>
    <row r="2008" spans="1:121" hidden="1">
      <c r="A2008" s="9"/>
      <c r="B2008" s="9"/>
      <c r="C2008" s="9"/>
      <c r="D2008" s="9"/>
      <c r="E2008" s="9"/>
      <c r="F2008" s="9"/>
      <c r="G2008" s="9"/>
      <c r="H2008" s="9"/>
      <c r="I2008" s="9"/>
      <c r="J2008" s="9"/>
      <c r="K2008" s="9"/>
      <c r="L2008" s="9"/>
      <c r="M2008" s="9"/>
      <c r="N2008" s="9"/>
      <c r="O2008" s="9"/>
      <c r="P2008" s="9"/>
      <c r="Q2008" s="9"/>
      <c r="R2008" s="9"/>
      <c r="S2008" s="9"/>
      <c r="T2008" s="9"/>
      <c r="U2008" s="9"/>
      <c r="V2008" s="9"/>
      <c r="W2008" s="9"/>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c r="BU2008" s="6"/>
      <c r="BV2008" s="6"/>
      <c r="BW2008" s="9"/>
      <c r="BX2008" s="9"/>
      <c r="BY2008" s="9"/>
      <c r="BZ2008" s="9"/>
      <c r="CA2008" s="9"/>
      <c r="CB2008" s="9"/>
      <c r="CC2008" s="9"/>
      <c r="CD2008" s="9"/>
      <c r="CE2008" s="9"/>
      <c r="CF2008" s="9"/>
      <c r="CG2008" s="9"/>
      <c r="CH2008" s="9"/>
      <c r="CI2008" s="9"/>
      <c r="CJ2008" s="9"/>
      <c r="CK2008" s="9"/>
      <c r="CL2008" s="9"/>
      <c r="CM2008" s="9"/>
      <c r="CN2008" s="9"/>
      <c r="CO2008" s="9"/>
      <c r="CP2008" s="9"/>
      <c r="CQ2008" s="9"/>
      <c r="CR2008" s="9"/>
      <c r="CS2008" s="9"/>
      <c r="CT2008" s="9"/>
      <c r="CU2008" s="9"/>
      <c r="CV2008" s="9"/>
      <c r="CW2008" s="9"/>
      <c r="CX2008" s="9"/>
      <c r="CY2008" s="9"/>
      <c r="CZ2008" s="9"/>
      <c r="DA2008" s="9"/>
      <c r="DB2008" s="9"/>
      <c r="DC2008" s="9"/>
      <c r="DD2008" s="9"/>
      <c r="DE2008" s="9"/>
      <c r="DF2008" s="9"/>
      <c r="DG2008" s="9"/>
      <c r="DH2008" s="9"/>
      <c r="DI2008" s="9"/>
      <c r="DJ2008" s="9"/>
      <c r="DK2008" s="9"/>
      <c r="DL2008" s="9"/>
      <c r="DM2008" s="9"/>
      <c r="DN2008" s="9"/>
      <c r="DO2008" s="9"/>
      <c r="DP2008" s="9"/>
      <c r="DQ2008" s="9"/>
    </row>
    <row r="2009" spans="1:121" hidden="1">
      <c r="A2009" s="9"/>
      <c r="B2009" s="9"/>
      <c r="C2009" s="9"/>
      <c r="D2009" s="9"/>
      <c r="E2009" s="9"/>
      <c r="F2009" s="9"/>
      <c r="G2009" s="9"/>
      <c r="H2009" s="9"/>
      <c r="I2009" s="9"/>
      <c r="J2009" s="9"/>
      <c r="K2009" s="9"/>
      <c r="L2009" s="9"/>
      <c r="M2009" s="9"/>
      <c r="N2009" s="9"/>
      <c r="O2009" s="9"/>
      <c r="P2009" s="9"/>
      <c r="Q2009" s="9"/>
      <c r="R2009" s="9"/>
      <c r="S2009" s="9"/>
      <c r="T2009" s="9"/>
      <c r="U2009" s="9"/>
      <c r="V2009" s="9"/>
      <c r="W2009" s="9"/>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c r="BU2009" s="6"/>
      <c r="BV2009" s="6"/>
      <c r="BW2009" s="9"/>
      <c r="BX2009" s="9"/>
      <c r="BY2009" s="9"/>
      <c r="BZ2009" s="9"/>
      <c r="CA2009" s="9"/>
      <c r="CB2009" s="9"/>
      <c r="CC2009" s="9"/>
      <c r="CD2009" s="9"/>
      <c r="CE2009" s="9"/>
      <c r="CF2009" s="9"/>
      <c r="CG2009" s="9"/>
      <c r="CH2009" s="9"/>
      <c r="CI2009" s="9"/>
      <c r="CJ2009" s="9"/>
      <c r="CK2009" s="9"/>
      <c r="CL2009" s="9"/>
      <c r="CM2009" s="9"/>
      <c r="CN2009" s="9"/>
      <c r="CO2009" s="9"/>
      <c r="CP2009" s="9"/>
      <c r="CQ2009" s="9"/>
      <c r="CR2009" s="9"/>
      <c r="CS2009" s="9"/>
      <c r="CT2009" s="9"/>
      <c r="CU2009" s="9"/>
      <c r="CV2009" s="9"/>
      <c r="CW2009" s="9"/>
      <c r="CX2009" s="9"/>
      <c r="CY2009" s="9"/>
      <c r="CZ2009" s="9"/>
      <c r="DA2009" s="9"/>
      <c r="DB2009" s="9"/>
      <c r="DC2009" s="9"/>
      <c r="DD2009" s="9"/>
      <c r="DE2009" s="9"/>
      <c r="DF2009" s="9"/>
      <c r="DG2009" s="9"/>
      <c r="DH2009" s="9"/>
      <c r="DI2009" s="9"/>
      <c r="DJ2009" s="9"/>
      <c r="DK2009" s="9"/>
      <c r="DL2009" s="9"/>
      <c r="DM2009" s="9"/>
      <c r="DN2009" s="9"/>
      <c r="DO2009" s="9"/>
      <c r="DP2009" s="9"/>
      <c r="DQ2009" s="9"/>
    </row>
    <row r="2010" spans="1:121" hidden="1">
      <c r="A2010" s="9"/>
      <c r="B2010" s="9"/>
      <c r="C2010" s="9"/>
      <c r="D2010" s="9"/>
      <c r="E2010" s="9"/>
      <c r="F2010" s="9"/>
      <c r="G2010" s="9"/>
      <c r="H2010" s="9"/>
      <c r="I2010" s="9"/>
      <c r="J2010" s="9"/>
      <c r="K2010" s="9"/>
      <c r="L2010" s="9"/>
      <c r="M2010" s="9"/>
      <c r="N2010" s="9"/>
      <c r="O2010" s="9"/>
      <c r="P2010" s="9"/>
      <c r="Q2010" s="9"/>
      <c r="R2010" s="9"/>
      <c r="S2010" s="9"/>
      <c r="T2010" s="9"/>
      <c r="U2010" s="9"/>
      <c r="V2010" s="9"/>
      <c r="W2010" s="9"/>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c r="BU2010" s="6"/>
      <c r="BV2010" s="6"/>
      <c r="BW2010" s="9"/>
      <c r="BX2010" s="9"/>
      <c r="BY2010" s="9"/>
      <c r="BZ2010" s="9"/>
      <c r="CA2010" s="9"/>
      <c r="CB2010" s="9"/>
      <c r="CC2010" s="9"/>
      <c r="CD2010" s="9"/>
      <c r="CE2010" s="9"/>
      <c r="CF2010" s="9"/>
      <c r="CG2010" s="9"/>
      <c r="CH2010" s="9"/>
      <c r="CI2010" s="9"/>
      <c r="CJ2010" s="9"/>
      <c r="CK2010" s="9"/>
      <c r="CL2010" s="9"/>
      <c r="CM2010" s="9"/>
      <c r="CN2010" s="9"/>
      <c r="CO2010" s="9"/>
      <c r="CP2010" s="9"/>
      <c r="CQ2010" s="9"/>
      <c r="CR2010" s="9"/>
      <c r="CS2010" s="9"/>
      <c r="CT2010" s="9"/>
      <c r="CU2010" s="9"/>
      <c r="CV2010" s="9"/>
      <c r="CW2010" s="9"/>
      <c r="CX2010" s="9"/>
      <c r="CY2010" s="9"/>
      <c r="CZ2010" s="9"/>
      <c r="DA2010" s="9"/>
      <c r="DB2010" s="9"/>
      <c r="DC2010" s="9"/>
      <c r="DD2010" s="9"/>
      <c r="DE2010" s="9"/>
      <c r="DF2010" s="9"/>
      <c r="DG2010" s="9"/>
      <c r="DH2010" s="9"/>
      <c r="DI2010" s="9"/>
      <c r="DJ2010" s="9"/>
      <c r="DK2010" s="9"/>
      <c r="DL2010" s="9"/>
      <c r="DM2010" s="9"/>
      <c r="DN2010" s="9"/>
      <c r="DO2010" s="9"/>
      <c r="DP2010" s="9"/>
      <c r="DQ2010" s="9"/>
    </row>
    <row r="2011" spans="1:121" hidden="1">
      <c r="A2011" s="9"/>
      <c r="B2011" s="9"/>
      <c r="C2011" s="9"/>
      <c r="D2011" s="9"/>
      <c r="E2011" s="9"/>
      <c r="F2011" s="9"/>
      <c r="G2011" s="9"/>
      <c r="H2011" s="9"/>
      <c r="I2011" s="9"/>
      <c r="J2011" s="9"/>
      <c r="K2011" s="9"/>
      <c r="L2011" s="9"/>
      <c r="M2011" s="9"/>
      <c r="N2011" s="9"/>
      <c r="O2011" s="9"/>
      <c r="P2011" s="9"/>
      <c r="Q2011" s="9"/>
      <c r="R2011" s="9"/>
      <c r="S2011" s="9"/>
      <c r="T2011" s="9"/>
      <c r="U2011" s="9"/>
      <c r="V2011" s="9"/>
      <c r="W2011" s="9"/>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c r="BU2011" s="6"/>
      <c r="BV2011" s="6"/>
      <c r="BW2011" s="9"/>
      <c r="BX2011" s="9"/>
      <c r="BY2011" s="9"/>
      <c r="BZ2011" s="9"/>
      <c r="CA2011" s="9"/>
      <c r="CB2011" s="9"/>
      <c r="CC2011" s="9"/>
      <c r="CD2011" s="9"/>
      <c r="CE2011" s="9"/>
      <c r="CF2011" s="9"/>
      <c r="CG2011" s="9"/>
      <c r="CH2011" s="9"/>
      <c r="CI2011" s="9"/>
      <c r="CJ2011" s="9"/>
      <c r="CK2011" s="9"/>
      <c r="CL2011" s="9"/>
      <c r="CM2011" s="9"/>
      <c r="CN2011" s="9"/>
      <c r="CO2011" s="9"/>
      <c r="CP2011" s="9"/>
      <c r="CQ2011" s="9"/>
      <c r="CR2011" s="9"/>
      <c r="CS2011" s="9"/>
      <c r="CT2011" s="9"/>
      <c r="CU2011" s="9"/>
      <c r="CV2011" s="9"/>
      <c r="CW2011" s="9"/>
      <c r="CX2011" s="9"/>
      <c r="CY2011" s="9"/>
      <c r="CZ2011" s="9"/>
      <c r="DA2011" s="9"/>
      <c r="DB2011" s="9"/>
      <c r="DC2011" s="9"/>
      <c r="DD2011" s="9"/>
      <c r="DE2011" s="9"/>
      <c r="DF2011" s="9"/>
      <c r="DG2011" s="9"/>
      <c r="DH2011" s="9"/>
      <c r="DI2011" s="9"/>
      <c r="DJ2011" s="9"/>
      <c r="DK2011" s="9"/>
      <c r="DL2011" s="9"/>
      <c r="DM2011" s="9"/>
      <c r="DN2011" s="9"/>
      <c r="DO2011" s="9"/>
      <c r="DP2011" s="9"/>
      <c r="DQ2011" s="9"/>
    </row>
    <row r="2012" spans="1:121" hidden="1">
      <c r="A2012" s="9"/>
      <c r="B2012" s="9"/>
      <c r="C2012" s="9"/>
      <c r="D2012" s="9"/>
      <c r="E2012" s="9"/>
      <c r="F2012" s="9"/>
      <c r="G2012" s="9"/>
      <c r="H2012" s="9"/>
      <c r="I2012" s="9"/>
      <c r="J2012" s="9"/>
      <c r="K2012" s="9"/>
      <c r="L2012" s="9"/>
      <c r="M2012" s="9"/>
      <c r="N2012" s="9"/>
      <c r="O2012" s="9"/>
      <c r="P2012" s="9"/>
      <c r="Q2012" s="9"/>
      <c r="R2012" s="9"/>
      <c r="S2012" s="9"/>
      <c r="T2012" s="9"/>
      <c r="U2012" s="9"/>
      <c r="V2012" s="9"/>
      <c r="W2012" s="9"/>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c r="BU2012" s="6"/>
      <c r="BV2012" s="6"/>
      <c r="BW2012" s="9"/>
      <c r="BX2012" s="9"/>
      <c r="BY2012" s="9"/>
      <c r="BZ2012" s="9"/>
      <c r="CA2012" s="9"/>
      <c r="CB2012" s="9"/>
      <c r="CC2012" s="9"/>
      <c r="CD2012" s="9"/>
      <c r="CE2012" s="9"/>
      <c r="CF2012" s="9"/>
      <c r="CG2012" s="9"/>
      <c r="CH2012" s="9"/>
      <c r="CI2012" s="9"/>
      <c r="CJ2012" s="9"/>
      <c r="CK2012" s="9"/>
      <c r="CL2012" s="9"/>
      <c r="CM2012" s="9"/>
      <c r="CN2012" s="9"/>
      <c r="CO2012" s="9"/>
      <c r="CP2012" s="9"/>
      <c r="CQ2012" s="9"/>
      <c r="CR2012" s="9"/>
      <c r="CS2012" s="9"/>
      <c r="CT2012" s="9"/>
      <c r="CU2012" s="9"/>
      <c r="CV2012" s="9"/>
      <c r="CW2012" s="9"/>
      <c r="CX2012" s="9"/>
      <c r="CY2012" s="9"/>
      <c r="CZ2012" s="9"/>
      <c r="DA2012" s="9"/>
      <c r="DB2012" s="9"/>
      <c r="DC2012" s="9"/>
      <c r="DD2012" s="9"/>
      <c r="DE2012" s="9"/>
      <c r="DF2012" s="9"/>
      <c r="DG2012" s="9"/>
      <c r="DH2012" s="9"/>
      <c r="DI2012" s="9"/>
      <c r="DJ2012" s="9"/>
      <c r="DK2012" s="9"/>
      <c r="DL2012" s="9"/>
      <c r="DM2012" s="9"/>
      <c r="DN2012" s="9"/>
      <c r="DO2012" s="9"/>
      <c r="DP2012" s="9"/>
      <c r="DQ2012" s="9"/>
    </row>
    <row r="2013" spans="1:121" hidden="1">
      <c r="A2013" s="9"/>
      <c r="B2013" s="9"/>
      <c r="C2013" s="9"/>
      <c r="D2013" s="9"/>
      <c r="E2013" s="9"/>
      <c r="F2013" s="9"/>
      <c r="G2013" s="9"/>
      <c r="H2013" s="9"/>
      <c r="I2013" s="9"/>
      <c r="J2013" s="9"/>
      <c r="K2013" s="9"/>
      <c r="L2013" s="9"/>
      <c r="M2013" s="9"/>
      <c r="N2013" s="9"/>
      <c r="O2013" s="9"/>
      <c r="P2013" s="9"/>
      <c r="Q2013" s="9"/>
      <c r="R2013" s="9"/>
      <c r="S2013" s="9"/>
      <c r="T2013" s="9"/>
      <c r="U2013" s="9"/>
      <c r="V2013" s="9"/>
      <c r="W2013" s="9"/>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c r="BU2013" s="6"/>
      <c r="BV2013" s="6"/>
      <c r="BW2013" s="9"/>
      <c r="BX2013" s="9"/>
      <c r="BY2013" s="9"/>
      <c r="BZ2013" s="9"/>
      <c r="CA2013" s="9"/>
      <c r="CB2013" s="9"/>
      <c r="CC2013" s="9"/>
      <c r="CD2013" s="9"/>
      <c r="CE2013" s="9"/>
      <c r="CF2013" s="9"/>
      <c r="CG2013" s="9"/>
      <c r="CH2013" s="9"/>
      <c r="CI2013" s="9"/>
      <c r="CJ2013" s="9"/>
      <c r="CK2013" s="9"/>
      <c r="CL2013" s="9"/>
      <c r="CM2013" s="9"/>
      <c r="CN2013" s="9"/>
      <c r="CO2013" s="9"/>
      <c r="CP2013" s="9"/>
      <c r="CQ2013" s="9"/>
      <c r="CR2013" s="9"/>
      <c r="CS2013" s="9"/>
      <c r="CT2013" s="9"/>
      <c r="CU2013" s="9"/>
      <c r="CV2013" s="9"/>
      <c r="CW2013" s="9"/>
      <c r="CX2013" s="9"/>
      <c r="CY2013" s="9"/>
      <c r="CZ2013" s="9"/>
      <c r="DA2013" s="9"/>
      <c r="DB2013" s="9"/>
      <c r="DC2013" s="9"/>
      <c r="DD2013" s="9"/>
      <c r="DE2013" s="9"/>
      <c r="DF2013" s="9"/>
      <c r="DG2013" s="9"/>
      <c r="DH2013" s="9"/>
      <c r="DI2013" s="9"/>
      <c r="DJ2013" s="9"/>
      <c r="DK2013" s="9"/>
      <c r="DL2013" s="9"/>
      <c r="DM2013" s="9"/>
      <c r="DN2013" s="9"/>
      <c r="DO2013" s="9"/>
      <c r="DP2013" s="9"/>
      <c r="DQ2013" s="9"/>
    </row>
    <row r="2014" spans="1:121" hidden="1">
      <c r="A2014" s="9"/>
      <c r="B2014" s="9"/>
      <c r="C2014" s="9"/>
      <c r="D2014" s="9"/>
      <c r="E2014" s="9"/>
      <c r="F2014" s="9"/>
      <c r="G2014" s="9"/>
      <c r="H2014" s="9"/>
      <c r="I2014" s="9"/>
      <c r="J2014" s="9"/>
      <c r="K2014" s="9"/>
      <c r="L2014" s="9"/>
      <c r="M2014" s="9"/>
      <c r="N2014" s="9"/>
      <c r="O2014" s="9"/>
      <c r="P2014" s="9"/>
      <c r="Q2014" s="9"/>
      <c r="R2014" s="9"/>
      <c r="S2014" s="9"/>
      <c r="T2014" s="9"/>
      <c r="U2014" s="9"/>
      <c r="V2014" s="9"/>
      <c r="W2014" s="9"/>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c r="BU2014" s="6"/>
      <c r="BV2014" s="6"/>
      <c r="BW2014" s="9"/>
      <c r="BX2014" s="9"/>
      <c r="BY2014" s="9"/>
      <c r="BZ2014" s="9"/>
      <c r="CA2014" s="9"/>
      <c r="CB2014" s="9"/>
      <c r="CC2014" s="9"/>
      <c r="CD2014" s="9"/>
      <c r="CE2014" s="9"/>
      <c r="CF2014" s="9"/>
      <c r="CG2014" s="9"/>
      <c r="CH2014" s="9"/>
      <c r="CI2014" s="9"/>
      <c r="CJ2014" s="9"/>
      <c r="CK2014" s="9"/>
      <c r="CL2014" s="9"/>
      <c r="CM2014" s="9"/>
      <c r="CN2014" s="9"/>
      <c r="CO2014" s="9"/>
      <c r="CP2014" s="9"/>
      <c r="CQ2014" s="9"/>
      <c r="CR2014" s="9"/>
      <c r="CS2014" s="9"/>
      <c r="CT2014" s="9"/>
      <c r="CU2014" s="9"/>
      <c r="CV2014" s="9"/>
      <c r="CW2014" s="9"/>
      <c r="CX2014" s="9"/>
      <c r="CY2014" s="9"/>
      <c r="CZ2014" s="9"/>
      <c r="DA2014" s="9"/>
      <c r="DB2014" s="9"/>
      <c r="DC2014" s="9"/>
      <c r="DD2014" s="9"/>
      <c r="DE2014" s="9"/>
      <c r="DF2014" s="9"/>
      <c r="DG2014" s="9"/>
      <c r="DH2014" s="9"/>
      <c r="DI2014" s="9"/>
      <c r="DJ2014" s="9"/>
      <c r="DK2014" s="9"/>
      <c r="DL2014" s="9"/>
      <c r="DM2014" s="9"/>
      <c r="DN2014" s="9"/>
      <c r="DO2014" s="9"/>
      <c r="DP2014" s="9"/>
      <c r="DQ2014" s="9"/>
    </row>
    <row r="2015" spans="1:121" hidden="1">
      <c r="A2015" s="9"/>
      <c r="B2015" s="9"/>
      <c r="C2015" s="9"/>
      <c r="D2015" s="9"/>
      <c r="E2015" s="9"/>
      <c r="F2015" s="9"/>
      <c r="G2015" s="9"/>
      <c r="H2015" s="9"/>
      <c r="I2015" s="9"/>
      <c r="J2015" s="9"/>
      <c r="K2015" s="9"/>
      <c r="L2015" s="9"/>
      <c r="M2015" s="9"/>
      <c r="N2015" s="9"/>
      <c r="O2015" s="9"/>
      <c r="P2015" s="9"/>
      <c r="Q2015" s="9"/>
      <c r="R2015" s="9"/>
      <c r="S2015" s="9"/>
      <c r="T2015" s="9"/>
      <c r="U2015" s="9"/>
      <c r="V2015" s="9"/>
      <c r="W2015" s="9"/>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c r="BU2015" s="6"/>
      <c r="BV2015" s="6"/>
      <c r="BW2015" s="9"/>
      <c r="BX2015" s="9"/>
      <c r="BY2015" s="9"/>
      <c r="BZ2015" s="9"/>
      <c r="CA2015" s="9"/>
      <c r="CB2015" s="9"/>
      <c r="CC2015" s="9"/>
      <c r="CD2015" s="9"/>
      <c r="CE2015" s="9"/>
      <c r="CF2015" s="9"/>
      <c r="CG2015" s="9"/>
      <c r="CH2015" s="9"/>
      <c r="CI2015" s="9"/>
      <c r="CJ2015" s="9"/>
      <c r="CK2015" s="9"/>
      <c r="CL2015" s="9"/>
      <c r="CM2015" s="9"/>
      <c r="CN2015" s="9"/>
      <c r="CO2015" s="9"/>
      <c r="CP2015" s="9"/>
      <c r="CQ2015" s="9"/>
      <c r="CR2015" s="9"/>
      <c r="CS2015" s="9"/>
      <c r="CT2015" s="9"/>
      <c r="CU2015" s="9"/>
      <c r="CV2015" s="9"/>
      <c r="CW2015" s="9"/>
      <c r="CX2015" s="9"/>
      <c r="CY2015" s="9"/>
      <c r="CZ2015" s="9"/>
      <c r="DA2015" s="9"/>
      <c r="DB2015" s="9"/>
      <c r="DC2015" s="9"/>
      <c r="DD2015" s="9"/>
      <c r="DE2015" s="9"/>
      <c r="DF2015" s="9"/>
      <c r="DG2015" s="9"/>
      <c r="DH2015" s="9"/>
      <c r="DI2015" s="9"/>
      <c r="DJ2015" s="9"/>
      <c r="DK2015" s="9"/>
      <c r="DL2015" s="9"/>
      <c r="DM2015" s="9"/>
      <c r="DN2015" s="9"/>
      <c r="DO2015" s="9"/>
      <c r="DP2015" s="9"/>
      <c r="DQ2015" s="9"/>
    </row>
    <row r="2016" spans="1:121" hidden="1">
      <c r="A2016" s="9"/>
      <c r="B2016" s="9"/>
      <c r="C2016" s="9"/>
      <c r="D2016" s="9"/>
      <c r="E2016" s="9"/>
      <c r="F2016" s="9"/>
      <c r="G2016" s="9"/>
      <c r="H2016" s="9"/>
      <c r="I2016" s="9"/>
      <c r="J2016" s="9"/>
      <c r="K2016" s="9"/>
      <c r="L2016" s="9"/>
      <c r="M2016" s="9"/>
      <c r="N2016" s="9"/>
      <c r="O2016" s="9"/>
      <c r="P2016" s="9"/>
      <c r="Q2016" s="9"/>
      <c r="R2016" s="9"/>
      <c r="S2016" s="9"/>
      <c r="T2016" s="9"/>
      <c r="U2016" s="9"/>
      <c r="V2016" s="9"/>
      <c r="W2016" s="9"/>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c r="BU2016" s="6"/>
      <c r="BV2016" s="6"/>
      <c r="BW2016" s="9"/>
      <c r="BX2016" s="9"/>
      <c r="BY2016" s="9"/>
      <c r="BZ2016" s="9"/>
      <c r="CA2016" s="9"/>
      <c r="CB2016" s="9"/>
      <c r="CC2016" s="9"/>
      <c r="CD2016" s="9"/>
      <c r="CE2016" s="9"/>
      <c r="CF2016" s="9"/>
      <c r="CG2016" s="9"/>
      <c r="CH2016" s="9"/>
      <c r="CI2016" s="9"/>
      <c r="CJ2016" s="9"/>
      <c r="CK2016" s="9"/>
      <c r="CL2016" s="9"/>
      <c r="CM2016" s="9"/>
      <c r="CN2016" s="9"/>
      <c r="CO2016" s="9"/>
      <c r="CP2016" s="9"/>
      <c r="CQ2016" s="9"/>
      <c r="CR2016" s="9"/>
      <c r="CS2016" s="9"/>
      <c r="CT2016" s="9"/>
      <c r="CU2016" s="9"/>
      <c r="CV2016" s="9"/>
      <c r="CW2016" s="9"/>
      <c r="CX2016" s="9"/>
      <c r="CY2016" s="9"/>
      <c r="CZ2016" s="9"/>
      <c r="DA2016" s="9"/>
      <c r="DB2016" s="9"/>
      <c r="DC2016" s="9"/>
      <c r="DD2016" s="9"/>
      <c r="DE2016" s="9"/>
      <c r="DF2016" s="9"/>
      <c r="DG2016" s="9"/>
      <c r="DH2016" s="9"/>
      <c r="DI2016" s="9"/>
      <c r="DJ2016" s="9"/>
      <c r="DK2016" s="9"/>
      <c r="DL2016" s="9"/>
      <c r="DM2016" s="9"/>
      <c r="DN2016" s="9"/>
      <c r="DO2016" s="9"/>
      <c r="DP2016" s="9"/>
      <c r="DQ2016" s="9"/>
    </row>
    <row r="2017" spans="1:121" hidden="1">
      <c r="A2017" s="9"/>
      <c r="B2017" s="9"/>
      <c r="C2017" s="9"/>
      <c r="D2017" s="9"/>
      <c r="E2017" s="9"/>
      <c r="F2017" s="9"/>
      <c r="G2017" s="9"/>
      <c r="H2017" s="9"/>
      <c r="I2017" s="9"/>
      <c r="J2017" s="9"/>
      <c r="K2017" s="9"/>
      <c r="L2017" s="9"/>
      <c r="M2017" s="9"/>
      <c r="N2017" s="9"/>
      <c r="O2017" s="9"/>
      <c r="P2017" s="9"/>
      <c r="Q2017" s="9"/>
      <c r="R2017" s="9"/>
      <c r="S2017" s="9"/>
      <c r="T2017" s="9"/>
      <c r="U2017" s="9"/>
      <c r="V2017" s="9"/>
      <c r="W2017" s="9"/>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c r="BU2017" s="6"/>
      <c r="BV2017" s="6"/>
      <c r="BW2017" s="9"/>
      <c r="BX2017" s="9"/>
      <c r="BY2017" s="9"/>
      <c r="BZ2017" s="9"/>
      <c r="CA2017" s="9"/>
      <c r="CB2017" s="9"/>
      <c r="CC2017" s="9"/>
      <c r="CD2017" s="9"/>
      <c r="CE2017" s="9"/>
      <c r="CF2017" s="9"/>
      <c r="CG2017" s="9"/>
      <c r="CH2017" s="9"/>
      <c r="CI2017" s="9"/>
      <c r="CJ2017" s="9"/>
      <c r="CK2017" s="9"/>
      <c r="CL2017" s="9"/>
      <c r="CM2017" s="9"/>
      <c r="CN2017" s="9"/>
      <c r="CO2017" s="9"/>
      <c r="CP2017" s="9"/>
      <c r="CQ2017" s="9"/>
      <c r="CR2017" s="9"/>
      <c r="CS2017" s="9"/>
      <c r="CT2017" s="9"/>
      <c r="CU2017" s="9"/>
      <c r="CV2017" s="9"/>
      <c r="CW2017" s="9"/>
      <c r="CX2017" s="9"/>
      <c r="CY2017" s="9"/>
      <c r="CZ2017" s="9"/>
      <c r="DA2017" s="9"/>
      <c r="DB2017" s="9"/>
      <c r="DC2017" s="9"/>
      <c r="DD2017" s="9"/>
      <c r="DE2017" s="9"/>
      <c r="DF2017" s="9"/>
      <c r="DG2017" s="9"/>
      <c r="DH2017" s="9"/>
      <c r="DI2017" s="9"/>
      <c r="DJ2017" s="9"/>
      <c r="DK2017" s="9"/>
      <c r="DL2017" s="9"/>
      <c r="DM2017" s="9"/>
      <c r="DN2017" s="9"/>
      <c r="DO2017" s="9"/>
      <c r="DP2017" s="9"/>
      <c r="DQ2017" s="9"/>
    </row>
    <row r="2018" spans="1:121" hidden="1">
      <c r="A2018" s="9"/>
      <c r="B2018" s="9"/>
      <c r="C2018" s="9"/>
      <c r="D2018" s="9"/>
      <c r="E2018" s="9"/>
      <c r="F2018" s="9"/>
      <c r="G2018" s="9"/>
      <c r="H2018" s="9"/>
      <c r="I2018" s="9"/>
      <c r="J2018" s="9"/>
      <c r="K2018" s="9"/>
      <c r="L2018" s="9"/>
      <c r="M2018" s="9"/>
      <c r="N2018" s="9"/>
      <c r="O2018" s="9"/>
      <c r="P2018" s="9"/>
      <c r="Q2018" s="9"/>
      <c r="R2018" s="9"/>
      <c r="S2018" s="9"/>
      <c r="T2018" s="9"/>
      <c r="U2018" s="9"/>
      <c r="V2018" s="9"/>
      <c r="W2018" s="9"/>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c r="BU2018" s="6"/>
      <c r="BV2018" s="6"/>
      <c r="BW2018" s="9"/>
      <c r="BX2018" s="9"/>
      <c r="BY2018" s="9"/>
      <c r="BZ2018" s="9"/>
      <c r="CA2018" s="9"/>
      <c r="CB2018" s="9"/>
      <c r="CC2018" s="9"/>
      <c r="CD2018" s="9"/>
      <c r="CE2018" s="9"/>
      <c r="CF2018" s="9"/>
      <c r="CG2018" s="9"/>
      <c r="CH2018" s="9"/>
      <c r="CI2018" s="9"/>
      <c r="CJ2018" s="9"/>
      <c r="CK2018" s="9"/>
      <c r="CL2018" s="9"/>
      <c r="CM2018" s="9"/>
      <c r="CN2018" s="9"/>
      <c r="CO2018" s="9"/>
      <c r="CP2018" s="9"/>
      <c r="CQ2018" s="9"/>
      <c r="CR2018" s="9"/>
      <c r="CS2018" s="9"/>
      <c r="CT2018" s="9"/>
      <c r="CU2018" s="9"/>
      <c r="CV2018" s="9"/>
      <c r="CW2018" s="9"/>
      <c r="CX2018" s="9"/>
      <c r="CY2018" s="9"/>
      <c r="CZ2018" s="9"/>
      <c r="DA2018" s="9"/>
      <c r="DB2018" s="9"/>
      <c r="DC2018" s="9"/>
      <c r="DD2018" s="9"/>
      <c r="DE2018" s="9"/>
      <c r="DF2018" s="9"/>
      <c r="DG2018" s="9"/>
      <c r="DH2018" s="9"/>
      <c r="DI2018" s="9"/>
      <c r="DJ2018" s="9"/>
      <c r="DK2018" s="9"/>
      <c r="DL2018" s="9"/>
      <c r="DM2018" s="9"/>
      <c r="DN2018" s="9"/>
      <c r="DO2018" s="9"/>
      <c r="DP2018" s="9"/>
      <c r="DQ2018" s="9"/>
    </row>
    <row r="2019" spans="1:121" hidden="1">
      <c r="A2019" s="9"/>
      <c r="B2019" s="9"/>
      <c r="C2019" s="9"/>
      <c r="D2019" s="9"/>
      <c r="E2019" s="9"/>
      <c r="F2019" s="9"/>
      <c r="G2019" s="9"/>
      <c r="H2019" s="9"/>
      <c r="I2019" s="9"/>
      <c r="J2019" s="9"/>
      <c r="K2019" s="9"/>
      <c r="L2019" s="9"/>
      <c r="M2019" s="9"/>
      <c r="N2019" s="9"/>
      <c r="O2019" s="9"/>
      <c r="P2019" s="9"/>
      <c r="Q2019" s="9"/>
      <c r="R2019" s="9"/>
      <c r="S2019" s="9"/>
      <c r="T2019" s="9"/>
      <c r="U2019" s="9"/>
      <c r="V2019" s="9"/>
      <c r="W2019" s="9"/>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c r="BU2019" s="6"/>
      <c r="BV2019" s="6"/>
      <c r="BW2019" s="9"/>
      <c r="BX2019" s="9"/>
      <c r="BY2019" s="9"/>
      <c r="BZ2019" s="9"/>
      <c r="CA2019" s="9"/>
      <c r="CB2019" s="9"/>
      <c r="CC2019" s="9"/>
      <c r="CD2019" s="9"/>
      <c r="CE2019" s="9"/>
      <c r="CF2019" s="9"/>
      <c r="CG2019" s="9"/>
      <c r="CH2019" s="9"/>
      <c r="CI2019" s="9"/>
      <c r="CJ2019" s="9"/>
      <c r="CK2019" s="9"/>
      <c r="CL2019" s="9"/>
      <c r="CM2019" s="9"/>
      <c r="CN2019" s="9"/>
      <c r="CO2019" s="9"/>
      <c r="CP2019" s="9"/>
      <c r="CQ2019" s="9"/>
      <c r="CR2019" s="9"/>
      <c r="CS2019" s="9"/>
      <c r="CT2019" s="9"/>
      <c r="CU2019" s="9"/>
      <c r="CV2019" s="9"/>
      <c r="CW2019" s="9"/>
      <c r="CX2019" s="9"/>
      <c r="CY2019" s="9"/>
      <c r="CZ2019" s="9"/>
      <c r="DA2019" s="9"/>
      <c r="DB2019" s="9"/>
      <c r="DC2019" s="9"/>
      <c r="DD2019" s="9"/>
      <c r="DE2019" s="9"/>
      <c r="DF2019" s="9"/>
      <c r="DG2019" s="9"/>
      <c r="DH2019" s="9"/>
      <c r="DI2019" s="9"/>
      <c r="DJ2019" s="9"/>
      <c r="DK2019" s="9"/>
      <c r="DL2019" s="9"/>
      <c r="DM2019" s="9"/>
      <c r="DN2019" s="9"/>
      <c r="DO2019" s="9"/>
      <c r="DP2019" s="9"/>
      <c r="DQ2019" s="9"/>
    </row>
    <row r="2020" spans="1:121" hidden="1">
      <c r="A2020" s="9"/>
      <c r="B2020" s="9"/>
      <c r="C2020" s="9"/>
      <c r="D2020" s="9"/>
      <c r="E2020" s="9"/>
      <c r="F2020" s="9"/>
      <c r="G2020" s="9"/>
      <c r="H2020" s="9"/>
      <c r="I2020" s="9"/>
      <c r="J2020" s="9"/>
      <c r="K2020" s="9"/>
      <c r="L2020" s="9"/>
      <c r="M2020" s="9"/>
      <c r="N2020" s="9"/>
      <c r="O2020" s="9"/>
      <c r="P2020" s="9"/>
      <c r="Q2020" s="9"/>
      <c r="R2020" s="9"/>
      <c r="S2020" s="9"/>
      <c r="T2020" s="9"/>
      <c r="U2020" s="9"/>
      <c r="V2020" s="9"/>
      <c r="W2020" s="9"/>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c r="BU2020" s="6"/>
      <c r="BV2020" s="6"/>
      <c r="BW2020" s="9"/>
      <c r="BX2020" s="9"/>
      <c r="BY2020" s="9"/>
      <c r="BZ2020" s="9"/>
      <c r="CA2020" s="9"/>
      <c r="CB2020" s="9"/>
      <c r="CC2020" s="9"/>
      <c r="CD2020" s="9"/>
      <c r="CE2020" s="9"/>
      <c r="CF2020" s="9"/>
      <c r="CG2020" s="9"/>
      <c r="CH2020" s="9"/>
      <c r="CI2020" s="9"/>
      <c r="CJ2020" s="9"/>
      <c r="CK2020" s="9"/>
      <c r="CL2020" s="9"/>
      <c r="CM2020" s="9"/>
      <c r="CN2020" s="9"/>
      <c r="CO2020" s="9"/>
      <c r="CP2020" s="9"/>
      <c r="CQ2020" s="9"/>
      <c r="CR2020" s="9"/>
      <c r="CS2020" s="9"/>
      <c r="CT2020" s="9"/>
      <c r="CU2020" s="9"/>
      <c r="CV2020" s="9"/>
      <c r="CW2020" s="9"/>
      <c r="CX2020" s="9"/>
      <c r="CY2020" s="9"/>
      <c r="CZ2020" s="9"/>
      <c r="DA2020" s="9"/>
      <c r="DB2020" s="9"/>
      <c r="DC2020" s="9"/>
      <c r="DD2020" s="9"/>
      <c r="DE2020" s="9"/>
      <c r="DF2020" s="9"/>
      <c r="DG2020" s="9"/>
      <c r="DH2020" s="9"/>
      <c r="DI2020" s="9"/>
      <c r="DJ2020" s="9"/>
      <c r="DK2020" s="9"/>
      <c r="DL2020" s="9"/>
      <c r="DM2020" s="9"/>
      <c r="DN2020" s="9"/>
      <c r="DO2020" s="9"/>
      <c r="DP2020" s="9"/>
      <c r="DQ2020" s="9"/>
    </row>
    <row r="2021" spans="1:121" hidden="1">
      <c r="A2021" s="9"/>
      <c r="B2021" s="9"/>
      <c r="C2021" s="9"/>
      <c r="D2021" s="9"/>
      <c r="E2021" s="9"/>
      <c r="F2021" s="9"/>
      <c r="G2021" s="9"/>
      <c r="H2021" s="9"/>
      <c r="I2021" s="9"/>
      <c r="J2021" s="9"/>
      <c r="K2021" s="9"/>
      <c r="L2021" s="9"/>
      <c r="M2021" s="9"/>
      <c r="N2021" s="9"/>
      <c r="O2021" s="9"/>
      <c r="P2021" s="9"/>
      <c r="Q2021" s="9"/>
      <c r="R2021" s="9"/>
      <c r="S2021" s="9"/>
      <c r="T2021" s="9"/>
      <c r="U2021" s="9"/>
      <c r="V2021" s="9"/>
      <c r="W2021" s="9"/>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c r="BU2021" s="6"/>
      <c r="BV2021" s="6"/>
      <c r="BW2021" s="9"/>
      <c r="BX2021" s="9"/>
      <c r="BY2021" s="9"/>
      <c r="BZ2021" s="9"/>
      <c r="CA2021" s="9"/>
      <c r="CB2021" s="9"/>
      <c r="CC2021" s="9"/>
      <c r="CD2021" s="9"/>
      <c r="CE2021" s="9"/>
      <c r="CF2021" s="9"/>
      <c r="CG2021" s="9"/>
      <c r="CH2021" s="9"/>
      <c r="CI2021" s="9"/>
      <c r="CJ2021" s="9"/>
      <c r="CK2021" s="9"/>
      <c r="CL2021" s="9"/>
      <c r="CM2021" s="9"/>
      <c r="CN2021" s="9"/>
      <c r="CO2021" s="9"/>
      <c r="CP2021" s="9"/>
      <c r="CQ2021" s="9"/>
      <c r="CR2021" s="9"/>
      <c r="CS2021" s="9"/>
      <c r="CT2021" s="9"/>
      <c r="CU2021" s="9"/>
      <c r="CV2021" s="9"/>
      <c r="CW2021" s="9"/>
      <c r="CX2021" s="9"/>
      <c r="CY2021" s="9"/>
      <c r="CZ2021" s="9"/>
      <c r="DA2021" s="9"/>
      <c r="DB2021" s="9"/>
      <c r="DC2021" s="9"/>
      <c r="DD2021" s="9"/>
      <c r="DE2021" s="9"/>
      <c r="DF2021" s="9"/>
      <c r="DG2021" s="9"/>
      <c r="DH2021" s="9"/>
      <c r="DI2021" s="9"/>
      <c r="DJ2021" s="9"/>
      <c r="DK2021" s="9"/>
      <c r="DL2021" s="9"/>
      <c r="DM2021" s="9"/>
      <c r="DN2021" s="9"/>
      <c r="DO2021" s="9"/>
      <c r="DP2021" s="9"/>
      <c r="DQ2021" s="9"/>
    </row>
    <row r="2022" spans="1:121" hidden="1">
      <c r="A2022" s="9"/>
      <c r="B2022" s="9"/>
      <c r="C2022" s="9"/>
      <c r="D2022" s="9"/>
      <c r="E2022" s="9"/>
      <c r="F2022" s="9"/>
      <c r="G2022" s="9"/>
      <c r="H2022" s="9"/>
      <c r="I2022" s="9"/>
      <c r="J2022" s="9"/>
      <c r="K2022" s="9"/>
      <c r="L2022" s="9"/>
      <c r="M2022" s="9"/>
      <c r="N2022" s="9"/>
      <c r="O2022" s="9"/>
      <c r="P2022" s="9"/>
      <c r="Q2022" s="9"/>
      <c r="R2022" s="9"/>
      <c r="S2022" s="9"/>
      <c r="T2022" s="9"/>
      <c r="U2022" s="9"/>
      <c r="V2022" s="9"/>
      <c r="W2022" s="9"/>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c r="BU2022" s="6"/>
      <c r="BV2022" s="6"/>
      <c r="BW2022" s="9"/>
      <c r="BX2022" s="9"/>
      <c r="BY2022" s="9"/>
      <c r="BZ2022" s="9"/>
      <c r="CA2022" s="9"/>
      <c r="CB2022" s="9"/>
      <c r="CC2022" s="9"/>
      <c r="CD2022" s="9"/>
      <c r="CE2022" s="9"/>
      <c r="CF2022" s="9"/>
      <c r="CG2022" s="9"/>
      <c r="CH2022" s="9"/>
      <c r="CI2022" s="9"/>
      <c r="CJ2022" s="9"/>
      <c r="CK2022" s="9"/>
      <c r="CL2022" s="9"/>
      <c r="CM2022" s="9"/>
      <c r="CN2022" s="9"/>
      <c r="CO2022" s="9"/>
      <c r="CP2022" s="9"/>
      <c r="CQ2022" s="9"/>
      <c r="CR2022" s="9"/>
      <c r="CS2022" s="9"/>
      <c r="CT2022" s="9"/>
      <c r="CU2022" s="9"/>
      <c r="CV2022" s="9"/>
      <c r="CW2022" s="9"/>
      <c r="CX2022" s="9"/>
      <c r="CY2022" s="9"/>
      <c r="CZ2022" s="9"/>
      <c r="DA2022" s="9"/>
      <c r="DB2022" s="9"/>
      <c r="DC2022" s="9"/>
      <c r="DD2022" s="9"/>
      <c r="DE2022" s="9"/>
      <c r="DF2022" s="9"/>
      <c r="DG2022" s="9"/>
      <c r="DH2022" s="9"/>
      <c r="DI2022" s="9"/>
      <c r="DJ2022" s="9"/>
      <c r="DK2022" s="9"/>
      <c r="DL2022" s="9"/>
      <c r="DM2022" s="9"/>
      <c r="DN2022" s="9"/>
      <c r="DO2022" s="9"/>
      <c r="DP2022" s="9"/>
      <c r="DQ2022" s="9"/>
    </row>
    <row r="2023" spans="1:121" hidden="1">
      <c r="A2023" s="9"/>
      <c r="B2023" s="9"/>
      <c r="C2023" s="9"/>
      <c r="D2023" s="9"/>
      <c r="E2023" s="9"/>
      <c r="F2023" s="9"/>
      <c r="G2023" s="9"/>
      <c r="H2023" s="9"/>
      <c r="I2023" s="9"/>
      <c r="J2023" s="9"/>
      <c r="K2023" s="9"/>
      <c r="L2023" s="9"/>
      <c r="M2023" s="9"/>
      <c r="N2023" s="9"/>
      <c r="O2023" s="9"/>
      <c r="P2023" s="9"/>
      <c r="Q2023" s="9"/>
      <c r="R2023" s="9"/>
      <c r="S2023" s="9"/>
      <c r="T2023" s="9"/>
      <c r="U2023" s="9"/>
      <c r="V2023" s="9"/>
      <c r="W2023" s="9"/>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c r="BU2023" s="6"/>
      <c r="BV2023" s="6"/>
      <c r="BW2023" s="9"/>
      <c r="BX2023" s="9"/>
      <c r="BY2023" s="9"/>
      <c r="BZ2023" s="9"/>
      <c r="CA2023" s="9"/>
      <c r="CB2023" s="9"/>
      <c r="CC2023" s="9"/>
      <c r="CD2023" s="9"/>
      <c r="CE2023" s="9"/>
      <c r="CF2023" s="9"/>
      <c r="CG2023" s="9"/>
      <c r="CH2023" s="9"/>
      <c r="CI2023" s="9"/>
      <c r="CJ2023" s="9"/>
      <c r="CK2023" s="9"/>
      <c r="CL2023" s="9"/>
      <c r="CM2023" s="9"/>
      <c r="CN2023" s="9"/>
      <c r="CO2023" s="9"/>
      <c r="CP2023" s="9"/>
      <c r="CQ2023" s="9"/>
      <c r="CR2023" s="9"/>
      <c r="CS2023" s="9"/>
      <c r="CT2023" s="9"/>
      <c r="CU2023" s="9"/>
      <c r="CV2023" s="9"/>
      <c r="CW2023" s="9"/>
      <c r="CX2023" s="9"/>
      <c r="CY2023" s="9"/>
      <c r="CZ2023" s="9"/>
      <c r="DA2023" s="9"/>
      <c r="DB2023" s="9"/>
      <c r="DC2023" s="9"/>
      <c r="DD2023" s="9"/>
      <c r="DE2023" s="9"/>
      <c r="DF2023" s="9"/>
      <c r="DG2023" s="9"/>
      <c r="DH2023" s="9"/>
      <c r="DI2023" s="9"/>
      <c r="DJ2023" s="9"/>
      <c r="DK2023" s="9"/>
      <c r="DL2023" s="9"/>
      <c r="DM2023" s="9"/>
      <c r="DN2023" s="9"/>
      <c r="DO2023" s="9"/>
      <c r="DP2023" s="9"/>
      <c r="DQ2023" s="9"/>
    </row>
    <row r="2024" spans="1:121" hidden="1">
      <c r="A2024" s="9"/>
      <c r="B2024" s="9"/>
      <c r="C2024" s="9"/>
      <c r="D2024" s="9"/>
      <c r="E2024" s="9"/>
      <c r="F2024" s="9"/>
      <c r="G2024" s="9"/>
      <c r="H2024" s="9"/>
      <c r="I2024" s="9"/>
      <c r="J2024" s="9"/>
      <c r="K2024" s="9"/>
      <c r="L2024" s="9"/>
      <c r="M2024" s="9"/>
      <c r="N2024" s="9"/>
      <c r="O2024" s="9"/>
      <c r="P2024" s="9"/>
      <c r="Q2024" s="9"/>
      <c r="R2024" s="9"/>
      <c r="S2024" s="9"/>
      <c r="T2024" s="9"/>
      <c r="U2024" s="9"/>
      <c r="V2024" s="9"/>
      <c r="W2024" s="9"/>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c r="BU2024" s="6"/>
      <c r="BV2024" s="6"/>
      <c r="BW2024" s="9"/>
      <c r="BX2024" s="9"/>
      <c r="BY2024" s="9"/>
      <c r="BZ2024" s="9"/>
      <c r="CA2024" s="9"/>
      <c r="CB2024" s="9"/>
      <c r="CC2024" s="9"/>
      <c r="CD2024" s="9"/>
      <c r="CE2024" s="9"/>
      <c r="CF2024" s="9"/>
      <c r="CG2024" s="9"/>
      <c r="CH2024" s="9"/>
      <c r="CI2024" s="9"/>
      <c r="CJ2024" s="9"/>
      <c r="CK2024" s="9"/>
      <c r="CL2024" s="9"/>
      <c r="CM2024" s="9"/>
      <c r="CN2024" s="9"/>
      <c r="CO2024" s="9"/>
      <c r="CP2024" s="9"/>
      <c r="CQ2024" s="9"/>
      <c r="CR2024" s="9"/>
      <c r="CS2024" s="9"/>
      <c r="CT2024" s="9"/>
      <c r="CU2024" s="9"/>
      <c r="CV2024" s="9"/>
      <c r="CW2024" s="9"/>
      <c r="CX2024" s="9"/>
      <c r="CY2024" s="9"/>
      <c r="CZ2024" s="9"/>
      <c r="DA2024" s="9"/>
      <c r="DB2024" s="9"/>
      <c r="DC2024" s="9"/>
      <c r="DD2024" s="9"/>
      <c r="DE2024" s="9"/>
      <c r="DF2024" s="9"/>
      <c r="DG2024" s="9"/>
      <c r="DH2024" s="9"/>
      <c r="DI2024" s="9"/>
      <c r="DJ2024" s="9"/>
      <c r="DK2024" s="9"/>
      <c r="DL2024" s="9"/>
      <c r="DM2024" s="9"/>
      <c r="DN2024" s="9"/>
      <c r="DO2024" s="9"/>
      <c r="DP2024" s="9"/>
      <c r="DQ2024" s="9"/>
    </row>
    <row r="2025" spans="1:121" hidden="1">
      <c r="A2025" s="9"/>
      <c r="B2025" s="9"/>
      <c r="C2025" s="9"/>
      <c r="D2025" s="9"/>
      <c r="E2025" s="9"/>
      <c r="F2025" s="9"/>
      <c r="G2025" s="9"/>
      <c r="H2025" s="9"/>
      <c r="I2025" s="9"/>
      <c r="J2025" s="9"/>
      <c r="K2025" s="9"/>
      <c r="L2025" s="9"/>
      <c r="M2025" s="9"/>
      <c r="N2025" s="9"/>
      <c r="O2025" s="9"/>
      <c r="P2025" s="9"/>
      <c r="Q2025" s="9"/>
      <c r="R2025" s="9"/>
      <c r="S2025" s="9"/>
      <c r="T2025" s="9"/>
      <c r="U2025" s="9"/>
      <c r="V2025" s="9"/>
      <c r="W2025" s="9"/>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c r="BU2025" s="6"/>
      <c r="BV2025" s="6"/>
      <c r="BW2025" s="9"/>
      <c r="BX2025" s="9"/>
      <c r="BY2025" s="9"/>
      <c r="BZ2025" s="9"/>
      <c r="CA2025" s="9"/>
      <c r="CB2025" s="9"/>
      <c r="CC2025" s="9"/>
      <c r="CD2025" s="9"/>
      <c r="CE2025" s="9"/>
      <c r="CF2025" s="9"/>
      <c r="CG2025" s="9"/>
      <c r="CH2025" s="9"/>
      <c r="CI2025" s="9"/>
      <c r="CJ2025" s="9"/>
      <c r="CK2025" s="9"/>
      <c r="CL2025" s="9"/>
      <c r="CM2025" s="9"/>
      <c r="CN2025" s="9"/>
      <c r="CO2025" s="9"/>
      <c r="CP2025" s="9"/>
      <c r="CQ2025" s="9"/>
      <c r="CR2025" s="9"/>
      <c r="CS2025" s="9"/>
      <c r="CT2025" s="9"/>
      <c r="CU2025" s="9"/>
      <c r="CV2025" s="9"/>
      <c r="CW2025" s="9"/>
      <c r="CX2025" s="9"/>
      <c r="CY2025" s="9"/>
      <c r="CZ2025" s="9"/>
      <c r="DA2025" s="9"/>
      <c r="DB2025" s="9"/>
      <c r="DC2025" s="9"/>
      <c r="DD2025" s="9"/>
      <c r="DE2025" s="9"/>
      <c r="DF2025" s="9"/>
      <c r="DG2025" s="9"/>
      <c r="DH2025" s="9"/>
      <c r="DI2025" s="9"/>
      <c r="DJ2025" s="9"/>
      <c r="DK2025" s="9"/>
      <c r="DL2025" s="9"/>
      <c r="DM2025" s="9"/>
      <c r="DN2025" s="9"/>
      <c r="DO2025" s="9"/>
      <c r="DP2025" s="9"/>
      <c r="DQ2025" s="9"/>
    </row>
    <row r="2026" spans="1:121" hidden="1">
      <c r="A2026" s="9"/>
      <c r="B2026" s="9"/>
      <c r="C2026" s="9"/>
      <c r="D2026" s="9"/>
      <c r="E2026" s="9"/>
      <c r="F2026" s="9"/>
      <c r="G2026" s="9"/>
      <c r="H2026" s="9"/>
      <c r="I2026" s="9"/>
      <c r="J2026" s="9"/>
      <c r="K2026" s="9"/>
      <c r="L2026" s="9"/>
      <c r="M2026" s="9"/>
      <c r="N2026" s="9"/>
      <c r="O2026" s="9"/>
      <c r="P2026" s="9"/>
      <c r="Q2026" s="9"/>
      <c r="R2026" s="9"/>
      <c r="S2026" s="9"/>
      <c r="T2026" s="9"/>
      <c r="U2026" s="9"/>
      <c r="V2026" s="9"/>
      <c r="W2026" s="9"/>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c r="BU2026" s="6"/>
      <c r="BV2026" s="6"/>
      <c r="BW2026" s="9"/>
      <c r="BX2026" s="9"/>
      <c r="BY2026" s="9"/>
      <c r="BZ2026" s="9"/>
      <c r="CA2026" s="9"/>
      <c r="CB2026" s="9"/>
      <c r="CC2026" s="9"/>
      <c r="CD2026" s="9"/>
      <c r="CE2026" s="9"/>
      <c r="CF2026" s="9"/>
      <c r="CG2026" s="9"/>
      <c r="CH2026" s="9"/>
      <c r="CI2026" s="9"/>
      <c r="CJ2026" s="9"/>
      <c r="CK2026" s="9"/>
      <c r="CL2026" s="9"/>
      <c r="CM2026" s="9"/>
      <c r="CN2026" s="9"/>
      <c r="CO2026" s="9"/>
      <c r="CP2026" s="9"/>
      <c r="CQ2026" s="9"/>
      <c r="CR2026" s="9"/>
      <c r="CS2026" s="9"/>
      <c r="CT2026" s="9"/>
      <c r="CU2026" s="9"/>
      <c r="CV2026" s="9"/>
      <c r="CW2026" s="9"/>
      <c r="CX2026" s="9"/>
      <c r="CY2026" s="9"/>
      <c r="CZ2026" s="9"/>
      <c r="DA2026" s="9"/>
      <c r="DB2026" s="9"/>
      <c r="DC2026" s="9"/>
      <c r="DD2026" s="9"/>
      <c r="DE2026" s="9"/>
      <c r="DF2026" s="9"/>
      <c r="DG2026" s="9"/>
      <c r="DH2026" s="9"/>
      <c r="DI2026" s="9"/>
      <c r="DJ2026" s="9"/>
      <c r="DK2026" s="9"/>
      <c r="DL2026" s="9"/>
      <c r="DM2026" s="9"/>
      <c r="DN2026" s="9"/>
      <c r="DO2026" s="9"/>
      <c r="DP2026" s="9"/>
      <c r="DQ2026" s="9"/>
    </row>
    <row r="2027" spans="1:121" hidden="1">
      <c r="A2027" s="9"/>
      <c r="B2027" s="9"/>
      <c r="C2027" s="9"/>
      <c r="D2027" s="9"/>
      <c r="E2027" s="9"/>
      <c r="F2027" s="9"/>
      <c r="G2027" s="9"/>
      <c r="H2027" s="9"/>
      <c r="I2027" s="9"/>
      <c r="J2027" s="9"/>
      <c r="K2027" s="9"/>
      <c r="L2027" s="9"/>
      <c r="M2027" s="9"/>
      <c r="N2027" s="9"/>
      <c r="O2027" s="9"/>
      <c r="P2027" s="9"/>
      <c r="Q2027" s="9"/>
      <c r="R2027" s="9"/>
      <c r="S2027" s="9"/>
      <c r="T2027" s="9"/>
      <c r="U2027" s="9"/>
      <c r="V2027" s="9"/>
      <c r="W2027" s="9"/>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c r="BU2027" s="6"/>
      <c r="BV2027" s="6"/>
      <c r="BW2027" s="9"/>
      <c r="BX2027" s="9"/>
      <c r="BY2027" s="9"/>
      <c r="BZ2027" s="9"/>
      <c r="CA2027" s="9"/>
      <c r="CB2027" s="9"/>
      <c r="CC2027" s="9"/>
      <c r="CD2027" s="9"/>
      <c r="CE2027" s="9"/>
      <c r="CF2027" s="9"/>
      <c r="CG2027" s="9"/>
      <c r="CH2027" s="9"/>
      <c r="CI2027" s="9"/>
      <c r="CJ2027" s="9"/>
      <c r="CK2027" s="9"/>
      <c r="CL2027" s="9"/>
      <c r="CM2027" s="9"/>
      <c r="CN2027" s="9"/>
      <c r="CO2027" s="9"/>
      <c r="CP2027" s="9"/>
      <c r="CQ2027" s="9"/>
      <c r="CR2027" s="9"/>
      <c r="CS2027" s="9"/>
      <c r="CT2027" s="9"/>
      <c r="CU2027" s="9"/>
      <c r="CV2027" s="9"/>
      <c r="CW2027" s="9"/>
      <c r="CX2027" s="9"/>
      <c r="CY2027" s="9"/>
      <c r="CZ2027" s="9"/>
      <c r="DA2027" s="9"/>
      <c r="DB2027" s="9"/>
      <c r="DC2027" s="9"/>
      <c r="DD2027" s="9"/>
      <c r="DE2027" s="9"/>
      <c r="DF2027" s="9"/>
      <c r="DG2027" s="9"/>
      <c r="DH2027" s="9"/>
      <c r="DI2027" s="9"/>
      <c r="DJ2027" s="9"/>
      <c r="DK2027" s="9"/>
      <c r="DL2027" s="9"/>
      <c r="DM2027" s="9"/>
      <c r="DN2027" s="9"/>
      <c r="DO2027" s="9"/>
      <c r="DP2027" s="9"/>
      <c r="DQ2027" s="9"/>
    </row>
    <row r="2028" spans="1:121" hidden="1">
      <c r="A2028" s="9"/>
      <c r="B2028" s="9"/>
      <c r="C2028" s="9"/>
      <c r="D2028" s="9"/>
      <c r="E2028" s="9"/>
      <c r="F2028" s="9"/>
      <c r="G2028" s="9"/>
      <c r="H2028" s="9"/>
      <c r="I2028" s="9"/>
      <c r="J2028" s="9"/>
      <c r="K2028" s="9"/>
      <c r="L2028" s="9"/>
      <c r="M2028" s="9"/>
      <c r="N2028" s="9"/>
      <c r="O2028" s="9"/>
      <c r="P2028" s="9"/>
      <c r="Q2028" s="9"/>
      <c r="R2028" s="9"/>
      <c r="S2028" s="9"/>
      <c r="T2028" s="9"/>
      <c r="U2028" s="9"/>
      <c r="V2028" s="9"/>
      <c r="W2028" s="9"/>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c r="BU2028" s="6"/>
      <c r="BV2028" s="6"/>
      <c r="BW2028" s="9"/>
      <c r="BX2028" s="9"/>
      <c r="BY2028" s="9"/>
      <c r="BZ2028" s="9"/>
      <c r="CA2028" s="9"/>
      <c r="CB2028" s="9"/>
      <c r="CC2028" s="9"/>
      <c r="CD2028" s="9"/>
      <c r="CE2028" s="9"/>
      <c r="CF2028" s="9"/>
      <c r="CG2028" s="9"/>
      <c r="CH2028" s="9"/>
      <c r="CI2028" s="9"/>
      <c r="CJ2028" s="9"/>
      <c r="CK2028" s="9"/>
      <c r="CL2028" s="9"/>
      <c r="CM2028" s="9"/>
      <c r="CN2028" s="9"/>
      <c r="CO2028" s="9"/>
      <c r="CP2028" s="9"/>
      <c r="CQ2028" s="9"/>
      <c r="CR2028" s="9"/>
      <c r="CS2028" s="9"/>
      <c r="CT2028" s="9"/>
      <c r="CU2028" s="9"/>
      <c r="CV2028" s="9"/>
      <c r="CW2028" s="9"/>
      <c r="CX2028" s="9"/>
      <c r="CY2028" s="9"/>
      <c r="CZ2028" s="9"/>
      <c r="DA2028" s="9"/>
      <c r="DB2028" s="9"/>
      <c r="DC2028" s="9"/>
      <c r="DD2028" s="9"/>
      <c r="DE2028" s="9"/>
      <c r="DF2028" s="9"/>
      <c r="DG2028" s="9"/>
      <c r="DH2028" s="9"/>
      <c r="DI2028" s="9"/>
      <c r="DJ2028" s="9"/>
      <c r="DK2028" s="9"/>
      <c r="DL2028" s="9"/>
      <c r="DM2028" s="9"/>
      <c r="DN2028" s="9"/>
      <c r="DO2028" s="9"/>
      <c r="DP2028" s="9"/>
      <c r="DQ2028" s="9"/>
    </row>
    <row r="2029" spans="1:121" hidden="1">
      <c r="A2029" s="9"/>
      <c r="B2029" s="9"/>
      <c r="C2029" s="9"/>
      <c r="D2029" s="9"/>
      <c r="E2029" s="9"/>
      <c r="F2029" s="9"/>
      <c r="G2029" s="9"/>
      <c r="H2029" s="9"/>
      <c r="I2029" s="9"/>
      <c r="J2029" s="9"/>
      <c r="K2029" s="9"/>
      <c r="L2029" s="9"/>
      <c r="M2029" s="9"/>
      <c r="N2029" s="9"/>
      <c r="O2029" s="9"/>
      <c r="P2029" s="9"/>
      <c r="Q2029" s="9"/>
      <c r="R2029" s="9"/>
      <c r="S2029" s="9"/>
      <c r="T2029" s="9"/>
      <c r="U2029" s="9"/>
      <c r="V2029" s="9"/>
      <c r="W2029" s="9"/>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c r="BU2029" s="6"/>
      <c r="BV2029" s="6"/>
      <c r="BW2029" s="9"/>
      <c r="BX2029" s="9"/>
      <c r="BY2029" s="9"/>
      <c r="BZ2029" s="9"/>
      <c r="CA2029" s="9"/>
      <c r="CB2029" s="9"/>
      <c r="CC2029" s="9"/>
      <c r="CD2029" s="9"/>
      <c r="CE2029" s="9"/>
      <c r="CF2029" s="9"/>
      <c r="CG2029" s="9"/>
      <c r="CH2029" s="9"/>
      <c r="CI2029" s="9"/>
      <c r="CJ2029" s="9"/>
      <c r="CK2029" s="9"/>
      <c r="CL2029" s="9"/>
      <c r="CM2029" s="9"/>
      <c r="CN2029" s="9"/>
      <c r="CO2029" s="9"/>
      <c r="CP2029" s="9"/>
      <c r="CQ2029" s="9"/>
      <c r="CR2029" s="9"/>
      <c r="CS2029" s="9"/>
      <c r="CT2029" s="9"/>
      <c r="CU2029" s="9"/>
      <c r="CV2029" s="9"/>
      <c r="CW2029" s="9"/>
      <c r="CX2029" s="9"/>
      <c r="CY2029" s="9"/>
      <c r="CZ2029" s="9"/>
      <c r="DA2029" s="9"/>
      <c r="DB2029" s="9"/>
      <c r="DC2029" s="9"/>
      <c r="DD2029" s="9"/>
      <c r="DE2029" s="9"/>
      <c r="DF2029" s="9"/>
      <c r="DG2029" s="9"/>
      <c r="DH2029" s="9"/>
      <c r="DI2029" s="9"/>
      <c r="DJ2029" s="9"/>
      <c r="DK2029" s="9"/>
      <c r="DL2029" s="9"/>
      <c r="DM2029" s="9"/>
      <c r="DN2029" s="9"/>
      <c r="DO2029" s="9"/>
      <c r="DP2029" s="9"/>
      <c r="DQ2029" s="9"/>
    </row>
    <row r="2030" spans="1:121" hidden="1">
      <c r="A2030" s="9"/>
      <c r="B2030" s="9"/>
      <c r="C2030" s="9"/>
      <c r="D2030" s="9"/>
      <c r="E2030" s="9"/>
      <c r="F2030" s="9"/>
      <c r="G2030" s="9"/>
      <c r="H2030" s="9"/>
      <c r="I2030" s="9"/>
      <c r="J2030" s="9"/>
      <c r="K2030" s="9"/>
      <c r="L2030" s="9"/>
      <c r="M2030" s="9"/>
      <c r="N2030" s="9"/>
      <c r="O2030" s="9"/>
      <c r="P2030" s="9"/>
      <c r="Q2030" s="9"/>
      <c r="R2030" s="9"/>
      <c r="S2030" s="9"/>
      <c r="T2030" s="9"/>
      <c r="U2030" s="9"/>
      <c r="V2030" s="9"/>
      <c r="W2030" s="9"/>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c r="BU2030" s="6"/>
      <c r="BV2030" s="6"/>
      <c r="BW2030" s="9"/>
      <c r="BX2030" s="9"/>
      <c r="BY2030" s="9"/>
      <c r="BZ2030" s="9"/>
      <c r="CA2030" s="9"/>
      <c r="CB2030" s="9"/>
      <c r="CC2030" s="9"/>
      <c r="CD2030" s="9"/>
      <c r="CE2030" s="9"/>
      <c r="CF2030" s="9"/>
      <c r="CG2030" s="9"/>
      <c r="CH2030" s="9"/>
      <c r="CI2030" s="9"/>
      <c r="CJ2030" s="9"/>
      <c r="CK2030" s="9"/>
      <c r="CL2030" s="9"/>
      <c r="CM2030" s="9"/>
      <c r="CN2030" s="9"/>
      <c r="CO2030" s="9"/>
      <c r="CP2030" s="9"/>
      <c r="CQ2030" s="9"/>
      <c r="CR2030" s="9"/>
      <c r="CS2030" s="9"/>
      <c r="CT2030" s="9"/>
      <c r="CU2030" s="9"/>
      <c r="CV2030" s="9"/>
      <c r="CW2030" s="9"/>
      <c r="CX2030" s="9"/>
      <c r="CY2030" s="9"/>
      <c r="CZ2030" s="9"/>
      <c r="DA2030" s="9"/>
      <c r="DB2030" s="9"/>
      <c r="DC2030" s="9"/>
      <c r="DD2030" s="9"/>
      <c r="DE2030" s="9"/>
      <c r="DF2030" s="9"/>
      <c r="DG2030" s="9"/>
      <c r="DH2030" s="9"/>
      <c r="DI2030" s="9"/>
      <c r="DJ2030" s="9"/>
      <c r="DK2030" s="9"/>
      <c r="DL2030" s="9"/>
      <c r="DM2030" s="9"/>
      <c r="DN2030" s="9"/>
      <c r="DO2030" s="9"/>
      <c r="DP2030" s="9"/>
      <c r="DQ2030" s="9"/>
    </row>
    <row r="2031" spans="1:121" hidden="1">
      <c r="A2031" s="9"/>
      <c r="B2031" s="9"/>
      <c r="C2031" s="9"/>
      <c r="D2031" s="9"/>
      <c r="E2031" s="9"/>
      <c r="F2031" s="9"/>
      <c r="G2031" s="9"/>
      <c r="H2031" s="9"/>
      <c r="I2031" s="9"/>
      <c r="J2031" s="9"/>
      <c r="K2031" s="9"/>
      <c r="L2031" s="9"/>
      <c r="M2031" s="9"/>
      <c r="N2031" s="9"/>
      <c r="O2031" s="9"/>
      <c r="P2031" s="9"/>
      <c r="Q2031" s="9"/>
      <c r="R2031" s="9"/>
      <c r="S2031" s="9"/>
      <c r="T2031" s="9"/>
      <c r="U2031" s="9"/>
      <c r="V2031" s="9"/>
      <c r="W2031" s="9"/>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c r="BU2031" s="6"/>
      <c r="BV2031" s="6"/>
      <c r="BW2031" s="9"/>
      <c r="BX2031" s="9"/>
      <c r="BY2031" s="9"/>
      <c r="BZ2031" s="9"/>
      <c r="CA2031" s="9"/>
      <c r="CB2031" s="9"/>
      <c r="CC2031" s="9"/>
      <c r="CD2031" s="9"/>
      <c r="CE2031" s="9"/>
      <c r="CF2031" s="9"/>
      <c r="CG2031" s="9"/>
      <c r="CH2031" s="9"/>
      <c r="CI2031" s="9"/>
      <c r="CJ2031" s="9"/>
      <c r="CK2031" s="9"/>
      <c r="CL2031" s="9"/>
      <c r="CM2031" s="9"/>
      <c r="CN2031" s="9"/>
      <c r="CO2031" s="9"/>
      <c r="CP2031" s="9"/>
      <c r="CQ2031" s="9"/>
      <c r="CR2031" s="9"/>
      <c r="CS2031" s="9"/>
      <c r="CT2031" s="9"/>
      <c r="CU2031" s="9"/>
      <c r="CV2031" s="9"/>
      <c r="CW2031" s="9"/>
      <c r="CX2031" s="9"/>
      <c r="CY2031" s="9"/>
      <c r="CZ2031" s="9"/>
      <c r="DA2031" s="9"/>
      <c r="DB2031" s="9"/>
      <c r="DC2031" s="9"/>
      <c r="DD2031" s="9"/>
      <c r="DE2031" s="9"/>
      <c r="DF2031" s="9"/>
      <c r="DG2031" s="9"/>
      <c r="DH2031" s="9"/>
      <c r="DI2031" s="9"/>
      <c r="DJ2031" s="9"/>
      <c r="DK2031" s="9"/>
      <c r="DL2031" s="9"/>
      <c r="DM2031" s="9"/>
      <c r="DN2031" s="9"/>
      <c r="DO2031" s="9"/>
      <c r="DP2031" s="9"/>
      <c r="DQ2031" s="9"/>
    </row>
    <row r="2032" spans="1:121" hidden="1">
      <c r="A2032" s="9"/>
      <c r="B2032" s="9"/>
      <c r="C2032" s="9"/>
      <c r="D2032" s="9"/>
      <c r="E2032" s="9"/>
      <c r="F2032" s="9"/>
      <c r="G2032" s="9"/>
      <c r="H2032" s="9"/>
      <c r="I2032" s="9"/>
      <c r="J2032" s="9"/>
      <c r="K2032" s="9"/>
      <c r="L2032" s="9"/>
      <c r="M2032" s="9"/>
      <c r="N2032" s="9"/>
      <c r="O2032" s="9"/>
      <c r="P2032" s="9"/>
      <c r="Q2032" s="9"/>
      <c r="R2032" s="9"/>
      <c r="S2032" s="9"/>
      <c r="T2032" s="9"/>
      <c r="U2032" s="9"/>
      <c r="V2032" s="9"/>
      <c r="W2032" s="9"/>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c r="BU2032" s="6"/>
      <c r="BV2032" s="6"/>
      <c r="BW2032" s="9"/>
      <c r="BX2032" s="9"/>
      <c r="BY2032" s="9"/>
      <c r="BZ2032" s="9"/>
      <c r="CA2032" s="9"/>
      <c r="CB2032" s="9"/>
      <c r="CC2032" s="9"/>
      <c r="CD2032" s="9"/>
      <c r="CE2032" s="9"/>
      <c r="CF2032" s="9"/>
      <c r="CG2032" s="9"/>
      <c r="CH2032" s="9"/>
      <c r="CI2032" s="9"/>
      <c r="CJ2032" s="9"/>
      <c r="CK2032" s="9"/>
      <c r="CL2032" s="9"/>
      <c r="CM2032" s="9"/>
      <c r="CN2032" s="9"/>
      <c r="CO2032" s="9"/>
      <c r="CP2032" s="9"/>
      <c r="CQ2032" s="9"/>
      <c r="CR2032" s="9"/>
      <c r="CS2032" s="9"/>
      <c r="CT2032" s="9"/>
      <c r="CU2032" s="9"/>
      <c r="CV2032" s="9"/>
      <c r="CW2032" s="9"/>
      <c r="CX2032" s="9"/>
      <c r="CY2032" s="9"/>
      <c r="CZ2032" s="9"/>
      <c r="DA2032" s="9"/>
      <c r="DB2032" s="9"/>
      <c r="DC2032" s="9"/>
      <c r="DD2032" s="9"/>
      <c r="DE2032" s="9"/>
      <c r="DF2032" s="9"/>
      <c r="DG2032" s="9"/>
      <c r="DH2032" s="9"/>
      <c r="DI2032" s="9"/>
      <c r="DJ2032" s="9"/>
      <c r="DK2032" s="9"/>
      <c r="DL2032" s="9"/>
      <c r="DM2032" s="9"/>
      <c r="DN2032" s="9"/>
      <c r="DO2032" s="9"/>
      <c r="DP2032" s="9"/>
      <c r="DQ2032" s="9"/>
    </row>
    <row r="2033" spans="1:121" hidden="1">
      <c r="A2033" s="9"/>
      <c r="B2033" s="9"/>
      <c r="C2033" s="9"/>
      <c r="D2033" s="9"/>
      <c r="E2033" s="9"/>
      <c r="F2033" s="9"/>
      <c r="G2033" s="9"/>
      <c r="H2033" s="9"/>
      <c r="I2033" s="9"/>
      <c r="J2033" s="9"/>
      <c r="K2033" s="9"/>
      <c r="L2033" s="9"/>
      <c r="M2033" s="9"/>
      <c r="N2033" s="9"/>
      <c r="O2033" s="9"/>
      <c r="P2033" s="9"/>
      <c r="Q2033" s="9"/>
      <c r="R2033" s="9"/>
      <c r="S2033" s="9"/>
      <c r="T2033" s="9"/>
      <c r="U2033" s="9"/>
      <c r="V2033" s="9"/>
      <c r="W2033" s="9"/>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c r="BU2033" s="6"/>
      <c r="BV2033" s="6"/>
      <c r="BW2033" s="9"/>
      <c r="BX2033" s="9"/>
      <c r="BY2033" s="9"/>
      <c r="BZ2033" s="9"/>
      <c r="CA2033" s="9"/>
      <c r="CB2033" s="9"/>
      <c r="CC2033" s="9"/>
      <c r="CD2033" s="9"/>
      <c r="CE2033" s="9"/>
      <c r="CF2033" s="9"/>
      <c r="CG2033" s="9"/>
      <c r="CH2033" s="9"/>
      <c r="CI2033" s="9"/>
      <c r="CJ2033" s="9"/>
      <c r="CK2033" s="9"/>
      <c r="CL2033" s="9"/>
      <c r="CM2033" s="9"/>
      <c r="CN2033" s="9"/>
      <c r="CO2033" s="9"/>
      <c r="CP2033" s="9"/>
      <c r="CQ2033" s="9"/>
      <c r="CR2033" s="9"/>
      <c r="CS2033" s="9"/>
      <c r="CT2033" s="9"/>
      <c r="CU2033" s="9"/>
      <c r="CV2033" s="9"/>
      <c r="CW2033" s="9"/>
      <c r="CX2033" s="9"/>
      <c r="CY2033" s="9"/>
      <c r="CZ2033" s="9"/>
      <c r="DA2033" s="9"/>
      <c r="DB2033" s="9"/>
      <c r="DC2033" s="9"/>
      <c r="DD2033" s="9"/>
      <c r="DE2033" s="9"/>
      <c r="DF2033" s="9"/>
      <c r="DG2033" s="9"/>
      <c r="DH2033" s="9"/>
      <c r="DI2033" s="9"/>
      <c r="DJ2033" s="9"/>
      <c r="DK2033" s="9"/>
      <c r="DL2033" s="9"/>
      <c r="DM2033" s="9"/>
      <c r="DN2033" s="9"/>
      <c r="DO2033" s="9"/>
      <c r="DP2033" s="9"/>
      <c r="DQ2033" s="9"/>
    </row>
    <row r="2034" spans="1:121" hidden="1">
      <c r="A2034" s="9"/>
      <c r="B2034" s="9"/>
      <c r="C2034" s="9"/>
      <c r="D2034" s="9"/>
      <c r="E2034" s="9"/>
      <c r="F2034" s="9"/>
      <c r="G2034" s="9"/>
      <c r="H2034" s="9"/>
      <c r="I2034" s="9"/>
      <c r="J2034" s="9"/>
      <c r="K2034" s="9"/>
      <c r="L2034" s="9"/>
      <c r="M2034" s="9"/>
      <c r="N2034" s="9"/>
      <c r="O2034" s="9"/>
      <c r="P2034" s="9"/>
      <c r="Q2034" s="9"/>
      <c r="R2034" s="9"/>
      <c r="S2034" s="9"/>
      <c r="T2034" s="9"/>
      <c r="U2034" s="9"/>
      <c r="V2034" s="9"/>
      <c r="W2034" s="9"/>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c r="BU2034" s="6"/>
      <c r="BV2034" s="6"/>
      <c r="BW2034" s="9"/>
      <c r="BX2034" s="9"/>
      <c r="BY2034" s="9"/>
      <c r="BZ2034" s="9"/>
      <c r="CA2034" s="9"/>
      <c r="CB2034" s="9"/>
      <c r="CC2034" s="9"/>
      <c r="CD2034" s="9"/>
      <c r="CE2034" s="9"/>
      <c r="CF2034" s="9"/>
      <c r="CG2034" s="9"/>
      <c r="CH2034" s="9"/>
      <c r="CI2034" s="9"/>
      <c r="CJ2034" s="9"/>
      <c r="CK2034" s="9"/>
      <c r="CL2034" s="9"/>
      <c r="CM2034" s="9"/>
      <c r="CN2034" s="9"/>
      <c r="CO2034" s="9"/>
      <c r="CP2034" s="9"/>
      <c r="CQ2034" s="9"/>
      <c r="CR2034" s="9"/>
      <c r="CS2034" s="9"/>
      <c r="CT2034" s="9"/>
      <c r="CU2034" s="9"/>
      <c r="CV2034" s="9"/>
      <c r="CW2034" s="9"/>
      <c r="CX2034" s="9"/>
      <c r="CY2034" s="9"/>
      <c r="CZ2034" s="9"/>
      <c r="DA2034" s="9"/>
      <c r="DB2034" s="9"/>
      <c r="DC2034" s="9"/>
      <c r="DD2034" s="9"/>
      <c r="DE2034" s="9"/>
      <c r="DF2034" s="9"/>
      <c r="DG2034" s="9"/>
      <c r="DH2034" s="9"/>
      <c r="DI2034" s="9"/>
      <c r="DJ2034" s="9"/>
      <c r="DK2034" s="9"/>
      <c r="DL2034" s="9"/>
      <c r="DM2034" s="9"/>
      <c r="DN2034" s="9"/>
      <c r="DO2034" s="9"/>
      <c r="DP2034" s="9"/>
      <c r="DQ2034" s="9"/>
    </row>
    <row r="2035" spans="1:121" hidden="1">
      <c r="A2035" s="9"/>
      <c r="B2035" s="9"/>
      <c r="C2035" s="9"/>
      <c r="D2035" s="9"/>
      <c r="E2035" s="9"/>
      <c r="F2035" s="9"/>
      <c r="G2035" s="9"/>
      <c r="H2035" s="9"/>
      <c r="I2035" s="9"/>
      <c r="J2035" s="9"/>
      <c r="K2035" s="9"/>
      <c r="L2035" s="9"/>
      <c r="M2035" s="9"/>
      <c r="N2035" s="9"/>
      <c r="O2035" s="9"/>
      <c r="P2035" s="9"/>
      <c r="Q2035" s="9"/>
      <c r="R2035" s="9"/>
      <c r="S2035" s="9"/>
      <c r="T2035" s="9"/>
      <c r="U2035" s="9"/>
      <c r="V2035" s="9"/>
      <c r="W2035" s="9"/>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c r="BU2035" s="6"/>
      <c r="BV2035" s="6"/>
      <c r="BW2035" s="9"/>
      <c r="BX2035" s="9"/>
      <c r="BY2035" s="9"/>
      <c r="BZ2035" s="9"/>
      <c r="CA2035" s="9"/>
      <c r="CB2035" s="9"/>
      <c r="CC2035" s="9"/>
      <c r="CD2035" s="9"/>
      <c r="CE2035" s="9"/>
      <c r="CF2035" s="9"/>
      <c r="CG2035" s="9"/>
      <c r="CH2035" s="9"/>
      <c r="CI2035" s="9"/>
      <c r="CJ2035" s="9"/>
      <c r="CK2035" s="9"/>
      <c r="CL2035" s="9"/>
      <c r="CM2035" s="9"/>
      <c r="CN2035" s="9"/>
      <c r="CO2035" s="9"/>
      <c r="CP2035" s="9"/>
      <c r="CQ2035" s="9"/>
      <c r="CR2035" s="9"/>
      <c r="CS2035" s="9"/>
      <c r="CT2035" s="9"/>
      <c r="CU2035" s="9"/>
      <c r="CV2035" s="9"/>
      <c r="CW2035" s="9"/>
      <c r="CX2035" s="9"/>
      <c r="CY2035" s="9"/>
      <c r="CZ2035" s="9"/>
      <c r="DA2035" s="9"/>
      <c r="DB2035" s="9"/>
      <c r="DC2035" s="9"/>
      <c r="DD2035" s="9"/>
      <c r="DE2035" s="9"/>
      <c r="DF2035" s="9"/>
      <c r="DG2035" s="9"/>
      <c r="DH2035" s="9"/>
      <c r="DI2035" s="9"/>
      <c r="DJ2035" s="9"/>
      <c r="DK2035" s="9"/>
      <c r="DL2035" s="9"/>
      <c r="DM2035" s="9"/>
      <c r="DN2035" s="9"/>
      <c r="DO2035" s="9"/>
      <c r="DP2035" s="9"/>
      <c r="DQ2035" s="9"/>
    </row>
    <row r="2036" spans="1:121" hidden="1">
      <c r="A2036" s="9"/>
      <c r="B2036" s="9"/>
      <c r="C2036" s="9"/>
      <c r="D2036" s="9"/>
      <c r="E2036" s="9"/>
      <c r="F2036" s="9"/>
      <c r="G2036" s="9"/>
      <c r="H2036" s="9"/>
      <c r="I2036" s="9"/>
      <c r="J2036" s="9"/>
      <c r="K2036" s="9"/>
      <c r="L2036" s="9"/>
      <c r="M2036" s="9"/>
      <c r="N2036" s="9"/>
      <c r="O2036" s="9"/>
      <c r="P2036" s="9"/>
      <c r="Q2036" s="9"/>
      <c r="R2036" s="9"/>
      <c r="S2036" s="9"/>
      <c r="T2036" s="9"/>
      <c r="U2036" s="9"/>
      <c r="V2036" s="9"/>
      <c r="W2036" s="9"/>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c r="BU2036" s="6"/>
      <c r="BV2036" s="6"/>
      <c r="BW2036" s="9"/>
      <c r="BX2036" s="9"/>
      <c r="BY2036" s="9"/>
      <c r="BZ2036" s="9"/>
      <c r="CA2036" s="9"/>
      <c r="CB2036" s="9"/>
      <c r="CC2036" s="9"/>
      <c r="CD2036" s="9"/>
      <c r="CE2036" s="9"/>
      <c r="CF2036" s="9"/>
      <c r="CG2036" s="9"/>
      <c r="CH2036" s="9"/>
      <c r="CI2036" s="9"/>
      <c r="CJ2036" s="9"/>
      <c r="CK2036" s="9"/>
      <c r="CL2036" s="9"/>
      <c r="CM2036" s="9"/>
      <c r="CN2036" s="9"/>
      <c r="CO2036" s="9"/>
      <c r="CP2036" s="9"/>
      <c r="CQ2036" s="9"/>
      <c r="CR2036" s="9"/>
      <c r="CS2036" s="9"/>
      <c r="CT2036" s="9"/>
      <c r="CU2036" s="9"/>
      <c r="CV2036" s="9"/>
      <c r="CW2036" s="9"/>
      <c r="CX2036" s="9"/>
      <c r="CY2036" s="9"/>
      <c r="CZ2036" s="9"/>
      <c r="DA2036" s="9"/>
      <c r="DB2036" s="9"/>
      <c r="DC2036" s="9"/>
      <c r="DD2036" s="9"/>
      <c r="DE2036" s="9"/>
      <c r="DF2036" s="9"/>
      <c r="DG2036" s="9"/>
      <c r="DH2036" s="9"/>
      <c r="DI2036" s="9"/>
      <c r="DJ2036" s="9"/>
      <c r="DK2036" s="9"/>
      <c r="DL2036" s="9"/>
      <c r="DM2036" s="9"/>
      <c r="DN2036" s="9"/>
      <c r="DO2036" s="9"/>
      <c r="DP2036" s="9"/>
      <c r="DQ2036" s="9"/>
    </row>
    <row r="2037" spans="1:121" hidden="1">
      <c r="A2037" s="9"/>
      <c r="B2037" s="9"/>
      <c r="C2037" s="9"/>
      <c r="D2037" s="9"/>
      <c r="E2037" s="9"/>
      <c r="F2037" s="9"/>
      <c r="G2037" s="9"/>
      <c r="H2037" s="9"/>
      <c r="I2037" s="9"/>
      <c r="J2037" s="9"/>
      <c r="K2037" s="9"/>
      <c r="L2037" s="9"/>
      <c r="M2037" s="9"/>
      <c r="N2037" s="9"/>
      <c r="O2037" s="9"/>
      <c r="P2037" s="9"/>
      <c r="Q2037" s="9"/>
      <c r="R2037" s="9"/>
      <c r="S2037" s="9"/>
      <c r="T2037" s="9"/>
      <c r="U2037" s="9"/>
      <c r="V2037" s="9"/>
      <c r="W2037" s="9"/>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c r="BU2037" s="6"/>
      <c r="BV2037" s="6"/>
      <c r="BW2037" s="9"/>
      <c r="BX2037" s="9"/>
      <c r="BY2037" s="9"/>
      <c r="BZ2037" s="9"/>
      <c r="CA2037" s="9"/>
      <c r="CB2037" s="9"/>
      <c r="CC2037" s="9"/>
      <c r="CD2037" s="9"/>
      <c r="CE2037" s="9"/>
      <c r="CF2037" s="9"/>
      <c r="CG2037" s="9"/>
      <c r="CH2037" s="9"/>
      <c r="CI2037" s="9"/>
      <c r="CJ2037" s="9"/>
      <c r="CK2037" s="9"/>
      <c r="CL2037" s="9"/>
      <c r="CM2037" s="9"/>
      <c r="CN2037" s="9"/>
      <c r="CO2037" s="9"/>
      <c r="CP2037" s="9"/>
      <c r="CQ2037" s="9"/>
      <c r="CR2037" s="9"/>
      <c r="CS2037" s="9"/>
      <c r="CT2037" s="9"/>
      <c r="CU2037" s="9"/>
      <c r="CV2037" s="9"/>
      <c r="CW2037" s="9"/>
      <c r="CX2037" s="9"/>
      <c r="CY2037" s="9"/>
      <c r="CZ2037" s="9"/>
      <c r="DA2037" s="9"/>
      <c r="DB2037" s="9"/>
      <c r="DC2037" s="9"/>
      <c r="DD2037" s="9"/>
      <c r="DE2037" s="9"/>
      <c r="DF2037" s="9"/>
      <c r="DG2037" s="9"/>
      <c r="DH2037" s="9"/>
      <c r="DI2037" s="9"/>
      <c r="DJ2037" s="9"/>
      <c r="DK2037" s="9"/>
      <c r="DL2037" s="9"/>
      <c r="DM2037" s="9"/>
      <c r="DN2037" s="9"/>
      <c r="DO2037" s="9"/>
      <c r="DP2037" s="9"/>
      <c r="DQ2037" s="9"/>
    </row>
    <row r="2038" spans="1:121" hidden="1">
      <c r="A2038" s="9"/>
      <c r="B2038" s="9"/>
      <c r="C2038" s="9"/>
      <c r="D2038" s="9"/>
      <c r="E2038" s="9"/>
      <c r="F2038" s="9"/>
      <c r="G2038" s="9"/>
      <c r="H2038" s="9"/>
      <c r="I2038" s="9"/>
      <c r="J2038" s="9"/>
      <c r="K2038" s="9"/>
      <c r="L2038" s="9"/>
      <c r="M2038" s="9"/>
      <c r="N2038" s="9"/>
      <c r="O2038" s="9"/>
      <c r="P2038" s="9"/>
      <c r="Q2038" s="9"/>
      <c r="R2038" s="9"/>
      <c r="S2038" s="9"/>
      <c r="T2038" s="9"/>
      <c r="U2038" s="9"/>
      <c r="V2038" s="9"/>
      <c r="W2038" s="9"/>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c r="BU2038" s="6"/>
      <c r="BV2038" s="6"/>
      <c r="BW2038" s="9"/>
      <c r="BX2038" s="9"/>
      <c r="BY2038" s="9"/>
      <c r="BZ2038" s="9"/>
      <c r="CA2038" s="9"/>
      <c r="CB2038" s="9"/>
      <c r="CC2038" s="9"/>
      <c r="CD2038" s="9"/>
      <c r="CE2038" s="9"/>
      <c r="CF2038" s="9"/>
      <c r="CG2038" s="9"/>
      <c r="CH2038" s="9"/>
      <c r="CI2038" s="9"/>
      <c r="CJ2038" s="9"/>
      <c r="CK2038" s="9"/>
      <c r="CL2038" s="9"/>
      <c r="CM2038" s="9"/>
      <c r="CN2038" s="9"/>
      <c r="CO2038" s="9"/>
      <c r="CP2038" s="9"/>
      <c r="CQ2038" s="9"/>
      <c r="CR2038" s="9"/>
      <c r="CS2038" s="9"/>
      <c r="CT2038" s="9"/>
      <c r="CU2038" s="9"/>
      <c r="CV2038" s="9"/>
      <c r="CW2038" s="9"/>
      <c r="CX2038" s="9"/>
      <c r="CY2038" s="9"/>
      <c r="CZ2038" s="9"/>
      <c r="DA2038" s="9"/>
      <c r="DB2038" s="9"/>
      <c r="DC2038" s="9"/>
      <c r="DD2038" s="9"/>
      <c r="DE2038" s="9"/>
      <c r="DF2038" s="9"/>
      <c r="DG2038" s="9"/>
      <c r="DH2038" s="9"/>
      <c r="DI2038" s="9"/>
      <c r="DJ2038" s="9"/>
      <c r="DK2038" s="9"/>
      <c r="DL2038" s="9"/>
      <c r="DM2038" s="9"/>
      <c r="DN2038" s="9"/>
      <c r="DO2038" s="9"/>
      <c r="DP2038" s="9"/>
      <c r="DQ2038" s="9"/>
    </row>
    <row r="2039" spans="1:121" hidden="1">
      <c r="A2039" s="9"/>
      <c r="B2039" s="9"/>
      <c r="C2039" s="9"/>
      <c r="D2039" s="9"/>
      <c r="E2039" s="9"/>
      <c r="F2039" s="9"/>
      <c r="G2039" s="9"/>
      <c r="H2039" s="9"/>
      <c r="I2039" s="9"/>
      <c r="J2039" s="9"/>
      <c r="K2039" s="9"/>
      <c r="L2039" s="9"/>
      <c r="M2039" s="9"/>
      <c r="N2039" s="9"/>
      <c r="O2039" s="9"/>
      <c r="P2039" s="9"/>
      <c r="Q2039" s="9"/>
      <c r="R2039" s="9"/>
      <c r="S2039" s="9"/>
      <c r="T2039" s="9"/>
      <c r="U2039" s="9"/>
      <c r="V2039" s="9"/>
      <c r="W2039" s="9"/>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c r="BU2039" s="6"/>
      <c r="BV2039" s="6"/>
      <c r="BW2039" s="9"/>
      <c r="BX2039" s="9"/>
      <c r="BY2039" s="9"/>
      <c r="BZ2039" s="9"/>
      <c r="CA2039" s="9"/>
      <c r="CB2039" s="9"/>
      <c r="CC2039" s="9"/>
      <c r="CD2039" s="9"/>
      <c r="CE2039" s="9"/>
      <c r="CF2039" s="9"/>
      <c r="CG2039" s="9"/>
      <c r="CH2039" s="9"/>
      <c r="CI2039" s="9"/>
      <c r="CJ2039" s="9"/>
      <c r="CK2039" s="9"/>
      <c r="CL2039" s="9"/>
      <c r="CM2039" s="9"/>
      <c r="CN2039" s="9"/>
      <c r="CO2039" s="9"/>
      <c r="CP2039" s="9"/>
      <c r="CQ2039" s="9"/>
      <c r="CR2039" s="9"/>
      <c r="CS2039" s="9"/>
      <c r="CT2039" s="9"/>
      <c r="CU2039" s="9"/>
      <c r="CV2039" s="9"/>
      <c r="CW2039" s="9"/>
      <c r="CX2039" s="9"/>
      <c r="CY2039" s="9"/>
      <c r="CZ2039" s="9"/>
      <c r="DA2039" s="9"/>
      <c r="DB2039" s="9"/>
      <c r="DC2039" s="9"/>
      <c r="DD2039" s="9"/>
      <c r="DE2039" s="9"/>
      <c r="DF2039" s="9"/>
      <c r="DG2039" s="9"/>
      <c r="DH2039" s="9"/>
      <c r="DI2039" s="9"/>
      <c r="DJ2039" s="9"/>
      <c r="DK2039" s="9"/>
      <c r="DL2039" s="9"/>
      <c r="DM2039" s="9"/>
      <c r="DN2039" s="9"/>
      <c r="DO2039" s="9"/>
      <c r="DP2039" s="9"/>
      <c r="DQ2039" s="9"/>
    </row>
    <row r="2040" spans="1:121" hidden="1">
      <c r="A2040" s="9"/>
      <c r="B2040" s="9"/>
      <c r="C2040" s="9"/>
      <c r="D2040" s="9"/>
      <c r="E2040" s="9"/>
      <c r="F2040" s="9"/>
      <c r="G2040" s="9"/>
      <c r="H2040" s="9"/>
      <c r="I2040" s="9"/>
      <c r="J2040" s="9"/>
      <c r="K2040" s="9"/>
      <c r="L2040" s="9"/>
      <c r="M2040" s="9"/>
      <c r="N2040" s="9"/>
      <c r="O2040" s="9"/>
      <c r="P2040" s="9"/>
      <c r="Q2040" s="9"/>
      <c r="R2040" s="9"/>
      <c r="S2040" s="9"/>
      <c r="T2040" s="9"/>
      <c r="U2040" s="9"/>
      <c r="V2040" s="9"/>
      <c r="W2040" s="9"/>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c r="BU2040" s="6"/>
      <c r="BV2040" s="6"/>
      <c r="BW2040" s="9"/>
      <c r="BX2040" s="9"/>
      <c r="BY2040" s="9"/>
      <c r="BZ2040" s="9"/>
      <c r="CA2040" s="9"/>
      <c r="CB2040" s="9"/>
      <c r="CC2040" s="9"/>
      <c r="CD2040" s="9"/>
      <c r="CE2040" s="9"/>
      <c r="CF2040" s="9"/>
      <c r="CG2040" s="9"/>
      <c r="CH2040" s="9"/>
      <c r="CI2040" s="9"/>
      <c r="CJ2040" s="9"/>
      <c r="CK2040" s="9"/>
      <c r="CL2040" s="9"/>
      <c r="CM2040" s="9"/>
      <c r="CN2040" s="9"/>
      <c r="CO2040" s="9"/>
      <c r="CP2040" s="9"/>
      <c r="CQ2040" s="9"/>
      <c r="CR2040" s="9"/>
      <c r="CS2040" s="9"/>
      <c r="CT2040" s="9"/>
      <c r="CU2040" s="9"/>
      <c r="CV2040" s="9"/>
      <c r="CW2040" s="9"/>
      <c r="CX2040" s="9"/>
      <c r="CY2040" s="9"/>
      <c r="CZ2040" s="9"/>
      <c r="DA2040" s="9"/>
      <c r="DB2040" s="9"/>
      <c r="DC2040" s="9"/>
      <c r="DD2040" s="9"/>
      <c r="DE2040" s="9"/>
      <c r="DF2040" s="9"/>
      <c r="DG2040" s="9"/>
      <c r="DH2040" s="9"/>
      <c r="DI2040" s="9"/>
      <c r="DJ2040" s="9"/>
      <c r="DK2040" s="9"/>
      <c r="DL2040" s="9"/>
      <c r="DM2040" s="9"/>
      <c r="DN2040" s="9"/>
      <c r="DO2040" s="9"/>
      <c r="DP2040" s="9"/>
      <c r="DQ2040" s="9"/>
    </row>
    <row r="2041" spans="1:121" hidden="1">
      <c r="A2041" s="9"/>
      <c r="B2041" s="9"/>
      <c r="C2041" s="9"/>
      <c r="D2041" s="9"/>
      <c r="E2041" s="9"/>
      <c r="F2041" s="9"/>
      <c r="G2041" s="9"/>
      <c r="H2041" s="9"/>
      <c r="I2041" s="9"/>
      <c r="J2041" s="9"/>
      <c r="K2041" s="9"/>
      <c r="L2041" s="9"/>
      <c r="M2041" s="9"/>
      <c r="N2041" s="9"/>
      <c r="O2041" s="9"/>
      <c r="P2041" s="9"/>
      <c r="Q2041" s="9"/>
      <c r="R2041" s="9"/>
      <c r="S2041" s="9"/>
      <c r="T2041" s="9"/>
      <c r="U2041" s="9"/>
      <c r="V2041" s="9"/>
      <c r="W2041" s="9"/>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c r="BU2041" s="6"/>
      <c r="BV2041" s="6"/>
      <c r="BW2041" s="9"/>
      <c r="BX2041" s="9"/>
      <c r="BY2041" s="9"/>
      <c r="BZ2041" s="9"/>
      <c r="CA2041" s="9"/>
      <c r="CB2041" s="9"/>
      <c r="CC2041" s="9"/>
      <c r="CD2041" s="9"/>
      <c r="CE2041" s="9"/>
      <c r="CF2041" s="9"/>
      <c r="CG2041" s="9"/>
      <c r="CH2041" s="9"/>
      <c r="CI2041" s="9"/>
      <c r="CJ2041" s="9"/>
      <c r="CK2041" s="9"/>
      <c r="CL2041" s="9"/>
      <c r="CM2041" s="9"/>
      <c r="CN2041" s="9"/>
      <c r="CO2041" s="9"/>
      <c r="CP2041" s="9"/>
      <c r="CQ2041" s="9"/>
      <c r="CR2041" s="9"/>
      <c r="CS2041" s="9"/>
      <c r="CT2041" s="9"/>
      <c r="CU2041" s="9"/>
      <c r="CV2041" s="9"/>
      <c r="CW2041" s="9"/>
      <c r="CX2041" s="9"/>
      <c r="CY2041" s="9"/>
      <c r="CZ2041" s="9"/>
      <c r="DA2041" s="9"/>
      <c r="DB2041" s="9"/>
      <c r="DC2041" s="9"/>
      <c r="DD2041" s="9"/>
      <c r="DE2041" s="9"/>
      <c r="DF2041" s="9"/>
      <c r="DG2041" s="9"/>
      <c r="DH2041" s="9"/>
      <c r="DI2041" s="9"/>
      <c r="DJ2041" s="9"/>
      <c r="DK2041" s="9"/>
      <c r="DL2041" s="9"/>
      <c r="DM2041" s="9"/>
      <c r="DN2041" s="9"/>
      <c r="DO2041" s="9"/>
      <c r="DP2041" s="9"/>
      <c r="DQ2041" s="9"/>
    </row>
    <row r="2042" spans="1:121" hidden="1">
      <c r="A2042" s="9"/>
      <c r="B2042" s="9"/>
      <c r="C2042" s="9"/>
      <c r="D2042" s="9"/>
      <c r="E2042" s="9"/>
      <c r="F2042" s="9"/>
      <c r="G2042" s="9"/>
      <c r="H2042" s="9"/>
      <c r="I2042" s="9"/>
      <c r="J2042" s="9"/>
      <c r="K2042" s="9"/>
      <c r="L2042" s="9"/>
      <c r="M2042" s="9"/>
      <c r="N2042" s="9"/>
      <c r="O2042" s="9"/>
      <c r="P2042" s="9"/>
      <c r="Q2042" s="9"/>
      <c r="R2042" s="9"/>
      <c r="S2042" s="9"/>
      <c r="T2042" s="9"/>
      <c r="U2042" s="9"/>
      <c r="V2042" s="9"/>
      <c r="W2042" s="9"/>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c r="BU2042" s="6"/>
      <c r="BV2042" s="6"/>
      <c r="BW2042" s="9"/>
      <c r="BX2042" s="9"/>
      <c r="BY2042" s="9"/>
      <c r="BZ2042" s="9"/>
      <c r="CA2042" s="9"/>
      <c r="CB2042" s="9"/>
      <c r="CC2042" s="9"/>
      <c r="CD2042" s="9"/>
      <c r="CE2042" s="9"/>
      <c r="CF2042" s="9"/>
      <c r="CG2042" s="9"/>
      <c r="CH2042" s="9"/>
      <c r="CI2042" s="9"/>
      <c r="CJ2042" s="9"/>
      <c r="CK2042" s="9"/>
      <c r="CL2042" s="9"/>
      <c r="CM2042" s="9"/>
      <c r="CN2042" s="9"/>
      <c r="CO2042" s="9"/>
      <c r="CP2042" s="9"/>
      <c r="CQ2042" s="9"/>
      <c r="CR2042" s="9"/>
      <c r="CS2042" s="9"/>
      <c r="CT2042" s="9"/>
      <c r="CU2042" s="9"/>
      <c r="CV2042" s="9"/>
      <c r="CW2042" s="9"/>
      <c r="CX2042" s="9"/>
      <c r="CY2042" s="9"/>
      <c r="CZ2042" s="9"/>
      <c r="DA2042" s="9"/>
      <c r="DB2042" s="9"/>
      <c r="DC2042" s="9"/>
      <c r="DD2042" s="9"/>
      <c r="DE2042" s="9"/>
      <c r="DF2042" s="9"/>
      <c r="DG2042" s="9"/>
      <c r="DH2042" s="9"/>
      <c r="DI2042" s="9"/>
      <c r="DJ2042" s="9"/>
      <c r="DK2042" s="9"/>
      <c r="DL2042" s="9"/>
      <c r="DM2042" s="9"/>
      <c r="DN2042" s="9"/>
      <c r="DO2042" s="9"/>
      <c r="DP2042" s="9"/>
      <c r="DQ2042" s="9"/>
    </row>
    <row r="2043" spans="1:121" hidden="1">
      <c r="A2043" s="9"/>
      <c r="B2043" s="9"/>
      <c r="C2043" s="9"/>
      <c r="D2043" s="9"/>
      <c r="E2043" s="9"/>
      <c r="F2043" s="9"/>
      <c r="G2043" s="9"/>
      <c r="H2043" s="9"/>
      <c r="I2043" s="9"/>
      <c r="J2043" s="9"/>
      <c r="K2043" s="9"/>
      <c r="L2043" s="9"/>
      <c r="M2043" s="9"/>
      <c r="N2043" s="9"/>
      <c r="O2043" s="9"/>
      <c r="P2043" s="9"/>
      <c r="Q2043" s="9"/>
      <c r="R2043" s="9"/>
      <c r="S2043" s="9"/>
      <c r="T2043" s="9"/>
      <c r="U2043" s="9"/>
      <c r="V2043" s="9"/>
      <c r="W2043" s="9"/>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c r="BU2043" s="6"/>
      <c r="BV2043" s="6"/>
      <c r="BW2043" s="9"/>
      <c r="BX2043" s="9"/>
      <c r="BY2043" s="9"/>
      <c r="BZ2043" s="9"/>
      <c r="CA2043" s="9"/>
      <c r="CB2043" s="9"/>
      <c r="CC2043" s="9"/>
      <c r="CD2043" s="9"/>
      <c r="CE2043" s="9"/>
      <c r="CF2043" s="9"/>
      <c r="CG2043" s="9"/>
      <c r="CH2043" s="9"/>
      <c r="CI2043" s="9"/>
      <c r="CJ2043" s="9"/>
      <c r="CK2043" s="9"/>
      <c r="CL2043" s="9"/>
      <c r="CM2043" s="9"/>
      <c r="CN2043" s="9"/>
      <c r="CO2043" s="9"/>
      <c r="CP2043" s="9"/>
      <c r="CQ2043" s="9"/>
      <c r="CR2043" s="9"/>
      <c r="CS2043" s="9"/>
      <c r="CT2043" s="9"/>
      <c r="CU2043" s="9"/>
      <c r="CV2043" s="9"/>
      <c r="CW2043" s="9"/>
      <c r="CX2043" s="9"/>
      <c r="CY2043" s="9"/>
      <c r="CZ2043" s="9"/>
      <c r="DA2043" s="9"/>
      <c r="DB2043" s="9"/>
      <c r="DC2043" s="9"/>
      <c r="DD2043" s="9"/>
      <c r="DE2043" s="9"/>
      <c r="DF2043" s="9"/>
      <c r="DG2043" s="9"/>
      <c r="DH2043" s="9"/>
      <c r="DI2043" s="9"/>
      <c r="DJ2043" s="9"/>
      <c r="DK2043" s="9"/>
      <c r="DL2043" s="9"/>
      <c r="DM2043" s="9"/>
      <c r="DN2043" s="9"/>
      <c r="DO2043" s="9"/>
      <c r="DP2043" s="9"/>
      <c r="DQ2043" s="9"/>
    </row>
    <row r="2044" spans="1:121" hidden="1">
      <c r="A2044" s="9"/>
      <c r="B2044" s="9"/>
      <c r="C2044" s="9"/>
      <c r="D2044" s="9"/>
      <c r="E2044" s="9"/>
      <c r="F2044" s="9"/>
      <c r="G2044" s="9"/>
      <c r="H2044" s="9"/>
      <c r="I2044" s="9"/>
      <c r="J2044" s="9"/>
      <c r="K2044" s="9"/>
      <c r="L2044" s="9"/>
      <c r="M2044" s="9"/>
      <c r="N2044" s="9"/>
      <c r="O2044" s="9"/>
      <c r="P2044" s="9"/>
      <c r="Q2044" s="9"/>
      <c r="R2044" s="9"/>
      <c r="S2044" s="9"/>
      <c r="T2044" s="9"/>
      <c r="U2044" s="9"/>
      <c r="V2044" s="9"/>
      <c r="W2044" s="9"/>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c r="BU2044" s="6"/>
      <c r="BV2044" s="6"/>
      <c r="BW2044" s="9"/>
      <c r="BX2044" s="9"/>
      <c r="BY2044" s="9"/>
      <c r="BZ2044" s="9"/>
      <c r="CA2044" s="9"/>
      <c r="CB2044" s="9"/>
      <c r="CC2044" s="9"/>
      <c r="CD2044" s="9"/>
      <c r="CE2044" s="9"/>
      <c r="CF2044" s="9"/>
      <c r="CG2044" s="9"/>
      <c r="CH2044" s="9"/>
      <c r="CI2044" s="9"/>
      <c r="CJ2044" s="9"/>
      <c r="CK2044" s="9"/>
      <c r="CL2044" s="9"/>
      <c r="CM2044" s="9"/>
      <c r="CN2044" s="9"/>
      <c r="CO2044" s="9"/>
      <c r="CP2044" s="9"/>
      <c r="CQ2044" s="9"/>
      <c r="CR2044" s="9"/>
      <c r="CS2044" s="9"/>
      <c r="CT2044" s="9"/>
      <c r="CU2044" s="9"/>
      <c r="CV2044" s="9"/>
      <c r="CW2044" s="9"/>
      <c r="CX2044" s="9"/>
      <c r="CY2044" s="9"/>
      <c r="CZ2044" s="9"/>
      <c r="DA2044" s="9"/>
      <c r="DB2044" s="9"/>
      <c r="DC2044" s="9"/>
      <c r="DD2044" s="9"/>
      <c r="DE2044" s="9"/>
      <c r="DF2044" s="9"/>
      <c r="DG2044" s="9"/>
      <c r="DH2044" s="9"/>
      <c r="DI2044" s="9"/>
      <c r="DJ2044" s="9"/>
      <c r="DK2044" s="9"/>
      <c r="DL2044" s="9"/>
      <c r="DM2044" s="9"/>
      <c r="DN2044" s="9"/>
      <c r="DO2044" s="9"/>
      <c r="DP2044" s="9"/>
      <c r="DQ2044" s="9"/>
    </row>
    <row r="2045" spans="1:121" hidden="1">
      <c r="A2045" s="9"/>
      <c r="B2045" s="9"/>
      <c r="C2045" s="9"/>
      <c r="D2045" s="9"/>
      <c r="E2045" s="9"/>
      <c r="F2045" s="9"/>
      <c r="G2045" s="9"/>
      <c r="H2045" s="9"/>
      <c r="I2045" s="9"/>
      <c r="J2045" s="9"/>
      <c r="K2045" s="9"/>
      <c r="L2045" s="9"/>
      <c r="M2045" s="9"/>
      <c r="N2045" s="9"/>
      <c r="O2045" s="9"/>
      <c r="P2045" s="9"/>
      <c r="Q2045" s="9"/>
      <c r="R2045" s="9"/>
      <c r="S2045" s="9"/>
      <c r="T2045" s="9"/>
      <c r="U2045" s="9"/>
      <c r="V2045" s="9"/>
      <c r="W2045" s="9"/>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c r="BU2045" s="6"/>
      <c r="BV2045" s="6"/>
      <c r="BW2045" s="9"/>
      <c r="BX2045" s="9"/>
      <c r="BY2045" s="9"/>
      <c r="BZ2045" s="9"/>
      <c r="CA2045" s="9"/>
      <c r="CB2045" s="9"/>
      <c r="CC2045" s="9"/>
      <c r="CD2045" s="9"/>
      <c r="CE2045" s="9"/>
      <c r="CF2045" s="9"/>
      <c r="CG2045" s="9"/>
      <c r="CH2045" s="9"/>
      <c r="CI2045" s="9"/>
      <c r="CJ2045" s="9"/>
      <c r="CK2045" s="9"/>
      <c r="CL2045" s="9"/>
      <c r="CM2045" s="9"/>
      <c r="CN2045" s="9"/>
      <c r="CO2045" s="9"/>
      <c r="CP2045" s="9"/>
      <c r="CQ2045" s="9"/>
      <c r="CR2045" s="9"/>
      <c r="CS2045" s="9"/>
      <c r="CT2045" s="9"/>
      <c r="CU2045" s="9"/>
      <c r="CV2045" s="9"/>
      <c r="CW2045" s="9"/>
      <c r="CX2045" s="9"/>
      <c r="CY2045" s="9"/>
      <c r="CZ2045" s="9"/>
      <c r="DA2045" s="9"/>
      <c r="DB2045" s="9"/>
      <c r="DC2045" s="9"/>
      <c r="DD2045" s="9"/>
      <c r="DE2045" s="9"/>
      <c r="DF2045" s="9"/>
      <c r="DG2045" s="9"/>
      <c r="DH2045" s="9"/>
      <c r="DI2045" s="9"/>
      <c r="DJ2045" s="9"/>
      <c r="DK2045" s="9"/>
      <c r="DL2045" s="9"/>
      <c r="DM2045" s="9"/>
      <c r="DN2045" s="9"/>
      <c r="DO2045" s="9"/>
      <c r="DP2045" s="9"/>
      <c r="DQ2045" s="9"/>
    </row>
    <row r="2046" spans="1:121" hidden="1">
      <c r="A2046" s="9"/>
      <c r="B2046" s="9"/>
      <c r="C2046" s="9"/>
      <c r="D2046" s="9"/>
      <c r="E2046" s="9"/>
      <c r="F2046" s="9"/>
      <c r="G2046" s="9"/>
      <c r="H2046" s="9"/>
      <c r="I2046" s="9"/>
      <c r="J2046" s="9"/>
      <c r="K2046" s="9"/>
      <c r="L2046" s="9"/>
      <c r="M2046" s="9"/>
      <c r="N2046" s="9"/>
      <c r="O2046" s="9"/>
      <c r="P2046" s="9"/>
      <c r="Q2046" s="9"/>
      <c r="R2046" s="9"/>
      <c r="S2046" s="9"/>
      <c r="T2046" s="9"/>
      <c r="U2046" s="9"/>
      <c r="V2046" s="9"/>
      <c r="W2046" s="9"/>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c r="BU2046" s="6"/>
      <c r="BV2046" s="6"/>
      <c r="BW2046" s="9"/>
      <c r="BX2046" s="9"/>
      <c r="BY2046" s="9"/>
      <c r="BZ2046" s="9"/>
      <c r="CA2046" s="9"/>
      <c r="CB2046" s="9"/>
      <c r="CC2046" s="9"/>
      <c r="CD2046" s="9"/>
      <c r="CE2046" s="9"/>
      <c r="CF2046" s="9"/>
      <c r="CG2046" s="9"/>
      <c r="CH2046" s="9"/>
      <c r="CI2046" s="9"/>
      <c r="CJ2046" s="9"/>
      <c r="CK2046" s="9"/>
      <c r="CL2046" s="9"/>
      <c r="CM2046" s="9"/>
      <c r="CN2046" s="9"/>
      <c r="CO2046" s="9"/>
      <c r="CP2046" s="9"/>
      <c r="CQ2046" s="9"/>
      <c r="CR2046" s="9"/>
      <c r="CS2046" s="9"/>
      <c r="CT2046" s="9"/>
      <c r="CU2046" s="9"/>
      <c r="CV2046" s="9"/>
      <c r="CW2046" s="9"/>
      <c r="CX2046" s="9"/>
      <c r="CY2046" s="9"/>
      <c r="CZ2046" s="9"/>
      <c r="DA2046" s="9"/>
      <c r="DB2046" s="9"/>
      <c r="DC2046" s="9"/>
      <c r="DD2046" s="9"/>
      <c r="DE2046" s="9"/>
      <c r="DF2046" s="9"/>
      <c r="DG2046" s="9"/>
      <c r="DH2046" s="9"/>
      <c r="DI2046" s="9"/>
      <c r="DJ2046" s="9"/>
      <c r="DK2046" s="9"/>
      <c r="DL2046" s="9"/>
      <c r="DM2046" s="9"/>
      <c r="DN2046" s="9"/>
      <c r="DO2046" s="9"/>
      <c r="DP2046" s="9"/>
      <c r="DQ2046" s="9"/>
    </row>
    <row r="2047" spans="1:121" hidden="1">
      <c r="A2047" s="9"/>
      <c r="B2047" s="9"/>
      <c r="C2047" s="9"/>
      <c r="D2047" s="9"/>
      <c r="E2047" s="9"/>
      <c r="F2047" s="9"/>
      <c r="G2047" s="9"/>
      <c r="H2047" s="9"/>
      <c r="I2047" s="9"/>
      <c r="J2047" s="9"/>
      <c r="K2047" s="9"/>
      <c r="L2047" s="9"/>
      <c r="M2047" s="9"/>
      <c r="N2047" s="9"/>
      <c r="O2047" s="9"/>
      <c r="P2047" s="9"/>
      <c r="Q2047" s="9"/>
      <c r="R2047" s="9"/>
      <c r="S2047" s="9"/>
      <c r="T2047" s="9"/>
      <c r="U2047" s="9"/>
      <c r="V2047" s="9"/>
      <c r="W2047" s="9"/>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c r="BU2047" s="6"/>
      <c r="BV2047" s="6"/>
      <c r="BW2047" s="9"/>
      <c r="BX2047" s="9"/>
      <c r="BY2047" s="9"/>
      <c r="BZ2047" s="9"/>
      <c r="CA2047" s="9"/>
      <c r="CB2047" s="9"/>
      <c r="CC2047" s="9"/>
      <c r="CD2047" s="9"/>
      <c r="CE2047" s="9"/>
      <c r="CF2047" s="9"/>
      <c r="CG2047" s="9"/>
      <c r="CH2047" s="9"/>
      <c r="CI2047" s="9"/>
      <c r="CJ2047" s="9"/>
      <c r="CK2047" s="9"/>
      <c r="CL2047" s="9"/>
      <c r="CM2047" s="9"/>
      <c r="CN2047" s="9"/>
      <c r="CO2047" s="9"/>
      <c r="CP2047" s="9"/>
      <c r="CQ2047" s="9"/>
      <c r="CR2047" s="9"/>
      <c r="CS2047" s="9"/>
      <c r="CT2047" s="9"/>
      <c r="CU2047" s="9"/>
      <c r="CV2047" s="9"/>
      <c r="CW2047" s="9"/>
      <c r="CX2047" s="9"/>
      <c r="CY2047" s="9"/>
      <c r="CZ2047" s="9"/>
      <c r="DA2047" s="9"/>
      <c r="DB2047" s="9"/>
      <c r="DC2047" s="9"/>
      <c r="DD2047" s="9"/>
      <c r="DE2047" s="9"/>
      <c r="DF2047" s="9"/>
      <c r="DG2047" s="9"/>
      <c r="DH2047" s="9"/>
      <c r="DI2047" s="9"/>
      <c r="DJ2047" s="9"/>
      <c r="DK2047" s="9"/>
      <c r="DL2047" s="9"/>
      <c r="DM2047" s="9"/>
      <c r="DN2047" s="9"/>
      <c r="DO2047" s="9"/>
      <c r="DP2047" s="9"/>
      <c r="DQ2047" s="9"/>
    </row>
    <row r="2048" spans="1:121" hidden="1">
      <c r="A2048" s="9"/>
      <c r="B2048" s="9"/>
      <c r="C2048" s="9"/>
      <c r="D2048" s="9"/>
      <c r="E2048" s="9"/>
      <c r="F2048" s="9"/>
      <c r="G2048" s="9"/>
      <c r="H2048" s="9"/>
      <c r="I2048" s="9"/>
      <c r="J2048" s="9"/>
      <c r="K2048" s="9"/>
      <c r="L2048" s="9"/>
      <c r="M2048" s="9"/>
      <c r="N2048" s="9"/>
      <c r="O2048" s="9"/>
      <c r="P2048" s="9"/>
      <c r="Q2048" s="9"/>
      <c r="R2048" s="9"/>
      <c r="S2048" s="9"/>
      <c r="T2048" s="9"/>
      <c r="U2048" s="9"/>
      <c r="V2048" s="9"/>
      <c r="W2048" s="9"/>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c r="BU2048" s="6"/>
      <c r="BV2048" s="6"/>
      <c r="BW2048" s="9"/>
      <c r="BX2048" s="9"/>
      <c r="BY2048" s="9"/>
      <c r="BZ2048" s="9"/>
      <c r="CA2048" s="9"/>
      <c r="CB2048" s="9"/>
      <c r="CC2048" s="9"/>
      <c r="CD2048" s="9"/>
      <c r="CE2048" s="9"/>
      <c r="CF2048" s="9"/>
      <c r="CG2048" s="9"/>
      <c r="CH2048" s="9"/>
      <c r="CI2048" s="9"/>
      <c r="CJ2048" s="9"/>
      <c r="CK2048" s="9"/>
      <c r="CL2048" s="9"/>
      <c r="CM2048" s="9"/>
      <c r="CN2048" s="9"/>
      <c r="CO2048" s="9"/>
      <c r="CP2048" s="9"/>
      <c r="CQ2048" s="9"/>
      <c r="CR2048" s="9"/>
      <c r="CS2048" s="9"/>
      <c r="CT2048" s="9"/>
      <c r="CU2048" s="9"/>
      <c r="CV2048" s="9"/>
      <c r="CW2048" s="9"/>
      <c r="CX2048" s="9"/>
      <c r="CY2048" s="9"/>
      <c r="CZ2048" s="9"/>
      <c r="DA2048" s="9"/>
      <c r="DB2048" s="9"/>
      <c r="DC2048" s="9"/>
      <c r="DD2048" s="9"/>
      <c r="DE2048" s="9"/>
      <c r="DF2048" s="9"/>
      <c r="DG2048" s="9"/>
      <c r="DH2048" s="9"/>
      <c r="DI2048" s="9"/>
      <c r="DJ2048" s="9"/>
      <c r="DK2048" s="9"/>
      <c r="DL2048" s="9"/>
      <c r="DM2048" s="9"/>
      <c r="DN2048" s="9"/>
      <c r="DO2048" s="9"/>
      <c r="DP2048" s="9"/>
      <c r="DQ2048" s="9"/>
    </row>
    <row r="2049" spans="1:121" hidden="1">
      <c r="A2049" s="9"/>
      <c r="B2049" s="9"/>
      <c r="C2049" s="9"/>
      <c r="D2049" s="9"/>
      <c r="E2049" s="9"/>
      <c r="F2049" s="9"/>
      <c r="G2049" s="9"/>
      <c r="H2049" s="9"/>
      <c r="I2049" s="9"/>
      <c r="J2049" s="9"/>
      <c r="K2049" s="9"/>
      <c r="L2049" s="9"/>
      <c r="M2049" s="9"/>
      <c r="N2049" s="9"/>
      <c r="O2049" s="9"/>
      <c r="P2049" s="9"/>
      <c r="Q2049" s="9"/>
      <c r="R2049" s="9"/>
      <c r="S2049" s="9"/>
      <c r="T2049" s="9"/>
      <c r="U2049" s="9"/>
      <c r="V2049" s="9"/>
      <c r="W2049" s="9"/>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c r="BU2049" s="6"/>
      <c r="BV2049" s="6"/>
      <c r="BW2049" s="9"/>
      <c r="BX2049" s="9"/>
      <c r="BY2049" s="9"/>
      <c r="BZ2049" s="9"/>
      <c r="CA2049" s="9"/>
      <c r="CB2049" s="9"/>
      <c r="CC2049" s="9"/>
      <c r="CD2049" s="9"/>
      <c r="CE2049" s="9"/>
      <c r="CF2049" s="9"/>
      <c r="CG2049" s="9"/>
      <c r="CH2049" s="9"/>
      <c r="CI2049" s="9"/>
      <c r="CJ2049" s="9"/>
      <c r="CK2049" s="9"/>
      <c r="CL2049" s="9"/>
      <c r="CM2049" s="9"/>
      <c r="CN2049" s="9"/>
      <c r="CO2049" s="9"/>
      <c r="CP2049" s="9"/>
      <c r="CQ2049" s="9"/>
      <c r="CR2049" s="9"/>
      <c r="CS2049" s="9"/>
      <c r="CT2049" s="9"/>
      <c r="CU2049" s="9"/>
      <c r="CV2049" s="9"/>
      <c r="CW2049" s="9"/>
      <c r="CX2049" s="9"/>
      <c r="CY2049" s="9"/>
      <c r="CZ2049" s="9"/>
      <c r="DA2049" s="9"/>
      <c r="DB2049" s="9"/>
      <c r="DC2049" s="9"/>
      <c r="DD2049" s="9"/>
      <c r="DE2049" s="9"/>
      <c r="DF2049" s="9"/>
      <c r="DG2049" s="9"/>
      <c r="DH2049" s="9"/>
      <c r="DI2049" s="9"/>
      <c r="DJ2049" s="9"/>
      <c r="DK2049" s="9"/>
      <c r="DL2049" s="9"/>
      <c r="DM2049" s="9"/>
      <c r="DN2049" s="9"/>
      <c r="DO2049" s="9"/>
      <c r="DP2049" s="9"/>
      <c r="DQ2049" s="9"/>
    </row>
    <row r="2050" spans="1:121" hidden="1">
      <c r="A2050" s="9"/>
      <c r="B2050" s="9"/>
      <c r="C2050" s="9"/>
      <c r="D2050" s="9"/>
      <c r="E2050" s="9"/>
      <c r="F2050" s="9"/>
      <c r="G2050" s="9"/>
      <c r="H2050" s="9"/>
      <c r="I2050" s="9"/>
      <c r="J2050" s="9"/>
      <c r="K2050" s="9"/>
      <c r="L2050" s="9"/>
      <c r="M2050" s="9"/>
      <c r="N2050" s="9"/>
      <c r="O2050" s="9"/>
      <c r="P2050" s="9"/>
      <c r="Q2050" s="9"/>
      <c r="R2050" s="9"/>
      <c r="S2050" s="9"/>
      <c r="T2050" s="9"/>
      <c r="U2050" s="9"/>
      <c r="V2050" s="9"/>
      <c r="W2050" s="9"/>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c r="BU2050" s="6"/>
      <c r="BV2050" s="6"/>
      <c r="BW2050" s="9"/>
      <c r="BX2050" s="9"/>
      <c r="BY2050" s="9"/>
      <c r="BZ2050" s="9"/>
      <c r="CA2050" s="9"/>
      <c r="CB2050" s="9"/>
      <c r="CC2050" s="9"/>
      <c r="CD2050" s="9"/>
      <c r="CE2050" s="9"/>
      <c r="CF2050" s="9"/>
      <c r="CG2050" s="9"/>
      <c r="CH2050" s="9"/>
      <c r="CI2050" s="9"/>
      <c r="CJ2050" s="9"/>
      <c r="CK2050" s="9"/>
      <c r="CL2050" s="9"/>
      <c r="CM2050" s="9"/>
      <c r="CN2050" s="9"/>
      <c r="CO2050" s="9"/>
      <c r="CP2050" s="9"/>
      <c r="CQ2050" s="9"/>
      <c r="CR2050" s="9"/>
      <c r="CS2050" s="9"/>
      <c r="CT2050" s="9"/>
      <c r="CU2050" s="9"/>
      <c r="CV2050" s="9"/>
      <c r="CW2050" s="9"/>
      <c r="CX2050" s="9"/>
      <c r="CY2050" s="9"/>
      <c r="CZ2050" s="9"/>
      <c r="DA2050" s="9"/>
      <c r="DB2050" s="9"/>
      <c r="DC2050" s="9"/>
      <c r="DD2050" s="9"/>
      <c r="DE2050" s="9"/>
      <c r="DF2050" s="9"/>
      <c r="DG2050" s="9"/>
      <c r="DH2050" s="9"/>
      <c r="DI2050" s="9"/>
      <c r="DJ2050" s="9"/>
      <c r="DK2050" s="9"/>
      <c r="DL2050" s="9"/>
      <c r="DM2050" s="9"/>
      <c r="DN2050" s="9"/>
      <c r="DO2050" s="9"/>
      <c r="DP2050" s="9"/>
      <c r="DQ2050" s="9"/>
    </row>
    <row r="2051" spans="1:121" hidden="1">
      <c r="A2051" s="9"/>
      <c r="B2051" s="9"/>
      <c r="C2051" s="9"/>
      <c r="D2051" s="9"/>
      <c r="E2051" s="9"/>
      <c r="F2051" s="9"/>
      <c r="G2051" s="9"/>
      <c r="H2051" s="9"/>
      <c r="I2051" s="9"/>
      <c r="J2051" s="9"/>
      <c r="K2051" s="9"/>
      <c r="L2051" s="9"/>
      <c r="M2051" s="9"/>
      <c r="N2051" s="9"/>
      <c r="O2051" s="9"/>
      <c r="P2051" s="9"/>
      <c r="Q2051" s="9"/>
      <c r="R2051" s="9"/>
      <c r="S2051" s="9"/>
      <c r="T2051" s="9"/>
      <c r="U2051" s="9"/>
      <c r="V2051" s="9"/>
      <c r="W2051" s="9"/>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c r="BU2051" s="6"/>
      <c r="BV2051" s="6"/>
      <c r="BW2051" s="9"/>
      <c r="BX2051" s="9"/>
      <c r="BY2051" s="9"/>
      <c r="BZ2051" s="9"/>
      <c r="CA2051" s="9"/>
      <c r="CB2051" s="9"/>
      <c r="CC2051" s="9"/>
      <c r="CD2051" s="9"/>
      <c r="CE2051" s="9"/>
      <c r="CF2051" s="9"/>
      <c r="CG2051" s="9"/>
      <c r="CH2051" s="9"/>
      <c r="CI2051" s="9"/>
      <c r="CJ2051" s="9"/>
      <c r="CK2051" s="9"/>
      <c r="CL2051" s="9"/>
      <c r="CM2051" s="9"/>
      <c r="CN2051" s="9"/>
      <c r="CO2051" s="9"/>
      <c r="CP2051" s="9"/>
      <c r="CQ2051" s="9"/>
      <c r="CR2051" s="9"/>
      <c r="CS2051" s="9"/>
      <c r="CT2051" s="9"/>
      <c r="CU2051" s="9"/>
      <c r="CV2051" s="9"/>
      <c r="CW2051" s="9"/>
      <c r="CX2051" s="9"/>
      <c r="CY2051" s="9"/>
      <c r="CZ2051" s="9"/>
      <c r="DA2051" s="9"/>
      <c r="DB2051" s="9"/>
      <c r="DC2051" s="9"/>
      <c r="DD2051" s="9"/>
      <c r="DE2051" s="9"/>
      <c r="DF2051" s="9"/>
      <c r="DG2051" s="9"/>
      <c r="DH2051" s="9"/>
      <c r="DI2051" s="9"/>
      <c r="DJ2051" s="9"/>
      <c r="DK2051" s="9"/>
      <c r="DL2051" s="9"/>
      <c r="DM2051" s="9"/>
      <c r="DN2051" s="9"/>
      <c r="DO2051" s="9"/>
      <c r="DP2051" s="9"/>
      <c r="DQ2051" s="9"/>
    </row>
    <row r="2052" spans="1:121" hidden="1">
      <c r="A2052" s="9"/>
      <c r="B2052" s="9"/>
      <c r="C2052" s="9"/>
      <c r="D2052" s="9"/>
      <c r="E2052" s="9"/>
      <c r="F2052" s="9"/>
      <c r="G2052" s="9"/>
      <c r="H2052" s="9"/>
      <c r="I2052" s="9"/>
      <c r="J2052" s="9"/>
      <c r="K2052" s="9"/>
      <c r="L2052" s="9"/>
      <c r="M2052" s="9"/>
      <c r="N2052" s="9"/>
      <c r="O2052" s="9"/>
      <c r="P2052" s="9"/>
      <c r="Q2052" s="9"/>
      <c r="R2052" s="9"/>
      <c r="S2052" s="9"/>
      <c r="T2052" s="9"/>
      <c r="U2052" s="9"/>
      <c r="V2052" s="9"/>
      <c r="W2052" s="9"/>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c r="BU2052" s="6"/>
      <c r="BV2052" s="6"/>
      <c r="BW2052" s="9"/>
      <c r="BX2052" s="9"/>
      <c r="BY2052" s="9"/>
      <c r="BZ2052" s="9"/>
      <c r="CA2052" s="9"/>
      <c r="CB2052" s="9"/>
      <c r="CC2052" s="9"/>
      <c r="CD2052" s="9"/>
      <c r="CE2052" s="9"/>
      <c r="CF2052" s="9"/>
      <c r="CG2052" s="9"/>
      <c r="CH2052" s="9"/>
      <c r="CI2052" s="9"/>
      <c r="CJ2052" s="9"/>
      <c r="CK2052" s="9"/>
      <c r="CL2052" s="9"/>
      <c r="CM2052" s="9"/>
      <c r="CN2052" s="9"/>
      <c r="CO2052" s="9"/>
      <c r="CP2052" s="9"/>
      <c r="CQ2052" s="9"/>
      <c r="CR2052" s="9"/>
      <c r="CS2052" s="9"/>
      <c r="CT2052" s="9"/>
      <c r="CU2052" s="9"/>
      <c r="CV2052" s="9"/>
      <c r="CW2052" s="9"/>
      <c r="CX2052" s="9"/>
      <c r="CY2052" s="9"/>
      <c r="CZ2052" s="9"/>
      <c r="DA2052" s="9"/>
      <c r="DB2052" s="9"/>
      <c r="DC2052" s="9"/>
      <c r="DD2052" s="9"/>
      <c r="DE2052" s="9"/>
      <c r="DF2052" s="9"/>
      <c r="DG2052" s="9"/>
      <c r="DH2052" s="9"/>
      <c r="DI2052" s="9"/>
      <c r="DJ2052" s="9"/>
      <c r="DK2052" s="9"/>
      <c r="DL2052" s="9"/>
      <c r="DM2052" s="9"/>
      <c r="DN2052" s="9"/>
      <c r="DO2052" s="9"/>
      <c r="DP2052" s="9"/>
      <c r="DQ2052" s="9"/>
    </row>
    <row r="2053" spans="1:121" hidden="1">
      <c r="A2053" s="9"/>
      <c r="B2053" s="9"/>
      <c r="C2053" s="9"/>
      <c r="D2053" s="9"/>
      <c r="E2053" s="9"/>
      <c r="F2053" s="9"/>
      <c r="G2053" s="9"/>
      <c r="H2053" s="9"/>
      <c r="I2053" s="9"/>
      <c r="J2053" s="9"/>
      <c r="K2053" s="9"/>
      <c r="L2053" s="9"/>
      <c r="M2053" s="9"/>
      <c r="N2053" s="9"/>
      <c r="O2053" s="9"/>
      <c r="P2053" s="9"/>
      <c r="Q2053" s="9"/>
      <c r="R2053" s="9"/>
      <c r="S2053" s="9"/>
      <c r="T2053" s="9"/>
      <c r="U2053" s="9"/>
      <c r="V2053" s="9"/>
      <c r="W2053" s="9"/>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c r="BU2053" s="6"/>
      <c r="BV2053" s="6"/>
      <c r="BW2053" s="9"/>
      <c r="BX2053" s="9"/>
      <c r="BY2053" s="9"/>
      <c r="BZ2053" s="9"/>
      <c r="CA2053" s="9"/>
      <c r="CB2053" s="9"/>
      <c r="CC2053" s="9"/>
      <c r="CD2053" s="9"/>
      <c r="CE2053" s="9"/>
      <c r="CF2053" s="9"/>
      <c r="CG2053" s="9"/>
      <c r="CH2053" s="9"/>
      <c r="CI2053" s="9"/>
      <c r="CJ2053" s="9"/>
      <c r="CK2053" s="9"/>
      <c r="CL2053" s="9"/>
      <c r="CM2053" s="9"/>
      <c r="CN2053" s="9"/>
      <c r="CO2053" s="9"/>
      <c r="CP2053" s="9"/>
      <c r="CQ2053" s="9"/>
      <c r="CR2053" s="9"/>
      <c r="CS2053" s="9"/>
      <c r="CT2053" s="9"/>
      <c r="CU2053" s="9"/>
      <c r="CV2053" s="9"/>
      <c r="CW2053" s="9"/>
      <c r="CX2053" s="9"/>
      <c r="CY2053" s="9"/>
      <c r="CZ2053" s="9"/>
      <c r="DA2053" s="9"/>
      <c r="DB2053" s="9"/>
      <c r="DC2053" s="9"/>
      <c r="DD2053" s="9"/>
      <c r="DE2053" s="9"/>
      <c r="DF2053" s="9"/>
      <c r="DG2053" s="9"/>
      <c r="DH2053" s="9"/>
      <c r="DI2053" s="9"/>
      <c r="DJ2053" s="9"/>
      <c r="DK2053" s="9"/>
      <c r="DL2053" s="9"/>
      <c r="DM2053" s="9"/>
      <c r="DN2053" s="9"/>
      <c r="DO2053" s="9"/>
      <c r="DP2053" s="9"/>
      <c r="DQ2053" s="9"/>
    </row>
    <row r="2054" spans="1:121" hidden="1">
      <c r="A2054" s="9"/>
      <c r="B2054" s="9"/>
      <c r="C2054" s="9"/>
      <c r="D2054" s="9"/>
      <c r="E2054" s="9"/>
      <c r="F2054" s="9"/>
      <c r="G2054" s="9"/>
      <c r="H2054" s="9"/>
      <c r="I2054" s="9"/>
      <c r="J2054" s="9"/>
      <c r="K2054" s="9"/>
      <c r="L2054" s="9"/>
      <c r="M2054" s="9"/>
      <c r="N2054" s="9"/>
      <c r="O2054" s="9"/>
      <c r="P2054" s="9"/>
      <c r="Q2054" s="9"/>
      <c r="R2054" s="9"/>
      <c r="S2054" s="9"/>
      <c r="T2054" s="9"/>
      <c r="U2054" s="9"/>
      <c r="V2054" s="9"/>
      <c r="W2054" s="9"/>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c r="BU2054" s="6"/>
      <c r="BV2054" s="6"/>
      <c r="BW2054" s="9"/>
      <c r="BX2054" s="9"/>
      <c r="BY2054" s="9"/>
      <c r="BZ2054" s="9"/>
      <c r="CA2054" s="9"/>
      <c r="CB2054" s="9"/>
      <c r="CC2054" s="9"/>
      <c r="CD2054" s="9"/>
      <c r="CE2054" s="9"/>
      <c r="CF2054" s="9"/>
      <c r="CG2054" s="9"/>
      <c r="CH2054" s="9"/>
      <c r="CI2054" s="9"/>
      <c r="CJ2054" s="9"/>
      <c r="CK2054" s="9"/>
      <c r="CL2054" s="9"/>
      <c r="CM2054" s="9"/>
      <c r="CN2054" s="9"/>
      <c r="CO2054" s="9"/>
      <c r="CP2054" s="9"/>
      <c r="CQ2054" s="9"/>
      <c r="CR2054" s="9"/>
      <c r="CS2054" s="9"/>
      <c r="CT2054" s="9"/>
      <c r="CU2054" s="9"/>
      <c r="CV2054" s="9"/>
      <c r="CW2054" s="9"/>
      <c r="CX2054" s="9"/>
      <c r="CY2054" s="9"/>
      <c r="CZ2054" s="9"/>
      <c r="DA2054" s="9"/>
      <c r="DB2054" s="9"/>
      <c r="DC2054" s="9"/>
      <c r="DD2054" s="9"/>
      <c r="DE2054" s="9"/>
      <c r="DF2054" s="9"/>
      <c r="DG2054" s="9"/>
      <c r="DH2054" s="9"/>
      <c r="DI2054" s="9"/>
      <c r="DJ2054" s="9"/>
      <c r="DK2054" s="9"/>
      <c r="DL2054" s="9"/>
      <c r="DM2054" s="9"/>
      <c r="DN2054" s="9"/>
      <c r="DO2054" s="9"/>
      <c r="DP2054" s="9"/>
      <c r="DQ2054" s="9"/>
    </row>
    <row r="2055" spans="1:121" hidden="1">
      <c r="A2055" s="9"/>
      <c r="B2055" s="9"/>
      <c r="C2055" s="9"/>
      <c r="D2055" s="9"/>
      <c r="E2055" s="9"/>
      <c r="F2055" s="9"/>
      <c r="G2055" s="9"/>
      <c r="H2055" s="9"/>
      <c r="I2055" s="9"/>
      <c r="J2055" s="9"/>
      <c r="K2055" s="9"/>
      <c r="L2055" s="9"/>
      <c r="M2055" s="9"/>
      <c r="N2055" s="9"/>
      <c r="O2055" s="9"/>
      <c r="P2055" s="9"/>
      <c r="Q2055" s="9"/>
      <c r="R2055" s="9"/>
      <c r="S2055" s="9"/>
      <c r="T2055" s="9"/>
      <c r="U2055" s="9"/>
      <c r="V2055" s="9"/>
      <c r="W2055" s="9"/>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c r="BU2055" s="6"/>
      <c r="BV2055" s="6"/>
      <c r="BW2055" s="9"/>
      <c r="BX2055" s="9"/>
      <c r="BY2055" s="9"/>
      <c r="BZ2055" s="9"/>
      <c r="CA2055" s="9"/>
      <c r="CB2055" s="9"/>
      <c r="CC2055" s="9"/>
      <c r="CD2055" s="9"/>
      <c r="CE2055" s="9"/>
      <c r="CF2055" s="9"/>
      <c r="CG2055" s="9"/>
      <c r="CH2055" s="9"/>
      <c r="CI2055" s="9"/>
      <c r="CJ2055" s="9"/>
      <c r="CK2055" s="9"/>
      <c r="CL2055" s="9"/>
      <c r="CM2055" s="9"/>
      <c r="CN2055" s="9"/>
      <c r="CO2055" s="9"/>
      <c r="CP2055" s="9"/>
      <c r="CQ2055" s="9"/>
      <c r="CR2055" s="9"/>
      <c r="CS2055" s="9"/>
      <c r="CT2055" s="9"/>
      <c r="CU2055" s="9"/>
      <c r="CV2055" s="9"/>
      <c r="CW2055" s="9"/>
      <c r="CX2055" s="9"/>
      <c r="CY2055" s="9"/>
      <c r="CZ2055" s="9"/>
      <c r="DA2055" s="9"/>
      <c r="DB2055" s="9"/>
      <c r="DC2055" s="9"/>
      <c r="DD2055" s="9"/>
      <c r="DE2055" s="9"/>
      <c r="DF2055" s="9"/>
      <c r="DG2055" s="9"/>
      <c r="DH2055" s="9"/>
      <c r="DI2055" s="9"/>
      <c r="DJ2055" s="9"/>
      <c r="DK2055" s="9"/>
      <c r="DL2055" s="9"/>
      <c r="DM2055" s="9"/>
      <c r="DN2055" s="9"/>
      <c r="DO2055" s="9"/>
      <c r="DP2055" s="9"/>
      <c r="DQ2055" s="9"/>
    </row>
    <row r="2056" spans="1:121" hidden="1">
      <c r="A2056" s="9"/>
      <c r="B2056" s="9"/>
      <c r="C2056" s="9"/>
      <c r="D2056" s="9"/>
      <c r="E2056" s="9"/>
      <c r="F2056" s="9"/>
      <c r="G2056" s="9"/>
      <c r="H2056" s="9"/>
      <c r="I2056" s="9"/>
      <c r="J2056" s="9"/>
      <c r="K2056" s="9"/>
      <c r="L2056" s="9"/>
      <c r="M2056" s="9"/>
      <c r="N2056" s="9"/>
      <c r="O2056" s="9"/>
      <c r="P2056" s="9"/>
      <c r="Q2056" s="9"/>
      <c r="R2056" s="9"/>
      <c r="S2056" s="9"/>
      <c r="T2056" s="9"/>
      <c r="U2056" s="9"/>
      <c r="V2056" s="9"/>
      <c r="W2056" s="9"/>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c r="BU2056" s="6"/>
      <c r="BV2056" s="6"/>
      <c r="BW2056" s="9"/>
      <c r="BX2056" s="9"/>
      <c r="BY2056" s="9"/>
      <c r="BZ2056" s="9"/>
      <c r="CA2056" s="9"/>
      <c r="CB2056" s="9"/>
      <c r="CC2056" s="9"/>
      <c r="CD2056" s="9"/>
      <c r="CE2056" s="9"/>
      <c r="CF2056" s="9"/>
      <c r="CG2056" s="9"/>
      <c r="CH2056" s="9"/>
      <c r="CI2056" s="9"/>
      <c r="CJ2056" s="9"/>
      <c r="CK2056" s="9"/>
      <c r="CL2056" s="9"/>
      <c r="CM2056" s="9"/>
      <c r="CN2056" s="9"/>
      <c r="CO2056" s="9"/>
      <c r="CP2056" s="9"/>
      <c r="CQ2056" s="9"/>
      <c r="CR2056" s="9"/>
      <c r="CS2056" s="9"/>
      <c r="CT2056" s="9"/>
      <c r="CU2056" s="9"/>
      <c r="CV2056" s="9"/>
      <c r="CW2056" s="9"/>
      <c r="CX2056" s="9"/>
      <c r="CY2056" s="9"/>
      <c r="CZ2056" s="9"/>
      <c r="DA2056" s="9"/>
      <c r="DB2056" s="9"/>
      <c r="DC2056" s="9"/>
      <c r="DD2056" s="9"/>
      <c r="DE2056" s="9"/>
      <c r="DF2056" s="9"/>
      <c r="DG2056" s="9"/>
      <c r="DH2056" s="9"/>
      <c r="DI2056" s="9"/>
      <c r="DJ2056" s="9"/>
      <c r="DK2056" s="9"/>
      <c r="DL2056" s="9"/>
      <c r="DM2056" s="9"/>
      <c r="DN2056" s="9"/>
      <c r="DO2056" s="9"/>
      <c r="DP2056" s="9"/>
      <c r="DQ2056" s="9"/>
    </row>
    <row r="2057" spans="1:121" hidden="1">
      <c r="A2057" s="9"/>
      <c r="B2057" s="9"/>
      <c r="C2057" s="9"/>
      <c r="D2057" s="9"/>
      <c r="E2057" s="9"/>
      <c r="F2057" s="9"/>
      <c r="G2057" s="9"/>
      <c r="H2057" s="9"/>
      <c r="I2057" s="9"/>
      <c r="J2057" s="9"/>
      <c r="K2057" s="9"/>
      <c r="L2057" s="9"/>
      <c r="M2057" s="9"/>
      <c r="N2057" s="9"/>
      <c r="O2057" s="9"/>
      <c r="P2057" s="9"/>
      <c r="Q2057" s="9"/>
      <c r="R2057" s="9"/>
      <c r="S2057" s="9"/>
      <c r="T2057" s="9"/>
      <c r="U2057" s="9"/>
      <c r="V2057" s="9"/>
      <c r="W2057" s="9"/>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c r="BU2057" s="6"/>
      <c r="BV2057" s="6"/>
      <c r="BW2057" s="9"/>
      <c r="BX2057" s="9"/>
      <c r="BY2057" s="9"/>
      <c r="BZ2057" s="9"/>
      <c r="CA2057" s="9"/>
      <c r="CB2057" s="9"/>
      <c r="CC2057" s="9"/>
      <c r="CD2057" s="9"/>
      <c r="CE2057" s="9"/>
      <c r="CF2057" s="9"/>
      <c r="CG2057" s="9"/>
      <c r="CH2057" s="9"/>
      <c r="CI2057" s="9"/>
      <c r="CJ2057" s="9"/>
      <c r="CK2057" s="9"/>
      <c r="CL2057" s="9"/>
      <c r="CM2057" s="9"/>
      <c r="CN2057" s="9"/>
      <c r="CO2057" s="9"/>
      <c r="CP2057" s="9"/>
      <c r="CQ2057" s="9"/>
      <c r="CR2057" s="9"/>
      <c r="CS2057" s="9"/>
      <c r="CT2057" s="9"/>
      <c r="CU2057" s="9"/>
      <c r="CV2057" s="9"/>
      <c r="CW2057" s="9"/>
      <c r="CX2057" s="9"/>
      <c r="CY2057" s="9"/>
      <c r="CZ2057" s="9"/>
      <c r="DA2057" s="9"/>
      <c r="DB2057" s="9"/>
      <c r="DC2057" s="9"/>
      <c r="DD2057" s="9"/>
      <c r="DE2057" s="9"/>
      <c r="DF2057" s="9"/>
      <c r="DG2057" s="9"/>
      <c r="DH2057" s="9"/>
      <c r="DI2057" s="9"/>
      <c r="DJ2057" s="9"/>
      <c r="DK2057" s="9"/>
      <c r="DL2057" s="9"/>
      <c r="DM2057" s="9"/>
      <c r="DN2057" s="9"/>
      <c r="DO2057" s="9"/>
      <c r="DP2057" s="9"/>
      <c r="DQ2057" s="9"/>
    </row>
    <row r="2058" spans="1:121" hidden="1">
      <c r="A2058" s="9"/>
      <c r="B2058" s="9"/>
      <c r="C2058" s="9"/>
      <c r="D2058" s="9"/>
      <c r="E2058" s="9"/>
      <c r="F2058" s="9"/>
      <c r="G2058" s="9"/>
      <c r="H2058" s="9"/>
      <c r="I2058" s="9"/>
      <c r="J2058" s="9"/>
      <c r="K2058" s="9"/>
      <c r="L2058" s="9"/>
      <c r="M2058" s="9"/>
      <c r="N2058" s="9"/>
      <c r="O2058" s="9"/>
      <c r="P2058" s="9"/>
      <c r="Q2058" s="9"/>
      <c r="R2058" s="9"/>
      <c r="S2058" s="9"/>
      <c r="T2058" s="9"/>
      <c r="U2058" s="9"/>
      <c r="V2058" s="9"/>
      <c r="W2058" s="9"/>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c r="BU2058" s="6"/>
      <c r="BV2058" s="6"/>
      <c r="BW2058" s="9"/>
      <c r="BX2058" s="9"/>
      <c r="BY2058" s="9"/>
      <c r="BZ2058" s="9"/>
      <c r="CA2058" s="9"/>
      <c r="CB2058" s="9"/>
      <c r="CC2058" s="9"/>
      <c r="CD2058" s="9"/>
      <c r="CE2058" s="9"/>
      <c r="CF2058" s="9"/>
      <c r="CG2058" s="9"/>
      <c r="CH2058" s="9"/>
      <c r="CI2058" s="9"/>
      <c r="CJ2058" s="9"/>
      <c r="CK2058" s="9"/>
      <c r="CL2058" s="9"/>
      <c r="CM2058" s="9"/>
      <c r="CN2058" s="9"/>
      <c r="CO2058" s="9"/>
      <c r="CP2058" s="9"/>
      <c r="CQ2058" s="9"/>
      <c r="CR2058" s="9"/>
      <c r="CS2058" s="9"/>
      <c r="CT2058" s="9"/>
      <c r="CU2058" s="9"/>
      <c r="CV2058" s="9"/>
      <c r="CW2058" s="9"/>
      <c r="CX2058" s="9"/>
      <c r="CY2058" s="9"/>
      <c r="CZ2058" s="9"/>
      <c r="DA2058" s="9"/>
      <c r="DB2058" s="9"/>
      <c r="DC2058" s="9"/>
      <c r="DD2058" s="9"/>
      <c r="DE2058" s="9"/>
      <c r="DF2058" s="9"/>
      <c r="DG2058" s="9"/>
      <c r="DH2058" s="9"/>
      <c r="DI2058" s="9"/>
      <c r="DJ2058" s="9"/>
      <c r="DK2058" s="9"/>
      <c r="DL2058" s="9"/>
      <c r="DM2058" s="9"/>
      <c r="DN2058" s="9"/>
      <c r="DO2058" s="9"/>
      <c r="DP2058" s="9"/>
      <c r="DQ2058" s="9"/>
    </row>
    <row r="2059" spans="1:121" hidden="1">
      <c r="A2059" s="9"/>
      <c r="B2059" s="9"/>
      <c r="C2059" s="9"/>
      <c r="D2059" s="9"/>
      <c r="E2059" s="9"/>
      <c r="F2059" s="9"/>
      <c r="G2059" s="9"/>
      <c r="H2059" s="9"/>
      <c r="I2059" s="9"/>
      <c r="J2059" s="9"/>
      <c r="K2059" s="9"/>
      <c r="L2059" s="9"/>
      <c r="M2059" s="9"/>
      <c r="N2059" s="9"/>
      <c r="O2059" s="9"/>
      <c r="P2059" s="9"/>
      <c r="Q2059" s="9"/>
      <c r="R2059" s="9"/>
      <c r="S2059" s="9"/>
      <c r="T2059" s="9"/>
      <c r="U2059" s="9"/>
      <c r="V2059" s="9"/>
      <c r="W2059" s="9"/>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c r="BU2059" s="6"/>
      <c r="BV2059" s="6"/>
      <c r="BW2059" s="9"/>
      <c r="BX2059" s="9"/>
      <c r="BY2059" s="9"/>
      <c r="BZ2059" s="9"/>
      <c r="CA2059" s="9"/>
      <c r="CB2059" s="9"/>
      <c r="CC2059" s="9"/>
      <c r="CD2059" s="9"/>
      <c r="CE2059" s="9"/>
      <c r="CF2059" s="9"/>
      <c r="CG2059" s="9"/>
      <c r="CH2059" s="9"/>
      <c r="CI2059" s="9"/>
      <c r="CJ2059" s="9"/>
      <c r="CK2059" s="9"/>
      <c r="CL2059" s="9"/>
      <c r="CM2059" s="9"/>
      <c r="CN2059" s="9"/>
      <c r="CO2059" s="9"/>
      <c r="CP2059" s="9"/>
      <c r="CQ2059" s="9"/>
      <c r="CR2059" s="9"/>
      <c r="CS2059" s="9"/>
      <c r="CT2059" s="9"/>
      <c r="CU2059" s="9"/>
      <c r="CV2059" s="9"/>
      <c r="CW2059" s="9"/>
      <c r="CX2059" s="9"/>
      <c r="CY2059" s="9"/>
      <c r="CZ2059" s="9"/>
      <c r="DA2059" s="9"/>
      <c r="DB2059" s="9"/>
      <c r="DC2059" s="9"/>
      <c r="DD2059" s="9"/>
      <c r="DE2059" s="9"/>
      <c r="DF2059" s="9"/>
      <c r="DG2059" s="9"/>
      <c r="DH2059" s="9"/>
      <c r="DI2059" s="9"/>
      <c r="DJ2059" s="9"/>
      <c r="DK2059" s="9"/>
      <c r="DL2059" s="9"/>
      <c r="DM2059" s="9"/>
      <c r="DN2059" s="9"/>
      <c r="DO2059" s="9"/>
      <c r="DP2059" s="9"/>
      <c r="DQ2059" s="9"/>
    </row>
    <row r="2060" spans="1:121" hidden="1">
      <c r="A2060" s="9"/>
      <c r="B2060" s="9"/>
      <c r="C2060" s="9"/>
      <c r="D2060" s="9"/>
      <c r="E2060" s="9"/>
      <c r="F2060" s="9"/>
      <c r="G2060" s="9"/>
      <c r="H2060" s="9"/>
      <c r="I2060" s="9"/>
      <c r="J2060" s="9"/>
      <c r="K2060" s="9"/>
      <c r="L2060" s="9"/>
      <c r="M2060" s="9"/>
      <c r="N2060" s="9"/>
      <c r="O2060" s="9"/>
      <c r="P2060" s="9"/>
      <c r="Q2060" s="9"/>
      <c r="R2060" s="9"/>
      <c r="S2060" s="9"/>
      <c r="T2060" s="9"/>
      <c r="U2060" s="9"/>
      <c r="V2060" s="9"/>
      <c r="W2060" s="9"/>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c r="BU2060" s="6"/>
      <c r="BV2060" s="6"/>
      <c r="BW2060" s="9"/>
      <c r="BX2060" s="9"/>
      <c r="BY2060" s="9"/>
      <c r="BZ2060" s="9"/>
      <c r="CA2060" s="9"/>
      <c r="CB2060" s="9"/>
      <c r="CC2060" s="9"/>
      <c r="CD2060" s="9"/>
      <c r="CE2060" s="9"/>
      <c r="CF2060" s="9"/>
      <c r="CG2060" s="9"/>
      <c r="CH2060" s="9"/>
      <c r="CI2060" s="9"/>
      <c r="CJ2060" s="9"/>
      <c r="CK2060" s="9"/>
      <c r="CL2060" s="9"/>
      <c r="CM2060" s="9"/>
      <c r="CN2060" s="9"/>
      <c r="CO2060" s="9"/>
      <c r="CP2060" s="9"/>
      <c r="CQ2060" s="9"/>
      <c r="CR2060" s="9"/>
      <c r="CS2060" s="9"/>
      <c r="CT2060" s="9"/>
      <c r="CU2060" s="9"/>
      <c r="CV2060" s="9"/>
      <c r="CW2060" s="9"/>
      <c r="CX2060" s="9"/>
      <c r="CY2060" s="9"/>
      <c r="CZ2060" s="9"/>
      <c r="DA2060" s="9"/>
      <c r="DB2060" s="9"/>
      <c r="DC2060" s="9"/>
      <c r="DD2060" s="9"/>
      <c r="DE2060" s="9"/>
      <c r="DF2060" s="9"/>
      <c r="DG2060" s="9"/>
      <c r="DH2060" s="9"/>
      <c r="DI2060" s="9"/>
      <c r="DJ2060" s="9"/>
      <c r="DK2060" s="9"/>
      <c r="DL2060" s="9"/>
      <c r="DM2060" s="9"/>
      <c r="DN2060" s="9"/>
      <c r="DO2060" s="9"/>
      <c r="DP2060" s="9"/>
      <c r="DQ2060" s="9"/>
    </row>
    <row r="2061" spans="1:121" hidden="1">
      <c r="A2061" s="9"/>
      <c r="B2061" s="9"/>
      <c r="C2061" s="9"/>
      <c r="D2061" s="9"/>
      <c r="E2061" s="9"/>
      <c r="F2061" s="9"/>
      <c r="G2061" s="9"/>
      <c r="H2061" s="9"/>
      <c r="I2061" s="9"/>
      <c r="J2061" s="9"/>
      <c r="K2061" s="9"/>
      <c r="L2061" s="9"/>
      <c r="M2061" s="9"/>
      <c r="N2061" s="9"/>
      <c r="O2061" s="9"/>
      <c r="P2061" s="9"/>
      <c r="Q2061" s="9"/>
      <c r="R2061" s="9"/>
      <c r="S2061" s="9"/>
      <c r="T2061" s="9"/>
      <c r="U2061" s="9"/>
      <c r="V2061" s="9"/>
      <c r="W2061" s="9"/>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c r="BU2061" s="6"/>
      <c r="BV2061" s="6"/>
      <c r="BW2061" s="9"/>
      <c r="BX2061" s="9"/>
      <c r="BY2061" s="9"/>
      <c r="BZ2061" s="9"/>
      <c r="CA2061" s="9"/>
      <c r="CB2061" s="9"/>
      <c r="CC2061" s="9"/>
      <c r="CD2061" s="9"/>
      <c r="CE2061" s="9"/>
      <c r="CF2061" s="9"/>
      <c r="CG2061" s="9"/>
      <c r="CH2061" s="9"/>
      <c r="CI2061" s="9"/>
      <c r="CJ2061" s="9"/>
      <c r="CK2061" s="9"/>
      <c r="CL2061" s="9"/>
      <c r="CM2061" s="9"/>
      <c r="CN2061" s="9"/>
      <c r="CO2061" s="9"/>
      <c r="CP2061" s="9"/>
      <c r="CQ2061" s="9"/>
      <c r="CR2061" s="9"/>
      <c r="CS2061" s="9"/>
      <c r="CT2061" s="9"/>
      <c r="CU2061" s="9"/>
      <c r="CV2061" s="9"/>
      <c r="CW2061" s="9"/>
      <c r="CX2061" s="9"/>
      <c r="CY2061" s="9"/>
      <c r="CZ2061" s="9"/>
      <c r="DA2061" s="9"/>
      <c r="DB2061" s="9"/>
      <c r="DC2061" s="9"/>
      <c r="DD2061" s="9"/>
      <c r="DE2061" s="9"/>
      <c r="DF2061" s="9"/>
      <c r="DG2061" s="9"/>
      <c r="DH2061" s="9"/>
      <c r="DI2061" s="9"/>
      <c r="DJ2061" s="9"/>
      <c r="DK2061" s="9"/>
      <c r="DL2061" s="9"/>
      <c r="DM2061" s="9"/>
      <c r="DN2061" s="9"/>
      <c r="DO2061" s="9"/>
      <c r="DP2061" s="9"/>
      <c r="DQ2061" s="9"/>
    </row>
    <row r="2062" spans="1:121" hidden="1">
      <c r="A2062" s="9"/>
      <c r="B2062" s="9"/>
      <c r="C2062" s="9"/>
      <c r="D2062" s="9"/>
      <c r="E2062" s="9"/>
      <c r="F2062" s="9"/>
      <c r="G2062" s="9"/>
      <c r="H2062" s="9"/>
      <c r="I2062" s="9"/>
      <c r="J2062" s="9"/>
      <c r="K2062" s="9"/>
      <c r="L2062" s="9"/>
      <c r="M2062" s="9"/>
      <c r="N2062" s="9"/>
      <c r="O2062" s="9"/>
      <c r="P2062" s="9"/>
      <c r="Q2062" s="9"/>
      <c r="R2062" s="9"/>
      <c r="S2062" s="9"/>
      <c r="T2062" s="9"/>
      <c r="U2062" s="9"/>
      <c r="V2062" s="9"/>
      <c r="W2062" s="9"/>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c r="BU2062" s="6"/>
      <c r="BV2062" s="6"/>
      <c r="BW2062" s="9"/>
      <c r="BX2062" s="9"/>
      <c r="BY2062" s="9"/>
      <c r="BZ2062" s="9"/>
      <c r="CA2062" s="9"/>
      <c r="CB2062" s="9"/>
      <c r="CC2062" s="9"/>
      <c r="CD2062" s="9"/>
      <c r="CE2062" s="9"/>
      <c r="CF2062" s="9"/>
      <c r="CG2062" s="9"/>
      <c r="CH2062" s="9"/>
      <c r="CI2062" s="9"/>
      <c r="CJ2062" s="9"/>
      <c r="CK2062" s="9"/>
      <c r="CL2062" s="9"/>
      <c r="CM2062" s="9"/>
      <c r="CN2062" s="9"/>
      <c r="CO2062" s="9"/>
      <c r="CP2062" s="9"/>
      <c r="CQ2062" s="9"/>
      <c r="CR2062" s="9"/>
      <c r="CS2062" s="9"/>
      <c r="CT2062" s="9"/>
      <c r="CU2062" s="9"/>
      <c r="CV2062" s="9"/>
      <c r="CW2062" s="9"/>
      <c r="CX2062" s="9"/>
      <c r="CY2062" s="9"/>
      <c r="CZ2062" s="9"/>
      <c r="DA2062" s="9"/>
      <c r="DB2062" s="9"/>
      <c r="DC2062" s="9"/>
      <c r="DD2062" s="9"/>
      <c r="DE2062" s="9"/>
      <c r="DF2062" s="9"/>
      <c r="DG2062" s="9"/>
      <c r="DH2062" s="9"/>
      <c r="DI2062" s="9"/>
      <c r="DJ2062" s="9"/>
      <c r="DK2062" s="9"/>
      <c r="DL2062" s="9"/>
      <c r="DM2062" s="9"/>
      <c r="DN2062" s="9"/>
      <c r="DO2062" s="9"/>
      <c r="DP2062" s="9"/>
      <c r="DQ2062" s="9"/>
    </row>
    <row r="2063" spans="1:121" hidden="1">
      <c r="A2063" s="9"/>
      <c r="B2063" s="9"/>
      <c r="C2063" s="9"/>
      <c r="D2063" s="9"/>
      <c r="E2063" s="9"/>
      <c r="F2063" s="9"/>
      <c r="G2063" s="9"/>
      <c r="H2063" s="9"/>
      <c r="I2063" s="9"/>
      <c r="J2063" s="9"/>
      <c r="K2063" s="9"/>
      <c r="L2063" s="9"/>
      <c r="M2063" s="9"/>
      <c r="N2063" s="9"/>
      <c r="O2063" s="9"/>
      <c r="P2063" s="9"/>
      <c r="Q2063" s="9"/>
      <c r="R2063" s="9"/>
      <c r="S2063" s="9"/>
      <c r="T2063" s="9"/>
      <c r="U2063" s="9"/>
      <c r="V2063" s="9"/>
      <c r="W2063" s="9"/>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c r="BU2063" s="6"/>
      <c r="BV2063" s="6"/>
      <c r="BW2063" s="9"/>
      <c r="BX2063" s="9"/>
      <c r="BY2063" s="9"/>
      <c r="BZ2063" s="9"/>
      <c r="CA2063" s="9"/>
      <c r="CB2063" s="9"/>
      <c r="CC2063" s="9"/>
      <c r="CD2063" s="9"/>
      <c r="CE2063" s="9"/>
      <c r="CF2063" s="9"/>
      <c r="CG2063" s="9"/>
      <c r="CH2063" s="9"/>
      <c r="CI2063" s="9"/>
      <c r="CJ2063" s="9"/>
      <c r="CK2063" s="9"/>
      <c r="CL2063" s="9"/>
      <c r="CM2063" s="9"/>
      <c r="CN2063" s="9"/>
      <c r="CO2063" s="9"/>
      <c r="CP2063" s="9"/>
      <c r="CQ2063" s="9"/>
      <c r="CR2063" s="9"/>
      <c r="CS2063" s="9"/>
      <c r="CT2063" s="9"/>
      <c r="CU2063" s="9"/>
      <c r="CV2063" s="9"/>
      <c r="CW2063" s="9"/>
      <c r="CX2063" s="9"/>
      <c r="CY2063" s="9"/>
      <c r="CZ2063" s="9"/>
      <c r="DA2063" s="9"/>
      <c r="DB2063" s="9"/>
      <c r="DC2063" s="9"/>
      <c r="DD2063" s="9"/>
      <c r="DE2063" s="9"/>
      <c r="DF2063" s="9"/>
      <c r="DG2063" s="9"/>
      <c r="DH2063" s="9"/>
      <c r="DI2063" s="9"/>
      <c r="DJ2063" s="9"/>
      <c r="DK2063" s="9"/>
      <c r="DL2063" s="9"/>
      <c r="DM2063" s="9"/>
      <c r="DN2063" s="9"/>
      <c r="DO2063" s="9"/>
      <c r="DP2063" s="9"/>
      <c r="DQ2063" s="9"/>
    </row>
    <row r="2064" spans="1:121" hidden="1">
      <c r="A2064" s="9"/>
      <c r="B2064" s="9"/>
      <c r="C2064" s="9"/>
      <c r="D2064" s="9"/>
      <c r="E2064" s="9"/>
      <c r="F2064" s="9"/>
      <c r="G2064" s="9"/>
      <c r="H2064" s="9"/>
      <c r="I2064" s="9"/>
      <c r="J2064" s="9"/>
      <c r="K2064" s="9"/>
      <c r="L2064" s="9"/>
      <c r="M2064" s="9"/>
      <c r="N2064" s="9"/>
      <c r="O2064" s="9"/>
      <c r="P2064" s="9"/>
      <c r="Q2064" s="9"/>
      <c r="R2064" s="9"/>
      <c r="S2064" s="9"/>
      <c r="T2064" s="9"/>
      <c r="U2064" s="9"/>
      <c r="V2064" s="9"/>
      <c r="W2064" s="9"/>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c r="BU2064" s="6"/>
      <c r="BV2064" s="6"/>
      <c r="BW2064" s="9"/>
      <c r="BX2064" s="9"/>
      <c r="BY2064" s="9"/>
      <c r="BZ2064" s="9"/>
      <c r="CA2064" s="9"/>
      <c r="CB2064" s="9"/>
      <c r="CC2064" s="9"/>
      <c r="CD2064" s="9"/>
      <c r="CE2064" s="9"/>
      <c r="CF2064" s="9"/>
      <c r="CG2064" s="9"/>
      <c r="CH2064" s="9"/>
      <c r="CI2064" s="9"/>
      <c r="CJ2064" s="9"/>
      <c r="CK2064" s="9"/>
      <c r="CL2064" s="9"/>
      <c r="CM2064" s="9"/>
      <c r="CN2064" s="9"/>
      <c r="CO2064" s="9"/>
      <c r="CP2064" s="9"/>
      <c r="CQ2064" s="9"/>
      <c r="CR2064" s="9"/>
      <c r="CS2064" s="9"/>
      <c r="CT2064" s="9"/>
      <c r="CU2064" s="9"/>
      <c r="CV2064" s="9"/>
      <c r="CW2064" s="9"/>
      <c r="CX2064" s="9"/>
      <c r="CY2064" s="9"/>
      <c r="CZ2064" s="9"/>
      <c r="DA2064" s="9"/>
      <c r="DB2064" s="9"/>
      <c r="DC2064" s="9"/>
      <c r="DD2064" s="9"/>
      <c r="DE2064" s="9"/>
      <c r="DF2064" s="9"/>
      <c r="DG2064" s="9"/>
      <c r="DH2064" s="9"/>
      <c r="DI2064" s="9"/>
      <c r="DJ2064" s="9"/>
      <c r="DK2064" s="9"/>
      <c r="DL2064" s="9"/>
      <c r="DM2064" s="9"/>
      <c r="DN2064" s="9"/>
      <c r="DO2064" s="9"/>
      <c r="DP2064" s="9"/>
      <c r="DQ2064" s="9"/>
    </row>
    <row r="2065" spans="1:121" hidden="1">
      <c r="A2065" s="9"/>
      <c r="B2065" s="9"/>
      <c r="C2065" s="9"/>
      <c r="D2065" s="9"/>
      <c r="E2065" s="9"/>
      <c r="F2065" s="9"/>
      <c r="G2065" s="9"/>
      <c r="H2065" s="9"/>
      <c r="I2065" s="9"/>
      <c r="J2065" s="9"/>
      <c r="K2065" s="9"/>
      <c r="L2065" s="9"/>
      <c r="M2065" s="9"/>
      <c r="N2065" s="9"/>
      <c r="O2065" s="9"/>
      <c r="P2065" s="9"/>
      <c r="Q2065" s="9"/>
      <c r="R2065" s="9"/>
      <c r="S2065" s="9"/>
      <c r="T2065" s="9"/>
      <c r="U2065" s="9"/>
      <c r="V2065" s="9"/>
      <c r="W2065" s="9"/>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c r="BU2065" s="6"/>
      <c r="BV2065" s="6"/>
      <c r="BW2065" s="9"/>
      <c r="BX2065" s="9"/>
      <c r="BY2065" s="9"/>
      <c r="BZ2065" s="9"/>
      <c r="CA2065" s="9"/>
      <c r="CB2065" s="9"/>
      <c r="CC2065" s="9"/>
      <c r="CD2065" s="9"/>
      <c r="CE2065" s="9"/>
      <c r="CF2065" s="9"/>
      <c r="CG2065" s="9"/>
      <c r="CH2065" s="9"/>
      <c r="CI2065" s="9"/>
      <c r="CJ2065" s="9"/>
      <c r="CK2065" s="9"/>
      <c r="CL2065" s="9"/>
      <c r="CM2065" s="9"/>
      <c r="CN2065" s="9"/>
      <c r="CO2065" s="9"/>
      <c r="CP2065" s="9"/>
      <c r="CQ2065" s="9"/>
      <c r="CR2065" s="9"/>
      <c r="CS2065" s="9"/>
      <c r="CT2065" s="9"/>
      <c r="CU2065" s="9"/>
      <c r="CV2065" s="9"/>
      <c r="CW2065" s="9"/>
      <c r="CX2065" s="9"/>
      <c r="CY2065" s="9"/>
      <c r="CZ2065" s="9"/>
      <c r="DA2065" s="9"/>
      <c r="DB2065" s="9"/>
      <c r="DC2065" s="9"/>
      <c r="DD2065" s="9"/>
      <c r="DE2065" s="9"/>
      <c r="DF2065" s="9"/>
      <c r="DG2065" s="9"/>
      <c r="DH2065" s="9"/>
      <c r="DI2065" s="9"/>
      <c r="DJ2065" s="9"/>
      <c r="DK2065" s="9"/>
      <c r="DL2065" s="9"/>
      <c r="DM2065" s="9"/>
      <c r="DN2065" s="9"/>
      <c r="DO2065" s="9"/>
      <c r="DP2065" s="9"/>
      <c r="DQ2065" s="9"/>
    </row>
    <row r="2066" spans="1:121" hidden="1">
      <c r="A2066" s="9"/>
      <c r="B2066" s="9"/>
      <c r="C2066" s="9"/>
      <c r="D2066" s="9"/>
      <c r="E2066" s="9"/>
      <c r="F2066" s="9"/>
      <c r="G2066" s="9"/>
      <c r="H2066" s="9"/>
      <c r="I2066" s="9"/>
      <c r="J2066" s="9"/>
      <c r="K2066" s="9"/>
      <c r="L2066" s="9"/>
      <c r="M2066" s="9"/>
      <c r="N2066" s="9"/>
      <c r="O2066" s="9"/>
      <c r="P2066" s="9"/>
      <c r="Q2066" s="9"/>
      <c r="R2066" s="9"/>
      <c r="S2066" s="9"/>
      <c r="T2066" s="9"/>
      <c r="U2066" s="9"/>
      <c r="V2066" s="9"/>
      <c r="W2066" s="9"/>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c r="BU2066" s="6"/>
      <c r="BV2066" s="6"/>
      <c r="BW2066" s="9"/>
      <c r="BX2066" s="9"/>
      <c r="BY2066" s="9"/>
      <c r="BZ2066" s="9"/>
      <c r="CA2066" s="9"/>
      <c r="CB2066" s="9"/>
      <c r="CC2066" s="9"/>
      <c r="CD2066" s="9"/>
      <c r="CE2066" s="9"/>
      <c r="CF2066" s="9"/>
      <c r="CG2066" s="9"/>
      <c r="CH2066" s="9"/>
      <c r="CI2066" s="9"/>
      <c r="CJ2066" s="9"/>
      <c r="CK2066" s="9"/>
      <c r="CL2066" s="9"/>
      <c r="CM2066" s="9"/>
      <c r="CN2066" s="9"/>
      <c r="CO2066" s="9"/>
      <c r="CP2066" s="9"/>
      <c r="CQ2066" s="9"/>
      <c r="CR2066" s="9"/>
      <c r="CS2066" s="9"/>
      <c r="CT2066" s="9"/>
      <c r="CU2066" s="9"/>
      <c r="CV2066" s="9"/>
      <c r="CW2066" s="9"/>
      <c r="CX2066" s="9"/>
      <c r="CY2066" s="9"/>
      <c r="CZ2066" s="9"/>
      <c r="DA2066" s="9"/>
      <c r="DB2066" s="9"/>
      <c r="DC2066" s="9"/>
      <c r="DD2066" s="9"/>
      <c r="DE2066" s="9"/>
      <c r="DF2066" s="9"/>
      <c r="DG2066" s="9"/>
      <c r="DH2066" s="9"/>
      <c r="DI2066" s="9"/>
      <c r="DJ2066" s="9"/>
      <c r="DK2066" s="9"/>
      <c r="DL2066" s="9"/>
      <c r="DM2066" s="9"/>
      <c r="DN2066" s="9"/>
      <c r="DO2066" s="9"/>
      <c r="DP2066" s="9"/>
      <c r="DQ2066" s="9"/>
    </row>
    <row r="2067" spans="1:121" hidden="1">
      <c r="A2067" s="9"/>
      <c r="B2067" s="9"/>
      <c r="C2067" s="9"/>
      <c r="D2067" s="9"/>
      <c r="E2067" s="9"/>
      <c r="F2067" s="9"/>
      <c r="G2067" s="9"/>
      <c r="H2067" s="9"/>
      <c r="I2067" s="9"/>
      <c r="J2067" s="9"/>
      <c r="K2067" s="9"/>
      <c r="L2067" s="9"/>
      <c r="M2067" s="9"/>
      <c r="N2067" s="9"/>
      <c r="O2067" s="9"/>
      <c r="P2067" s="9"/>
      <c r="Q2067" s="9"/>
      <c r="R2067" s="9"/>
      <c r="S2067" s="9"/>
      <c r="T2067" s="9"/>
      <c r="U2067" s="9"/>
      <c r="V2067" s="9"/>
      <c r="W2067" s="9"/>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c r="BU2067" s="6"/>
      <c r="BV2067" s="6"/>
      <c r="BW2067" s="9"/>
      <c r="BX2067" s="9"/>
      <c r="BY2067" s="9"/>
      <c r="BZ2067" s="9"/>
      <c r="CA2067" s="9"/>
      <c r="CB2067" s="9"/>
      <c r="CC2067" s="9"/>
      <c r="CD2067" s="9"/>
      <c r="CE2067" s="9"/>
      <c r="CF2067" s="9"/>
      <c r="CG2067" s="9"/>
      <c r="CH2067" s="9"/>
      <c r="CI2067" s="9"/>
      <c r="CJ2067" s="9"/>
      <c r="CK2067" s="9"/>
      <c r="CL2067" s="9"/>
      <c r="CM2067" s="9"/>
      <c r="CN2067" s="9"/>
      <c r="CO2067" s="9"/>
      <c r="CP2067" s="9"/>
      <c r="CQ2067" s="9"/>
      <c r="CR2067" s="9"/>
      <c r="CS2067" s="9"/>
      <c r="CT2067" s="9"/>
      <c r="CU2067" s="9"/>
      <c r="CV2067" s="9"/>
      <c r="CW2067" s="9"/>
      <c r="CX2067" s="9"/>
      <c r="CY2067" s="9"/>
      <c r="CZ2067" s="9"/>
      <c r="DA2067" s="9"/>
      <c r="DB2067" s="9"/>
      <c r="DC2067" s="9"/>
      <c r="DD2067" s="9"/>
      <c r="DE2067" s="9"/>
      <c r="DF2067" s="9"/>
      <c r="DG2067" s="9"/>
      <c r="DH2067" s="9"/>
      <c r="DI2067" s="9"/>
      <c r="DJ2067" s="9"/>
      <c r="DK2067" s="9"/>
      <c r="DL2067" s="9"/>
      <c r="DM2067" s="9"/>
      <c r="DN2067" s="9"/>
      <c r="DO2067" s="9"/>
      <c r="DP2067" s="9"/>
      <c r="DQ2067" s="9"/>
    </row>
    <row r="2068" spans="1:121" hidden="1">
      <c r="A2068" s="9"/>
      <c r="B2068" s="9"/>
      <c r="C2068" s="9"/>
      <c r="D2068" s="9"/>
      <c r="E2068" s="9"/>
      <c r="F2068" s="9"/>
      <c r="G2068" s="9"/>
      <c r="H2068" s="9"/>
      <c r="I2068" s="9"/>
      <c r="J2068" s="9"/>
      <c r="K2068" s="9"/>
      <c r="L2068" s="9"/>
      <c r="M2068" s="9"/>
      <c r="N2068" s="9"/>
      <c r="O2068" s="9"/>
      <c r="P2068" s="9"/>
      <c r="Q2068" s="9"/>
      <c r="R2068" s="9"/>
      <c r="S2068" s="9"/>
      <c r="T2068" s="9"/>
      <c r="U2068" s="9"/>
      <c r="V2068" s="9"/>
      <c r="W2068" s="9"/>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c r="BU2068" s="6"/>
      <c r="BV2068" s="6"/>
      <c r="BW2068" s="9"/>
      <c r="BX2068" s="9"/>
      <c r="BY2068" s="9"/>
      <c r="BZ2068" s="9"/>
      <c r="CA2068" s="9"/>
      <c r="CB2068" s="9"/>
      <c r="CC2068" s="9"/>
      <c r="CD2068" s="9"/>
      <c r="CE2068" s="9"/>
      <c r="CF2068" s="9"/>
      <c r="CG2068" s="9"/>
      <c r="CH2068" s="9"/>
      <c r="CI2068" s="9"/>
      <c r="CJ2068" s="9"/>
      <c r="CK2068" s="9"/>
      <c r="CL2068" s="9"/>
      <c r="CM2068" s="9"/>
      <c r="CN2068" s="9"/>
      <c r="CO2068" s="9"/>
      <c r="CP2068" s="9"/>
      <c r="CQ2068" s="9"/>
      <c r="CR2068" s="9"/>
      <c r="CS2068" s="9"/>
      <c r="CT2068" s="9"/>
      <c r="CU2068" s="9"/>
      <c r="CV2068" s="9"/>
      <c r="CW2068" s="9"/>
      <c r="CX2068" s="9"/>
      <c r="CY2068" s="9"/>
      <c r="CZ2068" s="9"/>
      <c r="DA2068" s="9"/>
      <c r="DB2068" s="9"/>
      <c r="DC2068" s="9"/>
      <c r="DD2068" s="9"/>
      <c r="DE2068" s="9"/>
      <c r="DF2068" s="9"/>
      <c r="DG2068" s="9"/>
      <c r="DH2068" s="9"/>
      <c r="DI2068" s="9"/>
      <c r="DJ2068" s="9"/>
      <c r="DK2068" s="9"/>
      <c r="DL2068" s="9"/>
      <c r="DM2068" s="9"/>
      <c r="DN2068" s="9"/>
      <c r="DO2068" s="9"/>
      <c r="DP2068" s="9"/>
      <c r="DQ2068" s="9"/>
    </row>
    <row r="2069" spans="1:121" hidden="1">
      <c r="A2069" s="9"/>
      <c r="B2069" s="9"/>
      <c r="C2069" s="9"/>
      <c r="D2069" s="9"/>
      <c r="E2069" s="9"/>
      <c r="F2069" s="9"/>
      <c r="G2069" s="9"/>
      <c r="H2069" s="9"/>
      <c r="I2069" s="9"/>
      <c r="J2069" s="9"/>
      <c r="K2069" s="9"/>
      <c r="L2069" s="9"/>
      <c r="M2069" s="9"/>
      <c r="N2069" s="9"/>
      <c r="O2069" s="9"/>
      <c r="P2069" s="9"/>
      <c r="Q2069" s="9"/>
      <c r="R2069" s="9"/>
      <c r="S2069" s="9"/>
      <c r="T2069" s="9"/>
      <c r="U2069" s="9"/>
      <c r="V2069" s="9"/>
      <c r="W2069" s="9"/>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c r="BU2069" s="6"/>
      <c r="BV2069" s="6"/>
      <c r="BW2069" s="9"/>
      <c r="BX2069" s="9"/>
      <c r="BY2069" s="9"/>
      <c r="BZ2069" s="9"/>
      <c r="CA2069" s="9"/>
      <c r="CB2069" s="9"/>
      <c r="CC2069" s="9"/>
      <c r="CD2069" s="9"/>
      <c r="CE2069" s="9"/>
      <c r="CF2069" s="9"/>
      <c r="CG2069" s="9"/>
      <c r="CH2069" s="9"/>
      <c r="CI2069" s="9"/>
      <c r="CJ2069" s="9"/>
      <c r="CK2069" s="9"/>
      <c r="CL2069" s="9"/>
      <c r="CM2069" s="9"/>
      <c r="CN2069" s="9"/>
      <c r="CO2069" s="9"/>
      <c r="CP2069" s="9"/>
      <c r="CQ2069" s="9"/>
      <c r="CR2069" s="9"/>
      <c r="CS2069" s="9"/>
      <c r="CT2069" s="9"/>
      <c r="CU2069" s="9"/>
      <c r="CV2069" s="9"/>
      <c r="CW2069" s="9"/>
      <c r="CX2069" s="9"/>
      <c r="CY2069" s="9"/>
      <c r="CZ2069" s="9"/>
      <c r="DA2069" s="9"/>
      <c r="DB2069" s="9"/>
      <c r="DC2069" s="9"/>
      <c r="DD2069" s="9"/>
      <c r="DE2069" s="9"/>
      <c r="DF2069" s="9"/>
      <c r="DG2069" s="9"/>
      <c r="DH2069" s="9"/>
      <c r="DI2069" s="9"/>
      <c r="DJ2069" s="9"/>
      <c r="DK2069" s="9"/>
      <c r="DL2069" s="9"/>
      <c r="DM2069" s="9"/>
      <c r="DN2069" s="9"/>
      <c r="DO2069" s="9"/>
      <c r="DP2069" s="9"/>
      <c r="DQ2069" s="9"/>
    </row>
    <row r="2070" spans="1:121" hidden="1">
      <c r="A2070" s="9"/>
      <c r="B2070" s="9"/>
      <c r="C2070" s="9"/>
      <c r="D2070" s="9"/>
      <c r="E2070" s="9"/>
      <c r="F2070" s="9"/>
      <c r="G2070" s="9"/>
      <c r="H2070" s="9"/>
      <c r="I2070" s="9"/>
      <c r="J2070" s="9"/>
      <c r="K2070" s="9"/>
      <c r="L2070" s="9"/>
      <c r="M2070" s="9"/>
      <c r="N2070" s="9"/>
      <c r="O2070" s="9"/>
      <c r="P2070" s="9"/>
      <c r="Q2070" s="9"/>
      <c r="R2070" s="9"/>
      <c r="S2070" s="9"/>
      <c r="T2070" s="9"/>
      <c r="U2070" s="9"/>
      <c r="V2070" s="9"/>
      <c r="W2070" s="9"/>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c r="BU2070" s="6"/>
      <c r="BV2070" s="6"/>
      <c r="BW2070" s="9"/>
      <c r="BX2070" s="9"/>
      <c r="BY2070" s="9"/>
      <c r="BZ2070" s="9"/>
      <c r="CA2070" s="9"/>
      <c r="CB2070" s="9"/>
      <c r="CC2070" s="9"/>
      <c r="CD2070" s="9"/>
      <c r="CE2070" s="9"/>
      <c r="CF2070" s="9"/>
      <c r="CG2070" s="9"/>
      <c r="CH2070" s="9"/>
      <c r="CI2070" s="9"/>
      <c r="CJ2070" s="9"/>
      <c r="CK2070" s="9"/>
      <c r="CL2070" s="9"/>
      <c r="CM2070" s="9"/>
      <c r="CN2070" s="9"/>
      <c r="CO2070" s="9"/>
      <c r="CP2070" s="9"/>
      <c r="CQ2070" s="9"/>
      <c r="CR2070" s="9"/>
      <c r="CS2070" s="9"/>
      <c r="CT2070" s="9"/>
      <c r="CU2070" s="9"/>
      <c r="CV2070" s="9"/>
      <c r="CW2070" s="9"/>
      <c r="CX2070" s="9"/>
      <c r="CY2070" s="9"/>
      <c r="CZ2070" s="9"/>
      <c r="DA2070" s="9"/>
      <c r="DB2070" s="9"/>
      <c r="DC2070" s="9"/>
      <c r="DD2070" s="9"/>
      <c r="DE2070" s="9"/>
      <c r="DF2070" s="9"/>
      <c r="DG2070" s="9"/>
      <c r="DH2070" s="9"/>
      <c r="DI2070" s="9"/>
      <c r="DJ2070" s="9"/>
      <c r="DK2070" s="9"/>
      <c r="DL2070" s="9"/>
      <c r="DM2070" s="9"/>
      <c r="DN2070" s="9"/>
      <c r="DO2070" s="9"/>
      <c r="DP2070" s="9"/>
      <c r="DQ2070" s="9"/>
    </row>
    <row r="2071" spans="1:121" hidden="1">
      <c r="A2071" s="9"/>
      <c r="B2071" s="9"/>
      <c r="C2071" s="9"/>
      <c r="D2071" s="9"/>
      <c r="E2071" s="9"/>
      <c r="F2071" s="9"/>
      <c r="G2071" s="9"/>
      <c r="H2071" s="9"/>
      <c r="I2071" s="9"/>
      <c r="J2071" s="9"/>
      <c r="K2071" s="9"/>
      <c r="L2071" s="9"/>
      <c r="M2071" s="9"/>
      <c r="N2071" s="9"/>
      <c r="O2071" s="9"/>
      <c r="P2071" s="9"/>
      <c r="Q2071" s="9"/>
      <c r="R2071" s="9"/>
      <c r="S2071" s="9"/>
      <c r="T2071" s="9"/>
      <c r="U2071" s="9"/>
      <c r="V2071" s="9"/>
      <c r="W2071" s="9"/>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c r="BU2071" s="6"/>
      <c r="BV2071" s="6"/>
      <c r="BW2071" s="9"/>
      <c r="BX2071" s="9"/>
      <c r="BY2071" s="9"/>
      <c r="BZ2071" s="9"/>
      <c r="CA2071" s="9"/>
      <c r="CB2071" s="9"/>
      <c r="CC2071" s="9"/>
      <c r="CD2071" s="9"/>
      <c r="CE2071" s="9"/>
      <c r="CF2071" s="9"/>
      <c r="CG2071" s="9"/>
      <c r="CH2071" s="9"/>
      <c r="CI2071" s="9"/>
      <c r="CJ2071" s="9"/>
      <c r="CK2071" s="9"/>
      <c r="CL2071" s="9"/>
      <c r="CM2071" s="9"/>
      <c r="CN2071" s="9"/>
      <c r="CO2071" s="9"/>
      <c r="CP2071" s="9"/>
      <c r="CQ2071" s="9"/>
      <c r="CR2071" s="9"/>
      <c r="CS2071" s="9"/>
      <c r="CT2071" s="9"/>
      <c r="CU2071" s="9"/>
      <c r="CV2071" s="9"/>
      <c r="CW2071" s="9"/>
      <c r="CX2071" s="9"/>
      <c r="CY2071" s="9"/>
      <c r="CZ2071" s="9"/>
      <c r="DA2071" s="9"/>
      <c r="DB2071" s="9"/>
      <c r="DC2071" s="9"/>
      <c r="DD2071" s="9"/>
      <c r="DE2071" s="9"/>
      <c r="DF2071" s="9"/>
      <c r="DG2071" s="9"/>
      <c r="DH2071" s="9"/>
      <c r="DI2071" s="9"/>
      <c r="DJ2071" s="9"/>
      <c r="DK2071" s="9"/>
      <c r="DL2071" s="9"/>
      <c r="DM2071" s="9"/>
      <c r="DN2071" s="9"/>
      <c r="DO2071" s="9"/>
      <c r="DP2071" s="9"/>
      <c r="DQ2071" s="9"/>
    </row>
    <row r="2072" spans="1:121" hidden="1">
      <c r="A2072" s="9"/>
      <c r="B2072" s="9"/>
      <c r="C2072" s="9"/>
      <c r="D2072" s="9"/>
      <c r="E2072" s="9"/>
      <c r="F2072" s="9"/>
      <c r="G2072" s="9"/>
      <c r="H2072" s="9"/>
      <c r="I2072" s="9"/>
      <c r="J2072" s="9"/>
      <c r="K2072" s="9"/>
      <c r="L2072" s="9"/>
      <c r="M2072" s="9"/>
      <c r="N2072" s="9"/>
      <c r="O2072" s="9"/>
      <c r="P2072" s="9"/>
      <c r="Q2072" s="9"/>
      <c r="R2072" s="9"/>
      <c r="S2072" s="9"/>
      <c r="T2072" s="9"/>
      <c r="U2072" s="9"/>
      <c r="V2072" s="9"/>
      <c r="W2072" s="9"/>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c r="BU2072" s="6"/>
      <c r="BV2072" s="6"/>
      <c r="BW2072" s="9"/>
      <c r="BX2072" s="9"/>
      <c r="BY2072" s="9"/>
      <c r="BZ2072" s="9"/>
      <c r="CA2072" s="9"/>
      <c r="CB2072" s="9"/>
      <c r="CC2072" s="9"/>
      <c r="CD2072" s="9"/>
      <c r="CE2072" s="9"/>
      <c r="CF2072" s="9"/>
      <c r="CG2072" s="9"/>
      <c r="CH2072" s="9"/>
      <c r="CI2072" s="9"/>
      <c r="CJ2072" s="9"/>
      <c r="CK2072" s="9"/>
      <c r="CL2072" s="9"/>
      <c r="CM2072" s="9"/>
      <c r="CN2072" s="9"/>
      <c r="CO2072" s="9"/>
      <c r="CP2072" s="9"/>
      <c r="CQ2072" s="9"/>
      <c r="CR2072" s="9"/>
      <c r="CS2072" s="9"/>
      <c r="CT2072" s="9"/>
      <c r="CU2072" s="9"/>
      <c r="CV2072" s="9"/>
      <c r="CW2072" s="9"/>
      <c r="CX2072" s="9"/>
      <c r="CY2072" s="9"/>
      <c r="CZ2072" s="9"/>
      <c r="DA2072" s="9"/>
      <c r="DB2072" s="9"/>
      <c r="DC2072" s="9"/>
      <c r="DD2072" s="9"/>
      <c r="DE2072" s="9"/>
      <c r="DF2072" s="9"/>
      <c r="DG2072" s="9"/>
      <c r="DH2072" s="9"/>
      <c r="DI2072" s="9"/>
      <c r="DJ2072" s="9"/>
      <c r="DK2072" s="9"/>
      <c r="DL2072" s="9"/>
      <c r="DM2072" s="9"/>
      <c r="DN2072" s="9"/>
      <c r="DO2072" s="9"/>
      <c r="DP2072" s="9"/>
      <c r="DQ2072" s="9"/>
    </row>
    <row r="2073" spans="1:121" hidden="1">
      <c r="A2073" s="9"/>
      <c r="B2073" s="9"/>
      <c r="C2073" s="9"/>
      <c r="D2073" s="9"/>
      <c r="E2073" s="9"/>
      <c r="F2073" s="9"/>
      <c r="G2073" s="9"/>
      <c r="H2073" s="9"/>
      <c r="I2073" s="9"/>
      <c r="J2073" s="9"/>
      <c r="K2073" s="9"/>
      <c r="L2073" s="9"/>
      <c r="M2073" s="9"/>
      <c r="N2073" s="9"/>
      <c r="O2073" s="9"/>
      <c r="P2073" s="9"/>
      <c r="Q2073" s="9"/>
      <c r="R2073" s="9"/>
      <c r="S2073" s="9"/>
      <c r="T2073" s="9"/>
      <c r="U2073" s="9"/>
      <c r="V2073" s="9"/>
      <c r="W2073" s="9"/>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c r="BU2073" s="6"/>
      <c r="BV2073" s="6"/>
      <c r="BW2073" s="9"/>
      <c r="BX2073" s="9"/>
      <c r="BY2073" s="9"/>
      <c r="BZ2073" s="9"/>
      <c r="CA2073" s="9"/>
      <c r="CB2073" s="9"/>
      <c r="CC2073" s="9"/>
      <c r="CD2073" s="9"/>
      <c r="CE2073" s="9"/>
      <c r="CF2073" s="9"/>
      <c r="CG2073" s="9"/>
      <c r="CH2073" s="9"/>
      <c r="CI2073" s="9"/>
      <c r="CJ2073" s="9"/>
      <c r="CK2073" s="9"/>
      <c r="CL2073" s="9"/>
      <c r="CM2073" s="9"/>
      <c r="CN2073" s="9"/>
      <c r="CO2073" s="9"/>
      <c r="CP2073" s="9"/>
      <c r="CQ2073" s="9"/>
      <c r="CR2073" s="9"/>
      <c r="CS2073" s="9"/>
      <c r="CT2073" s="9"/>
      <c r="CU2073" s="9"/>
      <c r="CV2073" s="9"/>
      <c r="CW2073" s="9"/>
      <c r="CX2073" s="9"/>
      <c r="CY2073" s="9"/>
      <c r="CZ2073" s="9"/>
      <c r="DA2073" s="9"/>
      <c r="DB2073" s="9"/>
      <c r="DC2073" s="9"/>
      <c r="DD2073" s="9"/>
      <c r="DE2073" s="9"/>
      <c r="DF2073" s="9"/>
      <c r="DG2073" s="9"/>
      <c r="DH2073" s="9"/>
      <c r="DI2073" s="9"/>
      <c r="DJ2073" s="9"/>
      <c r="DK2073" s="9"/>
      <c r="DL2073" s="9"/>
      <c r="DM2073" s="9"/>
      <c r="DN2073" s="9"/>
      <c r="DO2073" s="9"/>
      <c r="DP2073" s="9"/>
      <c r="DQ2073" s="9"/>
    </row>
    <row r="2074" spans="1:121" hidden="1">
      <c r="A2074" s="9"/>
      <c r="B2074" s="9"/>
      <c r="C2074" s="9"/>
      <c r="D2074" s="9"/>
      <c r="E2074" s="9"/>
      <c r="F2074" s="9"/>
      <c r="G2074" s="9"/>
      <c r="H2074" s="9"/>
      <c r="I2074" s="9"/>
      <c r="J2074" s="9"/>
      <c r="K2074" s="9"/>
      <c r="L2074" s="9"/>
      <c r="M2074" s="9"/>
      <c r="N2074" s="9"/>
      <c r="O2074" s="9"/>
      <c r="P2074" s="9"/>
      <c r="Q2074" s="9"/>
      <c r="R2074" s="9"/>
      <c r="S2074" s="9"/>
      <c r="T2074" s="9"/>
      <c r="U2074" s="9"/>
      <c r="V2074" s="9"/>
      <c r="W2074" s="9"/>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c r="BU2074" s="6"/>
      <c r="BV2074" s="6"/>
      <c r="BW2074" s="9"/>
      <c r="BX2074" s="9"/>
      <c r="BY2074" s="9"/>
      <c r="BZ2074" s="9"/>
      <c r="CA2074" s="9"/>
      <c r="CB2074" s="9"/>
      <c r="CC2074" s="9"/>
      <c r="CD2074" s="9"/>
      <c r="CE2074" s="9"/>
      <c r="CF2074" s="9"/>
      <c r="CG2074" s="9"/>
      <c r="CH2074" s="9"/>
      <c r="CI2074" s="9"/>
      <c r="CJ2074" s="9"/>
      <c r="CK2074" s="9"/>
      <c r="CL2074" s="9"/>
      <c r="CM2074" s="9"/>
      <c r="CN2074" s="9"/>
      <c r="CO2074" s="9"/>
      <c r="CP2074" s="9"/>
      <c r="CQ2074" s="9"/>
      <c r="CR2074" s="9"/>
      <c r="CS2074" s="9"/>
      <c r="CT2074" s="9"/>
      <c r="CU2074" s="9"/>
      <c r="CV2074" s="9"/>
      <c r="CW2074" s="9"/>
      <c r="CX2074" s="9"/>
      <c r="CY2074" s="9"/>
      <c r="CZ2074" s="9"/>
      <c r="DA2074" s="9"/>
      <c r="DB2074" s="9"/>
      <c r="DC2074" s="9"/>
      <c r="DD2074" s="9"/>
      <c r="DE2074" s="9"/>
      <c r="DF2074" s="9"/>
      <c r="DG2074" s="9"/>
      <c r="DH2074" s="9"/>
      <c r="DI2074" s="9"/>
      <c r="DJ2074" s="9"/>
      <c r="DK2074" s="9"/>
      <c r="DL2074" s="9"/>
      <c r="DM2074" s="9"/>
      <c r="DN2074" s="9"/>
      <c r="DO2074" s="9"/>
      <c r="DP2074" s="9"/>
      <c r="DQ2074" s="9"/>
    </row>
    <row r="2075" spans="1:121" hidden="1">
      <c r="A2075" s="9"/>
      <c r="B2075" s="9"/>
      <c r="C2075" s="9"/>
      <c r="D2075" s="9"/>
      <c r="E2075" s="9"/>
      <c r="F2075" s="9"/>
      <c r="G2075" s="9"/>
      <c r="H2075" s="9"/>
      <c r="I2075" s="9"/>
      <c r="J2075" s="9"/>
      <c r="K2075" s="9"/>
      <c r="L2075" s="9"/>
      <c r="M2075" s="9"/>
      <c r="N2075" s="9"/>
      <c r="O2075" s="9"/>
      <c r="P2075" s="9"/>
      <c r="Q2075" s="9"/>
      <c r="R2075" s="9"/>
      <c r="S2075" s="9"/>
      <c r="T2075" s="9"/>
      <c r="U2075" s="9"/>
      <c r="V2075" s="9"/>
      <c r="W2075" s="9"/>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c r="BU2075" s="6"/>
      <c r="BV2075" s="6"/>
      <c r="BW2075" s="9"/>
      <c r="BX2075" s="9"/>
      <c r="BY2075" s="9"/>
      <c r="BZ2075" s="9"/>
      <c r="CA2075" s="9"/>
      <c r="CB2075" s="9"/>
      <c r="CC2075" s="9"/>
      <c r="CD2075" s="9"/>
      <c r="CE2075" s="9"/>
      <c r="CF2075" s="9"/>
      <c r="CG2075" s="9"/>
      <c r="CH2075" s="9"/>
      <c r="CI2075" s="9"/>
      <c r="CJ2075" s="9"/>
      <c r="CK2075" s="9"/>
      <c r="CL2075" s="9"/>
      <c r="CM2075" s="9"/>
      <c r="CN2075" s="9"/>
      <c r="CO2075" s="9"/>
      <c r="CP2075" s="9"/>
      <c r="CQ2075" s="9"/>
      <c r="CR2075" s="9"/>
      <c r="CS2075" s="9"/>
      <c r="CT2075" s="9"/>
      <c r="CU2075" s="9"/>
      <c r="CV2075" s="9"/>
      <c r="CW2075" s="9"/>
      <c r="CX2075" s="9"/>
      <c r="CY2075" s="9"/>
      <c r="CZ2075" s="9"/>
      <c r="DA2075" s="9"/>
      <c r="DB2075" s="9"/>
      <c r="DC2075" s="9"/>
      <c r="DD2075" s="9"/>
      <c r="DE2075" s="9"/>
      <c r="DF2075" s="9"/>
      <c r="DG2075" s="9"/>
      <c r="DH2075" s="9"/>
      <c r="DI2075" s="9"/>
      <c r="DJ2075" s="9"/>
      <c r="DK2075" s="9"/>
      <c r="DL2075" s="9"/>
      <c r="DM2075" s="9"/>
      <c r="DN2075" s="9"/>
      <c r="DO2075" s="9"/>
      <c r="DP2075" s="9"/>
      <c r="DQ2075" s="9"/>
    </row>
    <row r="2076" spans="1:121" hidden="1">
      <c r="A2076" s="9"/>
      <c r="B2076" s="9"/>
      <c r="C2076" s="9"/>
      <c r="D2076" s="9"/>
      <c r="E2076" s="9"/>
      <c r="F2076" s="9"/>
      <c r="G2076" s="9"/>
      <c r="H2076" s="9"/>
      <c r="I2076" s="9"/>
      <c r="J2076" s="9"/>
      <c r="K2076" s="9"/>
      <c r="L2076" s="9"/>
      <c r="M2076" s="9"/>
      <c r="N2076" s="9"/>
      <c r="O2076" s="9"/>
      <c r="P2076" s="9"/>
      <c r="Q2076" s="9"/>
      <c r="R2076" s="9"/>
      <c r="S2076" s="9"/>
      <c r="T2076" s="9"/>
      <c r="U2076" s="9"/>
      <c r="V2076" s="9"/>
      <c r="W2076" s="9"/>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c r="BU2076" s="6"/>
      <c r="BV2076" s="6"/>
      <c r="BW2076" s="9"/>
      <c r="BX2076" s="9"/>
      <c r="BY2076" s="9"/>
      <c r="BZ2076" s="9"/>
      <c r="CA2076" s="9"/>
      <c r="CB2076" s="9"/>
      <c r="CC2076" s="9"/>
      <c r="CD2076" s="9"/>
      <c r="CE2076" s="9"/>
      <c r="CF2076" s="9"/>
      <c r="CG2076" s="9"/>
      <c r="CH2076" s="9"/>
      <c r="CI2076" s="9"/>
      <c r="CJ2076" s="9"/>
      <c r="CK2076" s="9"/>
      <c r="CL2076" s="9"/>
      <c r="CM2076" s="9"/>
      <c r="CN2076" s="9"/>
      <c r="CO2076" s="9"/>
      <c r="CP2076" s="9"/>
      <c r="CQ2076" s="9"/>
      <c r="CR2076" s="9"/>
      <c r="CS2076" s="9"/>
      <c r="CT2076" s="9"/>
      <c r="CU2076" s="9"/>
      <c r="CV2076" s="9"/>
      <c r="CW2076" s="9"/>
      <c r="CX2076" s="9"/>
      <c r="CY2076" s="9"/>
      <c r="CZ2076" s="9"/>
      <c r="DA2076" s="9"/>
      <c r="DB2076" s="9"/>
      <c r="DC2076" s="9"/>
      <c r="DD2076" s="9"/>
      <c r="DE2076" s="9"/>
      <c r="DF2076" s="9"/>
      <c r="DG2076" s="9"/>
      <c r="DH2076" s="9"/>
      <c r="DI2076" s="9"/>
      <c r="DJ2076" s="9"/>
      <c r="DK2076" s="9"/>
      <c r="DL2076" s="9"/>
      <c r="DM2076" s="9"/>
      <c r="DN2076" s="9"/>
      <c r="DO2076" s="9"/>
      <c r="DP2076" s="9"/>
      <c r="DQ2076" s="9"/>
    </row>
    <row r="2077" spans="1:121" hidden="1">
      <c r="A2077" s="9"/>
      <c r="B2077" s="9"/>
      <c r="C2077" s="9"/>
      <c r="D2077" s="9"/>
      <c r="E2077" s="9"/>
      <c r="F2077" s="9"/>
      <c r="G2077" s="9"/>
      <c r="H2077" s="9"/>
      <c r="I2077" s="9"/>
      <c r="J2077" s="9"/>
      <c r="K2077" s="9"/>
      <c r="L2077" s="9"/>
      <c r="M2077" s="9"/>
      <c r="N2077" s="9"/>
      <c r="O2077" s="9"/>
      <c r="P2077" s="9"/>
      <c r="Q2077" s="9"/>
      <c r="R2077" s="9"/>
      <c r="S2077" s="9"/>
      <c r="T2077" s="9"/>
      <c r="U2077" s="9"/>
      <c r="V2077" s="9"/>
      <c r="W2077" s="9"/>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c r="BU2077" s="6"/>
      <c r="BV2077" s="6"/>
      <c r="BW2077" s="9"/>
      <c r="BX2077" s="9"/>
      <c r="BY2077" s="9"/>
      <c r="BZ2077" s="9"/>
      <c r="CA2077" s="9"/>
      <c r="CB2077" s="9"/>
      <c r="CC2077" s="9"/>
      <c r="CD2077" s="9"/>
      <c r="CE2077" s="9"/>
      <c r="CF2077" s="9"/>
      <c r="CG2077" s="9"/>
      <c r="CH2077" s="9"/>
      <c r="CI2077" s="9"/>
      <c r="CJ2077" s="9"/>
      <c r="CK2077" s="9"/>
      <c r="CL2077" s="9"/>
      <c r="CM2077" s="9"/>
      <c r="CN2077" s="9"/>
      <c r="CO2077" s="9"/>
      <c r="CP2077" s="9"/>
      <c r="CQ2077" s="9"/>
      <c r="CR2077" s="9"/>
      <c r="CS2077" s="9"/>
      <c r="CT2077" s="9"/>
      <c r="CU2077" s="9"/>
      <c r="CV2077" s="9"/>
      <c r="CW2077" s="9"/>
      <c r="CX2077" s="9"/>
      <c r="CY2077" s="9"/>
      <c r="CZ2077" s="9"/>
      <c r="DA2077" s="9"/>
      <c r="DB2077" s="9"/>
      <c r="DC2077" s="9"/>
      <c r="DD2077" s="9"/>
      <c r="DE2077" s="9"/>
      <c r="DF2077" s="9"/>
      <c r="DG2077" s="9"/>
      <c r="DH2077" s="9"/>
      <c r="DI2077" s="9"/>
      <c r="DJ2077" s="9"/>
      <c r="DK2077" s="9"/>
      <c r="DL2077" s="9"/>
      <c r="DM2077" s="9"/>
      <c r="DN2077" s="9"/>
      <c r="DO2077" s="9"/>
      <c r="DP2077" s="9"/>
      <c r="DQ2077" s="9"/>
    </row>
    <row r="2078" spans="1:121" hidden="1">
      <c r="A2078" s="9"/>
      <c r="B2078" s="9"/>
      <c r="C2078" s="9"/>
      <c r="D2078" s="9"/>
      <c r="E2078" s="9"/>
      <c r="F2078" s="9"/>
      <c r="G2078" s="9"/>
      <c r="H2078" s="9"/>
      <c r="I2078" s="9"/>
      <c r="J2078" s="9"/>
      <c r="K2078" s="9"/>
      <c r="L2078" s="9"/>
      <c r="M2078" s="9"/>
      <c r="N2078" s="9"/>
      <c r="O2078" s="9"/>
      <c r="P2078" s="9"/>
      <c r="Q2078" s="9"/>
      <c r="R2078" s="9"/>
      <c r="S2078" s="9"/>
      <c r="T2078" s="9"/>
      <c r="U2078" s="9"/>
      <c r="V2078" s="9"/>
      <c r="W2078" s="9"/>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c r="BU2078" s="6"/>
      <c r="BV2078" s="6"/>
      <c r="BW2078" s="9"/>
      <c r="BX2078" s="9"/>
      <c r="BY2078" s="9"/>
      <c r="BZ2078" s="9"/>
      <c r="CA2078" s="9"/>
      <c r="CB2078" s="9"/>
      <c r="CC2078" s="9"/>
      <c r="CD2078" s="9"/>
      <c r="CE2078" s="9"/>
      <c r="CF2078" s="9"/>
      <c r="CG2078" s="9"/>
      <c r="CH2078" s="9"/>
      <c r="CI2078" s="9"/>
      <c r="CJ2078" s="9"/>
      <c r="CK2078" s="9"/>
      <c r="CL2078" s="9"/>
      <c r="CM2078" s="9"/>
      <c r="CN2078" s="9"/>
      <c r="CO2078" s="9"/>
      <c r="CP2078" s="9"/>
      <c r="CQ2078" s="9"/>
      <c r="CR2078" s="9"/>
      <c r="CS2078" s="9"/>
      <c r="CT2078" s="9"/>
      <c r="CU2078" s="9"/>
      <c r="CV2078" s="9"/>
      <c r="CW2078" s="9"/>
      <c r="CX2078" s="9"/>
      <c r="CY2078" s="9"/>
      <c r="CZ2078" s="9"/>
      <c r="DA2078" s="9"/>
      <c r="DB2078" s="9"/>
      <c r="DC2078" s="9"/>
      <c r="DD2078" s="9"/>
      <c r="DE2078" s="9"/>
      <c r="DF2078" s="9"/>
      <c r="DG2078" s="9"/>
      <c r="DH2078" s="9"/>
      <c r="DI2078" s="9"/>
      <c r="DJ2078" s="9"/>
      <c r="DK2078" s="9"/>
      <c r="DL2078" s="9"/>
      <c r="DM2078" s="9"/>
      <c r="DN2078" s="9"/>
      <c r="DO2078" s="9"/>
      <c r="DP2078" s="9"/>
      <c r="DQ2078" s="9"/>
    </row>
    <row r="2079" spans="1:121" hidden="1">
      <c r="A2079" s="9"/>
      <c r="B2079" s="9"/>
      <c r="C2079" s="9"/>
      <c r="D2079" s="9"/>
      <c r="E2079" s="9"/>
      <c r="F2079" s="9"/>
      <c r="G2079" s="9"/>
      <c r="H2079" s="9"/>
      <c r="I2079" s="9"/>
      <c r="J2079" s="9"/>
      <c r="K2079" s="9"/>
      <c r="L2079" s="9"/>
      <c r="M2079" s="9"/>
      <c r="N2079" s="9"/>
      <c r="O2079" s="9"/>
      <c r="P2079" s="9"/>
      <c r="Q2079" s="9"/>
      <c r="R2079" s="9"/>
      <c r="S2079" s="9"/>
      <c r="T2079" s="9"/>
      <c r="U2079" s="9"/>
      <c r="V2079" s="9"/>
      <c r="W2079" s="9"/>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c r="BU2079" s="6"/>
      <c r="BV2079" s="6"/>
      <c r="BW2079" s="9"/>
      <c r="BX2079" s="9"/>
      <c r="BY2079" s="9"/>
      <c r="BZ2079" s="9"/>
      <c r="CA2079" s="9"/>
      <c r="CB2079" s="9"/>
      <c r="CC2079" s="9"/>
      <c r="CD2079" s="9"/>
      <c r="CE2079" s="9"/>
      <c r="CF2079" s="9"/>
      <c r="CG2079" s="9"/>
      <c r="CH2079" s="9"/>
      <c r="CI2079" s="9"/>
      <c r="CJ2079" s="9"/>
      <c r="CK2079" s="9"/>
      <c r="CL2079" s="9"/>
      <c r="CM2079" s="9"/>
      <c r="CN2079" s="9"/>
      <c r="CO2079" s="9"/>
      <c r="CP2079" s="9"/>
      <c r="CQ2079" s="9"/>
      <c r="CR2079" s="9"/>
      <c r="CS2079" s="9"/>
      <c r="CT2079" s="9"/>
      <c r="CU2079" s="9"/>
      <c r="CV2079" s="9"/>
      <c r="CW2079" s="9"/>
      <c r="CX2079" s="9"/>
      <c r="CY2079" s="9"/>
      <c r="CZ2079" s="9"/>
      <c r="DA2079" s="9"/>
      <c r="DB2079" s="9"/>
      <c r="DC2079" s="9"/>
      <c r="DD2079" s="9"/>
      <c r="DE2079" s="9"/>
      <c r="DF2079" s="9"/>
      <c r="DG2079" s="9"/>
      <c r="DH2079" s="9"/>
      <c r="DI2079" s="9"/>
      <c r="DJ2079" s="9"/>
      <c r="DK2079" s="9"/>
      <c r="DL2079" s="9"/>
      <c r="DM2079" s="9"/>
      <c r="DN2079" s="9"/>
      <c r="DO2079" s="9"/>
      <c r="DP2079" s="9"/>
      <c r="DQ2079" s="9"/>
    </row>
    <row r="2080" spans="1:121" hidden="1">
      <c r="A2080" s="9"/>
      <c r="B2080" s="9"/>
      <c r="C2080" s="9"/>
      <c r="D2080" s="9"/>
      <c r="E2080" s="9"/>
      <c r="F2080" s="9"/>
      <c r="G2080" s="9"/>
      <c r="H2080" s="9"/>
      <c r="I2080" s="9"/>
      <c r="J2080" s="9"/>
      <c r="K2080" s="9"/>
      <c r="L2080" s="9"/>
      <c r="M2080" s="9"/>
      <c r="N2080" s="9"/>
      <c r="O2080" s="9"/>
      <c r="P2080" s="9"/>
      <c r="Q2080" s="9"/>
      <c r="R2080" s="9"/>
      <c r="S2080" s="9"/>
      <c r="T2080" s="9"/>
      <c r="U2080" s="9"/>
      <c r="V2080" s="9"/>
      <c r="W2080" s="9"/>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c r="BU2080" s="6"/>
      <c r="BV2080" s="6"/>
      <c r="BW2080" s="9"/>
      <c r="BX2080" s="9"/>
      <c r="BY2080" s="9"/>
      <c r="BZ2080" s="9"/>
      <c r="CA2080" s="9"/>
      <c r="CB2080" s="9"/>
      <c r="CC2080" s="9"/>
      <c r="CD2080" s="9"/>
      <c r="CE2080" s="9"/>
      <c r="CF2080" s="9"/>
      <c r="CG2080" s="9"/>
      <c r="CH2080" s="9"/>
      <c r="CI2080" s="9"/>
      <c r="CJ2080" s="9"/>
      <c r="CK2080" s="9"/>
      <c r="CL2080" s="9"/>
      <c r="CM2080" s="9"/>
      <c r="CN2080" s="9"/>
      <c r="CO2080" s="9"/>
      <c r="CP2080" s="9"/>
      <c r="CQ2080" s="9"/>
      <c r="CR2080" s="9"/>
      <c r="CS2080" s="9"/>
      <c r="CT2080" s="9"/>
      <c r="CU2080" s="9"/>
      <c r="CV2080" s="9"/>
      <c r="CW2080" s="9"/>
      <c r="CX2080" s="9"/>
      <c r="CY2080" s="9"/>
      <c r="CZ2080" s="9"/>
      <c r="DA2080" s="9"/>
      <c r="DB2080" s="9"/>
      <c r="DC2080" s="9"/>
      <c r="DD2080" s="9"/>
      <c r="DE2080" s="9"/>
      <c r="DF2080" s="9"/>
      <c r="DG2080" s="9"/>
      <c r="DH2080" s="9"/>
      <c r="DI2080" s="9"/>
      <c r="DJ2080" s="9"/>
      <c r="DK2080" s="9"/>
      <c r="DL2080" s="9"/>
      <c r="DM2080" s="9"/>
      <c r="DN2080" s="9"/>
      <c r="DO2080" s="9"/>
      <c r="DP2080" s="9"/>
      <c r="DQ2080" s="9"/>
    </row>
    <row r="2081" spans="1:121" hidden="1">
      <c r="A2081" s="9"/>
      <c r="B2081" s="9"/>
      <c r="C2081" s="9"/>
      <c r="D2081" s="9"/>
      <c r="E2081" s="9"/>
      <c r="F2081" s="9"/>
      <c r="G2081" s="9"/>
      <c r="H2081" s="9"/>
      <c r="I2081" s="9"/>
      <c r="J2081" s="9"/>
      <c r="K2081" s="9"/>
      <c r="L2081" s="9"/>
      <c r="M2081" s="9"/>
      <c r="N2081" s="9"/>
      <c r="O2081" s="9"/>
      <c r="P2081" s="9"/>
      <c r="Q2081" s="9"/>
      <c r="R2081" s="9"/>
      <c r="S2081" s="9"/>
      <c r="T2081" s="9"/>
      <c r="U2081" s="9"/>
      <c r="V2081" s="9"/>
      <c r="W2081" s="9"/>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c r="BU2081" s="6"/>
      <c r="BV2081" s="6"/>
      <c r="BW2081" s="9"/>
      <c r="BX2081" s="9"/>
      <c r="BY2081" s="9"/>
      <c r="BZ2081" s="9"/>
      <c r="CA2081" s="9"/>
      <c r="CB2081" s="9"/>
      <c r="CC2081" s="9"/>
      <c r="CD2081" s="9"/>
      <c r="CE2081" s="9"/>
      <c r="CF2081" s="9"/>
      <c r="CG2081" s="9"/>
      <c r="CH2081" s="9"/>
      <c r="CI2081" s="9"/>
      <c r="CJ2081" s="9"/>
      <c r="CK2081" s="9"/>
      <c r="CL2081" s="9"/>
      <c r="CM2081" s="9"/>
      <c r="CN2081" s="9"/>
      <c r="CO2081" s="9"/>
      <c r="CP2081" s="9"/>
      <c r="CQ2081" s="9"/>
      <c r="CR2081" s="9"/>
      <c r="CS2081" s="9"/>
      <c r="CT2081" s="9"/>
      <c r="CU2081" s="9"/>
      <c r="CV2081" s="9"/>
      <c r="CW2081" s="9"/>
      <c r="CX2081" s="9"/>
      <c r="CY2081" s="9"/>
      <c r="CZ2081" s="9"/>
      <c r="DA2081" s="9"/>
      <c r="DB2081" s="9"/>
      <c r="DC2081" s="9"/>
      <c r="DD2081" s="9"/>
      <c r="DE2081" s="9"/>
      <c r="DF2081" s="9"/>
      <c r="DG2081" s="9"/>
      <c r="DH2081" s="9"/>
      <c r="DI2081" s="9"/>
      <c r="DJ2081" s="9"/>
      <c r="DK2081" s="9"/>
      <c r="DL2081" s="9"/>
      <c r="DM2081" s="9"/>
      <c r="DN2081" s="9"/>
      <c r="DO2081" s="9"/>
      <c r="DP2081" s="9"/>
      <c r="DQ2081" s="9"/>
    </row>
    <row r="2082" spans="1:121" hidden="1">
      <c r="A2082" s="9"/>
      <c r="B2082" s="9"/>
      <c r="C2082" s="9"/>
      <c r="D2082" s="9"/>
      <c r="E2082" s="9"/>
      <c r="F2082" s="9"/>
      <c r="G2082" s="9"/>
      <c r="H2082" s="9"/>
      <c r="I2082" s="9"/>
      <c r="J2082" s="9"/>
      <c r="K2082" s="9"/>
      <c r="L2082" s="9"/>
      <c r="M2082" s="9"/>
      <c r="N2082" s="9"/>
      <c r="O2082" s="9"/>
      <c r="P2082" s="9"/>
      <c r="Q2082" s="9"/>
      <c r="R2082" s="9"/>
      <c r="S2082" s="9"/>
      <c r="T2082" s="9"/>
      <c r="U2082" s="9"/>
      <c r="V2082" s="9"/>
      <c r="W2082" s="9"/>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c r="BU2082" s="6"/>
      <c r="BV2082" s="6"/>
      <c r="BW2082" s="9"/>
      <c r="BX2082" s="9"/>
      <c r="BY2082" s="9"/>
      <c r="BZ2082" s="9"/>
      <c r="CA2082" s="9"/>
      <c r="CB2082" s="9"/>
      <c r="CC2082" s="9"/>
      <c r="CD2082" s="9"/>
      <c r="CE2082" s="9"/>
      <c r="CF2082" s="9"/>
      <c r="CG2082" s="9"/>
      <c r="CH2082" s="9"/>
      <c r="CI2082" s="9"/>
      <c r="CJ2082" s="9"/>
      <c r="CK2082" s="9"/>
      <c r="CL2082" s="9"/>
      <c r="CM2082" s="9"/>
      <c r="CN2082" s="9"/>
      <c r="CO2082" s="9"/>
      <c r="CP2082" s="9"/>
      <c r="CQ2082" s="9"/>
      <c r="CR2082" s="9"/>
      <c r="CS2082" s="9"/>
      <c r="CT2082" s="9"/>
      <c r="CU2082" s="9"/>
      <c r="CV2082" s="9"/>
      <c r="CW2082" s="9"/>
      <c r="CX2082" s="9"/>
      <c r="CY2082" s="9"/>
      <c r="CZ2082" s="9"/>
      <c r="DA2082" s="9"/>
      <c r="DB2082" s="9"/>
      <c r="DC2082" s="9"/>
      <c r="DD2082" s="9"/>
      <c r="DE2082" s="9"/>
      <c r="DF2082" s="9"/>
      <c r="DG2082" s="9"/>
      <c r="DH2082" s="9"/>
      <c r="DI2082" s="9"/>
      <c r="DJ2082" s="9"/>
      <c r="DK2082" s="9"/>
      <c r="DL2082" s="9"/>
      <c r="DM2082" s="9"/>
      <c r="DN2082" s="9"/>
      <c r="DO2082" s="9"/>
      <c r="DP2082" s="9"/>
      <c r="DQ2082" s="9"/>
    </row>
    <row r="2083" spans="1:121" hidden="1">
      <c r="A2083" s="9"/>
      <c r="B2083" s="9"/>
      <c r="C2083" s="9"/>
      <c r="D2083" s="9"/>
      <c r="E2083" s="9"/>
      <c r="F2083" s="9"/>
      <c r="G2083" s="9"/>
      <c r="H2083" s="9"/>
      <c r="I2083" s="9"/>
      <c r="J2083" s="9"/>
      <c r="K2083" s="9"/>
      <c r="L2083" s="9"/>
      <c r="M2083" s="9"/>
      <c r="N2083" s="9"/>
      <c r="O2083" s="9"/>
      <c r="P2083" s="9"/>
      <c r="Q2083" s="9"/>
      <c r="R2083" s="9"/>
      <c r="S2083" s="9"/>
      <c r="T2083" s="9"/>
      <c r="U2083" s="9"/>
      <c r="V2083" s="9"/>
      <c r="W2083" s="9"/>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c r="BU2083" s="6"/>
      <c r="BV2083" s="6"/>
      <c r="BW2083" s="9"/>
      <c r="BX2083" s="9"/>
      <c r="BY2083" s="9"/>
      <c r="BZ2083" s="9"/>
      <c r="CA2083" s="9"/>
      <c r="CB2083" s="9"/>
      <c r="CC2083" s="9"/>
      <c r="CD2083" s="9"/>
      <c r="CE2083" s="9"/>
      <c r="CF2083" s="9"/>
      <c r="CG2083" s="9"/>
      <c r="CH2083" s="9"/>
      <c r="CI2083" s="9"/>
      <c r="CJ2083" s="9"/>
      <c r="CK2083" s="9"/>
      <c r="CL2083" s="9"/>
      <c r="CM2083" s="9"/>
      <c r="CN2083" s="9"/>
      <c r="CO2083" s="9"/>
      <c r="CP2083" s="9"/>
      <c r="CQ2083" s="9"/>
      <c r="CR2083" s="9"/>
      <c r="CS2083" s="9"/>
      <c r="CT2083" s="9"/>
      <c r="CU2083" s="9"/>
      <c r="CV2083" s="9"/>
      <c r="CW2083" s="9"/>
      <c r="CX2083" s="9"/>
      <c r="CY2083" s="9"/>
      <c r="CZ2083" s="9"/>
      <c r="DA2083" s="9"/>
      <c r="DB2083" s="9"/>
      <c r="DC2083" s="9"/>
      <c r="DD2083" s="9"/>
      <c r="DE2083" s="9"/>
      <c r="DF2083" s="9"/>
      <c r="DG2083" s="9"/>
      <c r="DH2083" s="9"/>
      <c r="DI2083" s="9"/>
      <c r="DJ2083" s="9"/>
      <c r="DK2083" s="9"/>
      <c r="DL2083" s="9"/>
      <c r="DM2083" s="9"/>
      <c r="DN2083" s="9"/>
      <c r="DO2083" s="9"/>
      <c r="DP2083" s="9"/>
      <c r="DQ2083" s="9"/>
    </row>
    <row r="2084" spans="1:121" hidden="1">
      <c r="A2084" s="9"/>
      <c r="B2084" s="9"/>
      <c r="C2084" s="9"/>
      <c r="D2084" s="9"/>
      <c r="E2084" s="9"/>
      <c r="F2084" s="9"/>
      <c r="G2084" s="9"/>
      <c r="H2084" s="9"/>
      <c r="I2084" s="9"/>
      <c r="J2084" s="9"/>
      <c r="K2084" s="9"/>
      <c r="L2084" s="9"/>
      <c r="M2084" s="9"/>
      <c r="N2084" s="9"/>
      <c r="O2084" s="9"/>
      <c r="P2084" s="9"/>
      <c r="Q2084" s="9"/>
      <c r="R2084" s="9"/>
      <c r="S2084" s="9"/>
      <c r="T2084" s="9"/>
      <c r="U2084" s="9"/>
      <c r="V2084" s="9"/>
      <c r="W2084" s="9"/>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c r="BU2084" s="6"/>
      <c r="BV2084" s="6"/>
      <c r="BW2084" s="9"/>
      <c r="BX2084" s="9"/>
      <c r="BY2084" s="9"/>
      <c r="BZ2084" s="9"/>
      <c r="CA2084" s="9"/>
      <c r="CB2084" s="9"/>
      <c r="CC2084" s="9"/>
      <c r="CD2084" s="9"/>
      <c r="CE2084" s="9"/>
      <c r="CF2084" s="9"/>
      <c r="CG2084" s="9"/>
      <c r="CH2084" s="9"/>
      <c r="CI2084" s="9"/>
      <c r="CJ2084" s="9"/>
      <c r="CK2084" s="9"/>
      <c r="CL2084" s="9"/>
      <c r="CM2084" s="9"/>
      <c r="CN2084" s="9"/>
      <c r="CO2084" s="9"/>
      <c r="CP2084" s="9"/>
      <c r="CQ2084" s="9"/>
      <c r="CR2084" s="9"/>
      <c r="CS2084" s="9"/>
      <c r="CT2084" s="9"/>
      <c r="CU2084" s="9"/>
      <c r="CV2084" s="9"/>
      <c r="CW2084" s="9"/>
      <c r="CX2084" s="9"/>
      <c r="CY2084" s="9"/>
      <c r="CZ2084" s="9"/>
      <c r="DA2084" s="9"/>
      <c r="DB2084" s="9"/>
      <c r="DC2084" s="9"/>
      <c r="DD2084" s="9"/>
      <c r="DE2084" s="9"/>
      <c r="DF2084" s="9"/>
      <c r="DG2084" s="9"/>
      <c r="DH2084" s="9"/>
      <c r="DI2084" s="9"/>
      <c r="DJ2084" s="9"/>
      <c r="DK2084" s="9"/>
      <c r="DL2084" s="9"/>
      <c r="DM2084" s="9"/>
      <c r="DN2084" s="9"/>
      <c r="DO2084" s="9"/>
      <c r="DP2084" s="9"/>
      <c r="DQ2084" s="9"/>
    </row>
    <row r="2085" spans="1:121" hidden="1">
      <c r="A2085" s="9"/>
      <c r="B2085" s="9"/>
      <c r="C2085" s="9"/>
      <c r="D2085" s="9"/>
      <c r="E2085" s="9"/>
      <c r="F2085" s="9"/>
      <c r="G2085" s="9"/>
      <c r="H2085" s="9"/>
      <c r="I2085" s="9"/>
      <c r="J2085" s="9"/>
      <c r="K2085" s="9"/>
      <c r="L2085" s="9"/>
      <c r="M2085" s="9"/>
      <c r="N2085" s="9"/>
      <c r="O2085" s="9"/>
      <c r="P2085" s="9"/>
      <c r="Q2085" s="9"/>
      <c r="R2085" s="9"/>
      <c r="S2085" s="9"/>
      <c r="T2085" s="9"/>
      <c r="U2085" s="9"/>
      <c r="V2085" s="9"/>
      <c r="W2085" s="9"/>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c r="BU2085" s="6"/>
      <c r="BV2085" s="6"/>
      <c r="BW2085" s="9"/>
      <c r="BX2085" s="9"/>
      <c r="BY2085" s="9"/>
      <c r="BZ2085" s="9"/>
      <c r="CA2085" s="9"/>
      <c r="CB2085" s="9"/>
      <c r="CC2085" s="9"/>
      <c r="CD2085" s="9"/>
      <c r="CE2085" s="9"/>
      <c r="CF2085" s="9"/>
      <c r="CG2085" s="9"/>
      <c r="CH2085" s="9"/>
      <c r="CI2085" s="9"/>
      <c r="CJ2085" s="9"/>
      <c r="CK2085" s="9"/>
      <c r="CL2085" s="9"/>
      <c r="CM2085" s="9"/>
      <c r="CN2085" s="9"/>
      <c r="CO2085" s="9"/>
      <c r="CP2085" s="9"/>
      <c r="CQ2085" s="9"/>
      <c r="CR2085" s="9"/>
      <c r="CS2085" s="9"/>
      <c r="CT2085" s="9"/>
      <c r="CU2085" s="9"/>
      <c r="CV2085" s="9"/>
      <c r="CW2085" s="9"/>
      <c r="CX2085" s="9"/>
      <c r="CY2085" s="9"/>
      <c r="CZ2085" s="9"/>
      <c r="DA2085" s="9"/>
      <c r="DB2085" s="9"/>
      <c r="DC2085" s="9"/>
      <c r="DD2085" s="9"/>
      <c r="DE2085" s="9"/>
      <c r="DF2085" s="9"/>
      <c r="DG2085" s="9"/>
      <c r="DH2085" s="9"/>
      <c r="DI2085" s="9"/>
      <c r="DJ2085" s="9"/>
      <c r="DK2085" s="9"/>
      <c r="DL2085" s="9"/>
      <c r="DM2085" s="9"/>
      <c r="DN2085" s="9"/>
      <c r="DO2085" s="9"/>
      <c r="DP2085" s="9"/>
      <c r="DQ2085" s="9"/>
    </row>
    <row r="2086" spans="1:121" hidden="1">
      <c r="A2086" s="9"/>
      <c r="B2086" s="9"/>
      <c r="C2086" s="9"/>
      <c r="D2086" s="9"/>
      <c r="E2086" s="9"/>
      <c r="F2086" s="9"/>
      <c r="G2086" s="9"/>
      <c r="H2086" s="9"/>
      <c r="I2086" s="9"/>
      <c r="J2086" s="9"/>
      <c r="K2086" s="9"/>
      <c r="L2086" s="9"/>
      <c r="M2086" s="9"/>
      <c r="N2086" s="9"/>
      <c r="O2086" s="9"/>
      <c r="P2086" s="9"/>
      <c r="Q2086" s="9"/>
      <c r="R2086" s="9"/>
      <c r="S2086" s="9"/>
      <c r="T2086" s="9"/>
      <c r="U2086" s="9"/>
      <c r="V2086" s="9"/>
      <c r="W2086" s="9"/>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c r="BU2086" s="6"/>
      <c r="BV2086" s="6"/>
      <c r="BW2086" s="9"/>
      <c r="BX2086" s="9"/>
      <c r="BY2086" s="9"/>
      <c r="BZ2086" s="9"/>
      <c r="CA2086" s="9"/>
      <c r="CB2086" s="9"/>
      <c r="CC2086" s="9"/>
      <c r="CD2086" s="9"/>
      <c r="CE2086" s="9"/>
      <c r="CF2086" s="9"/>
      <c r="CG2086" s="9"/>
      <c r="CH2086" s="9"/>
      <c r="CI2086" s="9"/>
      <c r="CJ2086" s="9"/>
      <c r="CK2086" s="9"/>
      <c r="CL2086" s="9"/>
      <c r="CM2086" s="9"/>
      <c r="CN2086" s="9"/>
      <c r="CO2086" s="9"/>
      <c r="CP2086" s="9"/>
      <c r="CQ2086" s="9"/>
      <c r="CR2086" s="9"/>
      <c r="CS2086" s="9"/>
      <c r="CT2086" s="9"/>
      <c r="CU2086" s="9"/>
      <c r="CV2086" s="9"/>
      <c r="CW2086" s="9"/>
      <c r="CX2086" s="9"/>
      <c r="CY2086" s="9"/>
      <c r="CZ2086" s="9"/>
      <c r="DA2086" s="9"/>
      <c r="DB2086" s="9"/>
      <c r="DC2086" s="9"/>
      <c r="DD2086" s="9"/>
      <c r="DE2086" s="9"/>
      <c r="DF2086" s="9"/>
      <c r="DG2086" s="9"/>
      <c r="DH2086" s="9"/>
      <c r="DI2086" s="9"/>
      <c r="DJ2086" s="9"/>
      <c r="DK2086" s="9"/>
      <c r="DL2086" s="9"/>
      <c r="DM2086" s="9"/>
      <c r="DN2086" s="9"/>
      <c r="DO2086" s="9"/>
      <c r="DP2086" s="9"/>
      <c r="DQ2086" s="9"/>
    </row>
    <row r="2087" spans="1:121" hidden="1">
      <c r="A2087" s="9"/>
      <c r="B2087" s="9"/>
      <c r="C2087" s="9"/>
      <c r="D2087" s="9"/>
      <c r="E2087" s="9"/>
      <c r="F2087" s="9"/>
      <c r="G2087" s="9"/>
      <c r="H2087" s="9"/>
      <c r="I2087" s="9"/>
      <c r="J2087" s="9"/>
      <c r="K2087" s="9"/>
      <c r="L2087" s="9"/>
      <c r="M2087" s="9"/>
      <c r="N2087" s="9"/>
      <c r="O2087" s="9"/>
      <c r="P2087" s="9"/>
      <c r="Q2087" s="9"/>
      <c r="R2087" s="9"/>
      <c r="S2087" s="9"/>
      <c r="T2087" s="9"/>
      <c r="U2087" s="9"/>
      <c r="V2087" s="9"/>
      <c r="W2087" s="9"/>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c r="BU2087" s="6"/>
      <c r="BV2087" s="6"/>
      <c r="BW2087" s="9"/>
      <c r="BX2087" s="9"/>
      <c r="BY2087" s="9"/>
      <c r="BZ2087" s="9"/>
      <c r="CA2087" s="9"/>
      <c r="CB2087" s="9"/>
      <c r="CC2087" s="9"/>
      <c r="CD2087" s="9"/>
      <c r="CE2087" s="9"/>
      <c r="CF2087" s="9"/>
      <c r="CG2087" s="9"/>
      <c r="CH2087" s="9"/>
      <c r="CI2087" s="9"/>
      <c r="CJ2087" s="9"/>
      <c r="CK2087" s="9"/>
      <c r="CL2087" s="9"/>
      <c r="CM2087" s="9"/>
      <c r="CN2087" s="9"/>
      <c r="CO2087" s="9"/>
      <c r="CP2087" s="9"/>
      <c r="CQ2087" s="9"/>
      <c r="CR2087" s="9"/>
      <c r="CS2087" s="9"/>
      <c r="CT2087" s="9"/>
      <c r="CU2087" s="9"/>
      <c r="CV2087" s="9"/>
      <c r="CW2087" s="9"/>
      <c r="CX2087" s="9"/>
      <c r="CY2087" s="9"/>
      <c r="CZ2087" s="9"/>
      <c r="DA2087" s="9"/>
      <c r="DB2087" s="9"/>
      <c r="DC2087" s="9"/>
      <c r="DD2087" s="9"/>
      <c r="DE2087" s="9"/>
      <c r="DF2087" s="9"/>
      <c r="DG2087" s="9"/>
      <c r="DH2087" s="9"/>
      <c r="DI2087" s="9"/>
      <c r="DJ2087" s="9"/>
      <c r="DK2087" s="9"/>
      <c r="DL2087" s="9"/>
      <c r="DM2087" s="9"/>
      <c r="DN2087" s="9"/>
      <c r="DO2087" s="9"/>
      <c r="DP2087" s="9"/>
      <c r="DQ2087" s="9"/>
    </row>
    <row r="2088" spans="1:121" hidden="1">
      <c r="A2088" s="9"/>
      <c r="B2088" s="9"/>
      <c r="C2088" s="9"/>
      <c r="D2088" s="9"/>
      <c r="E2088" s="9"/>
      <c r="F2088" s="9"/>
      <c r="G2088" s="9"/>
      <c r="H2088" s="9"/>
      <c r="I2088" s="9"/>
      <c r="J2088" s="9"/>
      <c r="K2088" s="9"/>
      <c r="L2088" s="9"/>
      <c r="M2088" s="9"/>
      <c r="N2088" s="9"/>
      <c r="O2088" s="9"/>
      <c r="P2088" s="9"/>
      <c r="Q2088" s="9"/>
      <c r="R2088" s="9"/>
      <c r="S2088" s="9"/>
      <c r="T2088" s="9"/>
      <c r="U2088" s="9"/>
      <c r="V2088" s="9"/>
      <c r="W2088" s="9"/>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c r="BU2088" s="6"/>
      <c r="BV2088" s="6"/>
      <c r="BW2088" s="9"/>
      <c r="BX2088" s="9"/>
      <c r="BY2088" s="9"/>
      <c r="BZ2088" s="9"/>
      <c r="CA2088" s="9"/>
      <c r="CB2088" s="9"/>
      <c r="CC2088" s="9"/>
      <c r="CD2088" s="9"/>
      <c r="CE2088" s="9"/>
      <c r="CF2088" s="9"/>
      <c r="CG2088" s="9"/>
      <c r="CH2088" s="9"/>
      <c r="CI2088" s="9"/>
      <c r="CJ2088" s="9"/>
      <c r="CK2088" s="9"/>
      <c r="CL2088" s="9"/>
      <c r="CM2088" s="9"/>
      <c r="CN2088" s="9"/>
      <c r="CO2088" s="9"/>
      <c r="CP2088" s="9"/>
      <c r="CQ2088" s="9"/>
      <c r="CR2088" s="9"/>
      <c r="CS2088" s="9"/>
      <c r="CT2088" s="9"/>
      <c r="CU2088" s="9"/>
      <c r="CV2088" s="9"/>
      <c r="CW2088" s="9"/>
      <c r="CX2088" s="9"/>
      <c r="CY2088" s="9"/>
      <c r="CZ2088" s="9"/>
      <c r="DA2088" s="9"/>
      <c r="DB2088" s="9"/>
      <c r="DC2088" s="9"/>
      <c r="DD2088" s="9"/>
      <c r="DE2088" s="9"/>
      <c r="DF2088" s="9"/>
      <c r="DG2088" s="9"/>
      <c r="DH2088" s="9"/>
      <c r="DI2088" s="9"/>
      <c r="DJ2088" s="9"/>
      <c r="DK2088" s="9"/>
      <c r="DL2088" s="9"/>
      <c r="DM2088" s="9"/>
      <c r="DN2088" s="9"/>
      <c r="DO2088" s="9"/>
      <c r="DP2088" s="9"/>
      <c r="DQ2088" s="9"/>
    </row>
    <row r="2089" spans="1:121" hidden="1">
      <c r="A2089" s="9"/>
      <c r="B2089" s="9"/>
      <c r="C2089" s="9"/>
      <c r="D2089" s="9"/>
      <c r="E2089" s="9"/>
      <c r="F2089" s="9"/>
      <c r="G2089" s="9"/>
      <c r="H2089" s="9"/>
      <c r="I2089" s="9"/>
      <c r="J2089" s="9"/>
      <c r="K2089" s="9"/>
      <c r="L2089" s="9"/>
      <c r="M2089" s="9"/>
      <c r="N2089" s="9"/>
      <c r="O2089" s="9"/>
      <c r="P2089" s="9"/>
      <c r="Q2089" s="9"/>
      <c r="R2089" s="9"/>
      <c r="S2089" s="9"/>
      <c r="T2089" s="9"/>
      <c r="U2089" s="9"/>
      <c r="V2089" s="9"/>
      <c r="W2089" s="9"/>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c r="BU2089" s="6"/>
      <c r="BV2089" s="6"/>
      <c r="BW2089" s="9"/>
      <c r="BX2089" s="9"/>
      <c r="BY2089" s="9"/>
      <c r="BZ2089" s="9"/>
      <c r="CA2089" s="9"/>
      <c r="CB2089" s="9"/>
      <c r="CC2089" s="9"/>
      <c r="CD2089" s="9"/>
      <c r="CE2089" s="9"/>
      <c r="CF2089" s="9"/>
      <c r="CG2089" s="9"/>
      <c r="CH2089" s="9"/>
      <c r="CI2089" s="9"/>
      <c r="CJ2089" s="9"/>
      <c r="CK2089" s="9"/>
      <c r="CL2089" s="9"/>
      <c r="CM2089" s="9"/>
      <c r="CN2089" s="9"/>
      <c r="CO2089" s="9"/>
      <c r="CP2089" s="9"/>
      <c r="CQ2089" s="9"/>
      <c r="CR2089" s="9"/>
      <c r="CS2089" s="9"/>
      <c r="CT2089" s="9"/>
      <c r="CU2089" s="9"/>
      <c r="CV2089" s="9"/>
      <c r="CW2089" s="9"/>
      <c r="CX2089" s="9"/>
      <c r="CY2089" s="9"/>
      <c r="CZ2089" s="9"/>
      <c r="DA2089" s="9"/>
      <c r="DB2089" s="9"/>
      <c r="DC2089" s="9"/>
      <c r="DD2089" s="9"/>
      <c r="DE2089" s="9"/>
      <c r="DF2089" s="9"/>
      <c r="DG2089" s="9"/>
      <c r="DH2089" s="9"/>
      <c r="DI2089" s="9"/>
      <c r="DJ2089" s="9"/>
      <c r="DK2089" s="9"/>
      <c r="DL2089" s="9"/>
      <c r="DM2089" s="9"/>
      <c r="DN2089" s="9"/>
      <c r="DO2089" s="9"/>
      <c r="DP2089" s="9"/>
      <c r="DQ2089" s="9"/>
    </row>
    <row r="2090" spans="1:121" hidden="1">
      <c r="A2090" s="9"/>
      <c r="B2090" s="9"/>
      <c r="C2090" s="9"/>
      <c r="D2090" s="9"/>
      <c r="E2090" s="9"/>
      <c r="F2090" s="9"/>
      <c r="G2090" s="9"/>
      <c r="H2090" s="9"/>
      <c r="I2090" s="9"/>
      <c r="J2090" s="9"/>
      <c r="K2090" s="9"/>
      <c r="L2090" s="9"/>
      <c r="M2090" s="9"/>
      <c r="N2090" s="9"/>
      <c r="O2090" s="9"/>
      <c r="P2090" s="9"/>
      <c r="Q2090" s="9"/>
      <c r="R2090" s="9"/>
      <c r="S2090" s="9"/>
      <c r="T2090" s="9"/>
      <c r="U2090" s="9"/>
      <c r="V2090" s="9"/>
      <c r="W2090" s="9"/>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c r="BU2090" s="6"/>
      <c r="BV2090" s="6"/>
      <c r="BW2090" s="9"/>
      <c r="BX2090" s="9"/>
      <c r="BY2090" s="9"/>
      <c r="BZ2090" s="9"/>
      <c r="CA2090" s="9"/>
      <c r="CB2090" s="9"/>
      <c r="CC2090" s="9"/>
      <c r="CD2090" s="9"/>
      <c r="CE2090" s="9"/>
      <c r="CF2090" s="9"/>
      <c r="CG2090" s="9"/>
      <c r="CH2090" s="9"/>
      <c r="CI2090" s="9"/>
      <c r="CJ2090" s="9"/>
      <c r="CK2090" s="9"/>
      <c r="CL2090" s="9"/>
      <c r="CM2090" s="9"/>
      <c r="CN2090" s="9"/>
      <c r="CO2090" s="9"/>
      <c r="CP2090" s="9"/>
      <c r="CQ2090" s="9"/>
      <c r="CR2090" s="9"/>
      <c r="CS2090" s="9"/>
      <c r="CT2090" s="9"/>
      <c r="CU2090" s="9"/>
      <c r="CV2090" s="9"/>
      <c r="CW2090" s="9"/>
      <c r="CX2090" s="9"/>
      <c r="CY2090" s="9"/>
      <c r="CZ2090" s="9"/>
      <c r="DA2090" s="9"/>
      <c r="DB2090" s="9"/>
      <c r="DC2090" s="9"/>
      <c r="DD2090" s="9"/>
      <c r="DE2090" s="9"/>
      <c r="DF2090" s="9"/>
      <c r="DG2090" s="9"/>
      <c r="DH2090" s="9"/>
      <c r="DI2090" s="9"/>
      <c r="DJ2090" s="9"/>
      <c r="DK2090" s="9"/>
      <c r="DL2090" s="9"/>
      <c r="DM2090" s="9"/>
      <c r="DN2090" s="9"/>
      <c r="DO2090" s="9"/>
      <c r="DP2090" s="9"/>
      <c r="DQ2090" s="9"/>
    </row>
    <row r="2091" spans="1:121" hidden="1">
      <c r="A2091" s="9"/>
      <c r="B2091" s="9"/>
      <c r="C2091" s="9"/>
      <c r="D2091" s="9"/>
      <c r="E2091" s="9"/>
      <c r="F2091" s="9"/>
      <c r="G2091" s="9"/>
      <c r="H2091" s="9"/>
      <c r="I2091" s="9"/>
      <c r="J2091" s="9"/>
      <c r="K2091" s="9"/>
      <c r="L2091" s="9"/>
      <c r="M2091" s="9"/>
      <c r="N2091" s="9"/>
      <c r="O2091" s="9"/>
      <c r="P2091" s="9"/>
      <c r="Q2091" s="9"/>
      <c r="R2091" s="9"/>
      <c r="S2091" s="9"/>
      <c r="T2091" s="9"/>
      <c r="U2091" s="9"/>
      <c r="V2091" s="9"/>
      <c r="W2091" s="9"/>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c r="BU2091" s="6"/>
      <c r="BV2091" s="6"/>
      <c r="BW2091" s="9"/>
      <c r="BX2091" s="9"/>
      <c r="BY2091" s="9"/>
      <c r="BZ2091" s="9"/>
      <c r="CA2091" s="9"/>
      <c r="CB2091" s="9"/>
      <c r="CC2091" s="9"/>
      <c r="CD2091" s="9"/>
      <c r="CE2091" s="9"/>
      <c r="CF2091" s="9"/>
      <c r="CG2091" s="9"/>
      <c r="CH2091" s="9"/>
      <c r="CI2091" s="9"/>
      <c r="CJ2091" s="9"/>
      <c r="CK2091" s="9"/>
      <c r="CL2091" s="9"/>
      <c r="CM2091" s="9"/>
      <c r="CN2091" s="9"/>
      <c r="CO2091" s="9"/>
      <c r="CP2091" s="9"/>
      <c r="CQ2091" s="9"/>
      <c r="CR2091" s="9"/>
      <c r="CS2091" s="9"/>
      <c r="CT2091" s="9"/>
      <c r="CU2091" s="9"/>
      <c r="CV2091" s="9"/>
      <c r="CW2091" s="9"/>
      <c r="CX2091" s="9"/>
      <c r="CY2091" s="9"/>
      <c r="CZ2091" s="9"/>
      <c r="DA2091" s="9"/>
      <c r="DB2091" s="9"/>
      <c r="DC2091" s="9"/>
      <c r="DD2091" s="9"/>
      <c r="DE2091" s="9"/>
      <c r="DF2091" s="9"/>
      <c r="DG2091" s="9"/>
      <c r="DH2091" s="9"/>
      <c r="DI2091" s="9"/>
      <c r="DJ2091" s="9"/>
      <c r="DK2091" s="9"/>
      <c r="DL2091" s="9"/>
      <c r="DM2091" s="9"/>
      <c r="DN2091" s="9"/>
      <c r="DO2091" s="9"/>
      <c r="DP2091" s="9"/>
      <c r="DQ2091" s="9"/>
    </row>
    <row r="2092" spans="1:121" hidden="1">
      <c r="A2092" s="9"/>
      <c r="B2092" s="9"/>
      <c r="C2092" s="9"/>
      <c r="D2092" s="9"/>
      <c r="E2092" s="9"/>
      <c r="F2092" s="9"/>
      <c r="G2092" s="9"/>
      <c r="H2092" s="9"/>
      <c r="I2092" s="9"/>
      <c r="J2092" s="9"/>
      <c r="K2092" s="9"/>
      <c r="L2092" s="9"/>
      <c r="M2092" s="9"/>
      <c r="N2092" s="9"/>
      <c r="O2092" s="9"/>
      <c r="P2092" s="9"/>
      <c r="Q2092" s="9"/>
      <c r="R2092" s="9"/>
      <c r="S2092" s="9"/>
      <c r="T2092" s="9"/>
      <c r="U2092" s="9"/>
      <c r="V2092" s="9"/>
      <c r="W2092" s="9"/>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c r="BU2092" s="6"/>
      <c r="BV2092" s="6"/>
      <c r="BW2092" s="9"/>
      <c r="BX2092" s="9"/>
      <c r="BY2092" s="9"/>
      <c r="BZ2092" s="9"/>
      <c r="CA2092" s="9"/>
      <c r="CB2092" s="9"/>
      <c r="CC2092" s="9"/>
      <c r="CD2092" s="9"/>
      <c r="CE2092" s="9"/>
      <c r="CF2092" s="9"/>
      <c r="CG2092" s="9"/>
      <c r="CH2092" s="9"/>
      <c r="CI2092" s="9"/>
      <c r="CJ2092" s="9"/>
      <c r="CK2092" s="9"/>
      <c r="CL2092" s="9"/>
      <c r="CM2092" s="9"/>
      <c r="CN2092" s="9"/>
      <c r="CO2092" s="9"/>
      <c r="CP2092" s="9"/>
      <c r="CQ2092" s="9"/>
      <c r="CR2092" s="9"/>
      <c r="CS2092" s="9"/>
      <c r="CT2092" s="9"/>
      <c r="CU2092" s="9"/>
      <c r="CV2092" s="9"/>
      <c r="CW2092" s="9"/>
      <c r="CX2092" s="9"/>
      <c r="CY2092" s="9"/>
      <c r="CZ2092" s="9"/>
      <c r="DA2092" s="9"/>
      <c r="DB2092" s="9"/>
      <c r="DC2092" s="9"/>
      <c r="DD2092" s="9"/>
      <c r="DE2092" s="9"/>
      <c r="DF2092" s="9"/>
      <c r="DG2092" s="9"/>
      <c r="DH2092" s="9"/>
      <c r="DI2092" s="9"/>
      <c r="DJ2092" s="9"/>
      <c r="DK2092" s="9"/>
      <c r="DL2092" s="9"/>
      <c r="DM2092" s="9"/>
      <c r="DN2092" s="9"/>
      <c r="DO2092" s="9"/>
      <c r="DP2092" s="9"/>
      <c r="DQ2092" s="9"/>
    </row>
    <row r="2093" spans="1:121" hidden="1">
      <c r="A2093" s="9"/>
      <c r="B2093" s="9"/>
      <c r="C2093" s="9"/>
      <c r="D2093" s="9"/>
      <c r="E2093" s="9"/>
      <c r="F2093" s="9"/>
      <c r="G2093" s="9"/>
      <c r="H2093" s="9"/>
      <c r="I2093" s="9"/>
      <c r="J2093" s="9"/>
      <c r="K2093" s="9"/>
      <c r="L2093" s="9"/>
      <c r="M2093" s="9"/>
      <c r="N2093" s="9"/>
      <c r="O2093" s="9"/>
      <c r="P2093" s="9"/>
      <c r="Q2093" s="9"/>
      <c r="R2093" s="9"/>
      <c r="S2093" s="9"/>
      <c r="T2093" s="9"/>
      <c r="U2093" s="9"/>
      <c r="V2093" s="9"/>
      <c r="W2093" s="9"/>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c r="BU2093" s="6"/>
      <c r="BV2093" s="6"/>
      <c r="BW2093" s="9"/>
      <c r="BX2093" s="9"/>
      <c r="BY2093" s="9"/>
      <c r="BZ2093" s="9"/>
      <c r="CA2093" s="9"/>
      <c r="CB2093" s="9"/>
      <c r="CC2093" s="9"/>
      <c r="CD2093" s="9"/>
      <c r="CE2093" s="9"/>
      <c r="CF2093" s="9"/>
      <c r="CG2093" s="9"/>
      <c r="CH2093" s="9"/>
      <c r="CI2093" s="9"/>
      <c r="CJ2093" s="9"/>
      <c r="CK2093" s="9"/>
      <c r="CL2093" s="9"/>
      <c r="CM2093" s="9"/>
      <c r="CN2093" s="9"/>
      <c r="CO2093" s="9"/>
      <c r="CP2093" s="9"/>
      <c r="CQ2093" s="9"/>
      <c r="CR2093" s="9"/>
      <c r="CS2093" s="9"/>
      <c r="CT2093" s="9"/>
      <c r="CU2093" s="9"/>
      <c r="CV2093" s="9"/>
      <c r="CW2093" s="9"/>
      <c r="CX2093" s="9"/>
      <c r="CY2093" s="9"/>
      <c r="CZ2093" s="9"/>
      <c r="DA2093" s="9"/>
      <c r="DB2093" s="9"/>
      <c r="DC2093" s="9"/>
      <c r="DD2093" s="9"/>
      <c r="DE2093" s="9"/>
      <c r="DF2093" s="9"/>
      <c r="DG2093" s="9"/>
      <c r="DH2093" s="9"/>
      <c r="DI2093" s="9"/>
      <c r="DJ2093" s="9"/>
      <c r="DK2093" s="9"/>
      <c r="DL2093" s="9"/>
      <c r="DM2093" s="9"/>
      <c r="DN2093" s="9"/>
      <c r="DO2093" s="9"/>
      <c r="DP2093" s="9"/>
      <c r="DQ2093" s="9"/>
    </row>
    <row r="2094" spans="1:121" hidden="1">
      <c r="A2094" s="9"/>
      <c r="B2094" s="9"/>
      <c r="C2094" s="9"/>
      <c r="D2094" s="9"/>
      <c r="E2094" s="9"/>
      <c r="F2094" s="9"/>
      <c r="G2094" s="9"/>
      <c r="H2094" s="9"/>
      <c r="I2094" s="9"/>
      <c r="J2094" s="9"/>
      <c r="K2094" s="9"/>
      <c r="L2094" s="9"/>
      <c r="M2094" s="9"/>
      <c r="N2094" s="9"/>
      <c r="O2094" s="9"/>
      <c r="P2094" s="9"/>
      <c r="Q2094" s="9"/>
      <c r="R2094" s="9"/>
      <c r="S2094" s="9"/>
      <c r="T2094" s="9"/>
      <c r="U2094" s="9"/>
      <c r="V2094" s="9"/>
      <c r="W2094" s="9"/>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c r="BU2094" s="6"/>
      <c r="BV2094" s="6"/>
      <c r="BW2094" s="9"/>
      <c r="BX2094" s="9"/>
      <c r="BY2094" s="9"/>
      <c r="BZ2094" s="9"/>
      <c r="CA2094" s="9"/>
      <c r="CB2094" s="9"/>
      <c r="CC2094" s="9"/>
      <c r="CD2094" s="9"/>
      <c r="CE2094" s="9"/>
      <c r="CF2094" s="9"/>
      <c r="CG2094" s="9"/>
      <c r="CH2094" s="9"/>
      <c r="CI2094" s="9"/>
      <c r="CJ2094" s="9"/>
      <c r="CK2094" s="9"/>
      <c r="CL2094" s="9"/>
      <c r="CM2094" s="9"/>
      <c r="CN2094" s="9"/>
      <c r="CO2094" s="9"/>
      <c r="CP2094" s="9"/>
      <c r="CQ2094" s="9"/>
      <c r="CR2094" s="9"/>
      <c r="CS2094" s="9"/>
      <c r="CT2094" s="9"/>
      <c r="CU2094" s="9"/>
      <c r="CV2094" s="9"/>
      <c r="CW2094" s="9"/>
      <c r="CX2094" s="9"/>
      <c r="CY2094" s="9"/>
      <c r="CZ2094" s="9"/>
      <c r="DA2094" s="9"/>
      <c r="DB2094" s="9"/>
      <c r="DC2094" s="9"/>
      <c r="DD2094" s="9"/>
      <c r="DE2094" s="9"/>
      <c r="DF2094" s="9"/>
      <c r="DG2094" s="9"/>
      <c r="DH2094" s="9"/>
      <c r="DI2094" s="9"/>
      <c r="DJ2094" s="9"/>
      <c r="DK2094" s="9"/>
      <c r="DL2094" s="9"/>
      <c r="DM2094" s="9"/>
      <c r="DN2094" s="9"/>
      <c r="DO2094" s="9"/>
      <c r="DP2094" s="9"/>
      <c r="DQ2094" s="9"/>
    </row>
    <row r="2095" spans="1:121" hidden="1">
      <c r="A2095" s="9"/>
      <c r="B2095" s="9"/>
      <c r="C2095" s="9"/>
      <c r="D2095" s="9"/>
      <c r="E2095" s="9"/>
      <c r="F2095" s="9"/>
      <c r="G2095" s="9"/>
      <c r="H2095" s="9"/>
      <c r="I2095" s="9"/>
      <c r="J2095" s="9"/>
      <c r="K2095" s="9"/>
      <c r="L2095" s="9"/>
      <c r="M2095" s="9"/>
      <c r="N2095" s="9"/>
      <c r="O2095" s="9"/>
      <c r="P2095" s="9"/>
      <c r="Q2095" s="9"/>
      <c r="R2095" s="9"/>
      <c r="S2095" s="9"/>
      <c r="T2095" s="9"/>
      <c r="U2095" s="9"/>
      <c r="V2095" s="9"/>
      <c r="W2095" s="9"/>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c r="BU2095" s="6"/>
      <c r="BV2095" s="6"/>
      <c r="BW2095" s="9"/>
      <c r="BX2095" s="9"/>
      <c r="BY2095" s="9"/>
      <c r="BZ2095" s="9"/>
      <c r="CA2095" s="9"/>
      <c r="CB2095" s="9"/>
      <c r="CC2095" s="9"/>
      <c r="CD2095" s="9"/>
      <c r="CE2095" s="9"/>
      <c r="CF2095" s="9"/>
      <c r="CG2095" s="9"/>
      <c r="CH2095" s="9"/>
      <c r="CI2095" s="9"/>
      <c r="CJ2095" s="9"/>
      <c r="CK2095" s="9"/>
      <c r="CL2095" s="9"/>
      <c r="CM2095" s="9"/>
      <c r="CN2095" s="9"/>
      <c r="CO2095" s="9"/>
      <c r="CP2095" s="9"/>
      <c r="CQ2095" s="9"/>
      <c r="CR2095" s="9"/>
      <c r="CS2095" s="9"/>
      <c r="CT2095" s="9"/>
      <c r="CU2095" s="9"/>
      <c r="CV2095" s="9"/>
      <c r="CW2095" s="9"/>
      <c r="CX2095" s="9"/>
      <c r="CY2095" s="9"/>
      <c r="CZ2095" s="9"/>
      <c r="DA2095" s="9"/>
      <c r="DB2095" s="9"/>
      <c r="DC2095" s="9"/>
      <c r="DD2095" s="9"/>
      <c r="DE2095" s="9"/>
      <c r="DF2095" s="9"/>
      <c r="DG2095" s="9"/>
      <c r="DH2095" s="9"/>
      <c r="DI2095" s="9"/>
      <c r="DJ2095" s="9"/>
      <c r="DK2095" s="9"/>
      <c r="DL2095" s="9"/>
      <c r="DM2095" s="9"/>
      <c r="DN2095" s="9"/>
      <c r="DO2095" s="9"/>
      <c r="DP2095" s="9"/>
      <c r="DQ2095" s="9"/>
    </row>
    <row r="2096" spans="1:121" hidden="1">
      <c r="A2096" s="9"/>
      <c r="B2096" s="9"/>
      <c r="C2096" s="9"/>
      <c r="D2096" s="9"/>
      <c r="E2096" s="9"/>
      <c r="F2096" s="9"/>
      <c r="G2096" s="9"/>
      <c r="H2096" s="9"/>
      <c r="I2096" s="9"/>
      <c r="J2096" s="9"/>
      <c r="K2096" s="9"/>
      <c r="L2096" s="9"/>
      <c r="M2096" s="9"/>
      <c r="N2096" s="9"/>
      <c r="O2096" s="9"/>
      <c r="P2096" s="9"/>
      <c r="Q2096" s="9"/>
      <c r="R2096" s="9"/>
      <c r="S2096" s="9"/>
      <c r="T2096" s="9"/>
      <c r="U2096" s="9"/>
      <c r="V2096" s="9"/>
      <c r="W2096" s="9"/>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c r="BU2096" s="6"/>
      <c r="BV2096" s="6"/>
      <c r="BW2096" s="9"/>
      <c r="BX2096" s="9"/>
      <c r="BY2096" s="9"/>
      <c r="BZ2096" s="9"/>
      <c r="CA2096" s="9"/>
      <c r="CB2096" s="9"/>
      <c r="CC2096" s="9"/>
      <c r="CD2096" s="9"/>
      <c r="CE2096" s="9"/>
      <c r="CF2096" s="9"/>
      <c r="CG2096" s="9"/>
      <c r="CH2096" s="9"/>
      <c r="CI2096" s="9"/>
      <c r="CJ2096" s="9"/>
      <c r="CK2096" s="9"/>
      <c r="CL2096" s="9"/>
      <c r="CM2096" s="9"/>
      <c r="CN2096" s="9"/>
      <c r="CO2096" s="9"/>
      <c r="CP2096" s="9"/>
      <c r="CQ2096" s="9"/>
      <c r="CR2096" s="9"/>
      <c r="CS2096" s="9"/>
      <c r="CT2096" s="9"/>
      <c r="CU2096" s="9"/>
      <c r="CV2096" s="9"/>
      <c r="CW2096" s="9"/>
      <c r="CX2096" s="9"/>
      <c r="CY2096" s="9"/>
      <c r="CZ2096" s="9"/>
      <c r="DA2096" s="9"/>
      <c r="DB2096" s="9"/>
      <c r="DC2096" s="9"/>
      <c r="DD2096" s="9"/>
      <c r="DE2096" s="9"/>
      <c r="DF2096" s="9"/>
      <c r="DG2096" s="9"/>
      <c r="DH2096" s="9"/>
      <c r="DI2096" s="9"/>
      <c r="DJ2096" s="9"/>
      <c r="DK2096" s="9"/>
      <c r="DL2096" s="9"/>
      <c r="DM2096" s="9"/>
      <c r="DN2096" s="9"/>
      <c r="DO2096" s="9"/>
      <c r="DP2096" s="9"/>
      <c r="DQ2096" s="9"/>
    </row>
    <row r="2097" spans="1:121" hidden="1">
      <c r="A2097" s="9"/>
      <c r="B2097" s="9"/>
      <c r="C2097" s="9"/>
      <c r="D2097" s="9"/>
      <c r="E2097" s="9"/>
      <c r="F2097" s="9"/>
      <c r="G2097" s="9"/>
      <c r="H2097" s="9"/>
      <c r="I2097" s="9"/>
      <c r="J2097" s="9"/>
      <c r="K2097" s="9"/>
      <c r="L2097" s="9"/>
      <c r="M2097" s="9"/>
      <c r="N2097" s="9"/>
      <c r="O2097" s="9"/>
      <c r="P2097" s="9"/>
      <c r="Q2097" s="9"/>
      <c r="R2097" s="9"/>
      <c r="S2097" s="9"/>
      <c r="T2097" s="9"/>
      <c r="U2097" s="9"/>
      <c r="V2097" s="9"/>
      <c r="W2097" s="9"/>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c r="BU2097" s="6"/>
      <c r="BV2097" s="6"/>
      <c r="BW2097" s="9"/>
      <c r="BX2097" s="9"/>
      <c r="BY2097" s="9"/>
      <c r="BZ2097" s="9"/>
      <c r="CA2097" s="9"/>
      <c r="CB2097" s="9"/>
      <c r="CC2097" s="9"/>
      <c r="CD2097" s="9"/>
      <c r="CE2097" s="9"/>
      <c r="CF2097" s="9"/>
      <c r="CG2097" s="9"/>
      <c r="CH2097" s="9"/>
      <c r="CI2097" s="9"/>
      <c r="CJ2097" s="9"/>
      <c r="CK2097" s="9"/>
      <c r="CL2097" s="9"/>
      <c r="CM2097" s="9"/>
      <c r="CN2097" s="9"/>
      <c r="CO2097" s="9"/>
      <c r="CP2097" s="9"/>
      <c r="CQ2097" s="9"/>
      <c r="CR2097" s="9"/>
      <c r="CS2097" s="9"/>
      <c r="CT2097" s="9"/>
      <c r="CU2097" s="9"/>
      <c r="CV2097" s="9"/>
      <c r="CW2097" s="9"/>
      <c r="CX2097" s="9"/>
      <c r="CY2097" s="9"/>
      <c r="CZ2097" s="9"/>
      <c r="DA2097" s="9"/>
      <c r="DB2097" s="9"/>
      <c r="DC2097" s="9"/>
      <c r="DD2097" s="9"/>
      <c r="DE2097" s="9"/>
      <c r="DF2097" s="9"/>
      <c r="DG2097" s="9"/>
      <c r="DH2097" s="9"/>
      <c r="DI2097" s="9"/>
      <c r="DJ2097" s="9"/>
      <c r="DK2097" s="9"/>
      <c r="DL2097" s="9"/>
      <c r="DM2097" s="9"/>
      <c r="DN2097" s="9"/>
      <c r="DO2097" s="9"/>
      <c r="DP2097" s="9"/>
      <c r="DQ2097" s="9"/>
    </row>
    <row r="2098" spans="1:121" hidden="1">
      <c r="A2098" s="9"/>
      <c r="B2098" s="9"/>
      <c r="C2098" s="9"/>
      <c r="D2098" s="9"/>
      <c r="E2098" s="9"/>
      <c r="F2098" s="9"/>
      <c r="G2098" s="9"/>
      <c r="H2098" s="9"/>
      <c r="I2098" s="9"/>
      <c r="J2098" s="9"/>
      <c r="K2098" s="9"/>
      <c r="L2098" s="9"/>
      <c r="M2098" s="9"/>
      <c r="N2098" s="9"/>
      <c r="O2098" s="9"/>
      <c r="P2098" s="9"/>
      <c r="Q2098" s="9"/>
      <c r="R2098" s="9"/>
      <c r="S2098" s="9"/>
      <c r="T2098" s="9"/>
      <c r="U2098" s="9"/>
      <c r="V2098" s="9"/>
      <c r="W2098" s="9"/>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c r="BU2098" s="6"/>
      <c r="BV2098" s="6"/>
      <c r="BW2098" s="9"/>
      <c r="BX2098" s="9"/>
      <c r="BY2098" s="9"/>
      <c r="BZ2098" s="9"/>
      <c r="CA2098" s="9"/>
      <c r="CB2098" s="9"/>
      <c r="CC2098" s="9"/>
      <c r="CD2098" s="9"/>
      <c r="CE2098" s="9"/>
      <c r="CF2098" s="9"/>
      <c r="CG2098" s="9"/>
      <c r="CH2098" s="9"/>
      <c r="CI2098" s="9"/>
      <c r="CJ2098" s="9"/>
      <c r="CK2098" s="9"/>
      <c r="CL2098" s="9"/>
      <c r="CM2098" s="9"/>
      <c r="CN2098" s="9"/>
      <c r="CO2098" s="9"/>
      <c r="CP2098" s="9"/>
      <c r="CQ2098" s="9"/>
      <c r="CR2098" s="9"/>
      <c r="CS2098" s="9"/>
      <c r="CT2098" s="9"/>
      <c r="CU2098" s="9"/>
      <c r="CV2098" s="9"/>
      <c r="CW2098" s="9"/>
      <c r="CX2098" s="9"/>
      <c r="CY2098" s="9"/>
      <c r="CZ2098" s="9"/>
      <c r="DA2098" s="9"/>
      <c r="DB2098" s="9"/>
      <c r="DC2098" s="9"/>
      <c r="DD2098" s="9"/>
      <c r="DE2098" s="9"/>
      <c r="DF2098" s="9"/>
      <c r="DG2098" s="9"/>
      <c r="DH2098" s="9"/>
      <c r="DI2098" s="9"/>
      <c r="DJ2098" s="9"/>
      <c r="DK2098" s="9"/>
      <c r="DL2098" s="9"/>
      <c r="DM2098" s="9"/>
      <c r="DN2098" s="9"/>
      <c r="DO2098" s="9"/>
      <c r="DP2098" s="9"/>
      <c r="DQ2098" s="9"/>
    </row>
    <row r="2099" spans="1:121" hidden="1">
      <c r="A2099" s="9"/>
      <c r="B2099" s="9"/>
      <c r="C2099" s="9"/>
      <c r="D2099" s="9"/>
      <c r="E2099" s="9"/>
      <c r="F2099" s="9"/>
      <c r="G2099" s="9"/>
      <c r="H2099" s="9"/>
      <c r="I2099" s="9"/>
      <c r="J2099" s="9"/>
      <c r="K2099" s="9"/>
      <c r="L2099" s="9"/>
      <c r="M2099" s="9"/>
      <c r="N2099" s="9"/>
      <c r="O2099" s="9"/>
      <c r="P2099" s="9"/>
      <c r="Q2099" s="9"/>
      <c r="R2099" s="9"/>
      <c r="S2099" s="9"/>
      <c r="T2099" s="9"/>
      <c r="U2099" s="9"/>
      <c r="V2099" s="9"/>
      <c r="W2099" s="9"/>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c r="BU2099" s="6"/>
      <c r="BV2099" s="6"/>
      <c r="BW2099" s="9"/>
      <c r="BX2099" s="9"/>
      <c r="BY2099" s="9"/>
      <c r="BZ2099" s="9"/>
      <c r="CA2099" s="9"/>
      <c r="CB2099" s="9"/>
      <c r="CC2099" s="9"/>
      <c r="CD2099" s="9"/>
      <c r="CE2099" s="9"/>
      <c r="CF2099" s="9"/>
      <c r="CG2099" s="9"/>
      <c r="CH2099" s="9"/>
      <c r="CI2099" s="9"/>
      <c r="CJ2099" s="9"/>
      <c r="CK2099" s="9"/>
      <c r="CL2099" s="9"/>
      <c r="CM2099" s="9"/>
      <c r="CN2099" s="9"/>
      <c r="CO2099" s="9"/>
      <c r="CP2099" s="9"/>
      <c r="CQ2099" s="9"/>
      <c r="CR2099" s="9"/>
      <c r="CS2099" s="9"/>
      <c r="CT2099" s="9"/>
      <c r="CU2099" s="9"/>
      <c r="CV2099" s="9"/>
      <c r="CW2099" s="9"/>
      <c r="CX2099" s="9"/>
      <c r="CY2099" s="9"/>
      <c r="CZ2099" s="9"/>
      <c r="DA2099" s="9"/>
      <c r="DB2099" s="9"/>
      <c r="DC2099" s="9"/>
      <c r="DD2099" s="9"/>
      <c r="DE2099" s="9"/>
      <c r="DF2099" s="9"/>
      <c r="DG2099" s="9"/>
      <c r="DH2099" s="9"/>
      <c r="DI2099" s="9"/>
      <c r="DJ2099" s="9"/>
      <c r="DK2099" s="9"/>
      <c r="DL2099" s="9"/>
      <c r="DM2099" s="9"/>
      <c r="DN2099" s="9"/>
      <c r="DO2099" s="9"/>
      <c r="DP2099" s="9"/>
      <c r="DQ2099" s="9"/>
    </row>
    <row r="2100" spans="1:121" hidden="1">
      <c r="A2100" s="9"/>
      <c r="B2100" s="9"/>
      <c r="C2100" s="9"/>
      <c r="D2100" s="9"/>
      <c r="E2100" s="9"/>
      <c r="F2100" s="9"/>
      <c r="G2100" s="9"/>
      <c r="H2100" s="9"/>
      <c r="I2100" s="9"/>
      <c r="J2100" s="9"/>
      <c r="K2100" s="9"/>
      <c r="L2100" s="9"/>
      <c r="M2100" s="9"/>
      <c r="N2100" s="9"/>
      <c r="O2100" s="9"/>
      <c r="P2100" s="9"/>
      <c r="Q2100" s="9"/>
      <c r="R2100" s="9"/>
      <c r="S2100" s="9"/>
      <c r="T2100" s="9"/>
      <c r="U2100" s="9"/>
      <c r="V2100" s="9"/>
      <c r="W2100" s="9"/>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c r="BU2100" s="6"/>
      <c r="BV2100" s="6"/>
      <c r="BW2100" s="9"/>
      <c r="BX2100" s="9"/>
      <c r="BY2100" s="9"/>
      <c r="BZ2100" s="9"/>
      <c r="CA2100" s="9"/>
      <c r="CB2100" s="9"/>
      <c r="CC2100" s="9"/>
      <c r="CD2100" s="9"/>
      <c r="CE2100" s="9"/>
      <c r="CF2100" s="9"/>
      <c r="CG2100" s="9"/>
      <c r="CH2100" s="9"/>
      <c r="CI2100" s="9"/>
      <c r="CJ2100" s="9"/>
      <c r="CK2100" s="9"/>
      <c r="CL2100" s="9"/>
      <c r="CM2100" s="9"/>
      <c r="CN2100" s="9"/>
      <c r="CO2100" s="9"/>
      <c r="CP2100" s="9"/>
      <c r="CQ2100" s="9"/>
      <c r="CR2100" s="9"/>
      <c r="CS2100" s="9"/>
      <c r="CT2100" s="9"/>
      <c r="CU2100" s="9"/>
      <c r="CV2100" s="9"/>
      <c r="CW2100" s="9"/>
      <c r="CX2100" s="9"/>
      <c r="CY2100" s="9"/>
      <c r="CZ2100" s="9"/>
      <c r="DA2100" s="9"/>
      <c r="DB2100" s="9"/>
      <c r="DC2100" s="9"/>
      <c r="DD2100" s="9"/>
      <c r="DE2100" s="9"/>
      <c r="DF2100" s="9"/>
      <c r="DG2100" s="9"/>
      <c r="DH2100" s="9"/>
      <c r="DI2100" s="9"/>
      <c r="DJ2100" s="9"/>
      <c r="DK2100" s="9"/>
      <c r="DL2100" s="9"/>
      <c r="DM2100" s="9"/>
      <c r="DN2100" s="9"/>
      <c r="DO2100" s="9"/>
      <c r="DP2100" s="9"/>
      <c r="DQ2100" s="9"/>
    </row>
    <row r="2101" spans="1:121" hidden="1">
      <c r="A2101" s="9"/>
      <c r="B2101" s="9"/>
      <c r="C2101" s="9"/>
      <c r="D2101" s="9"/>
      <c r="E2101" s="9"/>
      <c r="F2101" s="9"/>
      <c r="G2101" s="9"/>
      <c r="H2101" s="9"/>
      <c r="I2101" s="9"/>
      <c r="J2101" s="9"/>
      <c r="K2101" s="9"/>
      <c r="L2101" s="9"/>
      <c r="M2101" s="9"/>
      <c r="N2101" s="9"/>
      <c r="O2101" s="9"/>
      <c r="P2101" s="9"/>
      <c r="Q2101" s="9"/>
      <c r="R2101" s="9"/>
      <c r="S2101" s="9"/>
      <c r="T2101" s="9"/>
      <c r="U2101" s="9"/>
      <c r="V2101" s="9"/>
      <c r="W2101" s="9"/>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c r="BU2101" s="6"/>
      <c r="BV2101" s="6"/>
      <c r="BW2101" s="9"/>
      <c r="BX2101" s="9"/>
      <c r="BY2101" s="9"/>
      <c r="BZ2101" s="9"/>
      <c r="CA2101" s="9"/>
      <c r="CB2101" s="9"/>
      <c r="CC2101" s="9"/>
      <c r="CD2101" s="9"/>
      <c r="CE2101" s="9"/>
      <c r="CF2101" s="9"/>
      <c r="CG2101" s="9"/>
      <c r="CH2101" s="9"/>
      <c r="CI2101" s="9"/>
      <c r="CJ2101" s="9"/>
      <c r="CK2101" s="9"/>
      <c r="CL2101" s="9"/>
      <c r="CM2101" s="9"/>
      <c r="CN2101" s="9"/>
      <c r="CO2101" s="9"/>
      <c r="CP2101" s="9"/>
      <c r="CQ2101" s="9"/>
      <c r="CR2101" s="9"/>
      <c r="CS2101" s="9"/>
      <c r="CT2101" s="9"/>
      <c r="CU2101" s="9"/>
      <c r="CV2101" s="9"/>
      <c r="CW2101" s="9"/>
      <c r="CX2101" s="9"/>
      <c r="CY2101" s="9"/>
      <c r="CZ2101" s="9"/>
      <c r="DA2101" s="9"/>
      <c r="DB2101" s="9"/>
      <c r="DC2101" s="9"/>
      <c r="DD2101" s="9"/>
      <c r="DE2101" s="9"/>
      <c r="DF2101" s="9"/>
      <c r="DG2101" s="9"/>
      <c r="DH2101" s="9"/>
      <c r="DI2101" s="9"/>
      <c r="DJ2101" s="9"/>
      <c r="DK2101" s="9"/>
      <c r="DL2101" s="9"/>
      <c r="DM2101" s="9"/>
      <c r="DN2101" s="9"/>
      <c r="DO2101" s="9"/>
      <c r="DP2101" s="9"/>
      <c r="DQ2101" s="9"/>
    </row>
    <row r="2102" spans="1:121" hidden="1">
      <c r="A2102" s="9"/>
      <c r="B2102" s="9"/>
      <c r="C2102" s="9"/>
      <c r="D2102" s="9"/>
      <c r="E2102" s="9"/>
      <c r="F2102" s="9"/>
      <c r="G2102" s="9"/>
      <c r="H2102" s="9"/>
      <c r="I2102" s="9"/>
      <c r="J2102" s="9"/>
      <c r="K2102" s="9"/>
      <c r="L2102" s="9"/>
      <c r="M2102" s="9"/>
      <c r="N2102" s="9"/>
      <c r="O2102" s="9"/>
      <c r="P2102" s="9"/>
      <c r="Q2102" s="9"/>
      <c r="R2102" s="9"/>
      <c r="S2102" s="9"/>
      <c r="T2102" s="9"/>
      <c r="U2102" s="9"/>
      <c r="V2102" s="9"/>
      <c r="W2102" s="9"/>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c r="BU2102" s="6"/>
      <c r="BV2102" s="6"/>
      <c r="BW2102" s="9"/>
      <c r="BX2102" s="9"/>
      <c r="BY2102" s="9"/>
      <c r="BZ2102" s="9"/>
      <c r="CA2102" s="9"/>
      <c r="CB2102" s="9"/>
      <c r="CC2102" s="9"/>
      <c r="CD2102" s="9"/>
      <c r="CE2102" s="9"/>
      <c r="CF2102" s="9"/>
      <c r="CG2102" s="9"/>
      <c r="CH2102" s="9"/>
      <c r="CI2102" s="9"/>
      <c r="CJ2102" s="9"/>
      <c r="CK2102" s="9"/>
      <c r="CL2102" s="9"/>
      <c r="CM2102" s="9"/>
      <c r="CN2102" s="9"/>
      <c r="CO2102" s="9"/>
      <c r="CP2102" s="9"/>
      <c r="CQ2102" s="9"/>
      <c r="CR2102" s="9"/>
      <c r="CS2102" s="9"/>
      <c r="CT2102" s="9"/>
      <c r="CU2102" s="9"/>
      <c r="CV2102" s="9"/>
      <c r="CW2102" s="9"/>
      <c r="CX2102" s="9"/>
      <c r="CY2102" s="9"/>
      <c r="CZ2102" s="9"/>
      <c r="DA2102" s="9"/>
      <c r="DB2102" s="9"/>
      <c r="DC2102" s="9"/>
      <c r="DD2102" s="9"/>
      <c r="DE2102" s="9"/>
      <c r="DF2102" s="9"/>
      <c r="DG2102" s="9"/>
      <c r="DH2102" s="9"/>
      <c r="DI2102" s="9"/>
      <c r="DJ2102" s="9"/>
      <c r="DK2102" s="9"/>
      <c r="DL2102" s="9"/>
      <c r="DM2102" s="9"/>
      <c r="DN2102" s="9"/>
      <c r="DO2102" s="9"/>
      <c r="DP2102" s="9"/>
      <c r="DQ2102" s="9"/>
    </row>
    <row r="2103" spans="1:121" hidden="1">
      <c r="A2103" s="9"/>
      <c r="B2103" s="9"/>
      <c r="C2103" s="9"/>
      <c r="D2103" s="9"/>
      <c r="E2103" s="9"/>
      <c r="F2103" s="9"/>
      <c r="G2103" s="9"/>
      <c r="H2103" s="9"/>
      <c r="I2103" s="9"/>
      <c r="J2103" s="9"/>
      <c r="K2103" s="9"/>
      <c r="L2103" s="9"/>
      <c r="M2103" s="9"/>
      <c r="N2103" s="9"/>
      <c r="O2103" s="9"/>
      <c r="P2103" s="9"/>
      <c r="Q2103" s="9"/>
      <c r="R2103" s="9"/>
      <c r="S2103" s="9"/>
      <c r="T2103" s="9"/>
      <c r="U2103" s="9"/>
      <c r="V2103" s="9"/>
      <c r="W2103" s="9"/>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c r="BU2103" s="6"/>
      <c r="BV2103" s="6"/>
      <c r="BW2103" s="9"/>
      <c r="BX2103" s="9"/>
      <c r="BY2103" s="9"/>
      <c r="BZ2103" s="9"/>
      <c r="CA2103" s="9"/>
      <c r="CB2103" s="9"/>
      <c r="CC2103" s="9"/>
      <c r="CD2103" s="9"/>
      <c r="CE2103" s="9"/>
      <c r="CF2103" s="9"/>
      <c r="CG2103" s="9"/>
      <c r="CH2103" s="9"/>
      <c r="CI2103" s="9"/>
      <c r="CJ2103" s="9"/>
      <c r="CK2103" s="9"/>
      <c r="CL2103" s="9"/>
      <c r="CM2103" s="9"/>
      <c r="CN2103" s="9"/>
      <c r="CO2103" s="9"/>
      <c r="CP2103" s="9"/>
      <c r="CQ2103" s="9"/>
      <c r="CR2103" s="9"/>
      <c r="CS2103" s="9"/>
      <c r="CT2103" s="9"/>
      <c r="CU2103" s="9"/>
      <c r="CV2103" s="9"/>
      <c r="CW2103" s="9"/>
      <c r="CX2103" s="9"/>
      <c r="CY2103" s="9"/>
      <c r="CZ2103" s="9"/>
      <c r="DA2103" s="9"/>
      <c r="DB2103" s="9"/>
      <c r="DC2103" s="9"/>
      <c r="DD2103" s="9"/>
      <c r="DE2103" s="9"/>
      <c r="DF2103" s="9"/>
      <c r="DG2103" s="9"/>
      <c r="DH2103" s="9"/>
      <c r="DI2103" s="9"/>
      <c r="DJ2103" s="9"/>
      <c r="DK2103" s="9"/>
      <c r="DL2103" s="9"/>
      <c r="DM2103" s="9"/>
      <c r="DN2103" s="9"/>
      <c r="DO2103" s="9"/>
      <c r="DP2103" s="9"/>
      <c r="DQ2103" s="9"/>
    </row>
    <row r="2104" spans="1:121" hidden="1">
      <c r="A2104" s="9"/>
      <c r="B2104" s="9"/>
      <c r="C2104" s="9"/>
      <c r="D2104" s="9"/>
      <c r="E2104" s="9"/>
      <c r="F2104" s="9"/>
      <c r="G2104" s="9"/>
      <c r="H2104" s="9"/>
      <c r="I2104" s="9"/>
      <c r="J2104" s="9"/>
      <c r="K2104" s="9"/>
      <c r="L2104" s="9"/>
      <c r="M2104" s="9"/>
      <c r="N2104" s="9"/>
      <c r="O2104" s="9"/>
      <c r="P2104" s="9"/>
      <c r="Q2104" s="9"/>
      <c r="R2104" s="9"/>
      <c r="S2104" s="9"/>
      <c r="T2104" s="9"/>
      <c r="U2104" s="9"/>
      <c r="V2104" s="9"/>
      <c r="W2104" s="9"/>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c r="BU2104" s="6"/>
      <c r="BV2104" s="6"/>
      <c r="BW2104" s="9"/>
      <c r="BX2104" s="9"/>
      <c r="BY2104" s="9"/>
      <c r="BZ2104" s="9"/>
      <c r="CA2104" s="9"/>
      <c r="CB2104" s="9"/>
      <c r="CC2104" s="9"/>
      <c r="CD2104" s="9"/>
      <c r="CE2104" s="9"/>
      <c r="CF2104" s="9"/>
      <c r="CG2104" s="9"/>
      <c r="CH2104" s="9"/>
      <c r="CI2104" s="9"/>
      <c r="CJ2104" s="9"/>
      <c r="CK2104" s="9"/>
      <c r="CL2104" s="9"/>
      <c r="CM2104" s="9"/>
      <c r="CN2104" s="9"/>
      <c r="CO2104" s="9"/>
      <c r="CP2104" s="9"/>
      <c r="CQ2104" s="9"/>
      <c r="CR2104" s="9"/>
      <c r="CS2104" s="9"/>
      <c r="CT2104" s="9"/>
      <c r="CU2104" s="9"/>
      <c r="CV2104" s="9"/>
      <c r="CW2104" s="9"/>
      <c r="CX2104" s="9"/>
      <c r="CY2104" s="9"/>
      <c r="CZ2104" s="9"/>
      <c r="DA2104" s="9"/>
      <c r="DB2104" s="9"/>
      <c r="DC2104" s="9"/>
      <c r="DD2104" s="9"/>
      <c r="DE2104" s="9"/>
      <c r="DF2104" s="9"/>
      <c r="DG2104" s="9"/>
      <c r="DH2104" s="9"/>
      <c r="DI2104" s="9"/>
      <c r="DJ2104" s="9"/>
      <c r="DK2104" s="9"/>
      <c r="DL2104" s="9"/>
      <c r="DM2104" s="9"/>
      <c r="DN2104" s="9"/>
      <c r="DO2104" s="9"/>
      <c r="DP2104" s="9"/>
      <c r="DQ2104" s="9"/>
    </row>
    <row r="2105" spans="1:121" hidden="1">
      <c r="A2105" s="9"/>
      <c r="B2105" s="9"/>
      <c r="C2105" s="9"/>
      <c r="D2105" s="9"/>
      <c r="E2105" s="9"/>
      <c r="F2105" s="9"/>
      <c r="G2105" s="9"/>
      <c r="H2105" s="9"/>
      <c r="I2105" s="9"/>
      <c r="J2105" s="9"/>
      <c r="K2105" s="9"/>
      <c r="L2105" s="9"/>
      <c r="M2105" s="9"/>
      <c r="N2105" s="9"/>
      <c r="O2105" s="9"/>
      <c r="P2105" s="9"/>
      <c r="Q2105" s="9"/>
      <c r="R2105" s="9"/>
      <c r="S2105" s="9"/>
      <c r="T2105" s="9"/>
      <c r="U2105" s="9"/>
      <c r="V2105" s="9"/>
      <c r="W2105" s="9"/>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c r="BU2105" s="6"/>
      <c r="BV2105" s="6"/>
      <c r="BW2105" s="9"/>
      <c r="BX2105" s="9"/>
      <c r="BY2105" s="9"/>
      <c r="BZ2105" s="9"/>
      <c r="CA2105" s="9"/>
      <c r="CB2105" s="9"/>
      <c r="CC2105" s="9"/>
      <c r="CD2105" s="9"/>
      <c r="CE2105" s="9"/>
      <c r="CF2105" s="9"/>
      <c r="CG2105" s="9"/>
      <c r="CH2105" s="9"/>
      <c r="CI2105" s="9"/>
      <c r="CJ2105" s="9"/>
      <c r="CK2105" s="9"/>
      <c r="CL2105" s="9"/>
      <c r="CM2105" s="9"/>
      <c r="CN2105" s="9"/>
      <c r="CO2105" s="9"/>
      <c r="CP2105" s="9"/>
      <c r="CQ2105" s="9"/>
      <c r="CR2105" s="9"/>
      <c r="CS2105" s="9"/>
      <c r="CT2105" s="9"/>
      <c r="CU2105" s="9"/>
      <c r="CV2105" s="9"/>
      <c r="CW2105" s="9"/>
      <c r="CX2105" s="9"/>
      <c r="CY2105" s="9"/>
      <c r="CZ2105" s="9"/>
      <c r="DA2105" s="9"/>
      <c r="DB2105" s="9"/>
      <c r="DC2105" s="9"/>
      <c r="DD2105" s="9"/>
      <c r="DE2105" s="9"/>
      <c r="DF2105" s="9"/>
      <c r="DG2105" s="9"/>
      <c r="DH2105" s="9"/>
      <c r="DI2105" s="9"/>
      <c r="DJ2105" s="9"/>
      <c r="DK2105" s="9"/>
      <c r="DL2105" s="9"/>
      <c r="DM2105" s="9"/>
      <c r="DN2105" s="9"/>
      <c r="DO2105" s="9"/>
      <c r="DP2105" s="9"/>
      <c r="DQ2105" s="9"/>
    </row>
    <row r="2106" spans="1:121" hidden="1">
      <c r="A2106" s="9"/>
      <c r="B2106" s="9"/>
      <c r="C2106" s="9"/>
      <c r="D2106" s="9"/>
      <c r="E2106" s="9"/>
      <c r="F2106" s="9"/>
      <c r="G2106" s="9"/>
      <c r="H2106" s="9"/>
      <c r="I2106" s="9"/>
      <c r="J2106" s="9"/>
      <c r="K2106" s="9"/>
      <c r="L2106" s="9"/>
      <c r="M2106" s="9"/>
      <c r="N2106" s="9"/>
      <c r="O2106" s="9"/>
      <c r="P2106" s="9"/>
      <c r="Q2106" s="9"/>
      <c r="R2106" s="9"/>
      <c r="S2106" s="9"/>
      <c r="T2106" s="9"/>
      <c r="U2106" s="9"/>
      <c r="V2106" s="9"/>
      <c r="W2106" s="9"/>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c r="BU2106" s="6"/>
      <c r="BV2106" s="6"/>
      <c r="BW2106" s="9"/>
      <c r="BX2106" s="9"/>
      <c r="BY2106" s="9"/>
      <c r="BZ2106" s="9"/>
      <c r="CA2106" s="9"/>
      <c r="CB2106" s="9"/>
      <c r="CC2106" s="9"/>
      <c r="CD2106" s="9"/>
      <c r="CE2106" s="9"/>
      <c r="CF2106" s="9"/>
      <c r="CG2106" s="9"/>
      <c r="CH2106" s="9"/>
      <c r="CI2106" s="9"/>
      <c r="CJ2106" s="9"/>
      <c r="CK2106" s="9"/>
      <c r="CL2106" s="9"/>
      <c r="CM2106" s="9"/>
      <c r="CN2106" s="9"/>
      <c r="CO2106" s="9"/>
      <c r="CP2106" s="9"/>
      <c r="CQ2106" s="9"/>
      <c r="CR2106" s="9"/>
      <c r="CS2106" s="9"/>
      <c r="CT2106" s="9"/>
      <c r="CU2106" s="9"/>
      <c r="CV2106" s="9"/>
      <c r="CW2106" s="9"/>
      <c r="CX2106" s="9"/>
      <c r="CY2106" s="9"/>
      <c r="CZ2106" s="9"/>
      <c r="DA2106" s="9"/>
      <c r="DB2106" s="9"/>
      <c r="DC2106" s="9"/>
      <c r="DD2106" s="9"/>
      <c r="DE2106" s="9"/>
      <c r="DF2106" s="9"/>
      <c r="DG2106" s="9"/>
      <c r="DH2106" s="9"/>
      <c r="DI2106" s="9"/>
      <c r="DJ2106" s="9"/>
      <c r="DK2106" s="9"/>
      <c r="DL2106" s="9"/>
      <c r="DM2106" s="9"/>
      <c r="DN2106" s="9"/>
      <c r="DO2106" s="9"/>
      <c r="DP2106" s="9"/>
      <c r="DQ2106" s="9"/>
    </row>
    <row r="2107" spans="1:121" hidden="1">
      <c r="A2107" s="9"/>
      <c r="B2107" s="9"/>
      <c r="C2107" s="9"/>
      <c r="D2107" s="9"/>
      <c r="E2107" s="9"/>
      <c r="F2107" s="9"/>
      <c r="G2107" s="9"/>
      <c r="H2107" s="9"/>
      <c r="I2107" s="9"/>
      <c r="J2107" s="9"/>
      <c r="K2107" s="9"/>
      <c r="L2107" s="9"/>
      <c r="M2107" s="9"/>
      <c r="N2107" s="9"/>
      <c r="O2107" s="9"/>
      <c r="P2107" s="9"/>
      <c r="Q2107" s="9"/>
      <c r="R2107" s="9"/>
      <c r="S2107" s="9"/>
      <c r="T2107" s="9"/>
      <c r="U2107" s="9"/>
      <c r="V2107" s="9"/>
      <c r="W2107" s="9"/>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c r="BU2107" s="6"/>
      <c r="BV2107" s="6"/>
      <c r="BW2107" s="9"/>
      <c r="BX2107" s="9"/>
      <c r="BY2107" s="9"/>
      <c r="BZ2107" s="9"/>
      <c r="CA2107" s="9"/>
      <c r="CB2107" s="9"/>
      <c r="CC2107" s="9"/>
      <c r="CD2107" s="9"/>
      <c r="CE2107" s="9"/>
      <c r="CF2107" s="9"/>
      <c r="CG2107" s="9"/>
      <c r="CH2107" s="9"/>
      <c r="CI2107" s="9"/>
      <c r="CJ2107" s="9"/>
      <c r="CK2107" s="9"/>
      <c r="CL2107" s="9"/>
      <c r="CM2107" s="9"/>
      <c r="CN2107" s="9"/>
      <c r="CO2107" s="9"/>
      <c r="CP2107" s="9"/>
      <c r="CQ2107" s="9"/>
      <c r="CR2107" s="9"/>
      <c r="CS2107" s="9"/>
      <c r="CT2107" s="9"/>
      <c r="CU2107" s="9"/>
      <c r="CV2107" s="9"/>
      <c r="CW2107" s="9"/>
      <c r="CX2107" s="9"/>
      <c r="CY2107" s="9"/>
      <c r="CZ2107" s="9"/>
      <c r="DA2107" s="9"/>
      <c r="DB2107" s="9"/>
      <c r="DC2107" s="9"/>
      <c r="DD2107" s="9"/>
      <c r="DE2107" s="9"/>
      <c r="DF2107" s="9"/>
      <c r="DG2107" s="9"/>
      <c r="DH2107" s="9"/>
      <c r="DI2107" s="9"/>
      <c r="DJ2107" s="9"/>
      <c r="DK2107" s="9"/>
      <c r="DL2107" s="9"/>
      <c r="DM2107" s="9"/>
      <c r="DN2107" s="9"/>
      <c r="DO2107" s="9"/>
      <c r="DP2107" s="9"/>
      <c r="DQ2107" s="9"/>
    </row>
    <row r="2108" spans="1:121" hidden="1">
      <c r="A2108" s="9"/>
      <c r="B2108" s="9"/>
      <c r="C2108" s="9"/>
      <c r="D2108" s="9"/>
      <c r="E2108" s="9"/>
      <c r="F2108" s="9"/>
      <c r="G2108" s="9"/>
      <c r="H2108" s="9"/>
      <c r="I2108" s="9"/>
      <c r="J2108" s="9"/>
      <c r="K2108" s="9"/>
      <c r="L2108" s="9"/>
      <c r="M2108" s="9"/>
      <c r="N2108" s="9"/>
      <c r="O2108" s="9"/>
      <c r="P2108" s="9"/>
      <c r="Q2108" s="9"/>
      <c r="R2108" s="9"/>
      <c r="S2108" s="9"/>
      <c r="T2108" s="9"/>
      <c r="U2108" s="9"/>
      <c r="V2108" s="9"/>
      <c r="W2108" s="9"/>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c r="BU2108" s="6"/>
      <c r="BV2108" s="6"/>
      <c r="BW2108" s="9"/>
      <c r="BX2108" s="9"/>
      <c r="BY2108" s="9"/>
      <c r="BZ2108" s="9"/>
      <c r="CA2108" s="9"/>
      <c r="CB2108" s="9"/>
      <c r="CC2108" s="9"/>
      <c r="CD2108" s="9"/>
      <c r="CE2108" s="9"/>
      <c r="CF2108" s="9"/>
      <c r="CG2108" s="9"/>
      <c r="CH2108" s="9"/>
      <c r="CI2108" s="9"/>
      <c r="CJ2108" s="9"/>
      <c r="CK2108" s="9"/>
      <c r="CL2108" s="9"/>
      <c r="CM2108" s="9"/>
      <c r="CN2108" s="9"/>
      <c r="CO2108" s="9"/>
      <c r="CP2108" s="9"/>
      <c r="CQ2108" s="9"/>
      <c r="CR2108" s="9"/>
      <c r="CS2108" s="9"/>
      <c r="CT2108" s="9"/>
      <c r="CU2108" s="9"/>
      <c r="CV2108" s="9"/>
      <c r="CW2108" s="9"/>
      <c r="CX2108" s="9"/>
      <c r="CY2108" s="9"/>
      <c r="CZ2108" s="9"/>
      <c r="DA2108" s="9"/>
      <c r="DB2108" s="9"/>
      <c r="DC2108" s="9"/>
      <c r="DD2108" s="9"/>
      <c r="DE2108" s="9"/>
      <c r="DF2108" s="9"/>
      <c r="DG2108" s="9"/>
      <c r="DH2108" s="9"/>
      <c r="DI2108" s="9"/>
      <c r="DJ2108" s="9"/>
      <c r="DK2108" s="9"/>
      <c r="DL2108" s="9"/>
      <c r="DM2108" s="9"/>
      <c r="DN2108" s="9"/>
      <c r="DO2108" s="9"/>
      <c r="DP2108" s="9"/>
      <c r="DQ2108" s="9"/>
    </row>
    <row r="2109" spans="1:121" hidden="1">
      <c r="A2109" s="9"/>
      <c r="B2109" s="9"/>
      <c r="C2109" s="9"/>
      <c r="D2109" s="9"/>
      <c r="E2109" s="9"/>
      <c r="F2109" s="9"/>
      <c r="G2109" s="9"/>
      <c r="H2109" s="9"/>
      <c r="I2109" s="9"/>
      <c r="J2109" s="9"/>
      <c r="K2109" s="9"/>
      <c r="L2109" s="9"/>
      <c r="M2109" s="9"/>
      <c r="N2109" s="9"/>
      <c r="O2109" s="9"/>
      <c r="P2109" s="9"/>
      <c r="Q2109" s="9"/>
      <c r="R2109" s="9"/>
      <c r="S2109" s="9"/>
      <c r="T2109" s="9"/>
      <c r="U2109" s="9"/>
      <c r="V2109" s="9"/>
      <c r="W2109" s="9"/>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c r="BU2109" s="6"/>
      <c r="BV2109" s="6"/>
      <c r="BW2109" s="9"/>
      <c r="BX2109" s="9"/>
      <c r="BY2109" s="9"/>
      <c r="BZ2109" s="9"/>
      <c r="CA2109" s="9"/>
      <c r="CB2109" s="9"/>
      <c r="CC2109" s="9"/>
      <c r="CD2109" s="9"/>
      <c r="CE2109" s="9"/>
      <c r="CF2109" s="9"/>
      <c r="CG2109" s="9"/>
      <c r="CH2109" s="9"/>
      <c r="CI2109" s="9"/>
      <c r="CJ2109" s="9"/>
      <c r="CK2109" s="9"/>
      <c r="CL2109" s="9"/>
      <c r="CM2109" s="9"/>
      <c r="CN2109" s="9"/>
      <c r="CO2109" s="9"/>
      <c r="CP2109" s="9"/>
      <c r="CQ2109" s="9"/>
      <c r="CR2109" s="9"/>
      <c r="CS2109" s="9"/>
      <c r="CT2109" s="9"/>
      <c r="CU2109" s="9"/>
      <c r="CV2109" s="9"/>
      <c r="CW2109" s="9"/>
      <c r="CX2109" s="9"/>
      <c r="CY2109" s="9"/>
      <c r="CZ2109" s="9"/>
      <c r="DA2109" s="9"/>
      <c r="DB2109" s="9"/>
      <c r="DC2109" s="9"/>
      <c r="DD2109" s="9"/>
      <c r="DE2109" s="9"/>
      <c r="DF2109" s="9"/>
      <c r="DG2109" s="9"/>
      <c r="DH2109" s="9"/>
      <c r="DI2109" s="9"/>
      <c r="DJ2109" s="9"/>
      <c r="DK2109" s="9"/>
      <c r="DL2109" s="9"/>
      <c r="DM2109" s="9"/>
      <c r="DN2109" s="9"/>
      <c r="DO2109" s="9"/>
      <c r="DP2109" s="9"/>
      <c r="DQ2109" s="9"/>
    </row>
    <row r="2110" spans="1:121" hidden="1">
      <c r="A2110" s="9"/>
      <c r="B2110" s="9"/>
      <c r="C2110" s="9"/>
      <c r="D2110" s="9"/>
      <c r="E2110" s="9"/>
      <c r="F2110" s="9"/>
      <c r="G2110" s="9"/>
      <c r="H2110" s="9"/>
      <c r="I2110" s="9"/>
      <c r="J2110" s="9"/>
      <c r="K2110" s="9"/>
      <c r="L2110" s="9"/>
      <c r="M2110" s="9"/>
      <c r="N2110" s="9"/>
      <c r="O2110" s="9"/>
      <c r="P2110" s="9"/>
      <c r="Q2110" s="9"/>
      <c r="R2110" s="9"/>
      <c r="S2110" s="9"/>
      <c r="T2110" s="9"/>
      <c r="U2110" s="9"/>
      <c r="V2110" s="9"/>
      <c r="W2110" s="9"/>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c r="BU2110" s="6"/>
      <c r="BV2110" s="6"/>
      <c r="BW2110" s="9"/>
      <c r="BX2110" s="9"/>
      <c r="BY2110" s="9"/>
      <c r="BZ2110" s="9"/>
      <c r="CA2110" s="9"/>
      <c r="CB2110" s="9"/>
      <c r="CC2110" s="9"/>
      <c r="CD2110" s="9"/>
      <c r="CE2110" s="9"/>
      <c r="CF2110" s="9"/>
      <c r="CG2110" s="9"/>
      <c r="CH2110" s="9"/>
      <c r="CI2110" s="9"/>
      <c r="CJ2110" s="9"/>
      <c r="CK2110" s="9"/>
      <c r="CL2110" s="9"/>
      <c r="CM2110" s="9"/>
      <c r="CN2110" s="9"/>
      <c r="CO2110" s="9"/>
      <c r="CP2110" s="9"/>
      <c r="CQ2110" s="9"/>
      <c r="CR2110" s="9"/>
      <c r="CS2110" s="9"/>
      <c r="CT2110" s="9"/>
      <c r="CU2110" s="9"/>
      <c r="CV2110" s="9"/>
      <c r="CW2110" s="9"/>
      <c r="CX2110" s="9"/>
      <c r="CY2110" s="9"/>
      <c r="CZ2110" s="9"/>
      <c r="DA2110" s="9"/>
      <c r="DB2110" s="9"/>
      <c r="DC2110" s="9"/>
      <c r="DD2110" s="9"/>
      <c r="DE2110" s="9"/>
      <c r="DF2110" s="9"/>
      <c r="DG2110" s="9"/>
      <c r="DH2110" s="9"/>
      <c r="DI2110" s="9"/>
      <c r="DJ2110" s="9"/>
      <c r="DK2110" s="9"/>
      <c r="DL2110" s="9"/>
      <c r="DM2110" s="9"/>
      <c r="DN2110" s="9"/>
      <c r="DO2110" s="9"/>
      <c r="DP2110" s="9"/>
      <c r="DQ2110" s="9"/>
    </row>
    <row r="2111" spans="1:121" hidden="1">
      <c r="A2111" s="9"/>
      <c r="B2111" s="9"/>
      <c r="C2111" s="9"/>
      <c r="D2111" s="9"/>
      <c r="E2111" s="9"/>
      <c r="F2111" s="9"/>
      <c r="G2111" s="9"/>
      <c r="H2111" s="9"/>
      <c r="I2111" s="9"/>
      <c r="J2111" s="9"/>
      <c r="K2111" s="9"/>
      <c r="L2111" s="9"/>
      <c r="M2111" s="9"/>
      <c r="N2111" s="9"/>
      <c r="O2111" s="9"/>
      <c r="P2111" s="9"/>
      <c r="Q2111" s="9"/>
      <c r="R2111" s="9"/>
      <c r="S2111" s="9"/>
      <c r="T2111" s="9"/>
      <c r="U2111" s="9"/>
      <c r="V2111" s="9"/>
      <c r="W2111" s="9"/>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c r="BU2111" s="6"/>
      <c r="BV2111" s="6"/>
      <c r="BW2111" s="9"/>
      <c r="BX2111" s="9"/>
      <c r="BY2111" s="9"/>
      <c r="BZ2111" s="9"/>
      <c r="CA2111" s="9"/>
      <c r="CB2111" s="9"/>
      <c r="CC2111" s="9"/>
      <c r="CD2111" s="9"/>
      <c r="CE2111" s="9"/>
      <c r="CF2111" s="9"/>
      <c r="CG2111" s="9"/>
      <c r="CH2111" s="9"/>
      <c r="CI2111" s="9"/>
      <c r="CJ2111" s="9"/>
      <c r="CK2111" s="9"/>
      <c r="CL2111" s="9"/>
      <c r="CM2111" s="9"/>
      <c r="CN2111" s="9"/>
      <c r="CO2111" s="9"/>
      <c r="CP2111" s="9"/>
      <c r="CQ2111" s="9"/>
      <c r="CR2111" s="9"/>
      <c r="CS2111" s="9"/>
      <c r="CT2111" s="9"/>
      <c r="CU2111" s="9"/>
      <c r="CV2111" s="9"/>
      <c r="CW2111" s="9"/>
      <c r="CX2111" s="9"/>
      <c r="CY2111" s="9"/>
      <c r="CZ2111" s="9"/>
      <c r="DA2111" s="9"/>
      <c r="DB2111" s="9"/>
      <c r="DC2111" s="9"/>
      <c r="DD2111" s="9"/>
      <c r="DE2111" s="9"/>
      <c r="DF2111" s="9"/>
      <c r="DG2111" s="9"/>
      <c r="DH2111" s="9"/>
      <c r="DI2111" s="9"/>
      <c r="DJ2111" s="9"/>
      <c r="DK2111" s="9"/>
      <c r="DL2111" s="9"/>
      <c r="DM2111" s="9"/>
      <c r="DN2111" s="9"/>
      <c r="DO2111" s="9"/>
      <c r="DP2111" s="9"/>
      <c r="DQ2111" s="9"/>
    </row>
    <row r="2112" spans="1:121" hidden="1">
      <c r="A2112" s="9"/>
      <c r="B2112" s="9"/>
      <c r="C2112" s="9"/>
      <c r="D2112" s="9"/>
      <c r="E2112" s="9"/>
      <c r="F2112" s="9"/>
      <c r="G2112" s="9"/>
      <c r="H2112" s="9"/>
      <c r="I2112" s="9"/>
      <c r="J2112" s="9"/>
      <c r="K2112" s="9"/>
      <c r="L2112" s="9"/>
      <c r="M2112" s="9"/>
      <c r="N2112" s="9"/>
      <c r="O2112" s="9"/>
      <c r="P2112" s="9"/>
      <c r="Q2112" s="9"/>
      <c r="R2112" s="9"/>
      <c r="S2112" s="9"/>
      <c r="T2112" s="9"/>
      <c r="U2112" s="9"/>
      <c r="V2112" s="9"/>
      <c r="W2112" s="9"/>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c r="BU2112" s="6"/>
      <c r="BV2112" s="6"/>
      <c r="BW2112" s="9"/>
      <c r="BX2112" s="9"/>
      <c r="BY2112" s="9"/>
      <c r="BZ2112" s="9"/>
      <c r="CA2112" s="9"/>
      <c r="CB2112" s="9"/>
      <c r="CC2112" s="9"/>
      <c r="CD2112" s="9"/>
      <c r="CE2112" s="9"/>
      <c r="CF2112" s="9"/>
      <c r="CG2112" s="9"/>
      <c r="CH2112" s="9"/>
      <c r="CI2112" s="9"/>
      <c r="CJ2112" s="9"/>
      <c r="CK2112" s="9"/>
      <c r="CL2112" s="9"/>
      <c r="CM2112" s="9"/>
      <c r="CN2112" s="9"/>
      <c r="CO2112" s="9"/>
      <c r="CP2112" s="9"/>
      <c r="CQ2112" s="9"/>
      <c r="CR2112" s="9"/>
      <c r="CS2112" s="9"/>
      <c r="CT2112" s="9"/>
      <c r="CU2112" s="9"/>
      <c r="CV2112" s="9"/>
      <c r="CW2112" s="9"/>
      <c r="CX2112" s="9"/>
      <c r="CY2112" s="9"/>
      <c r="CZ2112" s="9"/>
      <c r="DA2112" s="9"/>
      <c r="DB2112" s="9"/>
      <c r="DC2112" s="9"/>
      <c r="DD2112" s="9"/>
      <c r="DE2112" s="9"/>
      <c r="DF2112" s="9"/>
      <c r="DG2112" s="9"/>
      <c r="DH2112" s="9"/>
      <c r="DI2112" s="9"/>
      <c r="DJ2112" s="9"/>
      <c r="DK2112" s="9"/>
      <c r="DL2112" s="9"/>
      <c r="DM2112" s="9"/>
      <c r="DN2112" s="9"/>
      <c r="DO2112" s="9"/>
      <c r="DP2112" s="9"/>
      <c r="DQ2112" s="9"/>
    </row>
    <row r="2113" spans="1:121" hidden="1">
      <c r="A2113" s="9"/>
      <c r="B2113" s="9"/>
      <c r="C2113" s="9"/>
      <c r="D2113" s="9"/>
      <c r="E2113" s="9"/>
      <c r="F2113" s="9"/>
      <c r="G2113" s="9"/>
      <c r="H2113" s="9"/>
      <c r="I2113" s="9"/>
      <c r="J2113" s="9"/>
      <c r="K2113" s="9"/>
      <c r="L2113" s="9"/>
      <c r="M2113" s="9"/>
      <c r="N2113" s="9"/>
      <c r="O2113" s="9"/>
      <c r="P2113" s="9"/>
      <c r="Q2113" s="9"/>
      <c r="R2113" s="9"/>
      <c r="S2113" s="9"/>
      <c r="T2113" s="9"/>
      <c r="U2113" s="9"/>
      <c r="V2113" s="9"/>
      <c r="W2113" s="9"/>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c r="BU2113" s="6"/>
      <c r="BV2113" s="6"/>
      <c r="BW2113" s="9"/>
      <c r="BX2113" s="9"/>
      <c r="BY2113" s="9"/>
      <c r="BZ2113" s="9"/>
      <c r="CA2113" s="9"/>
      <c r="CB2113" s="9"/>
      <c r="CC2113" s="9"/>
      <c r="CD2113" s="9"/>
      <c r="CE2113" s="9"/>
      <c r="CF2113" s="9"/>
      <c r="CG2113" s="9"/>
      <c r="CH2113" s="9"/>
      <c r="CI2113" s="9"/>
      <c r="CJ2113" s="9"/>
      <c r="CK2113" s="9"/>
      <c r="CL2113" s="9"/>
      <c r="CM2113" s="9"/>
      <c r="CN2113" s="9"/>
      <c r="CO2113" s="9"/>
      <c r="CP2113" s="9"/>
      <c r="CQ2113" s="9"/>
      <c r="CR2113" s="9"/>
      <c r="CS2113" s="9"/>
      <c r="CT2113" s="9"/>
      <c r="CU2113" s="9"/>
      <c r="CV2113" s="9"/>
      <c r="CW2113" s="9"/>
      <c r="CX2113" s="9"/>
      <c r="CY2113" s="9"/>
      <c r="CZ2113" s="9"/>
      <c r="DA2113" s="9"/>
      <c r="DB2113" s="9"/>
      <c r="DC2113" s="9"/>
      <c r="DD2113" s="9"/>
      <c r="DE2113" s="9"/>
      <c r="DF2113" s="9"/>
      <c r="DG2113" s="9"/>
      <c r="DH2113" s="9"/>
      <c r="DI2113" s="9"/>
      <c r="DJ2113" s="9"/>
      <c r="DK2113" s="9"/>
      <c r="DL2113" s="9"/>
      <c r="DM2113" s="9"/>
      <c r="DN2113" s="9"/>
      <c r="DO2113" s="9"/>
      <c r="DP2113" s="9"/>
      <c r="DQ2113" s="9"/>
    </row>
    <row r="2114" spans="1:121" hidden="1">
      <c r="A2114" s="9"/>
      <c r="B2114" s="9"/>
      <c r="C2114" s="9"/>
      <c r="D2114" s="9"/>
      <c r="E2114" s="9"/>
      <c r="F2114" s="9"/>
      <c r="G2114" s="9"/>
      <c r="H2114" s="9"/>
      <c r="I2114" s="9"/>
      <c r="J2114" s="9"/>
      <c r="K2114" s="9"/>
      <c r="L2114" s="9"/>
      <c r="M2114" s="9"/>
      <c r="N2114" s="9"/>
      <c r="O2114" s="9"/>
      <c r="P2114" s="9"/>
      <c r="Q2114" s="9"/>
      <c r="R2114" s="9"/>
      <c r="S2114" s="9"/>
      <c r="T2114" s="9"/>
      <c r="U2114" s="9"/>
      <c r="V2114" s="9"/>
      <c r="W2114" s="9"/>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c r="BU2114" s="6"/>
      <c r="BV2114" s="6"/>
      <c r="BW2114" s="9"/>
      <c r="BX2114" s="9"/>
      <c r="BY2114" s="9"/>
      <c r="BZ2114" s="9"/>
      <c r="CA2114" s="9"/>
      <c r="CB2114" s="9"/>
      <c r="CC2114" s="9"/>
      <c r="CD2114" s="9"/>
      <c r="CE2114" s="9"/>
      <c r="CF2114" s="9"/>
      <c r="CG2114" s="9"/>
      <c r="CH2114" s="9"/>
      <c r="CI2114" s="9"/>
      <c r="CJ2114" s="9"/>
      <c r="CK2114" s="9"/>
      <c r="CL2114" s="9"/>
      <c r="CM2114" s="9"/>
      <c r="CN2114" s="9"/>
      <c r="CO2114" s="9"/>
      <c r="CP2114" s="9"/>
      <c r="CQ2114" s="9"/>
      <c r="CR2114" s="9"/>
      <c r="CS2114" s="9"/>
      <c r="CT2114" s="9"/>
      <c r="CU2114" s="9"/>
      <c r="CV2114" s="9"/>
      <c r="CW2114" s="9"/>
      <c r="CX2114" s="9"/>
      <c r="CY2114" s="9"/>
      <c r="CZ2114" s="9"/>
      <c r="DA2114" s="9"/>
      <c r="DB2114" s="9"/>
      <c r="DC2114" s="9"/>
      <c r="DD2114" s="9"/>
      <c r="DE2114" s="9"/>
      <c r="DF2114" s="9"/>
      <c r="DG2114" s="9"/>
      <c r="DH2114" s="9"/>
      <c r="DI2114" s="9"/>
      <c r="DJ2114" s="9"/>
      <c r="DK2114" s="9"/>
      <c r="DL2114" s="9"/>
      <c r="DM2114" s="9"/>
      <c r="DN2114" s="9"/>
      <c r="DO2114" s="9"/>
      <c r="DP2114" s="9"/>
      <c r="DQ2114" s="9"/>
    </row>
    <row r="2115" spans="1:121" hidden="1">
      <c r="A2115" s="9"/>
      <c r="B2115" s="9"/>
      <c r="C2115" s="9"/>
      <c r="D2115" s="9"/>
      <c r="E2115" s="9"/>
      <c r="F2115" s="9"/>
      <c r="G2115" s="9"/>
      <c r="H2115" s="9"/>
      <c r="I2115" s="9"/>
      <c r="J2115" s="9"/>
      <c r="K2115" s="9"/>
      <c r="L2115" s="9"/>
      <c r="M2115" s="9"/>
      <c r="N2115" s="9"/>
      <c r="O2115" s="9"/>
      <c r="P2115" s="9"/>
      <c r="Q2115" s="9"/>
      <c r="R2115" s="9"/>
      <c r="S2115" s="9"/>
      <c r="T2115" s="9"/>
      <c r="U2115" s="9"/>
      <c r="V2115" s="9"/>
      <c r="W2115" s="9"/>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c r="BU2115" s="6"/>
      <c r="BV2115" s="6"/>
      <c r="BW2115" s="9"/>
      <c r="BX2115" s="9"/>
      <c r="BY2115" s="9"/>
      <c r="BZ2115" s="9"/>
      <c r="CA2115" s="9"/>
      <c r="CB2115" s="9"/>
      <c r="CC2115" s="9"/>
      <c r="CD2115" s="9"/>
      <c r="CE2115" s="9"/>
      <c r="CF2115" s="9"/>
      <c r="CG2115" s="9"/>
      <c r="CH2115" s="9"/>
      <c r="CI2115" s="9"/>
      <c r="CJ2115" s="9"/>
      <c r="CK2115" s="9"/>
      <c r="CL2115" s="9"/>
      <c r="CM2115" s="9"/>
      <c r="CN2115" s="9"/>
      <c r="CO2115" s="9"/>
      <c r="CP2115" s="9"/>
      <c r="CQ2115" s="9"/>
      <c r="CR2115" s="9"/>
      <c r="CS2115" s="9"/>
      <c r="CT2115" s="9"/>
      <c r="CU2115" s="9"/>
      <c r="CV2115" s="9"/>
      <c r="CW2115" s="9"/>
      <c r="CX2115" s="9"/>
      <c r="CY2115" s="9"/>
      <c r="CZ2115" s="9"/>
      <c r="DA2115" s="9"/>
      <c r="DB2115" s="9"/>
      <c r="DC2115" s="9"/>
      <c r="DD2115" s="9"/>
      <c r="DE2115" s="9"/>
      <c r="DF2115" s="9"/>
      <c r="DG2115" s="9"/>
      <c r="DH2115" s="9"/>
      <c r="DI2115" s="9"/>
      <c r="DJ2115" s="9"/>
      <c r="DK2115" s="9"/>
      <c r="DL2115" s="9"/>
      <c r="DM2115" s="9"/>
      <c r="DN2115" s="9"/>
      <c r="DO2115" s="9"/>
      <c r="DP2115" s="9"/>
      <c r="DQ2115" s="9"/>
    </row>
    <row r="2116" spans="1:121" hidden="1">
      <c r="A2116" s="9"/>
      <c r="B2116" s="9"/>
      <c r="C2116" s="9"/>
      <c r="D2116" s="9"/>
      <c r="E2116" s="9"/>
      <c r="F2116" s="9"/>
      <c r="G2116" s="9"/>
      <c r="H2116" s="9"/>
      <c r="I2116" s="9"/>
      <c r="J2116" s="9"/>
      <c r="K2116" s="9"/>
      <c r="L2116" s="9"/>
      <c r="M2116" s="9"/>
      <c r="N2116" s="9"/>
      <c r="O2116" s="9"/>
      <c r="P2116" s="9"/>
      <c r="Q2116" s="9"/>
      <c r="R2116" s="9"/>
      <c r="S2116" s="9"/>
      <c r="T2116" s="9"/>
      <c r="U2116" s="9"/>
      <c r="V2116" s="9"/>
      <c r="W2116" s="9"/>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c r="BU2116" s="6"/>
      <c r="BV2116" s="6"/>
      <c r="BW2116" s="9"/>
      <c r="BX2116" s="9"/>
      <c r="BY2116" s="9"/>
      <c r="BZ2116" s="9"/>
      <c r="CA2116" s="9"/>
      <c r="CB2116" s="9"/>
      <c r="CC2116" s="9"/>
      <c r="CD2116" s="9"/>
      <c r="CE2116" s="9"/>
      <c r="CF2116" s="9"/>
      <c r="CG2116" s="9"/>
      <c r="CH2116" s="9"/>
      <c r="CI2116" s="9"/>
      <c r="CJ2116" s="9"/>
      <c r="CK2116" s="9"/>
      <c r="CL2116" s="9"/>
      <c r="CM2116" s="9"/>
      <c r="CN2116" s="9"/>
      <c r="CO2116" s="9"/>
      <c r="CP2116" s="9"/>
      <c r="CQ2116" s="9"/>
      <c r="CR2116" s="9"/>
      <c r="CS2116" s="9"/>
      <c r="CT2116" s="9"/>
      <c r="CU2116" s="9"/>
      <c r="CV2116" s="9"/>
      <c r="CW2116" s="9"/>
      <c r="CX2116" s="9"/>
      <c r="CY2116" s="9"/>
      <c r="CZ2116" s="9"/>
      <c r="DA2116" s="9"/>
      <c r="DB2116" s="9"/>
      <c r="DC2116" s="9"/>
      <c r="DD2116" s="9"/>
      <c r="DE2116" s="9"/>
      <c r="DF2116" s="9"/>
      <c r="DG2116" s="9"/>
      <c r="DH2116" s="9"/>
      <c r="DI2116" s="9"/>
      <c r="DJ2116" s="9"/>
      <c r="DK2116" s="9"/>
      <c r="DL2116" s="9"/>
      <c r="DM2116" s="9"/>
      <c r="DN2116" s="9"/>
      <c r="DO2116" s="9"/>
      <c r="DP2116" s="9"/>
      <c r="DQ2116" s="9"/>
    </row>
    <row r="2117" spans="1:121" hidden="1">
      <c r="A2117" s="9"/>
      <c r="B2117" s="9"/>
      <c r="C2117" s="9"/>
      <c r="D2117" s="9"/>
      <c r="E2117" s="9"/>
      <c r="F2117" s="9"/>
      <c r="G2117" s="9"/>
      <c r="H2117" s="9"/>
      <c r="I2117" s="9"/>
      <c r="J2117" s="9"/>
      <c r="K2117" s="9"/>
      <c r="L2117" s="9"/>
      <c r="M2117" s="9"/>
      <c r="N2117" s="9"/>
      <c r="O2117" s="9"/>
      <c r="P2117" s="9"/>
      <c r="Q2117" s="9"/>
      <c r="R2117" s="9"/>
      <c r="S2117" s="9"/>
      <c r="T2117" s="9"/>
      <c r="U2117" s="9"/>
      <c r="V2117" s="9"/>
      <c r="W2117" s="9"/>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c r="BU2117" s="6"/>
      <c r="BV2117" s="6"/>
      <c r="BW2117" s="9"/>
      <c r="BX2117" s="9"/>
      <c r="BY2117" s="9"/>
      <c r="BZ2117" s="9"/>
      <c r="CA2117" s="9"/>
      <c r="CB2117" s="9"/>
      <c r="CC2117" s="9"/>
      <c r="CD2117" s="9"/>
      <c r="CE2117" s="9"/>
      <c r="CF2117" s="9"/>
      <c r="CG2117" s="9"/>
      <c r="CH2117" s="9"/>
      <c r="CI2117" s="9"/>
      <c r="CJ2117" s="9"/>
      <c r="CK2117" s="9"/>
      <c r="CL2117" s="9"/>
      <c r="CM2117" s="9"/>
      <c r="CN2117" s="9"/>
      <c r="CO2117" s="9"/>
      <c r="CP2117" s="9"/>
      <c r="CQ2117" s="9"/>
      <c r="CR2117" s="9"/>
      <c r="CS2117" s="9"/>
      <c r="CT2117" s="9"/>
      <c r="CU2117" s="9"/>
      <c r="CV2117" s="9"/>
      <c r="CW2117" s="9"/>
      <c r="CX2117" s="9"/>
      <c r="CY2117" s="9"/>
      <c r="CZ2117" s="9"/>
      <c r="DA2117" s="9"/>
      <c r="DB2117" s="9"/>
      <c r="DC2117" s="9"/>
      <c r="DD2117" s="9"/>
      <c r="DE2117" s="9"/>
      <c r="DF2117" s="9"/>
      <c r="DG2117" s="9"/>
      <c r="DH2117" s="9"/>
      <c r="DI2117" s="9"/>
      <c r="DJ2117" s="9"/>
      <c r="DK2117" s="9"/>
      <c r="DL2117" s="9"/>
      <c r="DM2117" s="9"/>
      <c r="DN2117" s="9"/>
      <c r="DO2117" s="9"/>
      <c r="DP2117" s="9"/>
      <c r="DQ2117" s="9"/>
    </row>
    <row r="2118" spans="1:121" hidden="1">
      <c r="A2118" s="9"/>
      <c r="B2118" s="9"/>
      <c r="C2118" s="9"/>
      <c r="D2118" s="9"/>
      <c r="E2118" s="9"/>
      <c r="F2118" s="9"/>
      <c r="G2118" s="9"/>
      <c r="H2118" s="9"/>
      <c r="I2118" s="9"/>
      <c r="J2118" s="9"/>
      <c r="K2118" s="9"/>
      <c r="L2118" s="9"/>
      <c r="M2118" s="9"/>
      <c r="N2118" s="9"/>
      <c r="O2118" s="9"/>
      <c r="P2118" s="9"/>
      <c r="Q2118" s="9"/>
      <c r="R2118" s="9"/>
      <c r="S2118" s="9"/>
      <c r="T2118" s="9"/>
      <c r="U2118" s="9"/>
      <c r="V2118" s="9"/>
      <c r="W2118" s="9"/>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c r="BU2118" s="6"/>
      <c r="BV2118" s="6"/>
      <c r="BW2118" s="9"/>
      <c r="BX2118" s="9"/>
      <c r="BY2118" s="9"/>
      <c r="BZ2118" s="9"/>
      <c r="CA2118" s="9"/>
      <c r="CB2118" s="9"/>
      <c r="CC2118" s="9"/>
      <c r="CD2118" s="9"/>
      <c r="CE2118" s="9"/>
      <c r="CF2118" s="9"/>
      <c r="CG2118" s="9"/>
      <c r="CH2118" s="9"/>
      <c r="CI2118" s="9"/>
      <c r="CJ2118" s="9"/>
      <c r="CK2118" s="9"/>
      <c r="CL2118" s="9"/>
      <c r="CM2118" s="9"/>
      <c r="CN2118" s="9"/>
      <c r="CO2118" s="9"/>
      <c r="CP2118" s="9"/>
      <c r="CQ2118" s="9"/>
      <c r="CR2118" s="9"/>
      <c r="CS2118" s="9"/>
      <c r="CT2118" s="9"/>
      <c r="CU2118" s="9"/>
      <c r="CV2118" s="9"/>
      <c r="CW2118" s="9"/>
      <c r="CX2118" s="9"/>
      <c r="CY2118" s="9"/>
      <c r="CZ2118" s="9"/>
      <c r="DA2118" s="9"/>
      <c r="DB2118" s="9"/>
      <c r="DC2118" s="9"/>
      <c r="DD2118" s="9"/>
      <c r="DE2118" s="9"/>
      <c r="DF2118" s="9"/>
      <c r="DG2118" s="9"/>
      <c r="DH2118" s="9"/>
      <c r="DI2118" s="9"/>
      <c r="DJ2118" s="9"/>
      <c r="DK2118" s="9"/>
      <c r="DL2118" s="9"/>
      <c r="DM2118" s="9"/>
      <c r="DN2118" s="9"/>
      <c r="DO2118" s="9"/>
      <c r="DP2118" s="9"/>
      <c r="DQ2118" s="9"/>
    </row>
    <row r="2119" spans="1:121" hidden="1">
      <c r="A2119" s="9"/>
      <c r="B2119" s="9"/>
      <c r="C2119" s="9"/>
      <c r="D2119" s="9"/>
      <c r="E2119" s="9"/>
      <c r="F2119" s="9"/>
      <c r="G2119" s="9"/>
      <c r="H2119" s="9"/>
      <c r="I2119" s="9"/>
      <c r="J2119" s="9"/>
      <c r="K2119" s="9"/>
      <c r="L2119" s="9"/>
      <c r="M2119" s="9"/>
      <c r="N2119" s="9"/>
      <c r="O2119" s="9"/>
      <c r="P2119" s="9"/>
      <c r="Q2119" s="9"/>
      <c r="R2119" s="9"/>
      <c r="S2119" s="9"/>
      <c r="T2119" s="9"/>
      <c r="U2119" s="9"/>
      <c r="V2119" s="9"/>
      <c r="W2119" s="9"/>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c r="BU2119" s="6"/>
      <c r="BV2119" s="6"/>
      <c r="BW2119" s="9"/>
      <c r="BX2119" s="9"/>
      <c r="BY2119" s="9"/>
      <c r="BZ2119" s="9"/>
      <c r="CA2119" s="9"/>
      <c r="CB2119" s="9"/>
      <c r="CC2119" s="9"/>
      <c r="CD2119" s="9"/>
      <c r="CE2119" s="9"/>
      <c r="CF2119" s="9"/>
      <c r="CG2119" s="9"/>
      <c r="CH2119" s="9"/>
      <c r="CI2119" s="9"/>
      <c r="CJ2119" s="9"/>
      <c r="CK2119" s="9"/>
      <c r="CL2119" s="9"/>
      <c r="CM2119" s="9"/>
      <c r="CN2119" s="9"/>
      <c r="CO2119" s="9"/>
      <c r="CP2119" s="9"/>
      <c r="CQ2119" s="9"/>
      <c r="CR2119" s="9"/>
      <c r="CS2119" s="9"/>
      <c r="CT2119" s="9"/>
      <c r="CU2119" s="9"/>
      <c r="CV2119" s="9"/>
      <c r="CW2119" s="9"/>
      <c r="CX2119" s="9"/>
      <c r="CY2119" s="9"/>
      <c r="CZ2119" s="9"/>
      <c r="DA2119" s="9"/>
      <c r="DB2119" s="9"/>
      <c r="DC2119" s="9"/>
      <c r="DD2119" s="9"/>
      <c r="DE2119" s="9"/>
      <c r="DF2119" s="9"/>
      <c r="DG2119" s="9"/>
      <c r="DH2119" s="9"/>
      <c r="DI2119" s="9"/>
      <c r="DJ2119" s="9"/>
      <c r="DK2119" s="9"/>
      <c r="DL2119" s="9"/>
      <c r="DM2119" s="9"/>
      <c r="DN2119" s="9"/>
      <c r="DO2119" s="9"/>
      <c r="DP2119" s="9"/>
      <c r="DQ2119" s="9"/>
    </row>
    <row r="2120" spans="1:121" hidden="1">
      <c r="A2120" s="9"/>
      <c r="B2120" s="9"/>
      <c r="C2120" s="9"/>
      <c r="D2120" s="9"/>
      <c r="E2120" s="9"/>
      <c r="F2120" s="9"/>
      <c r="G2120" s="9"/>
      <c r="H2120" s="9"/>
      <c r="I2120" s="9"/>
      <c r="J2120" s="9"/>
      <c r="K2120" s="9"/>
      <c r="L2120" s="9"/>
      <c r="M2120" s="9"/>
      <c r="N2120" s="9"/>
      <c r="O2120" s="9"/>
      <c r="P2120" s="9"/>
      <c r="Q2120" s="9"/>
      <c r="R2120" s="9"/>
      <c r="S2120" s="9"/>
      <c r="T2120" s="9"/>
      <c r="U2120" s="9"/>
      <c r="V2120" s="9"/>
      <c r="W2120" s="9"/>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c r="BU2120" s="6"/>
      <c r="BV2120" s="6"/>
      <c r="BW2120" s="9"/>
      <c r="BX2120" s="9"/>
      <c r="BY2120" s="9"/>
      <c r="BZ2120" s="9"/>
      <c r="CA2120" s="9"/>
      <c r="CB2120" s="9"/>
      <c r="CC2120" s="9"/>
      <c r="CD2120" s="9"/>
      <c r="CE2120" s="9"/>
      <c r="CF2120" s="9"/>
      <c r="CG2120" s="9"/>
      <c r="CH2120" s="9"/>
      <c r="CI2120" s="9"/>
      <c r="CJ2120" s="9"/>
      <c r="CK2120" s="9"/>
      <c r="CL2120" s="9"/>
      <c r="CM2120" s="9"/>
      <c r="CN2120" s="9"/>
      <c r="CO2120" s="9"/>
      <c r="CP2120" s="9"/>
      <c r="CQ2120" s="9"/>
      <c r="CR2120" s="9"/>
      <c r="CS2120" s="9"/>
      <c r="CT2120" s="9"/>
      <c r="CU2120" s="9"/>
      <c r="CV2120" s="9"/>
      <c r="CW2120" s="9"/>
      <c r="CX2120" s="9"/>
      <c r="CY2120" s="9"/>
      <c r="CZ2120" s="9"/>
      <c r="DA2120" s="9"/>
      <c r="DB2120" s="9"/>
      <c r="DC2120" s="9"/>
      <c r="DD2120" s="9"/>
      <c r="DE2120" s="9"/>
      <c r="DF2120" s="9"/>
      <c r="DG2120" s="9"/>
      <c r="DH2120" s="9"/>
      <c r="DI2120" s="9"/>
      <c r="DJ2120" s="9"/>
      <c r="DK2120" s="9"/>
      <c r="DL2120" s="9"/>
      <c r="DM2120" s="9"/>
      <c r="DN2120" s="9"/>
      <c r="DO2120" s="9"/>
      <c r="DP2120" s="9"/>
      <c r="DQ2120" s="9"/>
    </row>
    <row r="2121" spans="1:121" hidden="1">
      <c r="A2121" s="9"/>
      <c r="B2121" s="9"/>
      <c r="C2121" s="9"/>
      <c r="D2121" s="9"/>
      <c r="E2121" s="9"/>
      <c r="F2121" s="9"/>
      <c r="G2121" s="9"/>
      <c r="H2121" s="9"/>
      <c r="I2121" s="9"/>
      <c r="J2121" s="9"/>
      <c r="K2121" s="9"/>
      <c r="L2121" s="9"/>
      <c r="M2121" s="9"/>
      <c r="N2121" s="9"/>
      <c r="O2121" s="9"/>
      <c r="P2121" s="9"/>
      <c r="Q2121" s="9"/>
      <c r="R2121" s="9"/>
      <c r="S2121" s="9"/>
      <c r="T2121" s="9"/>
      <c r="U2121" s="9"/>
      <c r="V2121" s="9"/>
      <c r="W2121" s="9"/>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c r="BU2121" s="6"/>
      <c r="BV2121" s="6"/>
      <c r="BW2121" s="9"/>
      <c r="BX2121" s="9"/>
      <c r="BY2121" s="9"/>
      <c r="BZ2121" s="9"/>
      <c r="CA2121" s="9"/>
      <c r="CB2121" s="9"/>
      <c r="CC2121" s="9"/>
      <c r="CD2121" s="9"/>
      <c r="CE2121" s="9"/>
      <c r="CF2121" s="9"/>
      <c r="CG2121" s="9"/>
      <c r="CH2121" s="9"/>
      <c r="CI2121" s="9"/>
      <c r="CJ2121" s="9"/>
      <c r="CK2121" s="9"/>
      <c r="CL2121" s="9"/>
      <c r="CM2121" s="9"/>
      <c r="CN2121" s="9"/>
      <c r="CO2121" s="9"/>
      <c r="CP2121" s="9"/>
      <c r="CQ2121" s="9"/>
      <c r="CR2121" s="9"/>
      <c r="CS2121" s="9"/>
      <c r="CT2121" s="9"/>
      <c r="CU2121" s="9"/>
      <c r="CV2121" s="9"/>
      <c r="CW2121" s="9"/>
      <c r="CX2121" s="9"/>
      <c r="CY2121" s="9"/>
      <c r="CZ2121" s="9"/>
      <c r="DA2121" s="9"/>
      <c r="DB2121" s="9"/>
      <c r="DC2121" s="9"/>
      <c r="DD2121" s="9"/>
      <c r="DE2121" s="9"/>
      <c r="DF2121" s="9"/>
      <c r="DG2121" s="9"/>
      <c r="DH2121" s="9"/>
      <c r="DI2121" s="9"/>
      <c r="DJ2121" s="9"/>
      <c r="DK2121" s="9"/>
      <c r="DL2121" s="9"/>
      <c r="DM2121" s="9"/>
      <c r="DN2121" s="9"/>
      <c r="DO2121" s="9"/>
      <c r="DP2121" s="9"/>
      <c r="DQ2121" s="9"/>
    </row>
    <row r="2122" spans="1:121" hidden="1">
      <c r="A2122" s="9"/>
      <c r="B2122" s="9"/>
      <c r="C2122" s="9"/>
      <c r="D2122" s="9"/>
      <c r="E2122" s="9"/>
      <c r="F2122" s="9"/>
      <c r="G2122" s="9"/>
      <c r="H2122" s="9"/>
      <c r="I2122" s="9"/>
      <c r="J2122" s="9"/>
      <c r="K2122" s="9"/>
      <c r="L2122" s="9"/>
      <c r="M2122" s="9"/>
      <c r="N2122" s="9"/>
      <c r="O2122" s="9"/>
      <c r="P2122" s="9"/>
      <c r="Q2122" s="9"/>
      <c r="R2122" s="9"/>
      <c r="S2122" s="9"/>
      <c r="T2122" s="9"/>
      <c r="U2122" s="9"/>
      <c r="V2122" s="9"/>
      <c r="W2122" s="9"/>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c r="BU2122" s="6"/>
      <c r="BV2122" s="6"/>
      <c r="BW2122" s="9"/>
      <c r="BX2122" s="9"/>
      <c r="BY2122" s="9"/>
      <c r="BZ2122" s="9"/>
      <c r="CA2122" s="9"/>
      <c r="CB2122" s="9"/>
      <c r="CC2122" s="9"/>
      <c r="CD2122" s="9"/>
      <c r="CE2122" s="9"/>
      <c r="CF2122" s="9"/>
      <c r="CG2122" s="9"/>
      <c r="CH2122" s="9"/>
      <c r="CI2122" s="9"/>
      <c r="CJ2122" s="9"/>
      <c r="CK2122" s="9"/>
      <c r="CL2122" s="9"/>
      <c r="CM2122" s="9"/>
      <c r="CN2122" s="9"/>
      <c r="CO2122" s="9"/>
      <c r="CP2122" s="9"/>
      <c r="CQ2122" s="9"/>
      <c r="CR2122" s="9"/>
      <c r="CS2122" s="9"/>
      <c r="CT2122" s="9"/>
      <c r="CU2122" s="9"/>
      <c r="CV2122" s="9"/>
      <c r="CW2122" s="9"/>
      <c r="CX2122" s="9"/>
      <c r="CY2122" s="9"/>
      <c r="CZ2122" s="9"/>
      <c r="DA2122" s="9"/>
      <c r="DB2122" s="9"/>
      <c r="DC2122" s="9"/>
      <c r="DD2122" s="9"/>
      <c r="DE2122" s="9"/>
      <c r="DF2122" s="9"/>
      <c r="DG2122" s="9"/>
      <c r="DH2122" s="9"/>
      <c r="DI2122" s="9"/>
      <c r="DJ2122" s="9"/>
      <c r="DK2122" s="9"/>
      <c r="DL2122" s="9"/>
      <c r="DM2122" s="9"/>
      <c r="DN2122" s="9"/>
      <c r="DO2122" s="9"/>
      <c r="DP2122" s="9"/>
      <c r="DQ2122" s="9"/>
    </row>
    <row r="2123" spans="1:121" hidden="1">
      <c r="A2123" s="9"/>
      <c r="B2123" s="9"/>
      <c r="C2123" s="9"/>
      <c r="D2123" s="9"/>
      <c r="E2123" s="9"/>
      <c r="F2123" s="9"/>
      <c r="G2123" s="9"/>
      <c r="H2123" s="9"/>
      <c r="I2123" s="9"/>
      <c r="J2123" s="9"/>
      <c r="K2123" s="9"/>
      <c r="L2123" s="9"/>
      <c r="M2123" s="9"/>
      <c r="N2123" s="9"/>
      <c r="O2123" s="9"/>
      <c r="P2123" s="9"/>
      <c r="Q2123" s="9"/>
      <c r="R2123" s="9"/>
      <c r="S2123" s="9"/>
      <c r="T2123" s="9"/>
      <c r="U2123" s="9"/>
      <c r="V2123" s="9"/>
      <c r="W2123" s="9"/>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c r="BU2123" s="6"/>
      <c r="BV2123" s="6"/>
      <c r="BW2123" s="9"/>
      <c r="BX2123" s="9"/>
      <c r="BY2123" s="9"/>
      <c r="BZ2123" s="9"/>
      <c r="CA2123" s="9"/>
      <c r="CB2123" s="9"/>
      <c r="CC2123" s="9"/>
      <c r="CD2123" s="9"/>
      <c r="CE2123" s="9"/>
      <c r="CF2123" s="9"/>
      <c r="CG2123" s="9"/>
      <c r="CH2123" s="9"/>
      <c r="CI2123" s="9"/>
      <c r="CJ2123" s="9"/>
      <c r="CK2123" s="9"/>
      <c r="CL2123" s="9"/>
      <c r="CM2123" s="9"/>
      <c r="CN2123" s="9"/>
      <c r="CO2123" s="9"/>
      <c r="CP2123" s="9"/>
      <c r="CQ2123" s="9"/>
      <c r="CR2123" s="9"/>
      <c r="CS2123" s="9"/>
      <c r="CT2123" s="9"/>
      <c r="CU2123" s="9"/>
      <c r="CV2123" s="9"/>
      <c r="CW2123" s="9"/>
      <c r="CX2123" s="9"/>
      <c r="CY2123" s="9"/>
      <c r="CZ2123" s="9"/>
      <c r="DA2123" s="9"/>
      <c r="DB2123" s="9"/>
      <c r="DC2123" s="9"/>
      <c r="DD2123" s="9"/>
      <c r="DE2123" s="9"/>
      <c r="DF2123" s="9"/>
      <c r="DG2123" s="9"/>
      <c r="DH2123" s="9"/>
      <c r="DI2123" s="9"/>
      <c r="DJ2123" s="9"/>
      <c r="DK2123" s="9"/>
      <c r="DL2123" s="9"/>
      <c r="DM2123" s="9"/>
      <c r="DN2123" s="9"/>
      <c r="DO2123" s="9"/>
      <c r="DP2123" s="9"/>
      <c r="DQ2123" s="9"/>
    </row>
    <row r="2124" spans="1:121" hidden="1">
      <c r="A2124" s="9"/>
      <c r="B2124" s="9"/>
      <c r="C2124" s="9"/>
      <c r="D2124" s="9"/>
      <c r="E2124" s="9"/>
      <c r="F2124" s="9"/>
      <c r="G2124" s="9"/>
      <c r="H2124" s="9"/>
      <c r="I2124" s="9"/>
      <c r="J2124" s="9"/>
      <c r="K2124" s="9"/>
      <c r="L2124" s="9"/>
      <c r="M2124" s="9"/>
      <c r="N2124" s="9"/>
      <c r="O2124" s="9"/>
      <c r="P2124" s="9"/>
      <c r="Q2124" s="9"/>
      <c r="R2124" s="9"/>
      <c r="S2124" s="9"/>
      <c r="T2124" s="9"/>
      <c r="U2124" s="9"/>
      <c r="V2124" s="9"/>
      <c r="W2124" s="9"/>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c r="BU2124" s="6"/>
      <c r="BV2124" s="6"/>
      <c r="BW2124" s="9"/>
      <c r="BX2124" s="9"/>
      <c r="BY2124" s="9"/>
      <c r="BZ2124" s="9"/>
      <c r="CA2124" s="9"/>
      <c r="CB2124" s="9"/>
      <c r="CC2124" s="9"/>
      <c r="CD2124" s="9"/>
      <c r="CE2124" s="9"/>
      <c r="CF2124" s="9"/>
      <c r="CG2124" s="9"/>
      <c r="CH2124" s="9"/>
      <c r="CI2124" s="9"/>
      <c r="CJ2124" s="9"/>
      <c r="CK2124" s="9"/>
      <c r="CL2124" s="9"/>
      <c r="CM2124" s="9"/>
      <c r="CN2124" s="9"/>
      <c r="CO2124" s="9"/>
      <c r="CP2124" s="9"/>
      <c r="CQ2124" s="9"/>
      <c r="CR2124" s="9"/>
      <c r="CS2124" s="9"/>
      <c r="CT2124" s="9"/>
      <c r="CU2124" s="9"/>
      <c r="CV2124" s="9"/>
      <c r="CW2124" s="9"/>
      <c r="CX2124" s="9"/>
      <c r="CY2124" s="9"/>
      <c r="CZ2124" s="9"/>
      <c r="DA2124" s="9"/>
      <c r="DB2124" s="9"/>
      <c r="DC2124" s="9"/>
      <c r="DD2124" s="9"/>
      <c r="DE2124" s="9"/>
      <c r="DF2124" s="9"/>
      <c r="DG2124" s="9"/>
      <c r="DH2124" s="9"/>
      <c r="DI2124" s="9"/>
      <c r="DJ2124" s="9"/>
      <c r="DK2124" s="9"/>
      <c r="DL2124" s="9"/>
      <c r="DM2124" s="9"/>
      <c r="DN2124" s="9"/>
      <c r="DO2124" s="9"/>
      <c r="DP2124" s="9"/>
      <c r="DQ2124" s="9"/>
    </row>
    <row r="2125" spans="1:121" hidden="1">
      <c r="A2125" s="9"/>
      <c r="B2125" s="9"/>
      <c r="C2125" s="9"/>
      <c r="D2125" s="9"/>
      <c r="E2125" s="9"/>
      <c r="F2125" s="9"/>
      <c r="G2125" s="9"/>
      <c r="H2125" s="9"/>
      <c r="I2125" s="9"/>
      <c r="J2125" s="9"/>
      <c r="K2125" s="9"/>
      <c r="L2125" s="9"/>
      <c r="M2125" s="9"/>
      <c r="N2125" s="9"/>
      <c r="O2125" s="9"/>
      <c r="P2125" s="9"/>
      <c r="Q2125" s="9"/>
      <c r="R2125" s="9"/>
      <c r="S2125" s="9"/>
      <c r="T2125" s="9"/>
      <c r="U2125" s="9"/>
      <c r="V2125" s="9"/>
      <c r="W2125" s="9"/>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c r="BU2125" s="6"/>
      <c r="BV2125" s="6"/>
      <c r="BW2125" s="9"/>
      <c r="BX2125" s="9"/>
      <c r="BY2125" s="9"/>
      <c r="BZ2125" s="9"/>
      <c r="CA2125" s="9"/>
      <c r="CB2125" s="9"/>
      <c r="CC2125" s="9"/>
      <c r="CD2125" s="9"/>
      <c r="CE2125" s="9"/>
      <c r="CF2125" s="9"/>
      <c r="CG2125" s="9"/>
      <c r="CH2125" s="9"/>
      <c r="CI2125" s="9"/>
      <c r="CJ2125" s="9"/>
      <c r="CK2125" s="9"/>
      <c r="CL2125" s="9"/>
      <c r="CM2125" s="9"/>
      <c r="CN2125" s="9"/>
      <c r="CO2125" s="9"/>
      <c r="CP2125" s="9"/>
      <c r="CQ2125" s="9"/>
      <c r="CR2125" s="9"/>
      <c r="CS2125" s="9"/>
      <c r="CT2125" s="9"/>
      <c r="CU2125" s="9"/>
      <c r="CV2125" s="9"/>
      <c r="CW2125" s="9"/>
      <c r="CX2125" s="9"/>
      <c r="CY2125" s="9"/>
      <c r="CZ2125" s="9"/>
      <c r="DA2125" s="9"/>
      <c r="DB2125" s="9"/>
      <c r="DC2125" s="9"/>
      <c r="DD2125" s="9"/>
      <c r="DE2125" s="9"/>
      <c r="DF2125" s="9"/>
      <c r="DG2125" s="9"/>
      <c r="DH2125" s="9"/>
      <c r="DI2125" s="9"/>
      <c r="DJ2125" s="9"/>
      <c r="DK2125" s="9"/>
      <c r="DL2125" s="9"/>
      <c r="DM2125" s="9"/>
      <c r="DN2125" s="9"/>
      <c r="DO2125" s="9"/>
      <c r="DP2125" s="9"/>
      <c r="DQ2125" s="9"/>
    </row>
    <row r="2126" spans="1:121" hidden="1">
      <c r="A2126" s="9"/>
      <c r="B2126" s="9"/>
      <c r="C2126" s="9"/>
      <c r="D2126" s="9"/>
      <c r="E2126" s="9"/>
      <c r="F2126" s="9"/>
      <c r="G2126" s="9"/>
      <c r="H2126" s="9"/>
      <c r="I2126" s="9"/>
      <c r="J2126" s="9"/>
      <c r="K2126" s="9"/>
      <c r="L2126" s="9"/>
      <c r="M2126" s="9"/>
      <c r="N2126" s="9"/>
      <c r="O2126" s="9"/>
      <c r="P2126" s="9"/>
      <c r="Q2126" s="9"/>
      <c r="R2126" s="9"/>
      <c r="S2126" s="9"/>
      <c r="T2126" s="9"/>
      <c r="U2126" s="9"/>
      <c r="V2126" s="9"/>
      <c r="W2126" s="9"/>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c r="BU2126" s="6"/>
      <c r="BV2126" s="6"/>
      <c r="BW2126" s="9"/>
      <c r="BX2126" s="9"/>
      <c r="BY2126" s="9"/>
      <c r="BZ2126" s="9"/>
      <c r="CA2126" s="9"/>
      <c r="CB2126" s="9"/>
      <c r="CC2126" s="9"/>
      <c r="CD2126" s="9"/>
      <c r="CE2126" s="9"/>
      <c r="CF2126" s="9"/>
      <c r="CG2126" s="9"/>
      <c r="CH2126" s="9"/>
      <c r="CI2126" s="9"/>
      <c r="CJ2126" s="9"/>
      <c r="CK2126" s="9"/>
      <c r="CL2126" s="9"/>
      <c r="CM2126" s="9"/>
      <c r="CN2126" s="9"/>
      <c r="CO2126" s="9"/>
      <c r="CP2126" s="9"/>
      <c r="CQ2126" s="9"/>
      <c r="CR2126" s="9"/>
      <c r="CS2126" s="9"/>
      <c r="CT2126" s="9"/>
      <c r="CU2126" s="9"/>
      <c r="CV2126" s="9"/>
      <c r="CW2126" s="9"/>
      <c r="CX2126" s="9"/>
      <c r="CY2126" s="9"/>
      <c r="CZ2126" s="9"/>
      <c r="DA2126" s="9"/>
      <c r="DB2126" s="9"/>
      <c r="DC2126" s="9"/>
      <c r="DD2126" s="9"/>
      <c r="DE2126" s="9"/>
      <c r="DF2126" s="9"/>
      <c r="DG2126" s="9"/>
      <c r="DH2126" s="9"/>
      <c r="DI2126" s="9"/>
      <c r="DJ2126" s="9"/>
      <c r="DK2126" s="9"/>
      <c r="DL2126" s="9"/>
      <c r="DM2126" s="9"/>
      <c r="DN2126" s="9"/>
      <c r="DO2126" s="9"/>
      <c r="DP2126" s="9"/>
      <c r="DQ2126" s="9"/>
    </row>
    <row r="2127" spans="1:121" hidden="1">
      <c r="A2127" s="9"/>
      <c r="B2127" s="9"/>
      <c r="C2127" s="9"/>
      <c r="D2127" s="9"/>
      <c r="E2127" s="9"/>
      <c r="F2127" s="9"/>
      <c r="G2127" s="9"/>
      <c r="H2127" s="9"/>
      <c r="I2127" s="9"/>
      <c r="J2127" s="9"/>
      <c r="K2127" s="9"/>
      <c r="L2127" s="9"/>
      <c r="M2127" s="9"/>
      <c r="N2127" s="9"/>
      <c r="O2127" s="9"/>
      <c r="P2127" s="9"/>
      <c r="Q2127" s="9"/>
      <c r="R2127" s="9"/>
      <c r="S2127" s="9"/>
      <c r="T2127" s="9"/>
      <c r="U2127" s="9"/>
      <c r="V2127" s="9"/>
      <c r="W2127" s="9"/>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c r="BU2127" s="6"/>
      <c r="BV2127" s="6"/>
      <c r="BW2127" s="9"/>
      <c r="BX2127" s="9"/>
      <c r="BY2127" s="9"/>
      <c r="BZ2127" s="9"/>
      <c r="CA2127" s="9"/>
      <c r="CB2127" s="9"/>
      <c r="CC2127" s="9"/>
      <c r="CD2127" s="9"/>
      <c r="CE2127" s="9"/>
      <c r="CF2127" s="9"/>
      <c r="CG2127" s="9"/>
      <c r="CH2127" s="9"/>
      <c r="CI2127" s="9"/>
      <c r="CJ2127" s="9"/>
      <c r="CK2127" s="9"/>
      <c r="CL2127" s="9"/>
      <c r="CM2127" s="9"/>
      <c r="CN2127" s="9"/>
      <c r="CO2127" s="9"/>
      <c r="CP2127" s="9"/>
      <c r="CQ2127" s="9"/>
      <c r="CR2127" s="9"/>
      <c r="CS2127" s="9"/>
      <c r="CT2127" s="9"/>
      <c r="CU2127" s="9"/>
      <c r="CV2127" s="9"/>
      <c r="CW2127" s="9"/>
      <c r="CX2127" s="9"/>
      <c r="CY2127" s="9"/>
      <c r="CZ2127" s="9"/>
      <c r="DA2127" s="9"/>
      <c r="DB2127" s="9"/>
      <c r="DC2127" s="9"/>
      <c r="DD2127" s="9"/>
      <c r="DE2127" s="9"/>
      <c r="DF2127" s="9"/>
      <c r="DG2127" s="9"/>
      <c r="DH2127" s="9"/>
      <c r="DI2127" s="9"/>
      <c r="DJ2127" s="9"/>
      <c r="DK2127" s="9"/>
      <c r="DL2127" s="9"/>
      <c r="DM2127" s="9"/>
      <c r="DN2127" s="9"/>
      <c r="DO2127" s="9"/>
      <c r="DP2127" s="9"/>
      <c r="DQ2127" s="9"/>
    </row>
    <row r="2128" spans="1:121" hidden="1">
      <c r="A2128" s="9"/>
      <c r="B2128" s="9"/>
      <c r="C2128" s="9"/>
      <c r="D2128" s="9"/>
      <c r="E2128" s="9"/>
      <c r="F2128" s="9"/>
      <c r="G2128" s="9"/>
      <c r="H2128" s="9"/>
      <c r="I2128" s="9"/>
      <c r="J2128" s="9"/>
      <c r="K2128" s="9"/>
      <c r="L2128" s="9"/>
      <c r="M2128" s="9"/>
      <c r="N2128" s="9"/>
      <c r="O2128" s="9"/>
      <c r="P2128" s="9"/>
      <c r="Q2128" s="9"/>
      <c r="R2128" s="9"/>
      <c r="S2128" s="9"/>
      <c r="T2128" s="9"/>
      <c r="U2128" s="9"/>
      <c r="V2128" s="9"/>
      <c r="W2128" s="9"/>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c r="BU2128" s="6"/>
      <c r="BV2128" s="6"/>
      <c r="BW2128" s="9"/>
      <c r="BX2128" s="9"/>
      <c r="BY2128" s="9"/>
      <c r="BZ2128" s="9"/>
      <c r="CA2128" s="9"/>
      <c r="CB2128" s="9"/>
      <c r="CC2128" s="9"/>
      <c r="CD2128" s="9"/>
      <c r="CE2128" s="9"/>
      <c r="CF2128" s="9"/>
      <c r="CG2128" s="9"/>
      <c r="CH2128" s="9"/>
      <c r="CI2128" s="9"/>
      <c r="CJ2128" s="9"/>
      <c r="CK2128" s="9"/>
      <c r="CL2128" s="9"/>
      <c r="CM2128" s="9"/>
      <c r="CN2128" s="9"/>
      <c r="CO2128" s="9"/>
      <c r="CP2128" s="9"/>
      <c r="CQ2128" s="9"/>
      <c r="CR2128" s="9"/>
      <c r="CS2128" s="9"/>
      <c r="CT2128" s="9"/>
      <c r="CU2128" s="9"/>
      <c r="CV2128" s="9"/>
      <c r="CW2128" s="9"/>
      <c r="CX2128" s="9"/>
      <c r="CY2128" s="9"/>
      <c r="CZ2128" s="9"/>
      <c r="DA2128" s="9"/>
      <c r="DB2128" s="9"/>
      <c r="DC2128" s="9"/>
      <c r="DD2128" s="9"/>
      <c r="DE2128" s="9"/>
      <c r="DF2128" s="9"/>
      <c r="DG2128" s="9"/>
      <c r="DH2128" s="9"/>
      <c r="DI2128" s="9"/>
      <c r="DJ2128" s="9"/>
      <c r="DK2128" s="9"/>
      <c r="DL2128" s="9"/>
      <c r="DM2128" s="9"/>
      <c r="DN2128" s="9"/>
      <c r="DO2128" s="9"/>
      <c r="DP2128" s="9"/>
      <c r="DQ2128" s="9"/>
    </row>
    <row r="2129" spans="1:121" hidden="1">
      <c r="A2129" s="9"/>
      <c r="B2129" s="9"/>
      <c r="C2129" s="9"/>
      <c r="D2129" s="9"/>
      <c r="E2129" s="9"/>
      <c r="F2129" s="9"/>
      <c r="G2129" s="9"/>
      <c r="H2129" s="9"/>
      <c r="I2129" s="9"/>
      <c r="J2129" s="9"/>
      <c r="K2129" s="9"/>
      <c r="L2129" s="9"/>
      <c r="M2129" s="9"/>
      <c r="N2129" s="9"/>
      <c r="O2129" s="9"/>
      <c r="P2129" s="9"/>
      <c r="Q2129" s="9"/>
      <c r="R2129" s="9"/>
      <c r="S2129" s="9"/>
      <c r="T2129" s="9"/>
      <c r="U2129" s="9"/>
      <c r="V2129" s="9"/>
      <c r="W2129" s="9"/>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c r="BU2129" s="6"/>
      <c r="BV2129" s="6"/>
      <c r="BW2129" s="9"/>
      <c r="BX2129" s="9"/>
      <c r="BY2129" s="9"/>
      <c r="BZ2129" s="9"/>
      <c r="CA2129" s="9"/>
      <c r="CB2129" s="9"/>
      <c r="CC2129" s="9"/>
      <c r="CD2129" s="9"/>
      <c r="CE2129" s="9"/>
      <c r="CF2129" s="9"/>
      <c r="CG2129" s="9"/>
      <c r="CH2129" s="9"/>
      <c r="CI2129" s="9"/>
      <c r="CJ2129" s="9"/>
      <c r="CK2129" s="9"/>
      <c r="CL2129" s="9"/>
      <c r="CM2129" s="9"/>
      <c r="CN2129" s="9"/>
      <c r="CO2129" s="9"/>
      <c r="CP2129" s="9"/>
      <c r="CQ2129" s="9"/>
      <c r="CR2129" s="9"/>
      <c r="CS2129" s="9"/>
      <c r="CT2129" s="9"/>
      <c r="CU2129" s="9"/>
      <c r="CV2129" s="9"/>
      <c r="CW2129" s="9"/>
      <c r="CX2129" s="9"/>
      <c r="CY2129" s="9"/>
      <c r="CZ2129" s="9"/>
      <c r="DA2129" s="9"/>
      <c r="DB2129" s="9"/>
      <c r="DC2129" s="9"/>
      <c r="DD2129" s="9"/>
      <c r="DE2129" s="9"/>
      <c r="DF2129" s="9"/>
      <c r="DG2129" s="9"/>
      <c r="DH2129" s="9"/>
      <c r="DI2129" s="9"/>
      <c r="DJ2129" s="9"/>
      <c r="DK2129" s="9"/>
      <c r="DL2129" s="9"/>
      <c r="DM2129" s="9"/>
      <c r="DN2129" s="9"/>
      <c r="DO2129" s="9"/>
      <c r="DP2129" s="9"/>
      <c r="DQ2129" s="9"/>
    </row>
    <row r="2130" spans="1:121" hidden="1">
      <c r="A2130" s="9"/>
      <c r="B2130" s="9"/>
      <c r="C2130" s="9"/>
      <c r="D2130" s="9"/>
      <c r="E2130" s="9"/>
      <c r="F2130" s="9"/>
      <c r="G2130" s="9"/>
      <c r="H2130" s="9"/>
      <c r="I2130" s="9"/>
      <c r="J2130" s="9"/>
      <c r="K2130" s="9"/>
      <c r="L2130" s="9"/>
      <c r="M2130" s="9"/>
      <c r="N2130" s="9"/>
      <c r="O2130" s="9"/>
      <c r="P2130" s="9"/>
      <c r="Q2130" s="9"/>
      <c r="R2130" s="9"/>
      <c r="S2130" s="9"/>
      <c r="T2130" s="9"/>
      <c r="U2130" s="9"/>
      <c r="V2130" s="9"/>
      <c r="W2130" s="9"/>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c r="BU2130" s="6"/>
      <c r="BV2130" s="6"/>
      <c r="BW2130" s="9"/>
      <c r="BX2130" s="9"/>
      <c r="BY2130" s="9"/>
      <c r="BZ2130" s="9"/>
      <c r="CA2130" s="9"/>
      <c r="CB2130" s="9"/>
      <c r="CC2130" s="9"/>
      <c r="CD2130" s="9"/>
      <c r="CE2130" s="9"/>
      <c r="CF2130" s="9"/>
      <c r="CG2130" s="9"/>
      <c r="CH2130" s="9"/>
      <c r="CI2130" s="9"/>
      <c r="CJ2130" s="9"/>
      <c r="CK2130" s="9"/>
      <c r="CL2130" s="9"/>
      <c r="CM2130" s="9"/>
      <c r="CN2130" s="9"/>
      <c r="CO2130" s="9"/>
      <c r="CP2130" s="9"/>
      <c r="CQ2130" s="9"/>
      <c r="CR2130" s="9"/>
      <c r="CS2130" s="9"/>
      <c r="CT2130" s="9"/>
      <c r="CU2130" s="9"/>
      <c r="CV2130" s="9"/>
      <c r="CW2130" s="9"/>
      <c r="CX2130" s="9"/>
      <c r="CY2130" s="9"/>
      <c r="CZ2130" s="9"/>
      <c r="DA2130" s="9"/>
      <c r="DB2130" s="9"/>
      <c r="DC2130" s="9"/>
      <c r="DD2130" s="9"/>
      <c r="DE2130" s="9"/>
      <c r="DF2130" s="9"/>
      <c r="DG2130" s="9"/>
      <c r="DH2130" s="9"/>
      <c r="DI2130" s="9"/>
      <c r="DJ2130" s="9"/>
      <c r="DK2130" s="9"/>
      <c r="DL2130" s="9"/>
      <c r="DM2130" s="9"/>
      <c r="DN2130" s="9"/>
      <c r="DO2130" s="9"/>
      <c r="DP2130" s="9"/>
      <c r="DQ2130" s="9"/>
    </row>
    <row r="2131" spans="1:121" hidden="1">
      <c r="A2131" s="9"/>
      <c r="B2131" s="9"/>
      <c r="C2131" s="9"/>
      <c r="D2131" s="9"/>
      <c r="E2131" s="9"/>
      <c r="F2131" s="9"/>
      <c r="G2131" s="9"/>
      <c r="H2131" s="9"/>
      <c r="I2131" s="9"/>
      <c r="J2131" s="9"/>
      <c r="K2131" s="9"/>
      <c r="L2131" s="9"/>
      <c r="M2131" s="9"/>
      <c r="N2131" s="9"/>
      <c r="O2131" s="9"/>
      <c r="P2131" s="9"/>
      <c r="Q2131" s="9"/>
      <c r="R2131" s="9"/>
      <c r="S2131" s="9"/>
      <c r="T2131" s="9"/>
      <c r="U2131" s="9"/>
      <c r="V2131" s="9"/>
      <c r="W2131" s="9"/>
      <c r="X2131" s="9"/>
      <c r="Y2131" s="9"/>
      <c r="Z2131" s="9"/>
      <c r="AA2131" s="9"/>
      <c r="AB2131" s="9"/>
      <c r="AC2131" s="9"/>
      <c r="AD2131" s="9"/>
      <c r="AE2131" s="9"/>
      <c r="AF2131" s="9"/>
      <c r="AG2131" s="9"/>
      <c r="AH2131" s="9"/>
      <c r="AI2131" s="9"/>
      <c r="AJ2131" s="9"/>
      <c r="AK2131" s="9"/>
      <c r="AL2131" s="9"/>
      <c r="AM2131" s="9"/>
      <c r="AN2131" s="9"/>
      <c r="AO2131" s="9"/>
      <c r="AP2131" s="9"/>
      <c r="AQ2131" s="9"/>
      <c r="AR2131" s="9"/>
      <c r="AS2131" s="9"/>
      <c r="AT2131" s="9"/>
      <c r="AU2131" s="9"/>
      <c r="AV2131" s="9"/>
      <c r="AW2131" s="9"/>
      <c r="AX2131" s="9"/>
      <c r="AY2131" s="9"/>
      <c r="AZ2131" s="9"/>
      <c r="BA2131" s="9"/>
      <c r="BB2131" s="9"/>
      <c r="BC2131" s="9"/>
      <c r="BD2131" s="9"/>
      <c r="BE2131" s="9"/>
      <c r="BF2131" s="9"/>
      <c r="BG2131" s="9"/>
      <c r="BH2131" s="9"/>
      <c r="BI2131" s="9"/>
      <c r="BJ2131" s="9"/>
      <c r="BK2131" s="9"/>
      <c r="BL2131" s="9"/>
      <c r="BM2131" s="9"/>
      <c r="BN2131" s="9"/>
      <c r="BO2131" s="9"/>
      <c r="BP2131" s="9"/>
      <c r="BQ2131" s="9"/>
      <c r="BR2131" s="9"/>
      <c r="BS2131" s="9"/>
      <c r="BT2131" s="9"/>
      <c r="BU2131" s="9"/>
      <c r="BV2131" s="9"/>
      <c r="BW2131" s="9"/>
      <c r="BX2131" s="9"/>
      <c r="BY2131" s="9"/>
      <c r="BZ2131" s="9"/>
      <c r="CA2131" s="9"/>
      <c r="CB2131" s="9"/>
      <c r="CC2131" s="9"/>
      <c r="CD2131" s="9"/>
      <c r="CE2131" s="9"/>
      <c r="CF2131" s="9"/>
      <c r="CG2131" s="9"/>
      <c r="CH2131" s="9"/>
      <c r="CI2131" s="9"/>
      <c r="CJ2131" s="9"/>
      <c r="CK2131" s="9"/>
      <c r="CL2131" s="9"/>
      <c r="CM2131" s="9"/>
      <c r="CN2131" s="9"/>
      <c r="CO2131" s="9"/>
      <c r="CP2131" s="9"/>
      <c r="CQ2131" s="9"/>
      <c r="CR2131" s="9"/>
      <c r="CS2131" s="9"/>
      <c r="CT2131" s="9"/>
      <c r="CU2131" s="9"/>
      <c r="CV2131" s="9"/>
      <c r="CW2131" s="9"/>
      <c r="CX2131" s="9"/>
      <c r="CY2131" s="9"/>
      <c r="CZ2131" s="9"/>
      <c r="DA2131" s="9"/>
      <c r="DB2131" s="9"/>
      <c r="DC2131" s="9"/>
      <c r="DD2131" s="9"/>
      <c r="DE2131" s="9"/>
      <c r="DF2131" s="9"/>
      <c r="DG2131" s="9"/>
      <c r="DH2131" s="9"/>
      <c r="DI2131" s="9"/>
      <c r="DJ2131" s="9"/>
      <c r="DK2131" s="9"/>
      <c r="DL2131" s="9"/>
      <c r="DM2131" s="9"/>
      <c r="DN2131" s="9"/>
      <c r="DO2131" s="9"/>
      <c r="DP2131" s="9"/>
      <c r="DQ2131" s="9"/>
    </row>
    <row r="2132" spans="1:121" hidden="1">
      <c r="A2132" s="9"/>
      <c r="B2132" s="9"/>
      <c r="C2132" s="9"/>
      <c r="D2132" s="9"/>
      <c r="E2132" s="9"/>
      <c r="F2132" s="9"/>
      <c r="G2132" s="9"/>
      <c r="H2132" s="9"/>
      <c r="I2132" s="9"/>
      <c r="J2132" s="9"/>
      <c r="K2132" s="9"/>
      <c r="L2132" s="9"/>
      <c r="M2132" s="9"/>
      <c r="N2132" s="9"/>
      <c r="O2132" s="9"/>
      <c r="P2132" s="9"/>
      <c r="Q2132" s="9"/>
      <c r="R2132" s="9"/>
      <c r="S2132" s="9"/>
      <c r="T2132" s="9"/>
      <c r="U2132" s="9"/>
      <c r="V2132" s="9"/>
      <c r="W2132" s="9"/>
      <c r="X2132" s="9"/>
      <c r="Y2132" s="9"/>
      <c r="Z2132" s="9"/>
      <c r="AA2132" s="9"/>
      <c r="AB2132" s="9"/>
      <c r="AC2132" s="9"/>
      <c r="AD2132" s="9"/>
      <c r="AE2132" s="9"/>
      <c r="AF2132" s="9"/>
      <c r="AG2132" s="9"/>
      <c r="AH2132" s="9"/>
      <c r="AI2132" s="9"/>
      <c r="AJ2132" s="9"/>
      <c r="AK2132" s="9"/>
      <c r="AL2132" s="9"/>
      <c r="AM2132" s="9"/>
      <c r="AN2132" s="9"/>
      <c r="AO2132" s="9"/>
      <c r="AP2132" s="9"/>
      <c r="AQ2132" s="9"/>
      <c r="AR2132" s="9"/>
      <c r="AS2132" s="9"/>
      <c r="AT2132" s="9"/>
      <c r="AU2132" s="9"/>
      <c r="AV2132" s="9"/>
      <c r="AW2132" s="9"/>
      <c r="AX2132" s="9"/>
      <c r="AY2132" s="9"/>
      <c r="AZ2132" s="9"/>
      <c r="BA2132" s="9"/>
      <c r="BB2132" s="9"/>
      <c r="BC2132" s="9"/>
      <c r="BD2132" s="9"/>
      <c r="BE2132" s="9"/>
      <c r="BF2132" s="9"/>
      <c r="BG2132" s="9"/>
      <c r="BH2132" s="9"/>
      <c r="BI2132" s="9"/>
      <c r="BJ2132" s="9"/>
      <c r="BK2132" s="9"/>
      <c r="BL2132" s="9"/>
      <c r="BM2132" s="9"/>
      <c r="BN2132" s="9"/>
      <c r="BO2132" s="9"/>
      <c r="BP2132" s="9"/>
      <c r="BQ2132" s="9"/>
      <c r="BR2132" s="9"/>
      <c r="BS2132" s="9"/>
      <c r="BT2132" s="9"/>
      <c r="BU2132" s="9"/>
      <c r="BV2132" s="9"/>
      <c r="BW2132" s="9"/>
      <c r="BX2132" s="9"/>
      <c r="BY2132" s="9"/>
      <c r="BZ2132" s="9"/>
      <c r="CA2132" s="9"/>
      <c r="CB2132" s="9"/>
      <c r="CC2132" s="9"/>
      <c r="CD2132" s="9"/>
      <c r="CE2132" s="9"/>
      <c r="CF2132" s="9"/>
      <c r="CG2132" s="9"/>
      <c r="CH2132" s="9"/>
      <c r="CI2132" s="9"/>
      <c r="CJ2132" s="9"/>
      <c r="CK2132" s="9"/>
      <c r="CL2132" s="9"/>
      <c r="CM2132" s="9"/>
      <c r="CN2132" s="9"/>
      <c r="CO2132" s="9"/>
      <c r="CP2132" s="9"/>
      <c r="CQ2132" s="9"/>
      <c r="CR2132" s="9"/>
      <c r="CS2132" s="9"/>
      <c r="CT2132" s="9"/>
      <c r="CU2132" s="9"/>
      <c r="CV2132" s="9"/>
      <c r="CW2132" s="9"/>
      <c r="CX2132" s="9"/>
      <c r="CY2132" s="9"/>
      <c r="CZ2132" s="9"/>
      <c r="DA2132" s="9"/>
      <c r="DB2132" s="9"/>
      <c r="DC2132" s="9"/>
      <c r="DD2132" s="9"/>
      <c r="DE2132" s="9"/>
      <c r="DF2132" s="9"/>
      <c r="DG2132" s="9"/>
      <c r="DH2132" s="9"/>
      <c r="DI2132" s="9"/>
      <c r="DJ2132" s="9"/>
      <c r="DK2132" s="9"/>
      <c r="DL2132" s="9"/>
      <c r="DM2132" s="9"/>
      <c r="DN2132" s="9"/>
      <c r="DO2132" s="9"/>
      <c r="DP2132" s="9"/>
      <c r="DQ2132" s="9"/>
    </row>
    <row r="2133" spans="1:121" hidden="1">
      <c r="A2133" s="9"/>
      <c r="B2133" s="9"/>
      <c r="C2133" s="9"/>
      <c r="D2133" s="9"/>
      <c r="E2133" s="9"/>
      <c r="F2133" s="9"/>
      <c r="G2133" s="9"/>
      <c r="H2133" s="9"/>
      <c r="I2133" s="9"/>
      <c r="J2133" s="9"/>
      <c r="K2133" s="9"/>
      <c r="L2133" s="9"/>
      <c r="M2133" s="9"/>
      <c r="N2133" s="9"/>
      <c r="O2133" s="9"/>
      <c r="P2133" s="9"/>
      <c r="Q2133" s="9"/>
      <c r="R2133" s="9"/>
      <c r="S2133" s="9"/>
      <c r="T2133" s="9"/>
      <c r="U2133" s="9"/>
      <c r="V2133" s="9"/>
      <c r="W2133" s="9"/>
      <c r="X2133" s="9"/>
      <c r="Y2133" s="9"/>
      <c r="Z2133" s="9"/>
      <c r="AA2133" s="9"/>
      <c r="AB2133" s="9"/>
      <c r="AC2133" s="9"/>
      <c r="AD2133" s="9"/>
      <c r="AE2133" s="9"/>
      <c r="AF2133" s="9"/>
      <c r="AG2133" s="9"/>
      <c r="AH2133" s="9"/>
      <c r="AI2133" s="9"/>
      <c r="AJ2133" s="9"/>
      <c r="AK2133" s="9"/>
      <c r="AL2133" s="9"/>
      <c r="AM2133" s="9"/>
      <c r="AN2133" s="9"/>
      <c r="AO2133" s="9"/>
      <c r="AP2133" s="9"/>
      <c r="AQ2133" s="9"/>
      <c r="AR2133" s="9"/>
      <c r="AS2133" s="9"/>
      <c r="AT2133" s="9"/>
      <c r="AU2133" s="9"/>
      <c r="AV2133" s="9"/>
      <c r="AW2133" s="9"/>
      <c r="AX2133" s="9"/>
      <c r="AY2133" s="9"/>
      <c r="AZ2133" s="9"/>
      <c r="BA2133" s="9"/>
      <c r="BB2133" s="9"/>
      <c r="BC2133" s="9"/>
      <c r="BD2133" s="9"/>
      <c r="BE2133" s="9"/>
      <c r="BF2133" s="9"/>
      <c r="BG2133" s="9"/>
      <c r="BH2133" s="9"/>
      <c r="BI2133" s="9"/>
      <c r="BJ2133" s="9"/>
      <c r="BK2133" s="9"/>
      <c r="BL2133" s="9"/>
      <c r="BM2133" s="9"/>
      <c r="BN2133" s="9"/>
      <c r="BO2133" s="9"/>
      <c r="BP2133" s="9"/>
      <c r="BQ2133" s="9"/>
      <c r="BR2133" s="9"/>
      <c r="BS2133" s="9"/>
      <c r="BT2133" s="9"/>
      <c r="BU2133" s="9"/>
      <c r="BV2133" s="9"/>
      <c r="BW2133" s="9"/>
      <c r="BX2133" s="9"/>
      <c r="BY2133" s="9"/>
      <c r="BZ2133" s="9"/>
      <c r="CA2133" s="9"/>
      <c r="CB2133" s="9"/>
      <c r="CC2133" s="9"/>
      <c r="CD2133" s="9"/>
      <c r="CE2133" s="9"/>
      <c r="CF2133" s="9"/>
      <c r="CG2133" s="9"/>
      <c r="CH2133" s="9"/>
      <c r="CI2133" s="9"/>
      <c r="CJ2133" s="9"/>
      <c r="CK2133" s="9"/>
      <c r="CL2133" s="9"/>
      <c r="CM2133" s="9"/>
      <c r="CN2133" s="9"/>
      <c r="CO2133" s="9"/>
      <c r="CP2133" s="9"/>
      <c r="CQ2133" s="9"/>
      <c r="CR2133" s="9"/>
      <c r="CS2133" s="9"/>
      <c r="CT2133" s="9"/>
      <c r="CU2133" s="9"/>
      <c r="CV2133" s="9"/>
      <c r="CW2133" s="9"/>
      <c r="CX2133" s="9"/>
      <c r="CY2133" s="9"/>
      <c r="CZ2133" s="9"/>
      <c r="DA2133" s="9"/>
      <c r="DB2133" s="9"/>
      <c r="DC2133" s="9"/>
      <c r="DD2133" s="9"/>
      <c r="DE2133" s="9"/>
      <c r="DF2133" s="9"/>
      <c r="DG2133" s="9"/>
      <c r="DH2133" s="9"/>
      <c r="DI2133" s="9"/>
      <c r="DJ2133" s="9"/>
      <c r="DK2133" s="9"/>
      <c r="DL2133" s="9"/>
      <c r="DM2133" s="9"/>
      <c r="DN2133" s="9"/>
      <c r="DO2133" s="9"/>
      <c r="DP2133" s="9"/>
      <c r="DQ2133" s="9"/>
    </row>
    <row r="2134" spans="1:121" hidden="1">
      <c r="A2134" s="9"/>
      <c r="B2134" s="9"/>
      <c r="C2134" s="9"/>
      <c r="D2134" s="9"/>
      <c r="E2134" s="9"/>
      <c r="F2134" s="9"/>
      <c r="G2134" s="9"/>
      <c r="H2134" s="9"/>
      <c r="I2134" s="9"/>
      <c r="J2134" s="9"/>
      <c r="K2134" s="9"/>
      <c r="L2134" s="9"/>
      <c r="M2134" s="9"/>
      <c r="N2134" s="9"/>
      <c r="O2134" s="9"/>
      <c r="P2134" s="9"/>
      <c r="Q2134" s="9"/>
      <c r="R2134" s="9"/>
      <c r="S2134" s="9"/>
      <c r="T2134" s="9"/>
      <c r="U2134" s="9"/>
      <c r="V2134" s="9"/>
      <c r="W2134" s="9"/>
      <c r="X2134" s="9"/>
      <c r="Y2134" s="9"/>
      <c r="Z2134" s="9"/>
      <c r="AA2134" s="9"/>
      <c r="AB2134" s="9"/>
      <c r="AC2134" s="9"/>
      <c r="AD2134" s="9"/>
      <c r="AE2134" s="9"/>
      <c r="AF2134" s="9"/>
      <c r="AG2134" s="9"/>
      <c r="AH2134" s="9"/>
      <c r="AI2134" s="9"/>
      <c r="AJ2134" s="9"/>
      <c r="AK2134" s="9"/>
      <c r="AL2134" s="9"/>
      <c r="AM2134" s="9"/>
      <c r="AN2134" s="9"/>
      <c r="AO2134" s="9"/>
      <c r="AP2134" s="9"/>
      <c r="AQ2134" s="9"/>
      <c r="AR2134" s="9"/>
      <c r="AS2134" s="9"/>
      <c r="AT2134" s="9"/>
      <c r="AU2134" s="9"/>
      <c r="AV2134" s="9"/>
      <c r="AW2134" s="9"/>
      <c r="AX2134" s="9"/>
      <c r="AY2134" s="9"/>
      <c r="AZ2134" s="9"/>
      <c r="BA2134" s="9"/>
      <c r="BB2134" s="9"/>
      <c r="BC2134" s="9"/>
      <c r="BD2134" s="9"/>
      <c r="BE2134" s="9"/>
      <c r="BF2134" s="9"/>
      <c r="BG2134" s="9"/>
      <c r="BH2134" s="9"/>
      <c r="BI2134" s="9"/>
      <c r="BJ2134" s="9"/>
      <c r="BK2134" s="9"/>
      <c r="BL2134" s="9"/>
      <c r="BM2134" s="9"/>
      <c r="BN2134" s="9"/>
      <c r="BO2134" s="9"/>
      <c r="BP2134" s="9"/>
      <c r="BQ2134" s="9"/>
      <c r="BR2134" s="9"/>
      <c r="BS2134" s="9"/>
      <c r="BT2134" s="9"/>
      <c r="BU2134" s="9"/>
      <c r="BV2134" s="9"/>
      <c r="BW2134" s="9"/>
      <c r="BX2134" s="9"/>
      <c r="BY2134" s="9"/>
      <c r="BZ2134" s="9"/>
      <c r="CA2134" s="9"/>
      <c r="CB2134" s="9"/>
      <c r="CC2134" s="9"/>
      <c r="CD2134" s="9"/>
      <c r="CE2134" s="9"/>
      <c r="CF2134" s="9"/>
      <c r="CG2134" s="9"/>
      <c r="CH2134" s="9"/>
      <c r="CI2134" s="9"/>
      <c r="CJ2134" s="9"/>
      <c r="CK2134" s="9"/>
      <c r="CL2134" s="9"/>
      <c r="CM2134" s="9"/>
      <c r="CN2134" s="9"/>
      <c r="CO2134" s="9"/>
      <c r="CP2134" s="9"/>
      <c r="CQ2134" s="9"/>
      <c r="CR2134" s="9"/>
      <c r="CS2134" s="9"/>
      <c r="CT2134" s="9"/>
      <c r="CU2134" s="9"/>
      <c r="CV2134" s="9"/>
      <c r="CW2134" s="9"/>
      <c r="CX2134" s="9"/>
      <c r="CY2134" s="9"/>
      <c r="CZ2134" s="9"/>
      <c r="DA2134" s="9"/>
      <c r="DB2134" s="9"/>
      <c r="DC2134" s="9"/>
      <c r="DD2134" s="9"/>
      <c r="DE2134" s="9"/>
      <c r="DF2134" s="9"/>
      <c r="DG2134" s="9"/>
      <c r="DH2134" s="9"/>
      <c r="DI2134" s="9"/>
      <c r="DJ2134" s="9"/>
      <c r="DK2134" s="9"/>
      <c r="DL2134" s="9"/>
      <c r="DM2134" s="9"/>
      <c r="DN2134" s="9"/>
      <c r="DO2134" s="9"/>
      <c r="DP2134" s="9"/>
      <c r="DQ2134" s="9"/>
    </row>
    <row r="2135" spans="1:121" hidden="1">
      <c r="A2135" s="9"/>
      <c r="B2135" s="9"/>
      <c r="C2135" s="9"/>
      <c r="D2135" s="9"/>
      <c r="E2135" s="9"/>
      <c r="F2135" s="9"/>
      <c r="G2135" s="9"/>
      <c r="H2135" s="9"/>
      <c r="I2135" s="9"/>
      <c r="J2135" s="9"/>
      <c r="K2135" s="9"/>
      <c r="L2135" s="9"/>
      <c r="M2135" s="9"/>
      <c r="N2135" s="9"/>
      <c r="O2135" s="9"/>
      <c r="P2135" s="9"/>
      <c r="Q2135" s="9"/>
      <c r="R2135" s="9"/>
      <c r="S2135" s="9"/>
      <c r="T2135" s="9"/>
      <c r="U2135" s="9"/>
      <c r="V2135" s="9"/>
      <c r="W2135" s="9"/>
      <c r="X2135" s="9"/>
      <c r="Y2135" s="9"/>
      <c r="Z2135" s="9"/>
      <c r="AA2135" s="9"/>
      <c r="AB2135" s="9"/>
      <c r="AC2135" s="9"/>
      <c r="AD2135" s="9"/>
      <c r="AE2135" s="9"/>
      <c r="AF2135" s="9"/>
      <c r="AG2135" s="9"/>
      <c r="AH2135" s="9"/>
      <c r="AI2135" s="9"/>
      <c r="AJ2135" s="9"/>
      <c r="AK2135" s="9"/>
      <c r="AL2135" s="9"/>
      <c r="AM2135" s="9"/>
      <c r="AN2135" s="9"/>
      <c r="AO2135" s="9"/>
      <c r="AP2135" s="9"/>
      <c r="AQ2135" s="9"/>
      <c r="AR2135" s="9"/>
      <c r="AS2135" s="9"/>
      <c r="AT2135" s="9"/>
      <c r="AU2135" s="9"/>
      <c r="AV2135" s="9"/>
      <c r="AW2135" s="9"/>
      <c r="AX2135" s="9"/>
      <c r="AY2135" s="9"/>
      <c r="AZ2135" s="9"/>
      <c r="BA2135" s="9"/>
      <c r="BB2135" s="9"/>
      <c r="BC2135" s="9"/>
      <c r="BD2135" s="9"/>
      <c r="BE2135" s="9"/>
      <c r="BF2135" s="9"/>
      <c r="BG2135" s="9"/>
      <c r="BH2135" s="9"/>
      <c r="BI2135" s="9"/>
      <c r="BJ2135" s="9"/>
      <c r="BK2135" s="9"/>
      <c r="BL2135" s="9"/>
      <c r="BM2135" s="9"/>
      <c r="BN2135" s="9"/>
      <c r="BO2135" s="9"/>
      <c r="BP2135" s="9"/>
      <c r="BQ2135" s="9"/>
      <c r="BR2135" s="9"/>
      <c r="BS2135" s="9"/>
      <c r="BT2135" s="9"/>
      <c r="BU2135" s="9"/>
      <c r="BV2135" s="9"/>
      <c r="BW2135" s="9"/>
      <c r="BX2135" s="9"/>
      <c r="BY2135" s="9"/>
      <c r="BZ2135" s="9"/>
      <c r="CA2135" s="9"/>
      <c r="CB2135" s="9"/>
      <c r="CC2135" s="9"/>
      <c r="CD2135" s="9"/>
      <c r="CE2135" s="9"/>
      <c r="CF2135" s="9"/>
      <c r="CG2135" s="9"/>
      <c r="CH2135" s="9"/>
      <c r="CI2135" s="9"/>
      <c r="CJ2135" s="9"/>
      <c r="CK2135" s="9"/>
      <c r="CL2135" s="9"/>
      <c r="CM2135" s="9"/>
      <c r="CN2135" s="9"/>
      <c r="CO2135" s="9"/>
      <c r="CP2135" s="9"/>
      <c r="CQ2135" s="9"/>
      <c r="CR2135" s="9"/>
      <c r="CS2135" s="9"/>
      <c r="CT2135" s="9"/>
      <c r="CU2135" s="9"/>
      <c r="CV2135" s="9"/>
      <c r="CW2135" s="9"/>
      <c r="CX2135" s="9"/>
      <c r="CY2135" s="9"/>
      <c r="CZ2135" s="9"/>
      <c r="DA2135" s="9"/>
      <c r="DB2135" s="9"/>
      <c r="DC2135" s="9"/>
      <c r="DD2135" s="9"/>
      <c r="DE2135" s="9"/>
      <c r="DF2135" s="9"/>
      <c r="DG2135" s="9"/>
      <c r="DH2135" s="9"/>
      <c r="DI2135" s="9"/>
      <c r="DJ2135" s="9"/>
      <c r="DK2135" s="9"/>
      <c r="DL2135" s="9"/>
      <c r="DM2135" s="9"/>
      <c r="DN2135" s="9"/>
      <c r="DO2135" s="9"/>
      <c r="DP2135" s="9"/>
      <c r="DQ2135" s="9"/>
    </row>
    <row r="2136" spans="1:121" hidden="1">
      <c r="A2136" s="9"/>
      <c r="B2136" s="9"/>
      <c r="C2136" s="9"/>
      <c r="D2136" s="9"/>
      <c r="E2136" s="9"/>
      <c r="F2136" s="9"/>
      <c r="G2136" s="9"/>
      <c r="H2136" s="9"/>
      <c r="I2136" s="9"/>
      <c r="J2136" s="9"/>
      <c r="K2136" s="9"/>
      <c r="L2136" s="9"/>
      <c r="M2136" s="9"/>
      <c r="N2136" s="9"/>
      <c r="O2136" s="9"/>
      <c r="P2136" s="9"/>
      <c r="Q2136" s="9"/>
      <c r="R2136" s="9"/>
      <c r="S2136" s="9"/>
      <c r="T2136" s="9"/>
      <c r="U2136" s="9"/>
      <c r="V2136" s="9"/>
      <c r="W2136" s="9"/>
      <c r="X2136" s="9"/>
      <c r="Y2136" s="9"/>
      <c r="Z2136" s="9"/>
      <c r="AA2136" s="9"/>
      <c r="AB2136" s="9"/>
      <c r="AC2136" s="9"/>
      <c r="AD2136" s="9"/>
      <c r="AE2136" s="9"/>
      <c r="AF2136" s="9"/>
      <c r="AG2136" s="9"/>
      <c r="AH2136" s="9"/>
      <c r="AI2136" s="9"/>
      <c r="AJ2136" s="9"/>
      <c r="AK2136" s="9"/>
      <c r="AL2136" s="9"/>
      <c r="AM2136" s="9"/>
      <c r="AN2136" s="9"/>
      <c r="AO2136" s="9"/>
      <c r="AP2136" s="9"/>
      <c r="AQ2136" s="9"/>
      <c r="AR2136" s="9"/>
      <c r="AS2136" s="9"/>
      <c r="AT2136" s="9"/>
      <c r="AU2136" s="9"/>
      <c r="AV2136" s="9"/>
      <c r="AW2136" s="9"/>
      <c r="AX2136" s="9"/>
      <c r="AY2136" s="9"/>
      <c r="AZ2136" s="9"/>
      <c r="BA2136" s="9"/>
      <c r="BB2136" s="9"/>
      <c r="BC2136" s="9"/>
      <c r="BD2136" s="9"/>
      <c r="BE2136" s="9"/>
      <c r="BF2136" s="9"/>
      <c r="BG2136" s="9"/>
      <c r="BH2136" s="9"/>
      <c r="BI2136" s="9"/>
      <c r="BJ2136" s="9"/>
      <c r="BK2136" s="9"/>
      <c r="BL2136" s="9"/>
      <c r="BM2136" s="9"/>
      <c r="BN2136" s="9"/>
      <c r="BO2136" s="9"/>
      <c r="BP2136" s="9"/>
      <c r="BQ2136" s="9"/>
      <c r="BR2136" s="9"/>
      <c r="BS2136" s="9"/>
      <c r="BT2136" s="9"/>
      <c r="BU2136" s="9"/>
      <c r="BV2136" s="9"/>
      <c r="BW2136" s="9"/>
      <c r="BX2136" s="9"/>
      <c r="BY2136" s="9"/>
      <c r="BZ2136" s="9"/>
      <c r="CA2136" s="9"/>
      <c r="CB2136" s="9"/>
      <c r="CC2136" s="9"/>
      <c r="CD2136" s="9"/>
      <c r="CE2136" s="9"/>
      <c r="CF2136" s="9"/>
      <c r="CG2136" s="9"/>
      <c r="CH2136" s="9"/>
      <c r="CI2136" s="9"/>
      <c r="CJ2136" s="9"/>
      <c r="CK2136" s="9"/>
      <c r="CL2136" s="9"/>
      <c r="CM2136" s="9"/>
      <c r="CN2136" s="9"/>
      <c r="CO2136" s="9"/>
      <c r="CP2136" s="9"/>
      <c r="CQ2136" s="9"/>
      <c r="CR2136" s="9"/>
      <c r="CS2136" s="9"/>
      <c r="CT2136" s="9"/>
      <c r="CU2136" s="9"/>
      <c r="CV2136" s="9"/>
      <c r="CW2136" s="9"/>
      <c r="CX2136" s="9"/>
      <c r="CY2136" s="9"/>
      <c r="CZ2136" s="9"/>
      <c r="DA2136" s="9"/>
      <c r="DB2136" s="9"/>
      <c r="DC2136" s="9"/>
      <c r="DD2136" s="9"/>
      <c r="DE2136" s="9"/>
      <c r="DF2136" s="9"/>
      <c r="DG2136" s="9"/>
      <c r="DH2136" s="9"/>
      <c r="DI2136" s="9"/>
      <c r="DJ2136" s="9"/>
      <c r="DK2136" s="9"/>
      <c r="DL2136" s="9"/>
      <c r="DM2136" s="9"/>
      <c r="DN2136" s="9"/>
      <c r="DO2136" s="9"/>
      <c r="DP2136" s="9"/>
      <c r="DQ2136" s="9"/>
    </row>
    <row r="2137" spans="1:121" hidden="1">
      <c r="A2137" s="9"/>
      <c r="B2137" s="9"/>
      <c r="C2137" s="9"/>
      <c r="D2137" s="9"/>
      <c r="E2137" s="9"/>
      <c r="F2137" s="9"/>
      <c r="G2137" s="9"/>
      <c r="H2137" s="9"/>
      <c r="I2137" s="9"/>
      <c r="J2137" s="9"/>
      <c r="K2137" s="9"/>
      <c r="L2137" s="9"/>
      <c r="M2137" s="9"/>
      <c r="N2137" s="9"/>
      <c r="O2137" s="9"/>
      <c r="P2137" s="9"/>
      <c r="Q2137" s="9"/>
      <c r="R2137" s="9"/>
      <c r="S2137" s="9"/>
      <c r="T2137" s="9"/>
      <c r="U2137" s="9"/>
      <c r="V2137" s="9"/>
      <c r="W2137" s="9"/>
      <c r="X2137" s="9"/>
      <c r="Y2137" s="9"/>
      <c r="Z2137" s="9"/>
      <c r="AA2137" s="9"/>
      <c r="AB2137" s="9"/>
      <c r="AC2137" s="9"/>
      <c r="AD2137" s="9"/>
      <c r="AE2137" s="9"/>
      <c r="AF2137" s="9"/>
      <c r="AG2137" s="9"/>
      <c r="AH2137" s="9"/>
      <c r="AI2137" s="9"/>
      <c r="AJ2137" s="9"/>
      <c r="AK2137" s="9"/>
      <c r="AL2137" s="9"/>
      <c r="AM2137" s="9"/>
      <c r="AN2137" s="9"/>
      <c r="AO2137" s="9"/>
      <c r="AP2137" s="9"/>
      <c r="AQ2137" s="9"/>
      <c r="AR2137" s="9"/>
      <c r="AS2137" s="9"/>
      <c r="AT2137" s="9"/>
      <c r="AU2137" s="9"/>
      <c r="AV2137" s="9"/>
      <c r="AW2137" s="9"/>
      <c r="AX2137" s="9"/>
      <c r="AY2137" s="9"/>
      <c r="AZ2137" s="9"/>
      <c r="BA2137" s="9"/>
      <c r="BB2137" s="9"/>
      <c r="BC2137" s="9"/>
      <c r="BD2137" s="9"/>
      <c r="BE2137" s="9"/>
      <c r="BF2137" s="9"/>
      <c r="BG2137" s="9"/>
      <c r="BH2137" s="9"/>
      <c r="BI2137" s="9"/>
      <c r="BJ2137" s="9"/>
      <c r="BK2137" s="9"/>
      <c r="BL2137" s="9"/>
      <c r="BM2137" s="9"/>
      <c r="BN2137" s="9"/>
      <c r="BO2137" s="9"/>
      <c r="BP2137" s="9"/>
      <c r="BQ2137" s="9"/>
      <c r="BR2137" s="9"/>
      <c r="BS2137" s="9"/>
      <c r="BT2137" s="9"/>
      <c r="BU2137" s="9"/>
      <c r="BV2137" s="9"/>
      <c r="BW2137" s="9"/>
      <c r="BX2137" s="9"/>
      <c r="BY2137" s="9"/>
      <c r="BZ2137" s="9"/>
      <c r="CA2137" s="9"/>
      <c r="CB2137" s="9"/>
      <c r="CC2137" s="9"/>
      <c r="CD2137" s="9"/>
      <c r="CE2137" s="9"/>
      <c r="CF2137" s="9"/>
      <c r="CG2137" s="9"/>
      <c r="CH2137" s="9"/>
      <c r="CI2137" s="9"/>
      <c r="CJ2137" s="9"/>
      <c r="CK2137" s="9"/>
      <c r="CL2137" s="9"/>
      <c r="CM2137" s="9"/>
      <c r="CN2137" s="9"/>
      <c r="CO2137" s="9"/>
      <c r="CP2137" s="9"/>
      <c r="CQ2137" s="9"/>
      <c r="CR2137" s="9"/>
      <c r="CS2137" s="9"/>
      <c r="CT2137" s="9"/>
      <c r="CU2137" s="9"/>
      <c r="CV2137" s="9"/>
      <c r="CW2137" s="9"/>
      <c r="CX2137" s="9"/>
      <c r="CY2137" s="9"/>
      <c r="CZ2137" s="9"/>
      <c r="DA2137" s="9"/>
      <c r="DB2137" s="9"/>
      <c r="DC2137" s="9"/>
      <c r="DD2137" s="9"/>
      <c r="DE2137" s="9"/>
      <c r="DF2137" s="9"/>
      <c r="DG2137" s="9"/>
      <c r="DH2137" s="9"/>
      <c r="DI2137" s="9"/>
      <c r="DJ2137" s="9"/>
      <c r="DK2137" s="9"/>
      <c r="DL2137" s="9"/>
      <c r="DM2137" s="9"/>
      <c r="DN2137" s="9"/>
      <c r="DO2137" s="9"/>
      <c r="DP2137" s="9"/>
      <c r="DQ2137" s="9"/>
    </row>
    <row r="2138" spans="1:121" hidden="1">
      <c r="A2138" s="9"/>
      <c r="B2138" s="9"/>
      <c r="C2138" s="9"/>
      <c r="D2138" s="9"/>
      <c r="E2138" s="9"/>
      <c r="F2138" s="9"/>
      <c r="G2138" s="9"/>
      <c r="H2138" s="9"/>
      <c r="I2138" s="9"/>
      <c r="J2138" s="9"/>
      <c r="K2138" s="9"/>
      <c r="L2138" s="9"/>
      <c r="M2138" s="9"/>
      <c r="N2138" s="9"/>
      <c r="O2138" s="9"/>
      <c r="P2138" s="9"/>
      <c r="Q2138" s="9"/>
      <c r="R2138" s="9"/>
      <c r="S2138" s="9"/>
      <c r="T2138" s="9"/>
      <c r="U2138" s="9"/>
      <c r="V2138" s="9"/>
      <c r="W2138" s="9"/>
      <c r="X2138" s="9"/>
      <c r="Y2138" s="9"/>
      <c r="Z2138" s="9"/>
      <c r="AA2138" s="9"/>
      <c r="AB2138" s="9"/>
      <c r="AC2138" s="9"/>
      <c r="AD2138" s="9"/>
      <c r="AE2138" s="9"/>
      <c r="AF2138" s="9"/>
      <c r="AG2138" s="9"/>
      <c r="AH2138" s="9"/>
      <c r="AI2138" s="9"/>
      <c r="AJ2138" s="9"/>
      <c r="AK2138" s="9"/>
      <c r="AL2138" s="9"/>
      <c r="AM2138" s="9"/>
      <c r="AN2138" s="9"/>
      <c r="AO2138" s="9"/>
      <c r="AP2138" s="9"/>
      <c r="AQ2138" s="9"/>
      <c r="AR2138" s="9"/>
      <c r="AS2138" s="9"/>
      <c r="AT2138" s="9"/>
      <c r="AU2138" s="9"/>
      <c r="AV2138" s="9"/>
      <c r="AW2138" s="9"/>
      <c r="AX2138" s="9"/>
      <c r="AY2138" s="9"/>
      <c r="AZ2138" s="9"/>
      <c r="BA2138" s="9"/>
      <c r="BB2138" s="9"/>
      <c r="BC2138" s="9"/>
      <c r="BD2138" s="9"/>
      <c r="BE2138" s="9"/>
      <c r="BF2138" s="9"/>
      <c r="BG2138" s="9"/>
      <c r="BH2138" s="9"/>
      <c r="BI2138" s="9"/>
      <c r="BJ2138" s="9"/>
      <c r="BK2138" s="9"/>
      <c r="BL2138" s="9"/>
      <c r="BM2138" s="9"/>
      <c r="BN2138" s="9"/>
      <c r="BO2138" s="9"/>
      <c r="BP2138" s="9"/>
      <c r="BQ2138" s="9"/>
      <c r="BR2138" s="9"/>
      <c r="BS2138" s="9"/>
      <c r="BT2138" s="9"/>
      <c r="BU2138" s="9"/>
      <c r="BV2138" s="9"/>
      <c r="BW2138" s="9"/>
      <c r="BX2138" s="9"/>
      <c r="BY2138" s="9"/>
      <c r="BZ2138" s="9"/>
      <c r="CA2138" s="9"/>
      <c r="CB2138" s="9"/>
      <c r="CC2138" s="9"/>
      <c r="CD2138" s="9"/>
      <c r="CE2138" s="9"/>
      <c r="CF2138" s="9"/>
      <c r="CG2138" s="9"/>
      <c r="CH2138" s="9"/>
      <c r="CI2138" s="9"/>
      <c r="CJ2138" s="9"/>
      <c r="CK2138" s="9"/>
      <c r="CL2138" s="9"/>
      <c r="CM2138" s="9"/>
      <c r="CN2138" s="9"/>
      <c r="CO2138" s="9"/>
      <c r="CP2138" s="9"/>
      <c r="CQ2138" s="9"/>
      <c r="CR2138" s="9"/>
      <c r="CS2138" s="9"/>
      <c r="CT2138" s="9"/>
      <c r="CU2138" s="9"/>
      <c r="CV2138" s="9"/>
      <c r="CW2138" s="9"/>
      <c r="CX2138" s="9"/>
      <c r="CY2138" s="9"/>
      <c r="CZ2138" s="9"/>
      <c r="DA2138" s="9"/>
      <c r="DB2138" s="9"/>
      <c r="DC2138" s="9"/>
      <c r="DD2138" s="9"/>
      <c r="DE2138" s="9"/>
      <c r="DF2138" s="9"/>
      <c r="DG2138" s="9"/>
      <c r="DH2138" s="9"/>
      <c r="DI2138" s="9"/>
      <c r="DJ2138" s="9"/>
      <c r="DK2138" s="9"/>
      <c r="DL2138" s="9"/>
      <c r="DM2138" s="9"/>
      <c r="DN2138" s="9"/>
      <c r="DO2138" s="9"/>
      <c r="DP2138" s="9"/>
      <c r="DQ2138" s="9"/>
    </row>
    <row r="2139" spans="1:121" hidden="1">
      <c r="A2139" s="9"/>
      <c r="B2139" s="9"/>
      <c r="C2139" s="9"/>
      <c r="D2139" s="9"/>
      <c r="E2139" s="9"/>
      <c r="F2139" s="9"/>
      <c r="G2139" s="9"/>
      <c r="H2139" s="9"/>
      <c r="I2139" s="9"/>
      <c r="J2139" s="9"/>
      <c r="K2139" s="9"/>
      <c r="L2139" s="9"/>
      <c r="M2139" s="9"/>
      <c r="N2139" s="9"/>
      <c r="O2139" s="9"/>
      <c r="P2139" s="9"/>
      <c r="Q2139" s="9"/>
      <c r="R2139" s="9"/>
      <c r="S2139" s="9"/>
      <c r="T2139" s="9"/>
      <c r="U2139" s="9"/>
      <c r="V2139" s="9"/>
      <c r="W2139" s="9"/>
      <c r="X2139" s="9"/>
      <c r="Y2139" s="9"/>
      <c r="Z2139" s="9"/>
      <c r="AA2139" s="9"/>
      <c r="AB2139" s="9"/>
      <c r="AC2139" s="9"/>
      <c r="AD2139" s="9"/>
      <c r="AE2139" s="9"/>
      <c r="AF2139" s="9"/>
      <c r="AG2139" s="9"/>
      <c r="AH2139" s="9"/>
      <c r="AI2139" s="9"/>
      <c r="AJ2139" s="9"/>
      <c r="AK2139" s="9"/>
      <c r="AL2139" s="9"/>
      <c r="AM2139" s="9"/>
      <c r="AN2139" s="9"/>
      <c r="AO2139" s="9"/>
      <c r="AP2139" s="9"/>
      <c r="AQ2139" s="9"/>
      <c r="AR2139" s="9"/>
      <c r="AS2139" s="9"/>
      <c r="AT2139" s="9"/>
      <c r="AU2139" s="9"/>
      <c r="AV2139" s="9"/>
      <c r="AW2139" s="9"/>
      <c r="AX2139" s="9"/>
      <c r="AY2139" s="9"/>
      <c r="AZ2139" s="9"/>
      <c r="BA2139" s="9"/>
      <c r="BB2139" s="9"/>
      <c r="BC2139" s="9"/>
      <c r="BD2139" s="9"/>
      <c r="BE2139" s="9"/>
      <c r="BF2139" s="9"/>
      <c r="BG2139" s="9"/>
      <c r="BH2139" s="9"/>
      <c r="BI2139" s="9"/>
      <c r="BJ2139" s="9"/>
      <c r="BK2139" s="9"/>
      <c r="BL2139" s="9"/>
      <c r="BM2139" s="9"/>
      <c r="BN2139" s="9"/>
      <c r="BO2139" s="9"/>
      <c r="BP2139" s="9"/>
      <c r="BQ2139" s="9"/>
      <c r="BR2139" s="9"/>
      <c r="BS2139" s="9"/>
      <c r="BT2139" s="9"/>
      <c r="BU2139" s="9"/>
      <c r="BV2139" s="9"/>
      <c r="BW2139" s="9"/>
      <c r="BX2139" s="9"/>
      <c r="BY2139" s="9"/>
      <c r="BZ2139" s="9"/>
      <c r="CA2139" s="9"/>
      <c r="CB2139" s="9"/>
      <c r="CC2139" s="9"/>
      <c r="CD2139" s="9"/>
      <c r="CE2139" s="9"/>
      <c r="CF2139" s="9"/>
      <c r="CG2139" s="9"/>
      <c r="CH2139" s="9"/>
      <c r="CI2139" s="9"/>
      <c r="CJ2139" s="9"/>
      <c r="CK2139" s="9"/>
      <c r="CL2139" s="9"/>
      <c r="CM2139" s="9"/>
      <c r="CN2139" s="9"/>
      <c r="CO2139" s="9"/>
      <c r="CP2139" s="9"/>
      <c r="CQ2139" s="9"/>
      <c r="CR2139" s="9"/>
      <c r="CS2139" s="9"/>
      <c r="CT2139" s="9"/>
      <c r="CU2139" s="9"/>
      <c r="CV2139" s="9"/>
      <c r="CW2139" s="9"/>
      <c r="CX2139" s="9"/>
      <c r="CY2139" s="9"/>
      <c r="CZ2139" s="9"/>
      <c r="DA2139" s="9"/>
      <c r="DB2139" s="9"/>
      <c r="DC2139" s="9"/>
      <c r="DD2139" s="9"/>
      <c r="DE2139" s="9"/>
      <c r="DF2139" s="9"/>
      <c r="DG2139" s="9"/>
      <c r="DH2139" s="9"/>
      <c r="DI2139" s="9"/>
      <c r="DJ2139" s="9"/>
      <c r="DK2139" s="9"/>
      <c r="DL2139" s="9"/>
      <c r="DM2139" s="9"/>
      <c r="DN2139" s="9"/>
      <c r="DO2139" s="9"/>
      <c r="DP2139" s="9"/>
      <c r="DQ2139" s="9"/>
    </row>
    <row r="2140" spans="1:121" hidden="1">
      <c r="A2140" s="9"/>
      <c r="B2140" s="9"/>
      <c r="C2140" s="9"/>
      <c r="D2140" s="9"/>
      <c r="E2140" s="9"/>
      <c r="F2140" s="9"/>
      <c r="G2140" s="9"/>
      <c r="H2140" s="9"/>
      <c r="I2140" s="9"/>
      <c r="J2140" s="9"/>
      <c r="K2140" s="9"/>
      <c r="L2140" s="9"/>
      <c r="M2140" s="9"/>
      <c r="N2140" s="9"/>
      <c r="O2140" s="9"/>
      <c r="P2140" s="9"/>
      <c r="Q2140" s="9"/>
      <c r="R2140" s="9"/>
      <c r="S2140" s="9"/>
      <c r="T2140" s="9"/>
      <c r="U2140" s="9"/>
      <c r="V2140" s="9"/>
      <c r="W2140" s="9"/>
      <c r="X2140" s="9"/>
      <c r="Y2140" s="9"/>
      <c r="Z2140" s="9"/>
      <c r="AA2140" s="9"/>
      <c r="AB2140" s="9"/>
      <c r="AC2140" s="9"/>
      <c r="AD2140" s="9"/>
      <c r="AE2140" s="9"/>
      <c r="AF2140" s="9"/>
      <c r="AG2140" s="9"/>
      <c r="AH2140" s="9"/>
      <c r="AI2140" s="9"/>
      <c r="AJ2140" s="9"/>
      <c r="AK2140" s="9"/>
      <c r="AL2140" s="9"/>
      <c r="AM2140" s="9"/>
      <c r="AN2140" s="9"/>
      <c r="AO2140" s="9"/>
      <c r="AP2140" s="9"/>
      <c r="AQ2140" s="9"/>
      <c r="AR2140" s="9"/>
      <c r="AS2140" s="9"/>
      <c r="AT2140" s="9"/>
      <c r="AU2140" s="9"/>
      <c r="AV2140" s="9"/>
      <c r="AW2140" s="9"/>
      <c r="AX2140" s="9"/>
      <c r="AY2140" s="9"/>
      <c r="AZ2140" s="9"/>
      <c r="BA2140" s="9"/>
      <c r="BB2140" s="9"/>
      <c r="BC2140" s="9"/>
      <c r="BD2140" s="9"/>
      <c r="BE2140" s="9"/>
      <c r="BF2140" s="9"/>
      <c r="BG2140" s="9"/>
      <c r="BH2140" s="9"/>
      <c r="BI2140" s="9"/>
      <c r="BJ2140" s="9"/>
      <c r="BK2140" s="9"/>
      <c r="BL2140" s="9"/>
      <c r="BM2140" s="9"/>
      <c r="BN2140" s="9"/>
      <c r="BO2140" s="9"/>
      <c r="BP2140" s="9"/>
      <c r="BQ2140" s="9"/>
      <c r="BR2140" s="9"/>
      <c r="BS2140" s="9"/>
      <c r="BT2140" s="9"/>
      <c r="BU2140" s="9"/>
      <c r="BV2140" s="9"/>
      <c r="BW2140" s="9"/>
      <c r="BX2140" s="9"/>
      <c r="BY2140" s="9"/>
      <c r="BZ2140" s="9"/>
      <c r="CA2140" s="9"/>
      <c r="CB2140" s="9"/>
      <c r="CC2140" s="9"/>
      <c r="CD2140" s="9"/>
      <c r="CE2140" s="9"/>
      <c r="CF2140" s="9"/>
      <c r="CG2140" s="9"/>
      <c r="CH2140" s="9"/>
      <c r="CI2140" s="9"/>
      <c r="CJ2140" s="9"/>
      <c r="CK2140" s="9"/>
      <c r="CL2140" s="9"/>
      <c r="CM2140" s="9"/>
      <c r="CN2140" s="9"/>
      <c r="CO2140" s="9"/>
      <c r="CP2140" s="9"/>
      <c r="CQ2140" s="9"/>
      <c r="CR2140" s="9"/>
      <c r="CS2140" s="9"/>
      <c r="CT2140" s="9"/>
      <c r="CU2140" s="9"/>
      <c r="CV2140" s="9"/>
      <c r="CW2140" s="9"/>
      <c r="CX2140" s="9"/>
      <c r="CY2140" s="9"/>
      <c r="CZ2140" s="9"/>
      <c r="DA2140" s="9"/>
      <c r="DB2140" s="9"/>
      <c r="DC2140" s="9"/>
      <c r="DD2140" s="9"/>
      <c r="DE2140" s="9"/>
      <c r="DF2140" s="9"/>
      <c r="DG2140" s="9"/>
      <c r="DH2140" s="9"/>
      <c r="DI2140" s="9"/>
      <c r="DJ2140" s="9"/>
      <c r="DK2140" s="9"/>
      <c r="DL2140" s="9"/>
      <c r="DM2140" s="9"/>
      <c r="DN2140" s="9"/>
      <c r="DO2140" s="9"/>
      <c r="DP2140" s="9"/>
      <c r="DQ2140" s="9"/>
    </row>
    <row r="2141" spans="1:121" hidden="1">
      <c r="A2141" s="9"/>
      <c r="B2141" s="9"/>
      <c r="C2141" s="9"/>
      <c r="D2141" s="9"/>
      <c r="E2141" s="9"/>
      <c r="F2141" s="9"/>
      <c r="G2141" s="9"/>
      <c r="H2141" s="9"/>
      <c r="I2141" s="9"/>
      <c r="J2141" s="9"/>
      <c r="K2141" s="9"/>
      <c r="L2141" s="9"/>
      <c r="M2141" s="9"/>
      <c r="N2141" s="9"/>
      <c r="O2141" s="9"/>
      <c r="P2141" s="9"/>
      <c r="Q2141" s="9"/>
      <c r="R2141" s="9"/>
      <c r="S2141" s="9"/>
      <c r="T2141" s="9"/>
      <c r="U2141" s="9"/>
      <c r="V2141" s="9"/>
      <c r="W2141" s="9"/>
      <c r="X2141" s="9"/>
      <c r="Y2141" s="9"/>
      <c r="Z2141" s="9"/>
      <c r="AA2141" s="9"/>
      <c r="AB2141" s="9"/>
      <c r="AC2141" s="9"/>
      <c r="AD2141" s="9"/>
      <c r="AE2141" s="9"/>
      <c r="AF2141" s="9"/>
      <c r="AG2141" s="9"/>
      <c r="AH2141" s="9"/>
      <c r="AI2141" s="9"/>
      <c r="AJ2141" s="9"/>
      <c r="AK2141" s="9"/>
      <c r="AL2141" s="9"/>
      <c r="AM2141" s="9"/>
      <c r="AN2141" s="9"/>
      <c r="AO2141" s="9"/>
      <c r="AP2141" s="9"/>
      <c r="AQ2141" s="9"/>
      <c r="AR2141" s="9"/>
      <c r="AS2141" s="9"/>
      <c r="AT2141" s="9"/>
      <c r="AU2141" s="9"/>
      <c r="AV2141" s="9"/>
      <c r="AW2141" s="9"/>
      <c r="AX2141" s="9"/>
      <c r="AY2141" s="9"/>
      <c r="AZ2141" s="9"/>
      <c r="BA2141" s="9"/>
      <c r="BB2141" s="9"/>
      <c r="BC2141" s="9"/>
      <c r="BD2141" s="9"/>
      <c r="BE2141" s="9"/>
      <c r="BF2141" s="9"/>
      <c r="BG2141" s="9"/>
      <c r="BH2141" s="9"/>
      <c r="BI2141" s="9"/>
      <c r="BJ2141" s="9"/>
      <c r="BK2141" s="9"/>
      <c r="BL2141" s="9"/>
      <c r="BM2141" s="9"/>
      <c r="BN2141" s="9"/>
      <c r="BO2141" s="9"/>
      <c r="BP2141" s="9"/>
      <c r="BQ2141" s="9"/>
      <c r="BR2141" s="9"/>
      <c r="BS2141" s="9"/>
      <c r="BT2141" s="9"/>
      <c r="BU2141" s="9"/>
      <c r="BV2141" s="9"/>
      <c r="BW2141" s="9"/>
      <c r="BX2141" s="9"/>
      <c r="BY2141" s="9"/>
      <c r="BZ2141" s="9"/>
      <c r="CA2141" s="9"/>
      <c r="CB2141" s="9"/>
      <c r="CC2141" s="9"/>
      <c r="CD2141" s="9"/>
      <c r="CE2141" s="9"/>
      <c r="CF2141" s="9"/>
      <c r="CG2141" s="9"/>
      <c r="CH2141" s="9"/>
      <c r="CI2141" s="9"/>
      <c r="CJ2141" s="9"/>
      <c r="CK2141" s="9"/>
      <c r="CL2141" s="9"/>
      <c r="CM2141" s="9"/>
      <c r="CN2141" s="9"/>
      <c r="CO2141" s="9"/>
      <c r="CP2141" s="9"/>
      <c r="CQ2141" s="9"/>
      <c r="CR2141" s="9"/>
      <c r="CS2141" s="9"/>
      <c r="CT2141" s="9"/>
      <c r="CU2141" s="9"/>
      <c r="CV2141" s="9"/>
      <c r="CW2141" s="9"/>
      <c r="CX2141" s="9"/>
      <c r="CY2141" s="9"/>
      <c r="CZ2141" s="9"/>
      <c r="DA2141" s="9"/>
      <c r="DB2141" s="9"/>
      <c r="DC2141" s="9"/>
      <c r="DD2141" s="9"/>
      <c r="DE2141" s="9"/>
      <c r="DF2141" s="9"/>
      <c r="DG2141" s="9"/>
      <c r="DH2141" s="9"/>
      <c r="DI2141" s="9"/>
      <c r="DJ2141" s="9"/>
      <c r="DK2141" s="9"/>
      <c r="DL2141" s="9"/>
      <c r="DM2141" s="9"/>
      <c r="DN2141" s="9"/>
      <c r="DO2141" s="9"/>
      <c r="DP2141" s="9"/>
      <c r="DQ2141" s="9"/>
    </row>
    <row r="2142" spans="1:121" hidden="1">
      <c r="A2142" s="9"/>
      <c r="B2142" s="9"/>
      <c r="C2142" s="9"/>
      <c r="D2142" s="9"/>
      <c r="E2142" s="9"/>
      <c r="F2142" s="9"/>
      <c r="G2142" s="9"/>
      <c r="H2142" s="9"/>
      <c r="I2142" s="9"/>
      <c r="J2142" s="9"/>
      <c r="K2142" s="9"/>
      <c r="L2142" s="9"/>
      <c r="M2142" s="9"/>
      <c r="N2142" s="9"/>
      <c r="O2142" s="9"/>
      <c r="P2142" s="9"/>
      <c r="Q2142" s="9"/>
      <c r="R2142" s="9"/>
      <c r="S2142" s="9"/>
      <c r="T2142" s="9"/>
      <c r="U2142" s="9"/>
      <c r="V2142" s="9"/>
      <c r="W2142" s="9"/>
      <c r="X2142" s="9"/>
      <c r="Y2142" s="9"/>
      <c r="Z2142" s="9"/>
      <c r="AA2142" s="9"/>
      <c r="AB2142" s="9"/>
      <c r="AC2142" s="9"/>
      <c r="AD2142" s="9"/>
      <c r="AE2142" s="9"/>
      <c r="AF2142" s="9"/>
      <c r="AG2142" s="9"/>
      <c r="AH2142" s="9"/>
      <c r="AI2142" s="9"/>
      <c r="AJ2142" s="9"/>
      <c r="AK2142" s="9"/>
      <c r="AL2142" s="9"/>
      <c r="AM2142" s="9"/>
      <c r="AN2142" s="9"/>
      <c r="AO2142" s="9"/>
      <c r="AP2142" s="9"/>
      <c r="AQ2142" s="9"/>
      <c r="AR2142" s="9"/>
      <c r="AS2142" s="9"/>
      <c r="AT2142" s="9"/>
      <c r="AU2142" s="9"/>
      <c r="AV2142" s="9"/>
      <c r="AW2142" s="9"/>
      <c r="AX2142" s="9"/>
      <c r="AY2142" s="9"/>
      <c r="AZ2142" s="9"/>
      <c r="BA2142" s="9"/>
      <c r="BB2142" s="9"/>
      <c r="BC2142" s="9"/>
      <c r="BD2142" s="9"/>
      <c r="BE2142" s="9"/>
      <c r="BF2142" s="9"/>
      <c r="BG2142" s="9"/>
      <c r="BH2142" s="9"/>
      <c r="BI2142" s="9"/>
      <c r="BJ2142" s="9"/>
      <c r="BK2142" s="9"/>
      <c r="BL2142" s="9"/>
      <c r="BM2142" s="9"/>
      <c r="BN2142" s="9"/>
      <c r="BO2142" s="9"/>
      <c r="BP2142" s="9"/>
      <c r="BQ2142" s="9"/>
      <c r="BR2142" s="9"/>
      <c r="BS2142" s="9"/>
      <c r="BT2142" s="9"/>
      <c r="BU2142" s="9"/>
      <c r="BV2142" s="9"/>
      <c r="BW2142" s="9"/>
      <c r="BX2142" s="9"/>
      <c r="BY2142" s="9"/>
      <c r="BZ2142" s="9"/>
      <c r="CA2142" s="9"/>
      <c r="CB2142" s="9"/>
      <c r="CC2142" s="9"/>
      <c r="CD2142" s="9"/>
      <c r="CE2142" s="9"/>
      <c r="CF2142" s="9"/>
      <c r="CG2142" s="9"/>
      <c r="CH2142" s="9"/>
      <c r="CI2142" s="9"/>
      <c r="CJ2142" s="9"/>
      <c r="CK2142" s="9"/>
      <c r="CL2142" s="9"/>
      <c r="CM2142" s="9"/>
      <c r="CN2142" s="9"/>
      <c r="CO2142" s="9"/>
      <c r="CP2142" s="9"/>
      <c r="CQ2142" s="9"/>
      <c r="CR2142" s="9"/>
      <c r="CS2142" s="9"/>
      <c r="CT2142" s="9"/>
      <c r="CU2142" s="9"/>
      <c r="CV2142" s="9"/>
      <c r="CW2142" s="9"/>
      <c r="CX2142" s="9"/>
      <c r="CY2142" s="9"/>
      <c r="CZ2142" s="9"/>
      <c r="DA2142" s="9"/>
      <c r="DB2142" s="9"/>
      <c r="DC2142" s="9"/>
      <c r="DD2142" s="9"/>
      <c r="DE2142" s="9"/>
      <c r="DF2142" s="9"/>
      <c r="DG2142" s="9"/>
      <c r="DH2142" s="9"/>
      <c r="DI2142" s="9"/>
      <c r="DJ2142" s="9"/>
      <c r="DK2142" s="9"/>
      <c r="DL2142" s="9"/>
      <c r="DM2142" s="9"/>
      <c r="DN2142" s="9"/>
      <c r="DO2142" s="9"/>
      <c r="DP2142" s="9"/>
      <c r="DQ2142" s="9"/>
    </row>
    <row r="2143" spans="1:121" hidden="1">
      <c r="A2143" s="9"/>
      <c r="B2143" s="9"/>
      <c r="C2143" s="9"/>
      <c r="D2143" s="9"/>
      <c r="E2143" s="9"/>
      <c r="F2143" s="9"/>
      <c r="G2143" s="9"/>
      <c r="H2143" s="9"/>
      <c r="I2143" s="9"/>
      <c r="J2143" s="9"/>
      <c r="K2143" s="9"/>
      <c r="L2143" s="9"/>
      <c r="M2143" s="9"/>
      <c r="N2143" s="9"/>
      <c r="O2143" s="9"/>
      <c r="P2143" s="9"/>
      <c r="Q2143" s="9"/>
      <c r="R2143" s="9"/>
      <c r="S2143" s="9"/>
      <c r="T2143" s="9"/>
      <c r="U2143" s="9"/>
      <c r="V2143" s="9"/>
      <c r="W2143" s="9"/>
      <c r="X2143" s="9"/>
      <c r="Y2143" s="9"/>
      <c r="Z2143" s="9"/>
      <c r="AA2143" s="9"/>
      <c r="AB2143" s="9"/>
      <c r="AC2143" s="9"/>
      <c r="AD2143" s="9"/>
      <c r="AE2143" s="9"/>
      <c r="AF2143" s="9"/>
      <c r="AG2143" s="9"/>
      <c r="AH2143" s="9"/>
      <c r="AI2143" s="9"/>
      <c r="AJ2143" s="9"/>
      <c r="AK2143" s="9"/>
      <c r="AL2143" s="9"/>
      <c r="AM2143" s="9"/>
      <c r="AN2143" s="9"/>
      <c r="AO2143" s="9"/>
      <c r="AP2143" s="9"/>
      <c r="AQ2143" s="9"/>
      <c r="AR2143" s="9"/>
      <c r="AS2143" s="9"/>
      <c r="AT2143" s="9"/>
      <c r="AU2143" s="9"/>
      <c r="AV2143" s="9"/>
      <c r="AW2143" s="9"/>
      <c r="AX2143" s="9"/>
      <c r="AY2143" s="9"/>
      <c r="AZ2143" s="9"/>
      <c r="BA2143" s="9"/>
      <c r="BB2143" s="9"/>
      <c r="BC2143" s="9"/>
      <c r="BD2143" s="9"/>
      <c r="BE2143" s="9"/>
      <c r="BF2143" s="9"/>
      <c r="BG2143" s="9"/>
      <c r="BH2143" s="9"/>
      <c r="BI2143" s="9"/>
      <c r="BJ2143" s="9"/>
      <c r="BK2143" s="9"/>
      <c r="BL2143" s="9"/>
      <c r="BM2143" s="9"/>
      <c r="BN2143" s="9"/>
      <c r="BO2143" s="9"/>
      <c r="BP2143" s="9"/>
      <c r="BQ2143" s="9"/>
      <c r="BR2143" s="9"/>
      <c r="BS2143" s="9"/>
      <c r="BT2143" s="9"/>
      <c r="BU2143" s="9"/>
      <c r="BV2143" s="9"/>
      <c r="BW2143" s="9"/>
      <c r="BX2143" s="9"/>
      <c r="BY2143" s="9"/>
      <c r="BZ2143" s="9"/>
      <c r="CA2143" s="9"/>
      <c r="CB2143" s="9"/>
      <c r="CC2143" s="9"/>
      <c r="CD2143" s="9"/>
      <c r="CE2143" s="9"/>
      <c r="CF2143" s="9"/>
      <c r="CG2143" s="9"/>
      <c r="CH2143" s="9"/>
      <c r="CI2143" s="9"/>
      <c r="CJ2143" s="9"/>
      <c r="CK2143" s="9"/>
      <c r="CL2143" s="9"/>
      <c r="CM2143" s="9"/>
      <c r="CN2143" s="9"/>
      <c r="CO2143" s="9"/>
      <c r="CP2143" s="9"/>
      <c r="CQ2143" s="9"/>
      <c r="CR2143" s="9"/>
      <c r="CS2143" s="9"/>
      <c r="CT2143" s="9"/>
      <c r="CU2143" s="9"/>
      <c r="CV2143" s="9"/>
      <c r="CW2143" s="9"/>
      <c r="CX2143" s="9"/>
      <c r="CY2143" s="9"/>
      <c r="CZ2143" s="9"/>
      <c r="DA2143" s="9"/>
      <c r="DB2143" s="9"/>
      <c r="DC2143" s="9"/>
      <c r="DD2143" s="9"/>
      <c r="DE2143" s="9"/>
      <c r="DF2143" s="9"/>
      <c r="DG2143" s="9"/>
      <c r="DH2143" s="9"/>
      <c r="DI2143" s="9"/>
      <c r="DJ2143" s="9"/>
      <c r="DK2143" s="9"/>
      <c r="DL2143" s="9"/>
      <c r="DM2143" s="9"/>
      <c r="DN2143" s="9"/>
      <c r="DO2143" s="9"/>
      <c r="DP2143" s="9"/>
      <c r="DQ2143" s="9"/>
    </row>
    <row r="2144" spans="1:121" hidden="1">
      <c r="A2144" s="9"/>
      <c r="B2144" s="9"/>
      <c r="C2144" s="9"/>
      <c r="D2144" s="9"/>
      <c r="E2144" s="9"/>
      <c r="F2144" s="9"/>
      <c r="G2144" s="9"/>
      <c r="H2144" s="9"/>
      <c r="I2144" s="9"/>
      <c r="J2144" s="9"/>
      <c r="K2144" s="9"/>
      <c r="L2144" s="9"/>
      <c r="M2144" s="9"/>
      <c r="N2144" s="9"/>
      <c r="O2144" s="9"/>
      <c r="P2144" s="9"/>
      <c r="Q2144" s="9"/>
      <c r="R2144" s="9"/>
      <c r="S2144" s="9"/>
      <c r="T2144" s="9"/>
      <c r="U2144" s="9"/>
      <c r="V2144" s="9"/>
      <c r="W2144" s="9"/>
      <c r="X2144" s="9"/>
      <c r="Y2144" s="9"/>
      <c r="Z2144" s="9"/>
      <c r="AA2144" s="9"/>
      <c r="AB2144" s="9"/>
      <c r="AC2144" s="9"/>
      <c r="AD2144" s="9"/>
      <c r="AE2144" s="9"/>
      <c r="AF2144" s="9"/>
      <c r="AG2144" s="9"/>
      <c r="AH2144" s="9"/>
      <c r="AI2144" s="9"/>
      <c r="AJ2144" s="9"/>
      <c r="AK2144" s="9"/>
      <c r="AL2144" s="9"/>
      <c r="AM2144" s="9"/>
      <c r="AN2144" s="9"/>
      <c r="AO2144" s="9"/>
      <c r="AP2144" s="9"/>
      <c r="AQ2144" s="9"/>
      <c r="AR2144" s="9"/>
      <c r="AS2144" s="9"/>
      <c r="AT2144" s="9"/>
      <c r="AU2144" s="9"/>
      <c r="AV2144" s="9"/>
      <c r="AW2144" s="9"/>
      <c r="AX2144" s="9"/>
      <c r="AY2144" s="9"/>
      <c r="AZ2144" s="9"/>
      <c r="BA2144" s="9"/>
      <c r="BB2144" s="9"/>
      <c r="BC2144" s="9"/>
      <c r="BD2144" s="9"/>
      <c r="BE2144" s="9"/>
      <c r="BF2144" s="9"/>
      <c r="BG2144" s="9"/>
      <c r="BH2144" s="9"/>
      <c r="BI2144" s="9"/>
      <c r="BJ2144" s="9"/>
      <c r="BK2144" s="9"/>
      <c r="BL2144" s="9"/>
      <c r="BM2144" s="9"/>
      <c r="BN2144" s="9"/>
      <c r="BO2144" s="9"/>
      <c r="BP2144" s="9"/>
      <c r="BQ2144" s="9"/>
      <c r="BR2144" s="9"/>
      <c r="BS2144" s="9"/>
      <c r="BT2144" s="9"/>
      <c r="BU2144" s="9"/>
      <c r="BV2144" s="9"/>
      <c r="BW2144" s="9"/>
      <c r="BX2144" s="9"/>
      <c r="BY2144" s="9"/>
      <c r="BZ2144" s="9"/>
      <c r="CA2144" s="9"/>
      <c r="CB2144" s="9"/>
      <c r="CC2144" s="9"/>
      <c r="CD2144" s="9"/>
      <c r="CE2144" s="9"/>
      <c r="CF2144" s="9"/>
      <c r="CG2144" s="9"/>
      <c r="CH2144" s="9"/>
      <c r="CI2144" s="9"/>
      <c r="CJ2144" s="9"/>
      <c r="CK2144" s="9"/>
      <c r="CL2144" s="9"/>
      <c r="CM2144" s="9"/>
      <c r="CN2144" s="9"/>
      <c r="CO2144" s="9"/>
      <c r="CP2144" s="9"/>
      <c r="CQ2144" s="9"/>
      <c r="CR2144" s="9"/>
      <c r="CS2144" s="9"/>
      <c r="CT2144" s="9"/>
      <c r="CU2144" s="9"/>
      <c r="CV2144" s="9"/>
      <c r="CW2144" s="9"/>
      <c r="CX2144" s="9"/>
      <c r="CY2144" s="9"/>
      <c r="CZ2144" s="9"/>
      <c r="DA2144" s="9"/>
      <c r="DB2144" s="9"/>
      <c r="DC2144" s="9"/>
      <c r="DD2144" s="9"/>
      <c r="DE2144" s="9"/>
      <c r="DF2144" s="9"/>
      <c r="DG2144" s="9"/>
      <c r="DH2144" s="9"/>
      <c r="DI2144" s="9"/>
      <c r="DJ2144" s="9"/>
      <c r="DK2144" s="9"/>
      <c r="DL2144" s="9"/>
      <c r="DM2144" s="9"/>
      <c r="DN2144" s="9"/>
      <c r="DO2144" s="9"/>
      <c r="DP2144" s="9"/>
      <c r="DQ2144" s="9"/>
    </row>
    <row r="2145" spans="1:121" hidden="1">
      <c r="A2145" s="9"/>
      <c r="B2145" s="9"/>
      <c r="C2145" s="9"/>
      <c r="D2145" s="9"/>
      <c r="E2145" s="9"/>
      <c r="F2145" s="9"/>
      <c r="G2145" s="9"/>
      <c r="H2145" s="9"/>
      <c r="I2145" s="9"/>
      <c r="J2145" s="9"/>
      <c r="K2145" s="9"/>
      <c r="L2145" s="9"/>
      <c r="M2145" s="9"/>
      <c r="N2145" s="9"/>
      <c r="O2145" s="9"/>
      <c r="P2145" s="9"/>
      <c r="Q2145" s="9"/>
      <c r="R2145" s="9"/>
      <c r="S2145" s="9"/>
      <c r="T2145" s="9"/>
      <c r="U2145" s="9"/>
      <c r="V2145" s="9"/>
      <c r="W2145" s="9"/>
      <c r="X2145" s="9"/>
      <c r="Y2145" s="9"/>
      <c r="Z2145" s="9"/>
      <c r="AA2145" s="9"/>
      <c r="AB2145" s="9"/>
      <c r="AC2145" s="9"/>
      <c r="AD2145" s="9"/>
      <c r="AE2145" s="9"/>
      <c r="AF2145" s="9"/>
      <c r="AG2145" s="9"/>
      <c r="AH2145" s="9"/>
      <c r="AI2145" s="9"/>
      <c r="AJ2145" s="9"/>
      <c r="AK2145" s="9"/>
      <c r="AL2145" s="9"/>
      <c r="AM2145" s="9"/>
      <c r="AN2145" s="9"/>
      <c r="AO2145" s="9"/>
      <c r="AP2145" s="9"/>
      <c r="AQ2145" s="9"/>
      <c r="AR2145" s="9"/>
      <c r="AS2145" s="9"/>
      <c r="AT2145" s="9"/>
      <c r="AU2145" s="9"/>
      <c r="AV2145" s="9"/>
      <c r="AW2145" s="9"/>
      <c r="AX2145" s="9"/>
      <c r="AY2145" s="9"/>
      <c r="AZ2145" s="9"/>
      <c r="BA2145" s="9"/>
      <c r="BB2145" s="9"/>
      <c r="BC2145" s="9"/>
      <c r="BD2145" s="9"/>
      <c r="BE2145" s="9"/>
      <c r="BF2145" s="9"/>
      <c r="BG2145" s="9"/>
      <c r="BH2145" s="9"/>
      <c r="BI2145" s="9"/>
      <c r="BJ2145" s="9"/>
      <c r="BK2145" s="9"/>
      <c r="BL2145" s="9"/>
      <c r="BM2145" s="9"/>
      <c r="BN2145" s="9"/>
      <c r="BO2145" s="9"/>
      <c r="BP2145" s="9"/>
      <c r="BQ2145" s="9"/>
      <c r="BR2145" s="9"/>
      <c r="BS2145" s="9"/>
      <c r="BT2145" s="9"/>
      <c r="BU2145" s="9"/>
      <c r="BV2145" s="9"/>
      <c r="BW2145" s="9"/>
      <c r="BX2145" s="9"/>
      <c r="BY2145" s="9"/>
      <c r="BZ2145" s="9"/>
      <c r="CA2145" s="9"/>
      <c r="CB2145" s="9"/>
      <c r="CC2145" s="9"/>
      <c r="CD2145" s="9"/>
      <c r="CE2145" s="9"/>
      <c r="CF2145" s="9"/>
      <c r="CG2145" s="9"/>
      <c r="CH2145" s="9"/>
      <c r="CI2145" s="9"/>
      <c r="CJ2145" s="9"/>
      <c r="CK2145" s="9"/>
      <c r="CL2145" s="9"/>
      <c r="CM2145" s="9"/>
      <c r="CN2145" s="9"/>
      <c r="CO2145" s="9"/>
      <c r="CP2145" s="9"/>
      <c r="CQ2145" s="9"/>
      <c r="CR2145" s="9"/>
      <c r="CS2145" s="9"/>
      <c r="CT2145" s="9"/>
      <c r="CU2145" s="9"/>
      <c r="CV2145" s="9"/>
      <c r="CW2145" s="9"/>
      <c r="CX2145" s="9"/>
      <c r="CY2145" s="9"/>
      <c r="CZ2145" s="9"/>
      <c r="DA2145" s="9"/>
      <c r="DB2145" s="9"/>
      <c r="DC2145" s="9"/>
      <c r="DD2145" s="9"/>
      <c r="DE2145" s="9"/>
      <c r="DF2145" s="9"/>
      <c r="DG2145" s="9"/>
      <c r="DH2145" s="9"/>
      <c r="DI2145" s="9"/>
      <c r="DJ2145" s="9"/>
      <c r="DK2145" s="9"/>
      <c r="DL2145" s="9"/>
      <c r="DM2145" s="9"/>
      <c r="DN2145" s="9"/>
      <c r="DO2145" s="9"/>
      <c r="DP2145" s="9"/>
      <c r="DQ2145" s="9"/>
    </row>
    <row r="2146" spans="1:121" hidden="1">
      <c r="A2146" s="9"/>
      <c r="B2146" s="9"/>
      <c r="C2146" s="9"/>
      <c r="D2146" s="9"/>
      <c r="E2146" s="9"/>
      <c r="F2146" s="9"/>
      <c r="G2146" s="9"/>
      <c r="H2146" s="9"/>
      <c r="I2146" s="9"/>
      <c r="J2146" s="9"/>
      <c r="K2146" s="9"/>
      <c r="L2146" s="9"/>
      <c r="M2146" s="9"/>
      <c r="N2146" s="9"/>
      <c r="O2146" s="9"/>
      <c r="P2146" s="9"/>
      <c r="Q2146" s="9"/>
      <c r="R2146" s="9"/>
      <c r="S2146" s="9"/>
      <c r="T2146" s="9"/>
      <c r="U2146" s="9"/>
      <c r="V2146" s="9"/>
      <c r="W2146" s="9"/>
      <c r="X2146" s="9"/>
      <c r="Y2146" s="9"/>
      <c r="Z2146" s="9"/>
      <c r="AA2146" s="9"/>
      <c r="AB2146" s="9"/>
      <c r="AC2146" s="9"/>
      <c r="AD2146" s="9"/>
      <c r="AE2146" s="9"/>
      <c r="AF2146" s="9"/>
      <c r="AG2146" s="9"/>
      <c r="AH2146" s="9"/>
      <c r="AI2146" s="9"/>
      <c r="AJ2146" s="9"/>
      <c r="AK2146" s="9"/>
      <c r="AL2146" s="9"/>
      <c r="AM2146" s="9"/>
      <c r="AN2146" s="9"/>
      <c r="AO2146" s="9"/>
      <c r="AP2146" s="9"/>
      <c r="AQ2146" s="9"/>
      <c r="AR2146" s="9"/>
      <c r="AS2146" s="9"/>
      <c r="AT2146" s="9"/>
      <c r="AU2146" s="9"/>
      <c r="AV2146" s="9"/>
      <c r="AW2146" s="9"/>
      <c r="AX2146" s="9"/>
      <c r="AY2146" s="9"/>
      <c r="AZ2146" s="9"/>
      <c r="BA2146" s="9"/>
      <c r="BB2146" s="9"/>
      <c r="BC2146" s="9"/>
      <c r="BD2146" s="9"/>
      <c r="BE2146" s="9"/>
      <c r="BF2146" s="9"/>
      <c r="BG2146" s="9"/>
      <c r="BH2146" s="9"/>
      <c r="BI2146" s="9"/>
      <c r="BJ2146" s="9"/>
      <c r="BK2146" s="9"/>
      <c r="BL2146" s="9"/>
      <c r="BM2146" s="9"/>
      <c r="BN2146" s="9"/>
      <c r="BO2146" s="9"/>
      <c r="BP2146" s="9"/>
      <c r="BQ2146" s="9"/>
      <c r="BR2146" s="9"/>
      <c r="BS2146" s="9"/>
      <c r="BT2146" s="9"/>
      <c r="BU2146" s="9"/>
      <c r="BV2146" s="9"/>
      <c r="BW2146" s="9"/>
      <c r="BX2146" s="9"/>
      <c r="BY2146" s="9"/>
      <c r="BZ2146" s="9"/>
      <c r="CA2146" s="9"/>
      <c r="CB2146" s="9"/>
      <c r="CC2146" s="9"/>
      <c r="CD2146" s="9"/>
      <c r="CE2146" s="9"/>
      <c r="CF2146" s="9"/>
      <c r="CG2146" s="9"/>
      <c r="CH2146" s="9"/>
      <c r="CI2146" s="9"/>
      <c r="CJ2146" s="9"/>
      <c r="CK2146" s="9"/>
      <c r="CL2146" s="9"/>
      <c r="CM2146" s="9"/>
      <c r="CN2146" s="9"/>
      <c r="CO2146" s="9"/>
      <c r="CP2146" s="9"/>
      <c r="CQ2146" s="9"/>
      <c r="CR2146" s="9"/>
      <c r="CS2146" s="9"/>
      <c r="CT2146" s="9"/>
      <c r="CU2146" s="9"/>
      <c r="CV2146" s="9"/>
      <c r="CW2146" s="9"/>
      <c r="CX2146" s="9"/>
      <c r="CY2146" s="9"/>
      <c r="CZ2146" s="9"/>
      <c r="DA2146" s="9"/>
      <c r="DB2146" s="9"/>
      <c r="DC2146" s="9"/>
      <c r="DD2146" s="9"/>
      <c r="DE2146" s="9"/>
      <c r="DF2146" s="9"/>
      <c r="DG2146" s="9"/>
      <c r="DH2146" s="9"/>
      <c r="DI2146" s="9"/>
      <c r="DJ2146" s="9"/>
      <c r="DK2146" s="9"/>
      <c r="DL2146" s="9"/>
      <c r="DM2146" s="9"/>
      <c r="DN2146" s="9"/>
      <c r="DO2146" s="9"/>
      <c r="DP2146" s="9"/>
      <c r="DQ2146" s="9"/>
    </row>
    <row r="2147" spans="1:121" hidden="1">
      <c r="A2147" s="9"/>
      <c r="B2147" s="9"/>
      <c r="C2147" s="9"/>
      <c r="D2147" s="9"/>
      <c r="E2147" s="9"/>
      <c r="F2147" s="9"/>
      <c r="G2147" s="9"/>
      <c r="H2147" s="9"/>
      <c r="I2147" s="9"/>
      <c r="J2147" s="9"/>
      <c r="K2147" s="9"/>
      <c r="L2147" s="9"/>
      <c r="M2147" s="9"/>
      <c r="N2147" s="9"/>
      <c r="O2147" s="9"/>
      <c r="P2147" s="9"/>
      <c r="Q2147" s="9"/>
      <c r="R2147" s="9"/>
      <c r="S2147" s="9"/>
      <c r="T2147" s="9"/>
      <c r="U2147" s="9"/>
      <c r="V2147" s="9"/>
      <c r="W2147" s="9"/>
      <c r="X2147" s="9"/>
      <c r="Y2147" s="9"/>
      <c r="Z2147" s="9"/>
      <c r="AA2147" s="9"/>
      <c r="AB2147" s="9"/>
      <c r="AC2147" s="9"/>
      <c r="AD2147" s="9"/>
      <c r="AE2147" s="9"/>
      <c r="AF2147" s="9"/>
      <c r="AG2147" s="9"/>
      <c r="AH2147" s="9"/>
      <c r="AI2147" s="9"/>
      <c r="AJ2147" s="9"/>
      <c r="AK2147" s="9"/>
      <c r="AL2147" s="9"/>
      <c r="AM2147" s="9"/>
      <c r="AN2147" s="9"/>
      <c r="AO2147" s="9"/>
      <c r="AP2147" s="9"/>
      <c r="AQ2147" s="9"/>
      <c r="AR2147" s="9"/>
      <c r="AS2147" s="9"/>
      <c r="AT2147" s="9"/>
      <c r="AU2147" s="9"/>
      <c r="AV2147" s="9"/>
      <c r="AW2147" s="9"/>
      <c r="AX2147" s="9"/>
      <c r="AY2147" s="9"/>
      <c r="AZ2147" s="9"/>
      <c r="BA2147" s="9"/>
      <c r="BB2147" s="9"/>
      <c r="BC2147" s="9"/>
      <c r="BD2147" s="9"/>
      <c r="BE2147" s="9"/>
      <c r="BF2147" s="9"/>
      <c r="BG2147" s="9"/>
      <c r="BH2147" s="9"/>
      <c r="BI2147" s="9"/>
      <c r="BJ2147" s="9"/>
      <c r="BK2147" s="9"/>
      <c r="BL2147" s="9"/>
      <c r="BM2147" s="9"/>
      <c r="BN2147" s="9"/>
      <c r="BO2147" s="9"/>
      <c r="BP2147" s="9"/>
      <c r="BQ2147" s="9"/>
      <c r="BR2147" s="9"/>
      <c r="BS2147" s="9"/>
      <c r="BT2147" s="9"/>
      <c r="BU2147" s="9"/>
      <c r="BV2147" s="9"/>
      <c r="BW2147" s="9"/>
      <c r="BX2147" s="9"/>
      <c r="BY2147" s="9"/>
      <c r="BZ2147" s="9"/>
      <c r="CA2147" s="9"/>
      <c r="CB2147" s="9"/>
      <c r="CC2147" s="9"/>
      <c r="CD2147" s="9"/>
      <c r="CE2147" s="9"/>
      <c r="CF2147" s="9"/>
      <c r="CG2147" s="9"/>
      <c r="CH2147" s="9"/>
      <c r="CI2147" s="9"/>
      <c r="CJ2147" s="9"/>
      <c r="CK2147" s="9"/>
      <c r="CL2147" s="9"/>
      <c r="CM2147" s="9"/>
      <c r="CN2147" s="9"/>
      <c r="CO2147" s="9"/>
      <c r="CP2147" s="9"/>
      <c r="CQ2147" s="9"/>
      <c r="CR2147" s="9"/>
      <c r="CS2147" s="9"/>
      <c r="CT2147" s="9"/>
      <c r="CU2147" s="9"/>
      <c r="CV2147" s="9"/>
      <c r="CW2147" s="9"/>
      <c r="CX2147" s="9"/>
      <c r="CY2147" s="9"/>
      <c r="CZ2147" s="9"/>
      <c r="DA2147" s="9"/>
      <c r="DB2147" s="9"/>
      <c r="DC2147" s="9"/>
      <c r="DD2147" s="9"/>
      <c r="DE2147" s="9"/>
      <c r="DF2147" s="9"/>
      <c r="DG2147" s="9"/>
      <c r="DH2147" s="9"/>
      <c r="DI2147" s="9"/>
      <c r="DJ2147" s="9"/>
      <c r="DK2147" s="9"/>
      <c r="DL2147" s="9"/>
      <c r="DM2147" s="9"/>
      <c r="DN2147" s="9"/>
      <c r="DO2147" s="9"/>
      <c r="DP2147" s="9"/>
      <c r="DQ2147" s="9"/>
    </row>
    <row r="2148" spans="1:121" hidden="1">
      <c r="A2148" s="9"/>
      <c r="B2148" s="9"/>
      <c r="C2148" s="9"/>
      <c r="D2148" s="9"/>
      <c r="E2148" s="9"/>
      <c r="F2148" s="9"/>
      <c r="G2148" s="9"/>
      <c r="H2148" s="9"/>
      <c r="I2148" s="9"/>
      <c r="J2148" s="9"/>
      <c r="K2148" s="9"/>
      <c r="L2148" s="9"/>
      <c r="M2148" s="9"/>
      <c r="N2148" s="9"/>
      <c r="O2148" s="9"/>
      <c r="P2148" s="9"/>
      <c r="Q2148" s="9"/>
      <c r="R2148" s="9"/>
      <c r="S2148" s="9"/>
      <c r="T2148" s="9"/>
      <c r="U2148" s="9"/>
      <c r="V2148" s="9"/>
      <c r="W2148" s="9"/>
      <c r="X2148" s="9"/>
      <c r="Y2148" s="9"/>
      <c r="Z2148" s="9"/>
      <c r="AA2148" s="9"/>
      <c r="AB2148" s="9"/>
      <c r="AC2148" s="9"/>
      <c r="AD2148" s="9"/>
      <c r="AE2148" s="9"/>
      <c r="AF2148" s="9"/>
      <c r="AG2148" s="9"/>
      <c r="AH2148" s="9"/>
      <c r="AI2148" s="9"/>
      <c r="AJ2148" s="9"/>
      <c r="AK2148" s="9"/>
      <c r="AL2148" s="9"/>
      <c r="AM2148" s="9"/>
      <c r="AN2148" s="9"/>
      <c r="AO2148" s="9"/>
      <c r="AP2148" s="9"/>
      <c r="AQ2148" s="9"/>
      <c r="AR2148" s="9"/>
      <c r="AS2148" s="9"/>
      <c r="AT2148" s="9"/>
      <c r="AU2148" s="9"/>
      <c r="AV2148" s="9"/>
      <c r="AW2148" s="9"/>
      <c r="AX2148" s="9"/>
      <c r="AY2148" s="9"/>
      <c r="AZ2148" s="9"/>
      <c r="BA2148" s="9"/>
      <c r="BB2148" s="9"/>
      <c r="BC2148" s="9"/>
      <c r="BD2148" s="9"/>
      <c r="BE2148" s="9"/>
      <c r="BF2148" s="9"/>
      <c r="BG2148" s="9"/>
      <c r="BH2148" s="9"/>
      <c r="BI2148" s="9"/>
      <c r="BJ2148" s="9"/>
      <c r="BK2148" s="9"/>
      <c r="BL2148" s="9"/>
      <c r="BM2148" s="9"/>
      <c r="BN2148" s="9"/>
      <c r="BO2148" s="9"/>
      <c r="BP2148" s="9"/>
      <c r="BQ2148" s="9"/>
      <c r="BR2148" s="9"/>
      <c r="BS2148" s="9"/>
      <c r="BT2148" s="9"/>
      <c r="BU2148" s="9"/>
      <c r="BV2148" s="9"/>
      <c r="BW2148" s="9"/>
      <c r="BX2148" s="9"/>
      <c r="BY2148" s="9"/>
      <c r="BZ2148" s="9"/>
      <c r="CA2148" s="9"/>
      <c r="CB2148" s="9"/>
      <c r="CC2148" s="9"/>
      <c r="CD2148" s="9"/>
      <c r="CE2148" s="9"/>
      <c r="CF2148" s="9"/>
      <c r="CG2148" s="9"/>
      <c r="CH2148" s="9"/>
      <c r="CI2148" s="9"/>
      <c r="CJ2148" s="9"/>
      <c r="CK2148" s="9"/>
      <c r="CL2148" s="9"/>
      <c r="CM2148" s="9"/>
      <c r="CN2148" s="9"/>
      <c r="CO2148" s="9"/>
      <c r="CP2148" s="9"/>
      <c r="CQ2148" s="9"/>
      <c r="CR2148" s="9"/>
      <c r="CS2148" s="9"/>
      <c r="CT2148" s="9"/>
      <c r="CU2148" s="9"/>
      <c r="CV2148" s="9"/>
      <c r="CW2148" s="9"/>
      <c r="CX2148" s="9"/>
      <c r="CY2148" s="9"/>
      <c r="CZ2148" s="9"/>
      <c r="DA2148" s="9"/>
      <c r="DB2148" s="9"/>
      <c r="DC2148" s="9"/>
      <c r="DD2148" s="9"/>
      <c r="DE2148" s="9"/>
      <c r="DF2148" s="9"/>
      <c r="DG2148" s="9"/>
      <c r="DH2148" s="9"/>
      <c r="DI2148" s="9"/>
      <c r="DJ2148" s="9"/>
      <c r="DK2148" s="9"/>
      <c r="DL2148" s="9"/>
      <c r="DM2148" s="9"/>
      <c r="DN2148" s="9"/>
      <c r="DO2148" s="9"/>
      <c r="DP2148" s="9"/>
      <c r="DQ2148" s="9"/>
    </row>
    <row r="2149" spans="1:121" hidden="1">
      <c r="A2149" s="9"/>
      <c r="B2149" s="9"/>
      <c r="C2149" s="9"/>
      <c r="D2149" s="9"/>
      <c r="E2149" s="9"/>
      <c r="F2149" s="9"/>
      <c r="G2149" s="9"/>
      <c r="H2149" s="9"/>
      <c r="I2149" s="9"/>
      <c r="J2149" s="9"/>
      <c r="K2149" s="9"/>
      <c r="L2149" s="9"/>
      <c r="M2149" s="9"/>
      <c r="N2149" s="9"/>
      <c r="O2149" s="9"/>
      <c r="P2149" s="9"/>
      <c r="Q2149" s="9"/>
      <c r="R2149" s="9"/>
      <c r="S2149" s="9"/>
      <c r="T2149" s="9"/>
      <c r="U2149" s="9"/>
      <c r="V2149" s="9"/>
      <c r="W2149" s="9"/>
      <c r="X2149" s="9"/>
      <c r="Y2149" s="9"/>
      <c r="Z2149" s="9"/>
      <c r="AA2149" s="9"/>
      <c r="AB2149" s="9"/>
      <c r="AC2149" s="9"/>
      <c r="AD2149" s="9"/>
      <c r="AE2149" s="9"/>
      <c r="AF2149" s="9"/>
      <c r="AG2149" s="9"/>
      <c r="AH2149" s="9"/>
      <c r="AI2149" s="9"/>
      <c r="AJ2149" s="9"/>
      <c r="AK2149" s="9"/>
      <c r="AL2149" s="9"/>
      <c r="AM2149" s="9"/>
      <c r="AN2149" s="9"/>
      <c r="AO2149" s="9"/>
      <c r="AP2149" s="9"/>
      <c r="AQ2149" s="9"/>
      <c r="AR2149" s="9"/>
      <c r="AS2149" s="9"/>
      <c r="AT2149" s="9"/>
      <c r="AU2149" s="9"/>
      <c r="AV2149" s="9"/>
      <c r="AW2149" s="9"/>
      <c r="AX2149" s="9"/>
      <c r="AY2149" s="9"/>
      <c r="AZ2149" s="9"/>
      <c r="BA2149" s="9"/>
      <c r="BB2149" s="9"/>
      <c r="BC2149" s="9"/>
      <c r="BD2149" s="9"/>
      <c r="BE2149" s="9"/>
      <c r="BF2149" s="9"/>
      <c r="BG2149" s="9"/>
      <c r="BH2149" s="9"/>
      <c r="BI2149" s="9"/>
      <c r="BJ2149" s="9"/>
      <c r="BK2149" s="9"/>
      <c r="BL2149" s="9"/>
      <c r="BM2149" s="9"/>
      <c r="BN2149" s="9"/>
      <c r="BO2149" s="9"/>
      <c r="BP2149" s="9"/>
      <c r="BQ2149" s="9"/>
      <c r="BR2149" s="9"/>
      <c r="BS2149" s="9"/>
      <c r="BT2149" s="9"/>
      <c r="BU2149" s="9"/>
      <c r="BV2149" s="9"/>
      <c r="BW2149" s="9"/>
      <c r="BX2149" s="9"/>
      <c r="BY2149" s="9"/>
      <c r="BZ2149" s="9"/>
      <c r="CA2149" s="9"/>
      <c r="CB2149" s="9"/>
      <c r="CC2149" s="9"/>
      <c r="CD2149" s="9"/>
      <c r="CE2149" s="9"/>
      <c r="CF2149" s="9"/>
      <c r="CG2149" s="9"/>
      <c r="CH2149" s="9"/>
      <c r="CI2149" s="9"/>
      <c r="CJ2149" s="9"/>
      <c r="CK2149" s="9"/>
      <c r="CL2149" s="9"/>
      <c r="CM2149" s="9"/>
      <c r="CN2149" s="9"/>
      <c r="CO2149" s="9"/>
      <c r="CP2149" s="9"/>
      <c r="CQ2149" s="9"/>
      <c r="CR2149" s="9"/>
      <c r="CS2149" s="9"/>
      <c r="CT2149" s="9"/>
      <c r="CU2149" s="9"/>
      <c r="CV2149" s="9"/>
      <c r="CW2149" s="9"/>
      <c r="CX2149" s="9"/>
      <c r="CY2149" s="9"/>
      <c r="CZ2149" s="9"/>
      <c r="DA2149" s="9"/>
      <c r="DB2149" s="9"/>
      <c r="DC2149" s="9"/>
      <c r="DD2149" s="9"/>
      <c r="DE2149" s="9"/>
      <c r="DF2149" s="9"/>
      <c r="DG2149" s="9"/>
      <c r="DH2149" s="9"/>
      <c r="DI2149" s="9"/>
      <c r="DJ2149" s="9"/>
      <c r="DK2149" s="9"/>
      <c r="DL2149" s="9"/>
      <c r="DM2149" s="9"/>
      <c r="DN2149" s="9"/>
      <c r="DO2149" s="9"/>
      <c r="DP2149" s="9"/>
      <c r="DQ2149" s="9"/>
    </row>
    <row r="2150" spans="1:121" hidden="1">
      <c r="A2150" s="9"/>
      <c r="B2150" s="9"/>
      <c r="C2150" s="9"/>
      <c r="D2150" s="9"/>
      <c r="E2150" s="9"/>
      <c r="F2150" s="9"/>
      <c r="G2150" s="9"/>
      <c r="H2150" s="9"/>
      <c r="I2150" s="9"/>
      <c r="J2150" s="9"/>
      <c r="K2150" s="9"/>
      <c r="L2150" s="9"/>
      <c r="M2150" s="9"/>
      <c r="N2150" s="9"/>
      <c r="O2150" s="9"/>
      <c r="P2150" s="9"/>
      <c r="Q2150" s="9"/>
      <c r="R2150" s="9"/>
      <c r="S2150" s="9"/>
      <c r="T2150" s="9"/>
      <c r="U2150" s="9"/>
      <c r="V2150" s="9"/>
      <c r="W2150" s="9"/>
      <c r="X2150" s="9"/>
      <c r="Y2150" s="9"/>
      <c r="Z2150" s="9"/>
      <c r="AA2150" s="9"/>
      <c r="AB2150" s="9"/>
      <c r="AC2150" s="9"/>
      <c r="AD2150" s="9"/>
      <c r="AE2150" s="9"/>
      <c r="AF2150" s="9"/>
      <c r="AG2150" s="9"/>
      <c r="AH2150" s="9"/>
      <c r="AI2150" s="9"/>
      <c r="AJ2150" s="9"/>
      <c r="AK2150" s="9"/>
      <c r="AL2150" s="9"/>
      <c r="AM2150" s="9"/>
      <c r="AN2150" s="9"/>
      <c r="AO2150" s="9"/>
      <c r="AP2150" s="9"/>
      <c r="AQ2150" s="9"/>
      <c r="AR2150" s="9"/>
      <c r="AS2150" s="9"/>
      <c r="AT2150" s="9"/>
      <c r="AU2150" s="9"/>
      <c r="AV2150" s="9"/>
      <c r="AW2150" s="9"/>
      <c r="AX2150" s="9"/>
      <c r="AY2150" s="9"/>
      <c r="AZ2150" s="9"/>
      <c r="BA2150" s="9"/>
      <c r="BB2150" s="9"/>
      <c r="BC2150" s="9"/>
      <c r="BD2150" s="9"/>
      <c r="BE2150" s="9"/>
      <c r="BF2150" s="9"/>
      <c r="BG2150" s="9"/>
      <c r="BH2150" s="9"/>
      <c r="BI2150" s="9"/>
      <c r="BJ2150" s="9"/>
      <c r="BK2150" s="9"/>
      <c r="BL2150" s="9"/>
      <c r="BM2150" s="9"/>
      <c r="BN2150" s="9"/>
      <c r="BO2150" s="9"/>
      <c r="BP2150" s="9"/>
      <c r="BQ2150" s="9"/>
      <c r="BR2150" s="9"/>
      <c r="BS2150" s="9"/>
      <c r="BT2150" s="9"/>
      <c r="BU2150" s="9"/>
      <c r="BV2150" s="9"/>
      <c r="BW2150" s="9"/>
      <c r="BX2150" s="9"/>
      <c r="BY2150" s="9"/>
      <c r="BZ2150" s="9"/>
      <c r="CA2150" s="9"/>
      <c r="CB2150" s="9"/>
      <c r="CC2150" s="9"/>
      <c r="CD2150" s="9"/>
      <c r="CE2150" s="9"/>
      <c r="CF2150" s="9"/>
      <c r="CG2150" s="9"/>
      <c r="CH2150" s="9"/>
      <c r="CI2150" s="9"/>
      <c r="CJ2150" s="9"/>
      <c r="CK2150" s="9"/>
      <c r="CL2150" s="9"/>
      <c r="CM2150" s="9"/>
      <c r="CN2150" s="9"/>
      <c r="CO2150" s="9"/>
      <c r="CP2150" s="9"/>
      <c r="CQ2150" s="9"/>
      <c r="CR2150" s="9"/>
      <c r="CS2150" s="9"/>
      <c r="CT2150" s="9"/>
      <c r="CU2150" s="9"/>
      <c r="CV2150" s="9"/>
      <c r="CW2150" s="9"/>
      <c r="CX2150" s="9"/>
      <c r="CY2150" s="9"/>
      <c r="CZ2150" s="9"/>
      <c r="DA2150" s="9"/>
      <c r="DB2150" s="9"/>
      <c r="DC2150" s="9"/>
      <c r="DD2150" s="9"/>
      <c r="DE2150" s="9"/>
      <c r="DF2150" s="9"/>
      <c r="DG2150" s="9"/>
      <c r="DH2150" s="9"/>
      <c r="DI2150" s="9"/>
      <c r="DJ2150" s="9"/>
      <c r="DK2150" s="9"/>
      <c r="DL2150" s="9"/>
      <c r="DM2150" s="9"/>
      <c r="DN2150" s="9"/>
      <c r="DO2150" s="9"/>
      <c r="DP2150" s="9"/>
      <c r="DQ2150" s="9"/>
    </row>
    <row r="2151" spans="1:121" hidden="1">
      <c r="A2151" s="9"/>
      <c r="B2151" s="9"/>
      <c r="C2151" s="9"/>
      <c r="D2151" s="9"/>
      <c r="E2151" s="9"/>
      <c r="F2151" s="9"/>
      <c r="G2151" s="9"/>
      <c r="H2151" s="9"/>
      <c r="I2151" s="9"/>
      <c r="J2151" s="9"/>
      <c r="K2151" s="9"/>
      <c r="L2151" s="9"/>
      <c r="M2151" s="9"/>
      <c r="N2151" s="9"/>
      <c r="O2151" s="9"/>
      <c r="P2151" s="9"/>
      <c r="Q2151" s="9"/>
      <c r="R2151" s="9"/>
      <c r="S2151" s="9"/>
      <c r="T2151" s="9"/>
      <c r="U2151" s="9"/>
      <c r="V2151" s="9"/>
      <c r="W2151" s="9"/>
      <c r="X2151" s="9"/>
      <c r="Y2151" s="9"/>
      <c r="Z2151" s="9"/>
      <c r="AA2151" s="9"/>
      <c r="AB2151" s="9"/>
      <c r="AC2151" s="9"/>
      <c r="AD2151" s="9"/>
      <c r="AE2151" s="9"/>
      <c r="AF2151" s="9"/>
      <c r="AG2151" s="9"/>
      <c r="AH2151" s="9"/>
      <c r="AI2151" s="9"/>
      <c r="AJ2151" s="9"/>
      <c r="AK2151" s="9"/>
      <c r="AL2151" s="9"/>
      <c r="AM2151" s="9"/>
      <c r="AN2151" s="9"/>
      <c r="AO2151" s="9"/>
      <c r="AP2151" s="9"/>
      <c r="AQ2151" s="9"/>
      <c r="AR2151" s="9"/>
      <c r="AS2151" s="9"/>
      <c r="AT2151" s="9"/>
      <c r="AU2151" s="9"/>
      <c r="AV2151" s="9"/>
      <c r="AW2151" s="9"/>
      <c r="AX2151" s="9"/>
      <c r="AY2151" s="9"/>
      <c r="AZ2151" s="9"/>
      <c r="BA2151" s="9"/>
      <c r="BB2151" s="9"/>
      <c r="BC2151" s="9"/>
      <c r="BD2151" s="9"/>
      <c r="BE2151" s="9"/>
      <c r="BF2151" s="9"/>
      <c r="BG2151" s="9"/>
      <c r="BH2151" s="9"/>
      <c r="BI2151" s="9"/>
      <c r="BJ2151" s="9"/>
      <c r="BK2151" s="9"/>
      <c r="BL2151" s="9"/>
      <c r="BM2151" s="9"/>
      <c r="BN2151" s="9"/>
      <c r="BO2151" s="9"/>
      <c r="BP2151" s="9"/>
      <c r="BQ2151" s="9"/>
      <c r="BR2151" s="9"/>
      <c r="BS2151" s="9"/>
      <c r="BT2151" s="9"/>
      <c r="BU2151" s="9"/>
      <c r="BV2151" s="9"/>
      <c r="BW2151" s="9"/>
      <c r="BX2151" s="9"/>
      <c r="BY2151" s="9"/>
      <c r="BZ2151" s="9"/>
      <c r="CA2151" s="9"/>
      <c r="CB2151" s="9"/>
      <c r="CC2151" s="9"/>
      <c r="CD2151" s="9"/>
      <c r="CE2151" s="9"/>
      <c r="CF2151" s="9"/>
      <c r="CG2151" s="9"/>
      <c r="CH2151" s="9"/>
      <c r="CI2151" s="9"/>
      <c r="CJ2151" s="9"/>
      <c r="CK2151" s="9"/>
      <c r="CL2151" s="9"/>
      <c r="CM2151" s="9"/>
      <c r="CN2151" s="9"/>
      <c r="CO2151" s="9"/>
      <c r="CP2151" s="9"/>
      <c r="CQ2151" s="9"/>
      <c r="CR2151" s="9"/>
      <c r="CS2151" s="9"/>
      <c r="CT2151" s="9"/>
      <c r="CU2151" s="9"/>
      <c r="CV2151" s="9"/>
      <c r="CW2151" s="9"/>
      <c r="CX2151" s="9"/>
      <c r="CY2151" s="9"/>
      <c r="CZ2151" s="9"/>
      <c r="DA2151" s="9"/>
      <c r="DB2151" s="9"/>
      <c r="DC2151" s="9"/>
      <c r="DD2151" s="9"/>
      <c r="DE2151" s="9"/>
      <c r="DF2151" s="9"/>
      <c r="DG2151" s="9"/>
      <c r="DH2151" s="9"/>
      <c r="DI2151" s="9"/>
      <c r="DJ2151" s="9"/>
      <c r="DK2151" s="9"/>
      <c r="DL2151" s="9"/>
      <c r="DM2151" s="9"/>
      <c r="DN2151" s="9"/>
      <c r="DO2151" s="9"/>
      <c r="DP2151" s="9"/>
      <c r="DQ2151" s="9"/>
    </row>
    <row r="2152" spans="1:121" hidden="1">
      <c r="A2152" s="9"/>
      <c r="B2152" s="9"/>
      <c r="C2152" s="9"/>
      <c r="D2152" s="9"/>
      <c r="E2152" s="9"/>
      <c r="F2152" s="9"/>
      <c r="G2152" s="9"/>
      <c r="H2152" s="9"/>
      <c r="I2152" s="9"/>
      <c r="J2152" s="9"/>
      <c r="K2152" s="9"/>
      <c r="L2152" s="9"/>
      <c r="M2152" s="9"/>
      <c r="N2152" s="9"/>
      <c r="O2152" s="9"/>
      <c r="P2152" s="9"/>
      <c r="Q2152" s="9"/>
      <c r="R2152" s="9"/>
      <c r="S2152" s="9"/>
      <c r="T2152" s="9"/>
      <c r="U2152" s="9"/>
      <c r="V2152" s="9"/>
      <c r="W2152" s="9"/>
      <c r="X2152" s="9"/>
      <c r="Y2152" s="9"/>
      <c r="Z2152" s="9"/>
      <c r="AA2152" s="9"/>
      <c r="AB2152" s="9"/>
      <c r="AC2152" s="9"/>
      <c r="AD2152" s="9"/>
      <c r="AE2152" s="9"/>
      <c r="AF2152" s="9"/>
      <c r="AG2152" s="9"/>
      <c r="AH2152" s="9"/>
      <c r="AI2152" s="9"/>
      <c r="AJ2152" s="9"/>
      <c r="AK2152" s="9"/>
      <c r="AL2152" s="9"/>
      <c r="AM2152" s="9"/>
      <c r="AN2152" s="9"/>
      <c r="AO2152" s="9"/>
      <c r="AP2152" s="9"/>
      <c r="AQ2152" s="9"/>
      <c r="AR2152" s="9"/>
      <c r="AS2152" s="9"/>
      <c r="AT2152" s="9"/>
      <c r="AU2152" s="9"/>
      <c r="AV2152" s="9"/>
      <c r="AW2152" s="9"/>
      <c r="AX2152" s="9"/>
      <c r="AY2152" s="9"/>
      <c r="AZ2152" s="9"/>
      <c r="BA2152" s="9"/>
      <c r="BB2152" s="9"/>
      <c r="BC2152" s="9"/>
      <c r="BD2152" s="9"/>
      <c r="BE2152" s="9"/>
      <c r="BF2152" s="9"/>
      <c r="BG2152" s="9"/>
      <c r="BH2152" s="9"/>
      <c r="BI2152" s="9"/>
      <c r="BJ2152" s="9"/>
      <c r="BK2152" s="9"/>
      <c r="BL2152" s="9"/>
      <c r="BM2152" s="9"/>
      <c r="BN2152" s="9"/>
      <c r="BO2152" s="9"/>
      <c r="BP2152" s="9"/>
      <c r="BQ2152" s="9"/>
      <c r="BR2152" s="9"/>
      <c r="BS2152" s="9"/>
      <c r="BT2152" s="9"/>
      <c r="BU2152" s="9"/>
      <c r="BV2152" s="9"/>
      <c r="BW2152" s="9"/>
      <c r="BX2152" s="9"/>
      <c r="BY2152" s="9"/>
      <c r="BZ2152" s="9"/>
      <c r="CA2152" s="9"/>
      <c r="CB2152" s="9"/>
      <c r="CC2152" s="9"/>
      <c r="CD2152" s="9"/>
      <c r="CE2152" s="9"/>
      <c r="CF2152" s="9"/>
      <c r="CG2152" s="9"/>
      <c r="CH2152" s="9"/>
      <c r="CI2152" s="9"/>
      <c r="CJ2152" s="9"/>
      <c r="CK2152" s="9"/>
      <c r="CL2152" s="9"/>
      <c r="CM2152" s="9"/>
      <c r="CN2152" s="9"/>
      <c r="CO2152" s="9"/>
      <c r="CP2152" s="9"/>
      <c r="CQ2152" s="9"/>
      <c r="CR2152" s="9"/>
      <c r="CS2152" s="9"/>
      <c r="CT2152" s="9"/>
      <c r="CU2152" s="9"/>
      <c r="CV2152" s="9"/>
      <c r="CW2152" s="9"/>
      <c r="CX2152" s="9"/>
      <c r="CY2152" s="9"/>
      <c r="CZ2152" s="9"/>
      <c r="DA2152" s="9"/>
      <c r="DB2152" s="9"/>
      <c r="DC2152" s="9"/>
      <c r="DD2152" s="9"/>
      <c r="DE2152" s="9"/>
      <c r="DF2152" s="9"/>
      <c r="DG2152" s="9"/>
      <c r="DH2152" s="9"/>
      <c r="DI2152" s="9"/>
      <c r="DJ2152" s="9"/>
      <c r="DK2152" s="9"/>
      <c r="DL2152" s="9"/>
      <c r="DM2152" s="9"/>
      <c r="DN2152" s="9"/>
      <c r="DO2152" s="9"/>
      <c r="DP2152" s="9"/>
      <c r="DQ2152" s="9"/>
    </row>
    <row r="2153" spans="1:121" hidden="1">
      <c r="A2153" s="9"/>
      <c r="B2153" s="9"/>
      <c r="C2153" s="9"/>
      <c r="D2153" s="9"/>
      <c r="E2153" s="9"/>
      <c r="F2153" s="9"/>
      <c r="G2153" s="9"/>
      <c r="H2153" s="9"/>
      <c r="I2153" s="9"/>
      <c r="J2153" s="9"/>
      <c r="K2153" s="9"/>
      <c r="L2153" s="9"/>
      <c r="M2153" s="9"/>
      <c r="N2153" s="9"/>
      <c r="O2153" s="9"/>
      <c r="P2153" s="9"/>
      <c r="Q2153" s="9"/>
      <c r="R2153" s="9"/>
      <c r="S2153" s="9"/>
      <c r="T2153" s="9"/>
      <c r="U2153" s="9"/>
      <c r="V2153" s="9"/>
      <c r="W2153" s="9"/>
      <c r="X2153" s="9"/>
      <c r="Y2153" s="9"/>
      <c r="Z2153" s="9"/>
      <c r="AA2153" s="9"/>
      <c r="AB2153" s="9"/>
      <c r="AC2153" s="9"/>
      <c r="AD2153" s="9"/>
      <c r="AE2153" s="9"/>
      <c r="AF2153" s="9"/>
      <c r="AG2153" s="9"/>
      <c r="AH2153" s="9"/>
      <c r="AI2153" s="9"/>
      <c r="AJ2153" s="9"/>
      <c r="AK2153" s="9"/>
      <c r="AL2153" s="9"/>
      <c r="AM2153" s="9"/>
      <c r="AN2153" s="9"/>
      <c r="AO2153" s="9"/>
      <c r="AP2153" s="9"/>
      <c r="AQ2153" s="9"/>
      <c r="AR2153" s="9"/>
      <c r="AS2153" s="9"/>
      <c r="AT2153" s="9"/>
      <c r="AU2153" s="9"/>
      <c r="AV2153" s="9"/>
      <c r="AW2153" s="9"/>
      <c r="AX2153" s="9"/>
      <c r="AY2153" s="9"/>
      <c r="AZ2153" s="9"/>
      <c r="BA2153" s="9"/>
      <c r="BB2153" s="9"/>
      <c r="BC2153" s="9"/>
      <c r="BD2153" s="9"/>
      <c r="BE2153" s="9"/>
      <c r="BF2153" s="9"/>
      <c r="BG2153" s="9"/>
      <c r="BH2153" s="9"/>
      <c r="BI2153" s="9"/>
      <c r="BJ2153" s="9"/>
      <c r="BK2153" s="9"/>
      <c r="BL2153" s="9"/>
      <c r="BM2153" s="9"/>
      <c r="BN2153" s="9"/>
      <c r="BO2153" s="9"/>
      <c r="BP2153" s="9"/>
      <c r="BQ2153" s="9"/>
      <c r="BR2153" s="9"/>
      <c r="BS2153" s="9"/>
      <c r="BT2153" s="9"/>
      <c r="BU2153" s="9"/>
      <c r="BV2153" s="9"/>
      <c r="BW2153" s="9"/>
      <c r="BX2153" s="9"/>
      <c r="BY2153" s="9"/>
      <c r="BZ2153" s="9"/>
      <c r="CA2153" s="9"/>
      <c r="CB2153" s="9"/>
      <c r="CC2153" s="9"/>
      <c r="CD2153" s="9"/>
      <c r="CE2153" s="9"/>
      <c r="CF2153" s="9"/>
      <c r="CG2153" s="9"/>
      <c r="CH2153" s="9"/>
      <c r="CI2153" s="9"/>
      <c r="CJ2153" s="9"/>
      <c r="CK2153" s="9"/>
      <c r="CL2153" s="9"/>
      <c r="CM2153" s="9"/>
      <c r="CN2153" s="9"/>
      <c r="CO2153" s="9"/>
      <c r="CP2153" s="9"/>
      <c r="CQ2153" s="9"/>
      <c r="CR2153" s="9"/>
      <c r="CS2153" s="9"/>
      <c r="CT2153" s="9"/>
      <c r="CU2153" s="9"/>
      <c r="CV2153" s="9"/>
      <c r="CW2153" s="9"/>
      <c r="CX2153" s="9"/>
      <c r="CY2153" s="9"/>
      <c r="CZ2153" s="9"/>
      <c r="DA2153" s="9"/>
      <c r="DB2153" s="9"/>
      <c r="DC2153" s="9"/>
      <c r="DD2153" s="9"/>
      <c r="DE2153" s="9"/>
      <c r="DF2153" s="9"/>
      <c r="DG2153" s="9"/>
      <c r="DH2153" s="9"/>
      <c r="DI2153" s="9"/>
      <c r="DJ2153" s="9"/>
      <c r="DK2153" s="9"/>
      <c r="DL2153" s="9"/>
      <c r="DM2153" s="9"/>
      <c r="DN2153" s="9"/>
      <c r="DO2153" s="9"/>
      <c r="DP2153" s="9"/>
      <c r="DQ2153" s="9"/>
    </row>
    <row r="2154" spans="1:121" hidden="1">
      <c r="A2154" s="9"/>
      <c r="B2154" s="9"/>
      <c r="C2154" s="9"/>
      <c r="D2154" s="9"/>
      <c r="E2154" s="9"/>
      <c r="F2154" s="9"/>
      <c r="G2154" s="9"/>
      <c r="H2154" s="9"/>
      <c r="I2154" s="9"/>
      <c r="J2154" s="9"/>
      <c r="K2154" s="9"/>
      <c r="L2154" s="9"/>
      <c r="M2154" s="9"/>
      <c r="N2154" s="9"/>
      <c r="O2154" s="9"/>
      <c r="P2154" s="9"/>
      <c r="Q2154" s="9"/>
      <c r="R2154" s="9"/>
      <c r="S2154" s="9"/>
      <c r="T2154" s="9"/>
      <c r="U2154" s="9"/>
      <c r="V2154" s="9"/>
      <c r="W2154" s="9"/>
      <c r="X2154" s="9"/>
      <c r="Y2154" s="9"/>
      <c r="Z2154" s="9"/>
      <c r="AA2154" s="9"/>
      <c r="AB2154" s="9"/>
      <c r="AC2154" s="9"/>
      <c r="AD2154" s="9"/>
      <c r="AE2154" s="9"/>
      <c r="AF2154" s="9"/>
      <c r="AG2154" s="9"/>
      <c r="AH2154" s="9"/>
      <c r="AI2154" s="9"/>
      <c r="AJ2154" s="9"/>
      <c r="AK2154" s="9"/>
      <c r="AL2154" s="9"/>
      <c r="AM2154" s="9"/>
      <c r="AN2154" s="9"/>
      <c r="AO2154" s="9"/>
      <c r="AP2154" s="9"/>
      <c r="AQ2154" s="9"/>
      <c r="AR2154" s="9"/>
      <c r="AS2154" s="9"/>
      <c r="AT2154" s="9"/>
      <c r="AU2154" s="9"/>
      <c r="AV2154" s="9"/>
      <c r="AW2154" s="9"/>
      <c r="AX2154" s="9"/>
      <c r="AY2154" s="9"/>
      <c r="AZ2154" s="9"/>
      <c r="BA2154" s="9"/>
      <c r="BB2154" s="9"/>
      <c r="BC2154" s="9"/>
      <c r="BD2154" s="9"/>
      <c r="BE2154" s="9"/>
      <c r="BF2154" s="9"/>
      <c r="BG2154" s="9"/>
      <c r="BH2154" s="9"/>
      <c r="BI2154" s="9"/>
      <c r="BJ2154" s="9"/>
      <c r="BK2154" s="9"/>
      <c r="BL2154" s="9"/>
      <c r="BM2154" s="9"/>
      <c r="BN2154" s="9"/>
      <c r="BO2154" s="9"/>
      <c r="BP2154" s="9"/>
      <c r="BQ2154" s="9"/>
      <c r="BR2154" s="9"/>
      <c r="BS2154" s="9"/>
      <c r="BT2154" s="9"/>
      <c r="BU2154" s="9"/>
      <c r="BV2154" s="9"/>
      <c r="BW2154" s="9"/>
      <c r="BX2154" s="9"/>
      <c r="BY2154" s="9"/>
      <c r="BZ2154" s="9"/>
      <c r="CA2154" s="9"/>
      <c r="CB2154" s="9"/>
      <c r="CC2154" s="9"/>
      <c r="CD2154" s="9"/>
      <c r="CE2154" s="9"/>
      <c r="CF2154" s="9"/>
      <c r="CG2154" s="9"/>
      <c r="CH2154" s="9"/>
      <c r="CI2154" s="9"/>
      <c r="CJ2154" s="9"/>
      <c r="CK2154" s="9"/>
      <c r="CL2154" s="9"/>
      <c r="CM2154" s="9"/>
      <c r="CN2154" s="9"/>
      <c r="CO2154" s="9"/>
      <c r="CP2154" s="9"/>
      <c r="CQ2154" s="9"/>
      <c r="CR2154" s="9"/>
      <c r="CS2154" s="9"/>
      <c r="CT2154" s="9"/>
      <c r="CU2154" s="9"/>
      <c r="CV2154" s="9"/>
      <c r="CW2154" s="9"/>
      <c r="CX2154" s="9"/>
      <c r="CY2154" s="9"/>
      <c r="CZ2154" s="9"/>
      <c r="DA2154" s="9"/>
      <c r="DB2154" s="9"/>
      <c r="DC2154" s="9"/>
      <c r="DD2154" s="9"/>
      <c r="DE2154" s="9"/>
      <c r="DF2154" s="9"/>
      <c r="DG2154" s="9"/>
      <c r="DH2154" s="9"/>
      <c r="DI2154" s="9"/>
      <c r="DJ2154" s="9"/>
      <c r="DK2154" s="9"/>
      <c r="DL2154" s="9"/>
      <c r="DM2154" s="9"/>
      <c r="DN2154" s="9"/>
      <c r="DO2154" s="9"/>
      <c r="DP2154" s="9"/>
      <c r="DQ2154" s="9"/>
    </row>
    <row r="2155" spans="1:121" hidden="1">
      <c r="A2155" s="9"/>
      <c r="B2155" s="9"/>
      <c r="C2155" s="9"/>
      <c r="D2155" s="9"/>
      <c r="E2155" s="9"/>
      <c r="F2155" s="9"/>
      <c r="G2155" s="9"/>
      <c r="H2155" s="9"/>
      <c r="I2155" s="9"/>
      <c r="J2155" s="9"/>
      <c r="K2155" s="9"/>
      <c r="L2155" s="9"/>
      <c r="M2155" s="9"/>
      <c r="N2155" s="9"/>
      <c r="O2155" s="9"/>
      <c r="P2155" s="9"/>
      <c r="Q2155" s="9"/>
      <c r="R2155" s="9"/>
      <c r="S2155" s="9"/>
      <c r="T2155" s="9"/>
      <c r="U2155" s="9"/>
      <c r="V2155" s="9"/>
      <c r="W2155" s="9"/>
      <c r="X2155" s="9"/>
      <c r="Y2155" s="9"/>
      <c r="Z2155" s="9"/>
      <c r="AA2155" s="9"/>
      <c r="AB2155" s="9"/>
      <c r="AC2155" s="9"/>
      <c r="AD2155" s="9"/>
      <c r="AE2155" s="9"/>
      <c r="AF2155" s="9"/>
      <c r="AG2155" s="9"/>
      <c r="AH2155" s="9"/>
      <c r="AI2155" s="9"/>
      <c r="AJ2155" s="9"/>
      <c r="AK2155" s="9"/>
      <c r="AL2155" s="9"/>
      <c r="AM2155" s="9"/>
      <c r="AN2155" s="9"/>
      <c r="AO2155" s="9"/>
      <c r="AP2155" s="9"/>
      <c r="AQ2155" s="9"/>
      <c r="AR2155" s="9"/>
      <c r="AS2155" s="9"/>
      <c r="AT2155" s="9"/>
      <c r="AU2155" s="9"/>
      <c r="AV2155" s="9"/>
      <c r="AW2155" s="9"/>
      <c r="AX2155" s="9"/>
      <c r="AY2155" s="9"/>
      <c r="AZ2155" s="9"/>
      <c r="BA2155" s="9"/>
      <c r="BB2155" s="9"/>
      <c r="BC2155" s="9"/>
      <c r="BD2155" s="9"/>
      <c r="BE2155" s="9"/>
      <c r="BF2155" s="9"/>
      <c r="BG2155" s="9"/>
      <c r="BH2155" s="9"/>
      <c r="BI2155" s="9"/>
      <c r="BJ2155" s="9"/>
      <c r="BK2155" s="9"/>
      <c r="BL2155" s="9"/>
      <c r="BM2155" s="9"/>
      <c r="BN2155" s="9"/>
      <c r="BO2155" s="9"/>
      <c r="BP2155" s="9"/>
      <c r="BQ2155" s="9"/>
      <c r="BR2155" s="9"/>
      <c r="BS2155" s="9"/>
      <c r="BT2155" s="9"/>
      <c r="BU2155" s="9"/>
      <c r="BV2155" s="9"/>
      <c r="BW2155" s="9"/>
      <c r="BX2155" s="9"/>
      <c r="BY2155" s="9"/>
      <c r="BZ2155" s="9"/>
      <c r="CA2155" s="9"/>
      <c r="CB2155" s="9"/>
      <c r="CC2155" s="9"/>
      <c r="CD2155" s="9"/>
      <c r="CE2155" s="9"/>
      <c r="CF2155" s="9"/>
      <c r="CG2155" s="9"/>
      <c r="CH2155" s="9"/>
      <c r="CI2155" s="9"/>
      <c r="CJ2155" s="9"/>
      <c r="CK2155" s="9"/>
      <c r="CL2155" s="9"/>
      <c r="CM2155" s="9"/>
      <c r="CN2155" s="9"/>
      <c r="CO2155" s="9"/>
      <c r="CP2155" s="9"/>
      <c r="CQ2155" s="9"/>
      <c r="CR2155" s="9"/>
      <c r="CS2155" s="9"/>
      <c r="CT2155" s="9"/>
      <c r="CU2155" s="9"/>
      <c r="CV2155" s="9"/>
      <c r="CW2155" s="9"/>
      <c r="CX2155" s="9"/>
      <c r="CY2155" s="9"/>
      <c r="CZ2155" s="9"/>
      <c r="DA2155" s="9"/>
      <c r="DB2155" s="9"/>
      <c r="DC2155" s="9"/>
      <c r="DD2155" s="9"/>
      <c r="DE2155" s="9"/>
      <c r="DF2155" s="9"/>
      <c r="DG2155" s="9"/>
      <c r="DH2155" s="9"/>
      <c r="DI2155" s="9"/>
      <c r="DJ2155" s="9"/>
      <c r="DK2155" s="9"/>
      <c r="DL2155" s="9"/>
      <c r="DM2155" s="9"/>
      <c r="DN2155" s="9"/>
      <c r="DO2155" s="9"/>
      <c r="DP2155" s="9"/>
      <c r="DQ2155" s="9"/>
    </row>
    <row r="2156" spans="1:121" hidden="1">
      <c r="A2156" s="9"/>
      <c r="B2156" s="9"/>
      <c r="C2156" s="9"/>
      <c r="D2156" s="9"/>
      <c r="E2156" s="9"/>
      <c r="F2156" s="9"/>
      <c r="G2156" s="9"/>
      <c r="H2156" s="9"/>
      <c r="I2156" s="9"/>
      <c r="J2156" s="9"/>
      <c r="K2156" s="9"/>
      <c r="L2156" s="9"/>
      <c r="M2156" s="9"/>
      <c r="N2156" s="9"/>
      <c r="O2156" s="9"/>
      <c r="P2156" s="9"/>
      <c r="Q2156" s="9"/>
      <c r="R2156" s="9"/>
      <c r="S2156" s="9"/>
      <c r="T2156" s="9"/>
      <c r="U2156" s="9"/>
      <c r="V2156" s="9"/>
      <c r="W2156" s="9"/>
      <c r="X2156" s="9"/>
      <c r="Y2156" s="9"/>
      <c r="Z2156" s="9"/>
      <c r="AA2156" s="9"/>
      <c r="AB2156" s="9"/>
      <c r="AC2156" s="9"/>
      <c r="AD2156" s="9"/>
      <c r="AE2156" s="9"/>
      <c r="AF2156" s="9"/>
      <c r="AG2156" s="9"/>
      <c r="AH2156" s="9"/>
      <c r="AI2156" s="9"/>
      <c r="AJ2156" s="9"/>
      <c r="AK2156" s="9"/>
      <c r="AL2156" s="9"/>
      <c r="AM2156" s="9"/>
      <c r="AN2156" s="9"/>
      <c r="AO2156" s="9"/>
      <c r="AP2156" s="9"/>
      <c r="AQ2156" s="9"/>
      <c r="AR2156" s="9"/>
      <c r="AS2156" s="9"/>
      <c r="AT2156" s="9"/>
      <c r="AU2156" s="9"/>
      <c r="AV2156" s="9"/>
      <c r="AW2156" s="9"/>
      <c r="AX2156" s="9"/>
      <c r="AY2156" s="9"/>
      <c r="AZ2156" s="9"/>
      <c r="BA2156" s="9"/>
      <c r="BB2156" s="9"/>
      <c r="BC2156" s="9"/>
      <c r="BD2156" s="9"/>
      <c r="BE2156" s="9"/>
      <c r="BF2156" s="9"/>
      <c r="BG2156" s="9"/>
      <c r="BH2156" s="9"/>
      <c r="BI2156" s="9"/>
      <c r="BJ2156" s="9"/>
      <c r="BK2156" s="9"/>
      <c r="BL2156" s="9"/>
      <c r="BM2156" s="9"/>
      <c r="BN2156" s="9"/>
      <c r="BO2156" s="9"/>
      <c r="BP2156" s="9"/>
      <c r="BQ2156" s="9"/>
      <c r="BR2156" s="9"/>
      <c r="BS2156" s="9"/>
      <c r="BT2156" s="9"/>
      <c r="BU2156" s="9"/>
      <c r="BV2156" s="9"/>
      <c r="BW2156" s="9"/>
      <c r="BX2156" s="9"/>
      <c r="BY2156" s="9"/>
      <c r="BZ2156" s="9"/>
      <c r="CA2156" s="9"/>
      <c r="CB2156" s="9"/>
      <c r="CC2156" s="9"/>
      <c r="CD2156" s="9"/>
      <c r="CE2156" s="9"/>
      <c r="CF2156" s="9"/>
      <c r="CG2156" s="9"/>
      <c r="CH2156" s="9"/>
      <c r="CI2156" s="9"/>
      <c r="CJ2156" s="9"/>
      <c r="CK2156" s="9"/>
      <c r="CL2156" s="9"/>
      <c r="CM2156" s="9"/>
      <c r="CN2156" s="9"/>
      <c r="CO2156" s="9"/>
      <c r="CP2156" s="9"/>
      <c r="CQ2156" s="9"/>
      <c r="CR2156" s="9"/>
      <c r="CS2156" s="9"/>
      <c r="CT2156" s="9"/>
      <c r="CU2156" s="9"/>
      <c r="CV2156" s="9"/>
      <c r="CW2156" s="9"/>
      <c r="CX2156" s="9"/>
      <c r="CY2156" s="9"/>
      <c r="CZ2156" s="9"/>
      <c r="DA2156" s="9"/>
      <c r="DB2156" s="9"/>
      <c r="DC2156" s="9"/>
      <c r="DD2156" s="9"/>
      <c r="DE2156" s="9"/>
      <c r="DF2156" s="9"/>
      <c r="DG2156" s="9"/>
      <c r="DH2156" s="9"/>
      <c r="DI2156" s="9"/>
      <c r="DJ2156" s="9"/>
      <c r="DK2156" s="9"/>
      <c r="DL2156" s="9"/>
      <c r="DM2156" s="9"/>
      <c r="DN2156" s="9"/>
      <c r="DO2156" s="9"/>
      <c r="DP2156" s="9"/>
      <c r="DQ2156" s="9"/>
    </row>
    <row r="2157" spans="1:121" hidden="1">
      <c r="A2157" s="9"/>
      <c r="B2157" s="9"/>
      <c r="C2157" s="9"/>
      <c r="D2157" s="9"/>
      <c r="E2157" s="9"/>
      <c r="F2157" s="9"/>
      <c r="G2157" s="9"/>
      <c r="H2157" s="9"/>
      <c r="I2157" s="9"/>
      <c r="J2157" s="9"/>
      <c r="K2157" s="9"/>
      <c r="L2157" s="9"/>
      <c r="M2157" s="9"/>
      <c r="N2157" s="9"/>
      <c r="O2157" s="9"/>
      <c r="P2157" s="9"/>
      <c r="Q2157" s="9"/>
      <c r="R2157" s="9"/>
      <c r="S2157" s="9"/>
      <c r="T2157" s="9"/>
      <c r="U2157" s="9"/>
      <c r="V2157" s="9"/>
      <c r="W2157" s="9"/>
      <c r="X2157" s="9"/>
      <c r="Y2157" s="9"/>
      <c r="Z2157" s="9"/>
      <c r="AA2157" s="9"/>
      <c r="AB2157" s="9"/>
      <c r="AC2157" s="9"/>
      <c r="AD2157" s="9"/>
      <c r="AE2157" s="9"/>
      <c r="AF2157" s="9"/>
      <c r="AG2157" s="9"/>
      <c r="AH2157" s="9"/>
      <c r="AI2157" s="9"/>
      <c r="AJ2157" s="9"/>
      <c r="AK2157" s="9"/>
      <c r="AL2157" s="9"/>
      <c r="AM2157" s="9"/>
      <c r="AN2157" s="9"/>
      <c r="AO2157" s="9"/>
      <c r="AP2157" s="9"/>
      <c r="AQ2157" s="9"/>
      <c r="AR2157" s="9"/>
      <c r="AS2157" s="9"/>
      <c r="AT2157" s="9"/>
      <c r="AU2157" s="9"/>
      <c r="AV2157" s="9"/>
      <c r="AW2157" s="9"/>
      <c r="AX2157" s="9"/>
      <c r="AY2157" s="9"/>
      <c r="AZ2157" s="9"/>
      <c r="BA2157" s="9"/>
      <c r="BB2157" s="9"/>
      <c r="BC2157" s="9"/>
      <c r="BD2157" s="9"/>
      <c r="BE2157" s="9"/>
      <c r="BF2157" s="9"/>
      <c r="BG2157" s="9"/>
      <c r="BH2157" s="9"/>
      <c r="BI2157" s="9"/>
      <c r="BJ2157" s="9"/>
      <c r="BK2157" s="9"/>
      <c r="BL2157" s="9"/>
      <c r="BM2157" s="9"/>
      <c r="BN2157" s="9"/>
      <c r="BO2157" s="9"/>
      <c r="BP2157" s="9"/>
      <c r="BQ2157" s="9"/>
      <c r="BR2157" s="9"/>
      <c r="BS2157" s="9"/>
      <c r="BT2157" s="9"/>
      <c r="BU2157" s="9"/>
      <c r="BV2157" s="9"/>
      <c r="BW2157" s="9"/>
      <c r="BX2157" s="9"/>
      <c r="BY2157" s="9"/>
      <c r="BZ2157" s="9"/>
      <c r="CA2157" s="9"/>
      <c r="CB2157" s="9"/>
      <c r="CC2157" s="9"/>
      <c r="CD2157" s="9"/>
      <c r="CE2157" s="9"/>
      <c r="CF2157" s="9"/>
      <c r="CG2157" s="9"/>
      <c r="CH2157" s="9"/>
      <c r="CI2157" s="9"/>
      <c r="CJ2157" s="9"/>
      <c r="CK2157" s="9"/>
      <c r="CL2157" s="9"/>
      <c r="CM2157" s="9"/>
      <c r="CN2157" s="9"/>
      <c r="CO2157" s="9"/>
      <c r="CP2157" s="9"/>
      <c r="CQ2157" s="9"/>
      <c r="CR2157" s="9"/>
      <c r="CS2157" s="9"/>
      <c r="CT2157" s="9"/>
      <c r="CU2157" s="9"/>
      <c r="CV2157" s="9"/>
      <c r="CW2157" s="9"/>
      <c r="CX2157" s="9"/>
      <c r="CY2157" s="9"/>
      <c r="CZ2157" s="9"/>
      <c r="DA2157" s="9"/>
      <c r="DB2157" s="9"/>
      <c r="DC2157" s="9"/>
      <c r="DD2157" s="9"/>
      <c r="DE2157" s="9"/>
      <c r="DF2157" s="9"/>
      <c r="DG2157" s="9"/>
      <c r="DH2157" s="9"/>
      <c r="DI2157" s="9"/>
      <c r="DJ2157" s="9"/>
      <c r="DK2157" s="9"/>
      <c r="DL2157" s="9"/>
      <c r="DM2157" s="9"/>
      <c r="DN2157" s="9"/>
      <c r="DO2157" s="9"/>
      <c r="DP2157" s="9"/>
      <c r="DQ2157" s="9"/>
    </row>
    <row r="2158" spans="1:121" hidden="1">
      <c r="A2158" s="9"/>
      <c r="B2158" s="9"/>
      <c r="C2158" s="9"/>
      <c r="D2158" s="9"/>
      <c r="E2158" s="9"/>
      <c r="F2158" s="9"/>
      <c r="G2158" s="9"/>
      <c r="H2158" s="9"/>
      <c r="I2158" s="9"/>
      <c r="J2158" s="9"/>
      <c r="K2158" s="9"/>
      <c r="L2158" s="9"/>
      <c r="M2158" s="9"/>
      <c r="N2158" s="9"/>
      <c r="O2158" s="9"/>
      <c r="P2158" s="9"/>
      <c r="Q2158" s="9"/>
      <c r="R2158" s="9"/>
      <c r="S2158" s="9"/>
      <c r="T2158" s="9"/>
      <c r="U2158" s="9"/>
      <c r="V2158" s="9"/>
      <c r="W2158" s="9"/>
      <c r="X2158" s="9"/>
      <c r="Y2158" s="9"/>
      <c r="Z2158" s="9"/>
      <c r="AA2158" s="9"/>
      <c r="AB2158" s="9"/>
      <c r="AC2158" s="9"/>
      <c r="AD2158" s="9"/>
      <c r="AE2158" s="9"/>
      <c r="AF2158" s="9"/>
      <c r="AG2158" s="9"/>
      <c r="AH2158" s="9"/>
      <c r="AI2158" s="9"/>
      <c r="AJ2158" s="9"/>
      <c r="AK2158" s="9"/>
      <c r="AL2158" s="9"/>
      <c r="AM2158" s="9"/>
      <c r="AN2158" s="9"/>
      <c r="AO2158" s="9"/>
      <c r="AP2158" s="9"/>
      <c r="AQ2158" s="9"/>
      <c r="AR2158" s="9"/>
      <c r="AS2158" s="9"/>
      <c r="AT2158" s="9"/>
      <c r="AU2158" s="9"/>
      <c r="AV2158" s="9"/>
      <c r="AW2158" s="9"/>
      <c r="AX2158" s="9"/>
      <c r="AY2158" s="9"/>
      <c r="AZ2158" s="9"/>
      <c r="BA2158" s="9"/>
      <c r="BB2158" s="9"/>
      <c r="BC2158" s="9"/>
      <c r="BD2158" s="9"/>
      <c r="BE2158" s="9"/>
      <c r="BF2158" s="9"/>
      <c r="BG2158" s="9"/>
      <c r="BH2158" s="9"/>
      <c r="BI2158" s="9"/>
      <c r="BJ2158" s="9"/>
      <c r="BK2158" s="9"/>
      <c r="BL2158" s="9"/>
      <c r="BM2158" s="9"/>
      <c r="BN2158" s="9"/>
      <c r="BO2158" s="9"/>
      <c r="BP2158" s="9"/>
      <c r="BQ2158" s="9"/>
      <c r="BR2158" s="9"/>
      <c r="BS2158" s="9"/>
      <c r="BT2158" s="9"/>
      <c r="BU2158" s="9"/>
      <c r="BV2158" s="9"/>
      <c r="BW2158" s="9"/>
      <c r="BX2158" s="9"/>
      <c r="BY2158" s="9"/>
      <c r="BZ2158" s="9"/>
      <c r="CA2158" s="9"/>
      <c r="CB2158" s="9"/>
      <c r="CC2158" s="9"/>
      <c r="CD2158" s="9"/>
      <c r="CE2158" s="9"/>
      <c r="CF2158" s="9"/>
      <c r="CG2158" s="9"/>
      <c r="CH2158" s="9"/>
      <c r="CI2158" s="9"/>
      <c r="CJ2158" s="9"/>
      <c r="CK2158" s="9"/>
      <c r="CL2158" s="9"/>
      <c r="CM2158" s="9"/>
      <c r="CN2158" s="9"/>
      <c r="CO2158" s="9"/>
      <c r="CP2158" s="9"/>
      <c r="CQ2158" s="9"/>
      <c r="CR2158" s="9"/>
      <c r="CS2158" s="9"/>
      <c r="CT2158" s="9"/>
      <c r="CU2158" s="9"/>
      <c r="CV2158" s="9"/>
      <c r="CW2158" s="9"/>
      <c r="CX2158" s="9"/>
      <c r="CY2158" s="9"/>
      <c r="CZ2158" s="9"/>
      <c r="DA2158" s="9"/>
      <c r="DB2158" s="9"/>
      <c r="DC2158" s="9"/>
      <c r="DD2158" s="9"/>
      <c r="DE2158" s="9"/>
      <c r="DF2158" s="9"/>
      <c r="DG2158" s="9"/>
      <c r="DH2158" s="9"/>
      <c r="DI2158" s="9"/>
      <c r="DJ2158" s="9"/>
      <c r="DK2158" s="9"/>
      <c r="DL2158" s="9"/>
      <c r="DM2158" s="9"/>
      <c r="DN2158" s="9"/>
      <c r="DO2158" s="9"/>
      <c r="DP2158" s="9"/>
      <c r="DQ2158" s="9"/>
    </row>
    <row r="2159" spans="1:121" hidden="1">
      <c r="A2159" s="9"/>
      <c r="B2159" s="9"/>
      <c r="C2159" s="9"/>
      <c r="D2159" s="9"/>
      <c r="E2159" s="9"/>
      <c r="F2159" s="9"/>
      <c r="G2159" s="9"/>
      <c r="H2159" s="9"/>
      <c r="I2159" s="9"/>
      <c r="J2159" s="9"/>
      <c r="K2159" s="9"/>
      <c r="L2159" s="9"/>
      <c r="M2159" s="9"/>
      <c r="N2159" s="9"/>
      <c r="O2159" s="9"/>
      <c r="P2159" s="9"/>
      <c r="Q2159" s="9"/>
      <c r="R2159" s="9"/>
      <c r="S2159" s="9"/>
      <c r="T2159" s="9"/>
      <c r="U2159" s="9"/>
      <c r="V2159" s="9"/>
      <c r="W2159" s="9"/>
      <c r="X2159" s="9"/>
      <c r="Y2159" s="9"/>
      <c r="Z2159" s="9"/>
      <c r="AA2159" s="9"/>
      <c r="AB2159" s="9"/>
      <c r="AC2159" s="9"/>
      <c r="AD2159" s="9"/>
      <c r="AE2159" s="9"/>
      <c r="AF2159" s="9"/>
      <c r="AG2159" s="9"/>
      <c r="AH2159" s="9"/>
      <c r="AI2159" s="9"/>
      <c r="AJ2159" s="9"/>
      <c r="AK2159" s="9"/>
      <c r="AL2159" s="9"/>
      <c r="AM2159" s="9"/>
      <c r="AN2159" s="9"/>
      <c r="AO2159" s="9"/>
      <c r="AP2159" s="9"/>
      <c r="AQ2159" s="9"/>
      <c r="AR2159" s="9"/>
      <c r="AS2159" s="9"/>
      <c r="AT2159" s="9"/>
      <c r="AU2159" s="9"/>
      <c r="AV2159" s="9"/>
      <c r="AW2159" s="9"/>
      <c r="AX2159" s="9"/>
      <c r="AY2159" s="9"/>
      <c r="AZ2159" s="9"/>
      <c r="BA2159" s="9"/>
      <c r="BB2159" s="9"/>
      <c r="BC2159" s="9"/>
      <c r="BD2159" s="9"/>
      <c r="BE2159" s="9"/>
      <c r="BF2159" s="9"/>
      <c r="BG2159" s="9"/>
      <c r="BH2159" s="9"/>
      <c r="BI2159" s="9"/>
      <c r="BJ2159" s="9"/>
      <c r="BK2159" s="9"/>
      <c r="BL2159" s="9"/>
      <c r="BM2159" s="9"/>
      <c r="BN2159" s="9"/>
      <c r="BO2159" s="9"/>
      <c r="BP2159" s="9"/>
      <c r="BQ2159" s="9"/>
      <c r="BR2159" s="9"/>
      <c r="BS2159" s="9"/>
      <c r="BT2159" s="9"/>
      <c r="BU2159" s="9"/>
      <c r="BV2159" s="9"/>
      <c r="BW2159" s="9"/>
      <c r="BX2159" s="9"/>
      <c r="BY2159" s="9"/>
      <c r="BZ2159" s="9"/>
      <c r="CA2159" s="9"/>
      <c r="CB2159" s="9"/>
      <c r="CC2159" s="9"/>
      <c r="CD2159" s="9"/>
      <c r="CE2159" s="9"/>
      <c r="CF2159" s="9"/>
      <c r="CG2159" s="9"/>
      <c r="CH2159" s="9"/>
      <c r="CI2159" s="9"/>
      <c r="CJ2159" s="9"/>
      <c r="CK2159" s="9"/>
      <c r="CL2159" s="9"/>
      <c r="CM2159" s="9"/>
      <c r="CN2159" s="9"/>
      <c r="CO2159" s="9"/>
      <c r="CP2159" s="9"/>
      <c r="CQ2159" s="9"/>
      <c r="CR2159" s="9"/>
      <c r="CS2159" s="9"/>
      <c r="CT2159" s="9"/>
      <c r="CU2159" s="9"/>
      <c r="CV2159" s="9"/>
      <c r="CW2159" s="9"/>
      <c r="CX2159" s="9"/>
      <c r="CY2159" s="9"/>
      <c r="CZ2159" s="9"/>
      <c r="DA2159" s="9"/>
      <c r="DB2159" s="9"/>
      <c r="DC2159" s="9"/>
      <c r="DD2159" s="9"/>
      <c r="DE2159" s="9"/>
      <c r="DF2159" s="9"/>
      <c r="DG2159" s="9"/>
      <c r="DH2159" s="9"/>
      <c r="DI2159" s="9"/>
      <c r="DJ2159" s="9"/>
      <c r="DK2159" s="9"/>
      <c r="DL2159" s="9"/>
      <c r="DM2159" s="9"/>
      <c r="DN2159" s="9"/>
      <c r="DO2159" s="9"/>
      <c r="DP2159" s="9"/>
      <c r="DQ2159" s="9"/>
    </row>
    <row r="2160" spans="1:121" hidden="1">
      <c r="A2160" s="9"/>
      <c r="B2160" s="9"/>
      <c r="C2160" s="9"/>
      <c r="D2160" s="9"/>
      <c r="E2160" s="9"/>
      <c r="F2160" s="9"/>
      <c r="G2160" s="9"/>
      <c r="H2160" s="9"/>
      <c r="I2160" s="9"/>
      <c r="J2160" s="9"/>
      <c r="K2160" s="9"/>
      <c r="L2160" s="9"/>
      <c r="M2160" s="9"/>
      <c r="N2160" s="9"/>
      <c r="O2160" s="9"/>
      <c r="P2160" s="9"/>
      <c r="Q2160" s="9"/>
      <c r="R2160" s="9"/>
      <c r="S2160" s="9"/>
      <c r="T2160" s="9"/>
      <c r="U2160" s="9"/>
      <c r="V2160" s="9"/>
      <c r="W2160" s="9"/>
      <c r="X2160" s="9"/>
      <c r="Y2160" s="9"/>
      <c r="Z2160" s="9"/>
      <c r="AA2160" s="9"/>
      <c r="AB2160" s="9"/>
      <c r="AC2160" s="9"/>
      <c r="AD2160" s="9"/>
      <c r="AE2160" s="9"/>
      <c r="AF2160" s="9"/>
      <c r="AG2160" s="9"/>
      <c r="AH2160" s="9"/>
      <c r="AI2160" s="9"/>
      <c r="AJ2160" s="9"/>
      <c r="AK2160" s="9"/>
      <c r="AL2160" s="9"/>
      <c r="AM2160" s="9"/>
      <c r="AN2160" s="9"/>
      <c r="AO2160" s="9"/>
      <c r="AP2160" s="9"/>
      <c r="AQ2160" s="9"/>
      <c r="AR2160" s="9"/>
      <c r="AS2160" s="9"/>
      <c r="AT2160" s="9"/>
      <c r="AU2160" s="9"/>
      <c r="AV2160" s="9"/>
      <c r="AW2160" s="9"/>
      <c r="AX2160" s="9"/>
      <c r="AY2160" s="9"/>
      <c r="AZ2160" s="9"/>
      <c r="BA2160" s="9"/>
      <c r="BB2160" s="9"/>
      <c r="BC2160" s="9"/>
      <c r="BD2160" s="9"/>
      <c r="BE2160" s="9"/>
      <c r="BF2160" s="9"/>
      <c r="BG2160" s="9"/>
      <c r="BH2160" s="9"/>
      <c r="BI2160" s="9"/>
      <c r="BJ2160" s="9"/>
      <c r="BK2160" s="9"/>
      <c r="BL2160" s="9"/>
      <c r="BM2160" s="9"/>
      <c r="BN2160" s="9"/>
      <c r="BO2160" s="9"/>
      <c r="BP2160" s="9"/>
      <c r="BQ2160" s="9"/>
      <c r="BR2160" s="9"/>
      <c r="BS2160" s="9"/>
      <c r="BT2160" s="9"/>
      <c r="BU2160" s="9"/>
      <c r="BV2160" s="9"/>
      <c r="BW2160" s="9"/>
      <c r="BX2160" s="9"/>
      <c r="BY2160" s="9"/>
      <c r="BZ2160" s="9"/>
      <c r="CA2160" s="9"/>
      <c r="CB2160" s="9"/>
      <c r="CC2160" s="9"/>
      <c r="CD2160" s="9"/>
      <c r="CE2160" s="9"/>
      <c r="CF2160" s="9"/>
      <c r="CG2160" s="9"/>
      <c r="CH2160" s="9"/>
      <c r="CI2160" s="9"/>
      <c r="CJ2160" s="9"/>
      <c r="CK2160" s="9"/>
      <c r="CL2160" s="9"/>
      <c r="CM2160" s="9"/>
      <c r="CN2160" s="9"/>
      <c r="CO2160" s="9"/>
      <c r="CP2160" s="9"/>
      <c r="CQ2160" s="9"/>
      <c r="CR2160" s="9"/>
      <c r="CS2160" s="9"/>
      <c r="CT2160" s="9"/>
      <c r="CU2160" s="9"/>
      <c r="CV2160" s="9"/>
      <c r="CW2160" s="9"/>
      <c r="CX2160" s="9"/>
      <c r="CY2160" s="9"/>
      <c r="CZ2160" s="9"/>
      <c r="DA2160" s="9"/>
      <c r="DB2160" s="9"/>
      <c r="DC2160" s="9"/>
      <c r="DD2160" s="9"/>
      <c r="DE2160" s="9"/>
      <c r="DF2160" s="9"/>
      <c r="DG2160" s="9"/>
      <c r="DH2160" s="9"/>
      <c r="DI2160" s="9"/>
      <c r="DJ2160" s="9"/>
      <c r="DK2160" s="9"/>
      <c r="DL2160" s="9"/>
      <c r="DM2160" s="9"/>
      <c r="DN2160" s="9"/>
      <c r="DO2160" s="9"/>
      <c r="DP2160" s="9"/>
      <c r="DQ2160" s="9"/>
    </row>
    <row r="2161" spans="1:121" hidden="1">
      <c r="A2161" s="9"/>
      <c r="B2161" s="9"/>
      <c r="C2161" s="9"/>
      <c r="D2161" s="9"/>
      <c r="E2161" s="9"/>
      <c r="F2161" s="9"/>
      <c r="G2161" s="9"/>
      <c r="H2161" s="9"/>
      <c r="I2161" s="9"/>
      <c r="J2161" s="9"/>
      <c r="K2161" s="9"/>
      <c r="L2161" s="9"/>
      <c r="M2161" s="9"/>
      <c r="N2161" s="9"/>
      <c r="O2161" s="9"/>
      <c r="P2161" s="9"/>
      <c r="Q2161" s="9"/>
      <c r="R2161" s="9"/>
      <c r="S2161" s="9"/>
      <c r="T2161" s="9"/>
      <c r="U2161" s="9"/>
      <c r="V2161" s="9"/>
      <c r="W2161" s="9"/>
      <c r="X2161" s="9"/>
      <c r="Y2161" s="9"/>
      <c r="Z2161" s="9"/>
      <c r="AA2161" s="9"/>
      <c r="AB2161" s="9"/>
      <c r="AC2161" s="9"/>
      <c r="AD2161" s="9"/>
      <c r="AE2161" s="9"/>
      <c r="AF2161" s="9"/>
      <c r="AG2161" s="9"/>
      <c r="AH2161" s="9"/>
      <c r="AI2161" s="9"/>
      <c r="AJ2161" s="9"/>
      <c r="AK2161" s="9"/>
      <c r="AL2161" s="9"/>
      <c r="AM2161" s="9"/>
      <c r="AN2161" s="9"/>
      <c r="AO2161" s="9"/>
      <c r="AP2161" s="9"/>
      <c r="AQ2161" s="9"/>
      <c r="AR2161" s="9"/>
      <c r="AS2161" s="9"/>
      <c r="AT2161" s="9"/>
      <c r="AU2161" s="9"/>
      <c r="AV2161" s="9"/>
      <c r="AW2161" s="9"/>
      <c r="AX2161" s="9"/>
      <c r="AY2161" s="9"/>
      <c r="AZ2161" s="9"/>
      <c r="BA2161" s="9"/>
      <c r="BB2161" s="9"/>
      <c r="BC2161" s="9"/>
      <c r="BD2161" s="9"/>
      <c r="BE2161" s="9"/>
      <c r="BF2161" s="9"/>
      <c r="BG2161" s="9"/>
      <c r="BH2161" s="9"/>
      <c r="BI2161" s="9"/>
      <c r="BJ2161" s="9"/>
      <c r="BK2161" s="9"/>
      <c r="BL2161" s="9"/>
      <c r="BM2161" s="9"/>
      <c r="BN2161" s="9"/>
      <c r="BO2161" s="9"/>
      <c r="BP2161" s="9"/>
      <c r="BQ2161" s="9"/>
      <c r="BR2161" s="9"/>
      <c r="BS2161" s="9"/>
      <c r="BT2161" s="9"/>
      <c r="BU2161" s="9"/>
      <c r="BV2161" s="9"/>
      <c r="BW2161" s="9"/>
      <c r="BX2161" s="9"/>
      <c r="BY2161" s="9"/>
      <c r="BZ2161" s="9"/>
      <c r="CA2161" s="9"/>
      <c r="CB2161" s="9"/>
      <c r="CC2161" s="9"/>
      <c r="CD2161" s="9"/>
      <c r="CE2161" s="9"/>
      <c r="CF2161" s="9"/>
      <c r="CG2161" s="9"/>
      <c r="CH2161" s="9"/>
      <c r="CI2161" s="9"/>
      <c r="CJ2161" s="9"/>
      <c r="CK2161" s="9"/>
      <c r="CL2161" s="9"/>
      <c r="CM2161" s="9"/>
      <c r="CN2161" s="9"/>
      <c r="CO2161" s="9"/>
      <c r="CP2161" s="9"/>
      <c r="CQ2161" s="9"/>
      <c r="CR2161" s="9"/>
      <c r="CS2161" s="9"/>
      <c r="CT2161" s="9"/>
      <c r="CU2161" s="9"/>
      <c r="CV2161" s="9"/>
      <c r="CW2161" s="9"/>
      <c r="CX2161" s="9"/>
      <c r="CY2161" s="9"/>
      <c r="CZ2161" s="9"/>
      <c r="DA2161" s="9"/>
      <c r="DB2161" s="9"/>
      <c r="DC2161" s="9"/>
      <c r="DD2161" s="9"/>
      <c r="DE2161" s="9"/>
      <c r="DF2161" s="9"/>
      <c r="DG2161" s="9"/>
      <c r="DH2161" s="9"/>
      <c r="DI2161" s="9"/>
      <c r="DJ2161" s="9"/>
      <c r="DK2161" s="9"/>
      <c r="DL2161" s="9"/>
      <c r="DM2161" s="9"/>
      <c r="DN2161" s="9"/>
      <c r="DO2161" s="9"/>
      <c r="DP2161" s="9"/>
      <c r="DQ2161" s="9"/>
    </row>
    <row r="2162" spans="1:121" hidden="1">
      <c r="A2162" s="9"/>
      <c r="B2162" s="9"/>
      <c r="C2162" s="9"/>
      <c r="D2162" s="9"/>
      <c r="E2162" s="9"/>
      <c r="F2162" s="9"/>
      <c r="G2162" s="9"/>
      <c r="H2162" s="9"/>
      <c r="I2162" s="9"/>
      <c r="J2162" s="9"/>
      <c r="K2162" s="9"/>
      <c r="L2162" s="9"/>
      <c r="M2162" s="9"/>
      <c r="N2162" s="9"/>
      <c r="O2162" s="9"/>
      <c r="P2162" s="9"/>
      <c r="Q2162" s="9"/>
      <c r="R2162" s="9"/>
      <c r="S2162" s="9"/>
      <c r="T2162" s="9"/>
      <c r="U2162" s="9"/>
      <c r="V2162" s="9"/>
      <c r="W2162" s="9"/>
      <c r="X2162" s="9"/>
      <c r="Y2162" s="9"/>
      <c r="Z2162" s="9"/>
      <c r="AA2162" s="9"/>
      <c r="AB2162" s="9"/>
      <c r="AC2162" s="9"/>
      <c r="AD2162" s="9"/>
      <c r="AE2162" s="9"/>
      <c r="AF2162" s="9"/>
      <c r="AG2162" s="9"/>
      <c r="AH2162" s="9"/>
      <c r="AI2162" s="9"/>
      <c r="AJ2162" s="9"/>
      <c r="AK2162" s="9"/>
      <c r="AL2162" s="9"/>
      <c r="AM2162" s="9"/>
      <c r="AN2162" s="9"/>
      <c r="AO2162" s="9"/>
      <c r="AP2162" s="9"/>
      <c r="AQ2162" s="9"/>
      <c r="AR2162" s="9"/>
      <c r="AS2162" s="9"/>
      <c r="AT2162" s="9"/>
      <c r="AU2162" s="9"/>
      <c r="AV2162" s="9"/>
      <c r="AW2162" s="9"/>
      <c r="AX2162" s="9"/>
      <c r="AY2162" s="9"/>
      <c r="AZ2162" s="9"/>
      <c r="BA2162" s="9"/>
      <c r="BB2162" s="9"/>
      <c r="BC2162" s="9"/>
      <c r="BD2162" s="9"/>
      <c r="BE2162" s="9"/>
      <c r="BF2162" s="9"/>
      <c r="BG2162" s="9"/>
      <c r="BH2162" s="9"/>
      <c r="BI2162" s="9"/>
      <c r="BJ2162" s="9"/>
      <c r="BK2162" s="9"/>
      <c r="BL2162" s="9"/>
      <c r="BM2162" s="9"/>
      <c r="BN2162" s="9"/>
      <c r="BO2162" s="9"/>
      <c r="BP2162" s="9"/>
      <c r="BQ2162" s="9"/>
      <c r="BR2162" s="9"/>
      <c r="BS2162" s="9"/>
      <c r="BT2162" s="9"/>
      <c r="BU2162" s="9"/>
      <c r="BV2162" s="9"/>
      <c r="BW2162" s="9"/>
      <c r="BX2162" s="9"/>
      <c r="BY2162" s="9"/>
      <c r="BZ2162" s="9"/>
      <c r="CA2162" s="9"/>
      <c r="CB2162" s="9"/>
      <c r="CC2162" s="9"/>
      <c r="CD2162" s="9"/>
      <c r="CE2162" s="9"/>
      <c r="CF2162" s="9"/>
      <c r="CG2162" s="9"/>
      <c r="CH2162" s="9"/>
      <c r="CI2162" s="9"/>
      <c r="CJ2162" s="9"/>
      <c r="CK2162" s="9"/>
      <c r="CL2162" s="9"/>
      <c r="CM2162" s="9"/>
      <c r="CN2162" s="9"/>
      <c r="CO2162" s="9"/>
      <c r="CP2162" s="9"/>
      <c r="CQ2162" s="9"/>
      <c r="CR2162" s="9"/>
      <c r="CS2162" s="9"/>
      <c r="CT2162" s="9"/>
      <c r="CU2162" s="9"/>
      <c r="CV2162" s="9"/>
      <c r="CW2162" s="9"/>
      <c r="CX2162" s="9"/>
      <c r="CY2162" s="9"/>
      <c r="CZ2162" s="9"/>
      <c r="DA2162" s="9"/>
      <c r="DB2162" s="9"/>
      <c r="DC2162" s="9"/>
      <c r="DD2162" s="9"/>
      <c r="DE2162" s="9"/>
      <c r="DF2162" s="9"/>
      <c r="DG2162" s="9"/>
      <c r="DH2162" s="9"/>
      <c r="DI2162" s="9"/>
      <c r="DJ2162" s="9"/>
      <c r="DK2162" s="9"/>
      <c r="DL2162" s="9"/>
      <c r="DM2162" s="9"/>
      <c r="DN2162" s="9"/>
      <c r="DO2162" s="9"/>
      <c r="DP2162" s="9"/>
      <c r="DQ2162" s="9"/>
    </row>
    <row r="2163" spans="1:121" hidden="1">
      <c r="A2163" s="9"/>
      <c r="B2163" s="9"/>
      <c r="C2163" s="9"/>
      <c r="D2163" s="9"/>
      <c r="E2163" s="9"/>
      <c r="F2163" s="9"/>
      <c r="G2163" s="9"/>
      <c r="H2163" s="9"/>
      <c r="I2163" s="9"/>
      <c r="J2163" s="9"/>
      <c r="K2163" s="9"/>
      <c r="L2163" s="9"/>
      <c r="M2163" s="9"/>
      <c r="N2163" s="9"/>
      <c r="O2163" s="9"/>
      <c r="P2163" s="9"/>
      <c r="Q2163" s="9"/>
      <c r="R2163" s="9"/>
      <c r="S2163" s="9"/>
      <c r="T2163" s="9"/>
      <c r="U2163" s="9"/>
      <c r="V2163" s="9"/>
      <c r="W2163" s="9"/>
      <c r="X2163" s="9"/>
      <c r="Y2163" s="9"/>
      <c r="Z2163" s="9"/>
      <c r="AA2163" s="9"/>
      <c r="AB2163" s="9"/>
      <c r="AC2163" s="9"/>
      <c r="AD2163" s="9"/>
      <c r="AE2163" s="9"/>
      <c r="AF2163" s="9"/>
      <c r="AG2163" s="9"/>
      <c r="AH2163" s="9"/>
      <c r="AI2163" s="9"/>
      <c r="AJ2163" s="9"/>
      <c r="AK2163" s="9"/>
      <c r="AL2163" s="9"/>
      <c r="AM2163" s="9"/>
      <c r="AN2163" s="9"/>
      <c r="AO2163" s="9"/>
      <c r="AP2163" s="9"/>
      <c r="AQ2163" s="9"/>
      <c r="AR2163" s="9"/>
      <c r="AS2163" s="9"/>
      <c r="AT2163" s="9"/>
      <c r="AU2163" s="9"/>
      <c r="AV2163" s="9"/>
      <c r="AW2163" s="9"/>
      <c r="AX2163" s="9"/>
      <c r="AY2163" s="9"/>
      <c r="AZ2163" s="9"/>
      <c r="BA2163" s="9"/>
      <c r="BB2163" s="9"/>
      <c r="BC2163" s="9"/>
      <c r="BD2163" s="9"/>
      <c r="BE2163" s="9"/>
      <c r="BF2163" s="9"/>
      <c r="BG2163" s="9"/>
      <c r="BH2163" s="9"/>
      <c r="BI2163" s="9"/>
      <c r="BJ2163" s="9"/>
      <c r="BK2163" s="9"/>
      <c r="BL2163" s="9"/>
      <c r="BM2163" s="9"/>
      <c r="BN2163" s="9"/>
      <c r="BO2163" s="9"/>
      <c r="BP2163" s="9"/>
      <c r="BQ2163" s="9"/>
      <c r="BR2163" s="9"/>
      <c r="BS2163" s="9"/>
      <c r="BT2163" s="9"/>
      <c r="BU2163" s="9"/>
      <c r="BV2163" s="9"/>
      <c r="BW2163" s="9"/>
      <c r="BX2163" s="9"/>
      <c r="BY2163" s="9"/>
      <c r="BZ2163" s="9"/>
      <c r="CA2163" s="9"/>
      <c r="CB2163" s="9"/>
      <c r="CC2163" s="9"/>
      <c r="CD2163" s="9"/>
      <c r="CE2163" s="9"/>
      <c r="CF2163" s="9"/>
      <c r="CG2163" s="9"/>
      <c r="CH2163" s="9"/>
      <c r="CI2163" s="9"/>
      <c r="CJ2163" s="9"/>
      <c r="CK2163" s="9"/>
      <c r="CL2163" s="9"/>
      <c r="CM2163" s="9"/>
      <c r="CN2163" s="9"/>
      <c r="CO2163" s="9"/>
      <c r="CP2163" s="9"/>
      <c r="CQ2163" s="9"/>
      <c r="CR2163" s="9"/>
      <c r="CS2163" s="9"/>
      <c r="CT2163" s="9"/>
      <c r="CU2163" s="9"/>
      <c r="CV2163" s="9"/>
      <c r="CW2163" s="9"/>
      <c r="CX2163" s="9"/>
      <c r="CY2163" s="9"/>
      <c r="CZ2163" s="9"/>
      <c r="DA2163" s="9"/>
      <c r="DB2163" s="9"/>
      <c r="DC2163" s="9"/>
      <c r="DD2163" s="9"/>
      <c r="DE2163" s="9"/>
      <c r="DF2163" s="9"/>
      <c r="DG2163" s="9"/>
      <c r="DH2163" s="9"/>
      <c r="DI2163" s="9"/>
      <c r="DJ2163" s="9"/>
      <c r="DK2163" s="9"/>
      <c r="DL2163" s="9"/>
      <c r="DM2163" s="9"/>
      <c r="DN2163" s="9"/>
      <c r="DO2163" s="9"/>
      <c r="DP2163" s="9"/>
      <c r="DQ2163" s="9"/>
    </row>
    <row r="2164" spans="1:121" hidden="1">
      <c r="A2164" s="9"/>
      <c r="B2164" s="9"/>
      <c r="C2164" s="9"/>
      <c r="D2164" s="9"/>
      <c r="E2164" s="9"/>
      <c r="F2164" s="9"/>
      <c r="G2164" s="9"/>
      <c r="H2164" s="9"/>
      <c r="I2164" s="9"/>
      <c r="J2164" s="9"/>
      <c r="K2164" s="9"/>
      <c r="L2164" s="9"/>
      <c r="M2164" s="9"/>
      <c r="N2164" s="9"/>
      <c r="O2164" s="9"/>
      <c r="P2164" s="9"/>
      <c r="Q2164" s="9"/>
      <c r="R2164" s="9"/>
      <c r="S2164" s="9"/>
      <c r="T2164" s="9"/>
      <c r="U2164" s="9"/>
      <c r="V2164" s="9"/>
      <c r="W2164" s="9"/>
      <c r="X2164" s="9"/>
      <c r="Y2164" s="9"/>
      <c r="Z2164" s="9"/>
      <c r="AA2164" s="9"/>
      <c r="AB2164" s="9"/>
      <c r="AC2164" s="9"/>
      <c r="AD2164" s="9"/>
      <c r="AE2164" s="9"/>
      <c r="AF2164" s="9"/>
      <c r="AG2164" s="9"/>
      <c r="AH2164" s="9"/>
      <c r="AI2164" s="9"/>
      <c r="AJ2164" s="9"/>
      <c r="AK2164" s="9"/>
      <c r="AL2164" s="9"/>
      <c r="AM2164" s="9"/>
      <c r="AN2164" s="9"/>
      <c r="AO2164" s="9"/>
      <c r="AP2164" s="9"/>
      <c r="AQ2164" s="9"/>
      <c r="AR2164" s="9"/>
      <c r="AS2164" s="9"/>
      <c r="AT2164" s="9"/>
      <c r="AU2164" s="9"/>
      <c r="AV2164" s="9"/>
      <c r="AW2164" s="9"/>
      <c r="AX2164" s="9"/>
      <c r="AY2164" s="9"/>
      <c r="AZ2164" s="9"/>
      <c r="BA2164" s="9"/>
      <c r="BB2164" s="9"/>
      <c r="BC2164" s="9"/>
      <c r="BD2164" s="9"/>
      <c r="BE2164" s="9"/>
      <c r="BF2164" s="9"/>
      <c r="BG2164" s="9"/>
      <c r="BH2164" s="9"/>
      <c r="BI2164" s="9"/>
      <c r="BJ2164" s="9"/>
      <c r="BK2164" s="9"/>
      <c r="BL2164" s="9"/>
      <c r="BM2164" s="9"/>
      <c r="BN2164" s="9"/>
      <c r="BO2164" s="9"/>
      <c r="BP2164" s="9"/>
      <c r="BQ2164" s="9"/>
      <c r="BR2164" s="9"/>
      <c r="BS2164" s="9"/>
      <c r="BT2164" s="9"/>
      <c r="BU2164" s="9"/>
      <c r="BV2164" s="9"/>
      <c r="BW2164" s="9"/>
      <c r="BX2164" s="9"/>
      <c r="BY2164" s="9"/>
      <c r="BZ2164" s="9"/>
      <c r="CA2164" s="9"/>
      <c r="CB2164" s="9"/>
      <c r="CC2164" s="9"/>
      <c r="CD2164" s="9"/>
      <c r="CE2164" s="9"/>
      <c r="CF2164" s="9"/>
      <c r="CG2164" s="9"/>
      <c r="CH2164" s="9"/>
      <c r="CI2164" s="9"/>
      <c r="CJ2164" s="9"/>
      <c r="CK2164" s="9"/>
      <c r="CL2164" s="9"/>
      <c r="CM2164" s="9"/>
      <c r="CN2164" s="9"/>
      <c r="CO2164" s="9"/>
      <c r="CP2164" s="9"/>
      <c r="CQ2164" s="9"/>
      <c r="CR2164" s="9"/>
      <c r="CS2164" s="9"/>
      <c r="CT2164" s="9"/>
      <c r="CU2164" s="9"/>
      <c r="CV2164" s="9"/>
      <c r="CW2164" s="9"/>
      <c r="CX2164" s="9"/>
      <c r="CY2164" s="9"/>
      <c r="CZ2164" s="9"/>
      <c r="DA2164" s="9"/>
      <c r="DB2164" s="9"/>
      <c r="DC2164" s="9"/>
      <c r="DD2164" s="9"/>
      <c r="DE2164" s="9"/>
      <c r="DF2164" s="9"/>
      <c r="DG2164" s="9"/>
      <c r="DH2164" s="9"/>
      <c r="DI2164" s="9"/>
      <c r="DJ2164" s="9"/>
      <c r="DK2164" s="9"/>
      <c r="DL2164" s="9"/>
      <c r="DM2164" s="9"/>
      <c r="DN2164" s="9"/>
      <c r="DO2164" s="9"/>
      <c r="DP2164" s="9"/>
      <c r="DQ2164" s="9"/>
    </row>
    <row r="2165" spans="1:121" hidden="1">
      <c r="A2165" s="9"/>
      <c r="B2165" s="9"/>
      <c r="C2165" s="9"/>
      <c r="D2165" s="9"/>
      <c r="E2165" s="9"/>
      <c r="F2165" s="9"/>
      <c r="G2165" s="9"/>
      <c r="H2165" s="9"/>
      <c r="I2165" s="9"/>
      <c r="J2165" s="9"/>
      <c r="K2165" s="9"/>
      <c r="L2165" s="9"/>
      <c r="M2165" s="9"/>
      <c r="N2165" s="9"/>
      <c r="O2165" s="9"/>
      <c r="P2165" s="9"/>
      <c r="Q2165" s="9"/>
      <c r="R2165" s="9"/>
      <c r="S2165" s="9"/>
      <c r="T2165" s="9"/>
      <c r="U2165" s="9"/>
      <c r="V2165" s="9"/>
      <c r="W2165" s="9"/>
      <c r="X2165" s="9"/>
      <c r="Y2165" s="9"/>
      <c r="Z2165" s="9"/>
      <c r="AA2165" s="9"/>
      <c r="AB2165" s="9"/>
      <c r="AC2165" s="9"/>
      <c r="AD2165" s="9"/>
      <c r="AE2165" s="9"/>
      <c r="AF2165" s="9"/>
      <c r="AG2165" s="9"/>
      <c r="AH2165" s="9"/>
      <c r="AI2165" s="9"/>
      <c r="AJ2165" s="9"/>
      <c r="AK2165" s="9"/>
      <c r="AL2165" s="9"/>
      <c r="AM2165" s="9"/>
      <c r="AN2165" s="9"/>
      <c r="AO2165" s="9"/>
      <c r="AP2165" s="9"/>
      <c r="AQ2165" s="9"/>
      <c r="AR2165" s="9"/>
      <c r="AS2165" s="9"/>
      <c r="AT2165" s="9"/>
      <c r="AU2165" s="9"/>
      <c r="AV2165" s="9"/>
      <c r="AW2165" s="9"/>
      <c r="AX2165" s="9"/>
      <c r="AY2165" s="9"/>
      <c r="AZ2165" s="9"/>
      <c r="BA2165" s="9"/>
      <c r="BB2165" s="9"/>
      <c r="BC2165" s="9"/>
      <c r="BD2165" s="9"/>
      <c r="BE2165" s="9"/>
      <c r="BF2165" s="9"/>
      <c r="BG2165" s="9"/>
      <c r="BH2165" s="9"/>
      <c r="BI2165" s="9"/>
      <c r="BJ2165" s="9"/>
      <c r="BK2165" s="9"/>
      <c r="BL2165" s="9"/>
      <c r="BM2165" s="9"/>
      <c r="BN2165" s="9"/>
      <c r="BO2165" s="9"/>
      <c r="BP2165" s="9"/>
      <c r="BQ2165" s="9"/>
      <c r="BR2165" s="9"/>
      <c r="BS2165" s="9"/>
      <c r="BT2165" s="9"/>
      <c r="BU2165" s="9"/>
      <c r="BV2165" s="9"/>
      <c r="BW2165" s="9"/>
      <c r="BX2165" s="9"/>
      <c r="BY2165" s="9"/>
      <c r="BZ2165" s="9"/>
      <c r="CA2165" s="9"/>
      <c r="CB2165" s="9"/>
      <c r="CC2165" s="9"/>
      <c r="CD2165" s="9"/>
      <c r="CE2165" s="9"/>
      <c r="CF2165" s="9"/>
      <c r="CG2165" s="9"/>
      <c r="CH2165" s="9"/>
      <c r="CI2165" s="9"/>
      <c r="CJ2165" s="9"/>
      <c r="CK2165" s="9"/>
      <c r="CL2165" s="9"/>
      <c r="CM2165" s="9"/>
      <c r="CN2165" s="9"/>
      <c r="CO2165" s="9"/>
      <c r="CP2165" s="9"/>
      <c r="CQ2165" s="9"/>
      <c r="CR2165" s="9"/>
      <c r="CS2165" s="9"/>
      <c r="CT2165" s="9"/>
      <c r="CU2165" s="9"/>
      <c r="CV2165" s="9"/>
      <c r="CW2165" s="9"/>
      <c r="CX2165" s="9"/>
      <c r="CY2165" s="9"/>
      <c r="CZ2165" s="9"/>
      <c r="DA2165" s="9"/>
      <c r="DB2165" s="9"/>
      <c r="DC2165" s="9"/>
      <c r="DD2165" s="9"/>
      <c r="DE2165" s="9"/>
      <c r="DF2165" s="9"/>
      <c r="DG2165" s="9"/>
      <c r="DH2165" s="9"/>
      <c r="DI2165" s="9"/>
      <c r="DJ2165" s="9"/>
      <c r="DK2165" s="9"/>
      <c r="DL2165" s="9"/>
      <c r="DM2165" s="9"/>
      <c r="DN2165" s="9"/>
      <c r="DO2165" s="9"/>
      <c r="DP2165" s="9"/>
      <c r="DQ2165" s="9"/>
    </row>
    <row r="2166" spans="1:121" hidden="1">
      <c r="A2166" s="9"/>
      <c r="B2166" s="9"/>
      <c r="C2166" s="9"/>
      <c r="D2166" s="9"/>
      <c r="E2166" s="9"/>
      <c r="F2166" s="9"/>
      <c r="G2166" s="9"/>
      <c r="H2166" s="9"/>
      <c r="I2166" s="9"/>
      <c r="J2166" s="9"/>
      <c r="K2166" s="9"/>
      <c r="L2166" s="9"/>
      <c r="M2166" s="9"/>
      <c r="N2166" s="9"/>
      <c r="O2166" s="9"/>
      <c r="P2166" s="9"/>
      <c r="Q2166" s="9"/>
      <c r="R2166" s="9"/>
      <c r="S2166" s="9"/>
      <c r="T2166" s="9"/>
      <c r="U2166" s="9"/>
      <c r="V2166" s="9"/>
      <c r="W2166" s="9"/>
      <c r="X2166" s="9"/>
      <c r="Y2166" s="9"/>
      <c r="Z2166" s="9"/>
      <c r="AA2166" s="9"/>
      <c r="AB2166" s="9"/>
      <c r="AC2166" s="9"/>
      <c r="AD2166" s="9"/>
      <c r="AE2166" s="9"/>
      <c r="AF2166" s="9"/>
      <c r="AG2166" s="9"/>
      <c r="AH2166" s="9"/>
      <c r="AI2166" s="9"/>
      <c r="AJ2166" s="9"/>
      <c r="AK2166" s="9"/>
      <c r="AL2166" s="9"/>
      <c r="AM2166" s="9"/>
      <c r="AN2166" s="9"/>
      <c r="AO2166" s="9"/>
      <c r="AP2166" s="9"/>
      <c r="AQ2166" s="9"/>
      <c r="AR2166" s="9"/>
      <c r="AS2166" s="9"/>
      <c r="AT2166" s="9"/>
      <c r="AU2166" s="9"/>
      <c r="AV2166" s="9"/>
      <c r="AW2166" s="9"/>
      <c r="AX2166" s="9"/>
      <c r="AY2166" s="9"/>
      <c r="AZ2166" s="9"/>
      <c r="BA2166" s="9"/>
      <c r="BB2166" s="9"/>
      <c r="BC2166" s="9"/>
      <c r="BD2166" s="9"/>
      <c r="BE2166" s="9"/>
      <c r="BF2166" s="9"/>
      <c r="BG2166" s="9"/>
      <c r="BH2166" s="9"/>
      <c r="BI2166" s="9"/>
      <c r="BJ2166" s="9"/>
      <c r="BK2166" s="9"/>
      <c r="BL2166" s="9"/>
      <c r="BM2166" s="9"/>
      <c r="BN2166" s="9"/>
      <c r="BO2166" s="9"/>
      <c r="BP2166" s="9"/>
      <c r="BQ2166" s="9"/>
      <c r="BR2166" s="9"/>
      <c r="BS2166" s="9"/>
      <c r="BT2166" s="9"/>
      <c r="BU2166" s="9"/>
      <c r="BV2166" s="9"/>
      <c r="BW2166" s="9"/>
      <c r="BX2166" s="9"/>
      <c r="BY2166" s="9"/>
      <c r="BZ2166" s="9"/>
      <c r="CA2166" s="9"/>
      <c r="CB2166" s="9"/>
      <c r="CC2166" s="9"/>
      <c r="CD2166" s="9"/>
      <c r="CE2166" s="9"/>
      <c r="CF2166" s="9"/>
      <c r="CG2166" s="9"/>
      <c r="CH2166" s="9"/>
      <c r="CI2166" s="9"/>
      <c r="CJ2166" s="9"/>
      <c r="CK2166" s="9"/>
      <c r="CL2166" s="9"/>
      <c r="CM2166" s="9"/>
      <c r="CN2166" s="9"/>
      <c r="CO2166" s="9"/>
      <c r="CP2166" s="9"/>
      <c r="CQ2166" s="9"/>
      <c r="CR2166" s="9"/>
      <c r="CS2166" s="9"/>
      <c r="CT2166" s="9"/>
      <c r="CU2166" s="9"/>
      <c r="CV2166" s="9"/>
      <c r="CW2166" s="9"/>
      <c r="CX2166" s="9"/>
      <c r="CY2166" s="9"/>
      <c r="CZ2166" s="9"/>
      <c r="DA2166" s="9"/>
      <c r="DB2166" s="9"/>
      <c r="DC2166" s="9"/>
      <c r="DD2166" s="9"/>
      <c r="DE2166" s="9"/>
      <c r="DF2166" s="9"/>
      <c r="DG2166" s="9"/>
      <c r="DH2166" s="9"/>
      <c r="DI2166" s="9"/>
      <c r="DJ2166" s="9"/>
      <c r="DK2166" s="9"/>
      <c r="DL2166" s="9"/>
      <c r="DM2166" s="9"/>
      <c r="DN2166" s="9"/>
      <c r="DO2166" s="9"/>
      <c r="DP2166" s="9"/>
      <c r="DQ2166" s="9"/>
    </row>
    <row r="2167" spans="1:121" hidden="1">
      <c r="A2167" s="9"/>
      <c r="B2167" s="9"/>
      <c r="C2167" s="9"/>
      <c r="D2167" s="9"/>
      <c r="E2167" s="9"/>
      <c r="F2167" s="9"/>
      <c r="G2167" s="9"/>
      <c r="H2167" s="9"/>
      <c r="I2167" s="9"/>
      <c r="J2167" s="9"/>
      <c r="K2167" s="9"/>
      <c r="L2167" s="9"/>
      <c r="M2167" s="9"/>
      <c r="N2167" s="9"/>
      <c r="O2167" s="9"/>
      <c r="P2167" s="9"/>
      <c r="Q2167" s="9"/>
      <c r="R2167" s="9"/>
      <c r="S2167" s="9"/>
      <c r="T2167" s="9"/>
      <c r="U2167" s="9"/>
      <c r="V2167" s="9"/>
      <c r="W2167" s="9"/>
      <c r="X2167" s="9"/>
      <c r="Y2167" s="9"/>
      <c r="Z2167" s="9"/>
      <c r="AA2167" s="9"/>
      <c r="AB2167" s="9"/>
      <c r="AC2167" s="9"/>
      <c r="AD2167" s="9"/>
      <c r="AE2167" s="9"/>
      <c r="AF2167" s="9"/>
      <c r="AG2167" s="9"/>
      <c r="AH2167" s="9"/>
      <c r="AI2167" s="9"/>
      <c r="AJ2167" s="9"/>
      <c r="AK2167" s="9"/>
      <c r="AL2167" s="9"/>
      <c r="AM2167" s="9"/>
      <c r="AN2167" s="9"/>
      <c r="AO2167" s="9"/>
      <c r="AP2167" s="9"/>
      <c r="AQ2167" s="9"/>
      <c r="AR2167" s="9"/>
      <c r="AS2167" s="9"/>
      <c r="AT2167" s="9"/>
      <c r="AU2167" s="9"/>
      <c r="AV2167" s="9"/>
      <c r="AW2167" s="9"/>
      <c r="AX2167" s="9"/>
      <c r="AY2167" s="9"/>
      <c r="AZ2167" s="9"/>
      <c r="BA2167" s="9"/>
      <c r="BB2167" s="9"/>
      <c r="BC2167" s="9"/>
      <c r="BD2167" s="9"/>
      <c r="BE2167" s="9"/>
      <c r="BF2167" s="9"/>
      <c r="BG2167" s="9"/>
      <c r="BH2167" s="9"/>
      <c r="BI2167" s="9"/>
      <c r="BJ2167" s="9"/>
      <c r="BK2167" s="9"/>
      <c r="BL2167" s="9"/>
      <c r="BM2167" s="9"/>
      <c r="BN2167" s="9"/>
      <c r="BO2167" s="9"/>
      <c r="BP2167" s="9"/>
      <c r="BQ2167" s="9"/>
      <c r="BR2167" s="9"/>
      <c r="BS2167" s="9"/>
      <c r="BT2167" s="9"/>
      <c r="BU2167" s="9"/>
      <c r="BV2167" s="9"/>
      <c r="BW2167" s="9"/>
      <c r="BX2167" s="9"/>
      <c r="BY2167" s="9"/>
      <c r="BZ2167" s="9"/>
      <c r="CA2167" s="9"/>
      <c r="CB2167" s="9"/>
      <c r="CC2167" s="9"/>
      <c r="CD2167" s="9"/>
      <c r="CE2167" s="9"/>
      <c r="CF2167" s="9"/>
      <c r="CG2167" s="9"/>
      <c r="CH2167" s="9"/>
      <c r="CI2167" s="9"/>
      <c r="CJ2167" s="9"/>
      <c r="CK2167" s="9"/>
      <c r="CL2167" s="9"/>
      <c r="CM2167" s="9"/>
      <c r="CN2167" s="9"/>
      <c r="CO2167" s="9"/>
      <c r="CP2167" s="9"/>
      <c r="CQ2167" s="9"/>
      <c r="CR2167" s="9"/>
      <c r="CS2167" s="9"/>
      <c r="CT2167" s="9"/>
      <c r="CU2167" s="9"/>
      <c r="CV2167" s="9"/>
      <c r="CW2167" s="9"/>
      <c r="CX2167" s="9"/>
      <c r="CY2167" s="9"/>
      <c r="CZ2167" s="9"/>
      <c r="DA2167" s="9"/>
      <c r="DB2167" s="9"/>
      <c r="DC2167" s="9"/>
      <c r="DD2167" s="9"/>
      <c r="DE2167" s="9"/>
      <c r="DF2167" s="9"/>
      <c r="DG2167" s="9"/>
      <c r="DH2167" s="9"/>
      <c r="DI2167" s="9"/>
      <c r="DJ2167" s="9"/>
      <c r="DK2167" s="9"/>
      <c r="DL2167" s="9"/>
      <c r="DM2167" s="9"/>
      <c r="DN2167" s="9"/>
      <c r="DO2167" s="9"/>
      <c r="DP2167" s="9"/>
      <c r="DQ2167" s="9"/>
    </row>
    <row r="2168" spans="1:121" hidden="1">
      <c r="A2168" s="9"/>
      <c r="B2168" s="9"/>
      <c r="C2168" s="9"/>
      <c r="D2168" s="9"/>
      <c r="E2168" s="9"/>
      <c r="F2168" s="9"/>
      <c r="G2168" s="9"/>
      <c r="H2168" s="9"/>
      <c r="I2168" s="9"/>
      <c r="J2168" s="9"/>
      <c r="K2168" s="9"/>
      <c r="L2168" s="9"/>
      <c r="M2168" s="9"/>
      <c r="N2168" s="9"/>
      <c r="O2168" s="9"/>
      <c r="P2168" s="9"/>
      <c r="Q2168" s="9"/>
      <c r="R2168" s="9"/>
      <c r="S2168" s="9"/>
      <c r="T2168" s="9"/>
      <c r="U2168" s="9"/>
      <c r="V2168" s="9"/>
      <c r="W2168" s="9"/>
      <c r="X2168" s="9"/>
      <c r="Y2168" s="9"/>
      <c r="Z2168" s="9"/>
      <c r="AA2168" s="9"/>
      <c r="AB2168" s="9"/>
      <c r="AC2168" s="9"/>
      <c r="AD2168" s="9"/>
      <c r="AE2168" s="9"/>
      <c r="AF2168" s="9"/>
      <c r="AG2168" s="9"/>
      <c r="AH2168" s="9"/>
      <c r="AI2168" s="9"/>
      <c r="AJ2168" s="9"/>
      <c r="AK2168" s="9"/>
      <c r="AL2168" s="9"/>
      <c r="AM2168" s="9"/>
      <c r="AN2168" s="9"/>
      <c r="AO2168" s="9"/>
      <c r="AP2168" s="9"/>
      <c r="AQ2168" s="9"/>
      <c r="AR2168" s="9"/>
      <c r="AS2168" s="9"/>
      <c r="AT2168" s="9"/>
      <c r="AU2168" s="9"/>
      <c r="AV2168" s="9"/>
      <c r="AW2168" s="9"/>
      <c r="AX2168" s="9"/>
      <c r="AY2168" s="9"/>
      <c r="AZ2168" s="9"/>
      <c r="BA2168" s="9"/>
      <c r="BB2168" s="9"/>
      <c r="BC2168" s="9"/>
      <c r="BD2168" s="9"/>
      <c r="BE2168" s="9"/>
      <c r="BF2168" s="9"/>
      <c r="BG2168" s="9"/>
      <c r="BH2168" s="9"/>
      <c r="BI2168" s="9"/>
      <c r="BJ2168" s="9"/>
      <c r="BK2168" s="9"/>
      <c r="BL2168" s="9"/>
      <c r="BM2168" s="9"/>
      <c r="BN2168" s="9"/>
      <c r="BO2168" s="9"/>
      <c r="BP2168" s="9"/>
      <c r="BQ2168" s="9"/>
      <c r="BR2168" s="9"/>
      <c r="BS2168" s="9"/>
      <c r="BT2168" s="9"/>
      <c r="BU2168" s="9"/>
      <c r="BV2168" s="9"/>
      <c r="BW2168" s="9"/>
      <c r="BX2168" s="9"/>
      <c r="BY2168" s="9"/>
      <c r="BZ2168" s="9"/>
      <c r="CA2168" s="9"/>
      <c r="CB2168" s="9"/>
      <c r="CC2168" s="9"/>
      <c r="CD2168" s="9"/>
      <c r="CE2168" s="9"/>
      <c r="CF2168" s="9"/>
      <c r="CG2168" s="9"/>
      <c r="CH2168" s="9"/>
      <c r="CI2168" s="9"/>
      <c r="CJ2168" s="9"/>
      <c r="CK2168" s="9"/>
      <c r="CL2168" s="9"/>
      <c r="CM2168" s="9"/>
      <c r="CN2168" s="9"/>
      <c r="CO2168" s="9"/>
      <c r="CP2168" s="9"/>
      <c r="CQ2168" s="9"/>
      <c r="CR2168" s="9"/>
      <c r="CS2168" s="9"/>
      <c r="CT2168" s="9"/>
      <c r="CU2168" s="9"/>
      <c r="CV2168" s="9"/>
      <c r="CW2168" s="9"/>
      <c r="CX2168" s="9"/>
      <c r="CY2168" s="9"/>
      <c r="CZ2168" s="9"/>
      <c r="DA2168" s="9"/>
      <c r="DB2168" s="9"/>
      <c r="DC2168" s="9"/>
      <c r="DD2168" s="9"/>
      <c r="DE2168" s="9"/>
      <c r="DF2168" s="9"/>
      <c r="DG2168" s="9"/>
      <c r="DH2168" s="9"/>
      <c r="DI2168" s="9"/>
      <c r="DJ2168" s="9"/>
      <c r="DK2168" s="9"/>
      <c r="DL2168" s="9"/>
      <c r="DM2168" s="9"/>
      <c r="DN2168" s="9"/>
      <c r="DO2168" s="9"/>
      <c r="DP2168" s="9"/>
      <c r="DQ2168" s="9"/>
    </row>
    <row r="2169" spans="1:121" hidden="1">
      <c r="A2169" s="9"/>
      <c r="B2169" s="9"/>
      <c r="C2169" s="9"/>
      <c r="D2169" s="9"/>
      <c r="E2169" s="9"/>
      <c r="F2169" s="9"/>
      <c r="G2169" s="9"/>
      <c r="H2169" s="9"/>
      <c r="I2169" s="9"/>
      <c r="J2169" s="9"/>
      <c r="K2169" s="9"/>
      <c r="L2169" s="9"/>
      <c r="M2169" s="9"/>
      <c r="N2169" s="9"/>
      <c r="O2169" s="9"/>
      <c r="P2169" s="9"/>
      <c r="Q2169" s="9"/>
      <c r="R2169" s="9"/>
      <c r="S2169" s="9"/>
      <c r="T2169" s="9"/>
      <c r="U2169" s="9"/>
      <c r="V2169" s="9"/>
      <c r="W2169" s="9"/>
      <c r="X2169" s="9"/>
      <c r="Y2169" s="9"/>
      <c r="Z2169" s="9"/>
      <c r="AA2169" s="9"/>
      <c r="AB2169" s="9"/>
      <c r="AC2169" s="9"/>
      <c r="AD2169" s="9"/>
      <c r="AE2169" s="9"/>
      <c r="AF2169" s="9"/>
      <c r="AG2169" s="9"/>
      <c r="AH2169" s="9"/>
      <c r="AI2169" s="9"/>
      <c r="AJ2169" s="9"/>
      <c r="AK2169" s="9"/>
      <c r="AL2169" s="9"/>
      <c r="AM2169" s="9"/>
      <c r="AN2169" s="9"/>
      <c r="AO2169" s="9"/>
      <c r="AP2169" s="9"/>
      <c r="AQ2169" s="9"/>
      <c r="AR2169" s="9"/>
      <c r="AS2169" s="9"/>
      <c r="AT2169" s="9"/>
      <c r="AU2169" s="9"/>
      <c r="AV2169" s="9"/>
      <c r="AW2169" s="9"/>
      <c r="AX2169" s="9"/>
      <c r="AY2169" s="9"/>
      <c r="AZ2169" s="9"/>
      <c r="BA2169" s="9"/>
      <c r="BB2169" s="9"/>
      <c r="BC2169" s="9"/>
      <c r="BD2169" s="9"/>
      <c r="BE2169" s="9"/>
      <c r="BF2169" s="9"/>
      <c r="BG2169" s="9"/>
      <c r="BH2169" s="9"/>
      <c r="BI2169" s="9"/>
      <c r="BJ2169" s="9"/>
      <c r="BK2169" s="9"/>
      <c r="BL2169" s="9"/>
      <c r="BM2169" s="9"/>
      <c r="BN2169" s="9"/>
      <c r="BO2169" s="9"/>
      <c r="BP2169" s="9"/>
      <c r="BQ2169" s="9"/>
      <c r="BR2169" s="9"/>
      <c r="BS2169" s="9"/>
      <c r="BT2169" s="9"/>
      <c r="BU2169" s="9"/>
      <c r="BV2169" s="9"/>
      <c r="BW2169" s="9"/>
      <c r="BX2169" s="9"/>
      <c r="BY2169" s="9"/>
      <c r="BZ2169" s="9"/>
      <c r="CA2169" s="9"/>
      <c r="CB2169" s="9"/>
      <c r="CC2169" s="9"/>
      <c r="CD2169" s="9"/>
      <c r="CE2169" s="9"/>
      <c r="CF2169" s="9"/>
      <c r="CG2169" s="9"/>
      <c r="CH2169" s="9"/>
      <c r="CI2169" s="9"/>
      <c r="CJ2169" s="9"/>
      <c r="CK2169" s="9"/>
      <c r="CL2169" s="9"/>
      <c r="CM2169" s="9"/>
      <c r="CN2169" s="9"/>
      <c r="CO2169" s="9"/>
      <c r="CP2169" s="9"/>
      <c r="CQ2169" s="9"/>
      <c r="CR2169" s="9"/>
      <c r="CS2169" s="9"/>
      <c r="CT2169" s="9"/>
      <c r="CU2169" s="9"/>
      <c r="CV2169" s="9"/>
      <c r="CW2169" s="9"/>
      <c r="CX2169" s="9"/>
      <c r="CY2169" s="9"/>
      <c r="CZ2169" s="9"/>
      <c r="DA2169" s="9"/>
      <c r="DB2169" s="9"/>
      <c r="DC2169" s="9"/>
      <c r="DD2169" s="9"/>
      <c r="DE2169" s="9"/>
      <c r="DF2169" s="9"/>
      <c r="DG2169" s="9"/>
      <c r="DH2169" s="9"/>
      <c r="DI2169" s="9"/>
      <c r="DJ2169" s="9"/>
      <c r="DK2169" s="9"/>
      <c r="DL2169" s="9"/>
      <c r="DM2169" s="9"/>
      <c r="DN2169" s="9"/>
      <c r="DO2169" s="9"/>
      <c r="DP2169" s="9"/>
      <c r="DQ2169" s="9"/>
    </row>
    <row r="2170" spans="1:121" hidden="1">
      <c r="A2170" s="9"/>
      <c r="B2170" s="9"/>
      <c r="C2170" s="9"/>
      <c r="D2170" s="9"/>
      <c r="E2170" s="9"/>
      <c r="F2170" s="9"/>
      <c r="G2170" s="9"/>
      <c r="H2170" s="9"/>
      <c r="I2170" s="9"/>
      <c r="J2170" s="9"/>
      <c r="K2170" s="9"/>
      <c r="L2170" s="9"/>
      <c r="M2170" s="9"/>
      <c r="N2170" s="9"/>
      <c r="O2170" s="9"/>
      <c r="P2170" s="9"/>
      <c r="Q2170" s="9"/>
      <c r="R2170" s="9"/>
      <c r="S2170" s="9"/>
      <c r="T2170" s="9"/>
      <c r="U2170" s="9"/>
      <c r="V2170" s="9"/>
      <c r="W2170" s="9"/>
      <c r="X2170" s="9"/>
      <c r="Y2170" s="9"/>
      <c r="Z2170" s="9"/>
      <c r="AA2170" s="9"/>
      <c r="AB2170" s="9"/>
      <c r="AC2170" s="9"/>
      <c r="AD2170" s="9"/>
      <c r="AE2170" s="9"/>
      <c r="AF2170" s="9"/>
      <c r="AG2170" s="9"/>
      <c r="AH2170" s="9"/>
      <c r="AI2170" s="9"/>
      <c r="AJ2170" s="9"/>
      <c r="AK2170" s="9"/>
      <c r="AL2170" s="9"/>
      <c r="AM2170" s="9"/>
      <c r="AN2170" s="9"/>
      <c r="AO2170" s="9"/>
      <c r="AP2170" s="9"/>
      <c r="AQ2170" s="9"/>
      <c r="AR2170" s="9"/>
      <c r="AS2170" s="9"/>
      <c r="AT2170" s="9"/>
      <c r="AU2170" s="9"/>
      <c r="AV2170" s="9"/>
      <c r="AW2170" s="9"/>
      <c r="AX2170" s="9"/>
      <c r="AY2170" s="9"/>
      <c r="AZ2170" s="9"/>
      <c r="BA2170" s="9"/>
      <c r="BB2170" s="9"/>
      <c r="BC2170" s="9"/>
      <c r="BD2170" s="9"/>
      <c r="BE2170" s="9"/>
      <c r="BF2170" s="9"/>
      <c r="BG2170" s="9"/>
      <c r="BH2170" s="9"/>
      <c r="BI2170" s="9"/>
      <c r="BJ2170" s="9"/>
      <c r="BK2170" s="9"/>
      <c r="BL2170" s="9"/>
      <c r="BM2170" s="9"/>
      <c r="BN2170" s="9"/>
      <c r="BO2170" s="9"/>
      <c r="BP2170" s="9"/>
      <c r="BQ2170" s="9"/>
      <c r="BR2170" s="9"/>
      <c r="BS2170" s="9"/>
      <c r="BT2170" s="9"/>
      <c r="BU2170" s="9"/>
      <c r="BV2170" s="9"/>
      <c r="BW2170" s="9"/>
      <c r="BX2170" s="9"/>
      <c r="BY2170" s="9"/>
      <c r="BZ2170" s="9"/>
      <c r="CA2170" s="9"/>
      <c r="CB2170" s="9"/>
      <c r="CC2170" s="9"/>
      <c r="CD2170" s="9"/>
      <c r="CE2170" s="9"/>
      <c r="CF2170" s="9"/>
      <c r="CG2170" s="9"/>
      <c r="CH2170" s="9"/>
      <c r="CI2170" s="9"/>
      <c r="CJ2170" s="9"/>
      <c r="CK2170" s="9"/>
      <c r="CL2170" s="9"/>
      <c r="CM2170" s="9"/>
      <c r="CN2170" s="9"/>
      <c r="CO2170" s="9"/>
      <c r="CP2170" s="9"/>
      <c r="CQ2170" s="9"/>
      <c r="CR2170" s="9"/>
      <c r="CS2170" s="9"/>
      <c r="CT2170" s="9"/>
      <c r="CU2170" s="9"/>
      <c r="CV2170" s="9"/>
      <c r="CW2170" s="9"/>
      <c r="CX2170" s="9"/>
      <c r="CY2170" s="9"/>
      <c r="CZ2170" s="9"/>
      <c r="DA2170" s="9"/>
      <c r="DB2170" s="9"/>
      <c r="DC2170" s="9"/>
      <c r="DD2170" s="9"/>
      <c r="DE2170" s="9"/>
      <c r="DF2170" s="9"/>
      <c r="DG2170" s="9"/>
      <c r="DH2170" s="9"/>
      <c r="DI2170" s="9"/>
      <c r="DJ2170" s="9"/>
      <c r="DK2170" s="9"/>
      <c r="DL2170" s="9"/>
      <c r="DM2170" s="9"/>
      <c r="DN2170" s="9"/>
      <c r="DO2170" s="9"/>
      <c r="DP2170" s="9"/>
      <c r="DQ2170" s="9"/>
    </row>
    <row r="2171" spans="1:121" hidden="1">
      <c r="A2171" s="9"/>
      <c r="B2171" s="9"/>
      <c r="C2171" s="9"/>
      <c r="D2171" s="9"/>
      <c r="E2171" s="9"/>
      <c r="F2171" s="9"/>
      <c r="G2171" s="9"/>
      <c r="H2171" s="9"/>
      <c r="I2171" s="9"/>
      <c r="J2171" s="9"/>
      <c r="K2171" s="9"/>
      <c r="L2171" s="9"/>
      <c r="M2171" s="9"/>
      <c r="N2171" s="9"/>
      <c r="O2171" s="9"/>
      <c r="P2171" s="9"/>
      <c r="Q2171" s="9"/>
      <c r="R2171" s="9"/>
      <c r="S2171" s="9"/>
      <c r="T2171" s="9"/>
      <c r="U2171" s="9"/>
      <c r="V2171" s="9"/>
      <c r="W2171" s="9"/>
      <c r="X2171" s="9"/>
      <c r="Y2171" s="9"/>
      <c r="Z2171" s="9"/>
      <c r="AA2171" s="9"/>
      <c r="AB2171" s="9"/>
      <c r="AC2171" s="9"/>
      <c r="AD2171" s="9"/>
      <c r="AE2171" s="9"/>
      <c r="AF2171" s="9"/>
      <c r="AG2171" s="9"/>
      <c r="AH2171" s="9"/>
      <c r="AI2171" s="9"/>
      <c r="AJ2171" s="9"/>
      <c r="AK2171" s="9"/>
      <c r="AL2171" s="9"/>
      <c r="AM2171" s="9"/>
      <c r="AN2171" s="9"/>
      <c r="AO2171" s="9"/>
      <c r="AP2171" s="9"/>
      <c r="AQ2171" s="9"/>
      <c r="AR2171" s="9"/>
      <c r="AS2171" s="9"/>
      <c r="AT2171" s="9"/>
      <c r="AU2171" s="9"/>
      <c r="AV2171" s="9"/>
      <c r="AW2171" s="9"/>
      <c r="AX2171" s="9"/>
      <c r="AY2171" s="9"/>
      <c r="AZ2171" s="9"/>
      <c r="BA2171" s="9"/>
      <c r="BB2171" s="9"/>
      <c r="BC2171" s="9"/>
      <c r="BD2171" s="9"/>
      <c r="BE2171" s="9"/>
      <c r="BF2171" s="9"/>
      <c r="BG2171" s="9"/>
      <c r="BH2171" s="9"/>
      <c r="BI2171" s="9"/>
      <c r="BJ2171" s="9"/>
      <c r="BK2171" s="9"/>
      <c r="BL2171" s="9"/>
      <c r="BM2171" s="9"/>
      <c r="BN2171" s="9"/>
      <c r="BO2171" s="9"/>
      <c r="BP2171" s="9"/>
      <c r="BQ2171" s="9"/>
      <c r="BR2171" s="9"/>
      <c r="BS2171" s="9"/>
      <c r="BT2171" s="9"/>
      <c r="BU2171" s="9"/>
      <c r="BV2171" s="9"/>
      <c r="BW2171" s="9"/>
      <c r="BX2171" s="9"/>
      <c r="BY2171" s="9"/>
      <c r="BZ2171" s="9"/>
      <c r="CA2171" s="9"/>
      <c r="CB2171" s="9"/>
      <c r="CC2171" s="9"/>
      <c r="CD2171" s="9"/>
      <c r="CE2171" s="9"/>
      <c r="CF2171" s="9"/>
      <c r="CG2171" s="9"/>
      <c r="CH2171" s="9"/>
      <c r="CI2171" s="9"/>
      <c r="CJ2171" s="9"/>
      <c r="CK2171" s="9"/>
      <c r="CL2171" s="9"/>
      <c r="CM2171" s="9"/>
      <c r="CN2171" s="9"/>
      <c r="CO2171" s="9"/>
      <c r="CP2171" s="9"/>
      <c r="CQ2171" s="9"/>
      <c r="CR2171" s="9"/>
      <c r="CS2171" s="9"/>
      <c r="CT2171" s="9"/>
      <c r="CU2171" s="9"/>
      <c r="CV2171" s="9"/>
      <c r="CW2171" s="9"/>
      <c r="CX2171" s="9"/>
      <c r="CY2171" s="9"/>
      <c r="CZ2171" s="9"/>
      <c r="DA2171" s="9"/>
      <c r="DB2171" s="9"/>
      <c r="DC2171" s="9"/>
      <c r="DD2171" s="9"/>
      <c r="DE2171" s="9"/>
      <c r="DF2171" s="9"/>
      <c r="DG2171" s="9"/>
      <c r="DH2171" s="9"/>
      <c r="DI2171" s="9"/>
      <c r="DJ2171" s="9"/>
      <c r="DK2171" s="9"/>
      <c r="DL2171" s="9"/>
      <c r="DM2171" s="9"/>
      <c r="DN2171" s="9"/>
      <c r="DO2171" s="9"/>
      <c r="DP2171" s="9"/>
      <c r="DQ2171" s="9"/>
    </row>
    <row r="2172" spans="1:121" hidden="1">
      <c r="A2172" s="9"/>
      <c r="B2172" s="9"/>
      <c r="C2172" s="9"/>
      <c r="D2172" s="9"/>
      <c r="E2172" s="9"/>
      <c r="F2172" s="9"/>
      <c r="G2172" s="9"/>
      <c r="H2172" s="9"/>
      <c r="I2172" s="9"/>
      <c r="J2172" s="9"/>
      <c r="K2172" s="9"/>
      <c r="L2172" s="9"/>
      <c r="M2172" s="9"/>
      <c r="N2172" s="9"/>
      <c r="O2172" s="9"/>
      <c r="P2172" s="9"/>
      <c r="Q2172" s="9"/>
      <c r="R2172" s="9"/>
      <c r="S2172" s="9"/>
      <c r="T2172" s="9"/>
      <c r="U2172" s="9"/>
      <c r="V2172" s="9"/>
      <c r="W2172" s="9"/>
      <c r="X2172" s="9"/>
      <c r="Y2172" s="9"/>
      <c r="Z2172" s="9"/>
      <c r="AA2172" s="9"/>
      <c r="AB2172" s="9"/>
      <c r="AC2172" s="9"/>
      <c r="AD2172" s="9"/>
      <c r="AE2172" s="9"/>
      <c r="AF2172" s="9"/>
      <c r="AG2172" s="9"/>
      <c r="AH2172" s="9"/>
      <c r="AI2172" s="9"/>
      <c r="AJ2172" s="9"/>
      <c r="AK2172" s="9"/>
      <c r="AL2172" s="9"/>
      <c r="AM2172" s="9"/>
      <c r="AN2172" s="9"/>
      <c r="AO2172" s="9"/>
      <c r="AP2172" s="9"/>
      <c r="AQ2172" s="9"/>
      <c r="AR2172" s="9"/>
      <c r="AS2172" s="9"/>
      <c r="AT2172" s="9"/>
      <c r="AU2172" s="9"/>
      <c r="AV2172" s="9"/>
      <c r="AW2172" s="9"/>
      <c r="AX2172" s="9"/>
      <c r="AY2172" s="9"/>
      <c r="AZ2172" s="9"/>
      <c r="BA2172" s="9"/>
      <c r="BB2172" s="9"/>
      <c r="BC2172" s="9"/>
      <c r="BD2172" s="9"/>
      <c r="BE2172" s="9"/>
      <c r="BF2172" s="9"/>
      <c r="BG2172" s="9"/>
      <c r="BH2172" s="9"/>
      <c r="BI2172" s="9"/>
      <c r="BJ2172" s="9"/>
      <c r="BK2172" s="9"/>
      <c r="BL2172" s="9"/>
      <c r="BM2172" s="9"/>
      <c r="BN2172" s="9"/>
      <c r="BO2172" s="9"/>
      <c r="BP2172" s="9"/>
      <c r="BQ2172" s="9"/>
      <c r="BR2172" s="9"/>
      <c r="BS2172" s="9"/>
      <c r="BT2172" s="9"/>
      <c r="BU2172" s="9"/>
      <c r="BV2172" s="9"/>
      <c r="BW2172" s="9"/>
      <c r="BX2172" s="9"/>
      <c r="BY2172" s="9"/>
      <c r="BZ2172" s="9"/>
      <c r="CA2172" s="9"/>
      <c r="CB2172" s="9"/>
      <c r="CC2172" s="9"/>
      <c r="CD2172" s="9"/>
      <c r="CE2172" s="9"/>
      <c r="CF2172" s="9"/>
      <c r="CG2172" s="9"/>
      <c r="CH2172" s="9"/>
      <c r="CI2172" s="9"/>
      <c r="CJ2172" s="9"/>
      <c r="CK2172" s="9"/>
      <c r="CL2172" s="9"/>
      <c r="CM2172" s="9"/>
      <c r="CN2172" s="9"/>
      <c r="CO2172" s="9"/>
      <c r="CP2172" s="9"/>
      <c r="CQ2172" s="9"/>
      <c r="CR2172" s="9"/>
      <c r="CS2172" s="9"/>
      <c r="CT2172" s="9"/>
      <c r="CU2172" s="9"/>
      <c r="CV2172" s="9"/>
      <c r="CW2172" s="9"/>
      <c r="CX2172" s="9"/>
      <c r="CY2172" s="9"/>
      <c r="CZ2172" s="9"/>
      <c r="DA2172" s="9"/>
      <c r="DB2172" s="9"/>
      <c r="DC2172" s="9"/>
      <c r="DD2172" s="9"/>
      <c r="DE2172" s="9"/>
      <c r="DF2172" s="9"/>
      <c r="DG2172" s="9"/>
      <c r="DH2172" s="9"/>
      <c r="DI2172" s="9"/>
      <c r="DJ2172" s="9"/>
      <c r="DK2172" s="9"/>
      <c r="DL2172" s="9"/>
      <c r="DM2172" s="9"/>
      <c r="DN2172" s="9"/>
      <c r="DO2172" s="9"/>
      <c r="DP2172" s="9"/>
      <c r="DQ2172" s="9"/>
    </row>
    <row r="2173" spans="1:121" hidden="1">
      <c r="A2173" s="9"/>
      <c r="B2173" s="9"/>
      <c r="C2173" s="9"/>
      <c r="D2173" s="9"/>
      <c r="E2173" s="9"/>
      <c r="F2173" s="9"/>
      <c r="G2173" s="9"/>
      <c r="H2173" s="9"/>
      <c r="I2173" s="9"/>
      <c r="J2173" s="9"/>
      <c r="K2173" s="9"/>
      <c r="L2173" s="9"/>
      <c r="M2173" s="9"/>
      <c r="N2173" s="9"/>
      <c r="O2173" s="9"/>
      <c r="P2173" s="9"/>
      <c r="Q2173" s="9"/>
      <c r="R2173" s="9"/>
      <c r="S2173" s="9"/>
      <c r="T2173" s="9"/>
      <c r="U2173" s="9"/>
      <c r="V2173" s="9"/>
      <c r="W2173" s="9"/>
      <c r="X2173" s="9"/>
      <c r="Y2173" s="9"/>
      <c r="Z2173" s="9"/>
      <c r="AA2173" s="9"/>
      <c r="AB2173" s="9"/>
      <c r="AC2173" s="9"/>
      <c r="AD2173" s="9"/>
      <c r="AE2173" s="9"/>
      <c r="AF2173" s="9"/>
      <c r="AG2173" s="9"/>
      <c r="AH2173" s="9"/>
      <c r="AI2173" s="9"/>
      <c r="AJ2173" s="9"/>
      <c r="AK2173" s="9"/>
      <c r="AL2173" s="9"/>
      <c r="AM2173" s="9"/>
      <c r="AN2173" s="9"/>
      <c r="AO2173" s="9"/>
      <c r="AP2173" s="9"/>
      <c r="AQ2173" s="9"/>
      <c r="AR2173" s="9"/>
      <c r="AS2173" s="9"/>
      <c r="AT2173" s="9"/>
      <c r="AU2173" s="9"/>
      <c r="AV2173" s="9"/>
      <c r="AW2173" s="9"/>
      <c r="AX2173" s="9"/>
      <c r="AY2173" s="9"/>
      <c r="AZ2173" s="9"/>
      <c r="BA2173" s="9"/>
      <c r="BB2173" s="9"/>
      <c r="BC2173" s="9"/>
      <c r="BD2173" s="9"/>
      <c r="BE2173" s="9"/>
      <c r="BF2173" s="9"/>
      <c r="BG2173" s="9"/>
      <c r="BH2173" s="9"/>
      <c r="BI2173" s="9"/>
      <c r="BJ2173" s="9"/>
      <c r="BK2173" s="9"/>
      <c r="BL2173" s="9"/>
      <c r="BM2173" s="9"/>
      <c r="BN2173" s="9"/>
      <c r="BO2173" s="9"/>
      <c r="BP2173" s="9"/>
      <c r="BQ2173" s="9"/>
      <c r="BR2173" s="9"/>
      <c r="BS2173" s="9"/>
      <c r="BT2173" s="9"/>
      <c r="BU2173" s="9"/>
      <c r="BV2173" s="9"/>
      <c r="BW2173" s="9"/>
      <c r="BX2173" s="9"/>
      <c r="BY2173" s="9"/>
      <c r="BZ2173" s="9"/>
      <c r="CA2173" s="9"/>
      <c r="CB2173" s="9"/>
      <c r="CC2173" s="9"/>
      <c r="CD2173" s="9"/>
      <c r="CE2173" s="9"/>
      <c r="CF2173" s="9"/>
      <c r="CG2173" s="9"/>
      <c r="CH2173" s="9"/>
      <c r="CI2173" s="9"/>
      <c r="CJ2173" s="9"/>
      <c r="CK2173" s="9"/>
      <c r="CL2173" s="9"/>
      <c r="CM2173" s="9"/>
      <c r="CN2173" s="9"/>
      <c r="CO2173" s="9"/>
      <c r="CP2173" s="9"/>
      <c r="CQ2173" s="9"/>
      <c r="CR2173" s="9"/>
      <c r="CS2173" s="9"/>
      <c r="CT2173" s="9"/>
      <c r="CU2173" s="9"/>
      <c r="CV2173" s="9"/>
      <c r="CW2173" s="9"/>
      <c r="CX2173" s="9"/>
      <c r="CY2173" s="9"/>
      <c r="CZ2173" s="9"/>
      <c r="DA2173" s="9"/>
      <c r="DB2173" s="9"/>
      <c r="DC2173" s="9"/>
      <c r="DD2173" s="9"/>
      <c r="DE2173" s="9"/>
      <c r="DF2173" s="9"/>
      <c r="DG2173" s="9"/>
      <c r="DH2173" s="9"/>
      <c r="DI2173" s="9"/>
      <c r="DJ2173" s="9"/>
      <c r="DK2173" s="9"/>
      <c r="DL2173" s="9"/>
      <c r="DM2173" s="9"/>
      <c r="DN2173" s="9"/>
      <c r="DO2173" s="9"/>
      <c r="DP2173" s="9"/>
      <c r="DQ2173" s="9"/>
    </row>
    <row r="2174" spans="1:121" hidden="1">
      <c r="A2174" s="9"/>
      <c r="B2174" s="9"/>
      <c r="C2174" s="9"/>
      <c r="D2174" s="9"/>
      <c r="E2174" s="9"/>
      <c r="F2174" s="9"/>
      <c r="G2174" s="9"/>
      <c r="H2174" s="9"/>
      <c r="I2174" s="9"/>
      <c r="J2174" s="9"/>
      <c r="K2174" s="9"/>
      <c r="L2174" s="9"/>
      <c r="M2174" s="9"/>
      <c r="N2174" s="9"/>
      <c r="O2174" s="9"/>
      <c r="P2174" s="9"/>
      <c r="Q2174" s="9"/>
      <c r="R2174" s="9"/>
      <c r="S2174" s="9"/>
      <c r="T2174" s="9"/>
      <c r="U2174" s="9"/>
      <c r="V2174" s="9"/>
      <c r="W2174" s="9"/>
      <c r="X2174" s="9"/>
      <c r="Y2174" s="9"/>
      <c r="Z2174" s="9"/>
      <c r="AA2174" s="9"/>
      <c r="AB2174" s="9"/>
      <c r="AC2174" s="9"/>
      <c r="AD2174" s="9"/>
      <c r="AE2174" s="9"/>
      <c r="AF2174" s="9"/>
      <c r="AG2174" s="9"/>
      <c r="AH2174" s="9"/>
      <c r="AI2174" s="9"/>
      <c r="AJ2174" s="9"/>
      <c r="AK2174" s="9"/>
      <c r="AL2174" s="9"/>
      <c r="AM2174" s="9"/>
      <c r="AN2174" s="9"/>
      <c r="AO2174" s="9"/>
      <c r="AP2174" s="9"/>
      <c r="AQ2174" s="9"/>
      <c r="AR2174" s="9"/>
      <c r="AS2174" s="9"/>
      <c r="AT2174" s="9"/>
      <c r="AU2174" s="9"/>
      <c r="AV2174" s="9"/>
      <c r="AW2174" s="9"/>
      <c r="AX2174" s="9"/>
      <c r="AY2174" s="9"/>
      <c r="AZ2174" s="9"/>
      <c r="BA2174" s="9"/>
      <c r="BB2174" s="9"/>
      <c r="BC2174" s="9"/>
      <c r="BD2174" s="9"/>
      <c r="BE2174" s="9"/>
      <c r="BF2174" s="9"/>
      <c r="BG2174" s="9"/>
      <c r="BH2174" s="9"/>
      <c r="BI2174" s="9"/>
      <c r="BJ2174" s="9"/>
      <c r="BK2174" s="9"/>
      <c r="BL2174" s="9"/>
      <c r="BM2174" s="9"/>
      <c r="BN2174" s="9"/>
      <c r="BO2174" s="9"/>
      <c r="BP2174" s="9"/>
      <c r="BQ2174" s="9"/>
      <c r="BR2174" s="9"/>
      <c r="BS2174" s="9"/>
      <c r="BT2174" s="9"/>
      <c r="BU2174" s="9"/>
      <c r="BV2174" s="9"/>
      <c r="BW2174" s="9"/>
      <c r="BX2174" s="9"/>
      <c r="BY2174" s="9"/>
      <c r="BZ2174" s="9"/>
      <c r="CA2174" s="9"/>
      <c r="CB2174" s="9"/>
      <c r="CC2174" s="9"/>
      <c r="CD2174" s="9"/>
      <c r="CE2174" s="9"/>
      <c r="CF2174" s="9"/>
      <c r="CG2174" s="9"/>
      <c r="CH2174" s="9"/>
      <c r="CI2174" s="9"/>
      <c r="CJ2174" s="9"/>
      <c r="CK2174" s="9"/>
      <c r="CL2174" s="9"/>
      <c r="CM2174" s="9"/>
      <c r="CN2174" s="9"/>
      <c r="CO2174" s="9"/>
      <c r="CP2174" s="9"/>
      <c r="CQ2174" s="9"/>
      <c r="CR2174" s="9"/>
      <c r="CS2174" s="9"/>
      <c r="CT2174" s="9"/>
      <c r="CU2174" s="9"/>
      <c r="CV2174" s="9"/>
      <c r="CW2174" s="9"/>
      <c r="CX2174" s="9"/>
      <c r="CY2174" s="9"/>
      <c r="CZ2174" s="9"/>
      <c r="DA2174" s="9"/>
      <c r="DB2174" s="9"/>
      <c r="DC2174" s="9"/>
      <c r="DD2174" s="9"/>
      <c r="DE2174" s="9"/>
      <c r="DF2174" s="9"/>
      <c r="DG2174" s="9"/>
      <c r="DH2174" s="9"/>
      <c r="DI2174" s="9"/>
      <c r="DJ2174" s="9"/>
      <c r="DK2174" s="9"/>
      <c r="DL2174" s="9"/>
      <c r="DM2174" s="9"/>
      <c r="DN2174" s="9"/>
      <c r="DO2174" s="9"/>
      <c r="DP2174" s="9"/>
      <c r="DQ2174" s="9"/>
    </row>
    <row r="2175" spans="1:121" hidden="1">
      <c r="A2175" s="9"/>
      <c r="B2175" s="9"/>
      <c r="C2175" s="9"/>
      <c r="D2175" s="9"/>
      <c r="E2175" s="9"/>
      <c r="F2175" s="9"/>
      <c r="G2175" s="9"/>
      <c r="H2175" s="9"/>
      <c r="I2175" s="9"/>
      <c r="J2175" s="9"/>
      <c r="K2175" s="9"/>
      <c r="L2175" s="9"/>
      <c r="M2175" s="9"/>
      <c r="N2175" s="9"/>
      <c r="O2175" s="9"/>
      <c r="P2175" s="9"/>
      <c r="Q2175" s="9"/>
      <c r="R2175" s="9"/>
      <c r="S2175" s="9"/>
      <c r="T2175" s="9"/>
      <c r="U2175" s="9"/>
      <c r="V2175" s="9"/>
      <c r="W2175" s="9"/>
      <c r="X2175" s="9"/>
      <c r="Y2175" s="9"/>
      <c r="Z2175" s="9"/>
      <c r="AA2175" s="9"/>
      <c r="AB2175" s="9"/>
      <c r="AC2175" s="9"/>
      <c r="AD2175" s="9"/>
      <c r="AE2175" s="9"/>
      <c r="AF2175" s="9"/>
      <c r="AG2175" s="9"/>
      <c r="AH2175" s="9"/>
      <c r="AI2175" s="9"/>
      <c r="AJ2175" s="9"/>
      <c r="AK2175" s="9"/>
      <c r="AL2175" s="9"/>
      <c r="AM2175" s="9"/>
      <c r="AN2175" s="9"/>
      <c r="AO2175" s="9"/>
      <c r="AP2175" s="9"/>
      <c r="AQ2175" s="9"/>
      <c r="AR2175" s="9"/>
      <c r="AS2175" s="9"/>
      <c r="AT2175" s="9"/>
      <c r="AU2175" s="9"/>
      <c r="AV2175" s="9"/>
      <c r="AW2175" s="9"/>
      <c r="AX2175" s="9"/>
      <c r="AY2175" s="9"/>
      <c r="AZ2175" s="9"/>
      <c r="BA2175" s="9"/>
      <c r="BB2175" s="9"/>
      <c r="BC2175" s="9"/>
      <c r="BD2175" s="9"/>
      <c r="BE2175" s="9"/>
      <c r="BF2175" s="9"/>
      <c r="BG2175" s="9"/>
      <c r="BH2175" s="9"/>
      <c r="BI2175" s="9"/>
      <c r="BJ2175" s="9"/>
      <c r="BK2175" s="9"/>
      <c r="BL2175" s="9"/>
      <c r="BM2175" s="9"/>
      <c r="BN2175" s="9"/>
      <c r="BO2175" s="9"/>
      <c r="BP2175" s="9"/>
      <c r="BQ2175" s="9"/>
      <c r="BR2175" s="9"/>
      <c r="BS2175" s="9"/>
      <c r="BT2175" s="9"/>
      <c r="BU2175" s="9"/>
      <c r="BV2175" s="9"/>
      <c r="BW2175" s="9"/>
      <c r="BX2175" s="9"/>
      <c r="BY2175" s="9"/>
      <c r="BZ2175" s="9"/>
      <c r="CA2175" s="9"/>
      <c r="CB2175" s="9"/>
      <c r="CC2175" s="9"/>
      <c r="CD2175" s="9"/>
      <c r="CE2175" s="9"/>
      <c r="CF2175" s="9"/>
      <c r="CG2175" s="9"/>
      <c r="CH2175" s="9"/>
      <c r="CI2175" s="9"/>
      <c r="CJ2175" s="9"/>
      <c r="CK2175" s="9"/>
      <c r="CL2175" s="9"/>
      <c r="CM2175" s="9"/>
      <c r="CN2175" s="9"/>
      <c r="CO2175" s="9"/>
      <c r="CP2175" s="9"/>
      <c r="CQ2175" s="9"/>
      <c r="CR2175" s="9"/>
      <c r="CS2175" s="9"/>
      <c r="CT2175" s="9"/>
      <c r="CU2175" s="9"/>
      <c r="CV2175" s="9"/>
      <c r="CW2175" s="9"/>
      <c r="CX2175" s="9"/>
      <c r="CY2175" s="9"/>
      <c r="CZ2175" s="9"/>
      <c r="DA2175" s="9"/>
      <c r="DB2175" s="9"/>
      <c r="DC2175" s="9"/>
      <c r="DD2175" s="9"/>
      <c r="DE2175" s="9"/>
      <c r="DF2175" s="9"/>
      <c r="DG2175" s="9"/>
      <c r="DH2175" s="9"/>
      <c r="DI2175" s="9"/>
      <c r="DJ2175" s="9"/>
      <c r="DK2175" s="9"/>
      <c r="DL2175" s="9"/>
      <c r="DM2175" s="9"/>
      <c r="DN2175" s="9"/>
      <c r="DO2175" s="9"/>
      <c r="DP2175" s="9"/>
      <c r="DQ2175" s="9"/>
    </row>
    <row r="2176" spans="1:121" hidden="1">
      <c r="A2176" s="9"/>
      <c r="B2176" s="9"/>
      <c r="C2176" s="9"/>
      <c r="D2176" s="9"/>
      <c r="E2176" s="9"/>
      <c r="F2176" s="9"/>
      <c r="G2176" s="9"/>
      <c r="H2176" s="9"/>
      <c r="I2176" s="9"/>
      <c r="J2176" s="9"/>
      <c r="K2176" s="9"/>
      <c r="L2176" s="9"/>
      <c r="M2176" s="9"/>
      <c r="N2176" s="9"/>
      <c r="O2176" s="9"/>
      <c r="P2176" s="9"/>
      <c r="Q2176" s="9"/>
      <c r="R2176" s="9"/>
      <c r="S2176" s="9"/>
      <c r="T2176" s="9"/>
      <c r="U2176" s="9"/>
      <c r="V2176" s="9"/>
      <c r="W2176" s="9"/>
      <c r="X2176" s="9"/>
      <c r="Y2176" s="9"/>
      <c r="Z2176" s="9"/>
      <c r="AA2176" s="9"/>
      <c r="AB2176" s="9"/>
      <c r="AC2176" s="9"/>
      <c r="AD2176" s="9"/>
      <c r="AE2176" s="9"/>
      <c r="AF2176" s="9"/>
      <c r="AG2176" s="9"/>
      <c r="AH2176" s="9"/>
      <c r="AI2176" s="9"/>
      <c r="AJ2176" s="9"/>
      <c r="AK2176" s="9"/>
      <c r="AL2176" s="9"/>
      <c r="AM2176" s="9"/>
      <c r="AN2176" s="9"/>
      <c r="AO2176" s="9"/>
      <c r="AP2176" s="9"/>
      <c r="AQ2176" s="9"/>
      <c r="AR2176" s="9"/>
      <c r="AS2176" s="9"/>
      <c r="AT2176" s="9"/>
      <c r="AU2176" s="9"/>
      <c r="AV2176" s="9"/>
      <c r="AW2176" s="9"/>
      <c r="AX2176" s="9"/>
      <c r="AY2176" s="9"/>
      <c r="AZ2176" s="9"/>
      <c r="BA2176" s="9"/>
      <c r="BB2176" s="9"/>
      <c r="BC2176" s="9"/>
      <c r="BD2176" s="9"/>
      <c r="BE2176" s="9"/>
      <c r="BF2176" s="9"/>
      <c r="BG2176" s="9"/>
      <c r="BH2176" s="9"/>
      <c r="BI2176" s="9"/>
      <c r="BJ2176" s="9"/>
      <c r="BK2176" s="9"/>
      <c r="BL2176" s="9"/>
      <c r="BM2176" s="9"/>
      <c r="BN2176" s="9"/>
      <c r="BO2176" s="9"/>
      <c r="BP2176" s="9"/>
      <c r="BQ2176" s="9"/>
      <c r="BR2176" s="9"/>
      <c r="BS2176" s="9"/>
      <c r="BT2176" s="9"/>
      <c r="BU2176" s="9"/>
      <c r="BV2176" s="9"/>
      <c r="BW2176" s="9"/>
      <c r="BX2176" s="9"/>
      <c r="BY2176" s="9"/>
      <c r="BZ2176" s="9"/>
      <c r="CA2176" s="9"/>
      <c r="CB2176" s="9"/>
      <c r="CC2176" s="9"/>
      <c r="CD2176" s="9"/>
      <c r="CE2176" s="9"/>
      <c r="CF2176" s="9"/>
      <c r="CG2176" s="9"/>
      <c r="CH2176" s="9"/>
      <c r="CI2176" s="9"/>
      <c r="CJ2176" s="9"/>
      <c r="CK2176" s="9"/>
      <c r="CL2176" s="9"/>
      <c r="CM2176" s="9"/>
      <c r="CN2176" s="9"/>
      <c r="CO2176" s="9"/>
      <c r="CP2176" s="9"/>
      <c r="CQ2176" s="9"/>
      <c r="CR2176" s="9"/>
      <c r="CS2176" s="9"/>
      <c r="CT2176" s="9"/>
      <c r="CU2176" s="9"/>
      <c r="CV2176" s="9"/>
      <c r="CW2176" s="9"/>
      <c r="CX2176" s="9"/>
      <c r="CY2176" s="9"/>
      <c r="CZ2176" s="9"/>
      <c r="DA2176" s="9"/>
      <c r="DB2176" s="9"/>
      <c r="DC2176" s="9"/>
      <c r="DD2176" s="9"/>
      <c r="DE2176" s="9"/>
      <c r="DF2176" s="9"/>
      <c r="DG2176" s="9"/>
      <c r="DH2176" s="9"/>
      <c r="DI2176" s="9"/>
      <c r="DJ2176" s="9"/>
      <c r="DK2176" s="9"/>
      <c r="DL2176" s="9"/>
      <c r="DM2176" s="9"/>
      <c r="DN2176" s="9"/>
      <c r="DO2176" s="9"/>
      <c r="DP2176" s="9"/>
      <c r="DQ2176" s="9"/>
    </row>
    <row r="2177" spans="1:121" hidden="1">
      <c r="A2177" s="9"/>
      <c r="B2177" s="9"/>
      <c r="C2177" s="9"/>
      <c r="D2177" s="9"/>
      <c r="E2177" s="9"/>
      <c r="F2177" s="9"/>
      <c r="G2177" s="9"/>
      <c r="H2177" s="9"/>
      <c r="I2177" s="9"/>
      <c r="J2177" s="9"/>
      <c r="K2177" s="9"/>
      <c r="L2177" s="9"/>
      <c r="M2177" s="9"/>
      <c r="N2177" s="9"/>
      <c r="O2177" s="9"/>
      <c r="P2177" s="9"/>
      <c r="Q2177" s="9"/>
      <c r="R2177" s="9"/>
      <c r="S2177" s="9"/>
      <c r="T2177" s="9"/>
      <c r="U2177" s="9"/>
      <c r="V2177" s="9"/>
      <c r="W2177" s="9"/>
      <c r="X2177" s="9"/>
      <c r="Y2177" s="9"/>
      <c r="Z2177" s="9"/>
      <c r="AA2177" s="9"/>
      <c r="AB2177" s="9"/>
      <c r="AC2177" s="9"/>
      <c r="AD2177" s="9"/>
      <c r="AE2177" s="9"/>
      <c r="AF2177" s="9"/>
      <c r="AG2177" s="9"/>
      <c r="AH2177" s="9"/>
      <c r="AI2177" s="9"/>
      <c r="AJ2177" s="9"/>
      <c r="AK2177" s="9"/>
      <c r="AL2177" s="9"/>
      <c r="AM2177" s="9"/>
      <c r="AN2177" s="9"/>
      <c r="AO2177" s="9"/>
      <c r="AP2177" s="9"/>
      <c r="AQ2177" s="9"/>
      <c r="AR2177" s="9"/>
      <c r="AS2177" s="9"/>
      <c r="AT2177" s="9"/>
      <c r="AU2177" s="9"/>
      <c r="AV2177" s="9"/>
      <c r="AW2177" s="9"/>
      <c r="AX2177" s="9"/>
      <c r="AY2177" s="9"/>
      <c r="AZ2177" s="9"/>
      <c r="BA2177" s="9"/>
      <c r="BB2177" s="9"/>
      <c r="BC2177" s="9"/>
      <c r="BD2177" s="9"/>
      <c r="BE2177" s="9"/>
      <c r="BF2177" s="9"/>
      <c r="BG2177" s="9"/>
      <c r="BH2177" s="9"/>
      <c r="BI2177" s="9"/>
      <c r="BJ2177" s="9"/>
      <c r="BK2177" s="9"/>
      <c r="BL2177" s="9"/>
      <c r="BM2177" s="9"/>
      <c r="BN2177" s="9"/>
      <c r="BO2177" s="9"/>
      <c r="BP2177" s="9"/>
      <c r="BQ2177" s="9"/>
      <c r="BR2177" s="9"/>
      <c r="BS2177" s="9"/>
      <c r="BT2177" s="9"/>
      <c r="BU2177" s="9"/>
      <c r="BV2177" s="9"/>
      <c r="BW2177" s="9"/>
      <c r="BX2177" s="9"/>
      <c r="BY2177" s="9"/>
      <c r="BZ2177" s="9"/>
      <c r="CA2177" s="9"/>
      <c r="CB2177" s="9"/>
      <c r="CC2177" s="9"/>
      <c r="CD2177" s="9"/>
      <c r="CE2177" s="9"/>
      <c r="CF2177" s="9"/>
      <c r="CG2177" s="9"/>
      <c r="CH2177" s="9"/>
      <c r="CI2177" s="9"/>
      <c r="CJ2177" s="9"/>
      <c r="CK2177" s="9"/>
      <c r="CL2177" s="9"/>
      <c r="CM2177" s="9"/>
      <c r="CN2177" s="9"/>
      <c r="CO2177" s="9"/>
      <c r="CP2177" s="9"/>
      <c r="CQ2177" s="9"/>
      <c r="CR2177" s="9"/>
      <c r="CS2177" s="9"/>
      <c r="CT2177" s="9"/>
      <c r="CU2177" s="9"/>
      <c r="CV2177" s="9"/>
      <c r="CW2177" s="9"/>
      <c r="CX2177" s="9"/>
      <c r="CY2177" s="9"/>
      <c r="CZ2177" s="9"/>
      <c r="DA2177" s="9"/>
      <c r="DB2177" s="9"/>
      <c r="DC2177" s="9"/>
      <c r="DD2177" s="9"/>
      <c r="DE2177" s="9"/>
      <c r="DF2177" s="9"/>
      <c r="DG2177" s="9"/>
      <c r="DH2177" s="9"/>
      <c r="DI2177" s="9"/>
      <c r="DJ2177" s="9"/>
      <c r="DK2177" s="9"/>
      <c r="DL2177" s="9"/>
      <c r="DM2177" s="9"/>
      <c r="DN2177" s="9"/>
      <c r="DO2177" s="9"/>
      <c r="DP2177" s="9"/>
      <c r="DQ2177" s="9"/>
    </row>
    <row r="2178" spans="1:121" hidden="1">
      <c r="A2178" s="9"/>
      <c r="B2178" s="9"/>
      <c r="C2178" s="9"/>
      <c r="D2178" s="9"/>
      <c r="E2178" s="9"/>
      <c r="F2178" s="9"/>
      <c r="G2178" s="9"/>
      <c r="H2178" s="9"/>
      <c r="I2178" s="9"/>
      <c r="J2178" s="9"/>
      <c r="K2178" s="9"/>
      <c r="L2178" s="9"/>
      <c r="M2178" s="9"/>
      <c r="N2178" s="9"/>
      <c r="O2178" s="9"/>
      <c r="P2178" s="9"/>
      <c r="Q2178" s="9"/>
      <c r="R2178" s="9"/>
      <c r="S2178" s="9"/>
      <c r="T2178" s="9"/>
      <c r="U2178" s="9"/>
      <c r="V2178" s="9"/>
      <c r="W2178" s="9"/>
      <c r="X2178" s="9"/>
      <c r="Y2178" s="9"/>
      <c r="Z2178" s="9"/>
      <c r="AA2178" s="9"/>
      <c r="AB2178" s="9"/>
      <c r="AC2178" s="9"/>
      <c r="AD2178" s="9"/>
      <c r="AE2178" s="9"/>
      <c r="AF2178" s="9"/>
      <c r="AG2178" s="9"/>
      <c r="AH2178" s="9"/>
      <c r="AI2178" s="9"/>
      <c r="AJ2178" s="9"/>
      <c r="AK2178" s="9"/>
      <c r="AL2178" s="9"/>
      <c r="AM2178" s="9"/>
      <c r="AN2178" s="9"/>
      <c r="AO2178" s="9"/>
      <c r="AP2178" s="9"/>
      <c r="AQ2178" s="9"/>
      <c r="AR2178" s="9"/>
      <c r="AS2178" s="9"/>
      <c r="AT2178" s="9"/>
      <c r="AU2178" s="9"/>
      <c r="AV2178" s="9"/>
      <c r="AW2178" s="9"/>
      <c r="AX2178" s="9"/>
      <c r="AY2178" s="9"/>
      <c r="AZ2178" s="9"/>
      <c r="BA2178" s="9"/>
      <c r="BB2178" s="9"/>
      <c r="BC2178" s="9"/>
      <c r="BD2178" s="9"/>
      <c r="BE2178" s="9"/>
      <c r="BF2178" s="9"/>
      <c r="BG2178" s="9"/>
      <c r="BH2178" s="9"/>
      <c r="BI2178" s="9"/>
      <c r="BJ2178" s="9"/>
      <c r="BK2178" s="9"/>
      <c r="BL2178" s="9"/>
      <c r="BM2178" s="9"/>
      <c r="BN2178" s="9"/>
      <c r="BO2178" s="9"/>
      <c r="BP2178" s="9"/>
      <c r="BQ2178" s="9"/>
      <c r="BR2178" s="9"/>
      <c r="BS2178" s="9"/>
      <c r="BT2178" s="9"/>
      <c r="BU2178" s="9"/>
      <c r="BV2178" s="9"/>
      <c r="BW2178" s="9"/>
      <c r="BX2178" s="9"/>
      <c r="BY2178" s="9"/>
      <c r="BZ2178" s="9"/>
      <c r="CA2178" s="9"/>
      <c r="CB2178" s="9"/>
      <c r="CC2178" s="9"/>
      <c r="CD2178" s="9"/>
      <c r="CE2178" s="9"/>
      <c r="CF2178" s="9"/>
      <c r="CG2178" s="9"/>
      <c r="CH2178" s="9"/>
      <c r="CI2178" s="9"/>
      <c r="CJ2178" s="9"/>
      <c r="CK2178" s="9"/>
      <c r="CL2178" s="9"/>
      <c r="CM2178" s="9"/>
      <c r="CN2178" s="9"/>
      <c r="CO2178" s="9"/>
      <c r="CP2178" s="9"/>
      <c r="CQ2178" s="9"/>
      <c r="CR2178" s="9"/>
      <c r="CS2178" s="9"/>
      <c r="CT2178" s="9"/>
      <c r="CU2178" s="9"/>
      <c r="CV2178" s="9"/>
      <c r="CW2178" s="9"/>
      <c r="CX2178" s="9"/>
      <c r="CY2178" s="9"/>
      <c r="CZ2178" s="9"/>
      <c r="DA2178" s="9"/>
      <c r="DB2178" s="9"/>
      <c r="DC2178" s="9"/>
      <c r="DD2178" s="9"/>
      <c r="DE2178" s="9"/>
      <c r="DF2178" s="9"/>
      <c r="DG2178" s="9"/>
      <c r="DH2178" s="9"/>
      <c r="DI2178" s="9"/>
      <c r="DJ2178" s="9"/>
      <c r="DK2178" s="9"/>
      <c r="DL2178" s="9"/>
      <c r="DM2178" s="9"/>
      <c r="DN2178" s="9"/>
      <c r="DO2178" s="9"/>
      <c r="DP2178" s="9"/>
      <c r="DQ2178" s="9"/>
    </row>
    <row r="2179" spans="1:121" hidden="1">
      <c r="A2179" s="9"/>
      <c r="B2179" s="9"/>
      <c r="C2179" s="9"/>
      <c r="D2179" s="9"/>
      <c r="E2179" s="9"/>
      <c r="F2179" s="9"/>
      <c r="G2179" s="9"/>
      <c r="H2179" s="9"/>
      <c r="I2179" s="9"/>
      <c r="J2179" s="9"/>
      <c r="K2179" s="9"/>
      <c r="L2179" s="9"/>
      <c r="M2179" s="9"/>
      <c r="N2179" s="9"/>
      <c r="O2179" s="9"/>
      <c r="P2179" s="9"/>
      <c r="Q2179" s="9"/>
      <c r="R2179" s="9"/>
      <c r="S2179" s="9"/>
      <c r="T2179" s="9"/>
      <c r="U2179" s="9"/>
      <c r="V2179" s="9"/>
      <c r="W2179" s="9"/>
      <c r="X2179" s="9"/>
      <c r="Y2179" s="9"/>
      <c r="Z2179" s="9"/>
      <c r="AA2179" s="9"/>
      <c r="AB2179" s="9"/>
      <c r="AC2179" s="9"/>
      <c r="AD2179" s="9"/>
      <c r="AE2179" s="9"/>
      <c r="AF2179" s="9"/>
      <c r="AG2179" s="9"/>
      <c r="AH2179" s="9"/>
      <c r="AI2179" s="9"/>
      <c r="AJ2179" s="9"/>
      <c r="AK2179" s="9"/>
      <c r="AL2179" s="9"/>
      <c r="AM2179" s="9"/>
      <c r="AN2179" s="9"/>
      <c r="AO2179" s="9"/>
      <c r="AP2179" s="9"/>
      <c r="AQ2179" s="9"/>
      <c r="AR2179" s="9"/>
      <c r="AS2179" s="9"/>
      <c r="AT2179" s="9"/>
      <c r="AU2179" s="9"/>
      <c r="AV2179" s="9"/>
      <c r="AW2179" s="9"/>
      <c r="AX2179" s="9"/>
      <c r="AY2179" s="9"/>
      <c r="AZ2179" s="9"/>
      <c r="BA2179" s="9"/>
      <c r="BB2179" s="9"/>
      <c r="BC2179" s="9"/>
      <c r="BD2179" s="9"/>
      <c r="BE2179" s="9"/>
      <c r="BF2179" s="9"/>
      <c r="BG2179" s="9"/>
      <c r="BH2179" s="9"/>
      <c r="BI2179" s="9"/>
      <c r="BJ2179" s="9"/>
      <c r="BK2179" s="9"/>
      <c r="BL2179" s="9"/>
      <c r="BM2179" s="9"/>
      <c r="BN2179" s="9"/>
      <c r="BO2179" s="9"/>
      <c r="BP2179" s="9"/>
      <c r="BQ2179" s="9"/>
      <c r="BR2179" s="9"/>
      <c r="BS2179" s="9"/>
      <c r="BT2179" s="9"/>
      <c r="BU2179" s="9"/>
      <c r="BV2179" s="9"/>
      <c r="BW2179" s="9"/>
      <c r="BX2179" s="9"/>
      <c r="BY2179" s="9"/>
      <c r="BZ2179" s="9"/>
      <c r="CA2179" s="9"/>
      <c r="CB2179" s="9"/>
      <c r="CC2179" s="9"/>
      <c r="CD2179" s="9"/>
      <c r="CE2179" s="9"/>
      <c r="CF2179" s="9"/>
      <c r="CG2179" s="9"/>
      <c r="CH2179" s="9"/>
      <c r="CI2179" s="9"/>
      <c r="CJ2179" s="9"/>
      <c r="CK2179" s="9"/>
      <c r="CL2179" s="9"/>
      <c r="CM2179" s="9"/>
      <c r="CN2179" s="9"/>
      <c r="CO2179" s="9"/>
      <c r="CP2179" s="9"/>
      <c r="CQ2179" s="9"/>
      <c r="CR2179" s="9"/>
      <c r="CS2179" s="9"/>
      <c r="CT2179" s="9"/>
      <c r="CU2179" s="9"/>
      <c r="CV2179" s="9"/>
      <c r="CW2179" s="9"/>
      <c r="CX2179" s="9"/>
      <c r="CY2179" s="9"/>
      <c r="CZ2179" s="9"/>
      <c r="DA2179" s="9"/>
      <c r="DB2179" s="9"/>
      <c r="DC2179" s="9"/>
      <c r="DD2179" s="9"/>
      <c r="DE2179" s="9"/>
      <c r="DF2179" s="9"/>
      <c r="DG2179" s="9"/>
      <c r="DH2179" s="9"/>
      <c r="DI2179" s="9"/>
      <c r="DJ2179" s="9"/>
      <c r="DK2179" s="9"/>
      <c r="DL2179" s="9"/>
      <c r="DM2179" s="9"/>
      <c r="DN2179" s="9"/>
      <c r="DO2179" s="9"/>
      <c r="DP2179" s="9"/>
      <c r="DQ2179" s="9"/>
    </row>
    <row r="2180" spans="1:121" hidden="1">
      <c r="A2180" s="9"/>
      <c r="B2180" s="9"/>
      <c r="C2180" s="9"/>
      <c r="D2180" s="9"/>
      <c r="E2180" s="9"/>
      <c r="F2180" s="9"/>
      <c r="G2180" s="9"/>
      <c r="H2180" s="9"/>
      <c r="I2180" s="9"/>
      <c r="J2180" s="9"/>
      <c r="K2180" s="9"/>
      <c r="L2180" s="9"/>
      <c r="M2180" s="9"/>
      <c r="N2180" s="9"/>
      <c r="O2180" s="9"/>
      <c r="P2180" s="9"/>
      <c r="Q2180" s="9"/>
      <c r="R2180" s="9"/>
      <c r="S2180" s="9"/>
      <c r="T2180" s="9"/>
      <c r="U2180" s="9"/>
      <c r="V2180" s="9"/>
      <c r="W2180" s="9"/>
      <c r="X2180" s="9"/>
      <c r="Y2180" s="9"/>
      <c r="Z2180" s="9"/>
      <c r="AA2180" s="9"/>
      <c r="AB2180" s="9"/>
      <c r="AC2180" s="9"/>
      <c r="AD2180" s="9"/>
      <c r="AE2180" s="9"/>
      <c r="AF2180" s="9"/>
      <c r="AG2180" s="9"/>
      <c r="AH2180" s="9"/>
      <c r="AI2180" s="9"/>
      <c r="AJ2180" s="9"/>
      <c r="AK2180" s="9"/>
      <c r="AL2180" s="9"/>
      <c r="AM2180" s="9"/>
      <c r="AN2180" s="9"/>
      <c r="AO2180" s="9"/>
      <c r="AP2180" s="9"/>
      <c r="AQ2180" s="9"/>
      <c r="AR2180" s="9"/>
      <c r="AS2180" s="9"/>
      <c r="AT2180" s="9"/>
      <c r="AU2180" s="9"/>
      <c r="AV2180" s="9"/>
      <c r="AW2180" s="9"/>
      <c r="AX2180" s="9"/>
      <c r="AY2180" s="9"/>
      <c r="AZ2180" s="9"/>
      <c r="BA2180" s="9"/>
      <c r="BB2180" s="9"/>
      <c r="BC2180" s="9"/>
      <c r="BD2180" s="9"/>
      <c r="BE2180" s="9"/>
      <c r="BF2180" s="9"/>
      <c r="BG2180" s="9"/>
      <c r="BH2180" s="9"/>
      <c r="BI2180" s="9"/>
      <c r="BJ2180" s="9"/>
      <c r="BK2180" s="9"/>
      <c r="BL2180" s="9"/>
      <c r="BM2180" s="9"/>
      <c r="BN2180" s="9"/>
      <c r="BO2180" s="9"/>
      <c r="BP2180" s="9"/>
      <c r="BQ2180" s="9"/>
      <c r="BR2180" s="9"/>
      <c r="BS2180" s="9"/>
      <c r="BT2180" s="9"/>
      <c r="BU2180" s="9"/>
      <c r="BV2180" s="9"/>
      <c r="BW2180" s="9"/>
      <c r="BX2180" s="9"/>
      <c r="BY2180" s="9"/>
      <c r="BZ2180" s="9"/>
      <c r="CA2180" s="9"/>
      <c r="CB2180" s="9"/>
      <c r="CC2180" s="9"/>
      <c r="CD2180" s="9"/>
      <c r="CE2180" s="9"/>
      <c r="CF2180" s="9"/>
      <c r="CG2180" s="9"/>
      <c r="CH2180" s="9"/>
      <c r="CI2180" s="9"/>
      <c r="CJ2180" s="9"/>
      <c r="CK2180" s="9"/>
      <c r="CL2180" s="9"/>
      <c r="CM2180" s="9"/>
      <c r="CN2180" s="9"/>
      <c r="CO2180" s="9"/>
      <c r="CP2180" s="9"/>
      <c r="CQ2180" s="9"/>
      <c r="CR2180" s="9"/>
      <c r="CS2180" s="9"/>
      <c r="CT2180" s="9"/>
      <c r="CU2180" s="9"/>
      <c r="CV2180" s="9"/>
      <c r="CW2180" s="9"/>
      <c r="CX2180" s="9"/>
      <c r="CY2180" s="9"/>
      <c r="CZ2180" s="9"/>
      <c r="DA2180" s="9"/>
      <c r="DB2180" s="9"/>
      <c r="DC2180" s="9"/>
      <c r="DD2180" s="9"/>
      <c r="DE2180" s="9"/>
      <c r="DF2180" s="9"/>
      <c r="DG2180" s="9"/>
      <c r="DH2180" s="9"/>
      <c r="DI2180" s="9"/>
      <c r="DJ2180" s="9"/>
      <c r="DK2180" s="9"/>
      <c r="DL2180" s="9"/>
      <c r="DM2180" s="9"/>
      <c r="DN2180" s="9"/>
      <c r="DO2180" s="9"/>
      <c r="DP2180" s="9"/>
      <c r="DQ2180" s="9"/>
    </row>
    <row r="2181" spans="1:121" hidden="1">
      <c r="A2181" s="9"/>
      <c r="B2181" s="9"/>
      <c r="C2181" s="9"/>
      <c r="D2181" s="9"/>
      <c r="E2181" s="9"/>
      <c r="F2181" s="9"/>
      <c r="G2181" s="9"/>
      <c r="H2181" s="9"/>
      <c r="I2181" s="9"/>
      <c r="J2181" s="9"/>
      <c r="K2181" s="9"/>
      <c r="L2181" s="9"/>
      <c r="M2181" s="9"/>
      <c r="N2181" s="9"/>
      <c r="O2181" s="9"/>
      <c r="P2181" s="9"/>
      <c r="Q2181" s="9"/>
      <c r="R2181" s="9"/>
      <c r="S2181" s="9"/>
      <c r="T2181" s="9"/>
      <c r="U2181" s="9"/>
      <c r="V2181" s="9"/>
      <c r="W2181" s="9"/>
      <c r="X2181" s="9"/>
      <c r="Y2181" s="9"/>
      <c r="Z2181" s="9"/>
      <c r="AA2181" s="9"/>
      <c r="AB2181" s="9"/>
      <c r="AC2181" s="9"/>
      <c r="AD2181" s="9"/>
      <c r="AE2181" s="9"/>
      <c r="AF2181" s="9"/>
      <c r="AG2181" s="9"/>
      <c r="AH2181" s="9"/>
      <c r="AI2181" s="9"/>
      <c r="AJ2181" s="9"/>
      <c r="AK2181" s="9"/>
      <c r="AL2181" s="9"/>
      <c r="AM2181" s="9"/>
      <c r="AN2181" s="9"/>
      <c r="AO2181" s="9"/>
      <c r="AP2181" s="9"/>
      <c r="AQ2181" s="9"/>
      <c r="AR2181" s="9"/>
      <c r="AS2181" s="9"/>
      <c r="AT2181" s="9"/>
      <c r="AU2181" s="9"/>
      <c r="AV2181" s="9"/>
      <c r="AW2181" s="9"/>
      <c r="AX2181" s="9"/>
      <c r="AY2181" s="9"/>
      <c r="AZ2181" s="9"/>
      <c r="BA2181" s="9"/>
      <c r="BB2181" s="9"/>
      <c r="BC2181" s="9"/>
      <c r="BD2181" s="9"/>
      <c r="BE2181" s="9"/>
      <c r="BF2181" s="9"/>
      <c r="BG2181" s="9"/>
      <c r="BH2181" s="9"/>
      <c r="BI2181" s="9"/>
      <c r="BJ2181" s="9"/>
      <c r="BK2181" s="9"/>
      <c r="BL2181" s="9"/>
      <c r="BM2181" s="9"/>
      <c r="BN2181" s="9"/>
      <c r="BO2181" s="9"/>
      <c r="BP2181" s="9"/>
      <c r="BQ2181" s="9"/>
      <c r="BR2181" s="9"/>
      <c r="BS2181" s="9"/>
      <c r="BT2181" s="9"/>
      <c r="BU2181" s="9"/>
      <c r="BV2181" s="9"/>
      <c r="BW2181" s="9"/>
      <c r="BX2181" s="9"/>
      <c r="BY2181" s="9"/>
      <c r="BZ2181" s="9"/>
      <c r="CA2181" s="9"/>
      <c r="CB2181" s="9"/>
      <c r="CC2181" s="9"/>
      <c r="CD2181" s="9"/>
      <c r="CE2181" s="9"/>
      <c r="CF2181" s="9"/>
      <c r="CG2181" s="9"/>
      <c r="CH2181" s="9"/>
      <c r="CI2181" s="9"/>
      <c r="CJ2181" s="9"/>
      <c r="CK2181" s="9"/>
      <c r="CL2181" s="9"/>
      <c r="CM2181" s="9"/>
      <c r="CN2181" s="9"/>
      <c r="CO2181" s="9"/>
      <c r="CP2181" s="9"/>
      <c r="CQ2181" s="9"/>
      <c r="CR2181" s="9"/>
      <c r="CS2181" s="9"/>
      <c r="CT2181" s="9"/>
      <c r="CU2181" s="9"/>
      <c r="CV2181" s="9"/>
      <c r="CW2181" s="9"/>
      <c r="CX2181" s="9"/>
      <c r="CY2181" s="9"/>
      <c r="CZ2181" s="9"/>
      <c r="DA2181" s="9"/>
      <c r="DB2181" s="9"/>
      <c r="DC2181" s="9"/>
      <c r="DD2181" s="9"/>
      <c r="DE2181" s="9"/>
      <c r="DF2181" s="9"/>
      <c r="DG2181" s="9"/>
      <c r="DH2181" s="9"/>
      <c r="DI2181" s="9"/>
      <c r="DJ2181" s="9"/>
      <c r="DK2181" s="9"/>
      <c r="DL2181" s="9"/>
      <c r="DM2181" s="9"/>
      <c r="DN2181" s="9"/>
      <c r="DO2181" s="9"/>
      <c r="DP2181" s="9"/>
      <c r="DQ2181" s="9"/>
    </row>
    <row r="2182" spans="1:121" hidden="1">
      <c r="A2182" s="9"/>
      <c r="B2182" s="9"/>
      <c r="C2182" s="9"/>
      <c r="D2182" s="9"/>
      <c r="E2182" s="9"/>
      <c r="F2182" s="9"/>
      <c r="G2182" s="9"/>
      <c r="H2182" s="9"/>
      <c r="I2182" s="9"/>
      <c r="J2182" s="9"/>
      <c r="K2182" s="9"/>
      <c r="L2182" s="9"/>
      <c r="M2182" s="9"/>
      <c r="N2182" s="9"/>
      <c r="O2182" s="9"/>
      <c r="P2182" s="9"/>
      <c r="Q2182" s="9"/>
      <c r="R2182" s="9"/>
      <c r="S2182" s="9"/>
      <c r="T2182" s="9"/>
      <c r="U2182" s="9"/>
      <c r="V2182" s="9"/>
      <c r="W2182" s="9"/>
      <c r="X2182" s="9"/>
      <c r="Y2182" s="9"/>
      <c r="Z2182" s="9"/>
      <c r="AA2182" s="9"/>
      <c r="AB2182" s="9"/>
      <c r="AC2182" s="9"/>
      <c r="AD2182" s="9"/>
      <c r="AE2182" s="9"/>
      <c r="AF2182" s="9"/>
      <c r="AG2182" s="9"/>
      <c r="AH2182" s="9"/>
      <c r="AI2182" s="9"/>
      <c r="AJ2182" s="9"/>
      <c r="AK2182" s="9"/>
      <c r="AL2182" s="9"/>
      <c r="AM2182" s="9"/>
      <c r="AN2182" s="9"/>
      <c r="AO2182" s="9"/>
      <c r="AP2182" s="9"/>
      <c r="AQ2182" s="9"/>
      <c r="AR2182" s="9"/>
      <c r="AS2182" s="9"/>
      <c r="AT2182" s="9"/>
      <c r="AU2182" s="9"/>
      <c r="AV2182" s="9"/>
      <c r="AW2182" s="9"/>
      <c r="AX2182" s="9"/>
      <c r="AY2182" s="9"/>
      <c r="AZ2182" s="9"/>
      <c r="BA2182" s="9"/>
      <c r="BB2182" s="9"/>
      <c r="BC2182" s="9"/>
      <c r="BD2182" s="9"/>
      <c r="BE2182" s="9"/>
      <c r="BF2182" s="9"/>
      <c r="BG2182" s="9"/>
      <c r="BH2182" s="9"/>
      <c r="BI2182" s="9"/>
      <c r="BJ2182" s="9"/>
      <c r="BK2182" s="9"/>
      <c r="BL2182" s="9"/>
      <c r="BM2182" s="9"/>
      <c r="BN2182" s="9"/>
      <c r="BO2182" s="9"/>
      <c r="BP2182" s="9"/>
      <c r="BQ2182" s="9"/>
      <c r="BR2182" s="9"/>
      <c r="BS2182" s="9"/>
      <c r="BT2182" s="9"/>
      <c r="BU2182" s="9"/>
      <c r="BV2182" s="9"/>
      <c r="BW2182" s="9"/>
      <c r="BX2182" s="9"/>
      <c r="BY2182" s="9"/>
      <c r="BZ2182" s="9"/>
      <c r="CA2182" s="9"/>
      <c r="CB2182" s="9"/>
      <c r="CC2182" s="9"/>
      <c r="CD2182" s="9"/>
      <c r="CE2182" s="9"/>
      <c r="CF2182" s="9"/>
      <c r="CG2182" s="9"/>
      <c r="CH2182" s="9"/>
      <c r="CI2182" s="9"/>
      <c r="CJ2182" s="9"/>
      <c r="CK2182" s="9"/>
      <c r="CL2182" s="9"/>
      <c r="CM2182" s="9"/>
      <c r="CN2182" s="9"/>
      <c r="CO2182" s="9"/>
      <c r="CP2182" s="9"/>
      <c r="CQ2182" s="9"/>
      <c r="CR2182" s="9"/>
      <c r="CS2182" s="9"/>
      <c r="CT2182" s="9"/>
      <c r="CU2182" s="9"/>
      <c r="CV2182" s="9"/>
      <c r="CW2182" s="9"/>
      <c r="CX2182" s="9"/>
      <c r="CY2182" s="9"/>
      <c r="CZ2182" s="9"/>
      <c r="DA2182" s="9"/>
      <c r="DB2182" s="9"/>
      <c r="DC2182" s="9"/>
      <c r="DD2182" s="9"/>
      <c r="DE2182" s="9"/>
      <c r="DF2182" s="9"/>
      <c r="DG2182" s="9"/>
      <c r="DH2182" s="9"/>
      <c r="DI2182" s="9"/>
      <c r="DJ2182" s="9"/>
      <c r="DK2182" s="9"/>
      <c r="DL2182" s="9"/>
      <c r="DM2182" s="9"/>
      <c r="DN2182" s="9"/>
      <c r="DO2182" s="9"/>
      <c r="DP2182" s="9"/>
      <c r="DQ2182" s="9"/>
    </row>
    <row r="2183" spans="1:121" hidden="1">
      <c r="A2183" s="9"/>
      <c r="B2183" s="9"/>
      <c r="C2183" s="9"/>
      <c r="D2183" s="9"/>
      <c r="E2183" s="9"/>
      <c r="F2183" s="9"/>
      <c r="G2183" s="9"/>
      <c r="H2183" s="9"/>
      <c r="I2183" s="9"/>
      <c r="J2183" s="9"/>
      <c r="K2183" s="9"/>
      <c r="L2183" s="9"/>
      <c r="M2183" s="9"/>
      <c r="N2183" s="9"/>
      <c r="O2183" s="9"/>
      <c r="P2183" s="9"/>
      <c r="Q2183" s="9"/>
      <c r="R2183" s="9"/>
      <c r="S2183" s="9"/>
      <c r="T2183" s="9"/>
      <c r="U2183" s="9"/>
      <c r="V2183" s="9"/>
      <c r="W2183" s="9"/>
      <c r="X2183" s="9"/>
      <c r="Y2183" s="9"/>
      <c r="Z2183" s="9"/>
      <c r="AA2183" s="9"/>
      <c r="AB2183" s="9"/>
      <c r="AC2183" s="9"/>
      <c r="AD2183" s="9"/>
      <c r="AE2183" s="9"/>
      <c r="AF2183" s="9"/>
      <c r="AG2183" s="9"/>
      <c r="AH2183" s="9"/>
      <c r="AI2183" s="9"/>
      <c r="AJ2183" s="9"/>
      <c r="AK2183" s="9"/>
      <c r="AL2183" s="9"/>
      <c r="AM2183" s="9"/>
      <c r="AN2183" s="9"/>
      <c r="AO2183" s="9"/>
      <c r="AP2183" s="9"/>
      <c r="AQ2183" s="9"/>
      <c r="AR2183" s="9"/>
      <c r="AS2183" s="9"/>
      <c r="AT2183" s="9"/>
      <c r="AU2183" s="9"/>
      <c r="AV2183" s="9"/>
      <c r="AW2183" s="9"/>
      <c r="AX2183" s="9"/>
      <c r="AY2183" s="9"/>
      <c r="AZ2183" s="9"/>
      <c r="BA2183" s="9"/>
      <c r="BB2183" s="9"/>
      <c r="BC2183" s="9"/>
      <c r="BD2183" s="9"/>
      <c r="BE2183" s="9"/>
      <c r="BF2183" s="9"/>
      <c r="BG2183" s="9"/>
      <c r="BH2183" s="9"/>
      <c r="BI2183" s="9"/>
      <c r="BJ2183" s="9"/>
      <c r="BK2183" s="9"/>
      <c r="BL2183" s="9"/>
      <c r="BM2183" s="9"/>
      <c r="BN2183" s="9"/>
      <c r="BO2183" s="9"/>
      <c r="BP2183" s="9"/>
      <c r="BQ2183" s="9"/>
      <c r="BR2183" s="9"/>
      <c r="BS2183" s="9"/>
      <c r="BT2183" s="9"/>
      <c r="BU2183" s="9"/>
      <c r="BV2183" s="9"/>
      <c r="BW2183" s="9"/>
      <c r="BX2183" s="9"/>
      <c r="BY2183" s="9"/>
      <c r="BZ2183" s="9"/>
      <c r="CA2183" s="9"/>
      <c r="CB2183" s="9"/>
      <c r="CC2183" s="9"/>
      <c r="CD2183" s="9"/>
      <c r="CE2183" s="9"/>
      <c r="CF2183" s="9"/>
      <c r="CG2183" s="9"/>
      <c r="CH2183" s="9"/>
      <c r="CI2183" s="9"/>
      <c r="CJ2183" s="9"/>
      <c r="CK2183" s="9"/>
      <c r="CL2183" s="9"/>
      <c r="CM2183" s="9"/>
      <c r="CN2183" s="9"/>
      <c r="CO2183" s="9"/>
      <c r="CP2183" s="9"/>
      <c r="CQ2183" s="9"/>
      <c r="CR2183" s="9"/>
      <c r="CS2183" s="9"/>
      <c r="CT2183" s="9"/>
      <c r="CU2183" s="9"/>
      <c r="CV2183" s="9"/>
      <c r="CW2183" s="9"/>
      <c r="CX2183" s="9"/>
      <c r="CY2183" s="9"/>
      <c r="CZ2183" s="9"/>
      <c r="DA2183" s="9"/>
      <c r="DB2183" s="9"/>
      <c r="DC2183" s="9"/>
      <c r="DD2183" s="9"/>
      <c r="DE2183" s="9"/>
      <c r="DF2183" s="9"/>
      <c r="DG2183" s="9"/>
      <c r="DH2183" s="9"/>
      <c r="DI2183" s="9"/>
      <c r="DJ2183" s="9"/>
      <c r="DK2183" s="9"/>
      <c r="DL2183" s="9"/>
      <c r="DM2183" s="9"/>
      <c r="DN2183" s="9"/>
      <c r="DO2183" s="9"/>
      <c r="DP2183" s="9"/>
      <c r="DQ2183" s="9"/>
    </row>
    <row r="2184" spans="1:121" hidden="1">
      <c r="A2184" s="9"/>
      <c r="B2184" s="9"/>
      <c r="C2184" s="9"/>
      <c r="D2184" s="9"/>
      <c r="E2184" s="9"/>
      <c r="F2184" s="9"/>
      <c r="G2184" s="9"/>
      <c r="H2184" s="9"/>
      <c r="I2184" s="9"/>
      <c r="J2184" s="9"/>
      <c r="K2184" s="9"/>
      <c r="L2184" s="9"/>
      <c r="M2184" s="9"/>
      <c r="N2184" s="9"/>
      <c r="O2184" s="9"/>
      <c r="P2184" s="9"/>
      <c r="Q2184" s="9"/>
      <c r="R2184" s="9"/>
      <c r="S2184" s="9"/>
      <c r="T2184" s="9"/>
      <c r="U2184" s="9"/>
      <c r="V2184" s="9"/>
      <c r="W2184" s="9"/>
      <c r="X2184" s="9"/>
      <c r="Y2184" s="9"/>
      <c r="Z2184" s="9"/>
      <c r="AA2184" s="9"/>
      <c r="AB2184" s="9"/>
      <c r="AC2184" s="9"/>
      <c r="AD2184" s="9"/>
      <c r="AE2184" s="9"/>
      <c r="AF2184" s="9"/>
      <c r="AG2184" s="9"/>
      <c r="AH2184" s="9"/>
      <c r="AI2184" s="9"/>
      <c r="AJ2184" s="9"/>
      <c r="AK2184" s="9"/>
      <c r="AL2184" s="9"/>
      <c r="AM2184" s="9"/>
      <c r="AN2184" s="9"/>
      <c r="AO2184" s="9"/>
      <c r="AP2184" s="9"/>
      <c r="AQ2184" s="9"/>
      <c r="AR2184" s="9"/>
      <c r="AS2184" s="9"/>
      <c r="AT2184" s="9"/>
      <c r="AU2184" s="9"/>
      <c r="AV2184" s="9"/>
      <c r="AW2184" s="9"/>
      <c r="AX2184" s="9"/>
      <c r="AY2184" s="9"/>
      <c r="AZ2184" s="9"/>
      <c r="BA2184" s="9"/>
      <c r="BB2184" s="9"/>
      <c r="BC2184" s="9"/>
      <c r="BD2184" s="9"/>
      <c r="BE2184" s="9"/>
      <c r="BF2184" s="9"/>
      <c r="BG2184" s="9"/>
      <c r="BH2184" s="9"/>
      <c r="BI2184" s="9"/>
      <c r="BJ2184" s="9"/>
      <c r="BK2184" s="9"/>
      <c r="BL2184" s="9"/>
      <c r="BM2184" s="9"/>
      <c r="BN2184" s="9"/>
      <c r="BO2184" s="9"/>
      <c r="BP2184" s="9"/>
      <c r="BQ2184" s="9"/>
      <c r="BR2184" s="9"/>
      <c r="BS2184" s="9"/>
      <c r="BT2184" s="9"/>
      <c r="BU2184" s="9"/>
      <c r="BV2184" s="9"/>
      <c r="BW2184" s="9"/>
      <c r="BX2184" s="9"/>
      <c r="BY2184" s="9"/>
      <c r="BZ2184" s="9"/>
      <c r="CA2184" s="9"/>
      <c r="CB2184" s="9"/>
      <c r="CC2184" s="9"/>
      <c r="CD2184" s="9"/>
      <c r="CE2184" s="9"/>
      <c r="CF2184" s="9"/>
      <c r="CG2184" s="9"/>
      <c r="CH2184" s="9"/>
      <c r="CI2184" s="9"/>
      <c r="CJ2184" s="9"/>
      <c r="CK2184" s="9"/>
      <c r="CL2184" s="9"/>
      <c r="CM2184" s="9"/>
      <c r="CN2184" s="9"/>
      <c r="CO2184" s="9"/>
      <c r="CP2184" s="9"/>
      <c r="CQ2184" s="9"/>
      <c r="CR2184" s="9"/>
      <c r="CS2184" s="9"/>
      <c r="CT2184" s="9"/>
      <c r="CU2184" s="9"/>
      <c r="CV2184" s="9"/>
      <c r="CW2184" s="9"/>
      <c r="CX2184" s="9"/>
      <c r="CY2184" s="9"/>
      <c r="CZ2184" s="9"/>
      <c r="DA2184" s="9"/>
      <c r="DB2184" s="9"/>
      <c r="DC2184" s="9"/>
      <c r="DD2184" s="9"/>
      <c r="DE2184" s="9"/>
      <c r="DF2184" s="9"/>
      <c r="DG2184" s="9"/>
      <c r="DH2184" s="9"/>
      <c r="DI2184" s="9"/>
      <c r="DJ2184" s="9"/>
      <c r="DK2184" s="9"/>
      <c r="DL2184" s="9"/>
      <c r="DM2184" s="9"/>
      <c r="DN2184" s="9"/>
      <c r="DO2184" s="9"/>
      <c r="DP2184" s="9"/>
      <c r="DQ2184" s="9"/>
    </row>
    <row r="2185" spans="1:121" hidden="1">
      <c r="A2185" s="9"/>
      <c r="B2185" s="9"/>
      <c r="C2185" s="9"/>
      <c r="D2185" s="9"/>
      <c r="E2185" s="9"/>
      <c r="F2185" s="9"/>
      <c r="G2185" s="9"/>
      <c r="H2185" s="9"/>
      <c r="I2185" s="9"/>
      <c r="J2185" s="9"/>
      <c r="K2185" s="9"/>
      <c r="L2185" s="9"/>
      <c r="M2185" s="9"/>
      <c r="N2185" s="9"/>
      <c r="O2185" s="9"/>
      <c r="P2185" s="9"/>
      <c r="Q2185" s="9"/>
      <c r="R2185" s="9"/>
      <c r="S2185" s="9"/>
      <c r="T2185" s="9"/>
      <c r="U2185" s="9"/>
      <c r="V2185" s="9"/>
      <c r="W2185" s="9"/>
      <c r="X2185" s="9"/>
      <c r="Y2185" s="9"/>
      <c r="Z2185" s="9"/>
      <c r="AA2185" s="9"/>
      <c r="AB2185" s="9"/>
      <c r="AC2185" s="9"/>
      <c r="AD2185" s="9"/>
      <c r="AE2185" s="9"/>
      <c r="AF2185" s="9"/>
      <c r="AG2185" s="9"/>
      <c r="AH2185" s="9"/>
      <c r="AI2185" s="9"/>
      <c r="AJ2185" s="9"/>
      <c r="AK2185" s="9"/>
      <c r="AL2185" s="9"/>
      <c r="AM2185" s="9"/>
      <c r="AN2185" s="9"/>
      <c r="AO2185" s="9"/>
      <c r="AP2185" s="9"/>
      <c r="AQ2185" s="9"/>
      <c r="AR2185" s="9"/>
      <c r="AS2185" s="9"/>
      <c r="AT2185" s="9"/>
      <c r="AU2185" s="9"/>
      <c r="AV2185" s="9"/>
      <c r="AW2185" s="9"/>
      <c r="AX2185" s="9"/>
      <c r="AY2185" s="9"/>
      <c r="AZ2185" s="9"/>
      <c r="BA2185" s="9"/>
      <c r="BB2185" s="9"/>
      <c r="BC2185" s="9"/>
      <c r="BD2185" s="9"/>
      <c r="BE2185" s="9"/>
      <c r="BF2185" s="9"/>
      <c r="BG2185" s="9"/>
      <c r="BH2185" s="9"/>
      <c r="BI2185" s="9"/>
      <c r="BJ2185" s="9"/>
      <c r="BK2185" s="9"/>
      <c r="BL2185" s="9"/>
      <c r="BM2185" s="9"/>
      <c r="BN2185" s="9"/>
      <c r="BO2185" s="9"/>
      <c r="BP2185" s="9"/>
      <c r="BQ2185" s="9"/>
      <c r="BR2185" s="9"/>
      <c r="BS2185" s="9"/>
      <c r="BT2185" s="9"/>
      <c r="BU2185" s="9"/>
      <c r="BV2185" s="9"/>
      <c r="BW2185" s="9"/>
      <c r="BX2185" s="9"/>
      <c r="BY2185" s="9"/>
      <c r="BZ2185" s="9"/>
      <c r="CA2185" s="9"/>
      <c r="CB2185" s="9"/>
      <c r="CC2185" s="9"/>
      <c r="CD2185" s="9"/>
      <c r="CE2185" s="9"/>
      <c r="CF2185" s="9"/>
      <c r="CG2185" s="9"/>
      <c r="CH2185" s="9"/>
      <c r="CI2185" s="9"/>
      <c r="CJ2185" s="9"/>
      <c r="CK2185" s="9"/>
      <c r="CL2185" s="9"/>
      <c r="CM2185" s="9"/>
      <c r="CN2185" s="9"/>
      <c r="CO2185" s="9"/>
      <c r="CP2185" s="9"/>
      <c r="CQ2185" s="9"/>
      <c r="CR2185" s="9"/>
      <c r="CS2185" s="9"/>
      <c r="CT2185" s="9"/>
      <c r="CU2185" s="9"/>
      <c r="CV2185" s="9"/>
      <c r="CW2185" s="9"/>
      <c r="CX2185" s="9"/>
      <c r="CY2185" s="9"/>
      <c r="CZ2185" s="9"/>
      <c r="DA2185" s="9"/>
      <c r="DB2185" s="9"/>
      <c r="DC2185" s="9"/>
      <c r="DD2185" s="9"/>
      <c r="DE2185" s="9"/>
      <c r="DF2185" s="9"/>
      <c r="DG2185" s="9"/>
      <c r="DH2185" s="9"/>
      <c r="DI2185" s="9"/>
      <c r="DJ2185" s="9"/>
      <c r="DK2185" s="9"/>
      <c r="DL2185" s="9"/>
      <c r="DM2185" s="9"/>
      <c r="DN2185" s="9"/>
      <c r="DO2185" s="9"/>
      <c r="DP2185" s="9"/>
      <c r="DQ2185" s="9"/>
    </row>
    <row r="2186" spans="1:121" hidden="1">
      <c r="A2186" s="9"/>
      <c r="B2186" s="9"/>
      <c r="C2186" s="9"/>
      <c r="D2186" s="9"/>
      <c r="E2186" s="9"/>
      <c r="F2186" s="9"/>
      <c r="G2186" s="9"/>
      <c r="H2186" s="9"/>
      <c r="I2186" s="9"/>
      <c r="J2186" s="9"/>
      <c r="K2186" s="9"/>
      <c r="L2186" s="9"/>
      <c r="M2186" s="9"/>
      <c r="N2186" s="9"/>
      <c r="O2186" s="9"/>
      <c r="P2186" s="9"/>
      <c r="Q2186" s="9"/>
      <c r="R2186" s="9"/>
      <c r="S2186" s="9"/>
      <c r="T2186" s="9"/>
      <c r="U2186" s="9"/>
      <c r="V2186" s="9"/>
      <c r="W2186" s="9"/>
      <c r="X2186" s="9"/>
      <c r="Y2186" s="9"/>
      <c r="Z2186" s="9"/>
      <c r="AA2186" s="9"/>
      <c r="AB2186" s="9"/>
      <c r="AC2186" s="9"/>
      <c r="AD2186" s="9"/>
      <c r="AE2186" s="9"/>
      <c r="AF2186" s="9"/>
      <c r="AG2186" s="9"/>
      <c r="AH2186" s="9"/>
      <c r="AI2186" s="9"/>
      <c r="AJ2186" s="9"/>
      <c r="AK2186" s="9"/>
      <c r="AL2186" s="9"/>
      <c r="AM2186" s="9"/>
      <c r="AN2186" s="9"/>
      <c r="AO2186" s="9"/>
      <c r="AP2186" s="9"/>
      <c r="AQ2186" s="9"/>
      <c r="AR2186" s="9"/>
      <c r="AS2186" s="9"/>
      <c r="AT2186" s="9"/>
      <c r="AU2186" s="9"/>
      <c r="AV2186" s="9"/>
      <c r="AW2186" s="9"/>
      <c r="AX2186" s="9"/>
      <c r="AY2186" s="9"/>
      <c r="AZ2186" s="9"/>
      <c r="BA2186" s="9"/>
      <c r="BB2186" s="9"/>
      <c r="BC2186" s="9"/>
      <c r="BD2186" s="9"/>
      <c r="BE2186" s="9"/>
      <c r="BF2186" s="9"/>
      <c r="BG2186" s="9"/>
      <c r="BH2186" s="9"/>
      <c r="BI2186" s="9"/>
      <c r="BJ2186" s="9"/>
      <c r="BK2186" s="9"/>
      <c r="BL2186" s="9"/>
      <c r="BM2186" s="9"/>
      <c r="BN2186" s="9"/>
      <c r="BO2186" s="9"/>
      <c r="BP2186" s="9"/>
      <c r="BQ2186" s="9"/>
      <c r="BR2186" s="9"/>
      <c r="BS2186" s="9"/>
      <c r="BT2186" s="9"/>
      <c r="BU2186" s="9"/>
      <c r="BV2186" s="9"/>
      <c r="BW2186" s="9"/>
      <c r="BX2186" s="9"/>
      <c r="BY2186" s="9"/>
      <c r="BZ2186" s="9"/>
      <c r="CA2186" s="9"/>
      <c r="CB2186" s="9"/>
      <c r="CC2186" s="9"/>
      <c r="CD2186" s="9"/>
      <c r="CE2186" s="9"/>
      <c r="CF2186" s="9"/>
      <c r="CG2186" s="9"/>
      <c r="CH2186" s="9"/>
      <c r="CI2186" s="9"/>
      <c r="CJ2186" s="9"/>
      <c r="CK2186" s="9"/>
      <c r="CL2186" s="9"/>
      <c r="CM2186" s="9"/>
      <c r="CN2186" s="9"/>
      <c r="CO2186" s="9"/>
      <c r="CP2186" s="9"/>
      <c r="CQ2186" s="9"/>
      <c r="CR2186" s="9"/>
      <c r="CS2186" s="9"/>
      <c r="CT2186" s="9"/>
      <c r="CU2186" s="9"/>
      <c r="CV2186" s="9"/>
      <c r="CW2186" s="9"/>
      <c r="CX2186" s="9"/>
      <c r="CY2186" s="9"/>
      <c r="CZ2186" s="9"/>
      <c r="DA2186" s="9"/>
      <c r="DB2186" s="9"/>
      <c r="DC2186" s="9"/>
      <c r="DD2186" s="9"/>
      <c r="DE2186" s="9"/>
      <c r="DF2186" s="9"/>
      <c r="DG2186" s="9"/>
      <c r="DH2186" s="9"/>
      <c r="DI2186" s="9"/>
      <c r="DJ2186" s="9"/>
      <c r="DK2186" s="9"/>
      <c r="DL2186" s="9"/>
      <c r="DM2186" s="9"/>
      <c r="DN2186" s="9"/>
      <c r="DO2186" s="9"/>
      <c r="DP2186" s="9"/>
      <c r="DQ2186" s="9"/>
    </row>
    <row r="2187" spans="1:121" hidden="1">
      <c r="A2187" s="9"/>
      <c r="B2187" s="9"/>
      <c r="C2187" s="9"/>
      <c r="D2187" s="9"/>
      <c r="E2187" s="9"/>
      <c r="F2187" s="9"/>
      <c r="G2187" s="9"/>
      <c r="H2187" s="9"/>
      <c r="I2187" s="9"/>
      <c r="J2187" s="9"/>
      <c r="K2187" s="9"/>
      <c r="L2187" s="9"/>
      <c r="M2187" s="9"/>
      <c r="N2187" s="9"/>
      <c r="O2187" s="9"/>
      <c r="P2187" s="9"/>
      <c r="Q2187" s="9"/>
      <c r="R2187" s="9"/>
      <c r="S2187" s="9"/>
      <c r="T2187" s="9"/>
      <c r="U2187" s="9"/>
      <c r="V2187" s="9"/>
      <c r="W2187" s="9"/>
      <c r="X2187" s="9"/>
      <c r="Y2187" s="9"/>
      <c r="Z2187" s="9"/>
      <c r="AA2187" s="9"/>
      <c r="AB2187" s="9"/>
      <c r="AC2187" s="9"/>
      <c r="AD2187" s="9"/>
      <c r="AE2187" s="9"/>
      <c r="AF2187" s="9"/>
      <c r="AG2187" s="9"/>
      <c r="AH2187" s="9"/>
      <c r="AI2187" s="9"/>
      <c r="AJ2187" s="9"/>
      <c r="AK2187" s="9"/>
      <c r="AL2187" s="9"/>
      <c r="AM2187" s="9"/>
      <c r="AN2187" s="9"/>
      <c r="AO2187" s="9"/>
      <c r="AP2187" s="9"/>
      <c r="AQ2187" s="9"/>
      <c r="AR2187" s="9"/>
      <c r="AS2187" s="9"/>
      <c r="AT2187" s="9"/>
      <c r="AU2187" s="9"/>
      <c r="AV2187" s="9"/>
      <c r="AW2187" s="9"/>
      <c r="AX2187" s="9"/>
      <c r="AY2187" s="9"/>
      <c r="AZ2187" s="9"/>
      <c r="BA2187" s="9"/>
      <c r="BB2187" s="9"/>
      <c r="BC2187" s="9"/>
      <c r="BD2187" s="9"/>
      <c r="BE2187" s="9"/>
      <c r="BF2187" s="9"/>
      <c r="BG2187" s="9"/>
      <c r="BH2187" s="9"/>
      <c r="BI2187" s="9"/>
      <c r="BJ2187" s="9"/>
      <c r="BK2187" s="9"/>
      <c r="BL2187" s="9"/>
      <c r="BM2187" s="9"/>
      <c r="BN2187" s="9"/>
      <c r="BO2187" s="9"/>
      <c r="BP2187" s="9"/>
      <c r="BQ2187" s="9"/>
      <c r="BR2187" s="9"/>
      <c r="BS2187" s="9"/>
      <c r="BT2187" s="9"/>
      <c r="BU2187" s="9"/>
      <c r="BV2187" s="9"/>
      <c r="BW2187" s="9"/>
      <c r="BX2187" s="9"/>
      <c r="BY2187" s="9"/>
      <c r="BZ2187" s="9"/>
      <c r="CA2187" s="9"/>
      <c r="CB2187" s="9"/>
      <c r="CC2187" s="9"/>
      <c r="CD2187" s="9"/>
      <c r="CE2187" s="9"/>
      <c r="CF2187" s="9"/>
      <c r="CG2187" s="9"/>
      <c r="CH2187" s="9"/>
      <c r="CI2187" s="9"/>
      <c r="CJ2187" s="9"/>
      <c r="CK2187" s="9"/>
      <c r="CL2187" s="9"/>
      <c r="CM2187" s="9"/>
      <c r="CN2187" s="9"/>
      <c r="CO2187" s="9"/>
      <c r="CP2187" s="9"/>
      <c r="CQ2187" s="9"/>
      <c r="CR2187" s="9"/>
      <c r="CS2187" s="9"/>
      <c r="CT2187" s="9"/>
      <c r="CU2187" s="9"/>
      <c r="CV2187" s="9"/>
      <c r="CW2187" s="9"/>
      <c r="CX2187" s="9"/>
      <c r="CY2187" s="9"/>
      <c r="CZ2187" s="9"/>
      <c r="DA2187" s="9"/>
      <c r="DB2187" s="9"/>
      <c r="DC2187" s="9"/>
      <c r="DD2187" s="9"/>
      <c r="DE2187" s="9"/>
      <c r="DF2187" s="9"/>
      <c r="DG2187" s="9"/>
      <c r="DH2187" s="9"/>
      <c r="DI2187" s="9"/>
      <c r="DJ2187" s="9"/>
      <c r="DK2187" s="9"/>
      <c r="DL2187" s="9"/>
      <c r="DM2187" s="9"/>
      <c r="DN2187" s="9"/>
      <c r="DO2187" s="9"/>
      <c r="DP2187" s="9"/>
      <c r="DQ2187" s="9"/>
    </row>
    <row r="2188" spans="1:121" hidden="1">
      <c r="A2188" s="9"/>
      <c r="B2188" s="9"/>
      <c r="C2188" s="9"/>
      <c r="D2188" s="9"/>
      <c r="E2188" s="9"/>
      <c r="F2188" s="9"/>
      <c r="G2188" s="9"/>
      <c r="H2188" s="9"/>
      <c r="I2188" s="9"/>
      <c r="J2188" s="9"/>
      <c r="K2188" s="9"/>
      <c r="L2188" s="9"/>
      <c r="M2188" s="9"/>
      <c r="N2188" s="9"/>
      <c r="O2188" s="9"/>
      <c r="P2188" s="9"/>
      <c r="Q2188" s="9"/>
      <c r="R2188" s="9"/>
      <c r="S2188" s="9"/>
      <c r="T2188" s="9"/>
      <c r="U2188" s="9"/>
      <c r="V2188" s="9"/>
      <c r="W2188" s="9"/>
      <c r="X2188" s="9"/>
      <c r="Y2188" s="9"/>
      <c r="Z2188" s="9"/>
      <c r="AA2188" s="9"/>
      <c r="AB2188" s="9"/>
      <c r="AC2188" s="9"/>
      <c r="AD2188" s="9"/>
      <c r="AE2188" s="9"/>
      <c r="AF2188" s="9"/>
      <c r="AG2188" s="9"/>
      <c r="AH2188" s="9"/>
      <c r="AI2188" s="9"/>
      <c r="AJ2188" s="9"/>
      <c r="AK2188" s="9"/>
      <c r="AL2188" s="9"/>
      <c r="AM2188" s="9"/>
      <c r="AN2188" s="9"/>
      <c r="AO2188" s="9"/>
      <c r="AP2188" s="9"/>
      <c r="AQ2188" s="9"/>
      <c r="AR2188" s="9"/>
      <c r="AS2188" s="9"/>
      <c r="AT2188" s="9"/>
      <c r="AU2188" s="9"/>
      <c r="AV2188" s="9"/>
      <c r="AW2188" s="9"/>
      <c r="AX2188" s="9"/>
      <c r="AY2188" s="9"/>
      <c r="AZ2188" s="9"/>
      <c r="BA2188" s="9"/>
      <c r="BB2188" s="9"/>
      <c r="BC2188" s="9"/>
      <c r="BD2188" s="9"/>
      <c r="BE2188" s="9"/>
      <c r="BF2188" s="9"/>
      <c r="BG2188" s="9"/>
      <c r="BH2188" s="9"/>
      <c r="BI2188" s="9"/>
      <c r="BJ2188" s="9"/>
      <c r="BK2188" s="9"/>
      <c r="BL2188" s="9"/>
      <c r="BM2188" s="9"/>
      <c r="BN2188" s="9"/>
      <c r="BO2188" s="9"/>
      <c r="BP2188" s="9"/>
      <c r="BQ2188" s="9"/>
      <c r="BR2188" s="9"/>
      <c r="BS2188" s="9"/>
      <c r="BT2188" s="9"/>
      <c r="BU2188" s="9"/>
      <c r="BV2188" s="9"/>
      <c r="BW2188" s="9"/>
      <c r="BX2188" s="9"/>
      <c r="BY2188" s="9"/>
      <c r="BZ2188" s="9"/>
      <c r="CA2188" s="9"/>
      <c r="CB2188" s="9"/>
      <c r="CC2188" s="9"/>
      <c r="CD2188" s="9"/>
      <c r="CE2188" s="9"/>
      <c r="CF2188" s="9"/>
      <c r="CG2188" s="9"/>
      <c r="CH2188" s="9"/>
      <c r="CI2188" s="9"/>
      <c r="CJ2188" s="9"/>
      <c r="CK2188" s="9"/>
      <c r="CL2188" s="9"/>
      <c r="CM2188" s="9"/>
      <c r="CN2188" s="9"/>
      <c r="CO2188" s="9"/>
      <c r="CP2188" s="9"/>
      <c r="CQ2188" s="9"/>
      <c r="CR2188" s="9"/>
      <c r="CS2188" s="9"/>
      <c r="CT2188" s="9"/>
      <c r="CU2188" s="9"/>
      <c r="CV2188" s="9"/>
      <c r="CW2188" s="9"/>
      <c r="CX2188" s="9"/>
      <c r="CY2188" s="9"/>
      <c r="CZ2188" s="9"/>
      <c r="DA2188" s="9"/>
      <c r="DB2188" s="9"/>
      <c r="DC2188" s="9"/>
      <c r="DD2188" s="9"/>
      <c r="DE2188" s="9"/>
      <c r="DF2188" s="9"/>
      <c r="DG2188" s="9"/>
      <c r="DH2188" s="9"/>
      <c r="DI2188" s="9"/>
      <c r="DJ2188" s="9"/>
      <c r="DK2188" s="9"/>
      <c r="DL2188" s="9"/>
      <c r="DM2188" s="9"/>
      <c r="DN2188" s="9"/>
      <c r="DO2188" s="9"/>
      <c r="DP2188" s="9"/>
      <c r="DQ2188" s="9"/>
    </row>
    <row r="2189" spans="1:121" hidden="1">
      <c r="A2189" s="9"/>
      <c r="B2189" s="9"/>
      <c r="C2189" s="9"/>
      <c r="D2189" s="9"/>
      <c r="E2189" s="9"/>
      <c r="F2189" s="9"/>
      <c r="G2189" s="9"/>
      <c r="H2189" s="9"/>
      <c r="I2189" s="9"/>
      <c r="J2189" s="9"/>
      <c r="K2189" s="9"/>
      <c r="L2189" s="9"/>
      <c r="M2189" s="9"/>
      <c r="N2189" s="9"/>
      <c r="O2189" s="9"/>
      <c r="P2189" s="9"/>
      <c r="Q2189" s="9"/>
      <c r="R2189" s="9"/>
      <c r="S2189" s="9"/>
      <c r="T2189" s="9"/>
      <c r="U2189" s="9"/>
      <c r="V2189" s="9"/>
      <c r="W2189" s="9"/>
      <c r="X2189" s="9"/>
      <c r="Y2189" s="9"/>
      <c r="Z2189" s="9"/>
      <c r="AA2189" s="9"/>
      <c r="AB2189" s="9"/>
      <c r="AC2189" s="9"/>
      <c r="AD2189" s="9"/>
      <c r="AE2189" s="9"/>
      <c r="AF2189" s="9"/>
      <c r="AG2189" s="9"/>
      <c r="AH2189" s="9"/>
      <c r="AI2189" s="9"/>
      <c r="AJ2189" s="9"/>
      <c r="AK2189" s="9"/>
      <c r="AL2189" s="9"/>
      <c r="AM2189" s="9"/>
      <c r="AN2189" s="9"/>
      <c r="AO2189" s="9"/>
      <c r="AP2189" s="9"/>
      <c r="AQ2189" s="9"/>
      <c r="AR2189" s="9"/>
      <c r="AS2189" s="9"/>
      <c r="AT2189" s="9"/>
      <c r="AU2189" s="9"/>
      <c r="AV2189" s="9"/>
      <c r="AW2189" s="9"/>
      <c r="AX2189" s="9"/>
      <c r="AY2189" s="9"/>
      <c r="AZ2189" s="9"/>
      <c r="BA2189" s="9"/>
      <c r="BB2189" s="9"/>
      <c r="BC2189" s="9"/>
      <c r="BD2189" s="9"/>
      <c r="BE2189" s="9"/>
      <c r="BF2189" s="9"/>
      <c r="BG2189" s="9"/>
      <c r="BH2189" s="9"/>
      <c r="BI2189" s="9"/>
      <c r="BJ2189" s="9"/>
      <c r="BK2189" s="9"/>
      <c r="BL2189" s="9"/>
      <c r="BM2189" s="9"/>
      <c r="BN2189" s="9"/>
      <c r="BO2189" s="9"/>
      <c r="BP2189" s="9"/>
      <c r="BQ2189" s="9"/>
      <c r="BR2189" s="9"/>
      <c r="BS2189" s="9"/>
      <c r="BT2189" s="9"/>
      <c r="BU2189" s="9"/>
      <c r="BV2189" s="9"/>
      <c r="BW2189" s="9"/>
      <c r="BX2189" s="9"/>
      <c r="BY2189" s="9"/>
      <c r="BZ2189" s="9"/>
      <c r="CA2189" s="9"/>
      <c r="CB2189" s="9"/>
      <c r="CC2189" s="9"/>
      <c r="CD2189" s="9"/>
      <c r="CE2189" s="9"/>
      <c r="CF2189" s="9"/>
      <c r="CG2189" s="9"/>
      <c r="CH2189" s="9"/>
      <c r="CI2189" s="9"/>
      <c r="CJ2189" s="9"/>
      <c r="CK2189" s="9"/>
      <c r="CL2189" s="9"/>
      <c r="CM2189" s="9"/>
      <c r="CN2189" s="9"/>
      <c r="CO2189" s="9"/>
      <c r="CP2189" s="9"/>
      <c r="CQ2189" s="9"/>
      <c r="CR2189" s="9"/>
      <c r="CS2189" s="9"/>
      <c r="CT2189" s="9"/>
      <c r="CU2189" s="9"/>
      <c r="CV2189" s="9"/>
      <c r="CW2189" s="9"/>
      <c r="CX2189" s="9"/>
      <c r="CY2189" s="9"/>
      <c r="CZ2189" s="9"/>
      <c r="DA2189" s="9"/>
      <c r="DB2189" s="9"/>
      <c r="DC2189" s="9"/>
      <c r="DD2189" s="9"/>
      <c r="DE2189" s="9"/>
      <c r="DF2189" s="9"/>
      <c r="DG2189" s="9"/>
      <c r="DH2189" s="9"/>
      <c r="DI2189" s="9"/>
      <c r="DJ2189" s="9"/>
      <c r="DK2189" s="9"/>
      <c r="DL2189" s="9"/>
      <c r="DM2189" s="9"/>
      <c r="DN2189" s="9"/>
      <c r="DO2189" s="9"/>
      <c r="DP2189" s="9"/>
      <c r="DQ2189" s="9"/>
    </row>
    <row r="2190" spans="1:121" hidden="1">
      <c r="A2190" s="9"/>
      <c r="B2190" s="9"/>
      <c r="C2190" s="9"/>
      <c r="D2190" s="9"/>
      <c r="E2190" s="9"/>
      <c r="F2190" s="9"/>
      <c r="G2190" s="9"/>
      <c r="H2190" s="9"/>
      <c r="I2190" s="9"/>
      <c r="J2190" s="9"/>
      <c r="K2190" s="9"/>
      <c r="L2190" s="9"/>
      <c r="M2190" s="9"/>
      <c r="N2190" s="9"/>
      <c r="O2190" s="9"/>
      <c r="P2190" s="9"/>
      <c r="Q2190" s="9"/>
      <c r="R2190" s="9"/>
      <c r="S2190" s="9"/>
      <c r="T2190" s="9"/>
      <c r="U2190" s="9"/>
      <c r="V2190" s="9"/>
      <c r="W2190" s="9"/>
      <c r="X2190" s="9"/>
      <c r="Y2190" s="9"/>
      <c r="Z2190" s="9"/>
      <c r="AA2190" s="9"/>
      <c r="AB2190" s="9"/>
      <c r="AC2190" s="9"/>
      <c r="AD2190" s="9"/>
      <c r="AE2190" s="9"/>
      <c r="AF2190" s="9"/>
      <c r="AG2190" s="9"/>
      <c r="AH2190" s="9"/>
      <c r="AI2190" s="9"/>
      <c r="AJ2190" s="9"/>
      <c r="AK2190" s="9"/>
      <c r="AL2190" s="9"/>
      <c r="AM2190" s="9"/>
      <c r="AN2190" s="9"/>
      <c r="AO2190" s="9"/>
      <c r="AP2190" s="9"/>
      <c r="AQ2190" s="9"/>
      <c r="AR2190" s="9"/>
      <c r="AS2190" s="9"/>
      <c r="AT2190" s="9"/>
      <c r="AU2190" s="9"/>
      <c r="AV2190" s="9"/>
      <c r="AW2190" s="9"/>
      <c r="AX2190" s="9"/>
      <c r="AY2190" s="9"/>
      <c r="AZ2190" s="9"/>
      <c r="BA2190" s="9"/>
      <c r="BB2190" s="9"/>
      <c r="BC2190" s="9"/>
      <c r="BD2190" s="9"/>
      <c r="BE2190" s="9"/>
      <c r="BF2190" s="9"/>
      <c r="BG2190" s="9"/>
      <c r="BH2190" s="9"/>
      <c r="BI2190" s="9"/>
      <c r="BJ2190" s="9"/>
      <c r="BK2190" s="9"/>
      <c r="BL2190" s="9"/>
      <c r="BM2190" s="9"/>
      <c r="BN2190" s="9"/>
      <c r="BO2190" s="9"/>
      <c r="BP2190" s="9"/>
      <c r="BQ2190" s="9"/>
      <c r="BR2190" s="9"/>
      <c r="BS2190" s="9"/>
      <c r="BT2190" s="9"/>
      <c r="BU2190" s="9"/>
      <c r="BV2190" s="9"/>
      <c r="BW2190" s="9"/>
      <c r="BX2190" s="9"/>
      <c r="BY2190" s="9"/>
      <c r="BZ2190" s="9"/>
      <c r="CA2190" s="9"/>
      <c r="CB2190" s="9"/>
      <c r="CC2190" s="9"/>
      <c r="CD2190" s="9"/>
      <c r="CE2190" s="9"/>
      <c r="CF2190" s="9"/>
      <c r="CG2190" s="9"/>
      <c r="CH2190" s="9"/>
      <c r="CI2190" s="9"/>
      <c r="CJ2190" s="9"/>
      <c r="CK2190" s="9"/>
      <c r="CL2190" s="9"/>
      <c r="CM2190" s="9"/>
      <c r="CN2190" s="9"/>
      <c r="CO2190" s="9"/>
      <c r="CP2190" s="9"/>
      <c r="CQ2190" s="9"/>
      <c r="CR2190" s="9"/>
      <c r="CS2190" s="9"/>
      <c r="CT2190" s="9"/>
      <c r="CU2190" s="9"/>
      <c r="CV2190" s="9"/>
      <c r="CW2190" s="9"/>
      <c r="CX2190" s="9"/>
      <c r="CY2190" s="9"/>
      <c r="CZ2190" s="9"/>
      <c r="DA2190" s="9"/>
      <c r="DB2190" s="9"/>
      <c r="DC2190" s="9"/>
      <c r="DD2190" s="9"/>
      <c r="DE2190" s="9"/>
      <c r="DF2190" s="9"/>
      <c r="DG2190" s="9"/>
      <c r="DH2190" s="9"/>
      <c r="DI2190" s="9"/>
      <c r="DJ2190" s="9"/>
      <c r="DK2190" s="9"/>
      <c r="DL2190" s="9"/>
      <c r="DM2190" s="9"/>
      <c r="DN2190" s="9"/>
      <c r="DO2190" s="9"/>
      <c r="DP2190" s="9"/>
      <c r="DQ2190" s="9"/>
    </row>
    <row r="2191" spans="1:121" hidden="1">
      <c r="A2191" s="9"/>
      <c r="B2191" s="9"/>
      <c r="C2191" s="9"/>
      <c r="D2191" s="9"/>
      <c r="E2191" s="9"/>
      <c r="F2191" s="9"/>
      <c r="G2191" s="9"/>
      <c r="H2191" s="9"/>
      <c r="I2191" s="9"/>
      <c r="J2191" s="9"/>
      <c r="K2191" s="9"/>
      <c r="L2191" s="9"/>
      <c r="M2191" s="9"/>
      <c r="N2191" s="9"/>
      <c r="O2191" s="9"/>
      <c r="P2191" s="9"/>
      <c r="Q2191" s="9"/>
      <c r="R2191" s="9"/>
      <c r="S2191" s="9"/>
      <c r="T2191" s="9"/>
      <c r="U2191" s="9"/>
      <c r="V2191" s="9"/>
      <c r="W2191" s="9"/>
      <c r="X2191" s="9"/>
      <c r="Y2191" s="9"/>
      <c r="Z2191" s="9"/>
      <c r="AA2191" s="9"/>
      <c r="AB2191" s="9"/>
      <c r="AC2191" s="9"/>
      <c r="AD2191" s="9"/>
      <c r="AE2191" s="9"/>
      <c r="AF2191" s="9"/>
      <c r="AG2191" s="9"/>
      <c r="AH2191" s="9"/>
      <c r="AI2191" s="9"/>
      <c r="AJ2191" s="9"/>
      <c r="AK2191" s="9"/>
      <c r="AL2191" s="9"/>
      <c r="AM2191" s="9"/>
      <c r="AN2191" s="9"/>
      <c r="AO2191" s="9"/>
      <c r="AP2191" s="9"/>
      <c r="AQ2191" s="9"/>
      <c r="AR2191" s="9"/>
      <c r="AS2191" s="9"/>
      <c r="AT2191" s="9"/>
      <c r="AU2191" s="9"/>
      <c r="AV2191" s="9"/>
      <c r="AW2191" s="9"/>
      <c r="AX2191" s="9"/>
      <c r="AY2191" s="9"/>
      <c r="AZ2191" s="9"/>
      <c r="BA2191" s="9"/>
      <c r="BB2191" s="9"/>
      <c r="BC2191" s="9"/>
      <c r="BD2191" s="9"/>
      <c r="BE2191" s="9"/>
      <c r="BF2191" s="9"/>
      <c r="BG2191" s="9"/>
      <c r="BH2191" s="9"/>
      <c r="BI2191" s="9"/>
      <c r="BJ2191" s="9"/>
      <c r="BK2191" s="9"/>
      <c r="BL2191" s="9"/>
      <c r="BM2191" s="9"/>
      <c r="BN2191" s="9"/>
      <c r="BO2191" s="9"/>
      <c r="BP2191" s="9"/>
      <c r="BQ2191" s="9"/>
      <c r="BR2191" s="9"/>
      <c r="BS2191" s="9"/>
      <c r="BT2191" s="9"/>
      <c r="BU2191" s="9"/>
      <c r="BV2191" s="9"/>
      <c r="BW2191" s="9"/>
      <c r="BX2191" s="9"/>
      <c r="BY2191" s="9"/>
      <c r="BZ2191" s="9"/>
      <c r="CA2191" s="9"/>
      <c r="CB2191" s="9"/>
      <c r="CC2191" s="9"/>
      <c r="CD2191" s="9"/>
      <c r="CE2191" s="9"/>
      <c r="CF2191" s="9"/>
      <c r="CG2191" s="9"/>
      <c r="CH2191" s="9"/>
      <c r="CI2191" s="9"/>
      <c r="CJ2191" s="9"/>
      <c r="CK2191" s="9"/>
      <c r="CL2191" s="9"/>
      <c r="CM2191" s="9"/>
      <c r="CN2191" s="9"/>
      <c r="CO2191" s="9"/>
      <c r="CP2191" s="9"/>
      <c r="CQ2191" s="9"/>
      <c r="CR2191" s="9"/>
      <c r="CS2191" s="9"/>
      <c r="CT2191" s="9"/>
      <c r="CU2191" s="9"/>
      <c r="CV2191" s="9"/>
      <c r="CW2191" s="9"/>
      <c r="CX2191" s="9"/>
      <c r="CY2191" s="9"/>
      <c r="CZ2191" s="9"/>
      <c r="DA2191" s="9"/>
      <c r="DB2191" s="9"/>
      <c r="DC2191" s="9"/>
      <c r="DD2191" s="9"/>
      <c r="DE2191" s="9"/>
      <c r="DF2191" s="9"/>
      <c r="DG2191" s="9"/>
      <c r="DH2191" s="9"/>
      <c r="DI2191" s="9"/>
      <c r="DJ2191" s="9"/>
      <c r="DK2191" s="9"/>
      <c r="DL2191" s="9"/>
      <c r="DM2191" s="9"/>
      <c r="DN2191" s="9"/>
      <c r="DO2191" s="9"/>
      <c r="DP2191" s="9"/>
      <c r="DQ2191" s="9"/>
    </row>
    <row r="2192" spans="1:121" hidden="1">
      <c r="A2192" s="9"/>
      <c r="B2192" s="9"/>
      <c r="C2192" s="9"/>
      <c r="D2192" s="9"/>
      <c r="E2192" s="9"/>
      <c r="F2192" s="9"/>
      <c r="G2192" s="9"/>
      <c r="H2192" s="9"/>
      <c r="I2192" s="9"/>
      <c r="J2192" s="9"/>
      <c r="K2192" s="9"/>
      <c r="L2192" s="9"/>
      <c r="M2192" s="9"/>
      <c r="N2192" s="9"/>
      <c r="O2192" s="9"/>
      <c r="P2192" s="9"/>
      <c r="Q2192" s="9"/>
      <c r="R2192" s="9"/>
      <c r="S2192" s="9"/>
      <c r="T2192" s="9"/>
      <c r="U2192" s="9"/>
      <c r="V2192" s="9"/>
      <c r="W2192" s="9"/>
      <c r="X2192" s="9"/>
      <c r="Y2192" s="9"/>
      <c r="Z2192" s="9"/>
      <c r="AA2192" s="9"/>
      <c r="AB2192" s="9"/>
      <c r="AC2192" s="9"/>
      <c r="AD2192" s="9"/>
      <c r="AE2192" s="9"/>
      <c r="AF2192" s="9"/>
      <c r="AG2192" s="9"/>
      <c r="AH2192" s="9"/>
      <c r="AI2192" s="9"/>
      <c r="AJ2192" s="9"/>
      <c r="AK2192" s="9"/>
      <c r="AL2192" s="9"/>
      <c r="AM2192" s="9"/>
      <c r="AN2192" s="9"/>
      <c r="AO2192" s="9"/>
      <c r="AP2192" s="9"/>
      <c r="AQ2192" s="9"/>
      <c r="AR2192" s="9"/>
      <c r="AS2192" s="9"/>
      <c r="AT2192" s="9"/>
      <c r="AU2192" s="9"/>
      <c r="AV2192" s="9"/>
      <c r="AW2192" s="9"/>
      <c r="AX2192" s="9"/>
      <c r="AY2192" s="9"/>
      <c r="AZ2192" s="9"/>
      <c r="BA2192" s="9"/>
      <c r="BB2192" s="9"/>
      <c r="BC2192" s="9"/>
      <c r="BD2192" s="9"/>
      <c r="BE2192" s="9"/>
      <c r="BF2192" s="9"/>
      <c r="BG2192" s="9"/>
      <c r="BH2192" s="9"/>
      <c r="BI2192" s="9"/>
      <c r="BJ2192" s="9"/>
      <c r="BK2192" s="9"/>
      <c r="BL2192" s="9"/>
      <c r="BM2192" s="9"/>
      <c r="BN2192" s="9"/>
      <c r="BO2192" s="9"/>
      <c r="BP2192" s="9"/>
      <c r="BQ2192" s="9"/>
      <c r="BR2192" s="9"/>
      <c r="BS2192" s="9"/>
      <c r="BT2192" s="9"/>
      <c r="BU2192" s="9"/>
      <c r="BV2192" s="9"/>
      <c r="BW2192" s="9"/>
      <c r="BX2192" s="9"/>
      <c r="BY2192" s="9"/>
      <c r="BZ2192" s="9"/>
      <c r="CA2192" s="9"/>
      <c r="CB2192" s="9"/>
      <c r="CC2192" s="9"/>
      <c r="CD2192" s="9"/>
      <c r="CE2192" s="9"/>
      <c r="CF2192" s="9"/>
      <c r="CG2192" s="9"/>
      <c r="CH2192" s="9"/>
      <c r="CI2192" s="9"/>
      <c r="CJ2192" s="9"/>
      <c r="CK2192" s="9"/>
      <c r="CL2192" s="9"/>
      <c r="CM2192" s="9"/>
      <c r="CN2192" s="9"/>
      <c r="CO2192" s="9"/>
      <c r="CP2192" s="9"/>
      <c r="CQ2192" s="9"/>
      <c r="CR2192" s="9"/>
      <c r="CS2192" s="9"/>
      <c r="CT2192" s="9"/>
      <c r="CU2192" s="9"/>
      <c r="CV2192" s="9"/>
      <c r="CW2192" s="9"/>
      <c r="CX2192" s="9"/>
      <c r="CY2192" s="9"/>
      <c r="CZ2192" s="9"/>
      <c r="DA2192" s="9"/>
      <c r="DB2192" s="9"/>
      <c r="DC2192" s="9"/>
      <c r="DD2192" s="9"/>
      <c r="DE2192" s="9"/>
      <c r="DF2192" s="9"/>
      <c r="DG2192" s="9"/>
      <c r="DH2192" s="9"/>
      <c r="DI2192" s="9"/>
      <c r="DJ2192" s="9"/>
      <c r="DK2192" s="9"/>
      <c r="DL2192" s="9"/>
      <c r="DM2192" s="9"/>
      <c r="DN2192" s="9"/>
      <c r="DO2192" s="9"/>
      <c r="DP2192" s="9"/>
      <c r="DQ2192" s="9"/>
    </row>
    <row r="2193" spans="1:121" hidden="1">
      <c r="A2193" s="9"/>
      <c r="B2193" s="9"/>
      <c r="C2193" s="9"/>
      <c r="D2193" s="9"/>
      <c r="E2193" s="9"/>
      <c r="F2193" s="9"/>
      <c r="G2193" s="9"/>
      <c r="H2193" s="9"/>
      <c r="I2193" s="9"/>
      <c r="J2193" s="9"/>
      <c r="K2193" s="9"/>
      <c r="L2193" s="9"/>
      <c r="M2193" s="9"/>
      <c r="N2193" s="9"/>
      <c r="O2193" s="9"/>
      <c r="P2193" s="9"/>
      <c r="Q2193" s="9"/>
      <c r="R2193" s="9"/>
      <c r="S2193" s="9"/>
      <c r="T2193" s="9"/>
      <c r="U2193" s="9"/>
      <c r="V2193" s="9"/>
      <c r="W2193" s="9"/>
      <c r="X2193" s="9"/>
      <c r="Y2193" s="9"/>
      <c r="Z2193" s="9"/>
      <c r="AA2193" s="9"/>
      <c r="AB2193" s="9"/>
      <c r="AC2193" s="9"/>
      <c r="AD2193" s="9"/>
      <c r="AE2193" s="9"/>
      <c r="AF2193" s="9"/>
      <c r="AG2193" s="9"/>
      <c r="AH2193" s="9"/>
      <c r="AI2193" s="9"/>
      <c r="AJ2193" s="9"/>
      <c r="AK2193" s="9"/>
      <c r="AL2193" s="9"/>
      <c r="AM2193" s="9"/>
      <c r="AN2193" s="9"/>
      <c r="AO2193" s="9"/>
      <c r="AP2193" s="9"/>
      <c r="AQ2193" s="9"/>
      <c r="AR2193" s="9"/>
      <c r="AS2193" s="9"/>
      <c r="AT2193" s="9"/>
      <c r="AU2193" s="9"/>
      <c r="AV2193" s="9"/>
      <c r="AW2193" s="9"/>
      <c r="AX2193" s="9"/>
      <c r="AY2193" s="9"/>
      <c r="AZ2193" s="9"/>
      <c r="BA2193" s="9"/>
      <c r="BB2193" s="9"/>
      <c r="BC2193" s="9"/>
      <c r="BD2193" s="9"/>
      <c r="BE2193" s="9"/>
      <c r="BF2193" s="9"/>
      <c r="BG2193" s="9"/>
      <c r="BH2193" s="9"/>
      <c r="BI2193" s="9"/>
      <c r="BJ2193" s="9"/>
      <c r="BK2193" s="9"/>
      <c r="BL2193" s="9"/>
      <c r="BM2193" s="9"/>
      <c r="BN2193" s="9"/>
      <c r="BO2193" s="9"/>
      <c r="BP2193" s="9"/>
      <c r="BQ2193" s="9"/>
      <c r="BR2193" s="9"/>
      <c r="BS2193" s="9"/>
      <c r="BT2193" s="9"/>
      <c r="BU2193" s="9"/>
      <c r="BV2193" s="9"/>
      <c r="BW2193" s="9"/>
      <c r="BX2193" s="9"/>
      <c r="BY2193" s="9"/>
      <c r="BZ2193" s="9"/>
      <c r="CA2193" s="9"/>
      <c r="CB2193" s="9"/>
      <c r="CC2193" s="9"/>
      <c r="CD2193" s="9"/>
      <c r="CE2193" s="9"/>
      <c r="CF2193" s="9"/>
      <c r="CG2193" s="9"/>
      <c r="CH2193" s="9"/>
      <c r="CI2193" s="9"/>
      <c r="CJ2193" s="9"/>
      <c r="CK2193" s="9"/>
      <c r="CL2193" s="9"/>
      <c r="CM2193" s="9"/>
      <c r="CN2193" s="9"/>
      <c r="CO2193" s="9"/>
      <c r="CP2193" s="9"/>
      <c r="CQ2193" s="9"/>
      <c r="CR2193" s="9"/>
      <c r="CS2193" s="9"/>
      <c r="CT2193" s="9"/>
      <c r="CU2193" s="9"/>
      <c r="CV2193" s="9"/>
      <c r="CW2193" s="9"/>
      <c r="CX2193" s="9"/>
      <c r="CY2193" s="9"/>
      <c r="CZ2193" s="9"/>
      <c r="DA2193" s="9"/>
      <c r="DB2193" s="9"/>
      <c r="DC2193" s="9"/>
      <c r="DD2193" s="9"/>
      <c r="DE2193" s="9"/>
      <c r="DF2193" s="9"/>
      <c r="DG2193" s="9"/>
      <c r="DH2193" s="9"/>
      <c r="DI2193" s="9"/>
      <c r="DJ2193" s="9"/>
      <c r="DK2193" s="9"/>
      <c r="DL2193" s="9"/>
      <c r="DM2193" s="9"/>
      <c r="DN2193" s="9"/>
      <c r="DO2193" s="9"/>
      <c r="DP2193" s="9"/>
      <c r="DQ2193" s="9"/>
    </row>
    <row r="2194" spans="1:121" hidden="1">
      <c r="A2194" s="9"/>
      <c r="B2194" s="9"/>
      <c r="C2194" s="9"/>
      <c r="D2194" s="9"/>
      <c r="E2194" s="9"/>
      <c r="F2194" s="9"/>
      <c r="G2194" s="9"/>
      <c r="H2194" s="9"/>
      <c r="I2194" s="9"/>
      <c r="J2194" s="9"/>
      <c r="K2194" s="9"/>
      <c r="L2194" s="9"/>
      <c r="M2194" s="9"/>
      <c r="N2194" s="9"/>
      <c r="O2194" s="9"/>
      <c r="P2194" s="9"/>
      <c r="Q2194" s="9"/>
      <c r="R2194" s="9"/>
      <c r="S2194" s="9"/>
      <c r="T2194" s="9"/>
      <c r="U2194" s="9"/>
      <c r="V2194" s="9"/>
      <c r="W2194" s="9"/>
      <c r="X2194" s="9"/>
      <c r="Y2194" s="9"/>
      <c r="Z2194" s="9"/>
      <c r="AA2194" s="9"/>
      <c r="AB2194" s="9"/>
      <c r="AC2194" s="9"/>
      <c r="AD2194" s="9"/>
      <c r="AE2194" s="9"/>
      <c r="AF2194" s="9"/>
      <c r="AG2194" s="9"/>
      <c r="AH2194" s="9"/>
      <c r="AI2194" s="9"/>
      <c r="AJ2194" s="9"/>
      <c r="AK2194" s="9"/>
      <c r="AL2194" s="9"/>
      <c r="AM2194" s="9"/>
      <c r="AN2194" s="9"/>
      <c r="AO2194" s="9"/>
      <c r="AP2194" s="9"/>
      <c r="AQ2194" s="9"/>
      <c r="AR2194" s="9"/>
      <c r="AS2194" s="9"/>
      <c r="AT2194" s="9"/>
      <c r="AU2194" s="9"/>
      <c r="AV2194" s="9"/>
      <c r="AW2194" s="9"/>
      <c r="AX2194" s="9"/>
      <c r="AY2194" s="9"/>
      <c r="AZ2194" s="9"/>
      <c r="BA2194" s="9"/>
      <c r="BB2194" s="9"/>
      <c r="BC2194" s="9"/>
      <c r="BD2194" s="9"/>
      <c r="BE2194" s="9"/>
      <c r="BF2194" s="9"/>
      <c r="BG2194" s="9"/>
      <c r="BH2194" s="9"/>
      <c r="BI2194" s="9"/>
      <c r="BJ2194" s="9"/>
      <c r="BK2194" s="9"/>
      <c r="BL2194" s="9"/>
      <c r="BM2194" s="9"/>
      <c r="BN2194" s="9"/>
      <c r="BO2194" s="9"/>
      <c r="BP2194" s="9"/>
      <c r="BQ2194" s="9"/>
      <c r="BR2194" s="9"/>
      <c r="BS2194" s="9"/>
      <c r="BT2194" s="9"/>
      <c r="BU2194" s="9"/>
      <c r="BV2194" s="9"/>
      <c r="BW2194" s="9"/>
      <c r="BX2194" s="9"/>
      <c r="BY2194" s="9"/>
      <c r="BZ2194" s="9"/>
      <c r="CA2194" s="9"/>
      <c r="CB2194" s="9"/>
      <c r="CC2194" s="9"/>
      <c r="CD2194" s="9"/>
      <c r="CE2194" s="9"/>
      <c r="CF2194" s="9"/>
      <c r="CG2194" s="9"/>
      <c r="CH2194" s="9"/>
      <c r="CI2194" s="9"/>
      <c r="CJ2194" s="9"/>
      <c r="CK2194" s="9"/>
      <c r="CL2194" s="9"/>
      <c r="CM2194" s="9"/>
      <c r="CN2194" s="9"/>
      <c r="CO2194" s="9"/>
      <c r="CP2194" s="9"/>
      <c r="CQ2194" s="9"/>
      <c r="CR2194" s="9"/>
      <c r="CS2194" s="9"/>
      <c r="CT2194" s="9"/>
      <c r="CU2194" s="9"/>
      <c r="CV2194" s="9"/>
      <c r="CW2194" s="9"/>
      <c r="CX2194" s="9"/>
      <c r="CY2194" s="9"/>
      <c r="CZ2194" s="9"/>
      <c r="DA2194" s="9"/>
      <c r="DB2194" s="9"/>
      <c r="DC2194" s="9"/>
      <c r="DD2194" s="9"/>
      <c r="DE2194" s="9"/>
      <c r="DF2194" s="9"/>
      <c r="DG2194" s="9"/>
      <c r="DH2194" s="9"/>
      <c r="DI2194" s="9"/>
      <c r="DJ2194" s="9"/>
      <c r="DK2194" s="9"/>
      <c r="DL2194" s="9"/>
      <c r="DM2194" s="9"/>
      <c r="DN2194" s="9"/>
      <c r="DO2194" s="9"/>
      <c r="DP2194" s="9"/>
      <c r="DQ2194" s="9"/>
    </row>
    <row r="2195" spans="1:121" hidden="1">
      <c r="A2195" s="9"/>
      <c r="B2195" s="9"/>
      <c r="C2195" s="9"/>
      <c r="D2195" s="9"/>
      <c r="E2195" s="9"/>
      <c r="F2195" s="9"/>
      <c r="G2195" s="9"/>
      <c r="H2195" s="9"/>
      <c r="I2195" s="9"/>
      <c r="J2195" s="9"/>
      <c r="K2195" s="9"/>
      <c r="L2195" s="9"/>
      <c r="M2195" s="9"/>
      <c r="N2195" s="9"/>
      <c r="O2195" s="9"/>
      <c r="P2195" s="9"/>
      <c r="Q2195" s="9"/>
      <c r="R2195" s="9"/>
      <c r="S2195" s="9"/>
      <c r="T2195" s="9"/>
      <c r="U2195" s="9"/>
      <c r="V2195" s="9"/>
      <c r="W2195" s="9"/>
      <c r="X2195" s="9"/>
      <c r="Y2195" s="9"/>
      <c r="Z2195" s="9"/>
      <c r="AA2195" s="9"/>
      <c r="AB2195" s="9"/>
      <c r="AC2195" s="9"/>
      <c r="AD2195" s="9"/>
      <c r="AE2195" s="9"/>
      <c r="AF2195" s="9"/>
      <c r="AG2195" s="9"/>
      <c r="AH2195" s="9"/>
      <c r="AI2195" s="9"/>
      <c r="AJ2195" s="9"/>
      <c r="AK2195" s="9"/>
      <c r="AL2195" s="9"/>
      <c r="AM2195" s="9"/>
      <c r="AN2195" s="9"/>
      <c r="AO2195" s="9"/>
      <c r="AP2195" s="9"/>
      <c r="AQ2195" s="9"/>
      <c r="AR2195" s="9"/>
      <c r="AS2195" s="9"/>
      <c r="AT2195" s="9"/>
      <c r="AU2195" s="9"/>
      <c r="AV2195" s="9"/>
      <c r="AW2195" s="9"/>
      <c r="AX2195" s="9"/>
      <c r="AY2195" s="9"/>
      <c r="AZ2195" s="9"/>
      <c r="BA2195" s="9"/>
      <c r="BB2195" s="9"/>
      <c r="BC2195" s="9"/>
      <c r="BD2195" s="9"/>
      <c r="BE2195" s="9"/>
      <c r="BF2195" s="9"/>
      <c r="BG2195" s="9"/>
      <c r="BH2195" s="9"/>
      <c r="BI2195" s="9"/>
      <c r="BJ2195" s="9"/>
      <c r="BK2195" s="9"/>
      <c r="BL2195" s="9"/>
      <c r="BM2195" s="9"/>
      <c r="BN2195" s="9"/>
      <c r="BO2195" s="9"/>
      <c r="BP2195" s="9"/>
      <c r="BQ2195" s="9"/>
      <c r="BR2195" s="9"/>
      <c r="BS2195" s="9"/>
      <c r="BT2195" s="9"/>
      <c r="BU2195" s="9"/>
      <c r="BV2195" s="9"/>
      <c r="BW2195" s="9"/>
      <c r="BX2195" s="9"/>
      <c r="BY2195" s="9"/>
      <c r="BZ2195" s="9"/>
      <c r="CA2195" s="9"/>
      <c r="CB2195" s="9"/>
      <c r="CC2195" s="9"/>
      <c r="CD2195" s="9"/>
      <c r="CE2195" s="9"/>
      <c r="CF2195" s="9"/>
      <c r="CG2195" s="9"/>
      <c r="CH2195" s="9"/>
      <c r="CI2195" s="9"/>
      <c r="CJ2195" s="9"/>
      <c r="CK2195" s="9"/>
      <c r="CL2195" s="9"/>
      <c r="CM2195" s="9"/>
      <c r="CN2195" s="9"/>
      <c r="CO2195" s="9"/>
      <c r="CP2195" s="9"/>
      <c r="CQ2195" s="9"/>
      <c r="CR2195" s="9"/>
      <c r="CS2195" s="9"/>
      <c r="CT2195" s="9"/>
      <c r="CU2195" s="9"/>
      <c r="CV2195" s="9"/>
      <c r="CW2195" s="9"/>
      <c r="CX2195" s="9"/>
      <c r="CY2195" s="9"/>
      <c r="CZ2195" s="9"/>
      <c r="DA2195" s="9"/>
      <c r="DB2195" s="9"/>
      <c r="DC2195" s="9"/>
      <c r="DD2195" s="9"/>
      <c r="DE2195" s="9"/>
      <c r="DF2195" s="9"/>
      <c r="DG2195" s="9"/>
      <c r="DH2195" s="9"/>
      <c r="DI2195" s="9"/>
      <c r="DJ2195" s="9"/>
      <c r="DK2195" s="9"/>
      <c r="DL2195" s="9"/>
      <c r="DM2195" s="9"/>
      <c r="DN2195" s="9"/>
      <c r="DO2195" s="9"/>
      <c r="DP2195" s="9"/>
      <c r="DQ2195" s="9"/>
    </row>
    <row r="2196" spans="1:121" hidden="1">
      <c r="A2196" s="9"/>
      <c r="B2196" s="9"/>
      <c r="C2196" s="9"/>
      <c r="D2196" s="9"/>
      <c r="E2196" s="9"/>
      <c r="F2196" s="9"/>
      <c r="G2196" s="9"/>
      <c r="H2196" s="9"/>
      <c r="I2196" s="9"/>
      <c r="J2196" s="9"/>
      <c r="K2196" s="9"/>
      <c r="L2196" s="9"/>
      <c r="M2196" s="9"/>
      <c r="N2196" s="9"/>
      <c r="O2196" s="9"/>
      <c r="P2196" s="9"/>
      <c r="Q2196" s="9"/>
      <c r="R2196" s="9"/>
      <c r="S2196" s="9"/>
      <c r="T2196" s="9"/>
      <c r="U2196" s="9"/>
      <c r="V2196" s="9"/>
      <c r="W2196" s="9"/>
      <c r="X2196" s="9"/>
      <c r="Y2196" s="9"/>
      <c r="Z2196" s="9"/>
      <c r="AA2196" s="9"/>
      <c r="AB2196" s="9"/>
      <c r="AC2196" s="9"/>
      <c r="AD2196" s="9"/>
      <c r="AE2196" s="9"/>
      <c r="AF2196" s="9"/>
      <c r="AG2196" s="9"/>
      <c r="AH2196" s="9"/>
      <c r="AI2196" s="9"/>
      <c r="AJ2196" s="9"/>
      <c r="AK2196" s="9"/>
      <c r="AL2196" s="9"/>
      <c r="AM2196" s="9"/>
      <c r="AN2196" s="9"/>
      <c r="AO2196" s="9"/>
      <c r="AP2196" s="9"/>
      <c r="AQ2196" s="9"/>
      <c r="AR2196" s="9"/>
      <c r="AS2196" s="9"/>
      <c r="AT2196" s="9"/>
      <c r="AU2196" s="9"/>
      <c r="AV2196" s="9"/>
      <c r="AW2196" s="9"/>
      <c r="AX2196" s="9"/>
      <c r="AY2196" s="9"/>
      <c r="AZ2196" s="9"/>
      <c r="BA2196" s="9"/>
      <c r="BB2196" s="9"/>
      <c r="BC2196" s="9"/>
      <c r="BD2196" s="9"/>
      <c r="BE2196" s="9"/>
      <c r="BF2196" s="9"/>
      <c r="BG2196" s="9"/>
      <c r="BH2196" s="9"/>
      <c r="BI2196" s="9"/>
      <c r="BJ2196" s="9"/>
      <c r="BK2196" s="9"/>
      <c r="BL2196" s="9"/>
      <c r="BM2196" s="9"/>
      <c r="BN2196" s="9"/>
      <c r="BO2196" s="9"/>
      <c r="BP2196" s="9"/>
      <c r="BQ2196" s="9"/>
      <c r="BR2196" s="9"/>
      <c r="BS2196" s="9"/>
      <c r="BT2196" s="9"/>
      <c r="BU2196" s="9"/>
      <c r="BV2196" s="9"/>
      <c r="BW2196" s="9"/>
      <c r="BX2196" s="9"/>
      <c r="BY2196" s="9"/>
      <c r="BZ2196" s="9"/>
      <c r="CA2196" s="9"/>
      <c r="CB2196" s="9"/>
      <c r="CC2196" s="9"/>
      <c r="CD2196" s="9"/>
      <c r="CE2196" s="9"/>
      <c r="CF2196" s="9"/>
      <c r="CG2196" s="9"/>
      <c r="CH2196" s="9"/>
      <c r="CI2196" s="9"/>
      <c r="CJ2196" s="9"/>
      <c r="CK2196" s="9"/>
      <c r="CL2196" s="9"/>
      <c r="CM2196" s="9"/>
      <c r="CN2196" s="9"/>
      <c r="CO2196" s="9"/>
      <c r="CP2196" s="9"/>
      <c r="CQ2196" s="9"/>
      <c r="CR2196" s="9"/>
      <c r="CS2196" s="9"/>
      <c r="CT2196" s="9"/>
      <c r="CU2196" s="9"/>
      <c r="CV2196" s="9"/>
      <c r="CW2196" s="9"/>
      <c r="CX2196" s="9"/>
      <c r="CY2196" s="9"/>
      <c r="CZ2196" s="9"/>
      <c r="DA2196" s="9"/>
      <c r="DB2196" s="9"/>
      <c r="DC2196" s="9"/>
      <c r="DD2196" s="9"/>
      <c r="DE2196" s="9"/>
      <c r="DF2196" s="9"/>
      <c r="DG2196" s="9"/>
      <c r="DH2196" s="9"/>
      <c r="DI2196" s="9"/>
      <c r="DJ2196" s="9"/>
      <c r="DK2196" s="9"/>
      <c r="DL2196" s="9"/>
      <c r="DM2196" s="9"/>
      <c r="DN2196" s="9"/>
      <c r="DO2196" s="9"/>
      <c r="DP2196" s="9"/>
      <c r="DQ2196" s="9"/>
    </row>
    <row r="2197" spans="1:121" hidden="1">
      <c r="A2197" s="9"/>
      <c r="B2197" s="9"/>
      <c r="C2197" s="9"/>
      <c r="D2197" s="9"/>
      <c r="E2197" s="9"/>
      <c r="F2197" s="9"/>
      <c r="G2197" s="9"/>
      <c r="H2197" s="9"/>
      <c r="I2197" s="9"/>
      <c r="J2197" s="9"/>
      <c r="K2197" s="9"/>
      <c r="L2197" s="9"/>
      <c r="M2197" s="9"/>
      <c r="N2197" s="9"/>
      <c r="O2197" s="9"/>
      <c r="P2197" s="9"/>
      <c r="Q2197" s="9"/>
      <c r="R2197" s="9"/>
      <c r="S2197" s="9"/>
      <c r="T2197" s="9"/>
      <c r="U2197" s="9"/>
      <c r="V2197" s="9"/>
      <c r="W2197" s="9"/>
      <c r="X2197" s="9"/>
      <c r="Y2197" s="9"/>
      <c r="Z2197" s="9"/>
      <c r="AA2197" s="9"/>
      <c r="AB2197" s="9"/>
      <c r="AC2197" s="9"/>
      <c r="AD2197" s="9"/>
      <c r="AE2197" s="9"/>
      <c r="AF2197" s="9"/>
      <c r="AG2197" s="9"/>
      <c r="AH2197" s="9"/>
      <c r="AI2197" s="9"/>
      <c r="AJ2197" s="9"/>
      <c r="AK2197" s="9"/>
      <c r="AL2197" s="9"/>
      <c r="AM2197" s="9"/>
      <c r="AN2197" s="9"/>
      <c r="AO2197" s="9"/>
      <c r="AP2197" s="9"/>
      <c r="AQ2197" s="9"/>
      <c r="AR2197" s="9"/>
      <c r="AS2197" s="9"/>
      <c r="AT2197" s="9"/>
      <c r="AU2197" s="9"/>
      <c r="AV2197" s="9"/>
      <c r="AW2197" s="9"/>
      <c r="AX2197" s="9"/>
      <c r="AY2197" s="9"/>
      <c r="AZ2197" s="9"/>
      <c r="BA2197" s="9"/>
      <c r="BB2197" s="9"/>
      <c r="BC2197" s="9"/>
      <c r="BD2197" s="9"/>
      <c r="BE2197" s="9"/>
      <c r="BF2197" s="9"/>
      <c r="BG2197" s="9"/>
      <c r="BH2197" s="9"/>
      <c r="BI2197" s="9"/>
      <c r="BJ2197" s="9"/>
      <c r="BK2197" s="9"/>
      <c r="BL2197" s="9"/>
      <c r="BM2197" s="9"/>
      <c r="BN2197" s="9"/>
      <c r="BO2197" s="9"/>
      <c r="BP2197" s="9"/>
      <c r="BQ2197" s="9"/>
      <c r="BR2197" s="9"/>
      <c r="BS2197" s="9"/>
      <c r="BT2197" s="9"/>
      <c r="BU2197" s="9"/>
      <c r="BV2197" s="9"/>
      <c r="BW2197" s="9"/>
      <c r="BX2197" s="9"/>
      <c r="BY2197" s="9"/>
      <c r="BZ2197" s="9"/>
      <c r="CA2197" s="9"/>
      <c r="CB2197" s="9"/>
      <c r="CC2197" s="9"/>
      <c r="CD2197" s="9"/>
      <c r="CE2197" s="9"/>
      <c r="CF2197" s="9"/>
      <c r="CG2197" s="9"/>
      <c r="CH2197" s="9"/>
      <c r="CI2197" s="9"/>
      <c r="CJ2197" s="9"/>
      <c r="CK2197" s="9"/>
      <c r="CL2197" s="9"/>
      <c r="CM2197" s="9"/>
      <c r="CN2197" s="9"/>
      <c r="CO2197" s="9"/>
      <c r="CP2197" s="9"/>
      <c r="CQ2197" s="9"/>
      <c r="CR2197" s="9"/>
      <c r="CS2197" s="9"/>
      <c r="CT2197" s="9"/>
      <c r="CU2197" s="9"/>
      <c r="CV2197" s="9"/>
      <c r="CW2197" s="9"/>
      <c r="CX2197" s="9"/>
      <c r="CY2197" s="9"/>
      <c r="CZ2197" s="9"/>
      <c r="DA2197" s="9"/>
      <c r="DB2197" s="9"/>
      <c r="DC2197" s="9"/>
      <c r="DD2197" s="9"/>
      <c r="DE2197" s="9"/>
      <c r="DF2197" s="9"/>
      <c r="DG2197" s="9"/>
      <c r="DH2197" s="9"/>
      <c r="DI2197" s="9"/>
      <c r="DJ2197" s="9"/>
      <c r="DK2197" s="9"/>
      <c r="DL2197" s="9"/>
      <c r="DM2197" s="9"/>
      <c r="DN2197" s="9"/>
      <c r="DO2197" s="9"/>
      <c r="DP2197" s="9"/>
      <c r="DQ2197" s="9"/>
    </row>
    <row r="2198" spans="1:121" hidden="1">
      <c r="A2198" s="9"/>
      <c r="B2198" s="9"/>
      <c r="C2198" s="9"/>
      <c r="D2198" s="9"/>
      <c r="E2198" s="9"/>
      <c r="F2198" s="9"/>
      <c r="G2198" s="9"/>
      <c r="H2198" s="9"/>
      <c r="I2198" s="9"/>
      <c r="J2198" s="9"/>
      <c r="K2198" s="9"/>
      <c r="L2198" s="9"/>
      <c r="M2198" s="9"/>
      <c r="N2198" s="9"/>
      <c r="O2198" s="9"/>
      <c r="P2198" s="9"/>
      <c r="Q2198" s="9"/>
      <c r="R2198" s="9"/>
      <c r="S2198" s="9"/>
      <c r="T2198" s="9"/>
      <c r="U2198" s="9"/>
      <c r="V2198" s="9"/>
      <c r="W2198" s="9"/>
      <c r="X2198" s="9"/>
      <c r="Y2198" s="9"/>
      <c r="Z2198" s="9"/>
      <c r="AA2198" s="9"/>
      <c r="AB2198" s="9"/>
      <c r="AC2198" s="9"/>
      <c r="AD2198" s="9"/>
      <c r="AE2198" s="9"/>
      <c r="AF2198" s="9"/>
      <c r="AG2198" s="9"/>
      <c r="AH2198" s="9"/>
      <c r="AI2198" s="9"/>
      <c r="AJ2198" s="9"/>
      <c r="AK2198" s="9"/>
      <c r="AL2198" s="9"/>
      <c r="AM2198" s="9"/>
      <c r="AN2198" s="9"/>
      <c r="AO2198" s="9"/>
      <c r="AP2198" s="9"/>
      <c r="AQ2198" s="9"/>
      <c r="AR2198" s="9"/>
      <c r="AS2198" s="9"/>
      <c r="AT2198" s="9"/>
      <c r="AU2198" s="9"/>
      <c r="AV2198" s="9"/>
      <c r="AW2198" s="9"/>
      <c r="AX2198" s="9"/>
      <c r="AY2198" s="9"/>
      <c r="AZ2198" s="9"/>
      <c r="BA2198" s="9"/>
      <c r="BB2198" s="9"/>
      <c r="BC2198" s="9"/>
      <c r="BD2198" s="9"/>
      <c r="BE2198" s="9"/>
      <c r="BF2198" s="9"/>
      <c r="BG2198" s="9"/>
      <c r="BH2198" s="9"/>
      <c r="BI2198" s="9"/>
      <c r="BJ2198" s="9"/>
      <c r="BK2198" s="9"/>
      <c r="BL2198" s="9"/>
      <c r="BM2198" s="9"/>
      <c r="BN2198" s="9"/>
      <c r="BO2198" s="9"/>
      <c r="BP2198" s="9"/>
      <c r="BQ2198" s="9"/>
      <c r="BR2198" s="9"/>
      <c r="BS2198" s="9"/>
      <c r="BT2198" s="9"/>
      <c r="BU2198" s="9"/>
      <c r="BV2198" s="9"/>
      <c r="BW2198" s="9"/>
      <c r="BX2198" s="9"/>
      <c r="BY2198" s="9"/>
      <c r="BZ2198" s="9"/>
      <c r="CA2198" s="9"/>
      <c r="CB2198" s="9"/>
      <c r="CC2198" s="9"/>
      <c r="CD2198" s="9"/>
      <c r="CE2198" s="9"/>
      <c r="CF2198" s="9"/>
      <c r="CG2198" s="9"/>
      <c r="CH2198" s="9"/>
      <c r="CI2198" s="9"/>
      <c r="CJ2198" s="9"/>
      <c r="CK2198" s="9"/>
      <c r="CL2198" s="9"/>
      <c r="CM2198" s="9"/>
      <c r="CN2198" s="9"/>
      <c r="CO2198" s="9"/>
      <c r="CP2198" s="9"/>
      <c r="CQ2198" s="9"/>
      <c r="CR2198" s="9"/>
      <c r="CS2198" s="9"/>
      <c r="CT2198" s="9"/>
      <c r="CU2198" s="9"/>
      <c r="CV2198" s="9"/>
      <c r="CW2198" s="9"/>
      <c r="CX2198" s="9"/>
      <c r="CY2198" s="9"/>
      <c r="CZ2198" s="9"/>
      <c r="DA2198" s="9"/>
      <c r="DB2198" s="9"/>
      <c r="DC2198" s="9"/>
      <c r="DD2198" s="9"/>
      <c r="DE2198" s="9"/>
      <c r="DF2198" s="9"/>
      <c r="DG2198" s="9"/>
      <c r="DH2198" s="9"/>
      <c r="DI2198" s="9"/>
      <c r="DJ2198" s="9"/>
      <c r="DK2198" s="9"/>
      <c r="DL2198" s="9"/>
      <c r="DM2198" s="9"/>
      <c r="DN2198" s="9"/>
      <c r="DO2198" s="9"/>
      <c r="DP2198" s="9"/>
      <c r="DQ2198" s="9"/>
    </row>
    <row r="2199" spans="1:121" hidden="1">
      <c r="A2199" s="9"/>
      <c r="B2199" s="9"/>
      <c r="C2199" s="9"/>
      <c r="D2199" s="9"/>
      <c r="E2199" s="9"/>
      <c r="F2199" s="9"/>
      <c r="G2199" s="9"/>
      <c r="H2199" s="9"/>
      <c r="I2199" s="9"/>
      <c r="J2199" s="9"/>
      <c r="K2199" s="9"/>
      <c r="L2199" s="9"/>
      <c r="M2199" s="9"/>
      <c r="N2199" s="9"/>
      <c r="O2199" s="9"/>
      <c r="P2199" s="9"/>
      <c r="Q2199" s="9"/>
      <c r="R2199" s="9"/>
      <c r="S2199" s="9"/>
      <c r="T2199" s="9"/>
      <c r="U2199" s="9"/>
      <c r="V2199" s="9"/>
      <c r="W2199" s="9"/>
      <c r="X2199" s="9"/>
      <c r="Y2199" s="9"/>
      <c r="Z2199" s="9"/>
      <c r="AA2199" s="9"/>
      <c r="AB2199" s="9"/>
      <c r="AC2199" s="9"/>
      <c r="AD2199" s="9"/>
      <c r="AE2199" s="9"/>
      <c r="AF2199" s="9"/>
      <c r="AG2199" s="9"/>
      <c r="AH2199" s="9"/>
      <c r="AI2199" s="9"/>
      <c r="AJ2199" s="9"/>
      <c r="AK2199" s="9"/>
      <c r="AL2199" s="9"/>
      <c r="AM2199" s="9"/>
      <c r="AN2199" s="9"/>
      <c r="AO2199" s="9"/>
      <c r="AP2199" s="9"/>
      <c r="AQ2199" s="9"/>
      <c r="AR2199" s="9"/>
      <c r="AS2199" s="9"/>
      <c r="AT2199" s="9"/>
      <c r="AU2199" s="9"/>
      <c r="AV2199" s="9"/>
      <c r="AW2199" s="9"/>
      <c r="AX2199" s="9"/>
      <c r="AY2199" s="9"/>
      <c r="AZ2199" s="9"/>
      <c r="BA2199" s="9"/>
      <c r="BB2199" s="9"/>
      <c r="BC2199" s="9"/>
      <c r="BD2199" s="9"/>
      <c r="BE2199" s="9"/>
      <c r="BF2199" s="9"/>
      <c r="BG2199" s="9"/>
      <c r="BH2199" s="9"/>
      <c r="BI2199" s="9"/>
      <c r="BJ2199" s="9"/>
      <c r="BK2199" s="9"/>
      <c r="BL2199" s="9"/>
      <c r="BM2199" s="9"/>
      <c r="BN2199" s="9"/>
      <c r="BO2199" s="9"/>
      <c r="BP2199" s="9"/>
      <c r="BQ2199" s="9"/>
      <c r="BR2199" s="9"/>
      <c r="BS2199" s="9"/>
      <c r="BT2199" s="9"/>
      <c r="BU2199" s="9"/>
      <c r="BV2199" s="9"/>
      <c r="BW2199" s="9"/>
      <c r="BX2199" s="9"/>
      <c r="BY2199" s="9"/>
      <c r="BZ2199" s="9"/>
      <c r="CA2199" s="9"/>
      <c r="CB2199" s="9"/>
      <c r="CC2199" s="9"/>
      <c r="CD2199" s="9"/>
      <c r="CE2199" s="9"/>
      <c r="CF2199" s="9"/>
      <c r="CG2199" s="9"/>
      <c r="CH2199" s="9"/>
      <c r="CI2199" s="9"/>
      <c r="CJ2199" s="9"/>
      <c r="CK2199" s="9"/>
      <c r="CL2199" s="9"/>
      <c r="CM2199" s="9"/>
      <c r="CN2199" s="9"/>
      <c r="CO2199" s="9"/>
      <c r="CP2199" s="9"/>
      <c r="CQ2199" s="9"/>
      <c r="CR2199" s="9"/>
      <c r="CS2199" s="9"/>
      <c r="CT2199" s="9"/>
      <c r="CU2199" s="9"/>
      <c r="CV2199" s="9"/>
      <c r="CW2199" s="9"/>
      <c r="CX2199" s="9"/>
      <c r="CY2199" s="9"/>
      <c r="CZ2199" s="9"/>
      <c r="DA2199" s="9"/>
      <c r="DB2199" s="9"/>
      <c r="DC2199" s="9"/>
      <c r="DD2199" s="9"/>
      <c r="DE2199" s="9"/>
      <c r="DF2199" s="9"/>
      <c r="DG2199" s="9"/>
      <c r="DH2199" s="9"/>
      <c r="DI2199" s="9"/>
      <c r="DJ2199" s="9"/>
      <c r="DK2199" s="9"/>
      <c r="DL2199" s="9"/>
      <c r="DM2199" s="9"/>
      <c r="DN2199" s="9"/>
      <c r="DO2199" s="9"/>
      <c r="DP2199" s="9"/>
      <c r="DQ2199" s="9"/>
    </row>
    <row r="2200" spans="1:121" hidden="1">
      <c r="A2200" s="9"/>
      <c r="B2200" s="9"/>
      <c r="C2200" s="9"/>
      <c r="D2200" s="9"/>
      <c r="E2200" s="9"/>
      <c r="F2200" s="9"/>
      <c r="G2200" s="9"/>
      <c r="H2200" s="9"/>
      <c r="I2200" s="9"/>
      <c r="J2200" s="9"/>
      <c r="K2200" s="9"/>
      <c r="L2200" s="9"/>
      <c r="M2200" s="9"/>
      <c r="N2200" s="9"/>
      <c r="O2200" s="9"/>
      <c r="P2200" s="9"/>
      <c r="Q2200" s="9"/>
      <c r="R2200" s="9"/>
      <c r="S2200" s="9"/>
      <c r="T2200" s="9"/>
      <c r="U2200" s="9"/>
      <c r="V2200" s="9"/>
      <c r="W2200" s="9"/>
      <c r="X2200" s="9"/>
      <c r="Y2200" s="9"/>
      <c r="Z2200" s="9"/>
      <c r="AA2200" s="9"/>
      <c r="AB2200" s="9"/>
      <c r="AC2200" s="9"/>
      <c r="AD2200" s="9"/>
      <c r="AE2200" s="9"/>
      <c r="AF2200" s="9"/>
      <c r="AG2200" s="9"/>
      <c r="AH2200" s="9"/>
      <c r="AI2200" s="9"/>
      <c r="AJ2200" s="9"/>
      <c r="AK2200" s="9"/>
      <c r="AL2200" s="9"/>
      <c r="AM2200" s="9"/>
      <c r="AN2200" s="9"/>
      <c r="AO2200" s="9"/>
      <c r="AP2200" s="9"/>
      <c r="AQ2200" s="9"/>
      <c r="AR2200" s="9"/>
      <c r="AS2200" s="9"/>
      <c r="AT2200" s="9"/>
      <c r="AU2200" s="9"/>
      <c r="AV2200" s="9"/>
      <c r="AW2200" s="9"/>
      <c r="AX2200" s="9"/>
      <c r="AY2200" s="9"/>
      <c r="AZ2200" s="9"/>
      <c r="BA2200" s="9"/>
      <c r="BB2200" s="9"/>
      <c r="BC2200" s="9"/>
      <c r="BD2200" s="9"/>
      <c r="BE2200" s="9"/>
      <c r="BF2200" s="9"/>
      <c r="BG2200" s="9"/>
      <c r="BH2200" s="9"/>
      <c r="BI2200" s="9"/>
      <c r="BJ2200" s="9"/>
      <c r="BK2200" s="9"/>
      <c r="BL2200" s="9"/>
      <c r="BM2200" s="9"/>
      <c r="BN2200" s="9"/>
      <c r="BO2200" s="9"/>
      <c r="BP2200" s="9"/>
      <c r="BQ2200" s="9"/>
      <c r="BR2200" s="9"/>
      <c r="BS2200" s="9"/>
      <c r="BT2200" s="9"/>
      <c r="BU2200" s="9"/>
      <c r="BV2200" s="9"/>
      <c r="BW2200" s="9"/>
      <c r="BX2200" s="9"/>
      <c r="BY2200" s="9"/>
      <c r="BZ2200" s="9"/>
      <c r="CA2200" s="9"/>
      <c r="CB2200" s="9"/>
      <c r="CC2200" s="9"/>
      <c r="CD2200" s="9"/>
      <c r="CE2200" s="9"/>
      <c r="CF2200" s="9"/>
      <c r="CG2200" s="9"/>
      <c r="CH2200" s="9"/>
      <c r="CI2200" s="9"/>
      <c r="CJ2200" s="9"/>
      <c r="CK2200" s="9"/>
      <c r="CL2200" s="9"/>
      <c r="CM2200" s="9"/>
      <c r="CN2200" s="9"/>
      <c r="CO2200" s="9"/>
      <c r="CP2200" s="9"/>
      <c r="CQ2200" s="9"/>
      <c r="CR2200" s="9"/>
      <c r="CS2200" s="9"/>
      <c r="CT2200" s="9"/>
      <c r="CU2200" s="9"/>
      <c r="CV2200" s="9"/>
      <c r="CW2200" s="9"/>
      <c r="CX2200" s="9"/>
      <c r="CY2200" s="9"/>
      <c r="CZ2200" s="9"/>
      <c r="DA2200" s="9"/>
      <c r="DB2200" s="9"/>
      <c r="DC2200" s="9"/>
      <c r="DD2200" s="9"/>
      <c r="DE2200" s="9"/>
      <c r="DF2200" s="9"/>
      <c r="DG2200" s="9"/>
      <c r="DH2200" s="9"/>
      <c r="DI2200" s="9"/>
      <c r="DJ2200" s="9"/>
      <c r="DK2200" s="9"/>
      <c r="DL2200" s="9"/>
      <c r="DM2200" s="9"/>
      <c r="DN2200" s="9"/>
      <c r="DO2200" s="9"/>
      <c r="DP2200" s="9"/>
      <c r="DQ2200" s="9"/>
    </row>
    <row r="2201" spans="1:121" hidden="1">
      <c r="A2201" s="9"/>
      <c r="B2201" s="9"/>
      <c r="C2201" s="9"/>
      <c r="D2201" s="9"/>
      <c r="E2201" s="9"/>
      <c r="F2201" s="9"/>
      <c r="G2201" s="9"/>
      <c r="H2201" s="9"/>
      <c r="I2201" s="9"/>
      <c r="J2201" s="9"/>
      <c r="K2201" s="9"/>
      <c r="L2201" s="9"/>
      <c r="M2201" s="9"/>
      <c r="N2201" s="9"/>
      <c r="O2201" s="9"/>
      <c r="P2201" s="9"/>
      <c r="Q2201" s="9"/>
      <c r="R2201" s="9"/>
      <c r="S2201" s="9"/>
      <c r="T2201" s="9"/>
      <c r="U2201" s="9"/>
      <c r="V2201" s="9"/>
      <c r="W2201" s="9"/>
      <c r="X2201" s="9"/>
      <c r="Y2201" s="9"/>
      <c r="Z2201" s="9"/>
      <c r="AA2201" s="9"/>
      <c r="AB2201" s="9"/>
      <c r="AC2201" s="9"/>
      <c r="AD2201" s="9"/>
      <c r="AE2201" s="9"/>
      <c r="AF2201" s="9"/>
      <c r="AG2201" s="9"/>
      <c r="AH2201" s="9"/>
      <c r="AI2201" s="9"/>
      <c r="AJ2201" s="9"/>
      <c r="AK2201" s="9"/>
      <c r="AL2201" s="9"/>
      <c r="AM2201" s="9"/>
      <c r="AN2201" s="9"/>
      <c r="AO2201" s="9"/>
      <c r="AP2201" s="9"/>
      <c r="AQ2201" s="9"/>
      <c r="AR2201" s="9"/>
      <c r="AS2201" s="9"/>
      <c r="AT2201" s="9"/>
      <c r="AU2201" s="9"/>
      <c r="AV2201" s="9"/>
      <c r="AW2201" s="9"/>
      <c r="AX2201" s="9"/>
      <c r="AY2201" s="9"/>
      <c r="AZ2201" s="9"/>
      <c r="BA2201" s="9"/>
      <c r="BB2201" s="9"/>
      <c r="BC2201" s="9"/>
      <c r="BD2201" s="9"/>
      <c r="BE2201" s="9"/>
      <c r="BF2201" s="9"/>
      <c r="BG2201" s="9"/>
      <c r="BH2201" s="9"/>
      <c r="BI2201" s="9"/>
      <c r="BJ2201" s="9"/>
      <c r="BK2201" s="9"/>
      <c r="BL2201" s="9"/>
      <c r="BM2201" s="9"/>
      <c r="BN2201" s="9"/>
      <c r="BO2201" s="9"/>
      <c r="BP2201" s="9"/>
      <c r="BQ2201" s="9"/>
      <c r="BR2201" s="9"/>
      <c r="BS2201" s="9"/>
      <c r="BT2201" s="9"/>
      <c r="BU2201" s="9"/>
      <c r="BV2201" s="9"/>
      <c r="BW2201" s="9"/>
      <c r="BX2201" s="9"/>
      <c r="BY2201" s="9"/>
      <c r="BZ2201" s="9"/>
      <c r="CA2201" s="9"/>
      <c r="CB2201" s="9"/>
      <c r="CC2201" s="9"/>
      <c r="CD2201" s="9"/>
      <c r="CE2201" s="9"/>
      <c r="CF2201" s="9"/>
      <c r="CG2201" s="9"/>
      <c r="CH2201" s="9"/>
      <c r="CI2201" s="9"/>
      <c r="CJ2201" s="9"/>
      <c r="CK2201" s="9"/>
      <c r="CL2201" s="9"/>
      <c r="CM2201" s="9"/>
      <c r="CN2201" s="9"/>
      <c r="CO2201" s="9"/>
      <c r="CP2201" s="9"/>
      <c r="CQ2201" s="9"/>
      <c r="CR2201" s="9"/>
      <c r="CS2201" s="9"/>
      <c r="CT2201" s="9"/>
      <c r="CU2201" s="9"/>
      <c r="CV2201" s="9"/>
      <c r="CW2201" s="9"/>
      <c r="CX2201" s="9"/>
      <c r="CY2201" s="9"/>
      <c r="CZ2201" s="9"/>
      <c r="DA2201" s="9"/>
      <c r="DB2201" s="9"/>
      <c r="DC2201" s="9"/>
      <c r="DD2201" s="9"/>
      <c r="DE2201" s="9"/>
      <c r="DF2201" s="9"/>
      <c r="DG2201" s="9"/>
      <c r="DH2201" s="9"/>
      <c r="DI2201" s="9"/>
      <c r="DJ2201" s="9"/>
      <c r="DK2201" s="9"/>
      <c r="DL2201" s="9"/>
      <c r="DM2201" s="9"/>
      <c r="DN2201" s="9"/>
      <c r="DO2201" s="9"/>
      <c r="DP2201" s="9"/>
      <c r="DQ2201" s="9"/>
    </row>
    <row r="2202" spans="1:121" hidden="1">
      <c r="A2202" s="9"/>
      <c r="B2202" s="9"/>
      <c r="C2202" s="9"/>
      <c r="D2202" s="9"/>
      <c r="E2202" s="9"/>
      <c r="F2202" s="9"/>
      <c r="G2202" s="9"/>
      <c r="H2202" s="9"/>
      <c r="I2202" s="9"/>
      <c r="J2202" s="9"/>
      <c r="K2202" s="9"/>
      <c r="L2202" s="9"/>
      <c r="M2202" s="9"/>
      <c r="N2202" s="9"/>
      <c r="O2202" s="9"/>
      <c r="P2202" s="9"/>
      <c r="Q2202" s="9"/>
      <c r="R2202" s="9"/>
      <c r="S2202" s="9"/>
      <c r="T2202" s="9"/>
      <c r="U2202" s="9"/>
      <c r="V2202" s="9"/>
      <c r="W2202" s="9"/>
      <c r="X2202" s="9"/>
      <c r="Y2202" s="9"/>
      <c r="Z2202" s="9"/>
      <c r="AA2202" s="9"/>
      <c r="AB2202" s="9"/>
      <c r="AC2202" s="9"/>
      <c r="AD2202" s="9"/>
      <c r="AE2202" s="9"/>
      <c r="AF2202" s="9"/>
      <c r="AG2202" s="9"/>
      <c r="AH2202" s="9"/>
      <c r="AI2202" s="9"/>
      <c r="AJ2202" s="9"/>
      <c r="AK2202" s="9"/>
      <c r="AL2202" s="9"/>
      <c r="AM2202" s="9"/>
      <c r="AN2202" s="9"/>
      <c r="AO2202" s="9"/>
      <c r="AP2202" s="9"/>
      <c r="AQ2202" s="9"/>
      <c r="AR2202" s="9"/>
      <c r="AS2202" s="9"/>
      <c r="AT2202" s="9"/>
      <c r="AU2202" s="9"/>
      <c r="AV2202" s="9"/>
      <c r="AW2202" s="9"/>
      <c r="AX2202" s="9"/>
      <c r="AY2202" s="9"/>
      <c r="AZ2202" s="9"/>
      <c r="BA2202" s="9"/>
      <c r="BB2202" s="9"/>
      <c r="BC2202" s="9"/>
      <c r="BD2202" s="9"/>
      <c r="BE2202" s="9"/>
      <c r="BF2202" s="9"/>
      <c r="BG2202" s="9"/>
      <c r="BH2202" s="9"/>
      <c r="BI2202" s="9"/>
      <c r="BJ2202" s="9"/>
      <c r="BK2202" s="9"/>
      <c r="BL2202" s="9"/>
      <c r="BM2202" s="9"/>
      <c r="BN2202" s="9"/>
      <c r="BO2202" s="9"/>
      <c r="BP2202" s="9"/>
      <c r="BQ2202" s="9"/>
      <c r="BR2202" s="9"/>
      <c r="BS2202" s="9"/>
      <c r="BT2202" s="9"/>
      <c r="BU2202" s="9"/>
      <c r="BV2202" s="9"/>
      <c r="BW2202" s="9"/>
      <c r="BX2202" s="9"/>
      <c r="BY2202" s="9"/>
      <c r="BZ2202" s="9"/>
      <c r="CA2202" s="9"/>
      <c r="CB2202" s="9"/>
      <c r="CC2202" s="9"/>
      <c r="CD2202" s="9"/>
      <c r="CE2202" s="9"/>
      <c r="CF2202" s="9"/>
      <c r="CG2202" s="9"/>
      <c r="CH2202" s="9"/>
      <c r="CI2202" s="9"/>
      <c r="CJ2202" s="9"/>
      <c r="CK2202" s="9"/>
      <c r="CL2202" s="9"/>
      <c r="CM2202" s="9"/>
      <c r="CN2202" s="9"/>
      <c r="CO2202" s="9"/>
      <c r="CP2202" s="9"/>
      <c r="CQ2202" s="9"/>
      <c r="CR2202" s="9"/>
      <c r="CS2202" s="9"/>
      <c r="CT2202" s="9"/>
      <c r="CU2202" s="9"/>
      <c r="CV2202" s="9"/>
      <c r="CW2202" s="9"/>
      <c r="CX2202" s="9"/>
      <c r="CY2202" s="9"/>
      <c r="CZ2202" s="9"/>
      <c r="DA2202" s="9"/>
      <c r="DB2202" s="9"/>
      <c r="DC2202" s="9"/>
      <c r="DD2202" s="9"/>
      <c r="DE2202" s="9"/>
      <c r="DF2202" s="9"/>
      <c r="DG2202" s="9"/>
      <c r="DH2202" s="9"/>
      <c r="DI2202" s="9"/>
      <c r="DJ2202" s="9"/>
      <c r="DK2202" s="9"/>
      <c r="DL2202" s="9"/>
      <c r="DM2202" s="9"/>
      <c r="DN2202" s="9"/>
      <c r="DO2202" s="9"/>
      <c r="DP2202" s="9"/>
      <c r="DQ2202" s="9"/>
    </row>
    <row r="2203" spans="1:121" hidden="1">
      <c r="A2203" s="9"/>
      <c r="B2203" s="9"/>
      <c r="C2203" s="9"/>
      <c r="D2203" s="9"/>
      <c r="E2203" s="9"/>
      <c r="F2203" s="9"/>
      <c r="G2203" s="9"/>
      <c r="H2203" s="9"/>
      <c r="I2203" s="9"/>
      <c r="J2203" s="9"/>
      <c r="K2203" s="9"/>
      <c r="L2203" s="9"/>
      <c r="M2203" s="9"/>
      <c r="N2203" s="9"/>
      <c r="O2203" s="9"/>
      <c r="P2203" s="9"/>
      <c r="Q2203" s="9"/>
      <c r="R2203" s="9"/>
      <c r="S2203" s="9"/>
      <c r="T2203" s="9"/>
      <c r="U2203" s="9"/>
      <c r="V2203" s="9"/>
      <c r="W2203" s="9"/>
      <c r="X2203" s="9"/>
      <c r="Y2203" s="9"/>
      <c r="Z2203" s="9"/>
      <c r="AA2203" s="9"/>
      <c r="AB2203" s="9"/>
      <c r="AC2203" s="9"/>
      <c r="AD2203" s="9"/>
      <c r="AE2203" s="9"/>
      <c r="AF2203" s="9"/>
      <c r="AG2203" s="9"/>
      <c r="AH2203" s="9"/>
      <c r="AI2203" s="9"/>
      <c r="AJ2203" s="9"/>
      <c r="AK2203" s="9"/>
      <c r="AL2203" s="9"/>
      <c r="AM2203" s="9"/>
      <c r="AN2203" s="9"/>
      <c r="AO2203" s="9"/>
      <c r="AP2203" s="9"/>
      <c r="AQ2203" s="9"/>
      <c r="AR2203" s="9"/>
      <c r="AS2203" s="9"/>
      <c r="AT2203" s="9"/>
      <c r="AU2203" s="9"/>
      <c r="AV2203" s="9"/>
      <c r="AW2203" s="9"/>
      <c r="AX2203" s="9"/>
      <c r="AY2203" s="9"/>
      <c r="AZ2203" s="9"/>
      <c r="BA2203" s="9"/>
      <c r="BB2203" s="9"/>
      <c r="BC2203" s="9"/>
      <c r="BD2203" s="9"/>
      <c r="BE2203" s="9"/>
      <c r="BF2203" s="9"/>
      <c r="BG2203" s="9"/>
      <c r="BH2203" s="9"/>
      <c r="BI2203" s="9"/>
      <c r="BJ2203" s="9"/>
      <c r="BK2203" s="9"/>
      <c r="BL2203" s="9"/>
      <c r="BM2203" s="9"/>
      <c r="BN2203" s="9"/>
      <c r="BO2203" s="9"/>
      <c r="BP2203" s="9"/>
      <c r="BQ2203" s="9"/>
      <c r="BR2203" s="9"/>
      <c r="BS2203" s="9"/>
      <c r="BT2203" s="9"/>
      <c r="BU2203" s="9"/>
      <c r="BV2203" s="9"/>
      <c r="BW2203" s="9"/>
      <c r="BX2203" s="9"/>
      <c r="BY2203" s="9"/>
      <c r="BZ2203" s="9"/>
      <c r="CA2203" s="9"/>
      <c r="CB2203" s="9"/>
      <c r="CC2203" s="9"/>
      <c r="CD2203" s="9"/>
      <c r="CE2203" s="9"/>
      <c r="CF2203" s="9"/>
      <c r="CG2203" s="9"/>
      <c r="CH2203" s="9"/>
      <c r="CI2203" s="9"/>
      <c r="CJ2203" s="9"/>
      <c r="CK2203" s="9"/>
      <c r="CL2203" s="9"/>
      <c r="CM2203" s="9"/>
      <c r="CN2203" s="9"/>
      <c r="CO2203" s="9"/>
      <c r="CP2203" s="9"/>
      <c r="CQ2203" s="9"/>
      <c r="CR2203" s="9"/>
      <c r="CS2203" s="9"/>
      <c r="CT2203" s="9"/>
      <c r="CU2203" s="9"/>
      <c r="CV2203" s="9"/>
      <c r="CW2203" s="9"/>
      <c r="CX2203" s="9"/>
      <c r="CY2203" s="9"/>
      <c r="CZ2203" s="9"/>
      <c r="DA2203" s="9"/>
      <c r="DB2203" s="9"/>
      <c r="DC2203" s="9"/>
      <c r="DD2203" s="9"/>
      <c r="DE2203" s="9"/>
      <c r="DF2203" s="9"/>
      <c r="DG2203" s="9"/>
      <c r="DH2203" s="9"/>
      <c r="DI2203" s="9"/>
      <c r="DJ2203" s="9"/>
      <c r="DK2203" s="9"/>
      <c r="DL2203" s="9"/>
      <c r="DM2203" s="9"/>
      <c r="DN2203" s="9"/>
      <c r="DO2203" s="9"/>
      <c r="DP2203" s="9"/>
      <c r="DQ2203" s="9"/>
    </row>
    <row r="2204" spans="1:121" hidden="1">
      <c r="A2204" s="9"/>
      <c r="B2204" s="9"/>
      <c r="C2204" s="9"/>
      <c r="D2204" s="9"/>
      <c r="E2204" s="9"/>
      <c r="F2204" s="9"/>
      <c r="G2204" s="9"/>
      <c r="H2204" s="9"/>
      <c r="I2204" s="9"/>
      <c r="J2204" s="9"/>
      <c r="K2204" s="9"/>
      <c r="L2204" s="9"/>
      <c r="M2204" s="9"/>
      <c r="N2204" s="9"/>
      <c r="O2204" s="9"/>
      <c r="P2204" s="9"/>
      <c r="Q2204" s="9"/>
      <c r="R2204" s="9"/>
      <c r="S2204" s="9"/>
      <c r="T2204" s="9"/>
      <c r="U2204" s="9"/>
      <c r="V2204" s="9"/>
      <c r="W2204" s="9"/>
      <c r="X2204" s="9"/>
      <c r="Y2204" s="9"/>
      <c r="Z2204" s="9"/>
      <c r="AA2204" s="9"/>
      <c r="AB2204" s="9"/>
      <c r="AC2204" s="9"/>
      <c r="AD2204" s="9"/>
      <c r="AE2204" s="9"/>
      <c r="AF2204" s="9"/>
      <c r="AG2204" s="9"/>
      <c r="AH2204" s="9"/>
      <c r="AI2204" s="9"/>
      <c r="AJ2204" s="9"/>
      <c r="AK2204" s="9"/>
      <c r="AL2204" s="9"/>
      <c r="AM2204" s="9"/>
      <c r="AN2204" s="9"/>
      <c r="AO2204" s="9"/>
      <c r="AP2204" s="9"/>
      <c r="AQ2204" s="9"/>
      <c r="AR2204" s="9"/>
      <c r="AS2204" s="9"/>
      <c r="AT2204" s="9"/>
      <c r="AU2204" s="9"/>
      <c r="AV2204" s="9"/>
      <c r="AW2204" s="9"/>
      <c r="AX2204" s="9"/>
      <c r="AY2204" s="9"/>
      <c r="AZ2204" s="9"/>
      <c r="BA2204" s="9"/>
      <c r="BB2204" s="9"/>
      <c r="BC2204" s="9"/>
      <c r="BD2204" s="9"/>
      <c r="BE2204" s="9"/>
      <c r="BF2204" s="9"/>
      <c r="BG2204" s="9"/>
      <c r="BH2204" s="9"/>
      <c r="BI2204" s="9"/>
      <c r="BJ2204" s="9"/>
      <c r="BK2204" s="9"/>
      <c r="BL2204" s="9"/>
      <c r="BM2204" s="9"/>
      <c r="BN2204" s="9"/>
      <c r="BO2204" s="9"/>
      <c r="BP2204" s="9"/>
      <c r="BQ2204" s="9"/>
      <c r="BR2204" s="9"/>
      <c r="BS2204" s="9"/>
      <c r="BT2204" s="9"/>
      <c r="BU2204" s="9"/>
      <c r="BV2204" s="9"/>
      <c r="BW2204" s="9"/>
      <c r="BX2204" s="9"/>
      <c r="BY2204" s="9"/>
      <c r="BZ2204" s="9"/>
      <c r="CA2204" s="9"/>
      <c r="CB2204" s="9"/>
      <c r="CC2204" s="9"/>
      <c r="CD2204" s="9"/>
      <c r="CE2204" s="9"/>
      <c r="CF2204" s="9"/>
      <c r="CG2204" s="9"/>
      <c r="CH2204" s="9"/>
      <c r="CI2204" s="9"/>
      <c r="CJ2204" s="9"/>
      <c r="CK2204" s="9"/>
      <c r="CL2204" s="9"/>
      <c r="CM2204" s="9"/>
      <c r="CN2204" s="9"/>
      <c r="CO2204" s="9"/>
      <c r="CP2204" s="9"/>
      <c r="CQ2204" s="9"/>
      <c r="CR2204" s="9"/>
      <c r="CS2204" s="9"/>
      <c r="CT2204" s="9"/>
      <c r="CU2204" s="9"/>
      <c r="CV2204" s="9"/>
      <c r="CW2204" s="9"/>
      <c r="CX2204" s="9"/>
      <c r="CY2204" s="9"/>
      <c r="CZ2204" s="9"/>
      <c r="DA2204" s="9"/>
      <c r="DB2204" s="9"/>
      <c r="DC2204" s="9"/>
      <c r="DD2204" s="9"/>
      <c r="DE2204" s="9"/>
      <c r="DF2204" s="9"/>
      <c r="DG2204" s="9"/>
      <c r="DH2204" s="9"/>
      <c r="DI2204" s="9"/>
      <c r="DJ2204" s="9"/>
      <c r="DK2204" s="9"/>
      <c r="DL2204" s="9"/>
      <c r="DM2204" s="9"/>
      <c r="DN2204" s="9"/>
      <c r="DO2204" s="9"/>
      <c r="DP2204" s="9"/>
      <c r="DQ2204" s="9"/>
    </row>
    <row r="2205" spans="1:121" hidden="1">
      <c r="A2205" s="9"/>
      <c r="B2205" s="9"/>
      <c r="C2205" s="9"/>
      <c r="D2205" s="9"/>
      <c r="E2205" s="9"/>
      <c r="F2205" s="9"/>
      <c r="G2205" s="9"/>
      <c r="H2205" s="9"/>
      <c r="I2205" s="9"/>
      <c r="J2205" s="9"/>
      <c r="K2205" s="9"/>
      <c r="L2205" s="9"/>
      <c r="M2205" s="9"/>
      <c r="N2205" s="9"/>
      <c r="O2205" s="9"/>
      <c r="P2205" s="9"/>
      <c r="Q2205" s="9"/>
      <c r="R2205" s="9"/>
      <c r="S2205" s="9"/>
      <c r="T2205" s="9"/>
      <c r="U2205" s="9"/>
      <c r="V2205" s="9"/>
      <c r="W2205" s="9"/>
      <c r="X2205" s="9"/>
      <c r="Y2205" s="9"/>
      <c r="Z2205" s="9"/>
      <c r="AA2205" s="9"/>
      <c r="AB2205" s="9"/>
      <c r="AC2205" s="9"/>
      <c r="AD2205" s="9"/>
      <c r="AE2205" s="9"/>
      <c r="AF2205" s="9"/>
      <c r="AG2205" s="9"/>
      <c r="AH2205" s="9"/>
      <c r="AI2205" s="9"/>
      <c r="AJ2205" s="9"/>
      <c r="AK2205" s="9"/>
      <c r="AL2205" s="9"/>
      <c r="AM2205" s="9"/>
      <c r="AN2205" s="9"/>
      <c r="AO2205" s="9"/>
      <c r="AP2205" s="9"/>
      <c r="AQ2205" s="9"/>
      <c r="AR2205" s="9"/>
      <c r="AS2205" s="9"/>
      <c r="AT2205" s="9"/>
      <c r="AU2205" s="9"/>
      <c r="AV2205" s="9"/>
      <c r="AW2205" s="9"/>
      <c r="AX2205" s="9"/>
      <c r="AY2205" s="9"/>
      <c r="AZ2205" s="9"/>
      <c r="BA2205" s="9"/>
      <c r="BB2205" s="9"/>
      <c r="BC2205" s="9"/>
      <c r="BD2205" s="9"/>
      <c r="BE2205" s="9"/>
      <c r="BF2205" s="9"/>
      <c r="BG2205" s="9"/>
      <c r="BH2205" s="9"/>
      <c r="BI2205" s="9"/>
      <c r="BJ2205" s="9"/>
      <c r="BK2205" s="9"/>
      <c r="BL2205" s="9"/>
      <c r="BM2205" s="9"/>
      <c r="BN2205" s="9"/>
      <c r="BO2205" s="9"/>
      <c r="BP2205" s="9"/>
      <c r="BQ2205" s="9"/>
      <c r="BR2205" s="9"/>
      <c r="BS2205" s="9"/>
      <c r="BT2205" s="9"/>
      <c r="BU2205" s="9"/>
      <c r="BV2205" s="9"/>
      <c r="BW2205" s="9"/>
      <c r="BX2205" s="9"/>
      <c r="BY2205" s="9"/>
      <c r="BZ2205" s="9"/>
      <c r="CA2205" s="9"/>
      <c r="CB2205" s="9"/>
      <c r="CC2205" s="9"/>
      <c r="CD2205" s="9"/>
      <c r="CE2205" s="9"/>
      <c r="CF2205" s="9"/>
      <c r="CG2205" s="9"/>
      <c r="CH2205" s="9"/>
      <c r="CI2205" s="9"/>
      <c r="CJ2205" s="9"/>
      <c r="CK2205" s="9"/>
      <c r="CL2205" s="9"/>
      <c r="CM2205" s="9"/>
      <c r="CN2205" s="9"/>
      <c r="CO2205" s="9"/>
      <c r="CP2205" s="9"/>
      <c r="CQ2205" s="9"/>
      <c r="CR2205" s="9"/>
      <c r="CS2205" s="9"/>
      <c r="CT2205" s="9"/>
      <c r="CU2205" s="9"/>
      <c r="CV2205" s="9"/>
      <c r="CW2205" s="9"/>
      <c r="CX2205" s="9"/>
      <c r="CY2205" s="9"/>
      <c r="CZ2205" s="9"/>
      <c r="DA2205" s="9"/>
      <c r="DB2205" s="9"/>
      <c r="DC2205" s="9"/>
      <c r="DD2205" s="9"/>
      <c r="DE2205" s="9"/>
      <c r="DF2205" s="9"/>
      <c r="DG2205" s="9"/>
      <c r="DH2205" s="9"/>
      <c r="DI2205" s="9"/>
      <c r="DJ2205" s="9"/>
      <c r="DK2205" s="9"/>
      <c r="DL2205" s="9"/>
      <c r="DM2205" s="9"/>
      <c r="DN2205" s="9"/>
      <c r="DO2205" s="9"/>
      <c r="DP2205" s="9"/>
      <c r="DQ2205" s="9"/>
    </row>
    <row r="2206" spans="1:121" hidden="1">
      <c r="A2206" s="9"/>
      <c r="B2206" s="9"/>
      <c r="C2206" s="9"/>
      <c r="D2206" s="9"/>
      <c r="E2206" s="9"/>
      <c r="F2206" s="9"/>
      <c r="G2206" s="9"/>
      <c r="H2206" s="9"/>
      <c r="I2206" s="9"/>
      <c r="J2206" s="9"/>
      <c r="K2206" s="9"/>
      <c r="L2206" s="9"/>
      <c r="M2206" s="9"/>
      <c r="N2206" s="9"/>
      <c r="O2206" s="9"/>
      <c r="P2206" s="9"/>
      <c r="Q2206" s="9"/>
      <c r="R2206" s="9"/>
      <c r="S2206" s="9"/>
      <c r="T2206" s="9"/>
      <c r="U2206" s="9"/>
      <c r="V2206" s="9"/>
      <c r="W2206" s="9"/>
      <c r="X2206" s="9"/>
      <c r="Y2206" s="9"/>
      <c r="Z2206" s="9"/>
      <c r="AA2206" s="9"/>
      <c r="AB2206" s="9"/>
      <c r="AC2206" s="9"/>
      <c r="AD2206" s="9"/>
      <c r="AE2206" s="9"/>
      <c r="AF2206" s="9"/>
      <c r="AG2206" s="9"/>
      <c r="AH2206" s="9"/>
      <c r="AI2206" s="9"/>
      <c r="AJ2206" s="9"/>
      <c r="AK2206" s="9"/>
      <c r="AL2206" s="9"/>
      <c r="AM2206" s="9"/>
      <c r="AN2206" s="9"/>
      <c r="AO2206" s="9"/>
      <c r="AP2206" s="9"/>
      <c r="AQ2206" s="9"/>
      <c r="AR2206" s="9"/>
      <c r="AS2206" s="9"/>
      <c r="AT2206" s="9"/>
      <c r="AU2206" s="9"/>
      <c r="AV2206" s="9"/>
      <c r="AW2206" s="9"/>
      <c r="AX2206" s="9"/>
      <c r="AY2206" s="9"/>
      <c r="AZ2206" s="9"/>
      <c r="BA2206" s="9"/>
      <c r="BB2206" s="9"/>
      <c r="BC2206" s="9"/>
      <c r="BD2206" s="9"/>
      <c r="BE2206" s="9"/>
      <c r="BF2206" s="9"/>
      <c r="BG2206" s="9"/>
      <c r="BH2206" s="9"/>
      <c r="BI2206" s="9"/>
      <c r="BJ2206" s="9"/>
      <c r="BK2206" s="9"/>
      <c r="BL2206" s="9"/>
      <c r="BM2206" s="9"/>
      <c r="BN2206" s="9"/>
      <c r="BO2206" s="9"/>
      <c r="BP2206" s="9"/>
      <c r="BQ2206" s="9"/>
      <c r="BR2206" s="9"/>
      <c r="BS2206" s="9"/>
      <c r="BT2206" s="9"/>
      <c r="BU2206" s="9"/>
      <c r="BV2206" s="9"/>
      <c r="BW2206" s="9"/>
      <c r="BX2206" s="9"/>
      <c r="BY2206" s="9"/>
      <c r="BZ2206" s="9"/>
      <c r="CA2206" s="9"/>
      <c r="CB2206" s="9"/>
      <c r="CC2206" s="9"/>
      <c r="CD2206" s="9"/>
      <c r="CE2206" s="9"/>
      <c r="CF2206" s="9"/>
      <c r="CG2206" s="9"/>
      <c r="CH2206" s="9"/>
      <c r="CI2206" s="9"/>
      <c r="CJ2206" s="9"/>
      <c r="CK2206" s="9"/>
      <c r="CL2206" s="9"/>
      <c r="CM2206" s="9"/>
      <c r="CN2206" s="9"/>
      <c r="CO2206" s="9"/>
      <c r="CP2206" s="9"/>
      <c r="CQ2206" s="9"/>
      <c r="CR2206" s="9"/>
      <c r="CS2206" s="9"/>
      <c r="CT2206" s="9"/>
      <c r="CU2206" s="9"/>
      <c r="CV2206" s="9"/>
      <c r="CW2206" s="9"/>
      <c r="CX2206" s="9"/>
      <c r="CY2206" s="9"/>
      <c r="CZ2206" s="9"/>
      <c r="DA2206" s="9"/>
      <c r="DB2206" s="9"/>
      <c r="DC2206" s="9"/>
      <c r="DD2206" s="9"/>
      <c r="DE2206" s="9"/>
      <c r="DF2206" s="9"/>
      <c r="DG2206" s="9"/>
      <c r="DH2206" s="9"/>
      <c r="DI2206" s="9"/>
      <c r="DJ2206" s="9"/>
      <c r="DK2206" s="9"/>
      <c r="DL2206" s="9"/>
      <c r="DM2206" s="9"/>
      <c r="DN2206" s="9"/>
      <c r="DO2206" s="9"/>
      <c r="DP2206" s="9"/>
      <c r="DQ2206" s="9"/>
    </row>
    <row r="2207" spans="1:121" hidden="1">
      <c r="A2207" s="9"/>
      <c r="B2207" s="9"/>
      <c r="C2207" s="9"/>
      <c r="D2207" s="9"/>
      <c r="E2207" s="9"/>
      <c r="F2207" s="9"/>
      <c r="G2207" s="9"/>
      <c r="H2207" s="9"/>
      <c r="I2207" s="9"/>
      <c r="J2207" s="9"/>
      <c r="K2207" s="9"/>
      <c r="L2207" s="9"/>
      <c r="M2207" s="9"/>
      <c r="N2207" s="9"/>
      <c r="O2207" s="9"/>
      <c r="P2207" s="9"/>
      <c r="Q2207" s="9"/>
      <c r="R2207" s="9"/>
      <c r="S2207" s="9"/>
      <c r="T2207" s="9"/>
      <c r="U2207" s="9"/>
      <c r="V2207" s="9"/>
      <c r="W2207" s="9"/>
      <c r="X2207" s="9"/>
      <c r="Y2207" s="9"/>
      <c r="Z2207" s="9"/>
      <c r="AA2207" s="9"/>
      <c r="AB2207" s="9"/>
      <c r="AC2207" s="9"/>
      <c r="AD2207" s="9"/>
      <c r="AE2207" s="9"/>
      <c r="AF2207" s="9"/>
      <c r="AG2207" s="9"/>
      <c r="AH2207" s="9"/>
      <c r="AI2207" s="9"/>
      <c r="AJ2207" s="9"/>
      <c r="AK2207" s="9"/>
      <c r="AL2207" s="9"/>
      <c r="AM2207" s="9"/>
      <c r="AN2207" s="9"/>
      <c r="AO2207" s="9"/>
      <c r="AP2207" s="9"/>
      <c r="AQ2207" s="9"/>
      <c r="AR2207" s="9"/>
      <c r="AS2207" s="9"/>
      <c r="AT2207" s="9"/>
      <c r="AU2207" s="9"/>
      <c r="AV2207" s="9"/>
      <c r="AW2207" s="9"/>
      <c r="AX2207" s="9"/>
      <c r="AY2207" s="9"/>
      <c r="AZ2207" s="9"/>
      <c r="BA2207" s="9"/>
      <c r="BB2207" s="9"/>
      <c r="BC2207" s="9"/>
      <c r="BD2207" s="9"/>
      <c r="BE2207" s="9"/>
      <c r="BF2207" s="9"/>
      <c r="BG2207" s="9"/>
      <c r="BH2207" s="9"/>
      <c r="BI2207" s="9"/>
      <c r="BJ2207" s="9"/>
      <c r="BK2207" s="9"/>
      <c r="BL2207" s="9"/>
      <c r="BM2207" s="9"/>
      <c r="BN2207" s="9"/>
      <c r="BO2207" s="9"/>
      <c r="BP2207" s="9"/>
      <c r="BQ2207" s="9"/>
      <c r="BR2207" s="9"/>
      <c r="BS2207" s="9"/>
      <c r="BT2207" s="9"/>
      <c r="BU2207" s="9"/>
      <c r="BV2207" s="9"/>
      <c r="BW2207" s="9"/>
      <c r="BX2207" s="9"/>
      <c r="BY2207" s="9"/>
      <c r="BZ2207" s="9"/>
      <c r="CA2207" s="9"/>
      <c r="CB2207" s="9"/>
      <c r="CC2207" s="9"/>
      <c r="CD2207" s="9"/>
      <c r="CE2207" s="9"/>
      <c r="CF2207" s="9"/>
      <c r="CG2207" s="9"/>
      <c r="CH2207" s="9"/>
      <c r="CI2207" s="9"/>
      <c r="CJ2207" s="9"/>
      <c r="CK2207" s="9"/>
      <c r="CL2207" s="9"/>
      <c r="CM2207" s="9"/>
      <c r="CN2207" s="9"/>
      <c r="CO2207" s="9"/>
      <c r="CP2207" s="9"/>
      <c r="CQ2207" s="9"/>
      <c r="CR2207" s="9"/>
      <c r="CS2207" s="9"/>
      <c r="CT2207" s="9"/>
      <c r="CU2207" s="9"/>
      <c r="CV2207" s="9"/>
      <c r="CW2207" s="9"/>
      <c r="CX2207" s="9"/>
      <c r="CY2207" s="9"/>
      <c r="CZ2207" s="9"/>
      <c r="DA2207" s="9"/>
      <c r="DB2207" s="9"/>
      <c r="DC2207" s="9"/>
      <c r="DD2207" s="9"/>
      <c r="DE2207" s="9"/>
      <c r="DF2207" s="9"/>
      <c r="DG2207" s="9"/>
      <c r="DH2207" s="9"/>
      <c r="DI2207" s="9"/>
      <c r="DJ2207" s="9"/>
      <c r="DK2207" s="9"/>
      <c r="DL2207" s="9"/>
      <c r="DM2207" s="9"/>
      <c r="DN2207" s="9"/>
      <c r="DO2207" s="9"/>
      <c r="DP2207" s="9"/>
      <c r="DQ2207" s="9"/>
    </row>
    <row r="2208" spans="1:121" hidden="1">
      <c r="A2208" s="9"/>
      <c r="B2208" s="9"/>
      <c r="C2208" s="9"/>
      <c r="D2208" s="9"/>
      <c r="E2208" s="9"/>
      <c r="F2208" s="9"/>
      <c r="G2208" s="9"/>
      <c r="H2208" s="9"/>
      <c r="I2208" s="9"/>
      <c r="J2208" s="9"/>
      <c r="K2208" s="9"/>
      <c r="L2208" s="9"/>
      <c r="M2208" s="9"/>
      <c r="N2208" s="9"/>
      <c r="O2208" s="9"/>
      <c r="P2208" s="9"/>
      <c r="Q2208" s="9"/>
      <c r="R2208" s="9"/>
      <c r="S2208" s="9"/>
      <c r="T2208" s="9"/>
      <c r="U2208" s="9"/>
      <c r="V2208" s="9"/>
      <c r="W2208" s="9"/>
      <c r="X2208" s="9"/>
      <c r="Y2208" s="9"/>
      <c r="Z2208" s="9"/>
      <c r="AA2208" s="9"/>
      <c r="AB2208" s="9"/>
      <c r="AC2208" s="9"/>
      <c r="AD2208" s="9"/>
      <c r="AE2208" s="9"/>
      <c r="AF2208" s="9"/>
      <c r="AG2208" s="9"/>
      <c r="AH2208" s="9"/>
      <c r="AI2208" s="9"/>
      <c r="AJ2208" s="9"/>
      <c r="AK2208" s="9"/>
      <c r="AL2208" s="9"/>
      <c r="AM2208" s="9"/>
      <c r="AN2208" s="9"/>
      <c r="AO2208" s="9"/>
      <c r="AP2208" s="9"/>
      <c r="AQ2208" s="9"/>
      <c r="AR2208" s="9"/>
      <c r="AS2208" s="9"/>
      <c r="AT2208" s="9"/>
      <c r="AU2208" s="9"/>
      <c r="AV2208" s="9"/>
      <c r="AW2208" s="9"/>
      <c r="AX2208" s="9"/>
      <c r="AY2208" s="9"/>
      <c r="AZ2208" s="9"/>
      <c r="BA2208" s="9"/>
      <c r="BB2208" s="9"/>
      <c r="BC2208" s="9"/>
      <c r="BD2208" s="9"/>
      <c r="BE2208" s="9"/>
      <c r="BF2208" s="9"/>
      <c r="BG2208" s="9"/>
      <c r="BH2208" s="9"/>
      <c r="BI2208" s="9"/>
      <c r="BJ2208" s="9"/>
      <c r="BK2208" s="9"/>
      <c r="BL2208" s="9"/>
      <c r="BM2208" s="9"/>
      <c r="BN2208" s="9"/>
      <c r="BO2208" s="9"/>
      <c r="BP2208" s="9"/>
      <c r="BQ2208" s="9"/>
      <c r="BR2208" s="9"/>
      <c r="BS2208" s="9"/>
      <c r="BT2208" s="9"/>
      <c r="BU2208" s="9"/>
      <c r="BV2208" s="9"/>
      <c r="BW2208" s="9"/>
      <c r="BX2208" s="9"/>
      <c r="BY2208" s="9"/>
      <c r="BZ2208" s="9"/>
      <c r="CA2208" s="9"/>
      <c r="CB2208" s="9"/>
      <c r="CC2208" s="9"/>
      <c r="CD2208" s="9"/>
      <c r="CE2208" s="9"/>
      <c r="CF2208" s="9"/>
      <c r="CG2208" s="9"/>
      <c r="CH2208" s="9"/>
      <c r="CI2208" s="9"/>
      <c r="CJ2208" s="9"/>
      <c r="CK2208" s="9"/>
      <c r="CL2208" s="9"/>
      <c r="CM2208" s="9"/>
      <c r="CN2208" s="9"/>
      <c r="CO2208" s="9"/>
      <c r="CP2208" s="9"/>
      <c r="CQ2208" s="9"/>
      <c r="CR2208" s="9"/>
      <c r="CS2208" s="9"/>
      <c r="CT2208" s="9"/>
      <c r="CU2208" s="9"/>
      <c r="CV2208" s="9"/>
      <c r="CW2208" s="9"/>
      <c r="CX2208" s="9"/>
      <c r="CY2208" s="9"/>
      <c r="CZ2208" s="9"/>
      <c r="DA2208" s="9"/>
      <c r="DB2208" s="9"/>
      <c r="DC2208" s="9"/>
      <c r="DD2208" s="9"/>
      <c r="DE2208" s="9"/>
      <c r="DF2208" s="9"/>
      <c r="DG2208" s="9"/>
      <c r="DH2208" s="9"/>
      <c r="DI2208" s="9"/>
      <c r="DJ2208" s="9"/>
      <c r="DK2208" s="9"/>
      <c r="DL2208" s="9"/>
      <c r="DM2208" s="9"/>
      <c r="DN2208" s="9"/>
      <c r="DO2208" s="9"/>
      <c r="DP2208" s="9"/>
      <c r="DQ2208" s="9"/>
    </row>
    <row r="2209" spans="1:121" hidden="1">
      <c r="A2209" s="9"/>
      <c r="B2209" s="9"/>
      <c r="C2209" s="9"/>
      <c r="D2209" s="9"/>
      <c r="E2209" s="9"/>
      <c r="F2209" s="9"/>
      <c r="G2209" s="9"/>
      <c r="H2209" s="9"/>
      <c r="I2209" s="9"/>
      <c r="J2209" s="9"/>
      <c r="K2209" s="9"/>
      <c r="L2209" s="9"/>
      <c r="M2209" s="9"/>
      <c r="N2209" s="9"/>
      <c r="O2209" s="9"/>
      <c r="P2209" s="9"/>
      <c r="Q2209" s="9"/>
      <c r="R2209" s="9"/>
      <c r="S2209" s="9"/>
      <c r="T2209" s="9"/>
      <c r="U2209" s="9"/>
      <c r="V2209" s="9"/>
      <c r="W2209" s="9"/>
      <c r="X2209" s="9"/>
      <c r="Y2209" s="9"/>
      <c r="Z2209" s="9"/>
      <c r="AA2209" s="9"/>
      <c r="AB2209" s="9"/>
      <c r="AC2209" s="9"/>
      <c r="AD2209" s="9"/>
      <c r="AE2209" s="9"/>
      <c r="AF2209" s="9"/>
      <c r="AG2209" s="9"/>
      <c r="AH2209" s="9"/>
      <c r="AI2209" s="9"/>
      <c r="AJ2209" s="9"/>
      <c r="AK2209" s="9"/>
      <c r="AL2209" s="9"/>
      <c r="AM2209" s="9"/>
      <c r="AN2209" s="9"/>
      <c r="AO2209" s="9"/>
      <c r="AP2209" s="9"/>
      <c r="AQ2209" s="9"/>
      <c r="AR2209" s="9"/>
      <c r="AS2209" s="9"/>
      <c r="AT2209" s="9"/>
      <c r="AU2209" s="9"/>
      <c r="AV2209" s="9"/>
      <c r="AW2209" s="9"/>
      <c r="AX2209" s="9"/>
      <c r="AY2209" s="9"/>
      <c r="AZ2209" s="9"/>
      <c r="BA2209" s="9"/>
      <c r="BB2209" s="9"/>
      <c r="BC2209" s="9"/>
      <c r="BD2209" s="9"/>
      <c r="BE2209" s="9"/>
      <c r="BF2209" s="9"/>
      <c r="BG2209" s="9"/>
      <c r="BH2209" s="9"/>
      <c r="BI2209" s="9"/>
      <c r="BJ2209" s="9"/>
      <c r="BK2209" s="9"/>
      <c r="BL2209" s="9"/>
      <c r="BM2209" s="9"/>
      <c r="BN2209" s="9"/>
      <c r="BO2209" s="9"/>
      <c r="BP2209" s="9"/>
      <c r="BQ2209" s="9"/>
      <c r="BR2209" s="9"/>
      <c r="BS2209" s="9"/>
      <c r="BT2209" s="9"/>
      <c r="BU2209" s="9"/>
      <c r="BV2209" s="9"/>
      <c r="BW2209" s="9"/>
      <c r="BX2209" s="9"/>
      <c r="BY2209" s="9"/>
      <c r="BZ2209" s="9"/>
      <c r="CA2209" s="9"/>
      <c r="CB2209" s="9"/>
      <c r="CC2209" s="9"/>
      <c r="CD2209" s="9"/>
      <c r="CE2209" s="9"/>
      <c r="CF2209" s="9"/>
      <c r="CG2209" s="9"/>
      <c r="CH2209" s="9"/>
      <c r="CI2209" s="9"/>
      <c r="CJ2209" s="9"/>
      <c r="CK2209" s="9"/>
      <c r="CL2209" s="9"/>
      <c r="CM2209" s="9"/>
      <c r="CN2209" s="9"/>
      <c r="CO2209" s="9"/>
      <c r="CP2209" s="9"/>
      <c r="CQ2209" s="9"/>
      <c r="CR2209" s="9"/>
      <c r="CS2209" s="9"/>
      <c r="CT2209" s="9"/>
      <c r="CU2209" s="9"/>
      <c r="CV2209" s="9"/>
      <c r="CW2209" s="9"/>
      <c r="CX2209" s="9"/>
      <c r="CY2209" s="9"/>
      <c r="CZ2209" s="9"/>
      <c r="DA2209" s="9"/>
      <c r="DB2209" s="9"/>
      <c r="DC2209" s="9"/>
      <c r="DD2209" s="9"/>
      <c r="DE2209" s="9"/>
      <c r="DF2209" s="9"/>
      <c r="DG2209" s="9"/>
      <c r="DH2209" s="9"/>
      <c r="DI2209" s="9"/>
      <c r="DJ2209" s="9"/>
      <c r="DK2209" s="9"/>
      <c r="DL2209" s="9"/>
      <c r="DM2209" s="9"/>
      <c r="DN2209" s="9"/>
      <c r="DO2209" s="9"/>
      <c r="DP2209" s="9"/>
      <c r="DQ2209" s="9"/>
    </row>
    <row r="2210" spans="1:121" hidden="1">
      <c r="A2210" s="9"/>
      <c r="B2210" s="9"/>
      <c r="C2210" s="9"/>
      <c r="D2210" s="9"/>
      <c r="E2210" s="9"/>
      <c r="F2210" s="9"/>
      <c r="G2210" s="9"/>
      <c r="H2210" s="9"/>
      <c r="I2210" s="9"/>
      <c r="J2210" s="9"/>
      <c r="K2210" s="9"/>
      <c r="L2210" s="9"/>
      <c r="M2210" s="9"/>
      <c r="N2210" s="9"/>
      <c r="O2210" s="9"/>
      <c r="P2210" s="9"/>
      <c r="Q2210" s="9"/>
      <c r="R2210" s="9"/>
      <c r="S2210" s="9"/>
      <c r="T2210" s="9"/>
      <c r="U2210" s="9"/>
      <c r="V2210" s="9"/>
      <c r="W2210" s="9"/>
      <c r="X2210" s="9"/>
      <c r="Y2210" s="9"/>
      <c r="Z2210" s="9"/>
      <c r="AA2210" s="9"/>
      <c r="AB2210" s="9"/>
      <c r="AC2210" s="9"/>
      <c r="AD2210" s="9"/>
      <c r="AE2210" s="9"/>
      <c r="AF2210" s="9"/>
      <c r="AG2210" s="9"/>
      <c r="AH2210" s="9"/>
      <c r="AI2210" s="9"/>
      <c r="AJ2210" s="9"/>
      <c r="AK2210" s="9"/>
      <c r="AL2210" s="9"/>
      <c r="AM2210" s="9"/>
      <c r="AN2210" s="9"/>
      <c r="AO2210" s="9"/>
      <c r="AP2210" s="9"/>
      <c r="AQ2210" s="9"/>
      <c r="AR2210" s="9"/>
      <c r="AS2210" s="9"/>
      <c r="AT2210" s="9"/>
      <c r="AU2210" s="9"/>
      <c r="AV2210" s="9"/>
      <c r="AW2210" s="9"/>
      <c r="AX2210" s="9"/>
      <c r="AY2210" s="9"/>
      <c r="AZ2210" s="9"/>
      <c r="BA2210" s="9"/>
      <c r="BB2210" s="9"/>
      <c r="BC2210" s="9"/>
      <c r="BD2210" s="9"/>
      <c r="BE2210" s="9"/>
      <c r="BF2210" s="9"/>
      <c r="BG2210" s="9"/>
      <c r="BH2210" s="9"/>
      <c r="BI2210" s="9"/>
      <c r="BJ2210" s="9"/>
      <c r="BK2210" s="9"/>
      <c r="BL2210" s="9"/>
      <c r="BM2210" s="9"/>
      <c r="BN2210" s="9"/>
      <c r="BO2210" s="9"/>
      <c r="BP2210" s="9"/>
      <c r="BQ2210" s="9"/>
      <c r="BR2210" s="9"/>
      <c r="BS2210" s="9"/>
      <c r="BT2210" s="9"/>
      <c r="BU2210" s="9"/>
      <c r="BV2210" s="9"/>
      <c r="BW2210" s="9"/>
      <c r="BX2210" s="9"/>
      <c r="BY2210" s="9"/>
      <c r="BZ2210" s="9"/>
      <c r="CA2210" s="9"/>
      <c r="CB2210" s="9"/>
      <c r="CC2210" s="9"/>
      <c r="CD2210" s="9"/>
      <c r="CE2210" s="9"/>
      <c r="CF2210" s="9"/>
      <c r="CG2210" s="9"/>
      <c r="CH2210" s="9"/>
      <c r="CI2210" s="9"/>
      <c r="CJ2210" s="9"/>
      <c r="CK2210" s="9"/>
      <c r="CL2210" s="9"/>
      <c r="CM2210" s="9"/>
      <c r="CN2210" s="9"/>
      <c r="CO2210" s="9"/>
      <c r="CP2210" s="9"/>
      <c r="CQ2210" s="9"/>
      <c r="CR2210" s="9"/>
      <c r="CS2210" s="9"/>
      <c r="CT2210" s="9"/>
      <c r="CU2210" s="9"/>
      <c r="CV2210" s="9"/>
      <c r="CW2210" s="9"/>
      <c r="CX2210" s="9"/>
      <c r="CY2210" s="9"/>
      <c r="CZ2210" s="9"/>
      <c r="DA2210" s="9"/>
      <c r="DB2210" s="9"/>
      <c r="DC2210" s="9"/>
      <c r="DD2210" s="9"/>
      <c r="DE2210" s="9"/>
      <c r="DF2210" s="9"/>
      <c r="DG2210" s="9"/>
      <c r="DH2210" s="9"/>
      <c r="DI2210" s="9"/>
      <c r="DJ2210" s="9"/>
      <c r="DK2210" s="9"/>
      <c r="DL2210" s="9"/>
      <c r="DM2210" s="9"/>
      <c r="DN2210" s="9"/>
      <c r="DO2210" s="9"/>
      <c r="DP2210" s="9"/>
      <c r="DQ2210" s="9"/>
    </row>
    <row r="2211" spans="1:121" hidden="1">
      <c r="A2211" s="9"/>
      <c r="B2211" s="9"/>
      <c r="C2211" s="9"/>
      <c r="D2211" s="9"/>
      <c r="E2211" s="9"/>
      <c r="F2211" s="9"/>
      <c r="G2211" s="9"/>
      <c r="H2211" s="9"/>
      <c r="I2211" s="9"/>
      <c r="J2211" s="9"/>
      <c r="K2211" s="9"/>
      <c r="L2211" s="9"/>
      <c r="M2211" s="9"/>
      <c r="N2211" s="9"/>
      <c r="O2211" s="9"/>
      <c r="P2211" s="9"/>
      <c r="Q2211" s="9"/>
      <c r="R2211" s="9"/>
      <c r="S2211" s="9"/>
      <c r="T2211" s="9"/>
      <c r="U2211" s="9"/>
      <c r="V2211" s="9"/>
      <c r="W2211" s="9"/>
      <c r="X2211" s="9"/>
      <c r="Y2211" s="9"/>
      <c r="Z2211" s="9"/>
      <c r="AA2211" s="9"/>
      <c r="AB2211" s="9"/>
      <c r="AC2211" s="9"/>
      <c r="AD2211" s="9"/>
      <c r="AE2211" s="9"/>
      <c r="AF2211" s="9"/>
      <c r="AG2211" s="9"/>
      <c r="AH2211" s="9"/>
      <c r="AI2211" s="9"/>
      <c r="AJ2211" s="9"/>
      <c r="AK2211" s="9"/>
      <c r="AL2211" s="9"/>
      <c r="AM2211" s="9"/>
      <c r="AN2211" s="9"/>
      <c r="AO2211" s="9"/>
      <c r="AP2211" s="9"/>
      <c r="AQ2211" s="9"/>
      <c r="AR2211" s="9"/>
      <c r="AS2211" s="9"/>
      <c r="AT2211" s="9"/>
      <c r="AU2211" s="9"/>
      <c r="AV2211" s="9"/>
      <c r="AW2211" s="9"/>
      <c r="AX2211" s="9"/>
      <c r="AY2211" s="9"/>
      <c r="AZ2211" s="9"/>
      <c r="BA2211" s="9"/>
      <c r="BB2211" s="9"/>
      <c r="BC2211" s="9"/>
      <c r="BD2211" s="9"/>
      <c r="BE2211" s="9"/>
      <c r="BF2211" s="9"/>
      <c r="BG2211" s="9"/>
      <c r="BH2211" s="9"/>
      <c r="BI2211" s="9"/>
      <c r="BJ2211" s="9"/>
      <c r="BK2211" s="9"/>
      <c r="BL2211" s="9"/>
      <c r="BM2211" s="9"/>
      <c r="BN2211" s="9"/>
      <c r="BO2211" s="9"/>
      <c r="BP2211" s="9"/>
      <c r="BQ2211" s="9"/>
      <c r="BR2211" s="9"/>
      <c r="BS2211" s="9"/>
      <c r="BT2211" s="9"/>
      <c r="BU2211" s="9"/>
      <c r="BV2211" s="9"/>
      <c r="BW2211" s="9"/>
      <c r="BX2211" s="9"/>
      <c r="BY2211" s="9"/>
      <c r="BZ2211" s="9"/>
      <c r="CA2211" s="9"/>
      <c r="CB2211" s="9"/>
      <c r="CC2211" s="9"/>
      <c r="CD2211" s="9"/>
      <c r="CE2211" s="9"/>
      <c r="CF2211" s="9"/>
      <c r="CG2211" s="9"/>
      <c r="CH2211" s="9"/>
      <c r="CI2211" s="9"/>
      <c r="CJ2211" s="9"/>
      <c r="CK2211" s="9"/>
      <c r="CL2211" s="9"/>
      <c r="CM2211" s="9"/>
      <c r="CN2211" s="9"/>
      <c r="CO2211" s="9"/>
      <c r="CP2211" s="9"/>
      <c r="CQ2211" s="9"/>
      <c r="CR2211" s="9"/>
      <c r="CS2211" s="9"/>
      <c r="CT2211" s="9"/>
      <c r="CU2211" s="9"/>
      <c r="CV2211" s="9"/>
      <c r="CW2211" s="9"/>
      <c r="CX2211" s="9"/>
      <c r="CY2211" s="9"/>
      <c r="CZ2211" s="9"/>
      <c r="DA2211" s="9"/>
      <c r="DB2211" s="9"/>
      <c r="DC2211" s="9"/>
      <c r="DD2211" s="9"/>
      <c r="DE2211" s="9"/>
      <c r="DF2211" s="9"/>
      <c r="DG2211" s="9"/>
      <c r="DH2211" s="9"/>
      <c r="DI2211" s="9"/>
      <c r="DJ2211" s="9"/>
      <c r="DK2211" s="9"/>
      <c r="DL2211" s="9"/>
      <c r="DM2211" s="9"/>
      <c r="DN2211" s="9"/>
      <c r="DO2211" s="9"/>
      <c r="DP2211" s="9"/>
      <c r="DQ2211" s="9"/>
    </row>
    <row r="2212" spans="1:121" hidden="1">
      <c r="A2212" s="9"/>
      <c r="B2212" s="9"/>
      <c r="C2212" s="9"/>
      <c r="D2212" s="9"/>
      <c r="E2212" s="9"/>
      <c r="F2212" s="9"/>
      <c r="G2212" s="9"/>
      <c r="H2212" s="9"/>
      <c r="I2212" s="9"/>
      <c r="J2212" s="9"/>
      <c r="K2212" s="9"/>
      <c r="L2212" s="9"/>
      <c r="M2212" s="9"/>
      <c r="N2212" s="9"/>
      <c r="O2212" s="9"/>
      <c r="P2212" s="9"/>
      <c r="Q2212" s="9"/>
      <c r="R2212" s="9"/>
      <c r="S2212" s="9"/>
      <c r="T2212" s="9"/>
      <c r="U2212" s="9"/>
      <c r="V2212" s="9"/>
      <c r="W2212" s="9"/>
      <c r="X2212" s="9"/>
      <c r="Y2212" s="9"/>
      <c r="Z2212" s="9"/>
      <c r="AA2212" s="9"/>
      <c r="AB2212" s="9"/>
      <c r="AC2212" s="9"/>
      <c r="AD2212" s="9"/>
      <c r="AE2212" s="9"/>
      <c r="AF2212" s="9"/>
      <c r="AG2212" s="9"/>
      <c r="AH2212" s="9"/>
      <c r="AI2212" s="9"/>
      <c r="AJ2212" s="9"/>
      <c r="AK2212" s="9"/>
      <c r="AL2212" s="9"/>
      <c r="AM2212" s="9"/>
      <c r="AN2212" s="9"/>
      <c r="AO2212" s="9"/>
      <c r="AP2212" s="9"/>
      <c r="AQ2212" s="9"/>
      <c r="AR2212" s="9"/>
      <c r="AS2212" s="9"/>
      <c r="AT2212" s="9"/>
      <c r="AU2212" s="9"/>
      <c r="AV2212" s="9"/>
      <c r="AW2212" s="9"/>
      <c r="AX2212" s="9"/>
      <c r="AY2212" s="9"/>
      <c r="AZ2212" s="9"/>
      <c r="BA2212" s="9"/>
      <c r="BB2212" s="9"/>
      <c r="BC2212" s="9"/>
      <c r="BD2212" s="9"/>
      <c r="BE2212" s="9"/>
      <c r="BF2212" s="9"/>
      <c r="BG2212" s="9"/>
      <c r="BH2212" s="9"/>
      <c r="BI2212" s="9"/>
      <c r="BJ2212" s="9"/>
      <c r="BK2212" s="9"/>
      <c r="BL2212" s="9"/>
      <c r="BM2212" s="9"/>
      <c r="BN2212" s="9"/>
      <c r="BO2212" s="9"/>
      <c r="BP2212" s="9"/>
      <c r="BQ2212" s="9"/>
      <c r="BR2212" s="9"/>
      <c r="BS2212" s="9"/>
      <c r="BT2212" s="9"/>
      <c r="BU2212" s="9"/>
      <c r="BV2212" s="9"/>
      <c r="BW2212" s="9"/>
      <c r="BX2212" s="9"/>
      <c r="BY2212" s="9"/>
      <c r="BZ2212" s="9"/>
      <c r="CA2212" s="9"/>
      <c r="CB2212" s="9"/>
      <c r="CC2212" s="9"/>
      <c r="CD2212" s="9"/>
      <c r="CE2212" s="9"/>
      <c r="CF2212" s="9"/>
      <c r="CG2212" s="9"/>
      <c r="CH2212" s="9"/>
      <c r="CI2212" s="9"/>
      <c r="CJ2212" s="9"/>
      <c r="CK2212" s="9"/>
      <c r="CL2212" s="9"/>
      <c r="CM2212" s="9"/>
      <c r="CN2212" s="9"/>
      <c r="CO2212" s="9"/>
      <c r="CP2212" s="9"/>
      <c r="CQ2212" s="9"/>
      <c r="CR2212" s="9"/>
      <c r="CS2212" s="9"/>
      <c r="CT2212" s="9"/>
      <c r="CU2212" s="9"/>
      <c r="CV2212" s="9"/>
      <c r="CW2212" s="9"/>
      <c r="CX2212" s="9"/>
      <c r="CY2212" s="9"/>
      <c r="CZ2212" s="9"/>
      <c r="DA2212" s="9"/>
      <c r="DB2212" s="9"/>
      <c r="DC2212" s="9"/>
      <c r="DD2212" s="9"/>
      <c r="DE2212" s="9"/>
      <c r="DF2212" s="9"/>
      <c r="DG2212" s="9"/>
      <c r="DH2212" s="9"/>
      <c r="DI2212" s="9"/>
      <c r="DJ2212" s="9"/>
      <c r="DK2212" s="9"/>
      <c r="DL2212" s="9"/>
      <c r="DM2212" s="9"/>
      <c r="DN2212" s="9"/>
      <c r="DO2212" s="9"/>
      <c r="DP2212" s="9"/>
      <c r="DQ2212" s="9"/>
    </row>
    <row r="2213" spans="1:121" hidden="1">
      <c r="A2213" s="9"/>
      <c r="B2213" s="9"/>
      <c r="C2213" s="9"/>
      <c r="D2213" s="9"/>
      <c r="E2213" s="9"/>
      <c r="F2213" s="9"/>
      <c r="G2213" s="9"/>
      <c r="H2213" s="9"/>
      <c r="I2213" s="9"/>
      <c r="J2213" s="9"/>
      <c r="K2213" s="9"/>
      <c r="L2213" s="9"/>
      <c r="M2213" s="9"/>
      <c r="N2213" s="9"/>
      <c r="O2213" s="9"/>
      <c r="P2213" s="9"/>
      <c r="Q2213" s="9"/>
      <c r="R2213" s="9"/>
      <c r="S2213" s="9"/>
      <c r="T2213" s="9"/>
      <c r="U2213" s="9"/>
      <c r="V2213" s="9"/>
      <c r="W2213" s="9"/>
      <c r="X2213" s="9"/>
      <c r="Y2213" s="9"/>
      <c r="Z2213" s="9"/>
      <c r="AA2213" s="9"/>
      <c r="AB2213" s="9"/>
      <c r="AC2213" s="9"/>
      <c r="AD2213" s="9"/>
      <c r="AE2213" s="9"/>
      <c r="AF2213" s="9"/>
      <c r="AG2213" s="9"/>
      <c r="AH2213" s="9"/>
      <c r="AI2213" s="9"/>
      <c r="AJ2213" s="9"/>
      <c r="AK2213" s="9"/>
      <c r="AL2213" s="9"/>
      <c r="AM2213" s="9"/>
      <c r="AN2213" s="9"/>
      <c r="AO2213" s="9"/>
      <c r="AP2213" s="9"/>
      <c r="AQ2213" s="9"/>
      <c r="AR2213" s="9"/>
      <c r="AS2213" s="9"/>
      <c r="AT2213" s="9"/>
      <c r="AU2213" s="9"/>
      <c r="AV2213" s="9"/>
      <c r="AW2213" s="9"/>
      <c r="AX2213" s="9"/>
      <c r="AY2213" s="9"/>
      <c r="AZ2213" s="9"/>
      <c r="BA2213" s="9"/>
      <c r="BB2213" s="9"/>
      <c r="BC2213" s="9"/>
      <c r="BD2213" s="9"/>
      <c r="BE2213" s="9"/>
      <c r="BF2213" s="9"/>
      <c r="BG2213" s="9"/>
      <c r="BH2213" s="9"/>
      <c r="BI2213" s="9"/>
      <c r="BJ2213" s="9"/>
      <c r="BK2213" s="9"/>
      <c r="BL2213" s="9"/>
      <c r="BM2213" s="9"/>
      <c r="BN2213" s="9"/>
      <c r="BO2213" s="9"/>
      <c r="BP2213" s="9"/>
      <c r="BQ2213" s="9"/>
      <c r="BR2213" s="9"/>
      <c r="BS2213" s="9"/>
      <c r="BT2213" s="9"/>
      <c r="BU2213" s="9"/>
      <c r="BV2213" s="9"/>
      <c r="BW2213" s="9"/>
      <c r="BX2213" s="9"/>
      <c r="BY2213" s="9"/>
      <c r="BZ2213" s="9"/>
      <c r="CA2213" s="9"/>
      <c r="CB2213" s="9"/>
      <c r="CC2213" s="9"/>
      <c r="CD2213" s="9"/>
      <c r="CE2213" s="9"/>
      <c r="CF2213" s="9"/>
      <c r="CG2213" s="9"/>
      <c r="CH2213" s="9"/>
      <c r="CI2213" s="9"/>
      <c r="CJ2213" s="9"/>
      <c r="CK2213" s="9"/>
      <c r="CL2213" s="9"/>
      <c r="CM2213" s="9"/>
      <c r="CN2213" s="9"/>
      <c r="CO2213" s="9"/>
      <c r="CP2213" s="9"/>
      <c r="CQ2213" s="9"/>
      <c r="CR2213" s="9"/>
      <c r="CS2213" s="9"/>
      <c r="CT2213" s="9"/>
      <c r="CU2213" s="9"/>
      <c r="CV2213" s="9"/>
      <c r="CW2213" s="9"/>
      <c r="CX2213" s="9"/>
      <c r="CY2213" s="9"/>
      <c r="CZ2213" s="9"/>
      <c r="DA2213" s="9"/>
      <c r="DB2213" s="9"/>
      <c r="DC2213" s="9"/>
      <c r="DD2213" s="9"/>
      <c r="DE2213" s="9"/>
      <c r="DF2213" s="9"/>
      <c r="DG2213" s="9"/>
      <c r="DH2213" s="9"/>
      <c r="DI2213" s="9"/>
      <c r="DJ2213" s="9"/>
      <c r="DK2213" s="9"/>
      <c r="DL2213" s="9"/>
      <c r="DM2213" s="9"/>
      <c r="DN2213" s="9"/>
      <c r="DO2213" s="9"/>
      <c r="DP2213" s="9"/>
      <c r="DQ2213" s="9"/>
    </row>
    <row r="2214" spans="1:121" hidden="1">
      <c r="A2214" s="9"/>
      <c r="B2214" s="9"/>
      <c r="C2214" s="9"/>
      <c r="D2214" s="9"/>
      <c r="E2214" s="9"/>
      <c r="F2214" s="9"/>
      <c r="G2214" s="9"/>
      <c r="H2214" s="9"/>
      <c r="I2214" s="9"/>
      <c r="J2214" s="9"/>
      <c r="K2214" s="9"/>
      <c r="L2214" s="9"/>
      <c r="M2214" s="9"/>
      <c r="N2214" s="9"/>
      <c r="O2214" s="9"/>
      <c r="P2214" s="9"/>
      <c r="Q2214" s="9"/>
      <c r="R2214" s="9"/>
      <c r="S2214" s="9"/>
      <c r="T2214" s="9"/>
      <c r="U2214" s="9"/>
      <c r="V2214" s="9"/>
      <c r="W2214" s="9"/>
      <c r="X2214" s="9"/>
      <c r="Y2214" s="9"/>
      <c r="Z2214" s="9"/>
      <c r="AA2214" s="9"/>
      <c r="AB2214" s="9"/>
      <c r="AC2214" s="9"/>
      <c r="AD2214" s="9"/>
      <c r="AE2214" s="9"/>
      <c r="AF2214" s="9"/>
      <c r="AG2214" s="9"/>
      <c r="AH2214" s="9"/>
      <c r="AI2214" s="9"/>
      <c r="AJ2214" s="9"/>
      <c r="AK2214" s="9"/>
      <c r="AL2214" s="9"/>
      <c r="AM2214" s="9"/>
      <c r="AN2214" s="9"/>
      <c r="AO2214" s="9"/>
      <c r="AP2214" s="9"/>
      <c r="AQ2214" s="9"/>
      <c r="AR2214" s="9"/>
      <c r="AS2214" s="9"/>
      <c r="AT2214" s="9"/>
      <c r="AU2214" s="9"/>
      <c r="AV2214" s="9"/>
      <c r="AW2214" s="9"/>
      <c r="AX2214" s="9"/>
      <c r="AY2214" s="9"/>
      <c r="AZ2214" s="9"/>
      <c r="BA2214" s="9"/>
      <c r="BB2214" s="9"/>
      <c r="BC2214" s="9"/>
      <c r="BD2214" s="9"/>
      <c r="BE2214" s="9"/>
      <c r="BF2214" s="9"/>
      <c r="BG2214" s="9"/>
      <c r="BH2214" s="9"/>
      <c r="BI2214" s="9"/>
      <c r="BJ2214" s="9"/>
      <c r="BK2214" s="9"/>
      <c r="BL2214" s="9"/>
      <c r="BM2214" s="9"/>
      <c r="BN2214" s="9"/>
      <c r="BO2214" s="9"/>
      <c r="BP2214" s="9"/>
      <c r="BQ2214" s="9"/>
      <c r="BR2214" s="9"/>
      <c r="BS2214" s="9"/>
      <c r="BT2214" s="9"/>
      <c r="BU2214" s="9"/>
      <c r="BV2214" s="9"/>
      <c r="BW2214" s="9"/>
      <c r="BX2214" s="9"/>
      <c r="BY2214" s="9"/>
      <c r="BZ2214" s="9"/>
      <c r="CA2214" s="9"/>
      <c r="CB2214" s="9"/>
      <c r="CC2214" s="9"/>
      <c r="CD2214" s="9"/>
      <c r="CE2214" s="9"/>
      <c r="CF2214" s="9"/>
      <c r="CG2214" s="9"/>
      <c r="CH2214" s="9"/>
      <c r="CI2214" s="9"/>
      <c r="CJ2214" s="9"/>
      <c r="CK2214" s="9"/>
      <c r="CL2214" s="9"/>
      <c r="CM2214" s="9"/>
      <c r="CN2214" s="9"/>
      <c r="CO2214" s="9"/>
      <c r="CP2214" s="9"/>
      <c r="CQ2214" s="9"/>
      <c r="CR2214" s="9"/>
      <c r="CS2214" s="9"/>
      <c r="CT2214" s="9"/>
      <c r="CU2214" s="9"/>
      <c r="CV2214" s="9"/>
      <c r="CW2214" s="9"/>
      <c r="CX2214" s="9"/>
      <c r="CY2214" s="9"/>
      <c r="CZ2214" s="9"/>
      <c r="DA2214" s="9"/>
      <c r="DB2214" s="9"/>
      <c r="DC2214" s="9"/>
      <c r="DD2214" s="9"/>
      <c r="DE2214" s="9"/>
      <c r="DF2214" s="9"/>
      <c r="DG2214" s="9"/>
      <c r="DH2214" s="9"/>
      <c r="DI2214" s="9"/>
      <c r="DJ2214" s="9"/>
      <c r="DK2214" s="9"/>
      <c r="DL2214" s="9"/>
      <c r="DM2214" s="9"/>
      <c r="DN2214" s="9"/>
      <c r="DO2214" s="9"/>
      <c r="DP2214" s="9"/>
      <c r="DQ2214" s="9"/>
    </row>
    <row r="2215" spans="1:121" hidden="1">
      <c r="A2215" s="9"/>
      <c r="B2215" s="9"/>
      <c r="C2215" s="9"/>
      <c r="D2215" s="9"/>
      <c r="E2215" s="9"/>
      <c r="F2215" s="9"/>
      <c r="G2215" s="9"/>
      <c r="H2215" s="9"/>
      <c r="I2215" s="9"/>
      <c r="J2215" s="9"/>
      <c r="K2215" s="9"/>
      <c r="L2215" s="9"/>
      <c r="M2215" s="9"/>
      <c r="N2215" s="9"/>
      <c r="O2215" s="9"/>
      <c r="P2215" s="9"/>
      <c r="Q2215" s="9"/>
      <c r="R2215" s="9"/>
      <c r="S2215" s="9"/>
      <c r="T2215" s="9"/>
      <c r="U2215" s="9"/>
      <c r="V2215" s="9"/>
      <c r="W2215" s="9"/>
      <c r="X2215" s="9"/>
      <c r="Y2215" s="9"/>
      <c r="Z2215" s="9"/>
      <c r="AA2215" s="9"/>
      <c r="AB2215" s="9"/>
      <c r="AC2215" s="9"/>
      <c r="AD2215" s="9"/>
      <c r="AE2215" s="9"/>
      <c r="AF2215" s="9"/>
      <c r="AG2215" s="9"/>
      <c r="AH2215" s="9"/>
      <c r="AI2215" s="9"/>
      <c r="AJ2215" s="9"/>
      <c r="AK2215" s="9"/>
      <c r="AL2215" s="9"/>
      <c r="AM2215" s="9"/>
      <c r="AN2215" s="9"/>
      <c r="AO2215" s="9"/>
      <c r="AP2215" s="9"/>
      <c r="AQ2215" s="9"/>
      <c r="AR2215" s="9"/>
      <c r="AS2215" s="9"/>
      <c r="AT2215" s="9"/>
      <c r="AU2215" s="9"/>
      <c r="AV2215" s="9"/>
      <c r="AW2215" s="9"/>
      <c r="AX2215" s="9"/>
      <c r="AY2215" s="9"/>
      <c r="AZ2215" s="9"/>
      <c r="BA2215" s="9"/>
      <c r="BB2215" s="9"/>
      <c r="BC2215" s="9"/>
      <c r="BD2215" s="9"/>
      <c r="BE2215" s="9"/>
      <c r="BF2215" s="9"/>
      <c r="BG2215" s="9"/>
      <c r="BH2215" s="9"/>
      <c r="BI2215" s="9"/>
      <c r="BJ2215" s="9"/>
      <c r="BK2215" s="9"/>
      <c r="BL2215" s="9"/>
      <c r="BM2215" s="9"/>
      <c r="BN2215" s="9"/>
      <c r="BO2215" s="9"/>
      <c r="BP2215" s="9"/>
      <c r="BQ2215" s="9"/>
      <c r="BR2215" s="9"/>
      <c r="BS2215" s="9"/>
      <c r="BT2215" s="9"/>
      <c r="BU2215" s="9"/>
      <c r="BV2215" s="9"/>
      <c r="BW2215" s="9"/>
      <c r="BX2215" s="9"/>
      <c r="BY2215" s="9"/>
      <c r="BZ2215" s="9"/>
      <c r="CA2215" s="9"/>
      <c r="CB2215" s="9"/>
      <c r="CC2215" s="9"/>
      <c r="CD2215" s="9"/>
      <c r="CE2215" s="9"/>
      <c r="CF2215" s="9"/>
      <c r="CG2215" s="9"/>
      <c r="CH2215" s="9"/>
      <c r="CI2215" s="9"/>
      <c r="CJ2215" s="9"/>
      <c r="CK2215" s="9"/>
      <c r="CL2215" s="9"/>
      <c r="CM2215" s="9"/>
      <c r="CN2215" s="9"/>
      <c r="CO2215" s="9"/>
      <c r="CP2215" s="9"/>
      <c r="CQ2215" s="9"/>
      <c r="CR2215" s="9"/>
      <c r="CS2215" s="9"/>
      <c r="CT2215" s="9"/>
      <c r="CU2215" s="9"/>
      <c r="CV2215" s="9"/>
      <c r="CW2215" s="9"/>
      <c r="CX2215" s="9"/>
      <c r="CY2215" s="9"/>
      <c r="CZ2215" s="9"/>
      <c r="DA2215" s="9"/>
      <c r="DB2215" s="9"/>
      <c r="DC2215" s="9"/>
      <c r="DD2215" s="9"/>
      <c r="DE2215" s="9"/>
      <c r="DF2215" s="9"/>
      <c r="DG2215" s="9"/>
      <c r="DH2215" s="9"/>
      <c r="DI2215" s="9"/>
      <c r="DJ2215" s="9"/>
      <c r="DK2215" s="9"/>
      <c r="DL2215" s="9"/>
      <c r="DM2215" s="9"/>
      <c r="DN2215" s="9"/>
      <c r="DO2215" s="9"/>
      <c r="DP2215" s="9"/>
      <c r="DQ2215" s="9"/>
    </row>
    <row r="2216" spans="1:121" hidden="1">
      <c r="A2216" s="9"/>
      <c r="B2216" s="9"/>
      <c r="C2216" s="9"/>
      <c r="D2216" s="9"/>
      <c r="E2216" s="9"/>
      <c r="F2216" s="9"/>
      <c r="G2216" s="9"/>
      <c r="H2216" s="9"/>
      <c r="I2216" s="9"/>
      <c r="J2216" s="9"/>
      <c r="K2216" s="9"/>
      <c r="L2216" s="9"/>
      <c r="M2216" s="9"/>
      <c r="N2216" s="9"/>
      <c r="O2216" s="9"/>
      <c r="P2216" s="9"/>
      <c r="Q2216" s="9"/>
      <c r="R2216" s="9"/>
      <c r="S2216" s="9"/>
      <c r="T2216" s="9"/>
      <c r="U2216" s="9"/>
      <c r="V2216" s="9"/>
      <c r="W2216" s="9"/>
      <c r="X2216" s="9"/>
      <c r="Y2216" s="9"/>
      <c r="Z2216" s="9"/>
      <c r="AA2216" s="9"/>
      <c r="AB2216" s="9"/>
      <c r="AC2216" s="9"/>
      <c r="AD2216" s="9"/>
      <c r="AE2216" s="9"/>
      <c r="AF2216" s="9"/>
      <c r="AG2216" s="9"/>
      <c r="AH2216" s="9"/>
      <c r="AI2216" s="9"/>
      <c r="AJ2216" s="9"/>
      <c r="AK2216" s="9"/>
      <c r="AL2216" s="9"/>
      <c r="AM2216" s="9"/>
      <c r="AN2216" s="9"/>
      <c r="AO2216" s="9"/>
      <c r="AP2216" s="9"/>
      <c r="AQ2216" s="9"/>
      <c r="AR2216" s="9"/>
      <c r="AS2216" s="9"/>
      <c r="AT2216" s="9"/>
      <c r="AU2216" s="9"/>
      <c r="AV2216" s="9"/>
      <c r="AW2216" s="9"/>
      <c r="AX2216" s="9"/>
      <c r="AY2216" s="9"/>
      <c r="AZ2216" s="9"/>
      <c r="BA2216" s="9"/>
      <c r="BB2216" s="9"/>
      <c r="BC2216" s="9"/>
      <c r="BD2216" s="9"/>
      <c r="BE2216" s="9"/>
      <c r="BF2216" s="9"/>
      <c r="BG2216" s="9"/>
      <c r="BH2216" s="9"/>
      <c r="BI2216" s="9"/>
      <c r="BJ2216" s="9"/>
      <c r="BK2216" s="9"/>
      <c r="BL2216" s="9"/>
      <c r="BM2216" s="9"/>
      <c r="BN2216" s="9"/>
      <c r="BO2216" s="9"/>
      <c r="BP2216" s="9"/>
      <c r="BQ2216" s="9"/>
      <c r="BR2216" s="9"/>
      <c r="BS2216" s="9"/>
      <c r="BT2216" s="9"/>
      <c r="BU2216" s="9"/>
      <c r="BV2216" s="9"/>
      <c r="BW2216" s="9"/>
      <c r="BX2216" s="9"/>
      <c r="BY2216" s="9"/>
      <c r="BZ2216" s="9"/>
      <c r="CA2216" s="9"/>
      <c r="CB2216" s="9"/>
      <c r="CC2216" s="9"/>
      <c r="CD2216" s="9"/>
      <c r="CE2216" s="9"/>
      <c r="CF2216" s="9"/>
      <c r="CG2216" s="9"/>
      <c r="CH2216" s="9"/>
      <c r="CI2216" s="9"/>
      <c r="CJ2216" s="9"/>
      <c r="CK2216" s="9"/>
      <c r="CL2216" s="9"/>
      <c r="CM2216" s="9"/>
      <c r="CN2216" s="9"/>
      <c r="CO2216" s="9"/>
      <c r="CP2216" s="9"/>
      <c r="CQ2216" s="9"/>
      <c r="CR2216" s="9"/>
      <c r="CS2216" s="9"/>
      <c r="CT2216" s="9"/>
      <c r="CU2216" s="9"/>
      <c r="CV2216" s="9"/>
      <c r="CW2216" s="9"/>
      <c r="CX2216" s="9"/>
      <c r="CY2216" s="9"/>
      <c r="CZ2216" s="9"/>
      <c r="DA2216" s="9"/>
      <c r="DB2216" s="9"/>
      <c r="DC2216" s="9"/>
      <c r="DD2216" s="9"/>
      <c r="DE2216" s="9"/>
      <c r="DF2216" s="9"/>
      <c r="DG2216" s="9"/>
      <c r="DH2216" s="9"/>
      <c r="DI2216" s="9"/>
      <c r="DJ2216" s="9"/>
      <c r="DK2216" s="9"/>
      <c r="DL2216" s="9"/>
      <c r="DM2216" s="9"/>
      <c r="DN2216" s="9"/>
      <c r="DO2216" s="9"/>
      <c r="DP2216" s="9"/>
      <c r="DQ2216" s="9"/>
    </row>
    <row r="2217" spans="1:121" hidden="1">
      <c r="A2217" s="9"/>
      <c r="B2217" s="9"/>
      <c r="C2217" s="9"/>
      <c r="D2217" s="9"/>
      <c r="E2217" s="9"/>
      <c r="F2217" s="9"/>
      <c r="G2217" s="9"/>
      <c r="H2217" s="9"/>
      <c r="I2217" s="9"/>
      <c r="J2217" s="9"/>
      <c r="K2217" s="9"/>
      <c r="L2217" s="9"/>
      <c r="M2217" s="9"/>
      <c r="N2217" s="9"/>
      <c r="O2217" s="9"/>
      <c r="P2217" s="9"/>
      <c r="Q2217" s="9"/>
      <c r="R2217" s="9"/>
      <c r="S2217" s="9"/>
      <c r="T2217" s="9"/>
      <c r="U2217" s="9"/>
      <c r="V2217" s="9"/>
      <c r="W2217" s="9"/>
      <c r="X2217" s="9"/>
      <c r="Y2217" s="9"/>
      <c r="Z2217" s="9"/>
      <c r="AA2217" s="9"/>
      <c r="AB2217" s="9"/>
      <c r="AC2217" s="9"/>
      <c r="AD2217" s="9"/>
      <c r="AE2217" s="9"/>
      <c r="AF2217" s="9"/>
      <c r="AG2217" s="9"/>
      <c r="AH2217" s="9"/>
      <c r="AI2217" s="9"/>
      <c r="AJ2217" s="9"/>
      <c r="AK2217" s="9"/>
      <c r="AL2217" s="9"/>
      <c r="AM2217" s="9"/>
      <c r="AN2217" s="9"/>
      <c r="AO2217" s="9"/>
      <c r="AP2217" s="9"/>
      <c r="AQ2217" s="9"/>
      <c r="AR2217" s="9"/>
      <c r="AS2217" s="9"/>
      <c r="AT2217" s="9"/>
      <c r="AU2217" s="9"/>
      <c r="AV2217" s="9"/>
      <c r="AW2217" s="9"/>
      <c r="AX2217" s="9"/>
      <c r="AY2217" s="9"/>
      <c r="AZ2217" s="9"/>
      <c r="BA2217" s="9"/>
      <c r="BB2217" s="9"/>
      <c r="BC2217" s="9"/>
      <c r="BD2217" s="9"/>
      <c r="BE2217" s="9"/>
      <c r="BF2217" s="9"/>
      <c r="BG2217" s="9"/>
      <c r="BH2217" s="9"/>
      <c r="BI2217" s="9"/>
      <c r="BJ2217" s="9"/>
      <c r="BK2217" s="9"/>
      <c r="BL2217" s="9"/>
      <c r="BM2217" s="9"/>
      <c r="BN2217" s="9"/>
      <c r="BO2217" s="9"/>
      <c r="BP2217" s="9"/>
      <c r="BQ2217" s="9"/>
      <c r="BR2217" s="9"/>
      <c r="BS2217" s="9"/>
      <c r="BT2217" s="9"/>
      <c r="BU2217" s="9"/>
      <c r="BV2217" s="9"/>
      <c r="BW2217" s="9"/>
      <c r="BX2217" s="9"/>
      <c r="BY2217" s="9"/>
      <c r="BZ2217" s="9"/>
      <c r="CA2217" s="9"/>
      <c r="CB2217" s="9"/>
      <c r="CC2217" s="9"/>
      <c r="CD2217" s="9"/>
      <c r="CE2217" s="9"/>
      <c r="CF2217" s="9"/>
      <c r="CG2217" s="9"/>
      <c r="CH2217" s="9"/>
      <c r="CI2217" s="9"/>
      <c r="CJ2217" s="9"/>
      <c r="CK2217" s="9"/>
      <c r="CL2217" s="9"/>
      <c r="CM2217" s="9"/>
      <c r="CN2217" s="9"/>
      <c r="CO2217" s="9"/>
      <c r="CP2217" s="9"/>
      <c r="CQ2217" s="9"/>
      <c r="CR2217" s="9"/>
      <c r="CS2217" s="9"/>
      <c r="CT2217" s="9"/>
      <c r="CU2217" s="9"/>
      <c r="CV2217" s="9"/>
      <c r="CW2217" s="9"/>
      <c r="CX2217" s="9"/>
      <c r="CY2217" s="9"/>
      <c r="CZ2217" s="9"/>
      <c r="DA2217" s="9"/>
      <c r="DB2217" s="9"/>
      <c r="DC2217" s="9"/>
      <c r="DD2217" s="9"/>
      <c r="DE2217" s="9"/>
      <c r="DF2217" s="9"/>
      <c r="DG2217" s="9"/>
      <c r="DH2217" s="9"/>
      <c r="DI2217" s="9"/>
      <c r="DJ2217" s="9"/>
      <c r="DK2217" s="9"/>
      <c r="DL2217" s="9"/>
      <c r="DM2217" s="9"/>
      <c r="DN2217" s="9"/>
      <c r="DO2217" s="9"/>
      <c r="DP2217" s="9"/>
      <c r="DQ2217" s="9"/>
    </row>
    <row r="2218" spans="1:121" hidden="1">
      <c r="A2218" s="9"/>
      <c r="B2218" s="9"/>
      <c r="C2218" s="9"/>
      <c r="D2218" s="9"/>
      <c r="E2218" s="9"/>
      <c r="F2218" s="9"/>
      <c r="G2218" s="9"/>
      <c r="H2218" s="9"/>
      <c r="I2218" s="9"/>
      <c r="J2218" s="9"/>
      <c r="K2218" s="9"/>
      <c r="L2218" s="9"/>
      <c r="M2218" s="9"/>
      <c r="N2218" s="9"/>
      <c r="O2218" s="9"/>
      <c r="P2218" s="9"/>
      <c r="Q2218" s="9"/>
      <c r="R2218" s="9"/>
      <c r="S2218" s="9"/>
      <c r="T2218" s="9"/>
      <c r="U2218" s="9"/>
      <c r="V2218" s="9"/>
      <c r="W2218" s="9"/>
      <c r="X2218" s="9"/>
      <c r="Y2218" s="9"/>
      <c r="Z2218" s="9"/>
      <c r="AA2218" s="9"/>
      <c r="AB2218" s="9"/>
      <c r="AC2218" s="9"/>
      <c r="AD2218" s="9"/>
      <c r="AE2218" s="9"/>
      <c r="AF2218" s="9"/>
      <c r="AG2218" s="9"/>
      <c r="AH2218" s="9"/>
      <c r="AI2218" s="9"/>
      <c r="AJ2218" s="9"/>
      <c r="AK2218" s="9"/>
      <c r="AL2218" s="9"/>
      <c r="AM2218" s="9"/>
      <c r="AN2218" s="9"/>
      <c r="AO2218" s="9"/>
      <c r="AP2218" s="9"/>
      <c r="AQ2218" s="9"/>
      <c r="AR2218" s="9"/>
      <c r="AS2218" s="9"/>
      <c r="AT2218" s="9"/>
      <c r="AU2218" s="9"/>
      <c r="AV2218" s="9"/>
      <c r="AW2218" s="9"/>
      <c r="AX2218" s="9"/>
      <c r="AY2218" s="9"/>
      <c r="AZ2218" s="9"/>
      <c r="BA2218" s="9"/>
      <c r="BB2218" s="9"/>
      <c r="BC2218" s="9"/>
      <c r="BD2218" s="9"/>
      <c r="BE2218" s="9"/>
      <c r="BF2218" s="9"/>
      <c r="BG2218" s="9"/>
      <c r="BH2218" s="9"/>
      <c r="BI2218" s="9"/>
      <c r="BJ2218" s="9"/>
      <c r="BK2218" s="9"/>
      <c r="BL2218" s="9"/>
      <c r="BM2218" s="9"/>
      <c r="BN2218" s="9"/>
      <c r="BO2218" s="9"/>
      <c r="BP2218" s="9"/>
      <c r="BQ2218" s="9"/>
      <c r="BR2218" s="9"/>
      <c r="BS2218" s="9"/>
      <c r="BT2218" s="9"/>
      <c r="BU2218" s="9"/>
      <c r="BV2218" s="9"/>
      <c r="BW2218" s="9"/>
      <c r="BX2218" s="9"/>
      <c r="BY2218" s="9"/>
      <c r="BZ2218" s="9"/>
      <c r="CA2218" s="9"/>
      <c r="CB2218" s="9"/>
      <c r="CC2218" s="9"/>
      <c r="CD2218" s="9"/>
      <c r="CE2218" s="9"/>
      <c r="CF2218" s="9"/>
      <c r="CG2218" s="9"/>
      <c r="CH2218" s="9"/>
      <c r="CI2218" s="9"/>
      <c r="CJ2218" s="9"/>
      <c r="CK2218" s="9"/>
      <c r="CL2218" s="9"/>
      <c r="CM2218" s="9"/>
      <c r="CN2218" s="9"/>
      <c r="CO2218" s="9"/>
      <c r="CP2218" s="9"/>
      <c r="CQ2218" s="9"/>
      <c r="CR2218" s="9"/>
      <c r="CS2218" s="9"/>
      <c r="CT2218" s="9"/>
      <c r="CU2218" s="9"/>
      <c r="CV2218" s="9"/>
      <c r="CW2218" s="9"/>
      <c r="CX2218" s="9"/>
      <c r="CY2218" s="9"/>
      <c r="CZ2218" s="9"/>
      <c r="DA2218" s="9"/>
      <c r="DB2218" s="9"/>
      <c r="DC2218" s="9"/>
      <c r="DD2218" s="9"/>
      <c r="DE2218" s="9"/>
      <c r="DF2218" s="9"/>
      <c r="DG2218" s="9"/>
      <c r="DH2218" s="9"/>
      <c r="DI2218" s="9"/>
      <c r="DJ2218" s="9"/>
      <c r="DK2218" s="9"/>
      <c r="DL2218" s="9"/>
      <c r="DM2218" s="9"/>
      <c r="DN2218" s="9"/>
      <c r="DO2218" s="9"/>
      <c r="DP2218" s="9"/>
      <c r="DQ2218" s="9"/>
    </row>
    <row r="2219" spans="1:121" hidden="1">
      <c r="A2219" s="9"/>
      <c r="B2219" s="9"/>
      <c r="C2219" s="9"/>
      <c r="D2219" s="9"/>
      <c r="E2219" s="9"/>
      <c r="F2219" s="9"/>
      <c r="G2219" s="9"/>
      <c r="H2219" s="9"/>
      <c r="I2219" s="9"/>
      <c r="J2219" s="9"/>
      <c r="K2219" s="9"/>
      <c r="L2219" s="9"/>
      <c r="M2219" s="9"/>
      <c r="N2219" s="9"/>
      <c r="O2219" s="9"/>
      <c r="P2219" s="9"/>
      <c r="Q2219" s="9"/>
      <c r="R2219" s="9"/>
      <c r="S2219" s="9"/>
      <c r="T2219" s="9"/>
      <c r="U2219" s="9"/>
      <c r="V2219" s="9"/>
      <c r="W2219" s="9"/>
      <c r="X2219" s="9"/>
      <c r="Y2219" s="9"/>
      <c r="Z2219" s="9"/>
      <c r="AA2219" s="9"/>
      <c r="AB2219" s="9"/>
      <c r="AC2219" s="9"/>
      <c r="AD2219" s="9"/>
      <c r="AE2219" s="9"/>
      <c r="AF2219" s="9"/>
      <c r="AG2219" s="9"/>
      <c r="AH2219" s="9"/>
      <c r="AI2219" s="9"/>
      <c r="AJ2219" s="9"/>
      <c r="AK2219" s="9"/>
      <c r="AL2219" s="9"/>
      <c r="AM2219" s="9"/>
      <c r="AN2219" s="9"/>
      <c r="AO2219" s="9"/>
      <c r="AP2219" s="9"/>
      <c r="AQ2219" s="9"/>
      <c r="AR2219" s="9"/>
      <c r="AS2219" s="9"/>
      <c r="AT2219" s="9"/>
      <c r="AU2219" s="9"/>
      <c r="AV2219" s="9"/>
      <c r="AW2219" s="9"/>
      <c r="AX2219" s="9"/>
      <c r="AY2219" s="9"/>
      <c r="AZ2219" s="9"/>
      <c r="BA2219" s="9"/>
      <c r="BB2219" s="9"/>
      <c r="BC2219" s="9"/>
      <c r="BD2219" s="9"/>
      <c r="BE2219" s="9"/>
      <c r="BF2219" s="9"/>
      <c r="BG2219" s="9"/>
      <c r="BH2219" s="9"/>
      <c r="BI2219" s="9"/>
      <c r="BJ2219" s="9"/>
      <c r="BK2219" s="9"/>
      <c r="BL2219" s="9"/>
      <c r="BM2219" s="9"/>
      <c r="BN2219" s="9"/>
      <c r="BO2219" s="9"/>
      <c r="BP2219" s="9"/>
      <c r="BQ2219" s="9"/>
      <c r="BR2219" s="9"/>
      <c r="BS2219" s="9"/>
      <c r="BT2219" s="9"/>
      <c r="BU2219" s="9"/>
      <c r="BV2219" s="9"/>
      <c r="BW2219" s="9"/>
      <c r="BX2219" s="9"/>
      <c r="BY2219" s="9"/>
      <c r="BZ2219" s="9"/>
      <c r="CA2219" s="9"/>
      <c r="CB2219" s="9"/>
      <c r="CC2219" s="9"/>
      <c r="CD2219" s="9"/>
      <c r="CE2219" s="9"/>
      <c r="CF2219" s="9"/>
      <c r="CG2219" s="9"/>
      <c r="CH2219" s="9"/>
      <c r="CI2219" s="9"/>
      <c r="CJ2219" s="9"/>
      <c r="CK2219" s="9"/>
      <c r="CL2219" s="9"/>
      <c r="CM2219" s="9"/>
      <c r="CN2219" s="9"/>
      <c r="CO2219" s="9"/>
      <c r="CP2219" s="9"/>
      <c r="CQ2219" s="9"/>
      <c r="CR2219" s="9"/>
      <c r="CS2219" s="9"/>
      <c r="CT2219" s="9"/>
      <c r="CU2219" s="9"/>
      <c r="CV2219" s="9"/>
      <c r="CW2219" s="9"/>
      <c r="CX2219" s="9"/>
      <c r="CY2219" s="9"/>
      <c r="CZ2219" s="9"/>
      <c r="DA2219" s="9"/>
      <c r="DB2219" s="9"/>
      <c r="DC2219" s="9"/>
      <c r="DD2219" s="9"/>
      <c r="DE2219" s="9"/>
      <c r="DF2219" s="9"/>
      <c r="DG2219" s="9"/>
      <c r="DH2219" s="9"/>
      <c r="DI2219" s="9"/>
      <c r="DJ2219" s="9"/>
      <c r="DK2219" s="9"/>
      <c r="DL2219" s="9"/>
      <c r="DM2219" s="9"/>
      <c r="DN2219" s="9"/>
      <c r="DO2219" s="9"/>
      <c r="DP2219" s="9"/>
      <c r="DQ2219" s="9"/>
    </row>
    <row r="2220" spans="1:121" hidden="1">
      <c r="A2220" s="9"/>
      <c r="B2220" s="9"/>
      <c r="C2220" s="9"/>
      <c r="D2220" s="9"/>
      <c r="E2220" s="9"/>
      <c r="F2220" s="9"/>
      <c r="G2220" s="9"/>
      <c r="H2220" s="9"/>
      <c r="I2220" s="9"/>
      <c r="J2220" s="9"/>
      <c r="K2220" s="9"/>
      <c r="L2220" s="9"/>
      <c r="M2220" s="9"/>
      <c r="N2220" s="9"/>
      <c r="O2220" s="9"/>
      <c r="P2220" s="9"/>
      <c r="Q2220" s="9"/>
      <c r="R2220" s="9"/>
      <c r="S2220" s="9"/>
      <c r="T2220" s="9"/>
      <c r="U2220" s="9"/>
      <c r="V2220" s="9"/>
      <c r="W2220" s="9"/>
      <c r="X2220" s="9"/>
      <c r="Y2220" s="9"/>
      <c r="Z2220" s="9"/>
      <c r="AA2220" s="9"/>
      <c r="AB2220" s="9"/>
      <c r="AC2220" s="9"/>
      <c r="AD2220" s="9"/>
      <c r="AE2220" s="9"/>
      <c r="AF2220" s="9"/>
      <c r="AG2220" s="9"/>
      <c r="AH2220" s="9"/>
      <c r="AI2220" s="9"/>
      <c r="AJ2220" s="9"/>
      <c r="AK2220" s="9"/>
      <c r="AL2220" s="9"/>
      <c r="AM2220" s="9"/>
      <c r="AN2220" s="9"/>
      <c r="AO2220" s="9"/>
      <c r="AP2220" s="9"/>
      <c r="AQ2220" s="9"/>
      <c r="AR2220" s="9"/>
      <c r="AS2220" s="9"/>
      <c r="AT2220" s="9"/>
      <c r="AU2220" s="9"/>
      <c r="AV2220" s="9"/>
      <c r="AW2220" s="9"/>
      <c r="AX2220" s="9"/>
      <c r="AY2220" s="9"/>
      <c r="AZ2220" s="9"/>
      <c r="BA2220" s="9"/>
      <c r="BB2220" s="9"/>
      <c r="BC2220" s="9"/>
      <c r="BD2220" s="9"/>
      <c r="BE2220" s="9"/>
      <c r="BF2220" s="9"/>
      <c r="BG2220" s="9"/>
      <c r="BH2220" s="9"/>
      <c r="BI2220" s="9"/>
      <c r="BJ2220" s="9"/>
      <c r="BK2220" s="9"/>
      <c r="BL2220" s="9"/>
      <c r="BM2220" s="9"/>
      <c r="BN2220" s="9"/>
      <c r="BO2220" s="9"/>
      <c r="BP2220" s="9"/>
      <c r="BQ2220" s="9"/>
      <c r="BR2220" s="9"/>
      <c r="BS2220" s="9"/>
      <c r="BT2220" s="9"/>
      <c r="BU2220" s="9"/>
      <c r="BV2220" s="9"/>
      <c r="BW2220" s="9"/>
      <c r="BX2220" s="9"/>
      <c r="BY2220" s="9"/>
      <c r="BZ2220" s="9"/>
      <c r="CA2220" s="9"/>
      <c r="CB2220" s="9"/>
      <c r="CC2220" s="9"/>
      <c r="CD2220" s="9"/>
      <c r="CE2220" s="9"/>
      <c r="CF2220" s="9"/>
      <c r="CG2220" s="9"/>
      <c r="CH2220" s="9"/>
      <c r="CI2220" s="9"/>
      <c r="CJ2220" s="9"/>
      <c r="CK2220" s="9"/>
      <c r="CL2220" s="9"/>
      <c r="CM2220" s="9"/>
      <c r="CN2220" s="9"/>
      <c r="CO2220" s="9"/>
      <c r="CP2220" s="9"/>
      <c r="CQ2220" s="9"/>
      <c r="CR2220" s="9"/>
      <c r="CS2220" s="9"/>
      <c r="CT2220" s="9"/>
      <c r="CU2220" s="9"/>
      <c r="CV2220" s="9"/>
      <c r="CW2220" s="9"/>
      <c r="CX2220" s="9"/>
      <c r="CY2220" s="9"/>
      <c r="CZ2220" s="9"/>
      <c r="DA2220" s="9"/>
      <c r="DB2220" s="9"/>
      <c r="DC2220" s="9"/>
      <c r="DD2220" s="9"/>
      <c r="DE2220" s="9"/>
      <c r="DF2220" s="9"/>
      <c r="DG2220" s="9"/>
      <c r="DH2220" s="9"/>
      <c r="DI2220" s="9"/>
      <c r="DJ2220" s="9"/>
      <c r="DK2220" s="9"/>
      <c r="DL2220" s="9"/>
      <c r="DM2220" s="9"/>
      <c r="DN2220" s="9"/>
      <c r="DO2220" s="9"/>
      <c r="DP2220" s="9"/>
      <c r="DQ2220" s="9"/>
    </row>
    <row r="2221" spans="1:121" hidden="1">
      <c r="A2221" s="9"/>
      <c r="B2221" s="9"/>
      <c r="C2221" s="9"/>
      <c r="D2221" s="9"/>
      <c r="E2221" s="9"/>
      <c r="F2221" s="9"/>
      <c r="G2221" s="9"/>
      <c r="H2221" s="9"/>
      <c r="I2221" s="9"/>
      <c r="J2221" s="9"/>
      <c r="K2221" s="9"/>
      <c r="L2221" s="9"/>
      <c r="M2221" s="9"/>
      <c r="N2221" s="9"/>
      <c r="O2221" s="9"/>
      <c r="P2221" s="9"/>
      <c r="Q2221" s="9"/>
      <c r="R2221" s="9"/>
      <c r="S2221" s="9"/>
      <c r="T2221" s="9"/>
      <c r="U2221" s="9"/>
      <c r="V2221" s="9"/>
      <c r="W2221" s="9"/>
      <c r="X2221" s="9"/>
      <c r="Y2221" s="9"/>
      <c r="Z2221" s="9"/>
      <c r="AA2221" s="9"/>
      <c r="AB2221" s="9"/>
      <c r="AC2221" s="9"/>
      <c r="AD2221" s="9"/>
      <c r="AE2221" s="9"/>
      <c r="AF2221" s="9"/>
      <c r="AG2221" s="9"/>
      <c r="AH2221" s="9"/>
      <c r="AI2221" s="9"/>
      <c r="AJ2221" s="9"/>
      <c r="AK2221" s="9"/>
      <c r="AL2221" s="9"/>
      <c r="AM2221" s="9"/>
      <c r="AN2221" s="9"/>
      <c r="AO2221" s="9"/>
      <c r="AP2221" s="9"/>
      <c r="AQ2221" s="9"/>
      <c r="AR2221" s="9"/>
      <c r="AS2221" s="9"/>
      <c r="AT2221" s="9"/>
      <c r="AU2221" s="9"/>
      <c r="AV2221" s="9"/>
      <c r="AW2221" s="9"/>
      <c r="AX2221" s="9"/>
      <c r="AY2221" s="9"/>
      <c r="AZ2221" s="9"/>
      <c r="BA2221" s="9"/>
      <c r="BB2221" s="9"/>
      <c r="BC2221" s="9"/>
      <c r="BD2221" s="9"/>
      <c r="BE2221" s="9"/>
      <c r="BF2221" s="9"/>
      <c r="BG2221" s="9"/>
      <c r="BH2221" s="9"/>
      <c r="BI2221" s="9"/>
      <c r="BJ2221" s="9"/>
      <c r="BK2221" s="9"/>
      <c r="BL2221" s="9"/>
      <c r="BM2221" s="9"/>
      <c r="BN2221" s="9"/>
      <c r="BO2221" s="9"/>
      <c r="BP2221" s="9"/>
      <c r="BQ2221" s="9"/>
      <c r="BR2221" s="9"/>
      <c r="BS2221" s="9"/>
      <c r="BT2221" s="9"/>
      <c r="BU2221" s="9"/>
      <c r="BV2221" s="9"/>
      <c r="BW2221" s="9"/>
      <c r="BX2221" s="9"/>
      <c r="BY2221" s="9"/>
      <c r="BZ2221" s="9"/>
      <c r="CA2221" s="9"/>
      <c r="CB2221" s="9"/>
      <c r="CC2221" s="9"/>
      <c r="CD2221" s="9"/>
      <c r="CE2221" s="9"/>
      <c r="CF2221" s="9"/>
      <c r="CG2221" s="9"/>
      <c r="CH2221" s="9"/>
      <c r="CI2221" s="9"/>
      <c r="CJ2221" s="9"/>
      <c r="CK2221" s="9"/>
      <c r="CL2221" s="9"/>
      <c r="CM2221" s="9"/>
      <c r="CN2221" s="9"/>
      <c r="CO2221" s="9"/>
      <c r="CP2221" s="9"/>
      <c r="CQ2221" s="9"/>
      <c r="CR2221" s="9"/>
      <c r="CS2221" s="9"/>
      <c r="CT2221" s="9"/>
      <c r="CU2221" s="9"/>
      <c r="CV2221" s="9"/>
      <c r="CW2221" s="9"/>
      <c r="CX2221" s="9"/>
      <c r="CY2221" s="9"/>
      <c r="CZ2221" s="9"/>
      <c r="DA2221" s="9"/>
      <c r="DB2221" s="9"/>
      <c r="DC2221" s="9"/>
      <c r="DD2221" s="9"/>
      <c r="DE2221" s="9"/>
      <c r="DF2221" s="9"/>
      <c r="DG2221" s="9"/>
      <c r="DH2221" s="9"/>
      <c r="DI2221" s="9"/>
      <c r="DJ2221" s="9"/>
      <c r="DK2221" s="9"/>
      <c r="DL2221" s="9"/>
      <c r="DM2221" s="9"/>
      <c r="DN2221" s="9"/>
      <c r="DO2221" s="9"/>
      <c r="DP2221" s="9"/>
      <c r="DQ2221" s="9"/>
    </row>
    <row r="2222" spans="1:121" hidden="1">
      <c r="A2222" s="9"/>
      <c r="B2222" s="9"/>
      <c r="C2222" s="9"/>
      <c r="D2222" s="9"/>
      <c r="E2222" s="9"/>
      <c r="F2222" s="9"/>
      <c r="G2222" s="9"/>
      <c r="H2222" s="9"/>
      <c r="I2222" s="9"/>
      <c r="J2222" s="9"/>
      <c r="K2222" s="9"/>
      <c r="L2222" s="9"/>
      <c r="M2222" s="9"/>
      <c r="N2222" s="9"/>
      <c r="O2222" s="9"/>
      <c r="P2222" s="9"/>
      <c r="Q2222" s="9"/>
      <c r="R2222" s="9"/>
      <c r="S2222" s="9"/>
      <c r="T2222" s="9"/>
      <c r="U2222" s="9"/>
      <c r="V2222" s="9"/>
      <c r="W2222" s="9"/>
      <c r="X2222" s="9"/>
      <c r="Y2222" s="9"/>
      <c r="Z2222" s="9"/>
      <c r="AA2222" s="9"/>
      <c r="AB2222" s="9"/>
      <c r="AC2222" s="9"/>
      <c r="AD2222" s="9"/>
      <c r="AE2222" s="9"/>
      <c r="AF2222" s="9"/>
      <c r="AG2222" s="9"/>
      <c r="AH2222" s="9"/>
      <c r="AI2222" s="9"/>
      <c r="AJ2222" s="9"/>
      <c r="AK2222" s="9"/>
      <c r="AL2222" s="9"/>
      <c r="AM2222" s="9"/>
      <c r="AN2222" s="9"/>
      <c r="AO2222" s="9"/>
      <c r="AP2222" s="9"/>
      <c r="AQ2222" s="9"/>
      <c r="AR2222" s="9"/>
      <c r="AS2222" s="9"/>
      <c r="AT2222" s="9"/>
      <c r="AU2222" s="9"/>
      <c r="AV2222" s="9"/>
      <c r="AW2222" s="9"/>
      <c r="AX2222" s="9"/>
      <c r="AY2222" s="9"/>
      <c r="AZ2222" s="9"/>
      <c r="BA2222" s="9"/>
      <c r="BB2222" s="9"/>
      <c r="BC2222" s="9"/>
      <c r="BD2222" s="9"/>
      <c r="BE2222" s="9"/>
      <c r="BF2222" s="9"/>
      <c r="BG2222" s="9"/>
      <c r="BH2222" s="9"/>
      <c r="BI2222" s="9"/>
      <c r="BJ2222" s="9"/>
      <c r="BK2222" s="9"/>
      <c r="BL2222" s="9"/>
      <c r="BM2222" s="9"/>
      <c r="BN2222" s="9"/>
      <c r="BO2222" s="9"/>
      <c r="BP2222" s="9"/>
      <c r="BQ2222" s="9"/>
      <c r="BR2222" s="9"/>
      <c r="BS2222" s="9"/>
      <c r="BT2222" s="9"/>
      <c r="BU2222" s="9"/>
      <c r="BV2222" s="9"/>
      <c r="BW2222" s="9"/>
      <c r="BX2222" s="9"/>
      <c r="BY2222" s="9"/>
      <c r="BZ2222" s="9"/>
      <c r="CA2222" s="9"/>
      <c r="CB2222" s="9"/>
      <c r="CC2222" s="9"/>
      <c r="CD2222" s="9"/>
      <c r="CE2222" s="9"/>
      <c r="CF2222" s="9"/>
      <c r="CG2222" s="9"/>
      <c r="CH2222" s="9"/>
      <c r="CI2222" s="9"/>
      <c r="CJ2222" s="9"/>
      <c r="CK2222" s="9"/>
      <c r="CL2222" s="9"/>
      <c r="CM2222" s="9"/>
      <c r="CN2222" s="9"/>
      <c r="CO2222" s="9"/>
      <c r="CP2222" s="9"/>
      <c r="CQ2222" s="9"/>
      <c r="CR2222" s="9"/>
      <c r="CS2222" s="9"/>
      <c r="CT2222" s="9"/>
      <c r="CU2222" s="9"/>
      <c r="CV2222" s="9"/>
      <c r="CW2222" s="9"/>
      <c r="CX2222" s="9"/>
      <c r="CY2222" s="9"/>
      <c r="CZ2222" s="9"/>
      <c r="DA2222" s="9"/>
      <c r="DB2222" s="9"/>
      <c r="DC2222" s="9"/>
      <c r="DD2222" s="9"/>
      <c r="DE2222" s="9"/>
      <c r="DF2222" s="9"/>
      <c r="DG2222" s="9"/>
      <c r="DH2222" s="9"/>
      <c r="DI2222" s="9"/>
      <c r="DJ2222" s="9"/>
      <c r="DK2222" s="9"/>
      <c r="DL2222" s="9"/>
      <c r="DM2222" s="9"/>
      <c r="DN2222" s="9"/>
      <c r="DO2222" s="9"/>
      <c r="DP2222" s="9"/>
      <c r="DQ2222" s="9"/>
    </row>
    <row r="2223" spans="1:121" hidden="1">
      <c r="A2223" s="9"/>
      <c r="B2223" s="9"/>
      <c r="C2223" s="9"/>
      <c r="D2223" s="9"/>
      <c r="E2223" s="9"/>
      <c r="F2223" s="9"/>
      <c r="G2223" s="9"/>
      <c r="H2223" s="9"/>
      <c r="I2223" s="9"/>
      <c r="J2223" s="9"/>
      <c r="K2223" s="9"/>
      <c r="L2223" s="9"/>
      <c r="M2223" s="9"/>
      <c r="N2223" s="9"/>
      <c r="O2223" s="9"/>
      <c r="P2223" s="9"/>
      <c r="Q2223" s="9"/>
      <c r="R2223" s="9"/>
      <c r="S2223" s="9"/>
      <c r="T2223" s="9"/>
      <c r="U2223" s="9"/>
      <c r="V2223" s="9"/>
      <c r="W2223" s="9"/>
      <c r="X2223" s="9"/>
      <c r="Y2223" s="9"/>
      <c r="Z2223" s="9"/>
      <c r="AA2223" s="9"/>
      <c r="AB2223" s="9"/>
      <c r="AC2223" s="9"/>
      <c r="AD2223" s="9"/>
      <c r="AE2223" s="9"/>
      <c r="AF2223" s="9"/>
      <c r="AG2223" s="9"/>
      <c r="AH2223" s="9"/>
      <c r="AI2223" s="9"/>
      <c r="AJ2223" s="9"/>
      <c r="AK2223" s="9"/>
      <c r="AL2223" s="9"/>
      <c r="AM2223" s="9"/>
      <c r="AN2223" s="9"/>
      <c r="AO2223" s="9"/>
      <c r="AP2223" s="9"/>
      <c r="AQ2223" s="9"/>
      <c r="AR2223" s="9"/>
      <c r="AS2223" s="9"/>
      <c r="AT2223" s="9"/>
      <c r="AU2223" s="9"/>
      <c r="AV2223" s="9"/>
      <c r="AW2223" s="9"/>
      <c r="AX2223" s="9"/>
      <c r="AY2223" s="9"/>
      <c r="AZ2223" s="9"/>
      <c r="BA2223" s="9"/>
      <c r="BB2223" s="9"/>
      <c r="BC2223" s="9"/>
      <c r="BD2223" s="9"/>
      <c r="BE2223" s="9"/>
      <c r="BF2223" s="9"/>
      <c r="BG2223" s="9"/>
      <c r="BH2223" s="9"/>
      <c r="BI2223" s="9"/>
      <c r="BJ2223" s="9"/>
      <c r="BK2223" s="9"/>
      <c r="BL2223" s="9"/>
      <c r="BM2223" s="9"/>
      <c r="BN2223" s="9"/>
      <c r="BO2223" s="9"/>
      <c r="BP2223" s="9"/>
      <c r="BQ2223" s="9"/>
      <c r="BR2223" s="9"/>
      <c r="BS2223" s="9"/>
      <c r="BT2223" s="9"/>
      <c r="BU2223" s="9"/>
      <c r="BV2223" s="9"/>
      <c r="BW2223" s="9"/>
      <c r="BX2223" s="9"/>
      <c r="BY2223" s="9"/>
      <c r="BZ2223" s="9"/>
      <c r="CA2223" s="9"/>
      <c r="CB2223" s="9"/>
      <c r="CC2223" s="9"/>
      <c r="CD2223" s="9"/>
      <c r="CE2223" s="9"/>
      <c r="CF2223" s="9"/>
      <c r="CG2223" s="9"/>
      <c r="CH2223" s="9"/>
      <c r="CI2223" s="9"/>
      <c r="CJ2223" s="9"/>
      <c r="CK2223" s="9"/>
      <c r="CL2223" s="9"/>
      <c r="CM2223" s="9"/>
      <c r="CN2223" s="9"/>
      <c r="CO2223" s="9"/>
      <c r="CP2223" s="9"/>
      <c r="CQ2223" s="9"/>
      <c r="CR2223" s="9"/>
      <c r="CS2223" s="9"/>
      <c r="CT2223" s="9"/>
      <c r="CU2223" s="9"/>
      <c r="CV2223" s="9"/>
      <c r="CW2223" s="9"/>
      <c r="CX2223" s="9"/>
      <c r="CY2223" s="9"/>
      <c r="CZ2223" s="9"/>
      <c r="DA2223" s="9"/>
      <c r="DB2223" s="9"/>
      <c r="DC2223" s="9"/>
      <c r="DD2223" s="9"/>
      <c r="DE2223" s="9"/>
      <c r="DF2223" s="9"/>
      <c r="DG2223" s="9"/>
      <c r="DH2223" s="9"/>
      <c r="DI2223" s="9"/>
      <c r="DJ2223" s="9"/>
      <c r="DK2223" s="9"/>
      <c r="DL2223" s="9"/>
      <c r="DM2223" s="9"/>
      <c r="DN2223" s="9"/>
      <c r="DO2223" s="9"/>
      <c r="DP2223" s="9"/>
      <c r="DQ2223" s="9"/>
    </row>
    <row r="2224" spans="1:121" hidden="1">
      <c r="A2224" s="9"/>
      <c r="B2224" s="9"/>
      <c r="C2224" s="9"/>
      <c r="D2224" s="9"/>
      <c r="E2224" s="9"/>
      <c r="F2224" s="9"/>
      <c r="G2224" s="9"/>
      <c r="H2224" s="9"/>
      <c r="I2224" s="9"/>
      <c r="J2224" s="9"/>
      <c r="K2224" s="9"/>
      <c r="L2224" s="9"/>
      <c r="M2224" s="9"/>
      <c r="N2224" s="9"/>
      <c r="O2224" s="9"/>
      <c r="P2224" s="9"/>
      <c r="Q2224" s="9"/>
      <c r="R2224" s="9"/>
      <c r="S2224" s="9"/>
      <c r="T2224" s="9"/>
      <c r="U2224" s="9"/>
      <c r="V2224" s="9"/>
      <c r="W2224" s="9"/>
      <c r="X2224" s="9"/>
      <c r="Y2224" s="9"/>
      <c r="Z2224" s="9"/>
      <c r="AA2224" s="9"/>
      <c r="AB2224" s="9"/>
      <c r="AC2224" s="9"/>
      <c r="AD2224" s="9"/>
      <c r="AE2224" s="9"/>
      <c r="AF2224" s="9"/>
      <c r="AG2224" s="9"/>
      <c r="AH2224" s="9"/>
      <c r="AI2224" s="9"/>
      <c r="AJ2224" s="9"/>
      <c r="AK2224" s="9"/>
      <c r="AL2224" s="9"/>
      <c r="AM2224" s="9"/>
      <c r="AN2224" s="9"/>
      <c r="AO2224" s="9"/>
      <c r="AP2224" s="9"/>
      <c r="AQ2224" s="9"/>
      <c r="AR2224" s="9"/>
      <c r="AS2224" s="9"/>
      <c r="AT2224" s="9"/>
      <c r="AU2224" s="9"/>
      <c r="AV2224" s="9"/>
      <c r="AW2224" s="9"/>
      <c r="AX2224" s="9"/>
      <c r="AY2224" s="9"/>
      <c r="AZ2224" s="9"/>
      <c r="BA2224" s="9"/>
      <c r="BB2224" s="9"/>
      <c r="BC2224" s="9"/>
      <c r="BD2224" s="9"/>
      <c r="BE2224" s="9"/>
      <c r="BF2224" s="9"/>
      <c r="BG2224" s="9"/>
      <c r="BH2224" s="9"/>
      <c r="BI2224" s="9"/>
      <c r="BJ2224" s="9"/>
      <c r="BK2224" s="9"/>
      <c r="BL2224" s="9"/>
      <c r="BM2224" s="9"/>
      <c r="BN2224" s="9"/>
      <c r="BO2224" s="9"/>
      <c r="BP2224" s="9"/>
      <c r="BQ2224" s="9"/>
      <c r="BR2224" s="9"/>
      <c r="BS2224" s="9"/>
      <c r="BT2224" s="9"/>
      <c r="BU2224" s="9"/>
      <c r="BV2224" s="9"/>
      <c r="BW2224" s="9"/>
      <c r="BX2224" s="9"/>
      <c r="BY2224" s="9"/>
      <c r="BZ2224" s="9"/>
      <c r="CA2224" s="9"/>
      <c r="CB2224" s="9"/>
      <c r="CC2224" s="9"/>
      <c r="CD2224" s="9"/>
      <c r="CE2224" s="9"/>
      <c r="CF2224" s="9"/>
      <c r="CG2224" s="9"/>
      <c r="CH2224" s="9"/>
      <c r="CI2224" s="9"/>
      <c r="CJ2224" s="9"/>
      <c r="CK2224" s="9"/>
      <c r="CL2224" s="9"/>
      <c r="CM2224" s="9"/>
      <c r="CN2224" s="9"/>
      <c r="CO2224" s="9"/>
      <c r="CP2224" s="9"/>
      <c r="CQ2224" s="9"/>
      <c r="CR2224" s="9"/>
      <c r="CS2224" s="9"/>
      <c r="CT2224" s="9"/>
      <c r="CU2224" s="9"/>
      <c r="CV2224" s="9"/>
      <c r="CW2224" s="9"/>
      <c r="CX2224" s="9"/>
      <c r="CY2224" s="9"/>
      <c r="CZ2224" s="9"/>
      <c r="DA2224" s="9"/>
      <c r="DB2224" s="9"/>
      <c r="DC2224" s="9"/>
      <c r="DD2224" s="9"/>
      <c r="DE2224" s="9"/>
      <c r="DF2224" s="9"/>
      <c r="DG2224" s="9"/>
      <c r="DH2224" s="9"/>
      <c r="DI2224" s="9"/>
      <c r="DJ2224" s="9"/>
      <c r="DK2224" s="9"/>
      <c r="DL2224" s="9"/>
      <c r="DM2224" s="9"/>
      <c r="DN2224" s="9"/>
      <c r="DO2224" s="9"/>
      <c r="DP2224" s="9"/>
      <c r="DQ2224" s="9"/>
    </row>
    <row r="2225" spans="1:121" hidden="1">
      <c r="A2225" s="9"/>
      <c r="B2225" s="9"/>
      <c r="C2225" s="9"/>
      <c r="D2225" s="9"/>
      <c r="E2225" s="9"/>
      <c r="F2225" s="9"/>
      <c r="G2225" s="9"/>
      <c r="H2225" s="9"/>
      <c r="I2225" s="9"/>
      <c r="J2225" s="9"/>
      <c r="K2225" s="9"/>
      <c r="L2225" s="9"/>
      <c r="M2225" s="9"/>
      <c r="N2225" s="9"/>
      <c r="O2225" s="9"/>
      <c r="P2225" s="9"/>
      <c r="Q2225" s="9"/>
      <c r="R2225" s="9"/>
      <c r="S2225" s="9"/>
      <c r="T2225" s="9"/>
      <c r="U2225" s="9"/>
      <c r="V2225" s="9"/>
      <c r="W2225" s="9"/>
      <c r="X2225" s="9"/>
      <c r="Y2225" s="9"/>
      <c r="Z2225" s="9"/>
      <c r="AA2225" s="9"/>
      <c r="AB2225" s="9"/>
      <c r="AC2225" s="9"/>
      <c r="AD2225" s="9"/>
      <c r="AE2225" s="9"/>
      <c r="AF2225" s="9"/>
      <c r="AG2225" s="9"/>
      <c r="AH2225" s="9"/>
      <c r="AI2225" s="9"/>
      <c r="AJ2225" s="9"/>
      <c r="AK2225" s="9"/>
      <c r="AL2225" s="9"/>
      <c r="AM2225" s="9"/>
      <c r="AN2225" s="9"/>
      <c r="AO2225" s="9"/>
      <c r="AP2225" s="9"/>
      <c r="AQ2225" s="9"/>
      <c r="AR2225" s="9"/>
      <c r="AS2225" s="9"/>
      <c r="AT2225" s="9"/>
      <c r="AU2225" s="9"/>
      <c r="AV2225" s="9"/>
      <c r="AW2225" s="9"/>
      <c r="AX2225" s="9"/>
      <c r="AY2225" s="9"/>
      <c r="AZ2225" s="9"/>
      <c r="BA2225" s="9"/>
      <c r="BB2225" s="9"/>
      <c r="BC2225" s="9"/>
      <c r="BD2225" s="9"/>
      <c r="BE2225" s="9"/>
      <c r="BF2225" s="9"/>
      <c r="BG2225" s="9"/>
      <c r="BH2225" s="9"/>
      <c r="BI2225" s="9"/>
      <c r="BJ2225" s="9"/>
      <c r="BK2225" s="9"/>
      <c r="BL2225" s="9"/>
      <c r="BM2225" s="9"/>
      <c r="BN2225" s="9"/>
      <c r="BO2225" s="9"/>
      <c r="BP2225" s="9"/>
      <c r="BQ2225" s="9"/>
      <c r="BR2225" s="9"/>
      <c r="BS2225" s="9"/>
      <c r="BT2225" s="9"/>
      <c r="BU2225" s="9"/>
      <c r="BV2225" s="9"/>
      <c r="BW2225" s="9"/>
      <c r="BX2225" s="9"/>
      <c r="BY2225" s="9"/>
      <c r="BZ2225" s="9"/>
      <c r="CA2225" s="9"/>
      <c r="CB2225" s="9"/>
      <c r="CC2225" s="9"/>
      <c r="CD2225" s="9"/>
      <c r="CE2225" s="9"/>
      <c r="CF2225" s="9"/>
      <c r="CG2225" s="9"/>
      <c r="CH2225" s="9"/>
      <c r="CI2225" s="9"/>
      <c r="CJ2225" s="9"/>
      <c r="CK2225" s="9"/>
      <c r="CL2225" s="9"/>
      <c r="CM2225" s="9"/>
      <c r="CN2225" s="9"/>
      <c r="CO2225" s="9"/>
      <c r="CP2225" s="9"/>
      <c r="CQ2225" s="9"/>
      <c r="CR2225" s="9"/>
      <c r="CS2225" s="9"/>
      <c r="CT2225" s="9"/>
      <c r="CU2225" s="9"/>
      <c r="CV2225" s="9"/>
      <c r="CW2225" s="9"/>
      <c r="CX2225" s="9"/>
      <c r="CY2225" s="9"/>
      <c r="CZ2225" s="9"/>
      <c r="DA2225" s="9"/>
      <c r="DB2225" s="9"/>
      <c r="DC2225" s="9"/>
      <c r="DD2225" s="9"/>
      <c r="DE2225" s="9"/>
      <c r="DF2225" s="9"/>
      <c r="DG2225" s="9"/>
      <c r="DH2225" s="9"/>
      <c r="DI2225" s="9"/>
      <c r="DJ2225" s="9"/>
      <c r="DK2225" s="9"/>
      <c r="DL2225" s="9"/>
      <c r="DM2225" s="9"/>
      <c r="DN2225" s="9"/>
      <c r="DO2225" s="9"/>
      <c r="DP2225" s="9"/>
      <c r="DQ2225" s="9"/>
    </row>
    <row r="2226" spans="1:121" hidden="1">
      <c r="A2226" s="9"/>
      <c r="B2226" s="9"/>
      <c r="C2226" s="9"/>
      <c r="D2226" s="9"/>
      <c r="E2226" s="9"/>
      <c r="F2226" s="9"/>
      <c r="G2226" s="9"/>
      <c r="H2226" s="9"/>
      <c r="I2226" s="9"/>
      <c r="J2226" s="9"/>
      <c r="K2226" s="9"/>
      <c r="L2226" s="9"/>
      <c r="M2226" s="9"/>
      <c r="N2226" s="9"/>
      <c r="O2226" s="9"/>
      <c r="P2226" s="9"/>
      <c r="Q2226" s="9"/>
      <c r="R2226" s="9"/>
      <c r="S2226" s="9"/>
      <c r="T2226" s="9"/>
      <c r="U2226" s="9"/>
      <c r="V2226" s="9"/>
      <c r="W2226" s="9"/>
      <c r="X2226" s="9"/>
      <c r="Y2226" s="9"/>
      <c r="Z2226" s="9"/>
      <c r="AA2226" s="9"/>
      <c r="AB2226" s="9"/>
      <c r="AC2226" s="9"/>
      <c r="AD2226" s="9"/>
      <c r="AE2226" s="9"/>
      <c r="AF2226" s="9"/>
      <c r="AG2226" s="9"/>
      <c r="AH2226" s="9"/>
      <c r="AI2226" s="9"/>
      <c r="AJ2226" s="9"/>
      <c r="AK2226" s="9"/>
      <c r="AL2226" s="9"/>
      <c r="AM2226" s="9"/>
      <c r="AN2226" s="9"/>
      <c r="AO2226" s="9"/>
      <c r="AP2226" s="9"/>
      <c r="AQ2226" s="9"/>
      <c r="AR2226" s="9"/>
      <c r="AS2226" s="9"/>
      <c r="AT2226" s="9"/>
      <c r="AU2226" s="9"/>
      <c r="AV2226" s="9"/>
      <c r="AW2226" s="9"/>
      <c r="AX2226" s="9"/>
      <c r="AY2226" s="9"/>
      <c r="AZ2226" s="9"/>
      <c r="BA2226" s="9"/>
      <c r="BB2226" s="9"/>
      <c r="BC2226" s="9"/>
      <c r="BD2226" s="9"/>
      <c r="BE2226" s="9"/>
      <c r="BF2226" s="9"/>
      <c r="BG2226" s="9"/>
      <c r="BH2226" s="9"/>
      <c r="BI2226" s="9"/>
      <c r="BJ2226" s="9"/>
      <c r="BK2226" s="9"/>
      <c r="BL2226" s="9"/>
      <c r="BM2226" s="9"/>
      <c r="BN2226" s="9"/>
      <c r="BO2226" s="9"/>
      <c r="BP2226" s="9"/>
      <c r="BQ2226" s="9"/>
      <c r="BR2226" s="9"/>
      <c r="BS2226" s="9"/>
      <c r="BT2226" s="9"/>
      <c r="BU2226" s="9"/>
      <c r="BV2226" s="9"/>
      <c r="BW2226" s="9"/>
      <c r="BX2226" s="9"/>
      <c r="BY2226" s="9"/>
      <c r="BZ2226" s="9"/>
      <c r="CA2226" s="9"/>
      <c r="CB2226" s="9"/>
      <c r="CC2226" s="9"/>
      <c r="CD2226" s="9"/>
      <c r="CE2226" s="9"/>
      <c r="CF2226" s="9"/>
      <c r="CG2226" s="9"/>
      <c r="CH2226" s="9"/>
      <c r="CI2226" s="9"/>
      <c r="CJ2226" s="9"/>
      <c r="CK2226" s="9"/>
      <c r="CL2226" s="9"/>
      <c r="CM2226" s="9"/>
      <c r="CN2226" s="9"/>
      <c r="CO2226" s="9"/>
      <c r="CP2226" s="9"/>
      <c r="CQ2226" s="9"/>
      <c r="CR2226" s="9"/>
      <c r="CS2226" s="9"/>
      <c r="CT2226" s="9"/>
      <c r="CU2226" s="9"/>
      <c r="CV2226" s="9"/>
      <c r="CW2226" s="9"/>
      <c r="CX2226" s="9"/>
      <c r="CY2226" s="9"/>
      <c r="CZ2226" s="9"/>
      <c r="DA2226" s="9"/>
      <c r="DB2226" s="9"/>
      <c r="DC2226" s="9"/>
      <c r="DD2226" s="9"/>
      <c r="DE2226" s="9"/>
      <c r="DF2226" s="9"/>
      <c r="DG2226" s="9"/>
      <c r="DH2226" s="9"/>
      <c r="DI2226" s="9"/>
      <c r="DJ2226" s="9"/>
      <c r="DK2226" s="9"/>
      <c r="DL2226" s="9"/>
      <c r="DM2226" s="9"/>
      <c r="DN2226" s="9"/>
      <c r="DO2226" s="9"/>
      <c r="DP2226" s="9"/>
      <c r="DQ2226" s="9"/>
    </row>
    <row r="2227" spans="1:121" hidden="1">
      <c r="A2227" s="9"/>
      <c r="B2227" s="9"/>
      <c r="C2227" s="9"/>
      <c r="D2227" s="9"/>
      <c r="E2227" s="9"/>
      <c r="F2227" s="9"/>
      <c r="G2227" s="9"/>
      <c r="H2227" s="9"/>
      <c r="I2227" s="9"/>
      <c r="J2227" s="9"/>
      <c r="K2227" s="9"/>
      <c r="L2227" s="9"/>
      <c r="M2227" s="9"/>
      <c r="N2227" s="9"/>
      <c r="O2227" s="9"/>
      <c r="P2227" s="9"/>
      <c r="Q2227" s="9"/>
      <c r="R2227" s="9"/>
      <c r="S2227" s="9"/>
      <c r="T2227" s="9"/>
      <c r="U2227" s="9"/>
      <c r="V2227" s="9"/>
      <c r="W2227" s="9"/>
      <c r="X2227" s="9"/>
      <c r="Y2227" s="9"/>
      <c r="Z2227" s="9"/>
      <c r="AA2227" s="9"/>
      <c r="AB2227" s="9"/>
      <c r="AC2227" s="9"/>
      <c r="AD2227" s="9"/>
      <c r="AE2227" s="9"/>
      <c r="AF2227" s="9"/>
      <c r="AG2227" s="9"/>
      <c r="AH2227" s="9"/>
      <c r="AI2227" s="9"/>
      <c r="AJ2227" s="9"/>
      <c r="AK2227" s="9"/>
      <c r="AL2227" s="9"/>
      <c r="AM2227" s="9"/>
      <c r="AN2227" s="9"/>
      <c r="AO2227" s="9"/>
      <c r="AP2227" s="9"/>
      <c r="AQ2227" s="9"/>
      <c r="AR2227" s="9"/>
      <c r="AS2227" s="9"/>
      <c r="AT2227" s="9"/>
      <c r="AU2227" s="9"/>
      <c r="AV2227" s="9"/>
      <c r="AW2227" s="9"/>
      <c r="AX2227" s="9"/>
      <c r="AY2227" s="9"/>
      <c r="AZ2227" s="9"/>
      <c r="BA2227" s="9"/>
      <c r="BB2227" s="9"/>
      <c r="BC2227" s="9"/>
      <c r="BD2227" s="9"/>
      <c r="BE2227" s="9"/>
      <c r="BF2227" s="9"/>
      <c r="BG2227" s="9"/>
      <c r="BH2227" s="9"/>
      <c r="BI2227" s="9"/>
      <c r="BJ2227" s="9"/>
      <c r="BK2227" s="9"/>
      <c r="BL2227" s="9"/>
      <c r="BM2227" s="9"/>
      <c r="BN2227" s="9"/>
      <c r="BO2227" s="9"/>
      <c r="BP2227" s="9"/>
      <c r="BQ2227" s="9"/>
      <c r="BR2227" s="9"/>
      <c r="BS2227" s="9"/>
      <c r="BT2227" s="9"/>
      <c r="BU2227" s="9"/>
      <c r="BV2227" s="9"/>
      <c r="BW2227" s="9"/>
      <c r="BX2227" s="9"/>
      <c r="BY2227" s="9"/>
      <c r="BZ2227" s="9"/>
      <c r="CA2227" s="9"/>
      <c r="CB2227" s="9"/>
      <c r="CC2227" s="9"/>
      <c r="CD2227" s="9"/>
      <c r="CE2227" s="9"/>
      <c r="CF2227" s="9"/>
      <c r="CG2227" s="9"/>
      <c r="CH2227" s="9"/>
      <c r="CI2227" s="9"/>
      <c r="CJ2227" s="9"/>
      <c r="CK2227" s="9"/>
      <c r="CL2227" s="9"/>
      <c r="CM2227" s="9"/>
      <c r="CN2227" s="9"/>
      <c r="CO2227" s="9"/>
      <c r="CP2227" s="9"/>
      <c r="CQ2227" s="9"/>
      <c r="CR2227" s="9"/>
      <c r="CS2227" s="9"/>
      <c r="CT2227" s="9"/>
      <c r="CU2227" s="9"/>
      <c r="CV2227" s="9"/>
      <c r="CW2227" s="9"/>
      <c r="CX2227" s="9"/>
      <c r="CY2227" s="9"/>
      <c r="CZ2227" s="9"/>
      <c r="DA2227" s="9"/>
      <c r="DB2227" s="9"/>
      <c r="DC2227" s="9"/>
      <c r="DD2227" s="9"/>
      <c r="DE2227" s="9"/>
      <c r="DF2227" s="9"/>
      <c r="DG2227" s="9"/>
      <c r="DH2227" s="9"/>
      <c r="DI2227" s="9"/>
      <c r="DJ2227" s="9"/>
      <c r="DK2227" s="9"/>
      <c r="DL2227" s="9"/>
      <c r="DM2227" s="9"/>
      <c r="DN2227" s="9"/>
      <c r="DO2227" s="9"/>
      <c r="DP2227" s="9"/>
      <c r="DQ2227" s="9"/>
    </row>
    <row r="2228" spans="1:121" hidden="1">
      <c r="A2228" s="9"/>
      <c r="B2228" s="9"/>
      <c r="C2228" s="9"/>
      <c r="D2228" s="9"/>
      <c r="E2228" s="9"/>
      <c r="F2228" s="9"/>
      <c r="G2228" s="9"/>
      <c r="H2228" s="9"/>
      <c r="I2228" s="9"/>
      <c r="J2228" s="9"/>
      <c r="K2228" s="9"/>
      <c r="L2228" s="9"/>
      <c r="M2228" s="9"/>
      <c r="N2228" s="9"/>
      <c r="O2228" s="9"/>
      <c r="P2228" s="9"/>
      <c r="Q2228" s="9"/>
      <c r="R2228" s="9"/>
      <c r="S2228" s="9"/>
      <c r="T2228" s="9"/>
      <c r="U2228" s="9"/>
      <c r="V2228" s="9"/>
      <c r="W2228" s="9"/>
      <c r="X2228" s="9"/>
      <c r="Y2228" s="9"/>
      <c r="Z2228" s="9"/>
      <c r="AA2228" s="9"/>
      <c r="AB2228" s="9"/>
      <c r="AC2228" s="9"/>
      <c r="AD2228" s="9"/>
      <c r="AE2228" s="9"/>
      <c r="AF2228" s="9"/>
      <c r="AG2228" s="9"/>
      <c r="AH2228" s="9"/>
      <c r="AI2228" s="9"/>
      <c r="AJ2228" s="9"/>
      <c r="AK2228" s="9"/>
      <c r="AL2228" s="9"/>
      <c r="AM2228" s="9"/>
      <c r="AN2228" s="9"/>
      <c r="AO2228" s="9"/>
      <c r="AP2228" s="9"/>
      <c r="AQ2228" s="9"/>
      <c r="AR2228" s="9"/>
      <c r="AS2228" s="9"/>
      <c r="AT2228" s="9"/>
      <c r="AU2228" s="9"/>
      <c r="AV2228" s="9"/>
      <c r="AW2228" s="9"/>
      <c r="AX2228" s="9"/>
      <c r="AY2228" s="9"/>
      <c r="AZ2228" s="9"/>
      <c r="BA2228" s="9"/>
      <c r="BB2228" s="9"/>
      <c r="BC2228" s="9"/>
      <c r="BD2228" s="9"/>
      <c r="BE2228" s="9"/>
      <c r="BF2228" s="9"/>
      <c r="BG2228" s="9"/>
      <c r="BH2228" s="9"/>
      <c r="BI2228" s="9"/>
      <c r="BJ2228" s="9"/>
      <c r="BK2228" s="9"/>
      <c r="BL2228" s="9"/>
      <c r="BM2228" s="9"/>
      <c r="BN2228" s="9"/>
      <c r="BO2228" s="9"/>
      <c r="BP2228" s="9"/>
      <c r="BQ2228" s="9"/>
      <c r="BR2228" s="9"/>
      <c r="BS2228" s="9"/>
      <c r="BT2228" s="9"/>
      <c r="BU2228" s="9"/>
      <c r="BV2228" s="9"/>
      <c r="BW2228" s="9"/>
      <c r="BX2228" s="9"/>
      <c r="BY2228" s="9"/>
      <c r="BZ2228" s="9"/>
      <c r="CA2228" s="9"/>
      <c r="CB2228" s="9"/>
      <c r="CC2228" s="9"/>
      <c r="CD2228" s="9"/>
      <c r="CE2228" s="9"/>
      <c r="CF2228" s="9"/>
      <c r="CG2228" s="9"/>
      <c r="CH2228" s="9"/>
      <c r="CI2228" s="9"/>
      <c r="CJ2228" s="9"/>
      <c r="CK2228" s="9"/>
      <c r="CL2228" s="9"/>
      <c r="CM2228" s="9"/>
      <c r="CN2228" s="9"/>
      <c r="CO2228" s="9"/>
      <c r="CP2228" s="9"/>
      <c r="CQ2228" s="9"/>
      <c r="CR2228" s="9"/>
      <c r="CS2228" s="9"/>
      <c r="CT2228" s="9"/>
      <c r="CU2228" s="9"/>
      <c r="CV2228" s="9"/>
      <c r="CW2228" s="9"/>
      <c r="CX2228" s="9"/>
      <c r="CY2228" s="9"/>
      <c r="CZ2228" s="9"/>
      <c r="DA2228" s="9"/>
      <c r="DB2228" s="9"/>
      <c r="DC2228" s="9"/>
      <c r="DD2228" s="9"/>
      <c r="DE2228" s="9"/>
      <c r="DF2228" s="9"/>
      <c r="DG2228" s="9"/>
      <c r="DH2228" s="9"/>
      <c r="DI2228" s="9"/>
      <c r="DJ2228" s="9"/>
      <c r="DK2228" s="9"/>
      <c r="DL2228" s="9"/>
      <c r="DM2228" s="9"/>
      <c r="DN2228" s="9"/>
      <c r="DO2228" s="9"/>
      <c r="DP2228" s="9"/>
      <c r="DQ2228" s="9"/>
    </row>
    <row r="2229" spans="1:121" hidden="1">
      <c r="A2229" s="9"/>
      <c r="B2229" s="9"/>
      <c r="C2229" s="9"/>
      <c r="D2229" s="9"/>
      <c r="E2229" s="9"/>
      <c r="F2229" s="9"/>
      <c r="G2229" s="9"/>
      <c r="H2229" s="9"/>
      <c r="I2229" s="9"/>
      <c r="J2229" s="9"/>
      <c r="K2229" s="9"/>
      <c r="L2229" s="9"/>
      <c r="M2229" s="9"/>
      <c r="N2229" s="9"/>
      <c r="O2229" s="9"/>
      <c r="P2229" s="9"/>
      <c r="Q2229" s="9"/>
      <c r="R2229" s="9"/>
      <c r="S2229" s="9"/>
      <c r="T2229" s="9"/>
      <c r="U2229" s="9"/>
      <c r="V2229" s="9"/>
      <c r="W2229" s="9"/>
      <c r="X2229" s="9"/>
      <c r="Y2229" s="9"/>
      <c r="Z2229" s="9"/>
      <c r="AA2229" s="9"/>
      <c r="AB2229" s="9"/>
      <c r="AC2229" s="9"/>
      <c r="AD2229" s="9"/>
      <c r="AE2229" s="9"/>
      <c r="AF2229" s="9"/>
      <c r="AG2229" s="9"/>
      <c r="AH2229" s="9"/>
      <c r="AI2229" s="9"/>
      <c r="AJ2229" s="9"/>
      <c r="AK2229" s="9"/>
      <c r="AL2229" s="9"/>
      <c r="AM2229" s="9"/>
      <c r="AN2229" s="9"/>
      <c r="AO2229" s="9"/>
      <c r="AP2229" s="9"/>
      <c r="AQ2229" s="9"/>
      <c r="AR2229" s="9"/>
      <c r="AS2229" s="9"/>
      <c r="AT2229" s="9"/>
      <c r="AU2229" s="9"/>
      <c r="AV2229" s="9"/>
      <c r="AW2229" s="9"/>
      <c r="AX2229" s="9"/>
      <c r="AY2229" s="9"/>
      <c r="AZ2229" s="9"/>
      <c r="BA2229" s="9"/>
      <c r="BB2229" s="9"/>
      <c r="BC2229" s="9"/>
      <c r="BD2229" s="9"/>
      <c r="BE2229" s="9"/>
      <c r="BF2229" s="9"/>
      <c r="BG2229" s="9"/>
      <c r="BH2229" s="9"/>
      <c r="BI2229" s="9"/>
      <c r="BJ2229" s="9"/>
      <c r="BK2229" s="9"/>
      <c r="BL2229" s="9"/>
      <c r="BM2229" s="9"/>
      <c r="BN2229" s="9"/>
      <c r="BO2229" s="9"/>
      <c r="BP2229" s="9"/>
      <c r="BQ2229" s="9"/>
      <c r="BR2229" s="9"/>
      <c r="BS2229" s="9"/>
      <c r="BT2229" s="9"/>
      <c r="BU2229" s="9"/>
      <c r="BV2229" s="9"/>
      <c r="BW2229" s="9"/>
      <c r="BX2229" s="9"/>
      <c r="BY2229" s="9"/>
      <c r="BZ2229" s="9"/>
      <c r="CA2229" s="9"/>
      <c r="CB2229" s="9"/>
      <c r="CC2229" s="9"/>
      <c r="CD2229" s="9"/>
      <c r="CE2229" s="9"/>
      <c r="CF2229" s="9"/>
      <c r="CG2229" s="9"/>
      <c r="CH2229" s="9"/>
      <c r="CI2229" s="9"/>
      <c r="CJ2229" s="9"/>
      <c r="CK2229" s="9"/>
      <c r="CL2229" s="9"/>
      <c r="CM2229" s="9"/>
      <c r="CN2229" s="9"/>
      <c r="CO2229" s="9"/>
      <c r="CP2229" s="9"/>
      <c r="CQ2229" s="9"/>
      <c r="CR2229" s="9"/>
      <c r="CS2229" s="9"/>
      <c r="CT2229" s="9"/>
      <c r="CU2229" s="9"/>
      <c r="CV2229" s="9"/>
      <c r="CW2229" s="9"/>
      <c r="CX2229" s="9"/>
      <c r="CY2229" s="9"/>
      <c r="CZ2229" s="9"/>
      <c r="DA2229" s="9"/>
      <c r="DB2229" s="9"/>
      <c r="DC2229" s="9"/>
      <c r="DD2229" s="9"/>
      <c r="DE2229" s="9"/>
      <c r="DF2229" s="9"/>
      <c r="DG2229" s="9"/>
      <c r="DH2229" s="9"/>
      <c r="DI2229" s="9"/>
      <c r="DJ2229" s="9"/>
      <c r="DK2229" s="9"/>
      <c r="DL2229" s="9"/>
      <c r="DM2229" s="9"/>
      <c r="DN2229" s="9"/>
      <c r="DO2229" s="9"/>
      <c r="DP2229" s="9"/>
      <c r="DQ2229" s="9"/>
    </row>
    <row r="2230" spans="1:121" hidden="1">
      <c r="A2230" s="9"/>
      <c r="B2230" s="9"/>
      <c r="C2230" s="9"/>
      <c r="D2230" s="9"/>
      <c r="E2230" s="9"/>
      <c r="F2230" s="9"/>
      <c r="G2230" s="9"/>
      <c r="H2230" s="9"/>
      <c r="I2230" s="9"/>
      <c r="J2230" s="9"/>
      <c r="K2230" s="9"/>
      <c r="L2230" s="9"/>
      <c r="M2230" s="9"/>
      <c r="N2230" s="9"/>
      <c r="O2230" s="9"/>
      <c r="P2230" s="9"/>
      <c r="Q2230" s="9"/>
      <c r="R2230" s="9"/>
      <c r="S2230" s="9"/>
      <c r="T2230" s="9"/>
      <c r="U2230" s="9"/>
      <c r="V2230" s="9"/>
      <c r="W2230" s="9"/>
      <c r="X2230" s="9"/>
      <c r="Y2230" s="9"/>
      <c r="Z2230" s="9"/>
      <c r="AA2230" s="9"/>
      <c r="AB2230" s="9"/>
      <c r="AC2230" s="9"/>
      <c r="AD2230" s="9"/>
      <c r="AE2230" s="9"/>
      <c r="AF2230" s="9"/>
      <c r="AG2230" s="9"/>
      <c r="AH2230" s="9"/>
      <c r="AI2230" s="9"/>
      <c r="AJ2230" s="9"/>
      <c r="AK2230" s="9"/>
      <c r="AL2230" s="9"/>
      <c r="AM2230" s="9"/>
      <c r="AN2230" s="9"/>
      <c r="AO2230" s="9"/>
      <c r="AP2230" s="9"/>
      <c r="AQ2230" s="9"/>
      <c r="AR2230" s="9"/>
      <c r="AS2230" s="9"/>
      <c r="AT2230" s="9"/>
      <c r="AU2230" s="9"/>
      <c r="AV2230" s="9"/>
      <c r="AW2230" s="9"/>
      <c r="AX2230" s="9"/>
      <c r="AY2230" s="9"/>
      <c r="AZ2230" s="9"/>
      <c r="BA2230" s="9"/>
      <c r="BB2230" s="9"/>
      <c r="BC2230" s="9"/>
      <c r="BD2230" s="9"/>
      <c r="BE2230" s="9"/>
      <c r="BF2230" s="9"/>
      <c r="BG2230" s="9"/>
      <c r="BH2230" s="9"/>
      <c r="BI2230" s="9"/>
      <c r="BJ2230" s="9"/>
      <c r="BK2230" s="9"/>
      <c r="BL2230" s="9"/>
      <c r="BM2230" s="9"/>
      <c r="BN2230" s="9"/>
      <c r="BO2230" s="9"/>
      <c r="BP2230" s="9"/>
      <c r="BQ2230" s="9"/>
      <c r="BR2230" s="9"/>
      <c r="BS2230" s="9"/>
      <c r="BT2230" s="9"/>
      <c r="BU2230" s="9"/>
      <c r="BV2230" s="9"/>
      <c r="BW2230" s="9"/>
      <c r="BX2230" s="9"/>
      <c r="BY2230" s="9"/>
      <c r="BZ2230" s="9"/>
      <c r="CA2230" s="9"/>
      <c r="CB2230" s="9"/>
      <c r="CC2230" s="9"/>
      <c r="CD2230" s="9"/>
      <c r="CE2230" s="9"/>
      <c r="CF2230" s="9"/>
      <c r="CG2230" s="9"/>
      <c r="CH2230" s="9"/>
      <c r="CI2230" s="9"/>
      <c r="CJ2230" s="9"/>
      <c r="CK2230" s="9"/>
      <c r="CL2230" s="9"/>
      <c r="CM2230" s="9"/>
      <c r="CN2230" s="9"/>
      <c r="CO2230" s="9"/>
      <c r="CP2230" s="9"/>
      <c r="CQ2230" s="9"/>
      <c r="CR2230" s="9"/>
      <c r="CS2230" s="9"/>
      <c r="CT2230" s="9"/>
      <c r="CU2230" s="9"/>
      <c r="CV2230" s="9"/>
      <c r="CW2230" s="9"/>
      <c r="CX2230" s="9"/>
      <c r="CY2230" s="9"/>
      <c r="CZ2230" s="9"/>
      <c r="DA2230" s="9"/>
      <c r="DB2230" s="9"/>
      <c r="DC2230" s="9"/>
      <c r="DD2230" s="9"/>
      <c r="DE2230" s="9"/>
      <c r="DF2230" s="9"/>
      <c r="DG2230" s="9"/>
      <c r="DH2230" s="9"/>
      <c r="DI2230" s="9"/>
      <c r="DJ2230" s="9"/>
      <c r="DK2230" s="9"/>
      <c r="DL2230" s="9"/>
      <c r="DM2230" s="9"/>
      <c r="DN2230" s="9"/>
      <c r="DO2230" s="9"/>
      <c r="DP2230" s="9"/>
      <c r="DQ2230" s="9"/>
    </row>
    <row r="2231" spans="1:121" hidden="1">
      <c r="A2231" s="9"/>
      <c r="B2231" s="9"/>
      <c r="C2231" s="9"/>
      <c r="D2231" s="9"/>
      <c r="E2231" s="9"/>
      <c r="F2231" s="9"/>
      <c r="G2231" s="9"/>
      <c r="H2231" s="9"/>
      <c r="I2231" s="9"/>
      <c r="J2231" s="9"/>
      <c r="K2231" s="9"/>
      <c r="L2231" s="9"/>
      <c r="M2231" s="9"/>
      <c r="N2231" s="9"/>
      <c r="O2231" s="9"/>
      <c r="P2231" s="9"/>
      <c r="Q2231" s="9"/>
      <c r="R2231" s="9"/>
      <c r="S2231" s="9"/>
      <c r="T2231" s="9"/>
      <c r="U2231" s="9"/>
      <c r="V2231" s="9"/>
      <c r="W2231" s="9"/>
      <c r="X2231" s="9"/>
      <c r="Y2231" s="9"/>
      <c r="Z2231" s="9"/>
      <c r="AA2231" s="9"/>
      <c r="AB2231" s="9"/>
      <c r="AC2231" s="9"/>
      <c r="AD2231" s="9"/>
      <c r="AE2231" s="9"/>
      <c r="AF2231" s="9"/>
      <c r="AG2231" s="9"/>
      <c r="AH2231" s="9"/>
      <c r="AI2231" s="9"/>
      <c r="AJ2231" s="9"/>
      <c r="AK2231" s="9"/>
      <c r="AL2231" s="9"/>
      <c r="AM2231" s="9"/>
      <c r="AN2231" s="9"/>
      <c r="AO2231" s="9"/>
      <c r="AP2231" s="9"/>
      <c r="AQ2231" s="9"/>
      <c r="AR2231" s="9"/>
      <c r="AS2231" s="9"/>
      <c r="AT2231" s="9"/>
      <c r="AU2231" s="9"/>
      <c r="AV2231" s="9"/>
      <c r="AW2231" s="9"/>
      <c r="AX2231" s="9"/>
      <c r="AY2231" s="9"/>
      <c r="AZ2231" s="9"/>
      <c r="BA2231" s="9"/>
      <c r="BB2231" s="9"/>
      <c r="BC2231" s="9"/>
      <c r="BD2231" s="9"/>
      <c r="BE2231" s="9"/>
      <c r="BF2231" s="9"/>
      <c r="BG2231" s="9"/>
      <c r="BH2231" s="9"/>
      <c r="BI2231" s="9"/>
      <c r="BJ2231" s="9"/>
      <c r="BK2231" s="9"/>
      <c r="BL2231" s="9"/>
      <c r="BM2231" s="9"/>
      <c r="BN2231" s="9"/>
      <c r="BO2231" s="9"/>
      <c r="BP2231" s="9"/>
      <c r="BQ2231" s="9"/>
      <c r="BR2231" s="9"/>
      <c r="BS2231" s="9"/>
      <c r="BT2231" s="9"/>
      <c r="BU2231" s="9"/>
      <c r="BV2231" s="9"/>
      <c r="BW2231" s="9"/>
      <c r="BX2231" s="9"/>
      <c r="BY2231" s="9"/>
      <c r="BZ2231" s="9"/>
      <c r="CA2231" s="9"/>
      <c r="CB2231" s="9"/>
      <c r="CC2231" s="9"/>
      <c r="CD2231" s="9"/>
      <c r="CE2231" s="9"/>
      <c r="CF2231" s="9"/>
      <c r="CG2231" s="9"/>
      <c r="CH2231" s="9"/>
      <c r="CI2231" s="9"/>
      <c r="CJ2231" s="9"/>
      <c r="CK2231" s="9"/>
      <c r="CL2231" s="9"/>
      <c r="CM2231" s="9"/>
      <c r="CN2231" s="9"/>
      <c r="CO2231" s="9"/>
      <c r="CP2231" s="9"/>
      <c r="CQ2231" s="9"/>
      <c r="CR2231" s="9"/>
      <c r="CS2231" s="9"/>
      <c r="CT2231" s="9"/>
      <c r="CU2231" s="9"/>
      <c r="CV2231" s="9"/>
      <c r="CW2231" s="9"/>
      <c r="CX2231" s="9"/>
      <c r="CY2231" s="9"/>
      <c r="CZ2231" s="9"/>
      <c r="DA2231" s="9"/>
      <c r="DB2231" s="9"/>
      <c r="DC2231" s="9"/>
      <c r="DD2231" s="9"/>
      <c r="DE2231" s="9"/>
      <c r="DF2231" s="9"/>
      <c r="DG2231" s="9"/>
      <c r="DH2231" s="9"/>
      <c r="DI2231" s="9"/>
      <c r="DJ2231" s="9"/>
      <c r="DK2231" s="9"/>
      <c r="DL2231" s="9"/>
      <c r="DM2231" s="9"/>
      <c r="DN2231" s="9"/>
      <c r="DO2231" s="9"/>
      <c r="DP2231" s="9"/>
      <c r="DQ2231" s="9"/>
    </row>
    <row r="2232" spans="1:121" hidden="1">
      <c r="A2232" s="9"/>
      <c r="B2232" s="9"/>
      <c r="C2232" s="9"/>
      <c r="D2232" s="9"/>
      <c r="E2232" s="9"/>
      <c r="F2232" s="9"/>
      <c r="G2232" s="9"/>
      <c r="H2232" s="9"/>
      <c r="I2232" s="9"/>
      <c r="J2232" s="9"/>
      <c r="K2232" s="9"/>
      <c r="L2232" s="9"/>
      <c r="M2232" s="9"/>
      <c r="N2232" s="9"/>
      <c r="O2232" s="9"/>
      <c r="P2232" s="9"/>
      <c r="Q2232" s="9"/>
      <c r="R2232" s="9"/>
      <c r="S2232" s="9"/>
      <c r="T2232" s="9"/>
      <c r="U2232" s="9"/>
      <c r="V2232" s="9"/>
      <c r="W2232" s="9"/>
      <c r="X2232" s="9"/>
      <c r="Y2232" s="9"/>
      <c r="Z2232" s="9"/>
      <c r="AA2232" s="9"/>
      <c r="AB2232" s="9"/>
      <c r="AC2232" s="9"/>
      <c r="AD2232" s="9"/>
      <c r="AE2232" s="9"/>
      <c r="AF2232" s="9"/>
      <c r="AG2232" s="9"/>
      <c r="AH2232" s="9"/>
      <c r="AI2232" s="9"/>
      <c r="AJ2232" s="9"/>
      <c r="AK2232" s="9"/>
      <c r="AL2232" s="9"/>
      <c r="AM2232" s="9"/>
      <c r="AN2232" s="9"/>
      <c r="AO2232" s="9"/>
      <c r="AP2232" s="9"/>
      <c r="AQ2232" s="9"/>
      <c r="AR2232" s="9"/>
      <c r="AS2232" s="9"/>
      <c r="AT2232" s="9"/>
      <c r="AU2232" s="9"/>
      <c r="AV2232" s="9"/>
      <c r="AW2232" s="9"/>
      <c r="AX2232" s="9"/>
      <c r="AY2232" s="9"/>
      <c r="AZ2232" s="9"/>
      <c r="BA2232" s="9"/>
      <c r="BB2232" s="9"/>
      <c r="BC2232" s="9"/>
      <c r="BD2232" s="9"/>
      <c r="BE2232" s="9"/>
      <c r="BF2232" s="9"/>
      <c r="BG2232" s="9"/>
      <c r="BH2232" s="9"/>
      <c r="BI2232" s="9"/>
      <c r="BJ2232" s="9"/>
      <c r="BK2232" s="9"/>
      <c r="BL2232" s="9"/>
      <c r="BM2232" s="9"/>
      <c r="BN2232" s="9"/>
      <c r="BO2232" s="9"/>
      <c r="BP2232" s="9"/>
      <c r="BQ2232" s="9"/>
      <c r="BR2232" s="9"/>
      <c r="BS2232" s="9"/>
      <c r="BT2232" s="9"/>
      <c r="BU2232" s="9"/>
      <c r="BV2232" s="9"/>
      <c r="BW2232" s="9"/>
      <c r="BX2232" s="9"/>
      <c r="BY2232" s="9"/>
      <c r="BZ2232" s="9"/>
      <c r="CA2232" s="9"/>
      <c r="CB2232" s="9"/>
      <c r="CC2232" s="9"/>
      <c r="CD2232" s="9"/>
      <c r="CE2232" s="9"/>
      <c r="CF2232" s="9"/>
      <c r="CG2232" s="9"/>
      <c r="CH2232" s="9"/>
      <c r="CI2232" s="9"/>
      <c r="CJ2232" s="9"/>
      <c r="CK2232" s="9"/>
      <c r="CL2232" s="9"/>
      <c r="CM2232" s="9"/>
      <c r="CN2232" s="9"/>
      <c r="CO2232" s="9"/>
      <c r="CP2232" s="9"/>
      <c r="CQ2232" s="9"/>
      <c r="CR2232" s="9"/>
      <c r="CS2232" s="9"/>
      <c r="CT2232" s="9"/>
      <c r="CU2232" s="9"/>
      <c r="CV2232" s="9"/>
      <c r="CW2232" s="9"/>
      <c r="CX2232" s="9"/>
      <c r="CY2232" s="9"/>
      <c r="CZ2232" s="9"/>
      <c r="DA2232" s="9"/>
      <c r="DB2232" s="9"/>
      <c r="DC2232" s="9"/>
      <c r="DD2232" s="9"/>
      <c r="DE2232" s="9"/>
      <c r="DF2232" s="9"/>
      <c r="DG2232" s="9"/>
      <c r="DH2232" s="9"/>
      <c r="DI2232" s="9"/>
      <c r="DJ2232" s="9"/>
      <c r="DK2232" s="9"/>
      <c r="DL2232" s="9"/>
      <c r="DM2232" s="9"/>
      <c r="DN2232" s="9"/>
      <c r="DO2232" s="9"/>
      <c r="DP2232" s="9"/>
      <c r="DQ2232" s="9"/>
    </row>
    <row r="2233" spans="1:121" hidden="1">
      <c r="A2233" s="9"/>
      <c r="B2233" s="9"/>
      <c r="C2233" s="9"/>
      <c r="D2233" s="9"/>
      <c r="E2233" s="9"/>
      <c r="F2233" s="9"/>
      <c r="G2233" s="9"/>
      <c r="H2233" s="9"/>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c r="AJ2233" s="9"/>
      <c r="AK2233" s="9"/>
      <c r="AL2233" s="9"/>
      <c r="AM2233" s="9"/>
      <c r="AN2233" s="9"/>
      <c r="AO2233" s="9"/>
      <c r="AP2233" s="9"/>
      <c r="AQ2233" s="9"/>
      <c r="AR2233" s="9"/>
      <c r="AS2233" s="9"/>
      <c r="AT2233" s="9"/>
      <c r="AU2233" s="9"/>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row>
    <row r="2234" spans="1:121" hidden="1">
      <c r="A2234" s="9"/>
      <c r="B2234" s="9"/>
      <c r="C2234" s="9"/>
      <c r="D2234" s="9"/>
      <c r="E2234" s="9"/>
      <c r="F2234" s="9"/>
      <c r="G2234" s="9"/>
      <c r="H2234" s="9"/>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c r="AJ2234" s="9"/>
      <c r="AK2234" s="9"/>
      <c r="AL2234" s="9"/>
      <c r="AM2234" s="9"/>
      <c r="AN2234" s="9"/>
      <c r="AO2234" s="9"/>
      <c r="AP2234" s="9"/>
      <c r="AQ2234" s="9"/>
      <c r="AR2234" s="9"/>
      <c r="AS2234" s="9"/>
      <c r="AT2234" s="9"/>
      <c r="AU2234" s="9"/>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row>
    <row r="2235" spans="1:121" hidden="1">
      <c r="A2235" s="9"/>
      <c r="B2235" s="9"/>
      <c r="C2235" s="9"/>
      <c r="D2235" s="9"/>
      <c r="E2235" s="9"/>
      <c r="F2235" s="9"/>
      <c r="G2235" s="9"/>
      <c r="H2235" s="9"/>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c r="AJ2235" s="9"/>
      <c r="AK2235" s="9"/>
      <c r="AL2235" s="9"/>
      <c r="AM2235" s="9"/>
      <c r="AN2235" s="9"/>
      <c r="AO2235" s="9"/>
      <c r="AP2235" s="9"/>
      <c r="AQ2235" s="9"/>
      <c r="AR2235" s="9"/>
      <c r="AS2235" s="9"/>
      <c r="AT2235" s="9"/>
      <c r="AU2235" s="9"/>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row>
    <row r="2236" spans="1:121" hidden="1">
      <c r="A2236" s="9"/>
      <c r="B2236" s="9"/>
      <c r="C2236" s="9"/>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c r="AJ2236" s="9"/>
      <c r="AK2236" s="9"/>
      <c r="AL2236" s="9"/>
      <c r="AM2236" s="9"/>
      <c r="AN2236" s="9"/>
      <c r="AO2236" s="9"/>
      <c r="AP2236" s="9"/>
      <c r="AQ2236" s="9"/>
      <c r="AR2236" s="9"/>
      <c r="AS2236" s="9"/>
      <c r="AT2236" s="9"/>
      <c r="AU2236" s="9"/>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row>
    <row r="2237" spans="1:121" hidden="1">
      <c r="A2237" s="9"/>
      <c r="B2237" s="9"/>
      <c r="C2237" s="9"/>
      <c r="D2237" s="9"/>
      <c r="E2237" s="9"/>
      <c r="F2237" s="9"/>
      <c r="G2237" s="9"/>
      <c r="H2237" s="9"/>
      <c r="I2237" s="9"/>
      <c r="J2237" s="9"/>
      <c r="K2237" s="9"/>
      <c r="L2237" s="9"/>
      <c r="M2237" s="9"/>
      <c r="N2237" s="9"/>
      <c r="O2237" s="9"/>
      <c r="P2237" s="9"/>
      <c r="Q2237" s="9"/>
      <c r="R2237" s="9"/>
      <c r="S2237" s="9"/>
      <c r="T2237" s="9"/>
      <c r="U2237" s="9"/>
      <c r="V2237" s="9"/>
      <c r="W2237" s="9"/>
      <c r="X2237" s="9"/>
      <c r="Y2237" s="9"/>
      <c r="Z2237" s="9"/>
      <c r="AA2237" s="9"/>
      <c r="AB2237" s="9"/>
      <c r="AC2237" s="9"/>
      <c r="AD2237" s="9"/>
      <c r="AE2237" s="9"/>
      <c r="AF2237" s="9"/>
      <c r="AG2237" s="9"/>
      <c r="AH2237" s="9"/>
      <c r="AI2237" s="9"/>
      <c r="AJ2237" s="9"/>
      <c r="AK2237" s="9"/>
      <c r="AL2237" s="9"/>
      <c r="AM2237" s="9"/>
      <c r="AN2237" s="9"/>
      <c r="AO2237" s="9"/>
      <c r="AP2237" s="9"/>
      <c r="AQ2237" s="9"/>
      <c r="AR2237" s="9"/>
      <c r="AS2237" s="9"/>
      <c r="AT2237" s="9"/>
      <c r="AU2237" s="9"/>
      <c r="AV2237" s="9"/>
      <c r="AW2237" s="9"/>
      <c r="AX2237" s="9"/>
      <c r="AY2237" s="9"/>
      <c r="AZ2237" s="9"/>
      <c r="BA2237" s="9"/>
      <c r="BB2237" s="9"/>
      <c r="BC2237" s="9"/>
      <c r="BD2237" s="9"/>
      <c r="BE2237" s="9"/>
      <c r="BF2237" s="9"/>
      <c r="BG2237" s="9"/>
      <c r="BH2237" s="9"/>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row>
    <row r="2238" spans="1:121" hidden="1">
      <c r="A2238" s="9"/>
      <c r="B2238" s="9"/>
      <c r="C2238" s="9"/>
      <c r="D2238" s="9"/>
      <c r="E2238" s="9"/>
      <c r="F2238" s="9"/>
      <c r="G2238" s="9"/>
      <c r="H2238" s="9"/>
      <c r="I2238" s="9"/>
      <c r="J2238" s="9"/>
      <c r="K2238" s="9"/>
      <c r="L2238" s="9"/>
      <c r="M2238" s="9"/>
      <c r="N2238" s="9"/>
      <c r="O2238" s="9"/>
      <c r="P2238" s="9"/>
      <c r="Q2238" s="9"/>
      <c r="R2238" s="9"/>
      <c r="S2238" s="9"/>
      <c r="T2238" s="9"/>
      <c r="U2238" s="9"/>
      <c r="V2238" s="9"/>
      <c r="W2238" s="9"/>
      <c r="X2238" s="9"/>
      <c r="Y2238" s="9"/>
      <c r="Z2238" s="9"/>
      <c r="AA2238" s="9"/>
      <c r="AB2238" s="9"/>
      <c r="AC2238" s="9"/>
      <c r="AD2238" s="9"/>
      <c r="AE2238" s="9"/>
      <c r="AF2238" s="9"/>
      <c r="AG2238" s="9"/>
      <c r="AH2238" s="9"/>
      <c r="AI2238" s="9"/>
      <c r="AJ2238" s="9"/>
      <c r="AK2238" s="9"/>
      <c r="AL2238" s="9"/>
      <c r="AM2238" s="9"/>
      <c r="AN2238" s="9"/>
      <c r="AO2238" s="9"/>
      <c r="AP2238" s="9"/>
      <c r="AQ2238" s="9"/>
      <c r="AR2238" s="9"/>
      <c r="AS2238" s="9"/>
      <c r="AT2238" s="9"/>
      <c r="AU2238" s="9"/>
      <c r="AV2238" s="9"/>
      <c r="AW2238" s="9"/>
      <c r="AX2238" s="9"/>
      <c r="AY2238" s="9"/>
      <c r="AZ2238" s="9"/>
      <c r="BA2238" s="9"/>
      <c r="BB2238" s="9"/>
      <c r="BC2238" s="9"/>
      <c r="BD2238" s="9"/>
      <c r="BE2238" s="9"/>
      <c r="BF2238" s="9"/>
      <c r="BG2238" s="9"/>
      <c r="BH2238" s="9"/>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row>
    <row r="2239" spans="1:121" hidden="1">
      <c r="A2239" s="9"/>
      <c r="B2239" s="9"/>
      <c r="C2239" s="9"/>
      <c r="D2239" s="9"/>
      <c r="E2239" s="9"/>
      <c r="F2239" s="9"/>
      <c r="G2239" s="9"/>
      <c r="H2239" s="9"/>
      <c r="I2239" s="9"/>
      <c r="J2239" s="9"/>
      <c r="K2239" s="9"/>
      <c r="L2239" s="9"/>
      <c r="M2239" s="9"/>
      <c r="N2239" s="9"/>
      <c r="O2239" s="9"/>
      <c r="P2239" s="9"/>
      <c r="Q2239" s="9"/>
      <c r="R2239" s="9"/>
      <c r="S2239" s="9"/>
      <c r="T2239" s="9"/>
      <c r="U2239" s="9"/>
      <c r="V2239" s="9"/>
      <c r="W2239" s="9"/>
      <c r="X2239" s="9"/>
      <c r="Y2239" s="9"/>
      <c r="Z2239" s="9"/>
      <c r="AA2239" s="9"/>
      <c r="AB2239" s="9"/>
      <c r="AC2239" s="9"/>
      <c r="AD2239" s="9"/>
      <c r="AE2239" s="9"/>
      <c r="AF2239" s="9"/>
      <c r="AG2239" s="9"/>
      <c r="AH2239" s="9"/>
      <c r="AI2239" s="9"/>
      <c r="AJ2239" s="9"/>
      <c r="AK2239" s="9"/>
      <c r="AL2239" s="9"/>
      <c r="AM2239" s="9"/>
      <c r="AN2239" s="9"/>
      <c r="AO2239" s="9"/>
      <c r="AP2239" s="9"/>
      <c r="AQ2239" s="9"/>
      <c r="AR2239" s="9"/>
      <c r="AS2239" s="9"/>
      <c r="AT2239" s="9"/>
      <c r="AU2239" s="9"/>
      <c r="AV2239" s="9"/>
      <c r="AW2239" s="9"/>
      <c r="AX2239" s="9"/>
      <c r="AY2239" s="9"/>
      <c r="AZ2239" s="9"/>
      <c r="BA2239" s="9"/>
      <c r="BB2239" s="9"/>
      <c r="BC2239" s="9"/>
      <c r="BD2239" s="9"/>
      <c r="BE2239" s="9"/>
      <c r="BF2239" s="9"/>
      <c r="BG2239" s="9"/>
      <c r="BH2239" s="9"/>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row>
    <row r="2240" spans="1:121" hidden="1">
      <c r="A2240" s="9"/>
      <c r="B2240" s="9"/>
      <c r="C2240" s="9"/>
      <c r="D2240" s="9"/>
      <c r="E2240" s="9"/>
      <c r="F2240" s="9"/>
      <c r="G2240" s="9"/>
      <c r="H2240" s="9"/>
      <c r="I2240" s="9"/>
      <c r="J2240" s="9"/>
      <c r="K2240" s="9"/>
      <c r="L2240" s="9"/>
      <c r="M2240" s="9"/>
      <c r="N2240" s="9"/>
      <c r="O2240" s="9"/>
      <c r="P2240" s="9"/>
      <c r="Q2240" s="9"/>
      <c r="R2240" s="9"/>
      <c r="S2240" s="9"/>
      <c r="T2240" s="9"/>
      <c r="U2240" s="9"/>
      <c r="V2240" s="9"/>
      <c r="W2240" s="9"/>
      <c r="X2240" s="9"/>
      <c r="Y2240" s="9"/>
      <c r="Z2240" s="9"/>
      <c r="AA2240" s="9"/>
      <c r="AB2240" s="9"/>
      <c r="AC2240" s="9"/>
      <c r="AD2240" s="9"/>
      <c r="AE2240" s="9"/>
      <c r="AF2240" s="9"/>
      <c r="AG2240" s="9"/>
      <c r="AH2240" s="9"/>
      <c r="AI2240" s="9"/>
      <c r="AJ2240" s="9"/>
      <c r="AK2240" s="9"/>
      <c r="AL2240" s="9"/>
      <c r="AM2240" s="9"/>
      <c r="AN2240" s="9"/>
      <c r="AO2240" s="9"/>
      <c r="AP2240" s="9"/>
      <c r="AQ2240" s="9"/>
      <c r="AR2240" s="9"/>
      <c r="AS2240" s="9"/>
      <c r="AT2240" s="9"/>
      <c r="AU2240" s="9"/>
      <c r="AV2240" s="9"/>
      <c r="AW2240" s="9"/>
      <c r="AX2240" s="9"/>
      <c r="AY2240" s="9"/>
      <c r="AZ2240" s="9"/>
      <c r="BA2240" s="9"/>
      <c r="BB2240" s="9"/>
      <c r="BC2240" s="9"/>
      <c r="BD2240" s="9"/>
      <c r="BE2240" s="9"/>
      <c r="BF2240" s="9"/>
      <c r="BG2240" s="9"/>
      <c r="BH2240" s="9"/>
      <c r="BI2240" s="9"/>
      <c r="BJ2240" s="9"/>
      <c r="BK2240" s="9"/>
      <c r="BL2240" s="9"/>
      <c r="BM2240" s="9"/>
      <c r="BN2240" s="9"/>
      <c r="BO2240" s="9"/>
      <c r="BP2240" s="9"/>
      <c r="BQ2240" s="9"/>
      <c r="BR2240" s="9"/>
      <c r="BS2240" s="9"/>
      <c r="BT2240" s="9"/>
      <c r="BU2240" s="9"/>
      <c r="BV2240" s="9"/>
      <c r="BW2240" s="9"/>
      <c r="BX2240" s="9"/>
      <c r="BY2240" s="9"/>
      <c r="BZ2240" s="9"/>
      <c r="CA2240" s="9"/>
      <c r="CB2240" s="9"/>
      <c r="CC2240" s="9"/>
      <c r="CD2240" s="9"/>
      <c r="CE2240" s="9"/>
      <c r="CF2240" s="9"/>
      <c r="CG2240" s="9"/>
      <c r="CH2240" s="9"/>
      <c r="CI2240" s="9"/>
      <c r="CJ2240" s="9"/>
      <c r="CK2240" s="9"/>
      <c r="CL2240" s="9"/>
      <c r="CM2240" s="9"/>
      <c r="CN2240" s="9"/>
      <c r="CO2240" s="9"/>
      <c r="CP2240" s="9"/>
      <c r="CQ2240" s="9"/>
      <c r="CR2240" s="9"/>
      <c r="CS2240" s="9"/>
      <c r="CT2240" s="9"/>
      <c r="CU2240" s="9"/>
      <c r="CV2240" s="9"/>
      <c r="CW2240" s="9"/>
      <c r="CX2240" s="9"/>
      <c r="CY2240" s="9"/>
      <c r="CZ2240" s="9"/>
      <c r="DA2240" s="9"/>
      <c r="DB2240" s="9"/>
      <c r="DC2240" s="9"/>
      <c r="DD2240" s="9"/>
      <c r="DE2240" s="9"/>
      <c r="DF2240" s="9"/>
      <c r="DG2240" s="9"/>
      <c r="DH2240" s="9"/>
      <c r="DI2240" s="9"/>
      <c r="DJ2240" s="9"/>
      <c r="DK2240" s="9"/>
      <c r="DL2240" s="9"/>
      <c r="DM2240" s="9"/>
      <c r="DN2240" s="9"/>
      <c r="DO2240" s="9"/>
      <c r="DP2240" s="9"/>
      <c r="DQ2240" s="9"/>
    </row>
    <row r="2241" spans="1:121" hidden="1">
      <c r="A2241" s="9"/>
      <c r="B2241" s="9"/>
      <c r="C2241" s="9"/>
      <c r="D2241" s="9"/>
      <c r="E2241" s="9"/>
      <c r="F2241" s="9"/>
      <c r="G2241" s="9"/>
      <c r="H2241" s="9"/>
      <c r="I2241" s="9"/>
      <c r="J2241" s="9"/>
      <c r="K2241" s="9"/>
      <c r="L2241" s="9"/>
      <c r="M2241" s="9"/>
      <c r="N2241" s="9"/>
      <c r="O2241" s="9"/>
      <c r="P2241" s="9"/>
      <c r="Q2241" s="9"/>
      <c r="R2241" s="9"/>
      <c r="S2241" s="9"/>
      <c r="T2241" s="9"/>
      <c r="U2241" s="9"/>
      <c r="V2241" s="9"/>
      <c r="W2241" s="9"/>
      <c r="X2241" s="9"/>
      <c r="Y2241" s="9"/>
      <c r="Z2241" s="9"/>
      <c r="AA2241" s="9"/>
      <c r="AB2241" s="9"/>
      <c r="AC2241" s="9"/>
      <c r="AD2241" s="9"/>
      <c r="AE2241" s="9"/>
      <c r="AF2241" s="9"/>
      <c r="AG2241" s="9"/>
      <c r="AH2241" s="9"/>
      <c r="AI2241" s="9"/>
      <c r="AJ2241" s="9"/>
      <c r="AK2241" s="9"/>
      <c r="AL2241" s="9"/>
      <c r="AM2241" s="9"/>
      <c r="AN2241" s="9"/>
      <c r="AO2241" s="9"/>
      <c r="AP2241" s="9"/>
      <c r="AQ2241" s="9"/>
      <c r="AR2241" s="9"/>
      <c r="AS2241" s="9"/>
      <c r="AT2241" s="9"/>
      <c r="AU2241" s="9"/>
      <c r="AV2241" s="9"/>
      <c r="AW2241" s="9"/>
      <c r="AX2241" s="9"/>
      <c r="AY2241" s="9"/>
      <c r="AZ2241" s="9"/>
      <c r="BA2241" s="9"/>
      <c r="BB2241" s="9"/>
      <c r="BC2241" s="9"/>
      <c r="BD2241" s="9"/>
      <c r="BE2241" s="9"/>
      <c r="BF2241" s="9"/>
      <c r="BG2241" s="9"/>
      <c r="BH2241" s="9"/>
      <c r="BI2241" s="9"/>
      <c r="BJ2241" s="9"/>
      <c r="BK2241" s="9"/>
      <c r="BL2241" s="9"/>
      <c r="BM2241" s="9"/>
      <c r="BN2241" s="9"/>
      <c r="BO2241" s="9"/>
      <c r="BP2241" s="9"/>
      <c r="BQ2241" s="9"/>
      <c r="BR2241" s="9"/>
      <c r="BS2241" s="9"/>
      <c r="BT2241" s="9"/>
      <c r="BU2241" s="9"/>
      <c r="BV2241" s="9"/>
      <c r="BW2241" s="9"/>
      <c r="BX2241" s="9"/>
      <c r="BY2241" s="9"/>
      <c r="BZ2241" s="9"/>
      <c r="CA2241" s="9"/>
      <c r="CB2241" s="9"/>
      <c r="CC2241" s="9"/>
      <c r="CD2241" s="9"/>
      <c r="CE2241" s="9"/>
      <c r="CF2241" s="9"/>
      <c r="CG2241" s="9"/>
      <c r="CH2241" s="9"/>
      <c r="CI2241" s="9"/>
      <c r="CJ2241" s="9"/>
      <c r="CK2241" s="9"/>
      <c r="CL2241" s="9"/>
      <c r="CM2241" s="9"/>
      <c r="CN2241" s="9"/>
      <c r="CO2241" s="9"/>
      <c r="CP2241" s="9"/>
      <c r="CQ2241" s="9"/>
      <c r="CR2241" s="9"/>
      <c r="CS2241" s="9"/>
      <c r="CT2241" s="9"/>
      <c r="CU2241" s="9"/>
      <c r="CV2241" s="9"/>
      <c r="CW2241" s="9"/>
      <c r="CX2241" s="9"/>
      <c r="CY2241" s="9"/>
      <c r="CZ2241" s="9"/>
      <c r="DA2241" s="9"/>
      <c r="DB2241" s="9"/>
      <c r="DC2241" s="9"/>
      <c r="DD2241" s="9"/>
      <c r="DE2241" s="9"/>
      <c r="DF2241" s="9"/>
      <c r="DG2241" s="9"/>
      <c r="DH2241" s="9"/>
      <c r="DI2241" s="9"/>
      <c r="DJ2241" s="9"/>
      <c r="DK2241" s="9"/>
      <c r="DL2241" s="9"/>
      <c r="DM2241" s="9"/>
      <c r="DN2241" s="9"/>
      <c r="DO2241" s="9"/>
      <c r="DP2241" s="9"/>
      <c r="DQ2241" s="9"/>
    </row>
    <row r="2242" spans="1:121" hidden="1">
      <c r="A2242" s="9"/>
      <c r="B2242" s="9"/>
      <c r="C2242" s="9"/>
      <c r="D2242" s="9"/>
      <c r="E2242" s="9"/>
      <c r="F2242" s="9"/>
      <c r="G2242" s="9"/>
      <c r="H2242" s="9"/>
      <c r="I2242" s="9"/>
      <c r="J2242" s="9"/>
      <c r="K2242" s="9"/>
      <c r="L2242" s="9"/>
      <c r="M2242" s="9"/>
      <c r="N2242" s="9"/>
      <c r="O2242" s="9"/>
      <c r="P2242" s="9"/>
      <c r="Q2242" s="9"/>
      <c r="R2242" s="9"/>
      <c r="S2242" s="9"/>
      <c r="T2242" s="9"/>
      <c r="U2242" s="9"/>
      <c r="V2242" s="9"/>
      <c r="W2242" s="9"/>
      <c r="X2242" s="9"/>
      <c r="Y2242" s="9"/>
      <c r="Z2242" s="9"/>
      <c r="AA2242" s="9"/>
      <c r="AB2242" s="9"/>
      <c r="AC2242" s="9"/>
      <c r="AD2242" s="9"/>
      <c r="AE2242" s="9"/>
      <c r="AF2242" s="9"/>
      <c r="AG2242" s="9"/>
      <c r="AH2242" s="9"/>
      <c r="AI2242" s="9"/>
      <c r="AJ2242" s="9"/>
      <c r="AK2242" s="9"/>
      <c r="AL2242" s="9"/>
      <c r="AM2242" s="9"/>
      <c r="AN2242" s="9"/>
      <c r="AO2242" s="9"/>
      <c r="AP2242" s="9"/>
      <c r="AQ2242" s="9"/>
      <c r="AR2242" s="9"/>
      <c r="AS2242" s="9"/>
      <c r="AT2242" s="9"/>
      <c r="AU2242" s="9"/>
      <c r="AV2242" s="9"/>
      <c r="AW2242" s="9"/>
      <c r="AX2242" s="9"/>
      <c r="AY2242" s="9"/>
      <c r="AZ2242" s="9"/>
      <c r="BA2242" s="9"/>
      <c r="BB2242" s="9"/>
      <c r="BC2242" s="9"/>
      <c r="BD2242" s="9"/>
      <c r="BE2242" s="9"/>
      <c r="BF2242" s="9"/>
      <c r="BG2242" s="9"/>
      <c r="BH2242" s="9"/>
      <c r="BI2242" s="9"/>
      <c r="BJ2242" s="9"/>
      <c r="BK2242" s="9"/>
      <c r="BL2242" s="9"/>
      <c r="BM2242" s="9"/>
      <c r="BN2242" s="9"/>
      <c r="BO2242" s="9"/>
      <c r="BP2242" s="9"/>
      <c r="BQ2242" s="9"/>
      <c r="BR2242" s="9"/>
      <c r="BS2242" s="9"/>
      <c r="BT2242" s="9"/>
      <c r="BU2242" s="9"/>
      <c r="BV2242" s="9"/>
      <c r="BW2242" s="9"/>
      <c r="BX2242" s="9"/>
      <c r="BY2242" s="9"/>
      <c r="BZ2242" s="9"/>
      <c r="CA2242" s="9"/>
      <c r="CB2242" s="9"/>
      <c r="CC2242" s="9"/>
      <c r="CD2242" s="9"/>
      <c r="CE2242" s="9"/>
      <c r="CF2242" s="9"/>
      <c r="CG2242" s="9"/>
      <c r="CH2242" s="9"/>
      <c r="CI2242" s="9"/>
      <c r="CJ2242" s="9"/>
      <c r="CK2242" s="9"/>
      <c r="CL2242" s="9"/>
      <c r="CM2242" s="9"/>
      <c r="CN2242" s="9"/>
      <c r="CO2242" s="9"/>
      <c r="CP2242" s="9"/>
      <c r="CQ2242" s="9"/>
      <c r="CR2242" s="9"/>
      <c r="CS2242" s="9"/>
      <c r="CT2242" s="9"/>
      <c r="CU2242" s="9"/>
      <c r="CV2242" s="9"/>
      <c r="CW2242" s="9"/>
      <c r="CX2242" s="9"/>
      <c r="CY2242" s="9"/>
      <c r="CZ2242" s="9"/>
      <c r="DA2242" s="9"/>
      <c r="DB2242" s="9"/>
      <c r="DC2242" s="9"/>
      <c r="DD2242" s="9"/>
      <c r="DE2242" s="9"/>
      <c r="DF2242" s="9"/>
      <c r="DG2242" s="9"/>
      <c r="DH2242" s="9"/>
      <c r="DI2242" s="9"/>
      <c r="DJ2242" s="9"/>
      <c r="DK2242" s="9"/>
      <c r="DL2242" s="9"/>
      <c r="DM2242" s="9"/>
      <c r="DN2242" s="9"/>
      <c r="DO2242" s="9"/>
      <c r="DP2242" s="9"/>
      <c r="DQ2242" s="9"/>
    </row>
    <row r="2243" spans="1:121" hidden="1">
      <c r="A2243" s="9"/>
      <c r="B2243" s="9"/>
      <c r="C2243" s="9"/>
      <c r="D2243" s="9"/>
      <c r="E2243" s="9"/>
      <c r="F2243" s="9"/>
      <c r="G2243" s="9"/>
      <c r="H2243" s="9"/>
      <c r="I2243" s="9"/>
      <c r="J2243" s="9"/>
      <c r="K2243" s="9"/>
      <c r="L2243" s="9"/>
      <c r="M2243" s="9"/>
      <c r="N2243" s="9"/>
      <c r="O2243" s="9"/>
      <c r="P2243" s="9"/>
      <c r="Q2243" s="9"/>
      <c r="R2243" s="9"/>
      <c r="S2243" s="9"/>
      <c r="T2243" s="9"/>
      <c r="U2243" s="9"/>
      <c r="V2243" s="9"/>
      <c r="W2243" s="9"/>
      <c r="X2243" s="9"/>
      <c r="Y2243" s="9"/>
      <c r="Z2243" s="9"/>
      <c r="AA2243" s="9"/>
      <c r="AB2243" s="9"/>
      <c r="AC2243" s="9"/>
      <c r="AD2243" s="9"/>
      <c r="AE2243" s="9"/>
      <c r="AF2243" s="9"/>
      <c r="AG2243" s="9"/>
      <c r="AH2243" s="9"/>
      <c r="AI2243" s="9"/>
      <c r="AJ2243" s="9"/>
      <c r="AK2243" s="9"/>
      <c r="AL2243" s="9"/>
      <c r="AM2243" s="9"/>
      <c r="AN2243" s="9"/>
      <c r="AO2243" s="9"/>
      <c r="AP2243" s="9"/>
      <c r="AQ2243" s="9"/>
      <c r="AR2243" s="9"/>
      <c r="AS2243" s="9"/>
      <c r="AT2243" s="9"/>
      <c r="AU2243" s="9"/>
      <c r="AV2243" s="9"/>
      <c r="AW2243" s="9"/>
      <c r="AX2243" s="9"/>
      <c r="AY2243" s="9"/>
      <c r="AZ2243" s="9"/>
      <c r="BA2243" s="9"/>
      <c r="BB2243" s="9"/>
      <c r="BC2243" s="9"/>
      <c r="BD2243" s="9"/>
      <c r="BE2243" s="9"/>
      <c r="BF2243" s="9"/>
      <c r="BG2243" s="9"/>
      <c r="BH2243" s="9"/>
      <c r="BI2243" s="9"/>
      <c r="BJ2243" s="9"/>
      <c r="BK2243" s="9"/>
      <c r="BL2243" s="9"/>
      <c r="BM2243" s="9"/>
      <c r="BN2243" s="9"/>
      <c r="BO2243" s="9"/>
      <c r="BP2243" s="9"/>
      <c r="BQ2243" s="9"/>
      <c r="BR2243" s="9"/>
      <c r="BS2243" s="9"/>
      <c r="BT2243" s="9"/>
      <c r="BU2243" s="9"/>
      <c r="BV2243" s="9"/>
      <c r="BW2243" s="9"/>
      <c r="BX2243" s="9"/>
      <c r="BY2243" s="9"/>
      <c r="BZ2243" s="9"/>
      <c r="CA2243" s="9"/>
      <c r="CB2243" s="9"/>
      <c r="CC2243" s="9"/>
      <c r="CD2243" s="9"/>
      <c r="CE2243" s="9"/>
      <c r="CF2243" s="9"/>
      <c r="CG2243" s="9"/>
      <c r="CH2243" s="9"/>
      <c r="CI2243" s="9"/>
      <c r="CJ2243" s="9"/>
      <c r="CK2243" s="9"/>
      <c r="CL2243" s="9"/>
      <c r="CM2243" s="9"/>
      <c r="CN2243" s="9"/>
      <c r="CO2243" s="9"/>
      <c r="CP2243" s="9"/>
      <c r="CQ2243" s="9"/>
      <c r="CR2243" s="9"/>
      <c r="CS2243" s="9"/>
      <c r="CT2243" s="9"/>
      <c r="CU2243" s="9"/>
      <c r="CV2243" s="9"/>
      <c r="CW2243" s="9"/>
      <c r="CX2243" s="9"/>
      <c r="CY2243" s="9"/>
      <c r="CZ2243" s="9"/>
      <c r="DA2243" s="9"/>
      <c r="DB2243" s="9"/>
      <c r="DC2243" s="9"/>
      <c r="DD2243" s="9"/>
      <c r="DE2243" s="9"/>
      <c r="DF2243" s="9"/>
      <c r="DG2243" s="9"/>
      <c r="DH2243" s="9"/>
      <c r="DI2243" s="9"/>
      <c r="DJ2243" s="9"/>
      <c r="DK2243" s="9"/>
      <c r="DL2243" s="9"/>
      <c r="DM2243" s="9"/>
      <c r="DN2243" s="9"/>
      <c r="DO2243" s="9"/>
      <c r="DP2243" s="9"/>
      <c r="DQ2243" s="9"/>
    </row>
    <row r="2244" spans="1:121" hidden="1">
      <c r="A2244" s="9"/>
      <c r="B2244" s="9"/>
      <c r="C2244" s="9"/>
      <c r="D2244" s="9"/>
      <c r="E2244" s="9"/>
      <c r="F2244" s="9"/>
      <c r="G2244" s="9"/>
      <c r="H2244" s="9"/>
      <c r="I2244" s="9"/>
      <c r="J2244" s="9"/>
      <c r="K2244" s="9"/>
      <c r="L2244" s="9"/>
      <c r="M2244" s="9"/>
      <c r="N2244" s="9"/>
      <c r="O2244" s="9"/>
      <c r="P2244" s="9"/>
      <c r="Q2244" s="9"/>
      <c r="R2244" s="9"/>
      <c r="S2244" s="9"/>
      <c r="T2244" s="9"/>
      <c r="U2244" s="9"/>
      <c r="V2244" s="9"/>
      <c r="W2244" s="9"/>
      <c r="X2244" s="9"/>
      <c r="Y2244" s="9"/>
      <c r="Z2244" s="9"/>
      <c r="AA2244" s="9"/>
      <c r="AB2244" s="9"/>
      <c r="AC2244" s="9"/>
      <c r="AD2244" s="9"/>
      <c r="AE2244" s="9"/>
      <c r="AF2244" s="9"/>
      <c r="AG2244" s="9"/>
      <c r="AH2244" s="9"/>
      <c r="AI2244" s="9"/>
      <c r="AJ2244" s="9"/>
      <c r="AK2244" s="9"/>
      <c r="AL2244" s="9"/>
      <c r="AM2244" s="9"/>
      <c r="AN2244" s="9"/>
      <c r="AO2244" s="9"/>
      <c r="AP2244" s="9"/>
      <c r="AQ2244" s="9"/>
      <c r="AR2244" s="9"/>
      <c r="AS2244" s="9"/>
      <c r="AT2244" s="9"/>
      <c r="AU2244" s="9"/>
      <c r="AV2244" s="9"/>
      <c r="AW2244" s="9"/>
      <c r="AX2244" s="9"/>
      <c r="AY2244" s="9"/>
      <c r="AZ2244" s="9"/>
      <c r="BA2244" s="9"/>
      <c r="BB2244" s="9"/>
      <c r="BC2244" s="9"/>
      <c r="BD2244" s="9"/>
      <c r="BE2244" s="9"/>
      <c r="BF2244" s="9"/>
      <c r="BG2244" s="9"/>
      <c r="BH2244" s="9"/>
      <c r="BI2244" s="9"/>
      <c r="BJ2244" s="9"/>
      <c r="BK2244" s="9"/>
      <c r="BL2244" s="9"/>
      <c r="BM2244" s="9"/>
      <c r="BN2244" s="9"/>
      <c r="BO2244" s="9"/>
      <c r="BP2244" s="9"/>
      <c r="BQ2244" s="9"/>
      <c r="BR2244" s="9"/>
      <c r="BS2244" s="9"/>
      <c r="BT2244" s="9"/>
      <c r="BU2244" s="9"/>
      <c r="BV2244" s="9"/>
      <c r="BW2244" s="9"/>
      <c r="BX2244" s="9"/>
      <c r="BY2244" s="9"/>
      <c r="BZ2244" s="9"/>
      <c r="CA2244" s="9"/>
      <c r="CB2244" s="9"/>
      <c r="CC2244" s="9"/>
      <c r="CD2244" s="9"/>
      <c r="CE2244" s="9"/>
      <c r="CF2244" s="9"/>
      <c r="CG2244" s="9"/>
      <c r="CH2244" s="9"/>
      <c r="CI2244" s="9"/>
      <c r="CJ2244" s="9"/>
      <c r="CK2244" s="9"/>
      <c r="CL2244" s="9"/>
      <c r="CM2244" s="9"/>
      <c r="CN2244" s="9"/>
      <c r="CO2244" s="9"/>
      <c r="CP2244" s="9"/>
      <c r="CQ2244" s="9"/>
      <c r="CR2244" s="9"/>
      <c r="CS2244" s="9"/>
      <c r="CT2244" s="9"/>
      <c r="CU2244" s="9"/>
      <c r="CV2244" s="9"/>
      <c r="CW2244" s="9"/>
      <c r="CX2244" s="9"/>
      <c r="CY2244" s="9"/>
      <c r="CZ2244" s="9"/>
      <c r="DA2244" s="9"/>
      <c r="DB2244" s="9"/>
      <c r="DC2244" s="9"/>
      <c r="DD2244" s="9"/>
      <c r="DE2244" s="9"/>
      <c r="DF2244" s="9"/>
      <c r="DG2244" s="9"/>
      <c r="DH2244" s="9"/>
      <c r="DI2244" s="9"/>
      <c r="DJ2244" s="9"/>
      <c r="DK2244" s="9"/>
      <c r="DL2244" s="9"/>
      <c r="DM2244" s="9"/>
      <c r="DN2244" s="9"/>
      <c r="DO2244" s="9"/>
      <c r="DP2244" s="9"/>
      <c r="DQ2244" s="9"/>
    </row>
    <row r="2245" spans="1:121" hidden="1">
      <c r="A2245" s="9"/>
      <c r="B2245" s="9"/>
      <c r="C2245" s="9"/>
      <c r="D2245" s="9"/>
      <c r="E2245" s="9"/>
      <c r="F2245" s="9"/>
      <c r="G2245" s="9"/>
      <c r="H2245" s="9"/>
      <c r="I2245" s="9"/>
      <c r="J2245" s="9"/>
      <c r="K2245" s="9"/>
      <c r="L2245" s="9"/>
      <c r="M2245" s="9"/>
      <c r="N2245" s="9"/>
      <c r="O2245" s="9"/>
      <c r="P2245" s="9"/>
      <c r="Q2245" s="9"/>
      <c r="R2245" s="9"/>
      <c r="S2245" s="9"/>
      <c r="T2245" s="9"/>
      <c r="U2245" s="9"/>
      <c r="V2245" s="9"/>
      <c r="W2245" s="9"/>
      <c r="X2245" s="9"/>
      <c r="Y2245" s="9"/>
      <c r="Z2245" s="9"/>
      <c r="AA2245" s="9"/>
      <c r="AB2245" s="9"/>
      <c r="AC2245" s="9"/>
      <c r="AD2245" s="9"/>
      <c r="AE2245" s="9"/>
      <c r="AF2245" s="9"/>
      <c r="AG2245" s="9"/>
      <c r="AH2245" s="9"/>
      <c r="AI2245" s="9"/>
      <c r="AJ2245" s="9"/>
      <c r="AK2245" s="9"/>
      <c r="AL2245" s="9"/>
      <c r="AM2245" s="9"/>
      <c r="AN2245" s="9"/>
      <c r="AO2245" s="9"/>
      <c r="AP2245" s="9"/>
      <c r="AQ2245" s="9"/>
      <c r="AR2245" s="9"/>
      <c r="AS2245" s="9"/>
      <c r="AT2245" s="9"/>
      <c r="AU2245" s="9"/>
      <c r="AV2245" s="9"/>
      <c r="AW2245" s="9"/>
      <c r="AX2245" s="9"/>
      <c r="AY2245" s="9"/>
      <c r="AZ2245" s="9"/>
      <c r="BA2245" s="9"/>
      <c r="BB2245" s="9"/>
      <c r="BC2245" s="9"/>
      <c r="BD2245" s="9"/>
      <c r="BE2245" s="9"/>
      <c r="BF2245" s="9"/>
      <c r="BG2245" s="9"/>
      <c r="BH2245" s="9"/>
      <c r="BI2245" s="9"/>
      <c r="BJ2245" s="9"/>
      <c r="BK2245" s="9"/>
      <c r="BL2245" s="9"/>
      <c r="BM2245" s="9"/>
      <c r="BN2245" s="9"/>
      <c r="BO2245" s="9"/>
      <c r="BP2245" s="9"/>
      <c r="BQ2245" s="9"/>
      <c r="BR2245" s="9"/>
      <c r="BS2245" s="9"/>
      <c r="BT2245" s="9"/>
      <c r="BU2245" s="9"/>
      <c r="BV2245" s="9"/>
      <c r="BW2245" s="9"/>
      <c r="BX2245" s="9"/>
      <c r="BY2245" s="9"/>
      <c r="BZ2245" s="9"/>
      <c r="CA2245" s="9"/>
      <c r="CB2245" s="9"/>
      <c r="CC2245" s="9"/>
      <c r="CD2245" s="9"/>
      <c r="CE2245" s="9"/>
      <c r="CF2245" s="9"/>
      <c r="CG2245" s="9"/>
      <c r="CH2245" s="9"/>
      <c r="CI2245" s="9"/>
      <c r="CJ2245" s="9"/>
      <c r="CK2245" s="9"/>
      <c r="CL2245" s="9"/>
      <c r="CM2245" s="9"/>
      <c r="CN2245" s="9"/>
      <c r="CO2245" s="9"/>
      <c r="CP2245" s="9"/>
      <c r="CQ2245" s="9"/>
      <c r="CR2245" s="9"/>
      <c r="CS2245" s="9"/>
      <c r="CT2245" s="9"/>
      <c r="CU2245" s="9"/>
      <c r="CV2245" s="9"/>
      <c r="CW2245" s="9"/>
      <c r="CX2245" s="9"/>
      <c r="CY2245" s="9"/>
      <c r="CZ2245" s="9"/>
      <c r="DA2245" s="9"/>
      <c r="DB2245" s="9"/>
      <c r="DC2245" s="9"/>
      <c r="DD2245" s="9"/>
      <c r="DE2245" s="9"/>
      <c r="DF2245" s="9"/>
      <c r="DG2245" s="9"/>
      <c r="DH2245" s="9"/>
      <c r="DI2245" s="9"/>
      <c r="DJ2245" s="9"/>
      <c r="DK2245" s="9"/>
      <c r="DL2245" s="9"/>
      <c r="DM2245" s="9"/>
      <c r="DN2245" s="9"/>
      <c r="DO2245" s="9"/>
      <c r="DP2245" s="9"/>
      <c r="DQ2245" s="9"/>
    </row>
    <row r="2246" spans="1:121" hidden="1">
      <c r="A2246" s="9"/>
      <c r="B2246" s="9"/>
      <c r="C2246" s="9"/>
      <c r="D2246" s="9"/>
      <c r="E2246" s="9"/>
      <c r="F2246" s="9"/>
      <c r="G2246" s="9"/>
      <c r="H2246" s="9"/>
      <c r="I2246" s="9"/>
      <c r="J2246" s="9"/>
      <c r="K2246" s="9"/>
      <c r="L2246" s="9"/>
      <c r="M2246" s="9"/>
      <c r="N2246" s="9"/>
      <c r="O2246" s="9"/>
      <c r="P2246" s="9"/>
      <c r="Q2246" s="9"/>
      <c r="R2246" s="9"/>
      <c r="S2246" s="9"/>
      <c r="T2246" s="9"/>
      <c r="U2246" s="9"/>
      <c r="V2246" s="9"/>
      <c r="W2246" s="9"/>
      <c r="X2246" s="9"/>
      <c r="Y2246" s="9"/>
      <c r="Z2246" s="9"/>
      <c r="AA2246" s="9"/>
      <c r="AB2246" s="9"/>
      <c r="AC2246" s="9"/>
      <c r="AD2246" s="9"/>
      <c r="AE2246" s="9"/>
      <c r="AF2246" s="9"/>
      <c r="AG2246" s="9"/>
      <c r="AH2246" s="9"/>
      <c r="AI2246" s="9"/>
      <c r="AJ2246" s="9"/>
      <c r="AK2246" s="9"/>
      <c r="AL2246" s="9"/>
      <c r="AM2246" s="9"/>
      <c r="AN2246" s="9"/>
      <c r="AO2246" s="9"/>
      <c r="AP2246" s="9"/>
      <c r="AQ2246" s="9"/>
      <c r="AR2246" s="9"/>
      <c r="AS2246" s="9"/>
      <c r="AT2246" s="9"/>
      <c r="AU2246" s="9"/>
      <c r="AV2246" s="9"/>
      <c r="AW2246" s="9"/>
      <c r="AX2246" s="9"/>
      <c r="AY2246" s="9"/>
      <c r="AZ2246" s="9"/>
      <c r="BA2246" s="9"/>
      <c r="BB2246" s="9"/>
      <c r="BC2246" s="9"/>
      <c r="BD2246" s="9"/>
      <c r="BE2246" s="9"/>
      <c r="BF2246" s="9"/>
      <c r="BG2246" s="9"/>
      <c r="BH2246" s="9"/>
      <c r="BI2246" s="9"/>
      <c r="BJ2246" s="9"/>
      <c r="BK2246" s="9"/>
      <c r="BL2246" s="9"/>
      <c r="BM2246" s="9"/>
      <c r="BN2246" s="9"/>
      <c r="BO2246" s="9"/>
      <c r="BP2246" s="9"/>
      <c r="BQ2246" s="9"/>
      <c r="BR2246" s="9"/>
      <c r="BS2246" s="9"/>
      <c r="BT2246" s="9"/>
      <c r="BU2246" s="9"/>
      <c r="BV2246" s="9"/>
      <c r="BW2246" s="9"/>
      <c r="BX2246" s="9"/>
      <c r="BY2246" s="9"/>
      <c r="BZ2246" s="9"/>
      <c r="CA2246" s="9"/>
      <c r="CB2246" s="9"/>
      <c r="CC2246" s="9"/>
      <c r="CD2246" s="9"/>
      <c r="CE2246" s="9"/>
      <c r="CF2246" s="9"/>
      <c r="CG2246" s="9"/>
      <c r="CH2246" s="9"/>
      <c r="CI2246" s="9"/>
      <c r="CJ2246" s="9"/>
      <c r="CK2246" s="9"/>
      <c r="CL2246" s="9"/>
      <c r="CM2246" s="9"/>
      <c r="CN2246" s="9"/>
      <c r="CO2246" s="9"/>
      <c r="CP2246" s="9"/>
      <c r="CQ2246" s="9"/>
      <c r="CR2246" s="9"/>
      <c r="CS2246" s="9"/>
      <c r="CT2246" s="9"/>
      <c r="CU2246" s="9"/>
      <c r="CV2246" s="9"/>
      <c r="CW2246" s="9"/>
      <c r="CX2246" s="9"/>
      <c r="CY2246" s="9"/>
      <c r="CZ2246" s="9"/>
      <c r="DA2246" s="9"/>
      <c r="DB2246" s="9"/>
      <c r="DC2246" s="9"/>
      <c r="DD2246" s="9"/>
      <c r="DE2246" s="9"/>
      <c r="DF2246" s="9"/>
      <c r="DG2246" s="9"/>
      <c r="DH2246" s="9"/>
      <c r="DI2246" s="9"/>
      <c r="DJ2246" s="9"/>
      <c r="DK2246" s="9"/>
      <c r="DL2246" s="9"/>
      <c r="DM2246" s="9"/>
      <c r="DN2246" s="9"/>
      <c r="DO2246" s="9"/>
      <c r="DP2246" s="9"/>
      <c r="DQ2246" s="9"/>
    </row>
    <row r="2247" spans="1:121" hidden="1">
      <c r="A2247" s="9"/>
      <c r="B2247" s="9"/>
      <c r="C2247" s="9"/>
      <c r="D2247" s="9"/>
      <c r="E2247" s="9"/>
      <c r="F2247" s="9"/>
      <c r="G2247" s="9"/>
      <c r="H2247" s="9"/>
      <c r="I2247" s="9"/>
      <c r="J2247" s="9"/>
      <c r="K2247" s="9"/>
      <c r="L2247" s="9"/>
      <c r="M2247" s="9"/>
      <c r="N2247" s="9"/>
      <c r="O2247" s="9"/>
      <c r="P2247" s="9"/>
      <c r="Q2247" s="9"/>
      <c r="R2247" s="9"/>
      <c r="S2247" s="9"/>
      <c r="T2247" s="9"/>
      <c r="U2247" s="9"/>
      <c r="V2247" s="9"/>
      <c r="W2247" s="9"/>
      <c r="X2247" s="9"/>
      <c r="Y2247" s="9"/>
      <c r="Z2247" s="9"/>
      <c r="AA2247" s="9"/>
      <c r="AB2247" s="9"/>
      <c r="AC2247" s="9"/>
      <c r="AD2247" s="9"/>
      <c r="AE2247" s="9"/>
      <c r="AF2247" s="9"/>
      <c r="AG2247" s="9"/>
      <c r="AH2247" s="9"/>
      <c r="AI2247" s="9"/>
      <c r="AJ2247" s="9"/>
      <c r="AK2247" s="9"/>
      <c r="AL2247" s="9"/>
      <c r="AM2247" s="9"/>
      <c r="AN2247" s="9"/>
      <c r="AO2247" s="9"/>
      <c r="AP2247" s="9"/>
      <c r="AQ2247" s="9"/>
      <c r="AR2247" s="9"/>
      <c r="AS2247" s="9"/>
      <c r="AT2247" s="9"/>
      <c r="AU2247" s="9"/>
      <c r="AV2247" s="9"/>
      <c r="AW2247" s="9"/>
      <c r="AX2247" s="9"/>
      <c r="AY2247" s="9"/>
      <c r="AZ2247" s="9"/>
      <c r="BA2247" s="9"/>
      <c r="BB2247" s="9"/>
      <c r="BC2247" s="9"/>
      <c r="BD2247" s="9"/>
      <c r="BE2247" s="9"/>
      <c r="BF2247" s="9"/>
      <c r="BG2247" s="9"/>
      <c r="BH2247" s="9"/>
      <c r="BI2247" s="9"/>
      <c r="BJ2247" s="9"/>
      <c r="BK2247" s="9"/>
      <c r="BL2247" s="9"/>
      <c r="BM2247" s="9"/>
      <c r="BN2247" s="9"/>
      <c r="BO2247" s="9"/>
      <c r="BP2247" s="9"/>
      <c r="BQ2247" s="9"/>
      <c r="BR2247" s="9"/>
      <c r="BS2247" s="9"/>
      <c r="BT2247" s="9"/>
      <c r="BU2247" s="9"/>
      <c r="BV2247" s="9"/>
      <c r="BW2247" s="9"/>
      <c r="BX2247" s="9"/>
      <c r="BY2247" s="9"/>
      <c r="BZ2247" s="9"/>
      <c r="CA2247" s="9"/>
      <c r="CB2247" s="9"/>
      <c r="CC2247" s="9"/>
      <c r="CD2247" s="9"/>
      <c r="CE2247" s="9"/>
      <c r="CF2247" s="9"/>
      <c r="CG2247" s="9"/>
      <c r="CH2247" s="9"/>
      <c r="CI2247" s="9"/>
      <c r="CJ2247" s="9"/>
      <c r="CK2247" s="9"/>
      <c r="CL2247" s="9"/>
      <c r="CM2247" s="9"/>
      <c r="CN2247" s="9"/>
      <c r="CO2247" s="9"/>
      <c r="CP2247" s="9"/>
      <c r="CQ2247" s="9"/>
      <c r="CR2247" s="9"/>
      <c r="CS2247" s="9"/>
      <c r="CT2247" s="9"/>
      <c r="CU2247" s="9"/>
      <c r="CV2247" s="9"/>
      <c r="CW2247" s="9"/>
      <c r="CX2247" s="9"/>
      <c r="CY2247" s="9"/>
      <c r="CZ2247" s="9"/>
      <c r="DA2247" s="9"/>
      <c r="DB2247" s="9"/>
      <c r="DC2247" s="9"/>
      <c r="DD2247" s="9"/>
      <c r="DE2247" s="9"/>
      <c r="DF2247" s="9"/>
      <c r="DG2247" s="9"/>
      <c r="DH2247" s="9"/>
      <c r="DI2247" s="9"/>
      <c r="DJ2247" s="9"/>
      <c r="DK2247" s="9"/>
      <c r="DL2247" s="9"/>
      <c r="DM2247" s="9"/>
      <c r="DN2247" s="9"/>
      <c r="DO2247" s="9"/>
      <c r="DP2247" s="9"/>
      <c r="DQ2247" s="9"/>
    </row>
    <row r="2248" spans="1:121" hidden="1">
      <c r="A2248" s="9"/>
      <c r="B2248" s="9"/>
      <c r="C2248" s="9"/>
      <c r="D2248" s="9"/>
      <c r="E2248" s="9"/>
      <c r="F2248" s="9"/>
      <c r="G2248" s="9"/>
      <c r="H2248" s="9"/>
      <c r="I2248" s="9"/>
      <c r="J2248" s="9"/>
      <c r="K2248" s="9"/>
      <c r="L2248" s="9"/>
      <c r="M2248" s="9"/>
      <c r="N2248" s="9"/>
      <c r="O2248" s="9"/>
      <c r="P2248" s="9"/>
      <c r="Q2248" s="9"/>
      <c r="R2248" s="9"/>
      <c r="S2248" s="9"/>
      <c r="T2248" s="9"/>
      <c r="U2248" s="9"/>
      <c r="V2248" s="9"/>
      <c r="W2248" s="9"/>
      <c r="X2248" s="9"/>
      <c r="Y2248" s="9"/>
      <c r="Z2248" s="9"/>
      <c r="AA2248" s="9"/>
      <c r="AB2248" s="9"/>
      <c r="AC2248" s="9"/>
      <c r="AD2248" s="9"/>
      <c r="AE2248" s="9"/>
      <c r="AF2248" s="9"/>
      <c r="AG2248" s="9"/>
      <c r="AH2248" s="9"/>
      <c r="AI2248" s="9"/>
      <c r="AJ2248" s="9"/>
      <c r="AK2248" s="9"/>
      <c r="AL2248" s="9"/>
      <c r="AM2248" s="9"/>
      <c r="AN2248" s="9"/>
      <c r="AO2248" s="9"/>
      <c r="AP2248" s="9"/>
      <c r="AQ2248" s="9"/>
      <c r="AR2248" s="9"/>
      <c r="AS2248" s="9"/>
      <c r="AT2248" s="9"/>
      <c r="AU2248" s="9"/>
      <c r="AV2248" s="9"/>
      <c r="AW2248" s="9"/>
      <c r="AX2248" s="9"/>
      <c r="AY2248" s="9"/>
      <c r="AZ2248" s="9"/>
      <c r="BA2248" s="9"/>
      <c r="BB2248" s="9"/>
      <c r="BC2248" s="9"/>
      <c r="BD2248" s="9"/>
      <c r="BE2248" s="9"/>
      <c r="BF2248" s="9"/>
      <c r="BG2248" s="9"/>
      <c r="BH2248" s="9"/>
      <c r="BI2248" s="9"/>
      <c r="BJ2248" s="9"/>
      <c r="BK2248" s="9"/>
      <c r="BL2248" s="9"/>
      <c r="BM2248" s="9"/>
      <c r="BN2248" s="9"/>
      <c r="BO2248" s="9"/>
      <c r="BP2248" s="9"/>
      <c r="BQ2248" s="9"/>
      <c r="BR2248" s="9"/>
      <c r="BS2248" s="9"/>
      <c r="BT2248" s="9"/>
      <c r="BU2248" s="9"/>
      <c r="BV2248" s="9"/>
      <c r="BW2248" s="9"/>
      <c r="BX2248" s="9"/>
      <c r="BY2248" s="9"/>
      <c r="BZ2248" s="9"/>
      <c r="CA2248" s="9"/>
      <c r="CB2248" s="9"/>
      <c r="CC2248" s="9"/>
      <c r="CD2248" s="9"/>
      <c r="CE2248" s="9"/>
      <c r="CF2248" s="9"/>
      <c r="CG2248" s="9"/>
      <c r="CH2248" s="9"/>
      <c r="CI2248" s="9"/>
      <c r="CJ2248" s="9"/>
      <c r="CK2248" s="9"/>
      <c r="CL2248" s="9"/>
      <c r="CM2248" s="9"/>
      <c r="CN2248" s="9"/>
      <c r="CO2248" s="9"/>
      <c r="CP2248" s="9"/>
      <c r="CQ2248" s="9"/>
      <c r="CR2248" s="9"/>
      <c r="CS2248" s="9"/>
      <c r="CT2248" s="9"/>
      <c r="CU2248" s="9"/>
      <c r="CV2248" s="9"/>
      <c r="CW2248" s="9"/>
      <c r="CX2248" s="9"/>
      <c r="CY2248" s="9"/>
      <c r="CZ2248" s="9"/>
      <c r="DA2248" s="9"/>
      <c r="DB2248" s="9"/>
      <c r="DC2248" s="9"/>
      <c r="DD2248" s="9"/>
      <c r="DE2248" s="9"/>
      <c r="DF2248" s="9"/>
      <c r="DG2248" s="9"/>
      <c r="DH2248" s="9"/>
      <c r="DI2248" s="9"/>
      <c r="DJ2248" s="9"/>
      <c r="DK2248" s="9"/>
      <c r="DL2248" s="9"/>
      <c r="DM2248" s="9"/>
      <c r="DN2248" s="9"/>
      <c r="DO2248" s="9"/>
      <c r="DP2248" s="9"/>
      <c r="DQ2248" s="9"/>
    </row>
    <row r="2249" spans="1:121" hidden="1">
      <c r="A2249" s="9"/>
      <c r="B2249" s="9"/>
      <c r="C2249" s="9"/>
      <c r="D2249" s="9"/>
      <c r="E2249" s="9"/>
      <c r="F2249" s="9"/>
      <c r="G2249" s="9"/>
      <c r="H2249" s="9"/>
      <c r="I2249" s="9"/>
      <c r="J2249" s="9"/>
      <c r="K2249" s="9"/>
      <c r="L2249" s="9"/>
      <c r="M2249" s="9"/>
      <c r="N2249" s="9"/>
      <c r="O2249" s="9"/>
      <c r="P2249" s="9"/>
      <c r="Q2249" s="9"/>
      <c r="R2249" s="9"/>
      <c r="S2249" s="9"/>
      <c r="T2249" s="9"/>
      <c r="U2249" s="9"/>
      <c r="V2249" s="9"/>
      <c r="W2249" s="9"/>
      <c r="X2249" s="9"/>
      <c r="Y2249" s="9"/>
      <c r="Z2249" s="9"/>
      <c r="AA2249" s="9"/>
      <c r="AB2249" s="9"/>
      <c r="AC2249" s="9"/>
      <c r="AD2249" s="9"/>
      <c r="AE2249" s="9"/>
      <c r="AF2249" s="9"/>
      <c r="AG2249" s="9"/>
      <c r="AH2249" s="9"/>
      <c r="AI2249" s="9"/>
      <c r="AJ2249" s="9"/>
      <c r="AK2249" s="9"/>
      <c r="AL2249" s="9"/>
      <c r="AM2249" s="9"/>
      <c r="AN2249" s="9"/>
      <c r="AO2249" s="9"/>
      <c r="AP2249" s="9"/>
      <c r="AQ2249" s="9"/>
      <c r="AR2249" s="9"/>
      <c r="AS2249" s="9"/>
      <c r="AT2249" s="9"/>
      <c r="AU2249" s="9"/>
      <c r="AV2249" s="9"/>
      <c r="AW2249" s="9"/>
      <c r="AX2249" s="9"/>
      <c r="AY2249" s="9"/>
      <c r="AZ2249" s="9"/>
      <c r="BA2249" s="9"/>
      <c r="BB2249" s="9"/>
      <c r="BC2249" s="9"/>
      <c r="BD2249" s="9"/>
      <c r="BE2249" s="9"/>
      <c r="BF2249" s="9"/>
      <c r="BG2249" s="9"/>
      <c r="BH2249" s="9"/>
      <c r="BI2249" s="9"/>
      <c r="BJ2249" s="9"/>
      <c r="BK2249" s="9"/>
      <c r="BL2249" s="9"/>
      <c r="BM2249" s="9"/>
      <c r="BN2249" s="9"/>
      <c r="BO2249" s="9"/>
      <c r="BP2249" s="9"/>
      <c r="BQ2249" s="9"/>
      <c r="BR2249" s="9"/>
      <c r="BS2249" s="9"/>
      <c r="BT2249" s="9"/>
      <c r="BU2249" s="9"/>
      <c r="BV2249" s="9"/>
      <c r="BW2249" s="9"/>
      <c r="BX2249" s="9"/>
      <c r="BY2249" s="9"/>
      <c r="BZ2249" s="9"/>
      <c r="CA2249" s="9"/>
      <c r="CB2249" s="9"/>
      <c r="CC2249" s="9"/>
      <c r="CD2249" s="9"/>
      <c r="CE2249" s="9"/>
      <c r="CF2249" s="9"/>
      <c r="CG2249" s="9"/>
      <c r="CH2249" s="9"/>
      <c r="CI2249" s="9"/>
      <c r="CJ2249" s="9"/>
      <c r="CK2249" s="9"/>
      <c r="CL2249" s="9"/>
      <c r="CM2249" s="9"/>
      <c r="CN2249" s="9"/>
      <c r="CO2249" s="9"/>
      <c r="CP2249" s="9"/>
      <c r="CQ2249" s="9"/>
      <c r="CR2249" s="9"/>
      <c r="CS2249" s="9"/>
      <c r="CT2249" s="9"/>
      <c r="CU2249" s="9"/>
      <c r="CV2249" s="9"/>
      <c r="CW2249" s="9"/>
      <c r="CX2249" s="9"/>
      <c r="CY2249" s="9"/>
      <c r="CZ2249" s="9"/>
      <c r="DA2249" s="9"/>
      <c r="DB2249" s="9"/>
      <c r="DC2249" s="9"/>
      <c r="DD2249" s="9"/>
      <c r="DE2249" s="9"/>
      <c r="DF2249" s="9"/>
      <c r="DG2249" s="9"/>
      <c r="DH2249" s="9"/>
      <c r="DI2249" s="9"/>
      <c r="DJ2249" s="9"/>
      <c r="DK2249" s="9"/>
      <c r="DL2249" s="9"/>
      <c r="DM2249" s="9"/>
      <c r="DN2249" s="9"/>
      <c r="DO2249" s="9"/>
      <c r="DP2249" s="9"/>
      <c r="DQ2249" s="9"/>
    </row>
    <row r="2250" spans="1:121" hidden="1">
      <c r="A2250" s="9"/>
      <c r="B2250" s="9"/>
      <c r="C2250" s="9"/>
      <c r="D2250" s="9"/>
      <c r="E2250" s="9"/>
      <c r="F2250" s="9"/>
      <c r="G2250" s="9"/>
      <c r="H2250" s="9"/>
      <c r="I2250" s="9"/>
      <c r="J2250" s="9"/>
      <c r="K2250" s="9"/>
      <c r="L2250" s="9"/>
      <c r="M2250" s="9"/>
      <c r="N2250" s="9"/>
      <c r="O2250" s="9"/>
      <c r="P2250" s="9"/>
      <c r="Q2250" s="9"/>
      <c r="R2250" s="9"/>
      <c r="S2250" s="9"/>
      <c r="T2250" s="9"/>
      <c r="U2250" s="9"/>
      <c r="V2250" s="9"/>
      <c r="W2250" s="9"/>
      <c r="X2250" s="9"/>
      <c r="Y2250" s="9"/>
      <c r="Z2250" s="9"/>
      <c r="AA2250" s="9"/>
      <c r="AB2250" s="9"/>
      <c r="AC2250" s="9"/>
      <c r="AD2250" s="9"/>
      <c r="AE2250" s="9"/>
      <c r="AF2250" s="9"/>
      <c r="AG2250" s="9"/>
      <c r="AH2250" s="9"/>
      <c r="AI2250" s="9"/>
      <c r="AJ2250" s="9"/>
      <c r="AK2250" s="9"/>
      <c r="AL2250" s="9"/>
      <c r="AM2250" s="9"/>
      <c r="AN2250" s="9"/>
      <c r="AO2250" s="9"/>
      <c r="AP2250" s="9"/>
      <c r="AQ2250" s="9"/>
      <c r="AR2250" s="9"/>
      <c r="AS2250" s="9"/>
      <c r="AT2250" s="9"/>
      <c r="AU2250" s="9"/>
      <c r="AV2250" s="9"/>
      <c r="AW2250" s="9"/>
      <c r="AX2250" s="9"/>
      <c r="AY2250" s="9"/>
      <c r="AZ2250" s="9"/>
      <c r="BA2250" s="9"/>
      <c r="BB2250" s="9"/>
      <c r="BC2250" s="9"/>
      <c r="BD2250" s="9"/>
      <c r="BE2250" s="9"/>
      <c r="BF2250" s="9"/>
      <c r="BG2250" s="9"/>
      <c r="BH2250" s="9"/>
      <c r="BI2250" s="9"/>
      <c r="BJ2250" s="9"/>
      <c r="BK2250" s="9"/>
      <c r="BL2250" s="9"/>
      <c r="BM2250" s="9"/>
      <c r="BN2250" s="9"/>
      <c r="BO2250" s="9"/>
      <c r="BP2250" s="9"/>
      <c r="BQ2250" s="9"/>
      <c r="BR2250" s="9"/>
      <c r="BS2250" s="9"/>
      <c r="BT2250" s="9"/>
      <c r="BU2250" s="9"/>
      <c r="BV2250" s="9"/>
      <c r="BW2250" s="9"/>
      <c r="BX2250" s="9"/>
      <c r="BY2250" s="9"/>
      <c r="BZ2250" s="9"/>
      <c r="CA2250" s="9"/>
      <c r="CB2250" s="9"/>
      <c r="CC2250" s="9"/>
      <c r="CD2250" s="9"/>
      <c r="CE2250" s="9"/>
      <c r="CF2250" s="9"/>
      <c r="CG2250" s="9"/>
      <c r="CH2250" s="9"/>
      <c r="CI2250" s="9"/>
      <c r="CJ2250" s="9"/>
      <c r="CK2250" s="9"/>
      <c r="CL2250" s="9"/>
      <c r="CM2250" s="9"/>
      <c r="CN2250" s="9"/>
      <c r="CO2250" s="9"/>
      <c r="CP2250" s="9"/>
      <c r="CQ2250" s="9"/>
      <c r="CR2250" s="9"/>
      <c r="CS2250" s="9"/>
      <c r="CT2250" s="9"/>
      <c r="CU2250" s="9"/>
      <c r="CV2250" s="9"/>
      <c r="CW2250" s="9"/>
      <c r="CX2250" s="9"/>
      <c r="CY2250" s="9"/>
      <c r="CZ2250" s="9"/>
      <c r="DA2250" s="9"/>
      <c r="DB2250" s="9"/>
      <c r="DC2250" s="9"/>
      <c r="DD2250" s="9"/>
      <c r="DE2250" s="9"/>
      <c r="DF2250" s="9"/>
      <c r="DG2250" s="9"/>
      <c r="DH2250" s="9"/>
      <c r="DI2250" s="9"/>
      <c r="DJ2250" s="9"/>
      <c r="DK2250" s="9"/>
      <c r="DL2250" s="9"/>
      <c r="DM2250" s="9"/>
      <c r="DN2250" s="9"/>
      <c r="DO2250" s="9"/>
      <c r="DP2250" s="9"/>
      <c r="DQ2250" s="9"/>
    </row>
    <row r="2251" spans="1:121" hidden="1">
      <c r="A2251" s="9"/>
      <c r="B2251" s="9"/>
      <c r="C2251" s="9"/>
      <c r="D2251" s="9"/>
      <c r="E2251" s="9"/>
      <c r="F2251" s="9"/>
      <c r="G2251" s="9"/>
      <c r="H2251" s="9"/>
      <c r="I2251" s="9"/>
      <c r="J2251" s="9"/>
      <c r="K2251" s="9"/>
      <c r="L2251" s="9"/>
      <c r="M2251" s="9"/>
      <c r="N2251" s="9"/>
      <c r="O2251" s="9"/>
      <c r="P2251" s="9"/>
      <c r="Q2251" s="9"/>
      <c r="R2251" s="9"/>
      <c r="S2251" s="9"/>
      <c r="T2251" s="9"/>
      <c r="U2251" s="9"/>
      <c r="V2251" s="9"/>
      <c r="W2251" s="9"/>
      <c r="X2251" s="9"/>
      <c r="Y2251" s="9"/>
      <c r="Z2251" s="9"/>
      <c r="AA2251" s="9"/>
      <c r="AB2251" s="9"/>
      <c r="AC2251" s="9"/>
      <c r="AD2251" s="9"/>
      <c r="AE2251" s="9"/>
      <c r="AF2251" s="9"/>
      <c r="AG2251" s="9"/>
      <c r="AH2251" s="9"/>
      <c r="AI2251" s="9"/>
      <c r="AJ2251" s="9"/>
      <c r="AK2251" s="9"/>
      <c r="AL2251" s="9"/>
      <c r="AM2251" s="9"/>
      <c r="AN2251" s="9"/>
      <c r="AO2251" s="9"/>
      <c r="AP2251" s="9"/>
      <c r="AQ2251" s="9"/>
      <c r="AR2251" s="9"/>
      <c r="AS2251" s="9"/>
      <c r="AT2251" s="9"/>
      <c r="AU2251" s="9"/>
      <c r="AV2251" s="9"/>
      <c r="AW2251" s="9"/>
      <c r="AX2251" s="9"/>
      <c r="AY2251" s="9"/>
      <c r="AZ2251" s="9"/>
      <c r="BA2251" s="9"/>
      <c r="BB2251" s="9"/>
      <c r="BC2251" s="9"/>
      <c r="BD2251" s="9"/>
      <c r="BE2251" s="9"/>
      <c r="BF2251" s="9"/>
      <c r="BG2251" s="9"/>
      <c r="BH2251" s="9"/>
      <c r="BI2251" s="9"/>
      <c r="BJ2251" s="9"/>
      <c r="BK2251" s="9"/>
      <c r="BL2251" s="9"/>
      <c r="BM2251" s="9"/>
      <c r="BN2251" s="9"/>
      <c r="BO2251" s="9"/>
      <c r="BP2251" s="9"/>
      <c r="BQ2251" s="9"/>
      <c r="BR2251" s="9"/>
      <c r="BS2251" s="9"/>
      <c r="BT2251" s="9"/>
      <c r="BU2251" s="9"/>
      <c r="BV2251" s="9"/>
      <c r="BW2251" s="9"/>
      <c r="BX2251" s="9"/>
      <c r="BY2251" s="9"/>
      <c r="BZ2251" s="9"/>
      <c r="CA2251" s="9"/>
      <c r="CB2251" s="9"/>
      <c r="CC2251" s="9"/>
      <c r="CD2251" s="9"/>
      <c r="CE2251" s="9"/>
      <c r="CF2251" s="9"/>
      <c r="CG2251" s="9"/>
      <c r="CH2251" s="9"/>
      <c r="CI2251" s="9"/>
      <c r="CJ2251" s="9"/>
      <c r="CK2251" s="9"/>
      <c r="CL2251" s="9"/>
      <c r="CM2251" s="9"/>
      <c r="CN2251" s="9"/>
      <c r="CO2251" s="9"/>
      <c r="CP2251" s="9"/>
      <c r="CQ2251" s="9"/>
      <c r="CR2251" s="9"/>
      <c r="CS2251" s="9"/>
      <c r="CT2251" s="9"/>
      <c r="CU2251" s="9"/>
      <c r="CV2251" s="9"/>
      <c r="CW2251" s="9"/>
      <c r="CX2251" s="9"/>
      <c r="CY2251" s="9"/>
      <c r="CZ2251" s="9"/>
      <c r="DA2251" s="9"/>
      <c r="DB2251" s="9"/>
      <c r="DC2251" s="9"/>
      <c r="DD2251" s="9"/>
      <c r="DE2251" s="9"/>
      <c r="DF2251" s="9"/>
      <c r="DG2251" s="9"/>
      <c r="DH2251" s="9"/>
      <c r="DI2251" s="9"/>
      <c r="DJ2251" s="9"/>
      <c r="DK2251" s="9"/>
      <c r="DL2251" s="9"/>
      <c r="DM2251" s="9"/>
      <c r="DN2251" s="9"/>
      <c r="DO2251" s="9"/>
      <c r="DP2251" s="9"/>
      <c r="DQ2251" s="9"/>
    </row>
    <row r="2252" spans="1:121" hidden="1">
      <c r="A2252" s="9"/>
      <c r="B2252" s="9"/>
      <c r="C2252" s="9"/>
      <c r="D2252" s="9"/>
      <c r="E2252" s="9"/>
      <c r="F2252" s="9"/>
      <c r="G2252" s="9"/>
      <c r="H2252" s="9"/>
      <c r="I2252" s="9"/>
      <c r="J2252" s="9"/>
      <c r="K2252" s="9"/>
      <c r="L2252" s="9"/>
      <c r="M2252" s="9"/>
      <c r="N2252" s="9"/>
      <c r="O2252" s="9"/>
      <c r="P2252" s="9"/>
      <c r="Q2252" s="9"/>
      <c r="R2252" s="9"/>
      <c r="S2252" s="9"/>
      <c r="T2252" s="9"/>
      <c r="U2252" s="9"/>
      <c r="V2252" s="9"/>
      <c r="W2252" s="9"/>
      <c r="X2252" s="9"/>
      <c r="Y2252" s="9"/>
      <c r="Z2252" s="9"/>
      <c r="AA2252" s="9"/>
      <c r="AB2252" s="9"/>
      <c r="AC2252" s="9"/>
      <c r="AD2252" s="9"/>
      <c r="AE2252" s="9"/>
      <c r="AF2252" s="9"/>
      <c r="AG2252" s="9"/>
      <c r="AH2252" s="9"/>
      <c r="AI2252" s="9"/>
      <c r="AJ2252" s="9"/>
      <c r="AK2252" s="9"/>
      <c r="AL2252" s="9"/>
      <c r="AM2252" s="9"/>
      <c r="AN2252" s="9"/>
      <c r="AO2252" s="9"/>
      <c r="AP2252" s="9"/>
      <c r="AQ2252" s="9"/>
      <c r="AR2252" s="9"/>
      <c r="AS2252" s="9"/>
      <c r="AT2252" s="9"/>
      <c r="AU2252" s="9"/>
      <c r="AV2252" s="9"/>
      <c r="AW2252" s="9"/>
      <c r="AX2252" s="9"/>
      <c r="AY2252" s="9"/>
      <c r="AZ2252" s="9"/>
      <c r="BA2252" s="9"/>
      <c r="BB2252" s="9"/>
      <c r="BC2252" s="9"/>
      <c r="BD2252" s="9"/>
      <c r="BE2252" s="9"/>
      <c r="BF2252" s="9"/>
      <c r="BG2252" s="9"/>
      <c r="BH2252" s="9"/>
      <c r="BI2252" s="9"/>
      <c r="BJ2252" s="9"/>
      <c r="BK2252" s="9"/>
      <c r="BL2252" s="9"/>
      <c r="BM2252" s="9"/>
      <c r="BN2252" s="9"/>
      <c r="BO2252" s="9"/>
      <c r="BP2252" s="9"/>
      <c r="BQ2252" s="9"/>
      <c r="BR2252" s="9"/>
      <c r="BS2252" s="9"/>
      <c r="BT2252" s="9"/>
      <c r="BU2252" s="9"/>
      <c r="BV2252" s="9"/>
      <c r="BW2252" s="9"/>
      <c r="BX2252" s="9"/>
      <c r="BY2252" s="9"/>
      <c r="BZ2252" s="9"/>
      <c r="CA2252" s="9"/>
      <c r="CB2252" s="9"/>
      <c r="CC2252" s="9"/>
      <c r="CD2252" s="9"/>
      <c r="CE2252" s="9"/>
      <c r="CF2252" s="9"/>
      <c r="CG2252" s="9"/>
      <c r="CH2252" s="9"/>
      <c r="CI2252" s="9"/>
      <c r="CJ2252" s="9"/>
      <c r="CK2252" s="9"/>
      <c r="CL2252" s="9"/>
      <c r="CM2252" s="9"/>
      <c r="CN2252" s="9"/>
      <c r="CO2252" s="9"/>
      <c r="CP2252" s="9"/>
      <c r="CQ2252" s="9"/>
      <c r="CR2252" s="9"/>
      <c r="CS2252" s="9"/>
      <c r="CT2252" s="9"/>
      <c r="CU2252" s="9"/>
      <c r="CV2252" s="9"/>
      <c r="CW2252" s="9"/>
      <c r="CX2252" s="9"/>
      <c r="CY2252" s="9"/>
      <c r="CZ2252" s="9"/>
      <c r="DA2252" s="9"/>
      <c r="DB2252" s="9"/>
      <c r="DC2252" s="9"/>
      <c r="DD2252" s="9"/>
      <c r="DE2252" s="9"/>
      <c r="DF2252" s="9"/>
      <c r="DG2252" s="9"/>
      <c r="DH2252" s="9"/>
      <c r="DI2252" s="9"/>
      <c r="DJ2252" s="9"/>
      <c r="DK2252" s="9"/>
      <c r="DL2252" s="9"/>
      <c r="DM2252" s="9"/>
      <c r="DN2252" s="9"/>
      <c r="DO2252" s="9"/>
      <c r="DP2252" s="9"/>
      <c r="DQ2252" s="9"/>
    </row>
    <row r="2253" spans="1:121" hidden="1">
      <c r="A2253" s="9"/>
      <c r="B2253" s="9"/>
      <c r="C2253" s="9"/>
      <c r="D2253" s="9"/>
      <c r="E2253" s="9"/>
      <c r="F2253" s="9"/>
      <c r="G2253" s="9"/>
      <c r="H2253" s="9"/>
      <c r="I2253" s="9"/>
      <c r="J2253" s="9"/>
      <c r="K2253" s="9"/>
      <c r="L2253" s="9"/>
      <c r="M2253" s="9"/>
      <c r="N2253" s="9"/>
      <c r="O2253" s="9"/>
      <c r="P2253" s="9"/>
      <c r="Q2253" s="9"/>
      <c r="R2253" s="9"/>
      <c r="S2253" s="9"/>
      <c r="T2253" s="9"/>
      <c r="U2253" s="9"/>
      <c r="V2253" s="9"/>
      <c r="W2253" s="9"/>
      <c r="X2253" s="9"/>
      <c r="Y2253" s="9"/>
      <c r="Z2253" s="9"/>
      <c r="AA2253" s="9"/>
      <c r="AB2253" s="9"/>
      <c r="AC2253" s="9"/>
      <c r="AD2253" s="9"/>
      <c r="AE2253" s="9"/>
      <c r="AF2253" s="9"/>
      <c r="AG2253" s="9"/>
      <c r="AH2253" s="9"/>
      <c r="AI2253" s="9"/>
      <c r="AJ2253" s="9"/>
      <c r="AK2253" s="9"/>
      <c r="AL2253" s="9"/>
      <c r="AM2253" s="9"/>
      <c r="AN2253" s="9"/>
      <c r="AO2253" s="9"/>
      <c r="AP2253" s="9"/>
      <c r="AQ2253" s="9"/>
      <c r="AR2253" s="9"/>
      <c r="AS2253" s="9"/>
      <c r="AT2253" s="9"/>
      <c r="AU2253" s="9"/>
      <c r="AV2253" s="9"/>
      <c r="AW2253" s="9"/>
      <c r="AX2253" s="9"/>
      <c r="AY2253" s="9"/>
      <c r="AZ2253" s="9"/>
      <c r="BA2253" s="9"/>
      <c r="BB2253" s="9"/>
      <c r="BC2253" s="9"/>
      <c r="BD2253" s="9"/>
      <c r="BE2253" s="9"/>
      <c r="BF2253" s="9"/>
      <c r="BG2253" s="9"/>
      <c r="BH2253" s="9"/>
      <c r="BI2253" s="9"/>
      <c r="BJ2253" s="9"/>
      <c r="BK2253" s="9"/>
      <c r="BL2253" s="9"/>
      <c r="BM2253" s="9"/>
      <c r="BN2253" s="9"/>
      <c r="BO2253" s="9"/>
      <c r="BP2253" s="9"/>
      <c r="BQ2253" s="9"/>
      <c r="BR2253" s="9"/>
      <c r="BS2253" s="9"/>
      <c r="BT2253" s="9"/>
      <c r="BU2253" s="9"/>
      <c r="BV2253" s="9"/>
      <c r="BW2253" s="9"/>
      <c r="BX2253" s="9"/>
      <c r="BY2253" s="9"/>
      <c r="BZ2253" s="9"/>
      <c r="CA2253" s="9"/>
      <c r="CB2253" s="9"/>
      <c r="CC2253" s="9"/>
      <c r="CD2253" s="9"/>
      <c r="CE2253" s="9"/>
      <c r="CF2253" s="9"/>
      <c r="CG2253" s="9"/>
      <c r="CH2253" s="9"/>
      <c r="CI2253" s="9"/>
      <c r="CJ2253" s="9"/>
      <c r="CK2253" s="9"/>
      <c r="CL2253" s="9"/>
      <c r="CM2253" s="9"/>
      <c r="CN2253" s="9"/>
      <c r="CO2253" s="9"/>
      <c r="CP2253" s="9"/>
      <c r="CQ2253" s="9"/>
      <c r="CR2253" s="9"/>
      <c r="CS2253" s="9"/>
      <c r="CT2253" s="9"/>
      <c r="CU2253" s="9"/>
      <c r="CV2253" s="9"/>
      <c r="CW2253" s="9"/>
      <c r="CX2253" s="9"/>
      <c r="CY2253" s="9"/>
      <c r="CZ2253" s="9"/>
      <c r="DA2253" s="9"/>
      <c r="DB2253" s="9"/>
      <c r="DC2253" s="9"/>
      <c r="DD2253" s="9"/>
      <c r="DE2253" s="9"/>
      <c r="DF2253" s="9"/>
      <c r="DG2253" s="9"/>
      <c r="DH2253" s="9"/>
      <c r="DI2253" s="9"/>
      <c r="DJ2253" s="9"/>
      <c r="DK2253" s="9"/>
      <c r="DL2253" s="9"/>
      <c r="DM2253" s="9"/>
      <c r="DN2253" s="9"/>
      <c r="DO2253" s="9"/>
      <c r="DP2253" s="9"/>
      <c r="DQ2253" s="9"/>
    </row>
    <row r="2254" spans="1:121" hidden="1">
      <c r="A2254" s="9"/>
      <c r="B2254" s="9"/>
      <c r="C2254" s="9"/>
      <c r="D2254" s="9"/>
      <c r="E2254" s="9"/>
      <c r="F2254" s="9"/>
      <c r="G2254" s="9"/>
      <c r="H2254" s="9"/>
      <c r="I2254" s="9"/>
      <c r="J2254" s="9"/>
      <c r="K2254" s="9"/>
      <c r="L2254" s="9"/>
      <c r="M2254" s="9"/>
      <c r="N2254" s="9"/>
      <c r="O2254" s="9"/>
      <c r="P2254" s="9"/>
      <c r="Q2254" s="9"/>
      <c r="R2254" s="9"/>
      <c r="S2254" s="9"/>
      <c r="T2254" s="9"/>
      <c r="U2254" s="9"/>
      <c r="V2254" s="9"/>
      <c r="W2254" s="9"/>
      <c r="X2254" s="9"/>
      <c r="Y2254" s="9"/>
      <c r="Z2254" s="9"/>
      <c r="AA2254" s="9"/>
      <c r="AB2254" s="9"/>
      <c r="AC2254" s="9"/>
      <c r="AD2254" s="9"/>
      <c r="AE2254" s="9"/>
      <c r="AF2254" s="9"/>
      <c r="AG2254" s="9"/>
      <c r="AH2254" s="9"/>
      <c r="AI2254" s="9"/>
      <c r="AJ2254" s="9"/>
      <c r="AK2254" s="9"/>
      <c r="AL2254" s="9"/>
      <c r="AM2254" s="9"/>
      <c r="AN2254" s="9"/>
      <c r="AO2254" s="9"/>
      <c r="AP2254" s="9"/>
      <c r="AQ2254" s="9"/>
      <c r="AR2254" s="9"/>
      <c r="AS2254" s="9"/>
      <c r="AT2254" s="9"/>
      <c r="AU2254" s="9"/>
      <c r="AV2254" s="9"/>
      <c r="AW2254" s="9"/>
      <c r="AX2254" s="9"/>
      <c r="AY2254" s="9"/>
      <c r="AZ2254" s="9"/>
      <c r="BA2254" s="9"/>
      <c r="BB2254" s="9"/>
      <c r="BC2254" s="9"/>
      <c r="BD2254" s="9"/>
      <c r="BE2254" s="9"/>
      <c r="BF2254" s="9"/>
      <c r="BG2254" s="9"/>
      <c r="BH2254" s="9"/>
      <c r="BI2254" s="9"/>
      <c r="BJ2254" s="9"/>
      <c r="BK2254" s="9"/>
      <c r="BL2254" s="9"/>
      <c r="BM2254" s="9"/>
      <c r="BN2254" s="9"/>
      <c r="BO2254" s="9"/>
      <c r="BP2254" s="9"/>
      <c r="BQ2254" s="9"/>
      <c r="BR2254" s="9"/>
      <c r="BS2254" s="9"/>
      <c r="BT2254" s="9"/>
      <c r="BU2254" s="9"/>
      <c r="BV2254" s="9"/>
      <c r="BW2254" s="9"/>
      <c r="BX2254" s="9"/>
      <c r="BY2254" s="9"/>
      <c r="BZ2254" s="9"/>
      <c r="CA2254" s="9"/>
      <c r="CB2254" s="9"/>
      <c r="CC2254" s="9"/>
      <c r="CD2254" s="9"/>
      <c r="CE2254" s="9"/>
      <c r="CF2254" s="9"/>
      <c r="CG2254" s="9"/>
      <c r="CH2254" s="9"/>
      <c r="CI2254" s="9"/>
      <c r="CJ2254" s="9"/>
      <c r="CK2254" s="9"/>
      <c r="CL2254" s="9"/>
      <c r="CM2254" s="9"/>
      <c r="CN2254" s="9"/>
      <c r="CO2254" s="9"/>
      <c r="CP2254" s="9"/>
      <c r="CQ2254" s="9"/>
      <c r="CR2254" s="9"/>
      <c r="CS2254" s="9"/>
      <c r="CT2254" s="9"/>
      <c r="CU2254" s="9"/>
      <c r="CV2254" s="9"/>
      <c r="CW2254" s="9"/>
      <c r="CX2254" s="9"/>
      <c r="CY2254" s="9"/>
      <c r="CZ2254" s="9"/>
      <c r="DA2254" s="9"/>
      <c r="DB2254" s="9"/>
      <c r="DC2254" s="9"/>
      <c r="DD2254" s="9"/>
      <c r="DE2254" s="9"/>
      <c r="DF2254" s="9"/>
      <c r="DG2254" s="9"/>
      <c r="DH2254" s="9"/>
      <c r="DI2254" s="9"/>
      <c r="DJ2254" s="9"/>
      <c r="DK2254" s="9"/>
      <c r="DL2254" s="9"/>
      <c r="DM2254" s="9"/>
      <c r="DN2254" s="9"/>
      <c r="DO2254" s="9"/>
      <c r="DP2254" s="9"/>
      <c r="DQ2254" s="9"/>
    </row>
    <row r="2255" spans="1:121" hidden="1">
      <c r="A2255" s="9"/>
      <c r="B2255" s="9"/>
      <c r="C2255" s="9"/>
      <c r="D2255" s="9"/>
      <c r="E2255" s="9"/>
      <c r="F2255" s="9"/>
      <c r="G2255" s="9"/>
      <c r="H2255" s="9"/>
      <c r="I2255" s="9"/>
      <c r="J2255" s="9"/>
      <c r="K2255" s="9"/>
      <c r="L2255" s="9"/>
      <c r="M2255" s="9"/>
      <c r="N2255" s="9"/>
      <c r="O2255" s="9"/>
      <c r="P2255" s="9"/>
      <c r="Q2255" s="9"/>
      <c r="R2255" s="9"/>
      <c r="S2255" s="9"/>
      <c r="T2255" s="9"/>
      <c r="U2255" s="9"/>
      <c r="V2255" s="9"/>
      <c r="W2255" s="9"/>
      <c r="X2255" s="9"/>
      <c r="Y2255" s="9"/>
      <c r="Z2255" s="9"/>
      <c r="AA2255" s="9"/>
      <c r="AB2255" s="9"/>
      <c r="AC2255" s="9"/>
      <c r="AD2255" s="9"/>
      <c r="AE2255" s="9"/>
      <c r="AF2255" s="9"/>
      <c r="AG2255" s="9"/>
      <c r="AH2255" s="9"/>
      <c r="AI2255" s="9"/>
      <c r="AJ2255" s="9"/>
      <c r="AK2255" s="9"/>
      <c r="AL2255" s="9"/>
      <c r="AM2255" s="9"/>
      <c r="AN2255" s="9"/>
      <c r="AO2255" s="9"/>
      <c r="AP2255" s="9"/>
      <c r="AQ2255" s="9"/>
      <c r="AR2255" s="9"/>
      <c r="AS2255" s="9"/>
      <c r="AT2255" s="9"/>
      <c r="AU2255" s="9"/>
      <c r="AV2255" s="9"/>
      <c r="AW2255" s="9"/>
      <c r="AX2255" s="9"/>
      <c r="AY2255" s="9"/>
      <c r="AZ2255" s="9"/>
      <c r="BA2255" s="9"/>
      <c r="BB2255" s="9"/>
      <c r="BC2255" s="9"/>
      <c r="BD2255" s="9"/>
      <c r="BE2255" s="9"/>
      <c r="BF2255" s="9"/>
      <c r="BG2255" s="9"/>
      <c r="BH2255" s="9"/>
      <c r="BI2255" s="9"/>
      <c r="BJ2255" s="9"/>
      <c r="BK2255" s="9"/>
      <c r="BL2255" s="9"/>
      <c r="BM2255" s="9"/>
      <c r="BN2255" s="9"/>
      <c r="BO2255" s="9"/>
      <c r="BP2255" s="9"/>
      <c r="BQ2255" s="9"/>
      <c r="BR2255" s="9"/>
      <c r="BS2255" s="9"/>
      <c r="BT2255" s="9"/>
      <c r="BU2255" s="9"/>
      <c r="BV2255" s="9"/>
      <c r="BW2255" s="9"/>
      <c r="BX2255" s="9"/>
      <c r="BY2255" s="9"/>
      <c r="BZ2255" s="9"/>
      <c r="CA2255" s="9"/>
      <c r="CB2255" s="9"/>
      <c r="CC2255" s="9"/>
      <c r="CD2255" s="9"/>
      <c r="CE2255" s="9"/>
      <c r="CF2255" s="9"/>
      <c r="CG2255" s="9"/>
      <c r="CH2255" s="9"/>
      <c r="CI2255" s="9"/>
      <c r="CJ2255" s="9"/>
      <c r="CK2255" s="9"/>
      <c r="CL2255" s="9"/>
      <c r="CM2255" s="9"/>
      <c r="CN2255" s="9"/>
      <c r="CO2255" s="9"/>
      <c r="CP2255" s="9"/>
      <c r="CQ2255" s="9"/>
      <c r="CR2255" s="9"/>
      <c r="CS2255" s="9"/>
      <c r="CT2255" s="9"/>
      <c r="CU2255" s="9"/>
      <c r="CV2255" s="9"/>
      <c r="CW2255" s="9"/>
      <c r="CX2255" s="9"/>
      <c r="CY2255" s="9"/>
      <c r="CZ2255" s="9"/>
      <c r="DA2255" s="9"/>
      <c r="DB2255" s="9"/>
      <c r="DC2255" s="9"/>
      <c r="DD2255" s="9"/>
      <c r="DE2255" s="9"/>
      <c r="DF2255" s="9"/>
      <c r="DG2255" s="9"/>
      <c r="DH2255" s="9"/>
      <c r="DI2255" s="9"/>
      <c r="DJ2255" s="9"/>
      <c r="DK2255" s="9"/>
      <c r="DL2255" s="9"/>
      <c r="DM2255" s="9"/>
      <c r="DN2255" s="9"/>
      <c r="DO2255" s="9"/>
      <c r="DP2255" s="9"/>
      <c r="DQ2255" s="9"/>
    </row>
    <row r="2256" spans="1:121" hidden="1">
      <c r="A2256" s="9"/>
      <c r="B2256" s="9"/>
      <c r="C2256" s="9"/>
      <c r="D2256" s="9"/>
      <c r="E2256" s="9"/>
      <c r="F2256" s="9"/>
      <c r="G2256" s="9"/>
      <c r="H2256" s="9"/>
      <c r="I2256" s="9"/>
      <c r="J2256" s="9"/>
      <c r="K2256" s="9"/>
      <c r="L2256" s="9"/>
      <c r="M2256" s="9"/>
      <c r="N2256" s="9"/>
      <c r="O2256" s="9"/>
      <c r="P2256" s="9"/>
      <c r="Q2256" s="9"/>
      <c r="R2256" s="9"/>
      <c r="S2256" s="9"/>
      <c r="T2256" s="9"/>
      <c r="U2256" s="9"/>
      <c r="V2256" s="9"/>
      <c r="W2256" s="9"/>
      <c r="X2256" s="9"/>
      <c r="Y2256" s="9"/>
      <c r="Z2256" s="9"/>
      <c r="AA2256" s="9"/>
      <c r="AB2256" s="9"/>
      <c r="AC2256" s="9"/>
      <c r="AD2256" s="9"/>
      <c r="AE2256" s="9"/>
      <c r="AF2256" s="9"/>
      <c r="AG2256" s="9"/>
      <c r="AH2256" s="9"/>
      <c r="AI2256" s="9"/>
      <c r="AJ2256" s="9"/>
      <c r="AK2256" s="9"/>
      <c r="AL2256" s="9"/>
      <c r="AM2256" s="9"/>
      <c r="AN2256" s="9"/>
      <c r="AO2256" s="9"/>
      <c r="AP2256" s="9"/>
      <c r="AQ2256" s="9"/>
      <c r="AR2256" s="9"/>
      <c r="AS2256" s="9"/>
      <c r="AT2256" s="9"/>
      <c r="AU2256" s="9"/>
      <c r="AV2256" s="9"/>
      <c r="AW2256" s="9"/>
      <c r="AX2256" s="9"/>
      <c r="AY2256" s="9"/>
      <c r="AZ2256" s="9"/>
      <c r="BA2256" s="9"/>
      <c r="BB2256" s="9"/>
      <c r="BC2256" s="9"/>
      <c r="BD2256" s="9"/>
      <c r="BE2256" s="9"/>
      <c r="BF2256" s="9"/>
      <c r="BG2256" s="9"/>
      <c r="BH2256" s="9"/>
      <c r="BI2256" s="9"/>
      <c r="BJ2256" s="9"/>
      <c r="BK2256" s="9"/>
      <c r="BL2256" s="9"/>
      <c r="BM2256" s="9"/>
      <c r="BN2256" s="9"/>
      <c r="BO2256" s="9"/>
      <c r="BP2256" s="9"/>
      <c r="BQ2256" s="9"/>
      <c r="BR2256" s="9"/>
      <c r="BS2256" s="9"/>
      <c r="BT2256" s="9"/>
      <c r="BU2256" s="9"/>
      <c r="BV2256" s="9"/>
      <c r="BW2256" s="9"/>
      <c r="BX2256" s="9"/>
      <c r="BY2256" s="9"/>
      <c r="BZ2256" s="9"/>
      <c r="CA2256" s="9"/>
      <c r="CB2256" s="9"/>
      <c r="CC2256" s="9"/>
      <c r="CD2256" s="9"/>
      <c r="CE2256" s="9"/>
      <c r="CF2256" s="9"/>
      <c r="CG2256" s="9"/>
      <c r="CH2256" s="9"/>
      <c r="CI2256" s="9"/>
      <c r="CJ2256" s="9"/>
      <c r="CK2256" s="9"/>
      <c r="CL2256" s="9"/>
      <c r="CM2256" s="9"/>
      <c r="CN2256" s="9"/>
      <c r="CO2256" s="9"/>
      <c r="CP2256" s="9"/>
      <c r="CQ2256" s="9"/>
      <c r="CR2256" s="9"/>
      <c r="CS2256" s="9"/>
      <c r="CT2256" s="9"/>
      <c r="CU2256" s="9"/>
      <c r="CV2256" s="9"/>
      <c r="CW2256" s="9"/>
      <c r="CX2256" s="9"/>
      <c r="CY2256" s="9"/>
      <c r="CZ2256" s="9"/>
      <c r="DA2256" s="9"/>
      <c r="DB2256" s="9"/>
      <c r="DC2256" s="9"/>
      <c r="DD2256" s="9"/>
      <c r="DE2256" s="9"/>
      <c r="DF2256" s="9"/>
      <c r="DG2256" s="9"/>
      <c r="DH2256" s="9"/>
      <c r="DI2256" s="9"/>
      <c r="DJ2256" s="9"/>
      <c r="DK2256" s="9"/>
      <c r="DL2256" s="9"/>
      <c r="DM2256" s="9"/>
      <c r="DN2256" s="9"/>
      <c r="DO2256" s="9"/>
      <c r="DP2256" s="9"/>
      <c r="DQ2256" s="9"/>
    </row>
    <row r="2257" spans="1:121" hidden="1">
      <c r="A2257" s="9"/>
      <c r="B2257" s="9"/>
      <c r="C2257" s="9"/>
      <c r="D2257" s="9"/>
      <c r="E2257" s="9"/>
      <c r="F2257" s="9"/>
      <c r="G2257" s="9"/>
      <c r="H2257" s="9"/>
      <c r="I2257" s="9"/>
      <c r="J2257" s="9"/>
      <c r="K2257" s="9"/>
      <c r="L2257" s="9"/>
      <c r="M2257" s="9"/>
      <c r="N2257" s="9"/>
      <c r="O2257" s="9"/>
      <c r="P2257" s="9"/>
      <c r="Q2257" s="9"/>
      <c r="R2257" s="9"/>
      <c r="S2257" s="9"/>
      <c r="T2257" s="9"/>
      <c r="U2257" s="9"/>
      <c r="V2257" s="9"/>
      <c r="W2257" s="9"/>
      <c r="X2257" s="9"/>
      <c r="Y2257" s="9"/>
      <c r="Z2257" s="9"/>
      <c r="AA2257" s="9"/>
      <c r="AB2257" s="9"/>
      <c r="AC2257" s="9"/>
      <c r="AD2257" s="9"/>
      <c r="AE2257" s="9"/>
      <c r="AF2257" s="9"/>
      <c r="AG2257" s="9"/>
      <c r="AH2257" s="9"/>
      <c r="AI2257" s="9"/>
      <c r="AJ2257" s="9"/>
      <c r="AK2257" s="9"/>
      <c r="AL2257" s="9"/>
      <c r="AM2257" s="9"/>
      <c r="AN2257" s="9"/>
      <c r="AO2257" s="9"/>
      <c r="AP2257" s="9"/>
      <c r="AQ2257" s="9"/>
      <c r="AR2257" s="9"/>
      <c r="AS2257" s="9"/>
      <c r="AT2257" s="9"/>
      <c r="AU2257" s="9"/>
      <c r="AV2257" s="9"/>
      <c r="AW2257" s="9"/>
      <c r="AX2257" s="9"/>
      <c r="AY2257" s="9"/>
      <c r="AZ2257" s="9"/>
      <c r="BA2257" s="9"/>
      <c r="BB2257" s="9"/>
      <c r="BC2257" s="9"/>
      <c r="BD2257" s="9"/>
      <c r="BE2257" s="9"/>
      <c r="BF2257" s="9"/>
      <c r="BG2257" s="9"/>
      <c r="BH2257" s="9"/>
      <c r="BI2257" s="9"/>
      <c r="BJ2257" s="9"/>
      <c r="BK2257" s="9"/>
      <c r="BL2257" s="9"/>
      <c r="BM2257" s="9"/>
      <c r="BN2257" s="9"/>
      <c r="BO2257" s="9"/>
      <c r="BP2257" s="9"/>
      <c r="BQ2257" s="9"/>
      <c r="BR2257" s="9"/>
      <c r="BS2257" s="9"/>
      <c r="BT2257" s="9"/>
      <c r="BU2257" s="9"/>
      <c r="BV2257" s="9"/>
      <c r="BW2257" s="9"/>
      <c r="BX2257" s="9"/>
      <c r="BY2257" s="9"/>
      <c r="BZ2257" s="9"/>
      <c r="CA2257" s="9"/>
      <c r="CB2257" s="9"/>
      <c r="CC2257" s="9"/>
      <c r="CD2257" s="9"/>
      <c r="CE2257" s="9"/>
      <c r="CF2257" s="9"/>
      <c r="CG2257" s="9"/>
      <c r="CH2257" s="9"/>
      <c r="CI2257" s="9"/>
      <c r="CJ2257" s="9"/>
      <c r="CK2257" s="9"/>
      <c r="CL2257" s="9"/>
      <c r="CM2257" s="9"/>
      <c r="CN2257" s="9"/>
      <c r="CO2257" s="9"/>
      <c r="CP2257" s="9"/>
      <c r="CQ2257" s="9"/>
      <c r="CR2257" s="9"/>
      <c r="CS2257" s="9"/>
      <c r="CT2257" s="9"/>
      <c r="CU2257" s="9"/>
      <c r="CV2257" s="9"/>
      <c r="CW2257" s="9"/>
      <c r="CX2257" s="9"/>
      <c r="CY2257" s="9"/>
      <c r="CZ2257" s="9"/>
      <c r="DA2257" s="9"/>
      <c r="DB2257" s="9"/>
      <c r="DC2257" s="9"/>
      <c r="DD2257" s="9"/>
      <c r="DE2257" s="9"/>
      <c r="DF2257" s="9"/>
      <c r="DG2257" s="9"/>
      <c r="DH2257" s="9"/>
      <c r="DI2257" s="9"/>
      <c r="DJ2257" s="9"/>
      <c r="DK2257" s="9"/>
      <c r="DL2257" s="9"/>
      <c r="DM2257" s="9"/>
      <c r="DN2257" s="9"/>
      <c r="DO2257" s="9"/>
      <c r="DP2257" s="9"/>
      <c r="DQ2257" s="9"/>
    </row>
    <row r="2258" spans="1:121" hidden="1">
      <c r="A2258" s="9"/>
      <c r="B2258" s="9"/>
      <c r="C2258" s="9"/>
      <c r="D2258" s="9"/>
      <c r="E2258" s="9"/>
      <c r="F2258" s="9"/>
      <c r="G2258" s="9"/>
      <c r="H2258" s="9"/>
      <c r="I2258" s="9"/>
      <c r="J2258" s="9"/>
      <c r="K2258" s="9"/>
      <c r="L2258" s="9"/>
      <c r="M2258" s="9"/>
      <c r="N2258" s="9"/>
      <c r="O2258" s="9"/>
      <c r="P2258" s="9"/>
      <c r="Q2258" s="9"/>
      <c r="R2258" s="9"/>
      <c r="S2258" s="9"/>
      <c r="T2258" s="9"/>
      <c r="U2258" s="9"/>
      <c r="V2258" s="9"/>
      <c r="W2258" s="9"/>
      <c r="X2258" s="9"/>
      <c r="Y2258" s="9"/>
      <c r="Z2258" s="9"/>
      <c r="AA2258" s="9"/>
      <c r="AB2258" s="9"/>
      <c r="AC2258" s="9"/>
      <c r="AD2258" s="9"/>
      <c r="AE2258" s="9"/>
      <c r="AF2258" s="9"/>
      <c r="AG2258" s="9"/>
      <c r="AH2258" s="9"/>
      <c r="AI2258" s="9"/>
      <c r="AJ2258" s="9"/>
      <c r="AK2258" s="9"/>
      <c r="AL2258" s="9"/>
      <c r="AM2258" s="9"/>
      <c r="AN2258" s="9"/>
      <c r="AO2258" s="9"/>
      <c r="AP2258" s="9"/>
      <c r="AQ2258" s="9"/>
      <c r="AR2258" s="9"/>
      <c r="AS2258" s="9"/>
      <c r="AT2258" s="9"/>
      <c r="AU2258" s="9"/>
      <c r="AV2258" s="9"/>
      <c r="AW2258" s="9"/>
      <c r="AX2258" s="9"/>
      <c r="AY2258" s="9"/>
      <c r="AZ2258" s="9"/>
      <c r="BA2258" s="9"/>
      <c r="BB2258" s="9"/>
      <c r="BC2258" s="9"/>
      <c r="BD2258" s="9"/>
      <c r="BE2258" s="9"/>
      <c r="BF2258" s="9"/>
      <c r="BG2258" s="9"/>
      <c r="BH2258" s="9"/>
      <c r="BI2258" s="9"/>
      <c r="BJ2258" s="9"/>
      <c r="BK2258" s="9"/>
      <c r="BL2258" s="9"/>
      <c r="BM2258" s="9"/>
      <c r="BN2258" s="9"/>
      <c r="BO2258" s="9"/>
      <c r="BP2258" s="9"/>
      <c r="BQ2258" s="9"/>
      <c r="BR2258" s="9"/>
      <c r="BS2258" s="9"/>
      <c r="BT2258" s="9"/>
      <c r="BU2258" s="9"/>
      <c r="BV2258" s="9"/>
      <c r="BW2258" s="9"/>
      <c r="BX2258" s="9"/>
      <c r="BY2258" s="9"/>
      <c r="BZ2258" s="9"/>
      <c r="CA2258" s="9"/>
      <c r="CB2258" s="9"/>
      <c r="CC2258" s="9"/>
      <c r="CD2258" s="9"/>
      <c r="CE2258" s="9"/>
      <c r="CF2258" s="9"/>
      <c r="CG2258" s="9"/>
      <c r="CH2258" s="9"/>
      <c r="CI2258" s="9"/>
      <c r="CJ2258" s="9"/>
      <c r="CK2258" s="9"/>
      <c r="CL2258" s="9"/>
      <c r="CM2258" s="9"/>
      <c r="CN2258" s="9"/>
      <c r="CO2258" s="9"/>
      <c r="CP2258" s="9"/>
      <c r="CQ2258" s="9"/>
      <c r="CR2258" s="9"/>
      <c r="CS2258" s="9"/>
      <c r="CT2258" s="9"/>
      <c r="CU2258" s="9"/>
      <c r="CV2258" s="9"/>
      <c r="CW2258" s="9"/>
      <c r="CX2258" s="9"/>
      <c r="CY2258" s="9"/>
      <c r="CZ2258" s="9"/>
      <c r="DA2258" s="9"/>
      <c r="DB2258" s="9"/>
      <c r="DC2258" s="9"/>
      <c r="DD2258" s="9"/>
      <c r="DE2258" s="9"/>
      <c r="DF2258" s="9"/>
      <c r="DG2258" s="9"/>
      <c r="DH2258" s="9"/>
      <c r="DI2258" s="9"/>
      <c r="DJ2258" s="9"/>
      <c r="DK2258" s="9"/>
      <c r="DL2258" s="9"/>
      <c r="DM2258" s="9"/>
      <c r="DN2258" s="9"/>
      <c r="DO2258" s="9"/>
      <c r="DP2258" s="9"/>
      <c r="DQ2258" s="9"/>
    </row>
    <row r="2259" spans="1:121" hidden="1">
      <c r="A2259" s="9"/>
      <c r="B2259" s="9"/>
      <c r="C2259" s="9"/>
      <c r="D2259" s="9"/>
      <c r="E2259" s="9"/>
      <c r="F2259" s="9"/>
      <c r="G2259" s="9"/>
      <c r="H2259" s="9"/>
      <c r="I2259" s="9"/>
      <c r="J2259" s="9"/>
      <c r="K2259" s="9"/>
      <c r="L2259" s="9"/>
      <c r="M2259" s="9"/>
      <c r="N2259" s="9"/>
      <c r="O2259" s="9"/>
      <c r="P2259" s="9"/>
      <c r="Q2259" s="9"/>
      <c r="R2259" s="9"/>
      <c r="S2259" s="9"/>
      <c r="T2259" s="9"/>
      <c r="U2259" s="9"/>
      <c r="V2259" s="9"/>
      <c r="W2259" s="9"/>
      <c r="X2259" s="9"/>
      <c r="Y2259" s="9"/>
      <c r="Z2259" s="9"/>
      <c r="AA2259" s="9"/>
      <c r="AB2259" s="9"/>
      <c r="AC2259" s="9"/>
      <c r="AD2259" s="9"/>
      <c r="AE2259" s="9"/>
      <c r="AF2259" s="9"/>
      <c r="AG2259" s="9"/>
      <c r="AH2259" s="9"/>
      <c r="AI2259" s="9"/>
      <c r="AJ2259" s="9"/>
      <c r="AK2259" s="9"/>
      <c r="AL2259" s="9"/>
      <c r="AM2259" s="9"/>
      <c r="AN2259" s="9"/>
      <c r="AO2259" s="9"/>
      <c r="AP2259" s="9"/>
      <c r="AQ2259" s="9"/>
      <c r="AR2259" s="9"/>
      <c r="AS2259" s="9"/>
      <c r="AT2259" s="9"/>
      <c r="AU2259" s="9"/>
      <c r="AV2259" s="9"/>
      <c r="AW2259" s="9"/>
      <c r="AX2259" s="9"/>
      <c r="AY2259" s="9"/>
      <c r="AZ2259" s="9"/>
      <c r="BA2259" s="9"/>
      <c r="BB2259" s="9"/>
      <c r="BC2259" s="9"/>
      <c r="BD2259" s="9"/>
      <c r="BE2259" s="9"/>
      <c r="BF2259" s="9"/>
      <c r="BG2259" s="9"/>
      <c r="BH2259" s="9"/>
      <c r="BI2259" s="9"/>
      <c r="BJ2259" s="9"/>
      <c r="BK2259" s="9"/>
      <c r="BL2259" s="9"/>
      <c r="BM2259" s="9"/>
      <c r="BN2259" s="9"/>
      <c r="BO2259" s="9"/>
      <c r="BP2259" s="9"/>
      <c r="BQ2259" s="9"/>
      <c r="BR2259" s="9"/>
      <c r="BS2259" s="9"/>
      <c r="BT2259" s="9"/>
      <c r="BU2259" s="9"/>
      <c r="BV2259" s="9"/>
      <c r="BW2259" s="9"/>
      <c r="BX2259" s="9"/>
      <c r="BY2259" s="9"/>
      <c r="BZ2259" s="9"/>
      <c r="CA2259" s="9"/>
      <c r="CB2259" s="9"/>
      <c r="CC2259" s="9"/>
      <c r="CD2259" s="9"/>
      <c r="CE2259" s="9"/>
      <c r="CF2259" s="9"/>
      <c r="CG2259" s="9"/>
      <c r="CH2259" s="9"/>
      <c r="CI2259" s="9"/>
      <c r="CJ2259" s="9"/>
      <c r="CK2259" s="9"/>
      <c r="CL2259" s="9"/>
      <c r="CM2259" s="9"/>
      <c r="CN2259" s="9"/>
      <c r="CO2259" s="9"/>
      <c r="CP2259" s="9"/>
      <c r="CQ2259" s="9"/>
      <c r="CR2259" s="9"/>
      <c r="CS2259" s="9"/>
      <c r="CT2259" s="9"/>
      <c r="CU2259" s="9"/>
      <c r="CV2259" s="9"/>
      <c r="CW2259" s="9"/>
      <c r="CX2259" s="9"/>
      <c r="CY2259" s="9"/>
      <c r="CZ2259" s="9"/>
      <c r="DA2259" s="9"/>
      <c r="DB2259" s="9"/>
      <c r="DC2259" s="9"/>
      <c r="DD2259" s="9"/>
      <c r="DE2259" s="9"/>
      <c r="DF2259" s="9"/>
      <c r="DG2259" s="9"/>
      <c r="DH2259" s="9"/>
      <c r="DI2259" s="9"/>
      <c r="DJ2259" s="9"/>
      <c r="DK2259" s="9"/>
      <c r="DL2259" s="9"/>
      <c r="DM2259" s="9"/>
      <c r="DN2259" s="9"/>
      <c r="DO2259" s="9"/>
      <c r="DP2259" s="9"/>
      <c r="DQ2259" s="9"/>
    </row>
    <row r="2260" spans="1:121" hidden="1">
      <c r="A2260" s="9"/>
      <c r="B2260" s="9"/>
      <c r="C2260" s="9"/>
      <c r="D2260" s="9"/>
      <c r="E2260" s="9"/>
      <c r="F2260" s="9"/>
      <c r="G2260" s="9"/>
      <c r="H2260" s="9"/>
      <c r="I2260" s="9"/>
      <c r="J2260" s="9"/>
      <c r="K2260" s="9"/>
      <c r="L2260" s="9"/>
      <c r="M2260" s="9"/>
      <c r="N2260" s="9"/>
      <c r="O2260" s="9"/>
      <c r="P2260" s="9"/>
      <c r="Q2260" s="9"/>
      <c r="R2260" s="9"/>
      <c r="S2260" s="9"/>
      <c r="T2260" s="9"/>
      <c r="U2260" s="9"/>
      <c r="V2260" s="9"/>
      <c r="W2260" s="9"/>
      <c r="X2260" s="9"/>
      <c r="Y2260" s="9"/>
      <c r="Z2260" s="9"/>
      <c r="AA2260" s="9"/>
      <c r="AB2260" s="9"/>
      <c r="AC2260" s="9"/>
      <c r="AD2260" s="9"/>
      <c r="AE2260" s="9"/>
      <c r="AF2260" s="9"/>
      <c r="AG2260" s="9"/>
      <c r="AH2260" s="9"/>
      <c r="AI2260" s="9"/>
      <c r="AJ2260" s="9"/>
      <c r="AK2260" s="9"/>
      <c r="AL2260" s="9"/>
      <c r="AM2260" s="9"/>
      <c r="AN2260" s="9"/>
      <c r="AO2260" s="9"/>
      <c r="AP2260" s="9"/>
      <c r="AQ2260" s="9"/>
      <c r="AR2260" s="9"/>
      <c r="AS2260" s="9"/>
      <c r="AT2260" s="9"/>
      <c r="AU2260" s="9"/>
      <c r="AV2260" s="9"/>
      <c r="AW2260" s="9"/>
      <c r="AX2260" s="9"/>
      <c r="AY2260" s="9"/>
      <c r="AZ2260" s="9"/>
      <c r="BA2260" s="9"/>
      <c r="BB2260" s="9"/>
      <c r="BC2260" s="9"/>
      <c r="BD2260" s="9"/>
      <c r="BE2260" s="9"/>
      <c r="BF2260" s="9"/>
      <c r="BG2260" s="9"/>
      <c r="BH2260" s="9"/>
      <c r="BI2260" s="9"/>
      <c r="BJ2260" s="9"/>
      <c r="BK2260" s="9"/>
      <c r="BL2260" s="9"/>
      <c r="BM2260" s="9"/>
      <c r="BN2260" s="9"/>
      <c r="BO2260" s="9"/>
      <c r="BP2260" s="9"/>
      <c r="BQ2260" s="9"/>
      <c r="BR2260" s="9"/>
      <c r="BS2260" s="9"/>
      <c r="BT2260" s="9"/>
      <c r="BU2260" s="9"/>
      <c r="BV2260" s="9"/>
      <c r="BW2260" s="9"/>
      <c r="BX2260" s="9"/>
      <c r="BY2260" s="9"/>
      <c r="BZ2260" s="9"/>
      <c r="CA2260" s="9"/>
      <c r="CB2260" s="9"/>
      <c r="CC2260" s="9"/>
      <c r="CD2260" s="9"/>
      <c r="CE2260" s="9"/>
      <c r="CF2260" s="9"/>
      <c r="CG2260" s="9"/>
      <c r="CH2260" s="9"/>
      <c r="CI2260" s="9"/>
      <c r="CJ2260" s="9"/>
      <c r="CK2260" s="9"/>
      <c r="CL2260" s="9"/>
      <c r="CM2260" s="9"/>
      <c r="CN2260" s="9"/>
      <c r="CO2260" s="9"/>
      <c r="CP2260" s="9"/>
      <c r="CQ2260" s="9"/>
      <c r="CR2260" s="9"/>
      <c r="CS2260" s="9"/>
      <c r="CT2260" s="9"/>
      <c r="CU2260" s="9"/>
      <c r="CV2260" s="9"/>
      <c r="CW2260" s="9"/>
      <c r="CX2260" s="9"/>
      <c r="CY2260" s="9"/>
      <c r="CZ2260" s="9"/>
      <c r="DA2260" s="9"/>
      <c r="DB2260" s="9"/>
      <c r="DC2260" s="9"/>
      <c r="DD2260" s="9"/>
      <c r="DE2260" s="9"/>
      <c r="DF2260" s="9"/>
      <c r="DG2260" s="9"/>
      <c r="DH2260" s="9"/>
      <c r="DI2260" s="9"/>
      <c r="DJ2260" s="9"/>
      <c r="DK2260" s="9"/>
      <c r="DL2260" s="9"/>
      <c r="DM2260" s="9"/>
      <c r="DN2260" s="9"/>
      <c r="DO2260" s="9"/>
      <c r="DP2260" s="9"/>
      <c r="DQ2260" s="9"/>
    </row>
    <row r="2261" spans="1:121" hidden="1">
      <c r="A2261" s="9"/>
      <c r="B2261" s="9"/>
      <c r="C2261" s="9"/>
      <c r="D2261" s="9"/>
      <c r="E2261" s="9"/>
      <c r="F2261" s="9"/>
      <c r="G2261" s="9"/>
      <c r="H2261" s="9"/>
      <c r="I2261" s="9"/>
      <c r="J2261" s="9"/>
      <c r="K2261" s="9"/>
      <c r="L2261" s="9"/>
      <c r="M2261" s="9"/>
      <c r="N2261" s="9"/>
      <c r="O2261" s="9"/>
      <c r="P2261" s="9"/>
      <c r="Q2261" s="9"/>
      <c r="R2261" s="9"/>
      <c r="S2261" s="9"/>
      <c r="T2261" s="9"/>
      <c r="U2261" s="9"/>
      <c r="V2261" s="9"/>
      <c r="W2261" s="9"/>
      <c r="X2261" s="9"/>
      <c r="Y2261" s="9"/>
      <c r="Z2261" s="9"/>
      <c r="AA2261" s="9"/>
      <c r="AB2261" s="9"/>
      <c r="AC2261" s="9"/>
      <c r="AD2261" s="9"/>
      <c r="AE2261" s="9"/>
      <c r="AF2261" s="9"/>
      <c r="AG2261" s="9"/>
      <c r="AH2261" s="9"/>
      <c r="AI2261" s="9"/>
      <c r="AJ2261" s="9"/>
      <c r="AK2261" s="9"/>
      <c r="AL2261" s="9"/>
      <c r="AM2261" s="9"/>
      <c r="AN2261" s="9"/>
      <c r="AO2261" s="9"/>
      <c r="AP2261" s="9"/>
      <c r="AQ2261" s="9"/>
      <c r="AR2261" s="9"/>
      <c r="AS2261" s="9"/>
      <c r="AT2261" s="9"/>
      <c r="AU2261" s="9"/>
      <c r="AV2261" s="9"/>
      <c r="AW2261" s="9"/>
      <c r="AX2261" s="9"/>
      <c r="AY2261" s="9"/>
      <c r="AZ2261" s="9"/>
      <c r="BA2261" s="9"/>
      <c r="BB2261" s="9"/>
      <c r="BC2261" s="9"/>
      <c r="BD2261" s="9"/>
      <c r="BE2261" s="9"/>
      <c r="BF2261" s="9"/>
      <c r="BG2261" s="9"/>
      <c r="BH2261" s="9"/>
      <c r="BI2261" s="9"/>
      <c r="BJ2261" s="9"/>
      <c r="BK2261" s="9"/>
      <c r="BL2261" s="9"/>
      <c r="BM2261" s="9"/>
      <c r="BN2261" s="9"/>
      <c r="BO2261" s="9"/>
      <c r="BP2261" s="9"/>
      <c r="BQ2261" s="9"/>
      <c r="BR2261" s="9"/>
      <c r="BS2261" s="9"/>
      <c r="BT2261" s="9"/>
      <c r="BU2261" s="9"/>
      <c r="BV2261" s="9"/>
      <c r="BW2261" s="9"/>
      <c r="BX2261" s="9"/>
      <c r="BY2261" s="9"/>
      <c r="BZ2261" s="9"/>
      <c r="CA2261" s="9"/>
      <c r="CB2261" s="9"/>
      <c r="CC2261" s="9"/>
      <c r="CD2261" s="9"/>
      <c r="CE2261" s="9"/>
      <c r="CF2261" s="9"/>
      <c r="CG2261" s="9"/>
      <c r="CH2261" s="9"/>
      <c r="CI2261" s="9"/>
      <c r="CJ2261" s="9"/>
      <c r="CK2261" s="9"/>
      <c r="CL2261" s="9"/>
      <c r="CM2261" s="9"/>
      <c r="CN2261" s="9"/>
      <c r="CO2261" s="9"/>
      <c r="CP2261" s="9"/>
      <c r="CQ2261" s="9"/>
      <c r="CR2261" s="9"/>
      <c r="CS2261" s="9"/>
      <c r="CT2261" s="9"/>
      <c r="CU2261" s="9"/>
      <c r="CV2261" s="9"/>
      <c r="CW2261" s="9"/>
      <c r="CX2261" s="9"/>
      <c r="CY2261" s="9"/>
      <c r="CZ2261" s="9"/>
      <c r="DA2261" s="9"/>
      <c r="DB2261" s="9"/>
      <c r="DC2261" s="9"/>
      <c r="DD2261" s="9"/>
      <c r="DE2261" s="9"/>
      <c r="DF2261" s="9"/>
      <c r="DG2261" s="9"/>
      <c r="DH2261" s="9"/>
      <c r="DI2261" s="9"/>
      <c r="DJ2261" s="9"/>
      <c r="DK2261" s="9"/>
      <c r="DL2261" s="9"/>
      <c r="DM2261" s="9"/>
      <c r="DN2261" s="9"/>
      <c r="DO2261" s="9"/>
      <c r="DP2261" s="9"/>
      <c r="DQ2261" s="9"/>
    </row>
    <row r="2262" spans="1:121" hidden="1">
      <c r="A2262" s="9"/>
      <c r="B2262" s="9"/>
      <c r="C2262" s="9"/>
      <c r="D2262" s="9"/>
      <c r="E2262" s="9"/>
      <c r="F2262" s="9"/>
      <c r="G2262" s="9"/>
      <c r="H2262" s="9"/>
      <c r="I2262" s="9"/>
      <c r="J2262" s="9"/>
      <c r="K2262" s="9"/>
      <c r="L2262" s="9"/>
      <c r="M2262" s="9"/>
      <c r="N2262" s="9"/>
      <c r="O2262" s="9"/>
      <c r="P2262" s="9"/>
      <c r="Q2262" s="9"/>
      <c r="R2262" s="9"/>
      <c r="S2262" s="9"/>
      <c r="T2262" s="9"/>
      <c r="U2262" s="9"/>
      <c r="V2262" s="9"/>
      <c r="W2262" s="9"/>
      <c r="X2262" s="9"/>
      <c r="Y2262" s="9"/>
      <c r="Z2262" s="9"/>
      <c r="AA2262" s="9"/>
      <c r="AB2262" s="9"/>
      <c r="AC2262" s="9"/>
      <c r="AD2262" s="9"/>
      <c r="AE2262" s="9"/>
      <c r="AF2262" s="9"/>
      <c r="AG2262" s="9"/>
      <c r="AH2262" s="9"/>
      <c r="AI2262" s="9"/>
      <c r="AJ2262" s="9"/>
      <c r="AK2262" s="9"/>
      <c r="AL2262" s="9"/>
      <c r="AM2262" s="9"/>
      <c r="AN2262" s="9"/>
      <c r="AO2262" s="9"/>
      <c r="AP2262" s="9"/>
      <c r="AQ2262" s="9"/>
      <c r="AR2262" s="9"/>
      <c r="AS2262" s="9"/>
      <c r="AT2262" s="9"/>
      <c r="AU2262" s="9"/>
      <c r="AV2262" s="9"/>
      <c r="AW2262" s="9"/>
      <c r="AX2262" s="9"/>
      <c r="AY2262" s="9"/>
      <c r="AZ2262" s="9"/>
      <c r="BA2262" s="9"/>
      <c r="BB2262" s="9"/>
      <c r="BC2262" s="9"/>
      <c r="BD2262" s="9"/>
      <c r="BE2262" s="9"/>
      <c r="BF2262" s="9"/>
      <c r="BG2262" s="9"/>
      <c r="BH2262" s="9"/>
      <c r="BI2262" s="9"/>
      <c r="BJ2262" s="9"/>
      <c r="BK2262" s="9"/>
      <c r="BL2262" s="9"/>
      <c r="BM2262" s="9"/>
      <c r="BN2262" s="9"/>
      <c r="BO2262" s="9"/>
      <c r="BP2262" s="9"/>
      <c r="BQ2262" s="9"/>
      <c r="BR2262" s="9"/>
      <c r="BS2262" s="9"/>
      <c r="BT2262" s="9"/>
      <c r="BU2262" s="9"/>
      <c r="BV2262" s="9"/>
      <c r="BW2262" s="9"/>
      <c r="BX2262" s="9"/>
      <c r="BY2262" s="9"/>
      <c r="BZ2262" s="9"/>
      <c r="CA2262" s="9"/>
      <c r="CB2262" s="9"/>
      <c r="CC2262" s="9"/>
      <c r="CD2262" s="9"/>
      <c r="CE2262" s="9"/>
      <c r="CF2262" s="9"/>
      <c r="CG2262" s="9"/>
      <c r="CH2262" s="9"/>
      <c r="CI2262" s="9"/>
      <c r="CJ2262" s="9"/>
      <c r="CK2262" s="9"/>
      <c r="CL2262" s="9"/>
      <c r="CM2262" s="9"/>
      <c r="CN2262" s="9"/>
      <c r="CO2262" s="9"/>
      <c r="CP2262" s="9"/>
      <c r="CQ2262" s="9"/>
      <c r="CR2262" s="9"/>
      <c r="CS2262" s="9"/>
      <c r="CT2262" s="9"/>
      <c r="CU2262" s="9"/>
      <c r="CV2262" s="9"/>
      <c r="CW2262" s="9"/>
      <c r="CX2262" s="9"/>
      <c r="CY2262" s="9"/>
      <c r="CZ2262" s="9"/>
      <c r="DA2262" s="9"/>
      <c r="DB2262" s="9"/>
      <c r="DC2262" s="9"/>
      <c r="DD2262" s="9"/>
      <c r="DE2262" s="9"/>
      <c r="DF2262" s="9"/>
      <c r="DG2262" s="9"/>
      <c r="DH2262" s="9"/>
      <c r="DI2262" s="9"/>
      <c r="DJ2262" s="9"/>
      <c r="DK2262" s="9"/>
      <c r="DL2262" s="9"/>
      <c r="DM2262" s="9"/>
      <c r="DN2262" s="9"/>
      <c r="DO2262" s="9"/>
      <c r="DP2262" s="9"/>
      <c r="DQ2262" s="9"/>
    </row>
    <row r="2263" spans="1:121" hidden="1">
      <c r="A2263" s="9"/>
      <c r="B2263" s="9"/>
      <c r="C2263" s="9"/>
      <c r="D2263" s="9"/>
      <c r="E2263" s="9"/>
      <c r="F2263" s="9"/>
      <c r="G2263" s="9"/>
      <c r="H2263" s="9"/>
      <c r="I2263" s="9"/>
      <c r="J2263" s="9"/>
      <c r="K2263" s="9"/>
      <c r="L2263" s="9"/>
      <c r="M2263" s="9"/>
      <c r="N2263" s="9"/>
      <c r="O2263" s="9"/>
      <c r="P2263" s="9"/>
      <c r="Q2263" s="9"/>
      <c r="R2263" s="9"/>
      <c r="S2263" s="9"/>
      <c r="T2263" s="9"/>
      <c r="U2263" s="9"/>
      <c r="V2263" s="9"/>
      <c r="W2263" s="9"/>
      <c r="X2263" s="9"/>
      <c r="Y2263" s="9"/>
      <c r="Z2263" s="9"/>
      <c r="AA2263" s="9"/>
      <c r="AB2263" s="9"/>
      <c r="AC2263" s="9"/>
      <c r="AD2263" s="9"/>
      <c r="AE2263" s="9"/>
      <c r="AF2263" s="9"/>
      <c r="AG2263" s="9"/>
      <c r="AH2263" s="9"/>
      <c r="AI2263" s="9"/>
      <c r="AJ2263" s="9"/>
      <c r="AK2263" s="9"/>
      <c r="AL2263" s="9"/>
      <c r="AM2263" s="9"/>
      <c r="AN2263" s="9"/>
      <c r="AO2263" s="9"/>
      <c r="AP2263" s="9"/>
      <c r="AQ2263" s="9"/>
      <c r="AR2263" s="9"/>
      <c r="AS2263" s="9"/>
      <c r="AT2263" s="9"/>
      <c r="AU2263" s="9"/>
      <c r="AV2263" s="9"/>
      <c r="AW2263" s="9"/>
      <c r="AX2263" s="9"/>
      <c r="AY2263" s="9"/>
      <c r="AZ2263" s="9"/>
      <c r="BA2263" s="9"/>
      <c r="BB2263" s="9"/>
      <c r="BC2263" s="9"/>
      <c r="BD2263" s="9"/>
      <c r="BE2263" s="9"/>
      <c r="BF2263" s="9"/>
      <c r="BG2263" s="9"/>
      <c r="BH2263" s="9"/>
      <c r="BI2263" s="9"/>
      <c r="BJ2263" s="9"/>
      <c r="BK2263" s="9"/>
      <c r="BL2263" s="9"/>
      <c r="BM2263" s="9"/>
      <c r="BN2263" s="9"/>
      <c r="BO2263" s="9"/>
      <c r="BP2263" s="9"/>
      <c r="BQ2263" s="9"/>
      <c r="BR2263" s="9"/>
      <c r="BS2263" s="9"/>
      <c r="BT2263" s="9"/>
      <c r="BU2263" s="9"/>
      <c r="BV2263" s="9"/>
      <c r="BW2263" s="9"/>
      <c r="BX2263" s="9"/>
      <c r="BY2263" s="9"/>
      <c r="BZ2263" s="9"/>
      <c r="CA2263" s="9"/>
      <c r="CB2263" s="9"/>
      <c r="CC2263" s="9"/>
      <c r="CD2263" s="9"/>
      <c r="CE2263" s="9"/>
      <c r="CF2263" s="9"/>
      <c r="CG2263" s="9"/>
      <c r="CH2263" s="9"/>
      <c r="CI2263" s="9"/>
      <c r="CJ2263" s="9"/>
      <c r="CK2263" s="9"/>
      <c r="CL2263" s="9"/>
      <c r="CM2263" s="9"/>
      <c r="CN2263" s="9"/>
      <c r="CO2263" s="9"/>
      <c r="CP2263" s="9"/>
      <c r="CQ2263" s="9"/>
      <c r="CR2263" s="9"/>
      <c r="CS2263" s="9"/>
      <c r="CT2263" s="9"/>
      <c r="CU2263" s="9"/>
      <c r="CV2263" s="9"/>
      <c r="CW2263" s="9"/>
      <c r="CX2263" s="9"/>
      <c r="CY2263" s="9"/>
      <c r="CZ2263" s="9"/>
      <c r="DA2263" s="9"/>
      <c r="DB2263" s="9"/>
      <c r="DC2263" s="9"/>
      <c r="DD2263" s="9"/>
      <c r="DE2263" s="9"/>
      <c r="DF2263" s="9"/>
      <c r="DG2263" s="9"/>
      <c r="DH2263" s="9"/>
      <c r="DI2263" s="9"/>
      <c r="DJ2263" s="9"/>
      <c r="DK2263" s="9"/>
      <c r="DL2263" s="9"/>
      <c r="DM2263" s="9"/>
      <c r="DN2263" s="9"/>
      <c r="DO2263" s="9"/>
      <c r="DP2263" s="9"/>
      <c r="DQ2263" s="9"/>
    </row>
    <row r="2264" spans="1:121" hidden="1">
      <c r="A2264" s="9"/>
      <c r="B2264" s="9"/>
      <c r="C2264" s="9"/>
      <c r="D2264" s="9"/>
      <c r="E2264" s="9"/>
      <c r="F2264" s="9"/>
      <c r="G2264" s="9"/>
      <c r="H2264" s="9"/>
      <c r="I2264" s="9"/>
      <c r="J2264" s="9"/>
      <c r="K2264" s="9"/>
      <c r="L2264" s="9"/>
      <c r="M2264" s="9"/>
      <c r="N2264" s="9"/>
      <c r="O2264" s="9"/>
      <c r="P2264" s="9"/>
      <c r="Q2264" s="9"/>
      <c r="R2264" s="9"/>
      <c r="S2264" s="9"/>
      <c r="T2264" s="9"/>
      <c r="U2264" s="9"/>
      <c r="V2264" s="9"/>
      <c r="W2264" s="9"/>
      <c r="X2264" s="9"/>
      <c r="Y2264" s="9"/>
      <c r="Z2264" s="9"/>
      <c r="AA2264" s="9"/>
      <c r="AB2264" s="9"/>
      <c r="AC2264" s="9"/>
      <c r="AD2264" s="9"/>
      <c r="AE2264" s="9"/>
      <c r="AF2264" s="9"/>
      <c r="AG2264" s="9"/>
      <c r="AH2264" s="9"/>
      <c r="AI2264" s="9"/>
      <c r="AJ2264" s="9"/>
      <c r="AK2264" s="9"/>
      <c r="AL2264" s="9"/>
      <c r="AM2264" s="9"/>
      <c r="AN2264" s="9"/>
      <c r="AO2264" s="9"/>
      <c r="AP2264" s="9"/>
      <c r="AQ2264" s="9"/>
      <c r="AR2264" s="9"/>
      <c r="AS2264" s="9"/>
      <c r="AT2264" s="9"/>
      <c r="AU2264" s="9"/>
      <c r="AV2264" s="9"/>
      <c r="AW2264" s="9"/>
      <c r="AX2264" s="9"/>
      <c r="AY2264" s="9"/>
      <c r="AZ2264" s="9"/>
      <c r="BA2264" s="9"/>
      <c r="BB2264" s="9"/>
      <c r="BC2264" s="9"/>
      <c r="BD2264" s="9"/>
      <c r="BE2264" s="9"/>
      <c r="BF2264" s="9"/>
      <c r="BG2264" s="9"/>
      <c r="BH2264" s="9"/>
      <c r="BI2264" s="9"/>
      <c r="BJ2264" s="9"/>
      <c r="BK2264" s="9"/>
      <c r="BL2264" s="9"/>
      <c r="BM2264" s="9"/>
      <c r="BN2264" s="9"/>
      <c r="BO2264" s="9"/>
      <c r="BP2264" s="9"/>
      <c r="BQ2264" s="9"/>
      <c r="BR2264" s="9"/>
      <c r="BS2264" s="9"/>
      <c r="BT2264" s="9"/>
      <c r="BU2264" s="9"/>
      <c r="BV2264" s="9"/>
      <c r="BW2264" s="9"/>
      <c r="BX2264" s="9"/>
      <c r="BY2264" s="9"/>
      <c r="BZ2264" s="9"/>
      <c r="CA2264" s="9"/>
      <c r="CB2264" s="9"/>
      <c r="CC2264" s="9"/>
      <c r="CD2264" s="9"/>
      <c r="CE2264" s="9"/>
      <c r="CF2264" s="9"/>
      <c r="CG2264" s="9"/>
      <c r="CH2264" s="9"/>
      <c r="CI2264" s="9"/>
      <c r="CJ2264" s="9"/>
      <c r="CK2264" s="9"/>
      <c r="CL2264" s="9"/>
      <c r="CM2264" s="9"/>
      <c r="CN2264" s="9"/>
      <c r="CO2264" s="9"/>
      <c r="CP2264" s="9"/>
      <c r="CQ2264" s="9"/>
      <c r="CR2264" s="9"/>
      <c r="CS2264" s="9"/>
      <c r="CT2264" s="9"/>
      <c r="CU2264" s="9"/>
      <c r="CV2264" s="9"/>
      <c r="CW2264" s="9"/>
      <c r="CX2264" s="9"/>
      <c r="CY2264" s="9"/>
      <c r="CZ2264" s="9"/>
      <c r="DA2264" s="9"/>
      <c r="DB2264" s="9"/>
      <c r="DC2264" s="9"/>
      <c r="DD2264" s="9"/>
      <c r="DE2264" s="9"/>
      <c r="DF2264" s="9"/>
      <c r="DG2264" s="9"/>
      <c r="DH2264" s="9"/>
      <c r="DI2264" s="9"/>
      <c r="DJ2264" s="9"/>
      <c r="DK2264" s="9"/>
      <c r="DL2264" s="9"/>
      <c r="DM2264" s="9"/>
      <c r="DN2264" s="9"/>
      <c r="DO2264" s="9"/>
      <c r="DP2264" s="9"/>
      <c r="DQ2264" s="9"/>
    </row>
    <row r="2265" spans="1:121" hidden="1">
      <c r="A2265" s="9"/>
      <c r="B2265" s="9"/>
      <c r="C2265" s="9"/>
      <c r="D2265" s="9"/>
      <c r="E2265" s="9"/>
      <c r="F2265" s="9"/>
      <c r="G2265" s="9"/>
      <c r="H2265" s="9"/>
      <c r="I2265" s="9"/>
      <c r="J2265" s="9"/>
      <c r="K2265" s="9"/>
      <c r="L2265" s="9"/>
      <c r="M2265" s="9"/>
      <c r="N2265" s="9"/>
      <c r="O2265" s="9"/>
      <c r="P2265" s="9"/>
      <c r="Q2265" s="9"/>
      <c r="R2265" s="9"/>
      <c r="S2265" s="9"/>
      <c r="T2265" s="9"/>
      <c r="U2265" s="9"/>
      <c r="V2265" s="9"/>
      <c r="W2265" s="9"/>
      <c r="X2265" s="9"/>
      <c r="Y2265" s="9"/>
      <c r="Z2265" s="9"/>
      <c r="AA2265" s="9"/>
      <c r="AB2265" s="9"/>
      <c r="AC2265" s="9"/>
      <c r="AD2265" s="9"/>
      <c r="AE2265" s="9"/>
      <c r="AF2265" s="9"/>
      <c r="AG2265" s="9"/>
      <c r="AH2265" s="9"/>
      <c r="AI2265" s="9"/>
      <c r="AJ2265" s="9"/>
      <c r="AK2265" s="9"/>
      <c r="AL2265" s="9"/>
      <c r="AM2265" s="9"/>
      <c r="AN2265" s="9"/>
      <c r="AO2265" s="9"/>
      <c r="AP2265" s="9"/>
      <c r="AQ2265" s="9"/>
      <c r="AR2265" s="9"/>
      <c r="AS2265" s="9"/>
      <c r="AT2265" s="9"/>
      <c r="AU2265" s="9"/>
      <c r="AV2265" s="9"/>
      <c r="AW2265" s="9"/>
      <c r="AX2265" s="9"/>
      <c r="AY2265" s="9"/>
      <c r="AZ2265" s="9"/>
      <c r="BA2265" s="9"/>
      <c r="BB2265" s="9"/>
      <c r="BC2265" s="9"/>
      <c r="BD2265" s="9"/>
      <c r="BE2265" s="9"/>
      <c r="BF2265" s="9"/>
      <c r="BG2265" s="9"/>
      <c r="BH2265" s="9"/>
      <c r="BI2265" s="9"/>
      <c r="BJ2265" s="9"/>
      <c r="BK2265" s="9"/>
      <c r="BL2265" s="9"/>
      <c r="BM2265" s="9"/>
      <c r="BN2265" s="9"/>
      <c r="BO2265" s="9"/>
      <c r="BP2265" s="9"/>
      <c r="BQ2265" s="9"/>
      <c r="BR2265" s="9"/>
      <c r="BS2265" s="9"/>
      <c r="BT2265" s="9"/>
      <c r="BU2265" s="9"/>
      <c r="BV2265" s="9"/>
      <c r="BW2265" s="9"/>
      <c r="BX2265" s="9"/>
      <c r="BY2265" s="9"/>
      <c r="BZ2265" s="9"/>
      <c r="CA2265" s="9"/>
      <c r="CB2265" s="9"/>
      <c r="CC2265" s="9"/>
      <c r="CD2265" s="9"/>
      <c r="CE2265" s="9"/>
      <c r="CF2265" s="9"/>
      <c r="CG2265" s="9"/>
      <c r="CH2265" s="9"/>
      <c r="CI2265" s="9"/>
      <c r="CJ2265" s="9"/>
      <c r="CK2265" s="9"/>
      <c r="CL2265" s="9"/>
      <c r="CM2265" s="9"/>
      <c r="CN2265" s="9"/>
      <c r="CO2265" s="9"/>
      <c r="CP2265" s="9"/>
      <c r="CQ2265" s="9"/>
      <c r="CR2265" s="9"/>
      <c r="CS2265" s="9"/>
      <c r="CT2265" s="9"/>
      <c r="CU2265" s="9"/>
      <c r="CV2265" s="9"/>
      <c r="CW2265" s="9"/>
      <c r="CX2265" s="9"/>
      <c r="CY2265" s="9"/>
      <c r="CZ2265" s="9"/>
      <c r="DA2265" s="9"/>
      <c r="DB2265" s="9"/>
      <c r="DC2265" s="9"/>
      <c r="DD2265" s="9"/>
      <c r="DE2265" s="9"/>
      <c r="DF2265" s="9"/>
      <c r="DG2265" s="9"/>
      <c r="DH2265" s="9"/>
      <c r="DI2265" s="9"/>
      <c r="DJ2265" s="9"/>
      <c r="DK2265" s="9"/>
      <c r="DL2265" s="9"/>
      <c r="DM2265" s="9"/>
      <c r="DN2265" s="9"/>
      <c r="DO2265" s="9"/>
      <c r="DP2265" s="9"/>
      <c r="DQ2265" s="9"/>
    </row>
    <row r="2266" spans="1:121" hidden="1">
      <c r="A2266" s="9"/>
      <c r="B2266" s="9"/>
      <c r="C2266" s="9"/>
      <c r="D2266" s="9"/>
      <c r="E2266" s="9"/>
      <c r="F2266" s="9"/>
      <c r="G2266" s="9"/>
      <c r="H2266" s="9"/>
      <c r="I2266" s="9"/>
      <c r="J2266" s="9"/>
      <c r="K2266" s="9"/>
      <c r="L2266" s="9"/>
      <c r="M2266" s="9"/>
      <c r="N2266" s="9"/>
      <c r="O2266" s="9"/>
      <c r="P2266" s="9"/>
      <c r="Q2266" s="9"/>
      <c r="R2266" s="9"/>
      <c r="S2266" s="9"/>
      <c r="T2266" s="9"/>
      <c r="U2266" s="9"/>
      <c r="V2266" s="9"/>
      <c r="W2266" s="9"/>
      <c r="X2266" s="9"/>
      <c r="Y2266" s="9"/>
      <c r="Z2266" s="9"/>
      <c r="AA2266" s="9"/>
      <c r="AB2266" s="9"/>
      <c r="AC2266" s="9"/>
      <c r="AD2266" s="9"/>
      <c r="AE2266" s="9"/>
      <c r="AF2266" s="9"/>
      <c r="AG2266" s="9"/>
      <c r="AH2266" s="9"/>
      <c r="AI2266" s="9"/>
      <c r="AJ2266" s="9"/>
      <c r="AK2266" s="9"/>
      <c r="AL2266" s="9"/>
      <c r="AM2266" s="9"/>
      <c r="AN2266" s="9"/>
      <c r="AO2266" s="9"/>
      <c r="AP2266" s="9"/>
      <c r="AQ2266" s="9"/>
      <c r="AR2266" s="9"/>
      <c r="AS2266" s="9"/>
      <c r="AT2266" s="9"/>
      <c r="AU2266" s="9"/>
      <c r="AV2266" s="9"/>
      <c r="AW2266" s="9"/>
      <c r="AX2266" s="9"/>
      <c r="AY2266" s="9"/>
      <c r="AZ2266" s="9"/>
      <c r="BA2266" s="9"/>
      <c r="BB2266" s="9"/>
      <c r="BC2266" s="9"/>
      <c r="BD2266" s="9"/>
      <c r="BE2266" s="9"/>
      <c r="BF2266" s="9"/>
      <c r="BG2266" s="9"/>
      <c r="BH2266" s="9"/>
      <c r="BI2266" s="9"/>
      <c r="BJ2266" s="9"/>
      <c r="BK2266" s="9"/>
      <c r="BL2266" s="9"/>
      <c r="BM2266" s="9"/>
      <c r="BN2266" s="9"/>
      <c r="BO2266" s="9"/>
      <c r="BP2266" s="9"/>
      <c r="BQ2266" s="9"/>
      <c r="BR2266" s="9"/>
      <c r="BS2266" s="9"/>
      <c r="BT2266" s="9"/>
      <c r="BU2266" s="9"/>
      <c r="BV2266" s="9"/>
      <c r="BW2266" s="9"/>
      <c r="BX2266" s="9"/>
      <c r="BY2266" s="9"/>
      <c r="BZ2266" s="9"/>
      <c r="CA2266" s="9"/>
      <c r="CB2266" s="9"/>
      <c r="CC2266" s="9"/>
      <c r="CD2266" s="9"/>
      <c r="CE2266" s="9"/>
      <c r="CF2266" s="9"/>
      <c r="CG2266" s="9"/>
      <c r="CH2266" s="9"/>
      <c r="CI2266" s="9"/>
      <c r="CJ2266" s="9"/>
      <c r="CK2266" s="9"/>
      <c r="CL2266" s="9"/>
      <c r="CM2266" s="9"/>
      <c r="CN2266" s="9"/>
      <c r="CO2266" s="9"/>
      <c r="CP2266" s="9"/>
      <c r="CQ2266" s="9"/>
      <c r="CR2266" s="9"/>
      <c r="CS2266" s="9"/>
      <c r="CT2266" s="9"/>
      <c r="CU2266" s="9"/>
      <c r="CV2266" s="9"/>
      <c r="CW2266" s="9"/>
      <c r="CX2266" s="9"/>
      <c r="CY2266" s="9"/>
      <c r="CZ2266" s="9"/>
      <c r="DA2266" s="9"/>
      <c r="DB2266" s="9"/>
      <c r="DC2266" s="9"/>
      <c r="DD2266" s="9"/>
      <c r="DE2266" s="9"/>
      <c r="DF2266" s="9"/>
      <c r="DG2266" s="9"/>
      <c r="DH2266" s="9"/>
      <c r="DI2266" s="9"/>
      <c r="DJ2266" s="9"/>
      <c r="DK2266" s="9"/>
      <c r="DL2266" s="9"/>
      <c r="DM2266" s="9"/>
      <c r="DN2266" s="9"/>
      <c r="DO2266" s="9"/>
      <c r="DP2266" s="9"/>
      <c r="DQ2266" s="9"/>
    </row>
    <row r="2267" spans="1:121" hidden="1">
      <c r="A2267" s="9"/>
      <c r="B2267" s="9"/>
      <c r="C2267" s="9"/>
      <c r="D2267" s="9"/>
      <c r="E2267" s="9"/>
      <c r="F2267" s="9"/>
      <c r="G2267" s="9"/>
      <c r="H2267" s="9"/>
      <c r="I2267" s="9"/>
      <c r="J2267" s="9"/>
      <c r="K2267" s="9"/>
      <c r="L2267" s="9"/>
      <c r="M2267" s="9"/>
      <c r="N2267" s="9"/>
      <c r="O2267" s="9"/>
      <c r="P2267" s="9"/>
      <c r="Q2267" s="9"/>
      <c r="R2267" s="9"/>
      <c r="S2267" s="9"/>
      <c r="T2267" s="9"/>
      <c r="U2267" s="9"/>
      <c r="V2267" s="9"/>
      <c r="W2267" s="9"/>
      <c r="X2267" s="9"/>
      <c r="Y2267" s="9"/>
      <c r="Z2267" s="9"/>
      <c r="AA2267" s="9"/>
      <c r="AB2267" s="9"/>
      <c r="AC2267" s="9"/>
      <c r="AD2267" s="9"/>
      <c r="AE2267" s="9"/>
      <c r="AF2267" s="9"/>
      <c r="AG2267" s="9"/>
      <c r="AH2267" s="9"/>
      <c r="AI2267" s="9"/>
      <c r="AJ2267" s="9"/>
      <c r="AK2267" s="9"/>
      <c r="AL2267" s="9"/>
      <c r="AM2267" s="9"/>
      <c r="AN2267" s="9"/>
      <c r="AO2267" s="9"/>
      <c r="AP2267" s="9"/>
      <c r="AQ2267" s="9"/>
      <c r="AR2267" s="9"/>
      <c r="AS2267" s="9"/>
      <c r="AT2267" s="9"/>
      <c r="AU2267" s="9"/>
      <c r="AV2267" s="9"/>
      <c r="AW2267" s="9"/>
      <c r="AX2267" s="9"/>
      <c r="AY2267" s="9"/>
      <c r="AZ2267" s="9"/>
      <c r="BA2267" s="9"/>
      <c r="BB2267" s="9"/>
      <c r="BC2267" s="9"/>
      <c r="BD2267" s="9"/>
      <c r="BE2267" s="9"/>
      <c r="BF2267" s="9"/>
      <c r="BG2267" s="9"/>
      <c r="BH2267" s="9"/>
      <c r="BI2267" s="9"/>
      <c r="BJ2267" s="9"/>
      <c r="BK2267" s="9"/>
      <c r="BL2267" s="9"/>
      <c r="BM2267" s="9"/>
      <c r="BN2267" s="9"/>
      <c r="BO2267" s="9"/>
      <c r="BP2267" s="9"/>
      <c r="BQ2267" s="9"/>
      <c r="BR2267" s="9"/>
      <c r="BS2267" s="9"/>
      <c r="BT2267" s="9"/>
      <c r="BU2267" s="9"/>
      <c r="BV2267" s="9"/>
      <c r="BW2267" s="9"/>
      <c r="BX2267" s="9"/>
      <c r="BY2267" s="9"/>
      <c r="BZ2267" s="9"/>
      <c r="CA2267" s="9"/>
      <c r="CB2267" s="9"/>
      <c r="CC2267" s="9"/>
      <c r="CD2267" s="9"/>
      <c r="CE2267" s="9"/>
      <c r="CF2267" s="9"/>
      <c r="CG2267" s="9"/>
      <c r="CH2267" s="9"/>
      <c r="CI2267" s="9"/>
      <c r="CJ2267" s="9"/>
      <c r="CK2267" s="9"/>
      <c r="CL2267" s="9"/>
      <c r="CM2267" s="9"/>
      <c r="CN2267" s="9"/>
      <c r="CO2267" s="9"/>
      <c r="CP2267" s="9"/>
      <c r="CQ2267" s="9"/>
      <c r="CR2267" s="9"/>
      <c r="CS2267" s="9"/>
      <c r="CT2267" s="9"/>
      <c r="CU2267" s="9"/>
      <c r="CV2267" s="9"/>
      <c r="CW2267" s="9"/>
      <c r="CX2267" s="9"/>
      <c r="CY2267" s="9"/>
      <c r="CZ2267" s="9"/>
      <c r="DA2267" s="9"/>
      <c r="DB2267" s="9"/>
      <c r="DC2267" s="9"/>
      <c r="DD2267" s="9"/>
      <c r="DE2267" s="9"/>
      <c r="DF2267" s="9"/>
      <c r="DG2267" s="9"/>
      <c r="DH2267" s="9"/>
      <c r="DI2267" s="9"/>
      <c r="DJ2267" s="9"/>
      <c r="DK2267" s="9"/>
      <c r="DL2267" s="9"/>
      <c r="DM2267" s="9"/>
      <c r="DN2267" s="9"/>
      <c r="DO2267" s="9"/>
      <c r="DP2267" s="9"/>
      <c r="DQ2267" s="9"/>
    </row>
    <row r="2268" spans="1:121" hidden="1">
      <c r="A2268" s="9"/>
      <c r="B2268" s="9"/>
      <c r="C2268" s="9"/>
      <c r="D2268" s="9"/>
      <c r="E2268" s="9"/>
      <c r="F2268" s="9"/>
      <c r="G2268" s="9"/>
      <c r="H2268" s="9"/>
      <c r="I2268" s="9"/>
      <c r="J2268" s="9"/>
      <c r="K2268" s="9"/>
      <c r="L2268" s="9"/>
      <c r="M2268" s="9"/>
      <c r="N2268" s="9"/>
      <c r="O2268" s="9"/>
      <c r="P2268" s="9"/>
      <c r="Q2268" s="9"/>
      <c r="R2268" s="9"/>
      <c r="S2268" s="9"/>
      <c r="T2268" s="9"/>
      <c r="U2268" s="9"/>
      <c r="V2268" s="9"/>
      <c r="W2268" s="9"/>
      <c r="X2268" s="9"/>
      <c r="Y2268" s="9"/>
      <c r="Z2268" s="9"/>
      <c r="AA2268" s="9"/>
      <c r="AB2268" s="9"/>
      <c r="AC2268" s="9"/>
      <c r="AD2268" s="9"/>
      <c r="AE2268" s="9"/>
      <c r="AF2268" s="9"/>
      <c r="AG2268" s="9"/>
      <c r="AH2268" s="9"/>
      <c r="AI2268" s="9"/>
      <c r="AJ2268" s="9"/>
      <c r="AK2268" s="9"/>
      <c r="AL2268" s="9"/>
      <c r="AM2268" s="9"/>
      <c r="AN2268" s="9"/>
      <c r="AO2268" s="9"/>
      <c r="AP2268" s="9"/>
      <c r="AQ2268" s="9"/>
      <c r="AR2268" s="9"/>
      <c r="AS2268" s="9"/>
      <c r="AT2268" s="9"/>
      <c r="AU2268" s="9"/>
      <c r="AV2268" s="9"/>
      <c r="AW2268" s="9"/>
      <c r="AX2268" s="9"/>
      <c r="AY2268" s="9"/>
      <c r="AZ2268" s="9"/>
      <c r="BA2268" s="9"/>
      <c r="BB2268" s="9"/>
      <c r="BC2268" s="9"/>
      <c r="BD2268" s="9"/>
      <c r="BE2268" s="9"/>
      <c r="BF2268" s="9"/>
      <c r="BG2268" s="9"/>
      <c r="BH2268" s="9"/>
      <c r="BI2268" s="9"/>
      <c r="BJ2268" s="9"/>
      <c r="BK2268" s="9"/>
      <c r="BL2268" s="9"/>
      <c r="BM2268" s="9"/>
      <c r="BN2268" s="9"/>
      <c r="BO2268" s="9"/>
      <c r="BP2268" s="9"/>
      <c r="BQ2268" s="9"/>
      <c r="BR2268" s="9"/>
      <c r="BS2268" s="9"/>
      <c r="BT2268" s="9"/>
      <c r="BU2268" s="9"/>
      <c r="BV2268" s="9"/>
      <c r="BW2268" s="9"/>
      <c r="BX2268" s="9"/>
      <c r="BY2268" s="9"/>
      <c r="BZ2268" s="9"/>
      <c r="CA2268" s="9"/>
      <c r="CB2268" s="9"/>
      <c r="CC2268" s="9"/>
      <c r="CD2268" s="9"/>
      <c r="CE2268" s="9"/>
      <c r="CF2268" s="9"/>
      <c r="CG2268" s="9"/>
      <c r="CH2268" s="9"/>
      <c r="CI2268" s="9"/>
      <c r="CJ2268" s="9"/>
      <c r="CK2268" s="9"/>
      <c r="CL2268" s="9"/>
      <c r="CM2268" s="9"/>
      <c r="CN2268" s="9"/>
      <c r="CO2268" s="9"/>
      <c r="CP2268" s="9"/>
      <c r="CQ2268" s="9"/>
      <c r="CR2268" s="9"/>
      <c r="CS2268" s="9"/>
      <c r="CT2268" s="9"/>
      <c r="CU2268" s="9"/>
      <c r="CV2268" s="9"/>
      <c r="CW2268" s="9"/>
      <c r="CX2268" s="9"/>
      <c r="CY2268" s="9"/>
      <c r="CZ2268" s="9"/>
      <c r="DA2268" s="9"/>
      <c r="DB2268" s="9"/>
      <c r="DC2268" s="9"/>
      <c r="DD2268" s="9"/>
      <c r="DE2268" s="9"/>
      <c r="DF2268" s="9"/>
      <c r="DG2268" s="9"/>
      <c r="DH2268" s="9"/>
      <c r="DI2268" s="9"/>
      <c r="DJ2268" s="9"/>
      <c r="DK2268" s="9"/>
      <c r="DL2268" s="9"/>
      <c r="DM2268" s="9"/>
      <c r="DN2268" s="9"/>
      <c r="DO2268" s="9"/>
      <c r="DP2268" s="9"/>
      <c r="DQ2268" s="9"/>
    </row>
    <row r="2269" spans="1:121" hidden="1">
      <c r="A2269" s="9"/>
      <c r="B2269" s="9"/>
      <c r="C2269" s="9"/>
      <c r="D2269" s="9"/>
      <c r="E2269" s="9"/>
      <c r="F2269" s="9"/>
      <c r="G2269" s="9"/>
      <c r="H2269" s="9"/>
      <c r="I2269" s="9"/>
      <c r="J2269" s="9"/>
      <c r="K2269" s="9"/>
      <c r="L2269" s="9"/>
      <c r="M2269" s="9"/>
      <c r="N2269" s="9"/>
      <c r="O2269" s="9"/>
      <c r="P2269" s="9"/>
      <c r="Q2269" s="9"/>
      <c r="R2269" s="9"/>
      <c r="S2269" s="9"/>
      <c r="T2269" s="9"/>
      <c r="U2269" s="9"/>
      <c r="V2269" s="9"/>
      <c r="W2269" s="9"/>
      <c r="X2269" s="9"/>
      <c r="Y2269" s="9"/>
      <c r="Z2269" s="9"/>
      <c r="AA2269" s="9"/>
      <c r="AB2269" s="9"/>
      <c r="AC2269" s="9"/>
      <c r="AD2269" s="9"/>
      <c r="AE2269" s="9"/>
      <c r="AF2269" s="9"/>
      <c r="AG2269" s="9"/>
      <c r="AH2269" s="9"/>
      <c r="AI2269" s="9"/>
      <c r="AJ2269" s="9"/>
      <c r="AK2269" s="9"/>
      <c r="AL2269" s="9"/>
      <c r="AM2269" s="9"/>
      <c r="AN2269" s="9"/>
      <c r="AO2269" s="9"/>
      <c r="AP2269" s="9"/>
      <c r="AQ2269" s="9"/>
      <c r="AR2269" s="9"/>
      <c r="AS2269" s="9"/>
      <c r="AT2269" s="9"/>
      <c r="AU2269" s="9"/>
      <c r="AV2269" s="9"/>
      <c r="AW2269" s="9"/>
      <c r="AX2269" s="9"/>
      <c r="AY2269" s="9"/>
      <c r="AZ2269" s="9"/>
      <c r="BA2269" s="9"/>
      <c r="BB2269" s="9"/>
      <c r="BC2269" s="9"/>
      <c r="BD2269" s="9"/>
      <c r="BE2269" s="9"/>
      <c r="BF2269" s="9"/>
      <c r="BG2269" s="9"/>
      <c r="BH2269" s="9"/>
      <c r="BI2269" s="9"/>
      <c r="BJ2269" s="9"/>
      <c r="BK2269" s="9"/>
      <c r="BL2269" s="9"/>
      <c r="BM2269" s="9"/>
      <c r="BN2269" s="9"/>
      <c r="BO2269" s="9"/>
      <c r="BP2269" s="9"/>
      <c r="BQ2269" s="9"/>
      <c r="BR2269" s="9"/>
      <c r="BS2269" s="9"/>
      <c r="BT2269" s="9"/>
      <c r="BU2269" s="9"/>
      <c r="BV2269" s="9"/>
      <c r="BW2269" s="9"/>
      <c r="BX2269" s="9"/>
      <c r="BY2269" s="9"/>
      <c r="BZ2269" s="9"/>
      <c r="CA2269" s="9"/>
      <c r="CB2269" s="9"/>
      <c r="CC2269" s="9"/>
      <c r="CD2269" s="9"/>
      <c r="CE2269" s="9"/>
      <c r="CF2269" s="9"/>
      <c r="CG2269" s="9"/>
      <c r="CH2269" s="9"/>
      <c r="CI2269" s="9"/>
      <c r="CJ2269" s="9"/>
      <c r="CK2269" s="9"/>
      <c r="CL2269" s="9"/>
      <c r="CM2269" s="9"/>
      <c r="CN2269" s="9"/>
      <c r="CO2269" s="9"/>
      <c r="CP2269" s="9"/>
      <c r="CQ2269" s="9"/>
      <c r="CR2269" s="9"/>
      <c r="CS2269" s="9"/>
      <c r="CT2269" s="9"/>
      <c r="CU2269" s="9"/>
      <c r="CV2269" s="9"/>
      <c r="CW2269" s="9"/>
      <c r="CX2269" s="9"/>
      <c r="CY2269" s="9"/>
      <c r="CZ2269" s="9"/>
      <c r="DA2269" s="9"/>
      <c r="DB2269" s="9"/>
      <c r="DC2269" s="9"/>
      <c r="DD2269" s="9"/>
      <c r="DE2269" s="9"/>
      <c r="DF2269" s="9"/>
      <c r="DG2269" s="9"/>
      <c r="DH2269" s="9"/>
      <c r="DI2269" s="9"/>
      <c r="DJ2269" s="9"/>
      <c r="DK2269" s="9"/>
      <c r="DL2269" s="9"/>
      <c r="DM2269" s="9"/>
      <c r="DN2269" s="9"/>
      <c r="DO2269" s="9"/>
      <c r="DP2269" s="9"/>
      <c r="DQ2269" s="9"/>
    </row>
    <row r="2270" spans="1:121" hidden="1">
      <c r="A2270" s="9"/>
      <c r="B2270" s="9"/>
      <c r="C2270" s="9"/>
      <c r="D2270" s="9"/>
      <c r="E2270" s="9"/>
      <c r="F2270" s="9"/>
      <c r="G2270" s="9"/>
      <c r="H2270" s="9"/>
      <c r="I2270" s="9"/>
      <c r="J2270" s="9"/>
      <c r="K2270" s="9"/>
      <c r="L2270" s="9"/>
      <c r="M2270" s="9"/>
      <c r="N2270" s="9"/>
      <c r="O2270" s="9"/>
      <c r="P2270" s="9"/>
      <c r="Q2270" s="9"/>
      <c r="R2270" s="9"/>
      <c r="S2270" s="9"/>
      <c r="T2270" s="9"/>
      <c r="U2270" s="9"/>
      <c r="V2270" s="9"/>
      <c r="W2270" s="9"/>
      <c r="X2270" s="9"/>
      <c r="Y2270" s="9"/>
      <c r="Z2270" s="9"/>
      <c r="AA2270" s="9"/>
      <c r="AB2270" s="9"/>
      <c r="AC2270" s="9"/>
      <c r="AD2270" s="9"/>
      <c r="AE2270" s="9"/>
      <c r="AF2270" s="9"/>
      <c r="AG2270" s="9"/>
      <c r="AH2270" s="9"/>
      <c r="AI2270" s="9"/>
      <c r="AJ2270" s="9"/>
      <c r="AK2270" s="9"/>
      <c r="AL2270" s="9"/>
      <c r="AM2270" s="9"/>
      <c r="AN2270" s="9"/>
      <c r="AO2270" s="9"/>
      <c r="AP2270" s="9"/>
      <c r="AQ2270" s="9"/>
      <c r="AR2270" s="9"/>
      <c r="AS2270" s="9"/>
      <c r="AT2270" s="9"/>
      <c r="AU2270" s="9"/>
      <c r="AV2270" s="9"/>
      <c r="AW2270" s="9"/>
      <c r="AX2270" s="9"/>
      <c r="AY2270" s="9"/>
      <c r="AZ2270" s="9"/>
      <c r="BA2270" s="9"/>
      <c r="BB2270" s="9"/>
      <c r="BC2270" s="9"/>
      <c r="BD2270" s="9"/>
      <c r="BE2270" s="9"/>
      <c r="BF2270" s="9"/>
      <c r="BG2270" s="9"/>
      <c r="BH2270" s="9"/>
      <c r="BI2270" s="9"/>
      <c r="BJ2270" s="9"/>
      <c r="BK2270" s="9"/>
      <c r="BL2270" s="9"/>
      <c r="BM2270" s="9"/>
      <c r="BN2270" s="9"/>
      <c r="BO2270" s="9"/>
      <c r="BP2270" s="9"/>
      <c r="BQ2270" s="9"/>
      <c r="BR2270" s="9"/>
      <c r="BS2270" s="9"/>
      <c r="BT2270" s="9"/>
      <c r="BU2270" s="9"/>
      <c r="BV2270" s="9"/>
      <c r="BW2270" s="9"/>
      <c r="BX2270" s="9"/>
      <c r="BY2270" s="9"/>
      <c r="BZ2270" s="9"/>
      <c r="CA2270" s="9"/>
      <c r="CB2270" s="9"/>
      <c r="CC2270" s="9"/>
      <c r="CD2270" s="9"/>
      <c r="CE2270" s="9"/>
      <c r="CF2270" s="9"/>
      <c r="CG2270" s="9"/>
      <c r="CH2270" s="9"/>
      <c r="CI2270" s="9"/>
      <c r="CJ2270" s="9"/>
      <c r="CK2270" s="9"/>
      <c r="CL2270" s="9"/>
      <c r="CM2270" s="9"/>
      <c r="CN2270" s="9"/>
      <c r="CO2270" s="9"/>
      <c r="CP2270" s="9"/>
      <c r="CQ2270" s="9"/>
      <c r="CR2270" s="9"/>
      <c r="CS2270" s="9"/>
      <c r="CT2270" s="9"/>
      <c r="CU2270" s="9"/>
      <c r="CV2270" s="9"/>
      <c r="CW2270" s="9"/>
      <c r="CX2270" s="9"/>
      <c r="CY2270" s="9"/>
      <c r="CZ2270" s="9"/>
      <c r="DA2270" s="9"/>
      <c r="DB2270" s="9"/>
      <c r="DC2270" s="9"/>
      <c r="DD2270" s="9"/>
      <c r="DE2270" s="9"/>
      <c r="DF2270" s="9"/>
      <c r="DG2270" s="9"/>
      <c r="DH2270" s="9"/>
      <c r="DI2270" s="9"/>
      <c r="DJ2270" s="9"/>
      <c r="DK2270" s="9"/>
      <c r="DL2270" s="9"/>
      <c r="DM2270" s="9"/>
      <c r="DN2270" s="9"/>
      <c r="DO2270" s="9"/>
      <c r="DP2270" s="9"/>
      <c r="DQ2270" s="9"/>
    </row>
    <row r="2271" spans="1:121" hidden="1">
      <c r="A2271" s="9"/>
      <c r="B2271" s="9"/>
      <c r="C2271" s="9"/>
      <c r="D2271" s="9"/>
      <c r="E2271" s="9"/>
      <c r="F2271" s="9"/>
      <c r="G2271" s="9"/>
      <c r="H2271" s="9"/>
      <c r="I2271" s="9"/>
      <c r="J2271" s="9"/>
      <c r="K2271" s="9"/>
      <c r="L2271" s="9"/>
      <c r="M2271" s="9"/>
      <c r="N2271" s="9"/>
      <c r="O2271" s="9"/>
      <c r="P2271" s="9"/>
      <c r="Q2271" s="9"/>
      <c r="R2271" s="9"/>
      <c r="S2271" s="9"/>
      <c r="T2271" s="9"/>
      <c r="U2271" s="9"/>
      <c r="V2271" s="9"/>
      <c r="W2271" s="9"/>
      <c r="X2271" s="9"/>
      <c r="Y2271" s="9"/>
      <c r="Z2271" s="9"/>
      <c r="AA2271" s="9"/>
      <c r="AB2271" s="9"/>
      <c r="AC2271" s="9"/>
      <c r="AD2271" s="9"/>
      <c r="AE2271" s="9"/>
      <c r="AF2271" s="9"/>
      <c r="AG2271" s="9"/>
      <c r="AH2271" s="9"/>
      <c r="AI2271" s="9"/>
      <c r="AJ2271" s="9"/>
      <c r="AK2271" s="9"/>
      <c r="AL2271" s="9"/>
      <c r="AM2271" s="9"/>
      <c r="AN2271" s="9"/>
      <c r="AO2271" s="9"/>
      <c r="AP2271" s="9"/>
      <c r="AQ2271" s="9"/>
      <c r="AR2271" s="9"/>
      <c r="AS2271" s="9"/>
      <c r="AT2271" s="9"/>
      <c r="AU2271" s="9"/>
      <c r="AV2271" s="9"/>
      <c r="AW2271" s="9"/>
      <c r="AX2271" s="9"/>
      <c r="AY2271" s="9"/>
      <c r="AZ2271" s="9"/>
      <c r="BA2271" s="9"/>
      <c r="BB2271" s="9"/>
      <c r="BC2271" s="9"/>
      <c r="BD2271" s="9"/>
      <c r="BE2271" s="9"/>
      <c r="BF2271" s="9"/>
      <c r="BG2271" s="9"/>
      <c r="BH2271" s="9"/>
      <c r="BI2271" s="9"/>
      <c r="BJ2271" s="9"/>
      <c r="BK2271" s="9"/>
      <c r="BL2271" s="9"/>
      <c r="BM2271" s="9"/>
      <c r="BN2271" s="9"/>
      <c r="BO2271" s="9"/>
      <c r="BP2271" s="9"/>
      <c r="BQ2271" s="9"/>
      <c r="BR2271" s="9"/>
      <c r="BS2271" s="9"/>
      <c r="BT2271" s="9"/>
      <c r="BU2271" s="9"/>
      <c r="BV2271" s="9"/>
      <c r="BW2271" s="9"/>
      <c r="BX2271" s="9"/>
      <c r="BY2271" s="9"/>
      <c r="BZ2271" s="9"/>
      <c r="CA2271" s="9"/>
      <c r="CB2271" s="9"/>
      <c r="CC2271" s="9"/>
      <c r="CD2271" s="9"/>
      <c r="CE2271" s="9"/>
      <c r="CF2271" s="9"/>
      <c r="CG2271" s="9"/>
      <c r="CH2271" s="9"/>
      <c r="CI2271" s="9"/>
      <c r="CJ2271" s="9"/>
      <c r="CK2271" s="9"/>
      <c r="CL2271" s="9"/>
      <c r="CM2271" s="9"/>
      <c r="CN2271" s="9"/>
      <c r="CO2271" s="9"/>
      <c r="CP2271" s="9"/>
      <c r="CQ2271" s="9"/>
      <c r="CR2271" s="9"/>
      <c r="CS2271" s="9"/>
      <c r="CT2271" s="9"/>
      <c r="CU2271" s="9"/>
      <c r="CV2271" s="9"/>
      <c r="CW2271" s="9"/>
      <c r="CX2271" s="9"/>
      <c r="CY2271" s="9"/>
      <c r="CZ2271" s="9"/>
      <c r="DA2271" s="9"/>
      <c r="DB2271" s="9"/>
      <c r="DC2271" s="9"/>
      <c r="DD2271" s="9"/>
      <c r="DE2271" s="9"/>
      <c r="DF2271" s="9"/>
      <c r="DG2271" s="9"/>
      <c r="DH2271" s="9"/>
      <c r="DI2271" s="9"/>
      <c r="DJ2271" s="9"/>
      <c r="DK2271" s="9"/>
      <c r="DL2271" s="9"/>
      <c r="DM2271" s="9"/>
      <c r="DN2271" s="9"/>
      <c r="DO2271" s="9"/>
      <c r="DP2271" s="9"/>
      <c r="DQ2271" s="9"/>
    </row>
    <row r="2272" spans="1:121" hidden="1">
      <c r="A2272" s="9"/>
      <c r="B2272" s="9"/>
      <c r="C2272" s="9"/>
      <c r="D2272" s="9"/>
      <c r="E2272" s="9"/>
      <c r="F2272" s="9"/>
      <c r="G2272" s="9"/>
      <c r="H2272" s="9"/>
      <c r="I2272" s="9"/>
      <c r="J2272" s="9"/>
      <c r="K2272" s="9"/>
      <c r="L2272" s="9"/>
      <c r="M2272" s="9"/>
      <c r="N2272" s="9"/>
      <c r="O2272" s="9"/>
      <c r="P2272" s="9"/>
      <c r="Q2272" s="9"/>
      <c r="R2272" s="9"/>
      <c r="S2272" s="9"/>
      <c r="T2272" s="9"/>
      <c r="U2272" s="9"/>
      <c r="V2272" s="9"/>
      <c r="W2272" s="9"/>
      <c r="X2272" s="9"/>
      <c r="Y2272" s="9"/>
      <c r="Z2272" s="9"/>
      <c r="AA2272" s="9"/>
      <c r="AB2272" s="9"/>
      <c r="AC2272" s="9"/>
      <c r="AD2272" s="9"/>
      <c r="AE2272" s="9"/>
      <c r="AF2272" s="9"/>
      <c r="AG2272" s="9"/>
      <c r="AH2272" s="9"/>
      <c r="AI2272" s="9"/>
      <c r="AJ2272" s="9"/>
      <c r="AK2272" s="9"/>
      <c r="AL2272" s="9"/>
      <c r="AM2272" s="9"/>
      <c r="AN2272" s="9"/>
      <c r="AO2272" s="9"/>
      <c r="AP2272" s="9"/>
      <c r="AQ2272" s="9"/>
      <c r="AR2272" s="9"/>
      <c r="AS2272" s="9"/>
      <c r="AT2272" s="9"/>
      <c r="AU2272" s="9"/>
      <c r="AV2272" s="9"/>
      <c r="AW2272" s="9"/>
      <c r="AX2272" s="9"/>
      <c r="AY2272" s="9"/>
      <c r="AZ2272" s="9"/>
      <c r="BA2272" s="9"/>
      <c r="BB2272" s="9"/>
      <c r="BC2272" s="9"/>
      <c r="BD2272" s="9"/>
      <c r="BE2272" s="9"/>
      <c r="BF2272" s="9"/>
      <c r="BG2272" s="9"/>
      <c r="BH2272" s="9"/>
      <c r="BI2272" s="9"/>
      <c r="BJ2272" s="9"/>
      <c r="BK2272" s="9"/>
      <c r="BL2272" s="9"/>
      <c r="BM2272" s="9"/>
      <c r="BN2272" s="9"/>
      <c r="BO2272" s="9"/>
      <c r="BP2272" s="9"/>
      <c r="BQ2272" s="9"/>
      <c r="BR2272" s="9"/>
      <c r="BS2272" s="9"/>
      <c r="BT2272" s="9"/>
      <c r="BU2272" s="9"/>
      <c r="BV2272" s="9"/>
      <c r="BW2272" s="9"/>
      <c r="BX2272" s="9"/>
      <c r="BY2272" s="9"/>
      <c r="BZ2272" s="9"/>
      <c r="CA2272" s="9"/>
      <c r="CB2272" s="9"/>
      <c r="CC2272" s="9"/>
      <c r="CD2272" s="9"/>
      <c r="CE2272" s="9"/>
      <c r="CF2272" s="9"/>
      <c r="CG2272" s="9"/>
      <c r="CH2272" s="9"/>
      <c r="CI2272" s="9"/>
      <c r="CJ2272" s="9"/>
      <c r="CK2272" s="9"/>
      <c r="CL2272" s="9"/>
      <c r="CM2272" s="9"/>
      <c r="CN2272" s="9"/>
      <c r="CO2272" s="9"/>
      <c r="CP2272" s="9"/>
      <c r="CQ2272" s="9"/>
      <c r="CR2272" s="9"/>
      <c r="CS2272" s="9"/>
      <c r="CT2272" s="9"/>
      <c r="CU2272" s="9"/>
      <c r="CV2272" s="9"/>
      <c r="CW2272" s="9"/>
      <c r="CX2272" s="9"/>
      <c r="CY2272" s="9"/>
      <c r="CZ2272" s="9"/>
      <c r="DA2272" s="9"/>
      <c r="DB2272" s="9"/>
      <c r="DC2272" s="9"/>
      <c r="DD2272" s="9"/>
      <c r="DE2272" s="9"/>
      <c r="DF2272" s="9"/>
      <c r="DG2272" s="9"/>
      <c r="DH2272" s="9"/>
      <c r="DI2272" s="9"/>
      <c r="DJ2272" s="9"/>
      <c r="DK2272" s="9"/>
      <c r="DL2272" s="9"/>
      <c r="DM2272" s="9"/>
      <c r="DN2272" s="9"/>
      <c r="DO2272" s="9"/>
      <c r="DP2272" s="9"/>
      <c r="DQ2272" s="9"/>
    </row>
    <row r="2273" spans="1:121" hidden="1">
      <c r="A2273" s="9"/>
      <c r="B2273" s="9"/>
      <c r="C2273" s="9"/>
      <c r="D2273" s="9"/>
      <c r="E2273" s="9"/>
      <c r="F2273" s="9"/>
      <c r="G2273" s="9"/>
      <c r="H2273" s="9"/>
      <c r="I2273" s="9"/>
      <c r="J2273" s="9"/>
      <c r="K2273" s="9"/>
      <c r="L2273" s="9"/>
      <c r="M2273" s="9"/>
      <c r="N2273" s="9"/>
      <c r="O2273" s="9"/>
      <c r="P2273" s="9"/>
      <c r="Q2273" s="9"/>
      <c r="R2273" s="9"/>
      <c r="S2273" s="9"/>
      <c r="T2273" s="9"/>
      <c r="U2273" s="9"/>
      <c r="V2273" s="9"/>
      <c r="W2273" s="9"/>
      <c r="X2273" s="9"/>
      <c r="Y2273" s="9"/>
      <c r="Z2273" s="9"/>
      <c r="AA2273" s="9"/>
      <c r="AB2273" s="9"/>
      <c r="AC2273" s="9"/>
      <c r="AD2273" s="9"/>
      <c r="AE2273" s="9"/>
      <c r="AF2273" s="9"/>
      <c r="AG2273" s="9"/>
      <c r="AH2273" s="9"/>
      <c r="AI2273" s="9"/>
      <c r="AJ2273" s="9"/>
      <c r="AK2273" s="9"/>
      <c r="AL2273" s="9"/>
      <c r="AM2273" s="9"/>
      <c r="AN2273" s="9"/>
      <c r="AO2273" s="9"/>
      <c r="AP2273" s="9"/>
      <c r="AQ2273" s="9"/>
      <c r="AR2273" s="9"/>
      <c r="AS2273" s="9"/>
      <c r="AT2273" s="9"/>
      <c r="AU2273" s="9"/>
      <c r="AV2273" s="9"/>
      <c r="AW2273" s="9"/>
      <c r="AX2273" s="9"/>
      <c r="AY2273" s="9"/>
      <c r="AZ2273" s="9"/>
      <c r="BA2273" s="9"/>
      <c r="BB2273" s="9"/>
      <c r="BC2273" s="9"/>
      <c r="BD2273" s="9"/>
      <c r="BE2273" s="9"/>
      <c r="BF2273" s="9"/>
      <c r="BG2273" s="9"/>
      <c r="BH2273" s="9"/>
      <c r="BI2273" s="9"/>
      <c r="BJ2273" s="9"/>
      <c r="BK2273" s="9"/>
      <c r="BL2273" s="9"/>
      <c r="BM2273" s="9"/>
      <c r="BN2273" s="9"/>
      <c r="BO2273" s="9"/>
      <c r="BP2273" s="9"/>
      <c r="BQ2273" s="9"/>
      <c r="BR2273" s="9"/>
      <c r="BS2273" s="9"/>
      <c r="BT2273" s="9"/>
      <c r="BU2273" s="9"/>
      <c r="BV2273" s="9"/>
      <c r="BW2273" s="9"/>
      <c r="BX2273" s="9"/>
      <c r="BY2273" s="9"/>
      <c r="BZ2273" s="9"/>
      <c r="CA2273" s="9"/>
      <c r="CB2273" s="9"/>
      <c r="CC2273" s="9"/>
      <c r="CD2273" s="9"/>
      <c r="CE2273" s="9"/>
      <c r="CF2273" s="9"/>
      <c r="CG2273" s="9"/>
      <c r="CH2273" s="9"/>
      <c r="CI2273" s="9"/>
      <c r="CJ2273" s="9"/>
      <c r="CK2273" s="9"/>
      <c r="CL2273" s="9"/>
      <c r="CM2273" s="9"/>
      <c r="CN2273" s="9"/>
      <c r="CO2273" s="9"/>
      <c r="CP2273" s="9"/>
      <c r="CQ2273" s="9"/>
      <c r="CR2273" s="9"/>
      <c r="CS2273" s="9"/>
      <c r="CT2273" s="9"/>
      <c r="CU2273" s="9"/>
      <c r="CV2273" s="9"/>
      <c r="CW2273" s="9"/>
      <c r="CX2273" s="9"/>
      <c r="CY2273" s="9"/>
      <c r="CZ2273" s="9"/>
      <c r="DA2273" s="9"/>
      <c r="DB2273" s="9"/>
      <c r="DC2273" s="9"/>
      <c r="DD2273" s="9"/>
      <c r="DE2273" s="9"/>
      <c r="DF2273" s="9"/>
      <c r="DG2273" s="9"/>
      <c r="DH2273" s="9"/>
      <c r="DI2273" s="9"/>
      <c r="DJ2273" s="9"/>
      <c r="DK2273" s="9"/>
      <c r="DL2273" s="9"/>
      <c r="DM2273" s="9"/>
      <c r="DN2273" s="9"/>
      <c r="DO2273" s="9"/>
      <c r="DP2273" s="9"/>
      <c r="DQ2273" s="9"/>
    </row>
    <row r="2274" spans="1:121" hidden="1">
      <c r="A2274" s="9"/>
      <c r="B2274" s="9"/>
      <c r="C2274" s="9"/>
      <c r="D2274" s="9"/>
      <c r="E2274" s="9"/>
      <c r="F2274" s="9"/>
      <c r="G2274" s="9"/>
      <c r="H2274" s="9"/>
      <c r="I2274" s="9"/>
      <c r="J2274" s="9"/>
      <c r="K2274" s="9"/>
      <c r="L2274" s="9"/>
      <c r="M2274" s="9"/>
      <c r="N2274" s="9"/>
      <c r="O2274" s="9"/>
      <c r="P2274" s="9"/>
      <c r="Q2274" s="9"/>
      <c r="R2274" s="9"/>
      <c r="S2274" s="9"/>
      <c r="T2274" s="9"/>
      <c r="U2274" s="9"/>
      <c r="V2274" s="9"/>
      <c r="W2274" s="9"/>
      <c r="X2274" s="9"/>
      <c r="Y2274" s="9"/>
      <c r="Z2274" s="9"/>
      <c r="AA2274" s="9"/>
      <c r="AB2274" s="9"/>
      <c r="AC2274" s="9"/>
      <c r="AD2274" s="9"/>
      <c r="AE2274" s="9"/>
      <c r="AF2274" s="9"/>
      <c r="AG2274" s="9"/>
      <c r="AH2274" s="9"/>
      <c r="AI2274" s="9"/>
      <c r="AJ2274" s="9"/>
      <c r="AK2274" s="9"/>
      <c r="AL2274" s="9"/>
      <c r="AM2274" s="9"/>
      <c r="AN2274" s="9"/>
      <c r="AO2274" s="9"/>
      <c r="AP2274" s="9"/>
      <c r="AQ2274" s="9"/>
      <c r="AR2274" s="9"/>
      <c r="AS2274" s="9"/>
      <c r="AT2274" s="9"/>
      <c r="AU2274" s="9"/>
      <c r="AV2274" s="9"/>
      <c r="AW2274" s="9"/>
      <c r="AX2274" s="9"/>
      <c r="AY2274" s="9"/>
      <c r="AZ2274" s="9"/>
      <c r="BA2274" s="9"/>
      <c r="BB2274" s="9"/>
      <c r="BC2274" s="9"/>
      <c r="BD2274" s="9"/>
      <c r="BE2274" s="9"/>
      <c r="BF2274" s="9"/>
      <c r="BG2274" s="9"/>
      <c r="BH2274" s="9"/>
      <c r="BI2274" s="9"/>
      <c r="BJ2274" s="9"/>
      <c r="BK2274" s="9"/>
      <c r="BL2274" s="9"/>
      <c r="BM2274" s="9"/>
      <c r="BN2274" s="9"/>
      <c r="BO2274" s="9"/>
      <c r="BP2274" s="9"/>
      <c r="BQ2274" s="9"/>
      <c r="BR2274" s="9"/>
      <c r="BS2274" s="9"/>
      <c r="BT2274" s="9"/>
      <c r="BU2274" s="9"/>
      <c r="BV2274" s="9"/>
      <c r="BW2274" s="9"/>
      <c r="BX2274" s="9"/>
      <c r="BY2274" s="9"/>
      <c r="BZ2274" s="9"/>
      <c r="CA2274" s="9"/>
      <c r="CB2274" s="9"/>
      <c r="CC2274" s="9"/>
      <c r="CD2274" s="9"/>
      <c r="CE2274" s="9"/>
      <c r="CF2274" s="9"/>
      <c r="CG2274" s="9"/>
      <c r="CH2274" s="9"/>
      <c r="CI2274" s="9"/>
      <c r="CJ2274" s="9"/>
      <c r="CK2274" s="9"/>
      <c r="CL2274" s="9"/>
      <c r="CM2274" s="9"/>
      <c r="CN2274" s="9"/>
      <c r="CO2274" s="9"/>
      <c r="CP2274" s="9"/>
      <c r="CQ2274" s="9"/>
      <c r="CR2274" s="9"/>
      <c r="CS2274" s="9"/>
      <c r="CT2274" s="9"/>
      <c r="CU2274" s="9"/>
      <c r="CV2274" s="9"/>
      <c r="CW2274" s="9"/>
      <c r="CX2274" s="9"/>
      <c r="CY2274" s="9"/>
      <c r="CZ2274" s="9"/>
      <c r="DA2274" s="9"/>
      <c r="DB2274" s="9"/>
      <c r="DC2274" s="9"/>
      <c r="DD2274" s="9"/>
      <c r="DE2274" s="9"/>
      <c r="DF2274" s="9"/>
      <c r="DG2274" s="9"/>
      <c r="DH2274" s="9"/>
      <c r="DI2274" s="9"/>
      <c r="DJ2274" s="9"/>
      <c r="DK2274" s="9"/>
      <c r="DL2274" s="9"/>
      <c r="DM2274" s="9"/>
      <c r="DN2274" s="9"/>
      <c r="DO2274" s="9"/>
      <c r="DP2274" s="9"/>
      <c r="DQ2274" s="9"/>
    </row>
    <row r="2275" spans="1:121" hidden="1">
      <c r="A2275" s="9"/>
      <c r="B2275" s="9"/>
      <c r="C2275" s="9"/>
      <c r="D2275" s="9"/>
      <c r="E2275" s="9"/>
      <c r="F2275" s="9"/>
      <c r="G2275" s="9"/>
      <c r="H2275" s="9"/>
      <c r="I2275" s="9"/>
      <c r="J2275" s="9"/>
      <c r="K2275" s="9"/>
      <c r="L2275" s="9"/>
      <c r="M2275" s="9"/>
      <c r="N2275" s="9"/>
      <c r="O2275" s="9"/>
      <c r="P2275" s="9"/>
      <c r="Q2275" s="9"/>
      <c r="R2275" s="9"/>
      <c r="S2275" s="9"/>
      <c r="T2275" s="9"/>
      <c r="U2275" s="9"/>
      <c r="V2275" s="9"/>
      <c r="W2275" s="9"/>
      <c r="X2275" s="9"/>
      <c r="Y2275" s="9"/>
      <c r="Z2275" s="9"/>
      <c r="AA2275" s="9"/>
      <c r="AB2275" s="9"/>
      <c r="AC2275" s="9"/>
      <c r="AD2275" s="9"/>
      <c r="AE2275" s="9"/>
      <c r="AF2275" s="9"/>
      <c r="AG2275" s="9"/>
      <c r="AH2275" s="9"/>
      <c r="AI2275" s="9"/>
      <c r="AJ2275" s="9"/>
      <c r="AK2275" s="9"/>
      <c r="AL2275" s="9"/>
      <c r="AM2275" s="9"/>
      <c r="AN2275" s="9"/>
      <c r="AO2275" s="9"/>
      <c r="AP2275" s="9"/>
      <c r="AQ2275" s="9"/>
      <c r="AR2275" s="9"/>
      <c r="AS2275" s="9"/>
      <c r="AT2275" s="9"/>
      <c r="AU2275" s="9"/>
      <c r="AV2275" s="9"/>
      <c r="AW2275" s="9"/>
      <c r="AX2275" s="9"/>
      <c r="AY2275" s="9"/>
      <c r="AZ2275" s="9"/>
      <c r="BA2275" s="9"/>
      <c r="BB2275" s="9"/>
      <c r="BC2275" s="9"/>
      <c r="BD2275" s="9"/>
      <c r="BE2275" s="9"/>
      <c r="BF2275" s="9"/>
      <c r="BG2275" s="9"/>
      <c r="BH2275" s="9"/>
      <c r="BI2275" s="9"/>
      <c r="BJ2275" s="9"/>
      <c r="BK2275" s="9"/>
      <c r="BL2275" s="9"/>
      <c r="BM2275" s="9"/>
      <c r="BN2275" s="9"/>
      <c r="BO2275" s="9"/>
      <c r="BP2275" s="9"/>
      <c r="BQ2275" s="9"/>
      <c r="BR2275" s="9"/>
      <c r="BS2275" s="9"/>
      <c r="BT2275" s="9"/>
      <c r="BU2275" s="9"/>
      <c r="BV2275" s="9"/>
      <c r="BW2275" s="9"/>
      <c r="BX2275" s="9"/>
      <c r="BY2275" s="9"/>
      <c r="BZ2275" s="9"/>
      <c r="CA2275" s="9"/>
      <c r="CB2275" s="9"/>
      <c r="CC2275" s="9"/>
      <c r="CD2275" s="9"/>
      <c r="CE2275" s="9"/>
      <c r="CF2275" s="9"/>
      <c r="CG2275" s="9"/>
      <c r="CH2275" s="9"/>
      <c r="CI2275" s="9"/>
      <c r="CJ2275" s="9"/>
      <c r="CK2275" s="9"/>
      <c r="CL2275" s="9"/>
      <c r="CM2275" s="9"/>
      <c r="CN2275" s="9"/>
      <c r="CO2275" s="9"/>
      <c r="CP2275" s="9"/>
      <c r="CQ2275" s="9"/>
      <c r="CR2275" s="9"/>
      <c r="CS2275" s="9"/>
      <c r="CT2275" s="9"/>
      <c r="CU2275" s="9"/>
      <c r="CV2275" s="9"/>
      <c r="CW2275" s="9"/>
      <c r="CX2275" s="9"/>
      <c r="CY2275" s="9"/>
      <c r="CZ2275" s="9"/>
      <c r="DA2275" s="9"/>
      <c r="DB2275" s="9"/>
      <c r="DC2275" s="9"/>
      <c r="DD2275" s="9"/>
      <c r="DE2275" s="9"/>
      <c r="DF2275" s="9"/>
      <c r="DG2275" s="9"/>
      <c r="DH2275" s="9"/>
      <c r="DI2275" s="9"/>
      <c r="DJ2275" s="9"/>
      <c r="DK2275" s="9"/>
      <c r="DL2275" s="9"/>
      <c r="DM2275" s="9"/>
      <c r="DN2275" s="9"/>
      <c r="DO2275" s="9"/>
      <c r="DP2275" s="9"/>
      <c r="DQ2275" s="9"/>
    </row>
    <row r="2276" spans="1:121" hidden="1">
      <c r="A2276" s="9"/>
      <c r="B2276" s="9"/>
      <c r="C2276" s="9"/>
      <c r="D2276" s="9"/>
      <c r="E2276" s="9"/>
      <c r="F2276" s="9"/>
      <c r="G2276" s="9"/>
      <c r="H2276" s="9"/>
      <c r="I2276" s="9"/>
      <c r="J2276" s="9"/>
      <c r="K2276" s="9"/>
      <c r="L2276" s="9"/>
      <c r="M2276" s="9"/>
      <c r="N2276" s="9"/>
      <c r="O2276" s="9"/>
      <c r="P2276" s="9"/>
      <c r="Q2276" s="9"/>
      <c r="R2276" s="9"/>
      <c r="S2276" s="9"/>
      <c r="T2276" s="9"/>
      <c r="U2276" s="9"/>
      <c r="V2276" s="9"/>
      <c r="W2276" s="9"/>
      <c r="X2276" s="9"/>
      <c r="Y2276" s="9"/>
      <c r="Z2276" s="9"/>
      <c r="AA2276" s="9"/>
      <c r="AB2276" s="9"/>
      <c r="AC2276" s="9"/>
      <c r="AD2276" s="9"/>
      <c r="AE2276" s="9"/>
      <c r="AF2276" s="9"/>
      <c r="AG2276" s="9"/>
      <c r="AH2276" s="9"/>
      <c r="AI2276" s="9"/>
      <c r="AJ2276" s="9"/>
      <c r="AK2276" s="9"/>
      <c r="AL2276" s="9"/>
      <c r="AM2276" s="9"/>
      <c r="AN2276" s="9"/>
      <c r="AO2276" s="9"/>
      <c r="AP2276" s="9"/>
      <c r="AQ2276" s="9"/>
      <c r="AR2276" s="9"/>
      <c r="AS2276" s="9"/>
      <c r="AT2276" s="9"/>
      <c r="AU2276" s="9"/>
      <c r="AV2276" s="9"/>
      <c r="AW2276" s="9"/>
      <c r="AX2276" s="9"/>
      <c r="AY2276" s="9"/>
      <c r="AZ2276" s="9"/>
      <c r="BA2276" s="9"/>
      <c r="BB2276" s="9"/>
      <c r="BC2276" s="9"/>
      <c r="BD2276" s="9"/>
      <c r="BE2276" s="9"/>
      <c r="BF2276" s="9"/>
      <c r="BG2276" s="9"/>
      <c r="BH2276" s="9"/>
      <c r="BI2276" s="9"/>
      <c r="BJ2276" s="9"/>
      <c r="BK2276" s="9"/>
      <c r="BL2276" s="9"/>
      <c r="BM2276" s="9"/>
      <c r="BN2276" s="9"/>
      <c r="BO2276" s="9"/>
      <c r="BP2276" s="9"/>
      <c r="BQ2276" s="9"/>
      <c r="BR2276" s="9"/>
      <c r="BS2276" s="9"/>
      <c r="BT2276" s="9"/>
      <c r="BU2276" s="9"/>
      <c r="BV2276" s="9"/>
      <c r="BW2276" s="9"/>
      <c r="BX2276" s="9"/>
      <c r="BY2276" s="9"/>
      <c r="BZ2276" s="9"/>
      <c r="CA2276" s="9"/>
      <c r="CB2276" s="9"/>
      <c r="CC2276" s="9"/>
      <c r="CD2276" s="9"/>
      <c r="CE2276" s="9"/>
      <c r="CF2276" s="9"/>
      <c r="CG2276" s="9"/>
      <c r="CH2276" s="9"/>
      <c r="CI2276" s="9"/>
      <c r="CJ2276" s="9"/>
      <c r="CK2276" s="9"/>
      <c r="CL2276" s="9"/>
      <c r="CM2276" s="9"/>
      <c r="CN2276" s="9"/>
      <c r="CO2276" s="9"/>
      <c r="CP2276" s="9"/>
      <c r="CQ2276" s="9"/>
      <c r="CR2276" s="9"/>
      <c r="CS2276" s="9"/>
      <c r="CT2276" s="9"/>
      <c r="CU2276" s="9"/>
      <c r="CV2276" s="9"/>
      <c r="CW2276" s="9"/>
      <c r="CX2276" s="9"/>
      <c r="CY2276" s="9"/>
      <c r="CZ2276" s="9"/>
      <c r="DA2276" s="9"/>
      <c r="DB2276" s="9"/>
      <c r="DC2276" s="9"/>
      <c r="DD2276" s="9"/>
      <c r="DE2276" s="9"/>
      <c r="DF2276" s="9"/>
      <c r="DG2276" s="9"/>
      <c r="DH2276" s="9"/>
      <c r="DI2276" s="9"/>
      <c r="DJ2276" s="9"/>
      <c r="DK2276" s="9"/>
      <c r="DL2276" s="9"/>
      <c r="DM2276" s="9"/>
      <c r="DN2276" s="9"/>
      <c r="DO2276" s="9"/>
      <c r="DP2276" s="9"/>
      <c r="DQ2276" s="9"/>
    </row>
    <row r="2277" spans="1:121" hidden="1">
      <c r="A2277" s="9"/>
      <c r="B2277" s="9"/>
      <c r="C2277" s="9"/>
      <c r="D2277" s="9"/>
      <c r="E2277" s="9"/>
      <c r="F2277" s="9"/>
      <c r="G2277" s="9"/>
      <c r="H2277" s="9"/>
      <c r="I2277" s="9"/>
      <c r="J2277" s="9"/>
      <c r="K2277" s="9"/>
      <c r="L2277" s="9"/>
      <c r="M2277" s="9"/>
      <c r="N2277" s="9"/>
      <c r="O2277" s="9"/>
      <c r="P2277" s="9"/>
      <c r="Q2277" s="9"/>
      <c r="R2277" s="9"/>
      <c r="S2277" s="9"/>
      <c r="T2277" s="9"/>
      <c r="U2277" s="9"/>
      <c r="V2277" s="9"/>
      <c r="W2277" s="9"/>
      <c r="X2277" s="9"/>
      <c r="Y2277" s="9"/>
      <c r="Z2277" s="9"/>
      <c r="AA2277" s="9"/>
      <c r="AB2277" s="9"/>
      <c r="AC2277" s="9"/>
      <c r="AD2277" s="9"/>
      <c r="AE2277" s="9"/>
      <c r="AF2277" s="9"/>
      <c r="AG2277" s="9"/>
      <c r="AH2277" s="9"/>
      <c r="AI2277" s="9"/>
      <c r="AJ2277" s="9"/>
      <c r="AK2277" s="9"/>
      <c r="AL2277" s="9"/>
      <c r="AM2277" s="9"/>
      <c r="AN2277" s="9"/>
      <c r="AO2277" s="9"/>
      <c r="AP2277" s="9"/>
      <c r="AQ2277" s="9"/>
      <c r="AR2277" s="9"/>
      <c r="AS2277" s="9"/>
      <c r="AT2277" s="9"/>
      <c r="AU2277" s="9"/>
      <c r="AV2277" s="9"/>
      <c r="AW2277" s="9"/>
      <c r="AX2277" s="9"/>
      <c r="AY2277" s="9"/>
      <c r="AZ2277" s="9"/>
      <c r="BA2277" s="9"/>
      <c r="BB2277" s="9"/>
      <c r="BC2277" s="9"/>
      <c r="BD2277" s="9"/>
      <c r="BE2277" s="9"/>
      <c r="BF2277" s="9"/>
      <c r="BG2277" s="9"/>
      <c r="BH2277" s="9"/>
      <c r="BI2277" s="9"/>
      <c r="BJ2277" s="9"/>
      <c r="BK2277" s="9"/>
      <c r="BL2277" s="9"/>
      <c r="BM2277" s="9"/>
      <c r="BN2277" s="9"/>
      <c r="BO2277" s="9"/>
      <c r="BP2277" s="9"/>
      <c r="BQ2277" s="9"/>
      <c r="BR2277" s="9"/>
      <c r="BS2277" s="9"/>
      <c r="BT2277" s="9"/>
      <c r="BU2277" s="9"/>
      <c r="BV2277" s="9"/>
      <c r="BW2277" s="9"/>
      <c r="BX2277" s="9"/>
      <c r="BY2277" s="9"/>
      <c r="BZ2277" s="9"/>
      <c r="CA2277" s="9"/>
      <c r="CB2277" s="9"/>
      <c r="CC2277" s="9"/>
      <c r="CD2277" s="9"/>
      <c r="CE2277" s="9"/>
      <c r="CF2277" s="9"/>
      <c r="CG2277" s="9"/>
      <c r="CH2277" s="9"/>
      <c r="CI2277" s="9"/>
      <c r="CJ2277" s="9"/>
      <c r="CK2277" s="9"/>
      <c r="CL2277" s="9"/>
      <c r="CM2277" s="9"/>
      <c r="CN2277" s="9"/>
      <c r="CO2277" s="9"/>
      <c r="CP2277" s="9"/>
      <c r="CQ2277" s="9"/>
      <c r="CR2277" s="9"/>
      <c r="CS2277" s="9"/>
      <c r="CT2277" s="9"/>
      <c r="CU2277" s="9"/>
      <c r="CV2277" s="9"/>
      <c r="CW2277" s="9"/>
      <c r="CX2277" s="9"/>
      <c r="CY2277" s="9"/>
      <c r="CZ2277" s="9"/>
      <c r="DA2277" s="9"/>
      <c r="DB2277" s="9"/>
      <c r="DC2277" s="9"/>
      <c r="DD2277" s="9"/>
      <c r="DE2277" s="9"/>
      <c r="DF2277" s="9"/>
      <c r="DG2277" s="9"/>
      <c r="DH2277" s="9"/>
      <c r="DI2277" s="9"/>
      <c r="DJ2277" s="9"/>
      <c r="DK2277" s="9"/>
      <c r="DL2277" s="9"/>
      <c r="DM2277" s="9"/>
      <c r="DN2277" s="9"/>
      <c r="DO2277" s="9"/>
      <c r="DP2277" s="9"/>
      <c r="DQ2277" s="9"/>
    </row>
    <row r="2278" spans="1:121" hidden="1">
      <c r="A2278" s="9"/>
      <c r="B2278" s="9"/>
      <c r="C2278" s="9"/>
      <c r="D2278" s="9"/>
      <c r="E2278" s="9"/>
      <c r="F2278" s="9"/>
      <c r="G2278" s="9"/>
      <c r="H2278" s="9"/>
      <c r="I2278" s="9"/>
      <c r="J2278" s="9"/>
      <c r="K2278" s="9"/>
      <c r="L2278" s="9"/>
      <c r="M2278" s="9"/>
      <c r="N2278" s="9"/>
      <c r="O2278" s="9"/>
      <c r="P2278" s="9"/>
      <c r="Q2278" s="9"/>
      <c r="R2278" s="9"/>
      <c r="S2278" s="9"/>
      <c r="T2278" s="9"/>
      <c r="U2278" s="9"/>
      <c r="V2278" s="9"/>
      <c r="W2278" s="9"/>
      <c r="X2278" s="9"/>
      <c r="Y2278" s="9"/>
      <c r="Z2278" s="9"/>
      <c r="AA2278" s="9"/>
      <c r="AB2278" s="9"/>
      <c r="AC2278" s="9"/>
      <c r="AD2278" s="9"/>
      <c r="AE2278" s="9"/>
      <c r="AF2278" s="9"/>
      <c r="AG2278" s="9"/>
      <c r="AH2278" s="9"/>
      <c r="AI2278" s="9"/>
      <c r="AJ2278" s="9"/>
      <c r="AK2278" s="9"/>
      <c r="AL2278" s="9"/>
      <c r="AM2278" s="9"/>
      <c r="AN2278" s="9"/>
      <c r="AO2278" s="9"/>
      <c r="AP2278" s="9"/>
      <c r="AQ2278" s="9"/>
      <c r="AR2278" s="9"/>
      <c r="AS2278" s="9"/>
      <c r="AT2278" s="9"/>
      <c r="AU2278" s="9"/>
      <c r="AV2278" s="9"/>
      <c r="AW2278" s="9"/>
      <c r="AX2278" s="9"/>
      <c r="AY2278" s="9"/>
      <c r="AZ2278" s="9"/>
      <c r="BA2278" s="9"/>
      <c r="BB2278" s="9"/>
      <c r="BC2278" s="9"/>
      <c r="BD2278" s="9"/>
      <c r="BE2278" s="9"/>
      <c r="BF2278" s="9"/>
      <c r="BG2278" s="9"/>
      <c r="BH2278" s="9"/>
      <c r="BI2278" s="9"/>
      <c r="BJ2278" s="9"/>
      <c r="BK2278" s="9"/>
      <c r="BL2278" s="9"/>
      <c r="BM2278" s="9"/>
      <c r="BN2278" s="9"/>
      <c r="BO2278" s="9"/>
      <c r="BP2278" s="9"/>
      <c r="BQ2278" s="9"/>
      <c r="BR2278" s="9"/>
      <c r="BS2278" s="9"/>
      <c r="BT2278" s="9"/>
      <c r="BU2278" s="9"/>
      <c r="BV2278" s="9"/>
      <c r="BW2278" s="9"/>
      <c r="BX2278" s="9"/>
      <c r="BY2278" s="9"/>
      <c r="BZ2278" s="9"/>
      <c r="CA2278" s="9"/>
      <c r="CB2278" s="9"/>
      <c r="CC2278" s="9"/>
      <c r="CD2278" s="9"/>
      <c r="CE2278" s="9"/>
      <c r="CF2278" s="9"/>
      <c r="CG2278" s="9"/>
      <c r="CH2278" s="9"/>
      <c r="CI2278" s="9"/>
      <c r="CJ2278" s="9"/>
      <c r="CK2278" s="9"/>
      <c r="CL2278" s="9"/>
      <c r="CM2278" s="9"/>
      <c r="CN2278" s="9"/>
      <c r="CO2278" s="9"/>
      <c r="CP2278" s="9"/>
      <c r="CQ2278" s="9"/>
      <c r="CR2278" s="9"/>
      <c r="CS2278" s="9"/>
      <c r="CT2278" s="9"/>
      <c r="CU2278" s="9"/>
      <c r="CV2278" s="9"/>
      <c r="CW2278" s="9"/>
      <c r="CX2278" s="9"/>
      <c r="CY2278" s="9"/>
      <c r="CZ2278" s="9"/>
      <c r="DA2278" s="9"/>
      <c r="DB2278" s="9"/>
      <c r="DC2278" s="9"/>
      <c r="DD2278" s="9"/>
      <c r="DE2278" s="9"/>
      <c r="DF2278" s="9"/>
      <c r="DG2278" s="9"/>
      <c r="DH2278" s="9"/>
      <c r="DI2278" s="9"/>
      <c r="DJ2278" s="9"/>
      <c r="DK2278" s="9"/>
      <c r="DL2278" s="9"/>
      <c r="DM2278" s="9"/>
      <c r="DN2278" s="9"/>
      <c r="DO2278" s="9"/>
      <c r="DP2278" s="9"/>
      <c r="DQ2278" s="9"/>
    </row>
    <row r="2279" spans="1:121" hidden="1">
      <c r="A2279" s="9"/>
      <c r="B2279" s="9"/>
      <c r="C2279" s="9"/>
      <c r="D2279" s="9"/>
      <c r="E2279" s="9"/>
      <c r="F2279" s="9"/>
      <c r="G2279" s="9"/>
      <c r="H2279" s="9"/>
      <c r="I2279" s="9"/>
      <c r="J2279" s="9"/>
      <c r="K2279" s="9"/>
      <c r="L2279" s="9"/>
      <c r="M2279" s="9"/>
      <c r="N2279" s="9"/>
      <c r="O2279" s="9"/>
      <c r="P2279" s="9"/>
      <c r="Q2279" s="9"/>
      <c r="R2279" s="9"/>
      <c r="S2279" s="9"/>
      <c r="T2279" s="9"/>
      <c r="U2279" s="9"/>
      <c r="V2279" s="9"/>
      <c r="W2279" s="9"/>
      <c r="X2279" s="9"/>
      <c r="Y2279" s="9"/>
      <c r="Z2279" s="9"/>
      <c r="AA2279" s="9"/>
      <c r="AB2279" s="9"/>
      <c r="AC2279" s="9"/>
      <c r="AD2279" s="9"/>
      <c r="AE2279" s="9"/>
      <c r="AF2279" s="9"/>
      <c r="AG2279" s="9"/>
      <c r="AH2279" s="9"/>
      <c r="AI2279" s="9"/>
      <c r="AJ2279" s="9"/>
      <c r="AK2279" s="9"/>
      <c r="AL2279" s="9"/>
      <c r="AM2279" s="9"/>
      <c r="AN2279" s="9"/>
      <c r="AO2279" s="9"/>
      <c r="AP2279" s="9"/>
      <c r="AQ2279" s="9"/>
      <c r="AR2279" s="9"/>
      <c r="AS2279" s="9"/>
      <c r="AT2279" s="9"/>
      <c r="AU2279" s="9"/>
      <c r="AV2279" s="9"/>
      <c r="AW2279" s="9"/>
      <c r="AX2279" s="9"/>
      <c r="AY2279" s="9"/>
      <c r="AZ2279" s="9"/>
      <c r="BA2279" s="9"/>
      <c r="BB2279" s="9"/>
      <c r="BC2279" s="9"/>
      <c r="BD2279" s="9"/>
      <c r="BE2279" s="9"/>
      <c r="BF2279" s="9"/>
      <c r="BG2279" s="9"/>
      <c r="BH2279" s="9"/>
      <c r="BI2279" s="9"/>
      <c r="BJ2279" s="9"/>
      <c r="BK2279" s="9"/>
      <c r="BL2279" s="9"/>
      <c r="BM2279" s="9"/>
      <c r="BN2279" s="9"/>
      <c r="BO2279" s="9"/>
      <c r="BP2279" s="9"/>
      <c r="BQ2279" s="9"/>
      <c r="BR2279" s="9"/>
      <c r="BS2279" s="9"/>
      <c r="BT2279" s="9"/>
      <c r="BU2279" s="9"/>
      <c r="BV2279" s="9"/>
      <c r="BW2279" s="9"/>
      <c r="BX2279" s="9"/>
      <c r="BY2279" s="9"/>
      <c r="BZ2279" s="9"/>
      <c r="CA2279" s="9"/>
      <c r="CB2279" s="9"/>
      <c r="CC2279" s="9"/>
      <c r="CD2279" s="9"/>
      <c r="CE2279" s="9"/>
      <c r="CF2279" s="9"/>
      <c r="CG2279" s="9"/>
      <c r="CH2279" s="9"/>
      <c r="CI2279" s="9"/>
      <c r="CJ2279" s="9"/>
      <c r="CK2279" s="9"/>
      <c r="CL2279" s="9"/>
      <c r="CM2279" s="9"/>
      <c r="CN2279" s="9"/>
      <c r="CO2279" s="9"/>
      <c r="CP2279" s="9"/>
      <c r="CQ2279" s="9"/>
      <c r="CR2279" s="9"/>
      <c r="CS2279" s="9"/>
      <c r="CT2279" s="9"/>
      <c r="CU2279" s="9"/>
      <c r="CV2279" s="9"/>
      <c r="CW2279" s="9"/>
      <c r="CX2279" s="9"/>
      <c r="CY2279" s="9"/>
      <c r="CZ2279" s="9"/>
      <c r="DA2279" s="9"/>
      <c r="DB2279" s="9"/>
      <c r="DC2279" s="9"/>
      <c r="DD2279" s="9"/>
      <c r="DE2279" s="9"/>
      <c r="DF2279" s="9"/>
      <c r="DG2279" s="9"/>
      <c r="DH2279" s="9"/>
      <c r="DI2279" s="9"/>
      <c r="DJ2279" s="9"/>
      <c r="DK2279" s="9"/>
      <c r="DL2279" s="9"/>
      <c r="DM2279" s="9"/>
      <c r="DN2279" s="9"/>
      <c r="DO2279" s="9"/>
      <c r="DP2279" s="9"/>
      <c r="DQ2279" s="9"/>
    </row>
    <row r="2280" spans="1:121" hidden="1">
      <c r="A2280" s="9"/>
      <c r="B2280" s="9"/>
      <c r="C2280" s="9"/>
      <c r="D2280" s="9"/>
      <c r="E2280" s="9"/>
      <c r="F2280" s="9"/>
      <c r="G2280" s="9"/>
      <c r="H2280" s="9"/>
      <c r="I2280" s="9"/>
      <c r="J2280" s="9"/>
      <c r="K2280" s="9"/>
      <c r="L2280" s="9"/>
      <c r="M2280" s="9"/>
      <c r="N2280" s="9"/>
      <c r="O2280" s="9"/>
      <c r="P2280" s="9"/>
      <c r="Q2280" s="9"/>
      <c r="R2280" s="9"/>
      <c r="S2280" s="9"/>
      <c r="T2280" s="9"/>
      <c r="U2280" s="9"/>
      <c r="V2280" s="9"/>
      <c r="W2280" s="9"/>
      <c r="X2280" s="9"/>
      <c r="Y2280" s="9"/>
      <c r="Z2280" s="9"/>
      <c r="AA2280" s="9"/>
      <c r="AB2280" s="9"/>
      <c r="AC2280" s="9"/>
      <c r="AD2280" s="9"/>
      <c r="AE2280" s="9"/>
      <c r="AF2280" s="9"/>
      <c r="AG2280" s="9"/>
      <c r="AH2280" s="9"/>
      <c r="AI2280" s="9"/>
      <c r="AJ2280" s="9"/>
      <c r="AK2280" s="9"/>
      <c r="AL2280" s="9"/>
      <c r="AM2280" s="9"/>
      <c r="AN2280" s="9"/>
      <c r="AO2280" s="9"/>
      <c r="AP2280" s="9"/>
      <c r="AQ2280" s="9"/>
      <c r="AR2280" s="9"/>
      <c r="AS2280" s="9"/>
      <c r="AT2280" s="9"/>
      <c r="AU2280" s="9"/>
      <c r="AV2280" s="9"/>
      <c r="AW2280" s="9"/>
      <c r="AX2280" s="9"/>
      <c r="AY2280" s="9"/>
      <c r="AZ2280" s="9"/>
      <c r="BA2280" s="9"/>
      <c r="BB2280" s="9"/>
      <c r="BC2280" s="9"/>
      <c r="BD2280" s="9"/>
      <c r="BE2280" s="9"/>
      <c r="BF2280" s="9"/>
      <c r="BG2280" s="9"/>
      <c r="BH2280" s="9"/>
      <c r="BI2280" s="9"/>
      <c r="BJ2280" s="9"/>
      <c r="BK2280" s="9"/>
      <c r="BL2280" s="9"/>
      <c r="BM2280" s="9"/>
      <c r="BN2280" s="9"/>
      <c r="BO2280" s="9"/>
      <c r="BP2280" s="9"/>
      <c r="BQ2280" s="9"/>
      <c r="BR2280" s="9"/>
      <c r="BS2280" s="9"/>
      <c r="BT2280" s="9"/>
      <c r="BU2280" s="9"/>
      <c r="BV2280" s="9"/>
      <c r="BW2280" s="9"/>
      <c r="BX2280" s="9"/>
      <c r="BY2280" s="9"/>
      <c r="BZ2280" s="9"/>
      <c r="CA2280" s="9"/>
      <c r="CB2280" s="9"/>
      <c r="CC2280" s="9"/>
      <c r="CD2280" s="9"/>
      <c r="CE2280" s="9"/>
      <c r="CF2280" s="9"/>
      <c r="CG2280" s="9"/>
      <c r="CH2280" s="9"/>
      <c r="CI2280" s="9"/>
      <c r="CJ2280" s="9"/>
      <c r="CK2280" s="9"/>
      <c r="CL2280" s="9"/>
      <c r="CM2280" s="9"/>
      <c r="CN2280" s="9"/>
      <c r="CO2280" s="9"/>
      <c r="CP2280" s="9"/>
      <c r="CQ2280" s="9"/>
      <c r="CR2280" s="9"/>
      <c r="CS2280" s="9"/>
      <c r="CT2280" s="9"/>
      <c r="CU2280" s="9"/>
      <c r="CV2280" s="9"/>
      <c r="CW2280" s="9"/>
      <c r="CX2280" s="9"/>
      <c r="CY2280" s="9"/>
      <c r="CZ2280" s="9"/>
      <c r="DA2280" s="9"/>
      <c r="DB2280" s="9"/>
      <c r="DC2280" s="9"/>
      <c r="DD2280" s="9"/>
      <c r="DE2280" s="9"/>
      <c r="DF2280" s="9"/>
      <c r="DG2280" s="9"/>
      <c r="DH2280" s="9"/>
      <c r="DI2280" s="9"/>
      <c r="DJ2280" s="9"/>
      <c r="DK2280" s="9"/>
      <c r="DL2280" s="9"/>
      <c r="DM2280" s="9"/>
      <c r="DN2280" s="9"/>
      <c r="DO2280" s="9"/>
      <c r="DP2280" s="9"/>
      <c r="DQ2280" s="9"/>
    </row>
    <row r="2281" spans="1:121" hidden="1">
      <c r="A2281" s="9"/>
      <c r="B2281" s="9"/>
      <c r="C2281" s="9"/>
      <c r="D2281" s="9"/>
      <c r="E2281" s="9"/>
      <c r="F2281" s="9"/>
      <c r="G2281" s="9"/>
      <c r="H2281" s="9"/>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c r="AJ2281" s="9"/>
      <c r="AK2281" s="9"/>
      <c r="AL2281" s="9"/>
      <c r="AM2281" s="9"/>
      <c r="AN2281" s="9"/>
      <c r="AO2281" s="9"/>
      <c r="AP2281" s="9"/>
      <c r="AQ2281" s="9"/>
      <c r="AR2281" s="9"/>
      <c r="AS2281" s="9"/>
      <c r="AT2281" s="9"/>
      <c r="AU2281" s="9"/>
      <c r="AV2281" s="9"/>
      <c r="AW2281" s="9"/>
      <c r="AX2281" s="9"/>
      <c r="AY2281" s="9"/>
      <c r="AZ2281" s="9"/>
      <c r="BA2281" s="9"/>
      <c r="BB2281" s="9"/>
      <c r="BC2281" s="9"/>
      <c r="BD2281" s="9"/>
      <c r="BE2281" s="9"/>
      <c r="BF2281" s="9"/>
      <c r="BG2281" s="9"/>
      <c r="BH2281" s="9"/>
      <c r="BI2281" s="9"/>
      <c r="BJ2281" s="9"/>
      <c r="BK2281" s="9"/>
      <c r="BL2281" s="9"/>
      <c r="BM2281" s="9"/>
      <c r="BN2281" s="9"/>
      <c r="BO2281" s="9"/>
      <c r="BP2281" s="9"/>
      <c r="BQ2281" s="9"/>
      <c r="BR2281" s="9"/>
      <c r="BS2281" s="9"/>
      <c r="BT2281" s="9"/>
      <c r="BU2281" s="9"/>
      <c r="BV2281" s="9"/>
      <c r="BW2281" s="9"/>
      <c r="BX2281" s="9"/>
      <c r="BY2281" s="9"/>
      <c r="BZ2281" s="9"/>
      <c r="CA2281" s="9"/>
      <c r="CB2281" s="9"/>
      <c r="CC2281" s="9"/>
      <c r="CD2281" s="9"/>
      <c r="CE2281" s="9"/>
      <c r="CF2281" s="9"/>
      <c r="CG2281" s="9"/>
      <c r="CH2281" s="9"/>
      <c r="CI2281" s="9"/>
      <c r="CJ2281" s="9"/>
      <c r="CK2281" s="9"/>
      <c r="CL2281" s="9"/>
      <c r="CM2281" s="9"/>
      <c r="CN2281" s="9"/>
      <c r="CO2281" s="9"/>
      <c r="CP2281" s="9"/>
      <c r="CQ2281" s="9"/>
      <c r="CR2281" s="9"/>
      <c r="CS2281" s="9"/>
      <c r="CT2281" s="9"/>
      <c r="CU2281" s="9"/>
      <c r="CV2281" s="9"/>
      <c r="CW2281" s="9"/>
      <c r="CX2281" s="9"/>
      <c r="CY2281" s="9"/>
      <c r="CZ2281" s="9"/>
      <c r="DA2281" s="9"/>
      <c r="DB2281" s="9"/>
      <c r="DC2281" s="9"/>
      <c r="DD2281" s="9"/>
      <c r="DE2281" s="9"/>
      <c r="DF2281" s="9"/>
      <c r="DG2281" s="9"/>
      <c r="DH2281" s="9"/>
      <c r="DI2281" s="9"/>
      <c r="DJ2281" s="9"/>
      <c r="DK2281" s="9"/>
      <c r="DL2281" s="9"/>
      <c r="DM2281" s="9"/>
      <c r="DN2281" s="9"/>
      <c r="DO2281" s="9"/>
      <c r="DP2281" s="9"/>
      <c r="DQ2281" s="9"/>
    </row>
    <row r="2282" spans="1:121" hidden="1">
      <c r="A2282" s="9"/>
      <c r="B2282" s="9"/>
      <c r="C2282" s="9"/>
      <c r="D2282" s="9"/>
      <c r="E2282" s="9"/>
      <c r="F2282" s="9"/>
      <c r="G2282" s="9"/>
      <c r="H2282" s="9"/>
      <c r="I2282" s="9"/>
      <c r="J2282" s="9"/>
      <c r="K2282" s="9"/>
      <c r="L2282" s="9"/>
      <c r="M2282" s="9"/>
      <c r="N2282" s="9"/>
      <c r="O2282" s="9"/>
      <c r="P2282" s="9"/>
      <c r="Q2282" s="9"/>
      <c r="R2282" s="9"/>
      <c r="S2282" s="9"/>
      <c r="T2282" s="9"/>
      <c r="U2282" s="9"/>
      <c r="V2282" s="9"/>
      <c r="W2282" s="9"/>
      <c r="X2282" s="9"/>
      <c r="Y2282" s="9"/>
      <c r="Z2282" s="9"/>
      <c r="AA2282" s="9"/>
      <c r="AB2282" s="9"/>
      <c r="AC2282" s="9"/>
      <c r="AD2282" s="9"/>
      <c r="AE2282" s="9"/>
      <c r="AF2282" s="9"/>
      <c r="AG2282" s="9"/>
      <c r="AH2282" s="9"/>
      <c r="AI2282" s="9"/>
      <c r="AJ2282" s="9"/>
      <c r="AK2282" s="9"/>
      <c r="AL2282" s="9"/>
      <c r="AM2282" s="9"/>
      <c r="AN2282" s="9"/>
      <c r="AO2282" s="9"/>
      <c r="AP2282" s="9"/>
      <c r="AQ2282" s="9"/>
      <c r="AR2282" s="9"/>
      <c r="AS2282" s="9"/>
      <c r="AT2282" s="9"/>
      <c r="AU2282" s="9"/>
      <c r="AV2282" s="9"/>
      <c r="AW2282" s="9"/>
      <c r="AX2282" s="9"/>
      <c r="AY2282" s="9"/>
      <c r="AZ2282" s="9"/>
      <c r="BA2282" s="9"/>
      <c r="BB2282" s="9"/>
      <c r="BC2282" s="9"/>
      <c r="BD2282" s="9"/>
      <c r="BE2282" s="9"/>
      <c r="BF2282" s="9"/>
      <c r="BG2282" s="9"/>
      <c r="BH2282" s="9"/>
      <c r="BI2282" s="9"/>
      <c r="BJ2282" s="9"/>
      <c r="BK2282" s="9"/>
      <c r="BL2282" s="9"/>
      <c r="BM2282" s="9"/>
      <c r="BN2282" s="9"/>
      <c r="BO2282" s="9"/>
      <c r="BP2282" s="9"/>
      <c r="BQ2282" s="9"/>
      <c r="BR2282" s="9"/>
      <c r="BS2282" s="9"/>
      <c r="BT2282" s="9"/>
      <c r="BU2282" s="9"/>
      <c r="BV2282" s="9"/>
      <c r="BW2282" s="9"/>
      <c r="BX2282" s="9"/>
      <c r="BY2282" s="9"/>
      <c r="BZ2282" s="9"/>
      <c r="CA2282" s="9"/>
      <c r="CB2282" s="9"/>
      <c r="CC2282" s="9"/>
      <c r="CD2282" s="9"/>
      <c r="CE2282" s="9"/>
      <c r="CF2282" s="9"/>
      <c r="CG2282" s="9"/>
      <c r="CH2282" s="9"/>
      <c r="CI2282" s="9"/>
      <c r="CJ2282" s="9"/>
      <c r="CK2282" s="9"/>
      <c r="CL2282" s="9"/>
      <c r="CM2282" s="9"/>
      <c r="CN2282" s="9"/>
      <c r="CO2282" s="9"/>
      <c r="CP2282" s="9"/>
      <c r="CQ2282" s="9"/>
      <c r="CR2282" s="9"/>
      <c r="CS2282" s="9"/>
      <c r="CT2282" s="9"/>
      <c r="CU2282" s="9"/>
      <c r="CV2282" s="9"/>
      <c r="CW2282" s="9"/>
      <c r="CX2282" s="9"/>
      <c r="CY2282" s="9"/>
      <c r="CZ2282" s="9"/>
      <c r="DA2282" s="9"/>
      <c r="DB2282" s="9"/>
      <c r="DC2282" s="9"/>
      <c r="DD2282" s="9"/>
      <c r="DE2282" s="9"/>
      <c r="DF2282" s="9"/>
      <c r="DG2282" s="9"/>
      <c r="DH2282" s="9"/>
      <c r="DI2282" s="9"/>
      <c r="DJ2282" s="9"/>
      <c r="DK2282" s="9"/>
      <c r="DL2282" s="9"/>
      <c r="DM2282" s="9"/>
      <c r="DN2282" s="9"/>
      <c r="DO2282" s="9"/>
      <c r="DP2282" s="9"/>
      <c r="DQ2282" s="9"/>
    </row>
    <row r="2283" spans="1:121" hidden="1">
      <c r="A2283" s="9"/>
      <c r="B2283" s="9"/>
      <c r="C2283" s="9"/>
      <c r="D2283" s="9"/>
      <c r="E2283" s="9"/>
      <c r="F2283" s="9"/>
      <c r="G2283" s="9"/>
      <c r="H2283" s="9"/>
      <c r="I2283" s="9"/>
      <c r="J2283" s="9"/>
      <c r="K2283" s="9"/>
      <c r="L2283" s="9"/>
      <c r="M2283" s="9"/>
      <c r="N2283" s="9"/>
      <c r="O2283" s="9"/>
      <c r="P2283" s="9"/>
      <c r="Q2283" s="9"/>
      <c r="R2283" s="9"/>
      <c r="S2283" s="9"/>
      <c r="T2283" s="9"/>
      <c r="U2283" s="9"/>
      <c r="V2283" s="9"/>
      <c r="W2283" s="9"/>
      <c r="X2283" s="9"/>
      <c r="Y2283" s="9"/>
      <c r="Z2283" s="9"/>
      <c r="AA2283" s="9"/>
      <c r="AB2283" s="9"/>
      <c r="AC2283" s="9"/>
      <c r="AD2283" s="9"/>
      <c r="AE2283" s="9"/>
      <c r="AF2283" s="9"/>
      <c r="AG2283" s="9"/>
      <c r="AH2283" s="9"/>
      <c r="AI2283" s="9"/>
      <c r="AJ2283" s="9"/>
      <c r="AK2283" s="9"/>
      <c r="AL2283" s="9"/>
      <c r="AM2283" s="9"/>
      <c r="AN2283" s="9"/>
      <c r="AO2283" s="9"/>
      <c r="AP2283" s="9"/>
      <c r="AQ2283" s="9"/>
      <c r="AR2283" s="9"/>
      <c r="AS2283" s="9"/>
      <c r="AT2283" s="9"/>
      <c r="AU2283" s="9"/>
      <c r="AV2283" s="9"/>
      <c r="AW2283" s="9"/>
      <c r="AX2283" s="9"/>
      <c r="AY2283" s="9"/>
      <c r="AZ2283" s="9"/>
      <c r="BA2283" s="9"/>
      <c r="BB2283" s="9"/>
      <c r="BC2283" s="9"/>
      <c r="BD2283" s="9"/>
      <c r="BE2283" s="9"/>
      <c r="BF2283" s="9"/>
      <c r="BG2283" s="9"/>
      <c r="BH2283" s="9"/>
      <c r="BI2283" s="9"/>
      <c r="BJ2283" s="9"/>
      <c r="BK2283" s="9"/>
      <c r="BL2283" s="9"/>
      <c r="BM2283" s="9"/>
      <c r="BN2283" s="9"/>
      <c r="BO2283" s="9"/>
      <c r="BP2283" s="9"/>
      <c r="BQ2283" s="9"/>
      <c r="BR2283" s="9"/>
      <c r="BS2283" s="9"/>
      <c r="BT2283" s="9"/>
      <c r="BU2283" s="9"/>
      <c r="BV2283" s="9"/>
      <c r="BW2283" s="9"/>
      <c r="BX2283" s="9"/>
      <c r="BY2283" s="9"/>
      <c r="BZ2283" s="9"/>
      <c r="CA2283" s="9"/>
      <c r="CB2283" s="9"/>
      <c r="CC2283" s="9"/>
      <c r="CD2283" s="9"/>
      <c r="CE2283" s="9"/>
      <c r="CF2283" s="9"/>
      <c r="CG2283" s="9"/>
      <c r="CH2283" s="9"/>
      <c r="CI2283" s="9"/>
      <c r="CJ2283" s="9"/>
      <c r="CK2283" s="9"/>
      <c r="CL2283" s="9"/>
      <c r="CM2283" s="9"/>
      <c r="CN2283" s="9"/>
      <c r="CO2283" s="9"/>
      <c r="CP2283" s="9"/>
      <c r="CQ2283" s="9"/>
      <c r="CR2283" s="9"/>
      <c r="CS2283" s="9"/>
      <c r="CT2283" s="9"/>
      <c r="CU2283" s="9"/>
      <c r="CV2283" s="9"/>
      <c r="CW2283" s="9"/>
      <c r="CX2283" s="9"/>
      <c r="CY2283" s="9"/>
      <c r="CZ2283" s="9"/>
      <c r="DA2283" s="9"/>
      <c r="DB2283" s="9"/>
      <c r="DC2283" s="9"/>
      <c r="DD2283" s="9"/>
      <c r="DE2283" s="9"/>
      <c r="DF2283" s="9"/>
      <c r="DG2283" s="9"/>
      <c r="DH2283" s="9"/>
      <c r="DI2283" s="9"/>
      <c r="DJ2283" s="9"/>
      <c r="DK2283" s="9"/>
      <c r="DL2283" s="9"/>
      <c r="DM2283" s="9"/>
      <c r="DN2283" s="9"/>
      <c r="DO2283" s="9"/>
      <c r="DP2283" s="9"/>
      <c r="DQ2283" s="9"/>
    </row>
    <row r="2284" spans="1:121" hidden="1">
      <c r="A2284" s="9"/>
      <c r="B2284" s="9"/>
      <c r="C2284" s="9"/>
      <c r="D2284" s="9"/>
      <c r="E2284" s="9"/>
      <c r="F2284" s="9"/>
      <c r="G2284" s="9"/>
      <c r="H2284" s="9"/>
      <c r="I2284" s="9"/>
      <c r="J2284" s="9"/>
      <c r="K2284" s="9"/>
      <c r="L2284" s="9"/>
      <c r="M2284" s="9"/>
      <c r="N2284" s="9"/>
      <c r="O2284" s="9"/>
      <c r="P2284" s="9"/>
      <c r="Q2284" s="9"/>
      <c r="R2284" s="9"/>
      <c r="S2284" s="9"/>
      <c r="T2284" s="9"/>
      <c r="U2284" s="9"/>
      <c r="V2284" s="9"/>
      <c r="W2284" s="9"/>
      <c r="X2284" s="9"/>
      <c r="Y2284" s="9"/>
      <c r="Z2284" s="9"/>
      <c r="AA2284" s="9"/>
      <c r="AB2284" s="9"/>
      <c r="AC2284" s="9"/>
      <c r="AD2284" s="9"/>
      <c r="AE2284" s="9"/>
      <c r="AF2284" s="9"/>
      <c r="AG2284" s="9"/>
      <c r="AH2284" s="9"/>
      <c r="AI2284" s="9"/>
      <c r="AJ2284" s="9"/>
      <c r="AK2284" s="9"/>
      <c r="AL2284" s="9"/>
      <c r="AM2284" s="9"/>
      <c r="AN2284" s="9"/>
      <c r="AO2284" s="9"/>
      <c r="AP2284" s="9"/>
      <c r="AQ2284" s="9"/>
      <c r="AR2284" s="9"/>
      <c r="AS2284" s="9"/>
      <c r="AT2284" s="9"/>
      <c r="AU2284" s="9"/>
      <c r="AV2284" s="9"/>
      <c r="AW2284" s="9"/>
      <c r="AX2284" s="9"/>
      <c r="AY2284" s="9"/>
      <c r="AZ2284" s="9"/>
      <c r="BA2284" s="9"/>
      <c r="BB2284" s="9"/>
      <c r="BC2284" s="9"/>
      <c r="BD2284" s="9"/>
      <c r="BE2284" s="9"/>
      <c r="BF2284" s="9"/>
      <c r="BG2284" s="9"/>
      <c r="BH2284" s="9"/>
      <c r="BI2284" s="9"/>
      <c r="BJ2284" s="9"/>
      <c r="BK2284" s="9"/>
      <c r="BL2284" s="9"/>
      <c r="BM2284" s="9"/>
      <c r="BN2284" s="9"/>
      <c r="BO2284" s="9"/>
      <c r="BP2284" s="9"/>
      <c r="BQ2284" s="9"/>
      <c r="BR2284" s="9"/>
      <c r="BS2284" s="9"/>
      <c r="BT2284" s="9"/>
      <c r="BU2284" s="9"/>
      <c r="BV2284" s="9"/>
      <c r="BW2284" s="9"/>
      <c r="BX2284" s="9"/>
      <c r="BY2284" s="9"/>
      <c r="BZ2284" s="9"/>
      <c r="CA2284" s="9"/>
      <c r="CB2284" s="9"/>
      <c r="CC2284" s="9"/>
      <c r="CD2284" s="9"/>
      <c r="CE2284" s="9"/>
      <c r="CF2284" s="9"/>
      <c r="CG2284" s="9"/>
      <c r="CH2284" s="9"/>
      <c r="CI2284" s="9"/>
      <c r="CJ2284" s="9"/>
      <c r="CK2284" s="9"/>
      <c r="CL2284" s="9"/>
      <c r="CM2284" s="9"/>
      <c r="CN2284" s="9"/>
      <c r="CO2284" s="9"/>
      <c r="CP2284" s="9"/>
      <c r="CQ2284" s="9"/>
      <c r="CR2284" s="9"/>
      <c r="CS2284" s="9"/>
      <c r="CT2284" s="9"/>
      <c r="CU2284" s="9"/>
      <c r="CV2284" s="9"/>
      <c r="CW2284" s="9"/>
      <c r="CX2284" s="9"/>
      <c r="CY2284" s="9"/>
      <c r="CZ2284" s="9"/>
      <c r="DA2284" s="9"/>
      <c r="DB2284" s="9"/>
      <c r="DC2284" s="9"/>
      <c r="DD2284" s="9"/>
      <c r="DE2284" s="9"/>
      <c r="DF2284" s="9"/>
      <c r="DG2284" s="9"/>
      <c r="DH2284" s="9"/>
      <c r="DI2284" s="9"/>
      <c r="DJ2284" s="9"/>
      <c r="DK2284" s="9"/>
      <c r="DL2284" s="9"/>
      <c r="DM2284" s="9"/>
      <c r="DN2284" s="9"/>
      <c r="DO2284" s="9"/>
      <c r="DP2284" s="9"/>
      <c r="DQ2284" s="9"/>
    </row>
    <row r="2285" spans="1:121" hidden="1">
      <c r="A2285" s="9"/>
      <c r="B2285" s="9"/>
      <c r="C2285" s="9"/>
      <c r="D2285" s="9"/>
      <c r="E2285" s="9"/>
      <c r="F2285" s="9"/>
      <c r="G2285" s="9"/>
      <c r="H2285" s="9"/>
      <c r="I2285" s="9"/>
      <c r="J2285" s="9"/>
      <c r="K2285" s="9"/>
      <c r="L2285" s="9"/>
      <c r="M2285" s="9"/>
      <c r="N2285" s="9"/>
      <c r="O2285" s="9"/>
      <c r="P2285" s="9"/>
      <c r="Q2285" s="9"/>
      <c r="R2285" s="9"/>
      <c r="S2285" s="9"/>
      <c r="T2285" s="9"/>
      <c r="U2285" s="9"/>
      <c r="V2285" s="9"/>
      <c r="W2285" s="9"/>
      <c r="X2285" s="9"/>
      <c r="Y2285" s="9"/>
      <c r="Z2285" s="9"/>
      <c r="AA2285" s="9"/>
      <c r="AB2285" s="9"/>
      <c r="AC2285" s="9"/>
      <c r="AD2285" s="9"/>
      <c r="AE2285" s="9"/>
      <c r="AF2285" s="9"/>
      <c r="AG2285" s="9"/>
      <c r="AH2285" s="9"/>
      <c r="AI2285" s="9"/>
      <c r="AJ2285" s="9"/>
      <c r="AK2285" s="9"/>
      <c r="AL2285" s="9"/>
      <c r="AM2285" s="9"/>
      <c r="AN2285" s="9"/>
      <c r="AO2285" s="9"/>
      <c r="AP2285" s="9"/>
      <c r="AQ2285" s="9"/>
      <c r="AR2285" s="9"/>
      <c r="AS2285" s="9"/>
      <c r="AT2285" s="9"/>
      <c r="AU2285" s="9"/>
      <c r="AV2285" s="9"/>
      <c r="AW2285" s="9"/>
      <c r="AX2285" s="9"/>
      <c r="AY2285" s="9"/>
      <c r="AZ2285" s="9"/>
      <c r="BA2285" s="9"/>
      <c r="BB2285" s="9"/>
      <c r="BC2285" s="9"/>
      <c r="BD2285" s="9"/>
      <c r="BE2285" s="9"/>
      <c r="BF2285" s="9"/>
      <c r="BG2285" s="9"/>
      <c r="BH2285" s="9"/>
      <c r="BI2285" s="9"/>
      <c r="BJ2285" s="9"/>
      <c r="BK2285" s="9"/>
      <c r="BL2285" s="9"/>
      <c r="BM2285" s="9"/>
      <c r="BN2285" s="9"/>
      <c r="BO2285" s="9"/>
      <c r="BP2285" s="9"/>
      <c r="BQ2285" s="9"/>
      <c r="BR2285" s="9"/>
      <c r="BS2285" s="9"/>
      <c r="BT2285" s="9"/>
      <c r="BU2285" s="9"/>
      <c r="BV2285" s="9"/>
      <c r="BW2285" s="9"/>
      <c r="BX2285" s="9"/>
      <c r="BY2285" s="9"/>
      <c r="BZ2285" s="9"/>
      <c r="CA2285" s="9"/>
      <c r="CB2285" s="9"/>
      <c r="CC2285" s="9"/>
      <c r="CD2285" s="9"/>
      <c r="CE2285" s="9"/>
      <c r="CF2285" s="9"/>
      <c r="CG2285" s="9"/>
      <c r="CH2285" s="9"/>
      <c r="CI2285" s="9"/>
      <c r="CJ2285" s="9"/>
      <c r="CK2285" s="9"/>
      <c r="CL2285" s="9"/>
      <c r="CM2285" s="9"/>
      <c r="CN2285" s="9"/>
      <c r="CO2285" s="9"/>
      <c r="CP2285" s="9"/>
      <c r="CQ2285" s="9"/>
      <c r="CR2285" s="9"/>
      <c r="CS2285" s="9"/>
      <c r="CT2285" s="9"/>
      <c r="CU2285" s="9"/>
      <c r="CV2285" s="9"/>
      <c r="CW2285" s="9"/>
      <c r="CX2285" s="9"/>
      <c r="CY2285" s="9"/>
      <c r="CZ2285" s="9"/>
      <c r="DA2285" s="9"/>
      <c r="DB2285" s="9"/>
      <c r="DC2285" s="9"/>
      <c r="DD2285" s="9"/>
      <c r="DE2285" s="9"/>
      <c r="DF2285" s="9"/>
      <c r="DG2285" s="9"/>
      <c r="DH2285" s="9"/>
      <c r="DI2285" s="9"/>
      <c r="DJ2285" s="9"/>
      <c r="DK2285" s="9"/>
      <c r="DL2285" s="9"/>
      <c r="DM2285" s="9"/>
      <c r="DN2285" s="9"/>
      <c r="DO2285" s="9"/>
      <c r="DP2285" s="9"/>
      <c r="DQ2285" s="9"/>
    </row>
    <row r="2286" spans="1:121" hidden="1">
      <c r="A2286" s="9"/>
      <c r="B2286" s="9"/>
      <c r="C2286" s="9"/>
      <c r="D2286" s="9"/>
      <c r="E2286" s="9"/>
      <c r="F2286" s="9"/>
      <c r="G2286" s="9"/>
      <c r="H2286" s="9"/>
      <c r="I2286" s="9"/>
      <c r="J2286" s="9"/>
      <c r="K2286" s="9"/>
      <c r="L2286" s="9"/>
      <c r="M2286" s="9"/>
      <c r="N2286" s="9"/>
      <c r="O2286" s="9"/>
      <c r="P2286" s="9"/>
      <c r="Q2286" s="9"/>
      <c r="R2286" s="9"/>
      <c r="S2286" s="9"/>
      <c r="T2286" s="9"/>
      <c r="U2286" s="9"/>
      <c r="V2286" s="9"/>
      <c r="W2286" s="9"/>
      <c r="X2286" s="9"/>
      <c r="Y2286" s="9"/>
      <c r="Z2286" s="9"/>
      <c r="AA2286" s="9"/>
      <c r="AB2286" s="9"/>
      <c r="AC2286" s="9"/>
      <c r="AD2286" s="9"/>
      <c r="AE2286" s="9"/>
      <c r="AF2286" s="9"/>
      <c r="AG2286" s="9"/>
      <c r="AH2286" s="9"/>
      <c r="AI2286" s="9"/>
      <c r="AJ2286" s="9"/>
      <c r="AK2286" s="9"/>
      <c r="AL2286" s="9"/>
      <c r="AM2286" s="9"/>
      <c r="AN2286" s="9"/>
      <c r="AO2286" s="9"/>
      <c r="AP2286" s="9"/>
      <c r="AQ2286" s="9"/>
      <c r="AR2286" s="9"/>
      <c r="AS2286" s="9"/>
      <c r="AT2286" s="9"/>
      <c r="AU2286" s="9"/>
      <c r="AV2286" s="9"/>
      <c r="AW2286" s="9"/>
      <c r="AX2286" s="9"/>
      <c r="AY2286" s="9"/>
      <c r="AZ2286" s="9"/>
      <c r="BA2286" s="9"/>
      <c r="BB2286" s="9"/>
      <c r="BC2286" s="9"/>
      <c r="BD2286" s="9"/>
      <c r="BE2286" s="9"/>
      <c r="BF2286" s="9"/>
      <c r="BG2286" s="9"/>
      <c r="BH2286" s="9"/>
      <c r="BI2286" s="9"/>
      <c r="BJ2286" s="9"/>
      <c r="BK2286" s="9"/>
      <c r="BL2286" s="9"/>
      <c r="BM2286" s="9"/>
      <c r="BN2286" s="9"/>
      <c r="BO2286" s="9"/>
      <c r="BP2286" s="9"/>
      <c r="BQ2286" s="9"/>
      <c r="BR2286" s="9"/>
      <c r="BS2286" s="9"/>
      <c r="BT2286" s="9"/>
      <c r="BU2286" s="9"/>
      <c r="BV2286" s="9"/>
      <c r="BW2286" s="9"/>
      <c r="BX2286" s="9"/>
      <c r="BY2286" s="9"/>
      <c r="BZ2286" s="9"/>
      <c r="CA2286" s="9"/>
      <c r="CB2286" s="9"/>
      <c r="CC2286" s="9"/>
      <c r="CD2286" s="9"/>
      <c r="CE2286" s="9"/>
      <c r="CF2286" s="9"/>
      <c r="CG2286" s="9"/>
      <c r="CH2286" s="9"/>
      <c r="CI2286" s="9"/>
      <c r="CJ2286" s="9"/>
      <c r="CK2286" s="9"/>
      <c r="CL2286" s="9"/>
      <c r="CM2286" s="9"/>
      <c r="CN2286" s="9"/>
      <c r="CO2286" s="9"/>
      <c r="CP2286" s="9"/>
      <c r="CQ2286" s="9"/>
      <c r="CR2286" s="9"/>
      <c r="CS2286" s="9"/>
      <c r="CT2286" s="9"/>
      <c r="CU2286" s="9"/>
      <c r="CV2286" s="9"/>
      <c r="CW2286" s="9"/>
      <c r="CX2286" s="9"/>
      <c r="CY2286" s="9"/>
      <c r="CZ2286" s="9"/>
      <c r="DA2286" s="9"/>
      <c r="DB2286" s="9"/>
      <c r="DC2286" s="9"/>
      <c r="DD2286" s="9"/>
      <c r="DE2286" s="9"/>
      <c r="DF2286" s="9"/>
      <c r="DG2286" s="9"/>
      <c r="DH2286" s="9"/>
      <c r="DI2286" s="9"/>
      <c r="DJ2286" s="9"/>
      <c r="DK2286" s="9"/>
      <c r="DL2286" s="9"/>
      <c r="DM2286" s="9"/>
      <c r="DN2286" s="9"/>
      <c r="DO2286" s="9"/>
      <c r="DP2286" s="9"/>
      <c r="DQ2286" s="9"/>
    </row>
    <row r="2287" spans="1:121" hidden="1">
      <c r="A2287" s="9"/>
      <c r="B2287" s="9"/>
      <c r="C2287" s="9"/>
      <c r="D2287" s="9"/>
      <c r="E2287" s="9"/>
      <c r="F2287" s="9"/>
      <c r="G2287" s="9"/>
      <c r="H2287" s="9"/>
      <c r="I2287" s="9"/>
      <c r="J2287" s="9"/>
      <c r="K2287" s="9"/>
      <c r="L2287" s="9"/>
      <c r="M2287" s="9"/>
      <c r="N2287" s="9"/>
      <c r="O2287" s="9"/>
      <c r="P2287" s="9"/>
      <c r="Q2287" s="9"/>
      <c r="R2287" s="9"/>
      <c r="S2287" s="9"/>
      <c r="T2287" s="9"/>
      <c r="U2287" s="9"/>
      <c r="V2287" s="9"/>
      <c r="W2287" s="9"/>
      <c r="X2287" s="9"/>
      <c r="Y2287" s="9"/>
      <c r="Z2287" s="9"/>
      <c r="AA2287" s="9"/>
      <c r="AB2287" s="9"/>
      <c r="AC2287" s="9"/>
      <c r="AD2287" s="9"/>
      <c r="AE2287" s="9"/>
      <c r="AF2287" s="9"/>
      <c r="AG2287" s="9"/>
      <c r="AH2287" s="9"/>
      <c r="AI2287" s="9"/>
      <c r="AJ2287" s="9"/>
      <c r="AK2287" s="9"/>
      <c r="AL2287" s="9"/>
      <c r="AM2287" s="9"/>
      <c r="AN2287" s="9"/>
      <c r="AO2287" s="9"/>
      <c r="AP2287" s="9"/>
      <c r="AQ2287" s="9"/>
      <c r="AR2287" s="9"/>
      <c r="AS2287" s="9"/>
      <c r="AT2287" s="9"/>
      <c r="AU2287" s="9"/>
      <c r="AV2287" s="9"/>
      <c r="AW2287" s="9"/>
      <c r="AX2287" s="9"/>
      <c r="AY2287" s="9"/>
      <c r="AZ2287" s="9"/>
      <c r="BA2287" s="9"/>
      <c r="BB2287" s="9"/>
      <c r="BC2287" s="9"/>
      <c r="BD2287" s="9"/>
      <c r="BE2287" s="9"/>
      <c r="BF2287" s="9"/>
      <c r="BG2287" s="9"/>
      <c r="BH2287" s="9"/>
      <c r="BI2287" s="9"/>
      <c r="BJ2287" s="9"/>
      <c r="BK2287" s="9"/>
      <c r="BL2287" s="9"/>
      <c r="BM2287" s="9"/>
      <c r="BN2287" s="9"/>
      <c r="BO2287" s="9"/>
      <c r="BP2287" s="9"/>
      <c r="BQ2287" s="9"/>
      <c r="BR2287" s="9"/>
      <c r="BS2287" s="9"/>
      <c r="BT2287" s="9"/>
      <c r="BU2287" s="9"/>
      <c r="BV2287" s="9"/>
      <c r="BW2287" s="9"/>
      <c r="BX2287" s="9"/>
      <c r="BY2287" s="9"/>
      <c r="BZ2287" s="9"/>
      <c r="CA2287" s="9"/>
      <c r="CB2287" s="9"/>
      <c r="CC2287" s="9"/>
      <c r="CD2287" s="9"/>
      <c r="CE2287" s="9"/>
      <c r="CF2287" s="9"/>
      <c r="CG2287" s="9"/>
      <c r="CH2287" s="9"/>
      <c r="CI2287" s="9"/>
      <c r="CJ2287" s="9"/>
      <c r="CK2287" s="9"/>
      <c r="CL2287" s="9"/>
      <c r="CM2287" s="9"/>
      <c r="CN2287" s="9"/>
      <c r="CO2287" s="9"/>
      <c r="CP2287" s="9"/>
      <c r="CQ2287" s="9"/>
      <c r="CR2287" s="9"/>
      <c r="CS2287" s="9"/>
      <c r="CT2287" s="9"/>
      <c r="CU2287" s="9"/>
      <c r="CV2287" s="9"/>
      <c r="CW2287" s="9"/>
      <c r="CX2287" s="9"/>
      <c r="CY2287" s="9"/>
      <c r="CZ2287" s="9"/>
      <c r="DA2287" s="9"/>
      <c r="DB2287" s="9"/>
      <c r="DC2287" s="9"/>
      <c r="DD2287" s="9"/>
      <c r="DE2287" s="9"/>
      <c r="DF2287" s="9"/>
      <c r="DG2287" s="9"/>
      <c r="DH2287" s="9"/>
      <c r="DI2287" s="9"/>
      <c r="DJ2287" s="9"/>
      <c r="DK2287" s="9"/>
      <c r="DL2287" s="9"/>
      <c r="DM2287" s="9"/>
      <c r="DN2287" s="9"/>
      <c r="DO2287" s="9"/>
      <c r="DP2287" s="9"/>
      <c r="DQ2287" s="9"/>
    </row>
    <row r="2288" spans="1:121" hidden="1">
      <c r="A2288" s="9"/>
      <c r="B2288" s="9"/>
      <c r="C2288" s="9"/>
      <c r="D2288" s="9"/>
      <c r="E2288" s="9"/>
      <c r="F2288" s="9"/>
      <c r="G2288" s="9"/>
      <c r="H2288" s="9"/>
      <c r="I2288" s="9"/>
      <c r="J2288" s="9"/>
      <c r="K2288" s="9"/>
      <c r="L2288" s="9"/>
      <c r="M2288" s="9"/>
      <c r="N2288" s="9"/>
      <c r="O2288" s="9"/>
      <c r="P2288" s="9"/>
      <c r="Q2288" s="9"/>
      <c r="R2288" s="9"/>
      <c r="S2288" s="9"/>
      <c r="T2288" s="9"/>
      <c r="U2288" s="9"/>
      <c r="V2288" s="9"/>
      <c r="W2288" s="9"/>
      <c r="X2288" s="9"/>
      <c r="Y2288" s="9"/>
      <c r="Z2288" s="9"/>
      <c r="AA2288" s="9"/>
      <c r="AB2288" s="9"/>
      <c r="AC2288" s="9"/>
      <c r="AD2288" s="9"/>
      <c r="AE2288" s="9"/>
      <c r="AF2288" s="9"/>
      <c r="AG2288" s="9"/>
      <c r="AH2288" s="9"/>
      <c r="AI2288" s="9"/>
      <c r="AJ2288" s="9"/>
      <c r="AK2288" s="9"/>
      <c r="AL2288" s="9"/>
      <c r="AM2288" s="9"/>
      <c r="AN2288" s="9"/>
      <c r="AO2288" s="9"/>
      <c r="AP2288" s="9"/>
      <c r="AQ2288" s="9"/>
      <c r="AR2288" s="9"/>
      <c r="AS2288" s="9"/>
      <c r="AT2288" s="9"/>
      <c r="AU2288" s="9"/>
      <c r="AV2288" s="9"/>
      <c r="AW2288" s="9"/>
      <c r="AX2288" s="9"/>
      <c r="AY2288" s="9"/>
      <c r="AZ2288" s="9"/>
      <c r="BA2288" s="9"/>
      <c r="BB2288" s="9"/>
      <c r="BC2288" s="9"/>
      <c r="BD2288" s="9"/>
      <c r="BE2288" s="9"/>
      <c r="BF2288" s="9"/>
      <c r="BG2288" s="9"/>
      <c r="BH2288" s="9"/>
      <c r="BI2288" s="9"/>
      <c r="BJ2288" s="9"/>
      <c r="BK2288" s="9"/>
      <c r="BL2288" s="9"/>
      <c r="BM2288" s="9"/>
      <c r="BN2288" s="9"/>
      <c r="BO2288" s="9"/>
      <c r="BP2288" s="9"/>
      <c r="BQ2288" s="9"/>
      <c r="BR2288" s="9"/>
      <c r="BS2288" s="9"/>
      <c r="BT2288" s="9"/>
      <c r="BU2288" s="9"/>
      <c r="BV2288" s="9"/>
      <c r="BW2288" s="9"/>
      <c r="BX2288" s="9"/>
      <c r="BY2288" s="9"/>
      <c r="BZ2288" s="9"/>
      <c r="CA2288" s="9"/>
      <c r="CB2288" s="9"/>
      <c r="CC2288" s="9"/>
      <c r="CD2288" s="9"/>
      <c r="CE2288" s="9"/>
      <c r="CF2288" s="9"/>
      <c r="CG2288" s="9"/>
      <c r="CH2288" s="9"/>
      <c r="CI2288" s="9"/>
      <c r="CJ2288" s="9"/>
      <c r="CK2288" s="9"/>
      <c r="CL2288" s="9"/>
      <c r="CM2288" s="9"/>
      <c r="CN2288" s="9"/>
      <c r="CO2288" s="9"/>
      <c r="CP2288" s="9"/>
      <c r="CQ2288" s="9"/>
      <c r="CR2288" s="9"/>
      <c r="CS2288" s="9"/>
      <c r="CT2288" s="9"/>
      <c r="CU2288" s="9"/>
      <c r="CV2288" s="9"/>
      <c r="CW2288" s="9"/>
      <c r="CX2288" s="9"/>
      <c r="CY2288" s="9"/>
      <c r="CZ2288" s="9"/>
      <c r="DA2288" s="9"/>
      <c r="DB2288" s="9"/>
      <c r="DC2288" s="9"/>
      <c r="DD2288" s="9"/>
      <c r="DE2288" s="9"/>
      <c r="DF2288" s="9"/>
      <c r="DG2288" s="9"/>
      <c r="DH2288" s="9"/>
      <c r="DI2288" s="9"/>
      <c r="DJ2288" s="9"/>
      <c r="DK2288" s="9"/>
      <c r="DL2288" s="9"/>
      <c r="DM2288" s="9"/>
      <c r="DN2288" s="9"/>
      <c r="DO2288" s="9"/>
      <c r="DP2288" s="9"/>
      <c r="DQ2288" s="9"/>
    </row>
    <row r="2289" spans="1:121" hidden="1">
      <c r="A2289" s="9"/>
      <c r="B2289" s="9"/>
      <c r="C2289" s="9"/>
      <c r="D2289" s="9"/>
      <c r="E2289" s="9"/>
      <c r="F2289" s="9"/>
      <c r="G2289" s="9"/>
      <c r="H2289" s="9"/>
      <c r="I2289" s="9"/>
      <c r="J2289" s="9"/>
      <c r="K2289" s="9"/>
      <c r="L2289" s="9"/>
      <c r="M2289" s="9"/>
      <c r="N2289" s="9"/>
      <c r="O2289" s="9"/>
      <c r="P2289" s="9"/>
      <c r="Q2289" s="9"/>
      <c r="R2289" s="9"/>
      <c r="S2289" s="9"/>
      <c r="T2289" s="9"/>
      <c r="U2289" s="9"/>
      <c r="V2289" s="9"/>
      <c r="W2289" s="9"/>
      <c r="X2289" s="9"/>
      <c r="Y2289" s="9"/>
      <c r="Z2289" s="9"/>
      <c r="AA2289" s="9"/>
      <c r="AB2289" s="9"/>
      <c r="AC2289" s="9"/>
      <c r="AD2289" s="9"/>
      <c r="AE2289" s="9"/>
      <c r="AF2289" s="9"/>
      <c r="AG2289" s="9"/>
      <c r="AH2289" s="9"/>
      <c r="AI2289" s="9"/>
      <c r="AJ2289" s="9"/>
      <c r="AK2289" s="9"/>
      <c r="AL2289" s="9"/>
      <c r="AM2289" s="9"/>
      <c r="AN2289" s="9"/>
      <c r="AO2289" s="9"/>
      <c r="AP2289" s="9"/>
      <c r="AQ2289" s="9"/>
      <c r="AR2289" s="9"/>
      <c r="AS2289" s="9"/>
      <c r="AT2289" s="9"/>
      <c r="AU2289" s="9"/>
      <c r="AV2289" s="9"/>
      <c r="AW2289" s="9"/>
      <c r="AX2289" s="9"/>
      <c r="AY2289" s="9"/>
      <c r="AZ2289" s="9"/>
      <c r="BA2289" s="9"/>
      <c r="BB2289" s="9"/>
      <c r="BC2289" s="9"/>
      <c r="BD2289" s="9"/>
      <c r="BE2289" s="9"/>
      <c r="BF2289" s="9"/>
      <c r="BG2289" s="9"/>
      <c r="BH2289" s="9"/>
      <c r="BI2289" s="9"/>
      <c r="BJ2289" s="9"/>
      <c r="BK2289" s="9"/>
      <c r="BL2289" s="9"/>
      <c r="BM2289" s="9"/>
      <c r="BN2289" s="9"/>
      <c r="BO2289" s="9"/>
      <c r="BP2289" s="9"/>
      <c r="BQ2289" s="9"/>
      <c r="BR2289" s="9"/>
      <c r="BS2289" s="9"/>
      <c r="BT2289" s="9"/>
      <c r="BU2289" s="9"/>
      <c r="BV2289" s="9"/>
      <c r="BW2289" s="9"/>
      <c r="BX2289" s="9"/>
      <c r="BY2289" s="9"/>
      <c r="BZ2289" s="9"/>
      <c r="CA2289" s="9"/>
      <c r="CB2289" s="9"/>
      <c r="CC2289" s="9"/>
      <c r="CD2289" s="9"/>
      <c r="CE2289" s="9"/>
      <c r="CF2289" s="9"/>
      <c r="CG2289" s="9"/>
      <c r="CH2289" s="9"/>
      <c r="CI2289" s="9"/>
      <c r="CJ2289" s="9"/>
      <c r="CK2289" s="9"/>
      <c r="CL2289" s="9"/>
      <c r="CM2289" s="9"/>
      <c r="CN2289" s="9"/>
      <c r="CO2289" s="9"/>
      <c r="CP2289" s="9"/>
      <c r="CQ2289" s="9"/>
      <c r="CR2289" s="9"/>
      <c r="CS2289" s="9"/>
      <c r="CT2289" s="9"/>
      <c r="CU2289" s="9"/>
      <c r="CV2289" s="9"/>
      <c r="CW2289" s="9"/>
      <c r="CX2289" s="9"/>
      <c r="CY2289" s="9"/>
      <c r="CZ2289" s="9"/>
      <c r="DA2289" s="9"/>
      <c r="DB2289" s="9"/>
      <c r="DC2289" s="9"/>
      <c r="DD2289" s="9"/>
      <c r="DE2289" s="9"/>
      <c r="DF2289" s="9"/>
      <c r="DG2289" s="9"/>
      <c r="DH2289" s="9"/>
      <c r="DI2289" s="9"/>
      <c r="DJ2289" s="9"/>
      <c r="DK2289" s="9"/>
      <c r="DL2289" s="9"/>
      <c r="DM2289" s="9"/>
      <c r="DN2289" s="9"/>
      <c r="DO2289" s="9"/>
      <c r="DP2289" s="9"/>
      <c r="DQ2289" s="9"/>
    </row>
    <row r="2290" spans="1:121" hidden="1">
      <c r="A2290" s="9"/>
      <c r="B2290" s="9"/>
      <c r="C2290" s="9"/>
      <c r="D2290" s="9"/>
      <c r="E2290" s="9"/>
      <c r="F2290" s="9"/>
      <c r="G2290" s="9"/>
      <c r="H2290" s="9"/>
      <c r="I2290" s="9"/>
      <c r="J2290" s="9"/>
      <c r="K2290" s="9"/>
      <c r="L2290" s="9"/>
      <c r="M2290" s="9"/>
      <c r="N2290" s="9"/>
      <c r="O2290" s="9"/>
      <c r="P2290" s="9"/>
      <c r="Q2290" s="9"/>
      <c r="R2290" s="9"/>
      <c r="S2290" s="9"/>
      <c r="T2290" s="9"/>
      <c r="U2290" s="9"/>
      <c r="V2290" s="9"/>
      <c r="W2290" s="9"/>
      <c r="X2290" s="9"/>
      <c r="Y2290" s="9"/>
      <c r="Z2290" s="9"/>
      <c r="AA2290" s="9"/>
      <c r="AB2290" s="9"/>
      <c r="AC2290" s="9"/>
      <c r="AD2290" s="9"/>
      <c r="AE2290" s="9"/>
      <c r="AF2290" s="9"/>
      <c r="AG2290" s="9"/>
      <c r="AH2290" s="9"/>
      <c r="AI2290" s="9"/>
      <c r="AJ2290" s="9"/>
      <c r="AK2290" s="9"/>
      <c r="AL2290" s="9"/>
      <c r="AM2290" s="9"/>
      <c r="AN2290" s="9"/>
      <c r="AO2290" s="9"/>
      <c r="AP2290" s="9"/>
      <c r="AQ2290" s="9"/>
      <c r="AR2290" s="9"/>
      <c r="AS2290" s="9"/>
      <c r="AT2290" s="9"/>
      <c r="AU2290" s="9"/>
      <c r="AV2290" s="9"/>
      <c r="AW2290" s="9"/>
      <c r="AX2290" s="9"/>
      <c r="AY2290" s="9"/>
      <c r="AZ2290" s="9"/>
      <c r="BA2290" s="9"/>
      <c r="BB2290" s="9"/>
      <c r="BC2290" s="9"/>
      <c r="BD2290" s="9"/>
      <c r="BE2290" s="9"/>
      <c r="BF2290" s="9"/>
      <c r="BG2290" s="9"/>
      <c r="BH2290" s="9"/>
      <c r="BI2290" s="9"/>
      <c r="BJ2290" s="9"/>
      <c r="BK2290" s="9"/>
      <c r="BL2290" s="9"/>
      <c r="BM2290" s="9"/>
      <c r="BN2290" s="9"/>
      <c r="BO2290" s="9"/>
      <c r="BP2290" s="9"/>
      <c r="BQ2290" s="9"/>
      <c r="BR2290" s="9"/>
      <c r="BS2290" s="9"/>
      <c r="BT2290" s="9"/>
      <c r="BU2290" s="9"/>
      <c r="BV2290" s="9"/>
      <c r="BW2290" s="9"/>
      <c r="BX2290" s="9"/>
      <c r="BY2290" s="9"/>
      <c r="BZ2290" s="9"/>
      <c r="CA2290" s="9"/>
      <c r="CB2290" s="9"/>
      <c r="CC2290" s="9"/>
      <c r="CD2290" s="9"/>
      <c r="CE2290" s="9"/>
      <c r="CF2290" s="9"/>
      <c r="CG2290" s="9"/>
      <c r="CH2290" s="9"/>
      <c r="CI2290" s="9"/>
      <c r="CJ2290" s="9"/>
      <c r="CK2290" s="9"/>
      <c r="CL2290" s="9"/>
      <c r="CM2290" s="9"/>
      <c r="CN2290" s="9"/>
      <c r="CO2290" s="9"/>
      <c r="CP2290" s="9"/>
      <c r="CQ2290" s="9"/>
      <c r="CR2290" s="9"/>
      <c r="CS2290" s="9"/>
      <c r="CT2290" s="9"/>
      <c r="CU2290" s="9"/>
      <c r="CV2290" s="9"/>
      <c r="CW2290" s="9"/>
      <c r="CX2290" s="9"/>
      <c r="CY2290" s="9"/>
      <c r="CZ2290" s="9"/>
      <c r="DA2290" s="9"/>
      <c r="DB2290" s="9"/>
      <c r="DC2290" s="9"/>
      <c r="DD2290" s="9"/>
      <c r="DE2290" s="9"/>
      <c r="DF2290" s="9"/>
      <c r="DG2290" s="9"/>
      <c r="DH2290" s="9"/>
      <c r="DI2290" s="9"/>
      <c r="DJ2290" s="9"/>
      <c r="DK2290" s="9"/>
      <c r="DL2290" s="9"/>
      <c r="DM2290" s="9"/>
      <c r="DN2290" s="9"/>
      <c r="DO2290" s="9"/>
      <c r="DP2290" s="9"/>
      <c r="DQ2290" s="9"/>
    </row>
    <row r="2291" spans="1:121" hidden="1">
      <c r="A2291" s="9"/>
      <c r="B2291" s="9"/>
      <c r="C2291" s="9"/>
      <c r="D2291" s="9"/>
      <c r="E2291" s="9"/>
      <c r="F2291" s="9"/>
      <c r="G2291" s="9"/>
      <c r="H2291" s="9"/>
      <c r="I2291" s="9"/>
      <c r="J2291" s="9"/>
      <c r="K2291" s="9"/>
      <c r="L2291" s="9"/>
      <c r="M2291" s="9"/>
      <c r="N2291" s="9"/>
      <c r="O2291" s="9"/>
      <c r="P2291" s="9"/>
      <c r="Q2291" s="9"/>
      <c r="R2291" s="9"/>
      <c r="S2291" s="9"/>
      <c r="T2291" s="9"/>
      <c r="U2291" s="9"/>
      <c r="V2291" s="9"/>
      <c r="W2291" s="9"/>
      <c r="X2291" s="9"/>
      <c r="Y2291" s="9"/>
      <c r="Z2291" s="9"/>
      <c r="AA2291" s="9"/>
      <c r="AB2291" s="9"/>
      <c r="AC2291" s="9"/>
      <c r="AD2291" s="9"/>
      <c r="AE2291" s="9"/>
      <c r="AF2291" s="9"/>
      <c r="AG2291" s="9"/>
      <c r="AH2291" s="9"/>
      <c r="AI2291" s="9"/>
      <c r="AJ2291" s="9"/>
      <c r="AK2291" s="9"/>
      <c r="AL2291" s="9"/>
      <c r="AM2291" s="9"/>
      <c r="AN2291" s="9"/>
      <c r="AO2291" s="9"/>
      <c r="AP2291" s="9"/>
      <c r="AQ2291" s="9"/>
      <c r="AR2291" s="9"/>
      <c r="AS2291" s="9"/>
      <c r="AT2291" s="9"/>
      <c r="AU2291" s="9"/>
      <c r="AV2291" s="9"/>
      <c r="AW2291" s="9"/>
      <c r="AX2291" s="9"/>
      <c r="AY2291" s="9"/>
      <c r="AZ2291" s="9"/>
      <c r="BA2291" s="9"/>
      <c r="BB2291" s="9"/>
      <c r="BC2291" s="9"/>
      <c r="BD2291" s="9"/>
      <c r="BE2291" s="9"/>
      <c r="BF2291" s="9"/>
      <c r="BG2291" s="9"/>
      <c r="BH2291" s="9"/>
      <c r="BI2291" s="9"/>
      <c r="BJ2291" s="9"/>
      <c r="BK2291" s="9"/>
      <c r="BL2291" s="9"/>
      <c r="BM2291" s="9"/>
      <c r="BN2291" s="9"/>
      <c r="BO2291" s="9"/>
      <c r="BP2291" s="9"/>
      <c r="BQ2291" s="9"/>
      <c r="BR2291" s="9"/>
      <c r="BS2291" s="9"/>
      <c r="BT2291" s="9"/>
      <c r="BU2291" s="9"/>
      <c r="BV2291" s="9"/>
      <c r="BW2291" s="9"/>
      <c r="BX2291" s="9"/>
      <c r="BY2291" s="9"/>
      <c r="BZ2291" s="9"/>
      <c r="CA2291" s="9"/>
      <c r="CB2291" s="9"/>
      <c r="CC2291" s="9"/>
      <c r="CD2291" s="9"/>
      <c r="CE2291" s="9"/>
      <c r="CF2291" s="9"/>
      <c r="CG2291" s="9"/>
      <c r="CH2291" s="9"/>
      <c r="CI2291" s="9"/>
      <c r="CJ2291" s="9"/>
      <c r="CK2291" s="9"/>
      <c r="CL2291" s="9"/>
      <c r="CM2291" s="9"/>
      <c r="CN2291" s="9"/>
      <c r="CO2291" s="9"/>
      <c r="CP2291" s="9"/>
      <c r="CQ2291" s="9"/>
      <c r="CR2291" s="9"/>
      <c r="CS2291" s="9"/>
      <c r="CT2291" s="9"/>
      <c r="CU2291" s="9"/>
      <c r="CV2291" s="9"/>
      <c r="CW2291" s="9"/>
      <c r="CX2291" s="9"/>
      <c r="CY2291" s="9"/>
      <c r="CZ2291" s="9"/>
      <c r="DA2291" s="9"/>
      <c r="DB2291" s="9"/>
      <c r="DC2291" s="9"/>
      <c r="DD2291" s="9"/>
      <c r="DE2291" s="9"/>
      <c r="DF2291" s="9"/>
      <c r="DG2291" s="9"/>
      <c r="DH2291" s="9"/>
      <c r="DI2291" s="9"/>
      <c r="DJ2291" s="9"/>
      <c r="DK2291" s="9"/>
      <c r="DL2291" s="9"/>
      <c r="DM2291" s="9"/>
      <c r="DN2291" s="9"/>
      <c r="DO2291" s="9"/>
      <c r="DP2291" s="9"/>
      <c r="DQ2291" s="9"/>
    </row>
    <row r="2292" spans="1:121" hidden="1">
      <c r="A2292" s="9"/>
      <c r="B2292" s="9"/>
      <c r="C2292" s="9"/>
      <c r="D2292" s="9"/>
      <c r="E2292" s="9"/>
      <c r="F2292" s="9"/>
      <c r="G2292" s="9"/>
      <c r="H2292" s="9"/>
      <c r="I2292" s="9"/>
      <c r="J2292" s="9"/>
      <c r="K2292" s="9"/>
      <c r="L2292" s="9"/>
      <c r="M2292" s="9"/>
      <c r="N2292" s="9"/>
      <c r="O2292" s="9"/>
      <c r="P2292" s="9"/>
      <c r="Q2292" s="9"/>
      <c r="R2292" s="9"/>
      <c r="S2292" s="9"/>
      <c r="T2292" s="9"/>
      <c r="U2292" s="9"/>
      <c r="V2292" s="9"/>
      <c r="W2292" s="9"/>
      <c r="X2292" s="9"/>
      <c r="Y2292" s="9"/>
      <c r="Z2292" s="9"/>
      <c r="AA2292" s="9"/>
      <c r="AB2292" s="9"/>
      <c r="AC2292" s="9"/>
      <c r="AD2292" s="9"/>
      <c r="AE2292" s="9"/>
      <c r="AF2292" s="9"/>
      <c r="AG2292" s="9"/>
      <c r="AH2292" s="9"/>
      <c r="AI2292" s="9"/>
      <c r="AJ2292" s="9"/>
      <c r="AK2292" s="9"/>
      <c r="AL2292" s="9"/>
      <c r="AM2292" s="9"/>
      <c r="AN2292" s="9"/>
      <c r="AO2292" s="9"/>
      <c r="AP2292" s="9"/>
      <c r="AQ2292" s="9"/>
      <c r="AR2292" s="9"/>
      <c r="AS2292" s="9"/>
      <c r="AT2292" s="9"/>
      <c r="AU2292" s="9"/>
      <c r="AV2292" s="9"/>
      <c r="AW2292" s="9"/>
      <c r="AX2292" s="9"/>
      <c r="AY2292" s="9"/>
      <c r="AZ2292" s="9"/>
      <c r="BA2292" s="9"/>
      <c r="BB2292" s="9"/>
      <c r="BC2292" s="9"/>
      <c r="BD2292" s="9"/>
      <c r="BE2292" s="9"/>
      <c r="BF2292" s="9"/>
      <c r="BG2292" s="9"/>
      <c r="BH2292" s="9"/>
      <c r="BI2292" s="9"/>
      <c r="BJ2292" s="9"/>
      <c r="BK2292" s="9"/>
      <c r="BL2292" s="9"/>
      <c r="BM2292" s="9"/>
      <c r="BN2292" s="9"/>
      <c r="BO2292" s="9"/>
      <c r="BP2292" s="9"/>
      <c r="BQ2292" s="9"/>
      <c r="BR2292" s="9"/>
      <c r="BS2292" s="9"/>
      <c r="BT2292" s="9"/>
      <c r="BU2292" s="9"/>
      <c r="BV2292" s="9"/>
      <c r="BW2292" s="9"/>
      <c r="BX2292" s="9"/>
      <c r="BY2292" s="9"/>
      <c r="BZ2292" s="9"/>
      <c r="CA2292" s="9"/>
      <c r="CB2292" s="9"/>
      <c r="CC2292" s="9"/>
      <c r="CD2292" s="9"/>
      <c r="CE2292" s="9"/>
      <c r="CF2292" s="9"/>
      <c r="CG2292" s="9"/>
      <c r="CH2292" s="9"/>
      <c r="CI2292" s="9"/>
      <c r="CJ2292" s="9"/>
      <c r="CK2292" s="9"/>
      <c r="CL2292" s="9"/>
      <c r="CM2292" s="9"/>
      <c r="CN2292" s="9"/>
      <c r="CO2292" s="9"/>
      <c r="CP2292" s="9"/>
      <c r="CQ2292" s="9"/>
      <c r="CR2292" s="9"/>
      <c r="CS2292" s="9"/>
      <c r="CT2292" s="9"/>
      <c r="CU2292" s="9"/>
      <c r="CV2292" s="9"/>
      <c r="CW2292" s="9"/>
      <c r="CX2292" s="9"/>
      <c r="CY2292" s="9"/>
      <c r="CZ2292" s="9"/>
      <c r="DA2292" s="9"/>
      <c r="DB2292" s="9"/>
      <c r="DC2292" s="9"/>
      <c r="DD2292" s="9"/>
      <c r="DE2292" s="9"/>
      <c r="DF2292" s="9"/>
      <c r="DG2292" s="9"/>
      <c r="DH2292" s="9"/>
      <c r="DI2292" s="9"/>
      <c r="DJ2292" s="9"/>
      <c r="DK2292" s="9"/>
      <c r="DL2292" s="9"/>
      <c r="DM2292" s="9"/>
      <c r="DN2292" s="9"/>
      <c r="DO2292" s="9"/>
      <c r="DP2292" s="9"/>
      <c r="DQ2292" s="9"/>
    </row>
    <row r="2293" spans="1:121" hidden="1">
      <c r="A2293" s="9"/>
      <c r="B2293" s="9"/>
      <c r="C2293" s="9"/>
      <c r="D2293" s="9"/>
      <c r="E2293" s="9"/>
      <c r="F2293" s="9"/>
      <c r="G2293" s="9"/>
      <c r="H2293" s="9"/>
      <c r="I2293" s="9"/>
      <c r="J2293" s="9"/>
      <c r="K2293" s="9"/>
      <c r="L2293" s="9"/>
      <c r="M2293" s="9"/>
      <c r="N2293" s="9"/>
      <c r="O2293" s="9"/>
      <c r="P2293" s="9"/>
      <c r="Q2293" s="9"/>
      <c r="R2293" s="9"/>
      <c r="S2293" s="9"/>
      <c r="T2293" s="9"/>
      <c r="U2293" s="9"/>
      <c r="V2293" s="9"/>
      <c r="W2293" s="9"/>
      <c r="X2293" s="9"/>
      <c r="Y2293" s="9"/>
      <c r="Z2293" s="9"/>
      <c r="AA2293" s="9"/>
      <c r="AB2293" s="9"/>
      <c r="AC2293" s="9"/>
      <c r="AD2293" s="9"/>
      <c r="AE2293" s="9"/>
      <c r="AF2293" s="9"/>
      <c r="AG2293" s="9"/>
      <c r="AH2293" s="9"/>
      <c r="AI2293" s="9"/>
      <c r="AJ2293" s="9"/>
      <c r="AK2293" s="9"/>
      <c r="AL2293" s="9"/>
      <c r="AM2293" s="9"/>
      <c r="AN2293" s="9"/>
      <c r="AO2293" s="9"/>
      <c r="AP2293" s="9"/>
      <c r="AQ2293" s="9"/>
      <c r="AR2293" s="9"/>
      <c r="AS2293" s="9"/>
      <c r="AT2293" s="9"/>
      <c r="AU2293" s="9"/>
      <c r="AV2293" s="9"/>
      <c r="AW2293" s="9"/>
      <c r="AX2293" s="9"/>
      <c r="AY2293" s="9"/>
      <c r="AZ2293" s="9"/>
      <c r="BA2293" s="9"/>
      <c r="BB2293" s="9"/>
      <c r="BC2293" s="9"/>
      <c r="BD2293" s="9"/>
      <c r="BE2293" s="9"/>
      <c r="BF2293" s="9"/>
      <c r="BG2293" s="9"/>
      <c r="BH2293" s="9"/>
      <c r="BI2293" s="9"/>
      <c r="BJ2293" s="9"/>
      <c r="BK2293" s="9"/>
      <c r="BL2293" s="9"/>
      <c r="BM2293" s="9"/>
      <c r="BN2293" s="9"/>
      <c r="BO2293" s="9"/>
      <c r="BP2293" s="9"/>
      <c r="BQ2293" s="9"/>
      <c r="BR2293" s="9"/>
      <c r="BS2293" s="9"/>
      <c r="BT2293" s="9"/>
      <c r="BU2293" s="9"/>
      <c r="BV2293" s="9"/>
      <c r="BW2293" s="9"/>
      <c r="BX2293" s="9"/>
      <c r="BY2293" s="9"/>
      <c r="BZ2293" s="9"/>
      <c r="CA2293" s="9"/>
      <c r="CB2293" s="9"/>
      <c r="CC2293" s="9"/>
      <c r="CD2293" s="9"/>
      <c r="CE2293" s="9"/>
      <c r="CF2293" s="9"/>
      <c r="CG2293" s="9"/>
      <c r="CH2293" s="9"/>
      <c r="CI2293" s="9"/>
      <c r="CJ2293" s="9"/>
      <c r="CK2293" s="9"/>
      <c r="CL2293" s="9"/>
      <c r="CM2293" s="9"/>
      <c r="CN2293" s="9"/>
      <c r="CO2293" s="9"/>
      <c r="CP2293" s="9"/>
      <c r="CQ2293" s="9"/>
      <c r="CR2293" s="9"/>
      <c r="CS2293" s="9"/>
      <c r="CT2293" s="9"/>
      <c r="CU2293" s="9"/>
      <c r="CV2293" s="9"/>
      <c r="CW2293" s="9"/>
      <c r="CX2293" s="9"/>
      <c r="CY2293" s="9"/>
      <c r="CZ2293" s="9"/>
      <c r="DA2293" s="9"/>
      <c r="DB2293" s="9"/>
      <c r="DC2293" s="9"/>
      <c r="DD2293" s="9"/>
      <c r="DE2293" s="9"/>
      <c r="DF2293" s="9"/>
      <c r="DG2293" s="9"/>
      <c r="DH2293" s="9"/>
      <c r="DI2293" s="9"/>
      <c r="DJ2293" s="9"/>
      <c r="DK2293" s="9"/>
      <c r="DL2293" s="9"/>
      <c r="DM2293" s="9"/>
      <c r="DN2293" s="9"/>
      <c r="DO2293" s="9"/>
      <c r="DP2293" s="9"/>
      <c r="DQ2293" s="9"/>
    </row>
    <row r="2294" spans="1:121" hidden="1">
      <c r="A2294" s="9"/>
      <c r="B2294" s="9"/>
      <c r="C2294" s="9"/>
      <c r="D2294" s="9"/>
      <c r="E2294" s="9"/>
      <c r="F2294" s="9"/>
      <c r="G2294" s="9"/>
      <c r="H2294" s="9"/>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c r="AJ2294" s="9"/>
      <c r="AK2294" s="9"/>
      <c r="AL2294" s="9"/>
      <c r="AM2294" s="9"/>
      <c r="AN2294" s="9"/>
      <c r="AO2294" s="9"/>
      <c r="AP2294" s="9"/>
      <c r="AQ2294" s="9"/>
      <c r="AR2294" s="9"/>
      <c r="AS2294" s="9"/>
      <c r="AT2294" s="9"/>
      <c r="AU2294" s="9"/>
      <c r="AV2294" s="9"/>
      <c r="AW2294" s="9"/>
      <c r="AX2294" s="9"/>
      <c r="AY2294" s="9"/>
      <c r="AZ2294" s="9"/>
      <c r="BA2294" s="9"/>
      <c r="BB2294" s="9"/>
      <c r="BC2294" s="9"/>
      <c r="BD2294" s="9"/>
      <c r="BE2294" s="9"/>
      <c r="BF2294" s="9"/>
      <c r="BG2294" s="9"/>
      <c r="BH2294" s="9"/>
      <c r="BI2294" s="9"/>
      <c r="BJ2294" s="9"/>
      <c r="BK2294" s="9"/>
      <c r="BL2294" s="9"/>
      <c r="BM2294" s="9"/>
      <c r="BN2294" s="9"/>
      <c r="BO2294" s="9"/>
      <c r="BP2294" s="9"/>
      <c r="BQ2294" s="9"/>
      <c r="BR2294" s="9"/>
      <c r="BS2294" s="9"/>
      <c r="BT2294" s="9"/>
      <c r="BU2294" s="9"/>
      <c r="BV2294" s="9"/>
      <c r="BW2294" s="9"/>
      <c r="BX2294" s="9"/>
      <c r="BY2294" s="9"/>
      <c r="BZ2294" s="9"/>
      <c r="CA2294" s="9"/>
      <c r="CB2294" s="9"/>
      <c r="CC2294" s="9"/>
      <c r="CD2294" s="9"/>
      <c r="CE2294" s="9"/>
      <c r="CF2294" s="9"/>
      <c r="CG2294" s="9"/>
      <c r="CH2294" s="9"/>
      <c r="CI2294" s="9"/>
      <c r="CJ2294" s="9"/>
      <c r="CK2294" s="9"/>
      <c r="CL2294" s="9"/>
      <c r="CM2294" s="9"/>
      <c r="CN2294" s="9"/>
      <c r="CO2294" s="9"/>
      <c r="CP2294" s="9"/>
      <c r="CQ2294" s="9"/>
      <c r="CR2294" s="9"/>
      <c r="CS2294" s="9"/>
      <c r="CT2294" s="9"/>
      <c r="CU2294" s="9"/>
      <c r="CV2294" s="9"/>
      <c r="CW2294" s="9"/>
      <c r="CX2294" s="9"/>
      <c r="CY2294" s="9"/>
      <c r="CZ2294" s="9"/>
      <c r="DA2294" s="9"/>
      <c r="DB2294" s="9"/>
      <c r="DC2294" s="9"/>
      <c r="DD2294" s="9"/>
      <c r="DE2294" s="9"/>
      <c r="DF2294" s="9"/>
      <c r="DG2294" s="9"/>
      <c r="DH2294" s="9"/>
      <c r="DI2294" s="9"/>
      <c r="DJ2294" s="9"/>
      <c r="DK2294" s="9"/>
      <c r="DL2294" s="9"/>
      <c r="DM2294" s="9"/>
      <c r="DN2294" s="9"/>
      <c r="DO2294" s="9"/>
      <c r="DP2294" s="9"/>
      <c r="DQ2294" s="9"/>
    </row>
    <row r="2295" spans="1:121" hidden="1">
      <c r="A2295" s="9"/>
      <c r="B2295" s="9"/>
      <c r="C2295" s="9"/>
      <c r="D2295" s="9"/>
      <c r="E2295" s="9"/>
      <c r="F2295" s="9"/>
      <c r="G2295" s="9"/>
      <c r="H2295" s="9"/>
      <c r="I2295" s="9"/>
      <c r="J2295" s="9"/>
      <c r="K2295" s="9"/>
      <c r="L2295" s="9"/>
      <c r="M2295" s="9"/>
      <c r="N2295" s="9"/>
      <c r="O2295" s="9"/>
      <c r="P2295" s="9"/>
      <c r="Q2295" s="9"/>
      <c r="R2295" s="9"/>
      <c r="S2295" s="9"/>
      <c r="T2295" s="9"/>
      <c r="U2295" s="9"/>
      <c r="V2295" s="9"/>
      <c r="W2295" s="9"/>
      <c r="X2295" s="9"/>
      <c r="Y2295" s="9"/>
      <c r="Z2295" s="9"/>
      <c r="AA2295" s="9"/>
      <c r="AB2295" s="9"/>
      <c r="AC2295" s="9"/>
      <c r="AD2295" s="9"/>
      <c r="AE2295" s="9"/>
      <c r="AF2295" s="9"/>
      <c r="AG2295" s="9"/>
      <c r="AH2295" s="9"/>
      <c r="AI2295" s="9"/>
      <c r="AJ2295" s="9"/>
      <c r="AK2295" s="9"/>
      <c r="AL2295" s="9"/>
      <c r="AM2295" s="9"/>
      <c r="AN2295" s="9"/>
      <c r="AO2295" s="9"/>
      <c r="AP2295" s="9"/>
      <c r="AQ2295" s="9"/>
      <c r="AR2295" s="9"/>
      <c r="AS2295" s="9"/>
      <c r="AT2295" s="9"/>
      <c r="AU2295" s="9"/>
      <c r="AV2295" s="9"/>
      <c r="AW2295" s="9"/>
      <c r="AX2295" s="9"/>
      <c r="AY2295" s="9"/>
      <c r="AZ2295" s="9"/>
      <c r="BA2295" s="9"/>
      <c r="BB2295" s="9"/>
      <c r="BC2295" s="9"/>
      <c r="BD2295" s="9"/>
      <c r="BE2295" s="9"/>
      <c r="BF2295" s="9"/>
      <c r="BG2295" s="9"/>
      <c r="BH2295" s="9"/>
      <c r="BI2295" s="9"/>
      <c r="BJ2295" s="9"/>
      <c r="BK2295" s="9"/>
      <c r="BL2295" s="9"/>
      <c r="BM2295" s="9"/>
      <c r="BN2295" s="9"/>
      <c r="BO2295" s="9"/>
      <c r="BP2295" s="9"/>
      <c r="BQ2295" s="9"/>
      <c r="BR2295" s="9"/>
      <c r="BS2295" s="9"/>
      <c r="BT2295" s="9"/>
      <c r="BU2295" s="9"/>
      <c r="BV2295" s="9"/>
      <c r="BW2295" s="9"/>
      <c r="BX2295" s="9"/>
      <c r="BY2295" s="9"/>
      <c r="BZ2295" s="9"/>
      <c r="CA2295" s="9"/>
      <c r="CB2295" s="9"/>
      <c r="CC2295" s="9"/>
      <c r="CD2295" s="9"/>
      <c r="CE2295" s="9"/>
      <c r="CF2295" s="9"/>
      <c r="CG2295" s="9"/>
      <c r="CH2295" s="9"/>
      <c r="CI2295" s="9"/>
      <c r="CJ2295" s="9"/>
      <c r="CK2295" s="9"/>
      <c r="CL2295" s="9"/>
      <c r="CM2295" s="9"/>
      <c r="CN2295" s="9"/>
      <c r="CO2295" s="9"/>
      <c r="CP2295" s="9"/>
      <c r="CQ2295" s="9"/>
      <c r="CR2295" s="9"/>
      <c r="CS2295" s="9"/>
      <c r="CT2295" s="9"/>
      <c r="CU2295" s="9"/>
      <c r="CV2295" s="9"/>
      <c r="CW2295" s="9"/>
      <c r="CX2295" s="9"/>
      <c r="CY2295" s="9"/>
      <c r="CZ2295" s="9"/>
      <c r="DA2295" s="9"/>
      <c r="DB2295" s="9"/>
      <c r="DC2295" s="9"/>
      <c r="DD2295" s="9"/>
      <c r="DE2295" s="9"/>
      <c r="DF2295" s="9"/>
      <c r="DG2295" s="9"/>
      <c r="DH2295" s="9"/>
      <c r="DI2295" s="9"/>
      <c r="DJ2295" s="9"/>
      <c r="DK2295" s="9"/>
      <c r="DL2295" s="9"/>
      <c r="DM2295" s="9"/>
      <c r="DN2295" s="9"/>
      <c r="DO2295" s="9"/>
      <c r="DP2295" s="9"/>
      <c r="DQ2295" s="9"/>
    </row>
    <row r="2296" spans="1:121" hidden="1">
      <c r="A2296" s="9"/>
      <c r="B2296" s="9"/>
      <c r="C2296" s="9"/>
      <c r="D2296" s="9"/>
      <c r="E2296" s="9"/>
      <c r="F2296" s="9"/>
      <c r="G2296" s="9"/>
      <c r="H2296" s="9"/>
      <c r="I2296" s="9"/>
      <c r="J2296" s="9"/>
      <c r="K2296" s="9"/>
      <c r="L2296" s="9"/>
      <c r="M2296" s="9"/>
      <c r="N2296" s="9"/>
      <c r="O2296" s="9"/>
      <c r="P2296" s="9"/>
      <c r="Q2296" s="9"/>
      <c r="R2296" s="9"/>
      <c r="S2296" s="9"/>
      <c r="T2296" s="9"/>
      <c r="U2296" s="9"/>
      <c r="V2296" s="9"/>
      <c r="W2296" s="9"/>
      <c r="X2296" s="9"/>
      <c r="Y2296" s="9"/>
      <c r="Z2296" s="9"/>
      <c r="AA2296" s="9"/>
      <c r="AB2296" s="9"/>
      <c r="AC2296" s="9"/>
      <c r="AD2296" s="9"/>
      <c r="AE2296" s="9"/>
      <c r="AF2296" s="9"/>
      <c r="AG2296" s="9"/>
      <c r="AH2296" s="9"/>
      <c r="AI2296" s="9"/>
      <c r="AJ2296" s="9"/>
      <c r="AK2296" s="9"/>
      <c r="AL2296" s="9"/>
      <c r="AM2296" s="9"/>
      <c r="AN2296" s="9"/>
      <c r="AO2296" s="9"/>
      <c r="AP2296" s="9"/>
      <c r="AQ2296" s="9"/>
      <c r="AR2296" s="9"/>
      <c r="AS2296" s="9"/>
      <c r="AT2296" s="9"/>
      <c r="AU2296" s="9"/>
      <c r="AV2296" s="9"/>
      <c r="AW2296" s="9"/>
      <c r="AX2296" s="9"/>
      <c r="AY2296" s="9"/>
      <c r="AZ2296" s="9"/>
      <c r="BA2296" s="9"/>
      <c r="BB2296" s="9"/>
      <c r="BC2296" s="9"/>
      <c r="BD2296" s="9"/>
      <c r="BE2296" s="9"/>
      <c r="BF2296" s="9"/>
      <c r="BG2296" s="9"/>
      <c r="BH2296" s="9"/>
      <c r="BI2296" s="9"/>
      <c r="BJ2296" s="9"/>
      <c r="BK2296" s="9"/>
      <c r="BL2296" s="9"/>
      <c r="BM2296" s="9"/>
      <c r="BN2296" s="9"/>
      <c r="BO2296" s="9"/>
      <c r="BP2296" s="9"/>
      <c r="BQ2296" s="9"/>
      <c r="BR2296" s="9"/>
      <c r="BS2296" s="9"/>
      <c r="BT2296" s="9"/>
      <c r="BU2296" s="9"/>
      <c r="BV2296" s="9"/>
      <c r="BW2296" s="9"/>
      <c r="BX2296" s="9"/>
      <c r="BY2296" s="9"/>
      <c r="BZ2296" s="9"/>
      <c r="CA2296" s="9"/>
      <c r="CB2296" s="9"/>
      <c r="CC2296" s="9"/>
      <c r="CD2296" s="9"/>
      <c r="CE2296" s="9"/>
      <c r="CF2296" s="9"/>
      <c r="CG2296" s="9"/>
      <c r="CH2296" s="9"/>
      <c r="CI2296" s="9"/>
      <c r="CJ2296" s="9"/>
      <c r="CK2296" s="9"/>
      <c r="CL2296" s="9"/>
      <c r="CM2296" s="9"/>
      <c r="CN2296" s="9"/>
      <c r="CO2296" s="9"/>
      <c r="CP2296" s="9"/>
      <c r="CQ2296" s="9"/>
      <c r="CR2296" s="9"/>
      <c r="CS2296" s="9"/>
      <c r="CT2296" s="9"/>
      <c r="CU2296" s="9"/>
      <c r="CV2296" s="9"/>
      <c r="CW2296" s="9"/>
      <c r="CX2296" s="9"/>
      <c r="CY2296" s="9"/>
      <c r="CZ2296" s="9"/>
      <c r="DA2296" s="9"/>
      <c r="DB2296" s="9"/>
      <c r="DC2296" s="9"/>
      <c r="DD2296" s="9"/>
      <c r="DE2296" s="9"/>
      <c r="DF2296" s="9"/>
      <c r="DG2296" s="9"/>
      <c r="DH2296" s="9"/>
      <c r="DI2296" s="9"/>
      <c r="DJ2296" s="9"/>
      <c r="DK2296" s="9"/>
      <c r="DL2296" s="9"/>
      <c r="DM2296" s="9"/>
      <c r="DN2296" s="9"/>
      <c r="DO2296" s="9"/>
      <c r="DP2296" s="9"/>
      <c r="DQ2296" s="9"/>
    </row>
    <row r="2297" spans="1:121" hidden="1">
      <c r="A2297" s="9"/>
      <c r="B2297" s="9"/>
      <c r="C2297" s="9"/>
      <c r="D2297" s="9"/>
      <c r="E2297" s="9"/>
      <c r="F2297" s="9"/>
      <c r="G2297" s="9"/>
      <c r="H2297" s="9"/>
      <c r="I2297" s="9"/>
      <c r="J2297" s="9"/>
      <c r="K2297" s="9"/>
      <c r="L2297" s="9"/>
      <c r="M2297" s="9"/>
      <c r="N2297" s="9"/>
      <c r="O2297" s="9"/>
      <c r="P2297" s="9"/>
      <c r="Q2297" s="9"/>
      <c r="R2297" s="9"/>
      <c r="S2297" s="9"/>
      <c r="T2297" s="9"/>
      <c r="U2297" s="9"/>
      <c r="V2297" s="9"/>
      <c r="W2297" s="9"/>
      <c r="X2297" s="9"/>
      <c r="Y2297" s="9"/>
      <c r="Z2297" s="9"/>
      <c r="AA2297" s="9"/>
      <c r="AB2297" s="9"/>
      <c r="AC2297" s="9"/>
      <c r="AD2297" s="9"/>
      <c r="AE2297" s="9"/>
      <c r="AF2297" s="9"/>
      <c r="AG2297" s="9"/>
      <c r="AH2297" s="9"/>
      <c r="AI2297" s="9"/>
      <c r="AJ2297" s="9"/>
      <c r="AK2297" s="9"/>
      <c r="AL2297" s="9"/>
      <c r="AM2297" s="9"/>
      <c r="AN2297" s="9"/>
      <c r="AO2297" s="9"/>
      <c r="AP2297" s="9"/>
      <c r="AQ2297" s="9"/>
      <c r="AR2297" s="9"/>
      <c r="AS2297" s="9"/>
      <c r="AT2297" s="9"/>
      <c r="AU2297" s="9"/>
      <c r="AV2297" s="9"/>
      <c r="AW2297" s="9"/>
      <c r="AX2297" s="9"/>
      <c r="AY2297" s="9"/>
      <c r="AZ2297" s="9"/>
      <c r="BA2297" s="9"/>
      <c r="BB2297" s="9"/>
      <c r="BC2297" s="9"/>
      <c r="BD2297" s="9"/>
      <c r="BE2297" s="9"/>
      <c r="BF2297" s="9"/>
      <c r="BG2297" s="9"/>
      <c r="BH2297" s="9"/>
      <c r="BI2297" s="9"/>
      <c r="BJ2297" s="9"/>
      <c r="BK2297" s="9"/>
      <c r="BL2297" s="9"/>
      <c r="BM2297" s="9"/>
      <c r="BN2297" s="9"/>
      <c r="BO2297" s="9"/>
      <c r="BP2297" s="9"/>
      <c r="BQ2297" s="9"/>
      <c r="BR2297" s="9"/>
      <c r="BS2297" s="9"/>
      <c r="BT2297" s="9"/>
      <c r="BU2297" s="9"/>
      <c r="BV2297" s="9"/>
      <c r="BW2297" s="9"/>
      <c r="BX2297" s="9"/>
      <c r="BY2297" s="9"/>
      <c r="BZ2297" s="9"/>
      <c r="CA2297" s="9"/>
      <c r="CB2297" s="9"/>
      <c r="CC2297" s="9"/>
      <c r="CD2297" s="9"/>
      <c r="CE2297" s="9"/>
      <c r="CF2297" s="9"/>
      <c r="CG2297" s="9"/>
      <c r="CH2297" s="9"/>
      <c r="CI2297" s="9"/>
      <c r="CJ2297" s="9"/>
      <c r="CK2297" s="9"/>
      <c r="CL2297" s="9"/>
      <c r="CM2297" s="9"/>
      <c r="CN2297" s="9"/>
      <c r="CO2297" s="9"/>
      <c r="CP2297" s="9"/>
      <c r="CQ2297" s="9"/>
      <c r="CR2297" s="9"/>
      <c r="CS2297" s="9"/>
      <c r="CT2297" s="9"/>
      <c r="CU2297" s="9"/>
      <c r="CV2297" s="9"/>
      <c r="CW2297" s="9"/>
      <c r="CX2297" s="9"/>
      <c r="CY2297" s="9"/>
      <c r="CZ2297" s="9"/>
      <c r="DA2297" s="9"/>
      <c r="DB2297" s="9"/>
      <c r="DC2297" s="9"/>
      <c r="DD2297" s="9"/>
      <c r="DE2297" s="9"/>
      <c r="DF2297" s="9"/>
      <c r="DG2297" s="9"/>
      <c r="DH2297" s="9"/>
      <c r="DI2297" s="9"/>
      <c r="DJ2297" s="9"/>
      <c r="DK2297" s="9"/>
      <c r="DL2297" s="9"/>
      <c r="DM2297" s="9"/>
      <c r="DN2297" s="9"/>
      <c r="DO2297" s="9"/>
      <c r="DP2297" s="9"/>
      <c r="DQ2297" s="9"/>
    </row>
    <row r="2298" spans="1:121" hidden="1">
      <c r="A2298" s="9"/>
      <c r="B2298" s="9"/>
      <c r="C2298" s="9"/>
      <c r="D2298" s="9"/>
      <c r="E2298" s="9"/>
      <c r="F2298" s="9"/>
      <c r="G2298" s="9"/>
      <c r="H2298" s="9"/>
      <c r="I2298" s="9"/>
      <c r="J2298" s="9"/>
      <c r="K2298" s="9"/>
      <c r="L2298" s="9"/>
      <c r="M2298" s="9"/>
      <c r="N2298" s="9"/>
      <c r="O2298" s="9"/>
      <c r="P2298" s="9"/>
      <c r="Q2298" s="9"/>
      <c r="R2298" s="9"/>
      <c r="S2298" s="9"/>
      <c r="T2298" s="9"/>
      <c r="U2298" s="9"/>
      <c r="V2298" s="9"/>
      <c r="W2298" s="9"/>
      <c r="X2298" s="9"/>
      <c r="Y2298" s="9"/>
      <c r="Z2298" s="9"/>
      <c r="AA2298" s="9"/>
      <c r="AB2298" s="9"/>
      <c r="AC2298" s="9"/>
      <c r="AD2298" s="9"/>
      <c r="AE2298" s="9"/>
      <c r="AF2298" s="9"/>
      <c r="AG2298" s="9"/>
      <c r="AH2298" s="9"/>
      <c r="AI2298" s="9"/>
      <c r="AJ2298" s="9"/>
      <c r="AK2298" s="9"/>
      <c r="AL2298" s="9"/>
      <c r="AM2298" s="9"/>
      <c r="AN2298" s="9"/>
      <c r="AO2298" s="9"/>
      <c r="AP2298" s="9"/>
      <c r="AQ2298" s="9"/>
      <c r="AR2298" s="9"/>
      <c r="AS2298" s="9"/>
      <c r="AT2298" s="9"/>
      <c r="AU2298" s="9"/>
      <c r="AV2298" s="9"/>
      <c r="AW2298" s="9"/>
      <c r="AX2298" s="9"/>
      <c r="AY2298" s="9"/>
      <c r="AZ2298" s="9"/>
      <c r="BA2298" s="9"/>
      <c r="BB2298" s="9"/>
      <c r="BC2298" s="9"/>
      <c r="BD2298" s="9"/>
      <c r="BE2298" s="9"/>
      <c r="BF2298" s="9"/>
      <c r="BG2298" s="9"/>
      <c r="BH2298" s="9"/>
      <c r="BI2298" s="9"/>
      <c r="BJ2298" s="9"/>
      <c r="BK2298" s="9"/>
      <c r="BL2298" s="9"/>
      <c r="BM2298" s="9"/>
      <c r="BN2298" s="9"/>
      <c r="BO2298" s="9"/>
      <c r="BP2298" s="9"/>
      <c r="BQ2298" s="9"/>
      <c r="BR2298" s="9"/>
      <c r="BS2298" s="9"/>
      <c r="BT2298" s="9"/>
      <c r="BU2298" s="9"/>
      <c r="BV2298" s="9"/>
      <c r="BW2298" s="9"/>
      <c r="BX2298" s="9"/>
      <c r="BY2298" s="9"/>
      <c r="BZ2298" s="9"/>
      <c r="CA2298" s="9"/>
      <c r="CB2298" s="9"/>
      <c r="CC2298" s="9"/>
      <c r="CD2298" s="9"/>
      <c r="CE2298" s="9"/>
      <c r="CF2298" s="9"/>
      <c r="CG2298" s="9"/>
      <c r="CH2298" s="9"/>
      <c r="CI2298" s="9"/>
      <c r="CJ2298" s="9"/>
      <c r="CK2298" s="9"/>
      <c r="CL2298" s="9"/>
      <c r="CM2298" s="9"/>
      <c r="CN2298" s="9"/>
      <c r="CO2298" s="9"/>
      <c r="CP2298" s="9"/>
      <c r="CQ2298" s="9"/>
      <c r="CR2298" s="9"/>
      <c r="CS2298" s="9"/>
      <c r="CT2298" s="9"/>
      <c r="CU2298" s="9"/>
      <c r="CV2298" s="9"/>
      <c r="CW2298" s="9"/>
      <c r="CX2298" s="9"/>
      <c r="CY2298" s="9"/>
      <c r="CZ2298" s="9"/>
      <c r="DA2298" s="9"/>
      <c r="DB2298" s="9"/>
      <c r="DC2298" s="9"/>
      <c r="DD2298" s="9"/>
      <c r="DE2298" s="9"/>
      <c r="DF2298" s="9"/>
      <c r="DG2298" s="9"/>
      <c r="DH2298" s="9"/>
      <c r="DI2298" s="9"/>
      <c r="DJ2298" s="9"/>
      <c r="DK2298" s="9"/>
      <c r="DL2298" s="9"/>
      <c r="DM2298" s="9"/>
      <c r="DN2298" s="9"/>
      <c r="DO2298" s="9"/>
      <c r="DP2298" s="9"/>
      <c r="DQ2298" s="9"/>
    </row>
    <row r="2299" spans="1:121" hidden="1">
      <c r="A2299" s="9"/>
      <c r="B2299" s="9"/>
      <c r="C2299" s="9"/>
      <c r="D2299" s="9"/>
      <c r="E2299" s="9"/>
      <c r="F2299" s="9"/>
      <c r="G2299" s="9"/>
      <c r="H2299" s="9"/>
      <c r="I2299" s="9"/>
      <c r="J2299" s="9"/>
      <c r="K2299" s="9"/>
      <c r="L2299" s="9"/>
      <c r="M2299" s="9"/>
      <c r="N2299" s="9"/>
      <c r="O2299" s="9"/>
      <c r="P2299" s="9"/>
      <c r="Q2299" s="9"/>
      <c r="R2299" s="9"/>
      <c r="S2299" s="9"/>
      <c r="T2299" s="9"/>
      <c r="U2299" s="9"/>
      <c r="V2299" s="9"/>
      <c r="W2299" s="9"/>
      <c r="X2299" s="9"/>
      <c r="Y2299" s="9"/>
      <c r="Z2299" s="9"/>
      <c r="AA2299" s="9"/>
      <c r="AB2299" s="9"/>
      <c r="AC2299" s="9"/>
      <c r="AD2299" s="9"/>
      <c r="AE2299" s="9"/>
      <c r="AF2299" s="9"/>
      <c r="AG2299" s="9"/>
      <c r="AH2299" s="9"/>
      <c r="AI2299" s="9"/>
      <c r="AJ2299" s="9"/>
      <c r="AK2299" s="9"/>
      <c r="AL2299" s="9"/>
      <c r="AM2299" s="9"/>
      <c r="AN2299" s="9"/>
      <c r="AO2299" s="9"/>
      <c r="AP2299" s="9"/>
      <c r="AQ2299" s="9"/>
      <c r="AR2299" s="9"/>
      <c r="AS2299" s="9"/>
      <c r="AT2299" s="9"/>
      <c r="AU2299" s="9"/>
      <c r="AV2299" s="9"/>
      <c r="AW2299" s="9"/>
      <c r="AX2299" s="9"/>
      <c r="AY2299" s="9"/>
      <c r="AZ2299" s="9"/>
      <c r="BA2299" s="9"/>
      <c r="BB2299" s="9"/>
      <c r="BC2299" s="9"/>
      <c r="BD2299" s="9"/>
      <c r="BE2299" s="9"/>
      <c r="BF2299" s="9"/>
      <c r="BG2299" s="9"/>
      <c r="BH2299" s="9"/>
      <c r="BI2299" s="9"/>
      <c r="BJ2299" s="9"/>
      <c r="BK2299" s="9"/>
      <c r="BL2299" s="9"/>
      <c r="BM2299" s="9"/>
      <c r="BN2299" s="9"/>
      <c r="BO2299" s="9"/>
      <c r="BP2299" s="9"/>
      <c r="BQ2299" s="9"/>
      <c r="BR2299" s="9"/>
      <c r="BS2299" s="9"/>
      <c r="BT2299" s="9"/>
      <c r="BU2299" s="9"/>
      <c r="BV2299" s="9"/>
      <c r="BW2299" s="9"/>
      <c r="BX2299" s="9"/>
      <c r="BY2299" s="9"/>
      <c r="BZ2299" s="9"/>
      <c r="CA2299" s="9"/>
      <c r="CB2299" s="9"/>
      <c r="CC2299" s="9"/>
      <c r="CD2299" s="9"/>
      <c r="CE2299" s="9"/>
      <c r="CF2299" s="9"/>
      <c r="CG2299" s="9"/>
      <c r="CH2299" s="9"/>
      <c r="CI2299" s="9"/>
      <c r="CJ2299" s="9"/>
      <c r="CK2299" s="9"/>
      <c r="CL2299" s="9"/>
      <c r="CM2299" s="9"/>
      <c r="CN2299" s="9"/>
      <c r="CO2299" s="9"/>
      <c r="CP2299" s="9"/>
      <c r="CQ2299" s="9"/>
      <c r="CR2299" s="9"/>
      <c r="CS2299" s="9"/>
      <c r="CT2299" s="9"/>
      <c r="CU2299" s="9"/>
      <c r="CV2299" s="9"/>
      <c r="CW2299" s="9"/>
      <c r="CX2299" s="9"/>
      <c r="CY2299" s="9"/>
      <c r="CZ2299" s="9"/>
      <c r="DA2299" s="9"/>
      <c r="DB2299" s="9"/>
      <c r="DC2299" s="9"/>
      <c r="DD2299" s="9"/>
      <c r="DE2299" s="9"/>
      <c r="DF2299" s="9"/>
      <c r="DG2299" s="9"/>
      <c r="DH2299" s="9"/>
      <c r="DI2299" s="9"/>
      <c r="DJ2299" s="9"/>
      <c r="DK2299" s="9"/>
      <c r="DL2299" s="9"/>
      <c r="DM2299" s="9"/>
      <c r="DN2299" s="9"/>
      <c r="DO2299" s="9"/>
      <c r="DP2299" s="9"/>
      <c r="DQ2299" s="9"/>
    </row>
    <row r="2300" spans="1:121" hidden="1">
      <c r="A2300" s="9"/>
      <c r="B2300" s="9"/>
      <c r="C2300" s="9"/>
      <c r="D2300" s="9"/>
      <c r="E2300" s="9"/>
      <c r="F2300" s="9"/>
      <c r="G2300" s="9"/>
      <c r="H2300" s="9"/>
      <c r="I2300" s="9"/>
      <c r="J2300" s="9"/>
      <c r="K2300" s="9"/>
      <c r="L2300" s="9"/>
      <c r="M2300" s="9"/>
      <c r="N2300" s="9"/>
      <c r="O2300" s="9"/>
      <c r="P2300" s="9"/>
      <c r="Q2300" s="9"/>
      <c r="R2300" s="9"/>
      <c r="S2300" s="9"/>
      <c r="T2300" s="9"/>
      <c r="U2300" s="9"/>
      <c r="V2300" s="9"/>
      <c r="W2300" s="9"/>
      <c r="X2300" s="9"/>
      <c r="Y2300" s="9"/>
      <c r="Z2300" s="9"/>
      <c r="AA2300" s="9"/>
      <c r="AB2300" s="9"/>
      <c r="AC2300" s="9"/>
      <c r="AD2300" s="9"/>
      <c r="AE2300" s="9"/>
      <c r="AF2300" s="9"/>
      <c r="AG2300" s="9"/>
      <c r="AH2300" s="9"/>
      <c r="AI2300" s="9"/>
      <c r="AJ2300" s="9"/>
      <c r="AK2300" s="9"/>
      <c r="AL2300" s="9"/>
      <c r="AM2300" s="9"/>
      <c r="AN2300" s="9"/>
      <c r="AO2300" s="9"/>
      <c r="AP2300" s="9"/>
      <c r="AQ2300" s="9"/>
      <c r="AR2300" s="9"/>
      <c r="AS2300" s="9"/>
      <c r="AT2300" s="9"/>
      <c r="AU2300" s="9"/>
      <c r="AV2300" s="9"/>
      <c r="AW2300" s="9"/>
      <c r="AX2300" s="9"/>
      <c r="AY2300" s="9"/>
      <c r="AZ2300" s="9"/>
      <c r="BA2300" s="9"/>
      <c r="BB2300" s="9"/>
      <c r="BC2300" s="9"/>
      <c r="BD2300" s="9"/>
      <c r="BE2300" s="9"/>
      <c r="BF2300" s="9"/>
      <c r="BG2300" s="9"/>
      <c r="BH2300" s="9"/>
      <c r="BI2300" s="9"/>
      <c r="BJ2300" s="9"/>
      <c r="BK2300" s="9"/>
      <c r="BL2300" s="9"/>
      <c r="BM2300" s="9"/>
      <c r="BN2300" s="9"/>
      <c r="BO2300" s="9"/>
      <c r="BP2300" s="9"/>
      <c r="BQ2300" s="9"/>
      <c r="BR2300" s="9"/>
      <c r="BS2300" s="9"/>
      <c r="BT2300" s="9"/>
      <c r="BU2300" s="9"/>
      <c r="BV2300" s="9"/>
      <c r="BW2300" s="9"/>
      <c r="BX2300" s="9"/>
      <c r="BY2300" s="9"/>
      <c r="BZ2300" s="9"/>
      <c r="CA2300" s="9"/>
      <c r="CB2300" s="9"/>
      <c r="CC2300" s="9"/>
      <c r="CD2300" s="9"/>
      <c r="CE2300" s="9"/>
      <c r="CF2300" s="9"/>
      <c r="CG2300" s="9"/>
      <c r="CH2300" s="9"/>
      <c r="CI2300" s="9"/>
      <c r="CJ2300" s="9"/>
      <c r="CK2300" s="9"/>
      <c r="CL2300" s="9"/>
      <c r="CM2300" s="9"/>
      <c r="CN2300" s="9"/>
      <c r="CO2300" s="9"/>
      <c r="CP2300" s="9"/>
      <c r="CQ2300" s="9"/>
      <c r="CR2300" s="9"/>
      <c r="CS2300" s="9"/>
      <c r="CT2300" s="9"/>
      <c r="CU2300" s="9"/>
      <c r="CV2300" s="9"/>
      <c r="CW2300" s="9"/>
      <c r="CX2300" s="9"/>
      <c r="CY2300" s="9"/>
      <c r="CZ2300" s="9"/>
      <c r="DA2300" s="9"/>
      <c r="DB2300" s="9"/>
      <c r="DC2300" s="9"/>
      <c r="DD2300" s="9"/>
      <c r="DE2300" s="9"/>
      <c r="DF2300" s="9"/>
      <c r="DG2300" s="9"/>
      <c r="DH2300" s="9"/>
      <c r="DI2300" s="9"/>
      <c r="DJ2300" s="9"/>
      <c r="DK2300" s="9"/>
      <c r="DL2300" s="9"/>
      <c r="DM2300" s="9"/>
      <c r="DN2300" s="9"/>
      <c r="DO2300" s="9"/>
      <c r="DP2300" s="9"/>
      <c r="DQ2300" s="9"/>
    </row>
    <row r="2301" spans="1:121" hidden="1">
      <c r="A2301" s="9"/>
      <c r="B2301" s="9"/>
      <c r="C2301" s="9"/>
      <c r="D2301" s="9"/>
      <c r="E2301" s="9"/>
      <c r="F2301" s="9"/>
      <c r="G2301" s="9"/>
      <c r="H2301" s="9"/>
      <c r="I2301" s="9"/>
      <c r="J2301" s="9"/>
      <c r="K2301" s="9"/>
      <c r="L2301" s="9"/>
      <c r="M2301" s="9"/>
      <c r="N2301" s="9"/>
      <c r="O2301" s="9"/>
      <c r="P2301" s="9"/>
      <c r="Q2301" s="9"/>
      <c r="R2301" s="9"/>
      <c r="S2301" s="9"/>
      <c r="T2301" s="9"/>
      <c r="U2301" s="9"/>
      <c r="V2301" s="9"/>
      <c r="W2301" s="9"/>
      <c r="X2301" s="9"/>
      <c r="Y2301" s="9"/>
      <c r="Z2301" s="9"/>
      <c r="AA2301" s="9"/>
      <c r="AB2301" s="9"/>
      <c r="AC2301" s="9"/>
      <c r="AD2301" s="9"/>
      <c r="AE2301" s="9"/>
      <c r="AF2301" s="9"/>
      <c r="AG2301" s="9"/>
      <c r="AH2301" s="9"/>
      <c r="AI2301" s="9"/>
      <c r="AJ2301" s="9"/>
      <c r="AK2301" s="9"/>
      <c r="AL2301" s="9"/>
      <c r="AM2301" s="9"/>
      <c r="AN2301" s="9"/>
      <c r="AO2301" s="9"/>
      <c r="AP2301" s="9"/>
      <c r="AQ2301" s="9"/>
      <c r="AR2301" s="9"/>
      <c r="AS2301" s="9"/>
      <c r="AT2301" s="9"/>
      <c r="AU2301" s="9"/>
      <c r="AV2301" s="9"/>
      <c r="AW2301" s="9"/>
      <c r="AX2301" s="9"/>
      <c r="AY2301" s="9"/>
      <c r="AZ2301" s="9"/>
      <c r="BA2301" s="9"/>
      <c r="BB2301" s="9"/>
      <c r="BC2301" s="9"/>
      <c r="BD2301" s="9"/>
      <c r="BE2301" s="9"/>
      <c r="BF2301" s="9"/>
      <c r="BG2301" s="9"/>
      <c r="BH2301" s="9"/>
      <c r="BI2301" s="9"/>
      <c r="BJ2301" s="9"/>
      <c r="BK2301" s="9"/>
      <c r="BL2301" s="9"/>
      <c r="BM2301" s="9"/>
      <c r="BN2301" s="9"/>
      <c r="BO2301" s="9"/>
      <c r="BP2301" s="9"/>
      <c r="BQ2301" s="9"/>
      <c r="BR2301" s="9"/>
      <c r="BS2301" s="9"/>
      <c r="BT2301" s="9"/>
      <c r="BU2301" s="9"/>
      <c r="BV2301" s="9"/>
      <c r="BW2301" s="9"/>
      <c r="BX2301" s="9"/>
      <c r="BY2301" s="9"/>
      <c r="BZ2301" s="9"/>
      <c r="CA2301" s="9"/>
      <c r="CB2301" s="9"/>
      <c r="CC2301" s="9"/>
      <c r="CD2301" s="9"/>
      <c r="CE2301" s="9"/>
      <c r="CF2301" s="9"/>
      <c r="CG2301" s="9"/>
      <c r="CH2301" s="9"/>
      <c r="CI2301" s="9"/>
      <c r="CJ2301" s="9"/>
      <c r="CK2301" s="9"/>
      <c r="CL2301" s="9"/>
      <c r="CM2301" s="9"/>
      <c r="CN2301" s="9"/>
      <c r="CO2301" s="9"/>
      <c r="CP2301" s="9"/>
      <c r="CQ2301" s="9"/>
      <c r="CR2301" s="9"/>
      <c r="CS2301" s="9"/>
      <c r="CT2301" s="9"/>
      <c r="CU2301" s="9"/>
      <c r="CV2301" s="9"/>
      <c r="CW2301" s="9"/>
      <c r="CX2301" s="9"/>
      <c r="CY2301" s="9"/>
      <c r="CZ2301" s="9"/>
      <c r="DA2301" s="9"/>
      <c r="DB2301" s="9"/>
      <c r="DC2301" s="9"/>
      <c r="DD2301" s="9"/>
      <c r="DE2301" s="9"/>
      <c r="DF2301" s="9"/>
      <c r="DG2301" s="9"/>
      <c r="DH2301" s="9"/>
      <c r="DI2301" s="9"/>
      <c r="DJ2301" s="9"/>
      <c r="DK2301" s="9"/>
      <c r="DL2301" s="9"/>
      <c r="DM2301" s="9"/>
      <c r="DN2301" s="9"/>
      <c r="DO2301" s="9"/>
      <c r="DP2301" s="9"/>
      <c r="DQ2301" s="9"/>
    </row>
    <row r="2302" spans="1:121" hidden="1">
      <c r="A2302" s="9"/>
      <c r="B2302" s="9"/>
      <c r="C2302" s="9"/>
      <c r="D2302" s="9"/>
      <c r="E2302" s="9"/>
      <c r="F2302" s="9"/>
      <c r="G2302" s="9"/>
      <c r="H2302" s="9"/>
      <c r="I2302" s="9"/>
      <c r="J2302" s="9"/>
      <c r="K2302" s="9"/>
      <c r="L2302" s="9"/>
      <c r="M2302" s="9"/>
      <c r="N2302" s="9"/>
      <c r="O2302" s="9"/>
      <c r="P2302" s="9"/>
      <c r="Q2302" s="9"/>
      <c r="R2302" s="9"/>
      <c r="S2302" s="9"/>
      <c r="T2302" s="9"/>
      <c r="U2302" s="9"/>
      <c r="V2302" s="9"/>
      <c r="W2302" s="9"/>
      <c r="X2302" s="9"/>
      <c r="Y2302" s="9"/>
      <c r="Z2302" s="9"/>
      <c r="AA2302" s="9"/>
      <c r="AB2302" s="9"/>
      <c r="AC2302" s="9"/>
      <c r="AD2302" s="9"/>
      <c r="AE2302" s="9"/>
      <c r="AF2302" s="9"/>
      <c r="AG2302" s="9"/>
      <c r="AH2302" s="9"/>
      <c r="AI2302" s="9"/>
      <c r="AJ2302" s="9"/>
      <c r="AK2302" s="9"/>
      <c r="AL2302" s="9"/>
      <c r="AM2302" s="9"/>
      <c r="AN2302" s="9"/>
      <c r="AO2302" s="9"/>
      <c r="AP2302" s="9"/>
      <c r="AQ2302" s="9"/>
      <c r="AR2302" s="9"/>
      <c r="AS2302" s="9"/>
      <c r="AT2302" s="9"/>
      <c r="AU2302" s="9"/>
      <c r="AV2302" s="9"/>
      <c r="AW2302" s="9"/>
      <c r="AX2302" s="9"/>
      <c r="AY2302" s="9"/>
      <c r="AZ2302" s="9"/>
      <c r="BA2302" s="9"/>
      <c r="BB2302" s="9"/>
      <c r="BC2302" s="9"/>
      <c r="BD2302" s="9"/>
      <c r="BE2302" s="9"/>
      <c r="BF2302" s="9"/>
      <c r="BG2302" s="9"/>
      <c r="BH2302" s="9"/>
      <c r="BI2302" s="9"/>
      <c r="BJ2302" s="9"/>
      <c r="BK2302" s="9"/>
      <c r="BL2302" s="9"/>
      <c r="BM2302" s="9"/>
      <c r="BN2302" s="9"/>
      <c r="BO2302" s="9"/>
      <c r="BP2302" s="9"/>
      <c r="BQ2302" s="9"/>
      <c r="BR2302" s="9"/>
      <c r="BS2302" s="9"/>
      <c r="BT2302" s="9"/>
      <c r="BU2302" s="9"/>
      <c r="BV2302" s="9"/>
      <c r="BW2302" s="9"/>
      <c r="BX2302" s="9"/>
      <c r="BY2302" s="9"/>
      <c r="BZ2302" s="9"/>
      <c r="CA2302" s="9"/>
      <c r="CB2302" s="9"/>
      <c r="CC2302" s="9"/>
      <c r="CD2302" s="9"/>
      <c r="CE2302" s="9"/>
      <c r="CF2302" s="9"/>
      <c r="CG2302" s="9"/>
      <c r="CH2302" s="9"/>
      <c r="CI2302" s="9"/>
      <c r="CJ2302" s="9"/>
      <c r="CK2302" s="9"/>
      <c r="CL2302" s="9"/>
      <c r="CM2302" s="9"/>
      <c r="CN2302" s="9"/>
      <c r="CO2302" s="9"/>
      <c r="CP2302" s="9"/>
      <c r="CQ2302" s="9"/>
      <c r="CR2302" s="9"/>
      <c r="CS2302" s="9"/>
      <c r="CT2302" s="9"/>
      <c r="CU2302" s="9"/>
      <c r="CV2302" s="9"/>
      <c r="CW2302" s="9"/>
      <c r="CX2302" s="9"/>
      <c r="CY2302" s="9"/>
      <c r="CZ2302" s="9"/>
      <c r="DA2302" s="9"/>
      <c r="DB2302" s="9"/>
      <c r="DC2302" s="9"/>
      <c r="DD2302" s="9"/>
      <c r="DE2302" s="9"/>
      <c r="DF2302" s="9"/>
      <c r="DG2302" s="9"/>
      <c r="DH2302" s="9"/>
      <c r="DI2302" s="9"/>
      <c r="DJ2302" s="9"/>
      <c r="DK2302" s="9"/>
      <c r="DL2302" s="9"/>
      <c r="DM2302" s="9"/>
      <c r="DN2302" s="9"/>
      <c r="DO2302" s="9"/>
      <c r="DP2302" s="9"/>
      <c r="DQ2302" s="9"/>
    </row>
    <row r="2303" spans="1:121" hidden="1">
      <c r="A2303" s="9"/>
      <c r="B2303" s="9"/>
      <c r="C2303" s="9"/>
      <c r="D2303" s="9"/>
      <c r="E2303" s="9"/>
      <c r="F2303" s="9"/>
      <c r="G2303" s="9"/>
      <c r="H2303" s="9"/>
      <c r="I2303" s="9"/>
      <c r="J2303" s="9"/>
      <c r="K2303" s="9"/>
      <c r="L2303" s="9"/>
      <c r="M2303" s="9"/>
      <c r="N2303" s="9"/>
      <c r="O2303" s="9"/>
      <c r="P2303" s="9"/>
      <c r="Q2303" s="9"/>
      <c r="R2303" s="9"/>
      <c r="S2303" s="9"/>
      <c r="T2303" s="9"/>
      <c r="U2303" s="9"/>
      <c r="V2303" s="9"/>
      <c r="W2303" s="9"/>
      <c r="X2303" s="9"/>
      <c r="Y2303" s="9"/>
      <c r="Z2303" s="9"/>
      <c r="AA2303" s="9"/>
      <c r="AB2303" s="9"/>
      <c r="AC2303" s="9"/>
      <c r="AD2303" s="9"/>
      <c r="AE2303" s="9"/>
      <c r="AF2303" s="9"/>
      <c r="AG2303" s="9"/>
      <c r="AH2303" s="9"/>
      <c r="AI2303" s="9"/>
      <c r="AJ2303" s="9"/>
      <c r="AK2303" s="9"/>
      <c r="AL2303" s="9"/>
      <c r="AM2303" s="9"/>
      <c r="AN2303" s="9"/>
      <c r="AO2303" s="9"/>
      <c r="AP2303" s="9"/>
      <c r="AQ2303" s="9"/>
      <c r="AR2303" s="9"/>
      <c r="AS2303" s="9"/>
      <c r="AT2303" s="9"/>
      <c r="AU2303" s="9"/>
      <c r="AV2303" s="9"/>
      <c r="AW2303" s="9"/>
      <c r="AX2303" s="9"/>
      <c r="AY2303" s="9"/>
      <c r="AZ2303" s="9"/>
      <c r="BA2303" s="9"/>
      <c r="BB2303" s="9"/>
      <c r="BC2303" s="9"/>
      <c r="BD2303" s="9"/>
      <c r="BE2303" s="9"/>
      <c r="BF2303" s="9"/>
      <c r="BG2303" s="9"/>
      <c r="BH2303" s="9"/>
      <c r="BI2303" s="9"/>
      <c r="BJ2303" s="9"/>
      <c r="BK2303" s="9"/>
      <c r="BL2303" s="9"/>
      <c r="BM2303" s="9"/>
      <c r="BN2303" s="9"/>
      <c r="BO2303" s="9"/>
      <c r="BP2303" s="9"/>
      <c r="BQ2303" s="9"/>
      <c r="BR2303" s="9"/>
      <c r="BS2303" s="9"/>
      <c r="BT2303" s="9"/>
      <c r="BU2303" s="9"/>
      <c r="BV2303" s="9"/>
      <c r="BW2303" s="9"/>
      <c r="BX2303" s="9"/>
      <c r="BY2303" s="9"/>
      <c r="BZ2303" s="9"/>
      <c r="CA2303" s="9"/>
      <c r="CB2303" s="9"/>
      <c r="CC2303" s="9"/>
      <c r="CD2303" s="9"/>
      <c r="CE2303" s="9"/>
      <c r="CF2303" s="9"/>
      <c r="CG2303" s="9"/>
      <c r="CH2303" s="9"/>
      <c r="CI2303" s="9"/>
      <c r="CJ2303" s="9"/>
      <c r="CK2303" s="9"/>
      <c r="CL2303" s="9"/>
      <c r="CM2303" s="9"/>
      <c r="CN2303" s="9"/>
      <c r="CO2303" s="9"/>
      <c r="CP2303" s="9"/>
      <c r="CQ2303" s="9"/>
      <c r="CR2303" s="9"/>
      <c r="CS2303" s="9"/>
      <c r="CT2303" s="9"/>
      <c r="CU2303" s="9"/>
      <c r="CV2303" s="9"/>
      <c r="CW2303" s="9"/>
      <c r="CX2303" s="9"/>
      <c r="CY2303" s="9"/>
      <c r="CZ2303" s="9"/>
      <c r="DA2303" s="9"/>
      <c r="DB2303" s="9"/>
      <c r="DC2303" s="9"/>
      <c r="DD2303" s="9"/>
      <c r="DE2303" s="9"/>
      <c r="DF2303" s="9"/>
      <c r="DG2303" s="9"/>
      <c r="DH2303" s="9"/>
      <c r="DI2303" s="9"/>
      <c r="DJ2303" s="9"/>
      <c r="DK2303" s="9"/>
      <c r="DL2303" s="9"/>
      <c r="DM2303" s="9"/>
      <c r="DN2303" s="9"/>
      <c r="DO2303" s="9"/>
      <c r="DP2303" s="9"/>
      <c r="DQ2303" s="9"/>
    </row>
    <row r="2304" spans="1:121" hidden="1">
      <c r="A2304" s="9"/>
      <c r="B2304" s="9"/>
      <c r="C2304" s="9"/>
      <c r="D2304" s="9"/>
      <c r="E2304" s="9"/>
      <c r="F2304" s="9"/>
      <c r="G2304" s="9"/>
      <c r="H2304" s="9"/>
      <c r="I2304" s="9"/>
      <c r="J2304" s="9"/>
      <c r="K2304" s="9"/>
      <c r="L2304" s="9"/>
      <c r="M2304" s="9"/>
      <c r="N2304" s="9"/>
      <c r="O2304" s="9"/>
      <c r="P2304" s="9"/>
      <c r="Q2304" s="9"/>
      <c r="R2304" s="9"/>
      <c r="S2304" s="9"/>
      <c r="T2304" s="9"/>
      <c r="U2304" s="9"/>
      <c r="V2304" s="9"/>
      <c r="W2304" s="9"/>
      <c r="X2304" s="9"/>
      <c r="Y2304" s="9"/>
      <c r="Z2304" s="9"/>
      <c r="AA2304" s="9"/>
      <c r="AB2304" s="9"/>
      <c r="AC2304" s="9"/>
      <c r="AD2304" s="9"/>
      <c r="AE2304" s="9"/>
      <c r="AF2304" s="9"/>
      <c r="AG2304" s="9"/>
      <c r="AH2304" s="9"/>
      <c r="AI2304" s="9"/>
      <c r="AJ2304" s="9"/>
      <c r="AK2304" s="9"/>
      <c r="AL2304" s="9"/>
      <c r="AM2304" s="9"/>
      <c r="AN2304" s="9"/>
      <c r="AO2304" s="9"/>
      <c r="AP2304" s="9"/>
      <c r="AQ2304" s="9"/>
      <c r="AR2304" s="9"/>
      <c r="AS2304" s="9"/>
      <c r="AT2304" s="9"/>
      <c r="AU2304" s="9"/>
      <c r="AV2304" s="9"/>
      <c r="AW2304" s="9"/>
      <c r="AX2304" s="9"/>
      <c r="AY2304" s="9"/>
      <c r="AZ2304" s="9"/>
      <c r="BA2304" s="9"/>
      <c r="BB2304" s="9"/>
      <c r="BC2304" s="9"/>
      <c r="BD2304" s="9"/>
      <c r="BE2304" s="9"/>
      <c r="BF2304" s="9"/>
      <c r="BG2304" s="9"/>
      <c r="BH2304" s="9"/>
      <c r="BI2304" s="9"/>
      <c r="BJ2304" s="9"/>
      <c r="BK2304" s="9"/>
      <c r="BL2304" s="9"/>
      <c r="BM2304" s="9"/>
      <c r="BN2304" s="9"/>
      <c r="BO2304" s="9"/>
      <c r="BP2304" s="9"/>
      <c r="BQ2304" s="9"/>
      <c r="BR2304" s="9"/>
      <c r="BS2304" s="9"/>
      <c r="BT2304" s="9"/>
      <c r="BU2304" s="9"/>
      <c r="BV2304" s="9"/>
      <c r="BW2304" s="9"/>
      <c r="BX2304" s="9"/>
      <c r="BY2304" s="9"/>
      <c r="BZ2304" s="9"/>
      <c r="CA2304" s="9"/>
      <c r="CB2304" s="9"/>
      <c r="CC2304" s="9"/>
      <c r="CD2304" s="9"/>
      <c r="CE2304" s="9"/>
      <c r="CF2304" s="9"/>
      <c r="CG2304" s="9"/>
      <c r="CH2304" s="9"/>
      <c r="CI2304" s="9"/>
      <c r="CJ2304" s="9"/>
      <c r="CK2304" s="9"/>
      <c r="CL2304" s="9"/>
      <c r="CM2304" s="9"/>
      <c r="CN2304" s="9"/>
      <c r="CO2304" s="9"/>
      <c r="CP2304" s="9"/>
      <c r="CQ2304" s="9"/>
      <c r="CR2304" s="9"/>
      <c r="CS2304" s="9"/>
      <c r="CT2304" s="9"/>
      <c r="CU2304" s="9"/>
      <c r="CV2304" s="9"/>
      <c r="CW2304" s="9"/>
      <c r="CX2304" s="9"/>
      <c r="CY2304" s="9"/>
      <c r="CZ2304" s="9"/>
      <c r="DA2304" s="9"/>
      <c r="DB2304" s="9"/>
      <c r="DC2304" s="9"/>
      <c r="DD2304" s="9"/>
      <c r="DE2304" s="9"/>
      <c r="DF2304" s="9"/>
      <c r="DG2304" s="9"/>
      <c r="DH2304" s="9"/>
      <c r="DI2304" s="9"/>
      <c r="DJ2304" s="9"/>
      <c r="DK2304" s="9"/>
      <c r="DL2304" s="9"/>
      <c r="DM2304" s="9"/>
      <c r="DN2304" s="9"/>
      <c r="DO2304" s="9"/>
      <c r="DP2304" s="9"/>
      <c r="DQ2304" s="9"/>
    </row>
    <row r="2305" spans="1:121" hidden="1">
      <c r="A2305" s="9"/>
      <c r="B2305" s="9"/>
      <c r="C2305" s="9"/>
      <c r="D2305" s="9"/>
      <c r="E2305" s="9"/>
      <c r="F2305" s="9"/>
      <c r="G2305" s="9"/>
      <c r="H2305" s="9"/>
      <c r="I2305" s="9"/>
      <c r="J2305" s="9"/>
      <c r="K2305" s="9"/>
      <c r="L2305" s="9"/>
      <c r="M2305" s="9"/>
      <c r="N2305" s="9"/>
      <c r="O2305" s="9"/>
      <c r="P2305" s="9"/>
      <c r="Q2305" s="9"/>
      <c r="R2305" s="9"/>
      <c r="S2305" s="9"/>
      <c r="T2305" s="9"/>
      <c r="U2305" s="9"/>
      <c r="V2305" s="9"/>
      <c r="W2305" s="9"/>
      <c r="X2305" s="9"/>
      <c r="Y2305" s="9"/>
      <c r="Z2305" s="9"/>
      <c r="AA2305" s="9"/>
      <c r="AB2305" s="9"/>
      <c r="AC2305" s="9"/>
      <c r="AD2305" s="9"/>
      <c r="AE2305" s="9"/>
      <c r="AF2305" s="9"/>
      <c r="AG2305" s="9"/>
      <c r="AH2305" s="9"/>
      <c r="AI2305" s="9"/>
      <c r="AJ2305" s="9"/>
      <c r="AK2305" s="9"/>
      <c r="AL2305" s="9"/>
      <c r="AM2305" s="9"/>
      <c r="AN2305" s="9"/>
      <c r="AO2305" s="9"/>
      <c r="AP2305" s="9"/>
      <c r="AQ2305" s="9"/>
      <c r="AR2305" s="9"/>
      <c r="AS2305" s="9"/>
      <c r="AT2305" s="9"/>
      <c r="AU2305" s="9"/>
      <c r="AV2305" s="9"/>
      <c r="AW2305" s="9"/>
      <c r="AX2305" s="9"/>
      <c r="AY2305" s="9"/>
      <c r="AZ2305" s="9"/>
      <c r="BA2305" s="9"/>
      <c r="BB2305" s="9"/>
      <c r="BC2305" s="9"/>
      <c r="BD2305" s="9"/>
      <c r="BE2305" s="9"/>
      <c r="BF2305" s="9"/>
      <c r="BG2305" s="9"/>
      <c r="BH2305" s="9"/>
      <c r="BI2305" s="9"/>
      <c r="BJ2305" s="9"/>
      <c r="BK2305" s="9"/>
      <c r="BL2305" s="9"/>
      <c r="BM2305" s="9"/>
      <c r="BN2305" s="9"/>
      <c r="BO2305" s="9"/>
      <c r="BP2305" s="9"/>
      <c r="BQ2305" s="9"/>
      <c r="BR2305" s="9"/>
      <c r="BS2305" s="9"/>
      <c r="BT2305" s="9"/>
      <c r="BU2305" s="9"/>
      <c r="BV2305" s="9"/>
      <c r="BW2305" s="9"/>
      <c r="BX2305" s="9"/>
      <c r="BY2305" s="9"/>
      <c r="BZ2305" s="9"/>
      <c r="CA2305" s="9"/>
      <c r="CB2305" s="9"/>
      <c r="CC2305" s="9"/>
      <c r="CD2305" s="9"/>
      <c r="CE2305" s="9"/>
      <c r="CF2305" s="9"/>
      <c r="CG2305" s="9"/>
      <c r="CH2305" s="9"/>
      <c r="CI2305" s="9"/>
      <c r="CJ2305" s="9"/>
      <c r="CK2305" s="9"/>
      <c r="CL2305" s="9"/>
      <c r="CM2305" s="9"/>
      <c r="CN2305" s="9"/>
      <c r="CO2305" s="9"/>
      <c r="CP2305" s="9"/>
      <c r="CQ2305" s="9"/>
      <c r="CR2305" s="9"/>
      <c r="CS2305" s="9"/>
      <c r="CT2305" s="9"/>
      <c r="CU2305" s="9"/>
      <c r="CV2305" s="9"/>
      <c r="CW2305" s="9"/>
      <c r="CX2305" s="9"/>
      <c r="CY2305" s="9"/>
      <c r="CZ2305" s="9"/>
      <c r="DA2305" s="9"/>
      <c r="DB2305" s="9"/>
      <c r="DC2305" s="9"/>
      <c r="DD2305" s="9"/>
      <c r="DE2305" s="9"/>
      <c r="DF2305" s="9"/>
      <c r="DG2305" s="9"/>
      <c r="DH2305" s="9"/>
      <c r="DI2305" s="9"/>
      <c r="DJ2305" s="9"/>
      <c r="DK2305" s="9"/>
      <c r="DL2305" s="9"/>
      <c r="DM2305" s="9"/>
      <c r="DN2305" s="9"/>
      <c r="DO2305" s="9"/>
      <c r="DP2305" s="9"/>
      <c r="DQ2305" s="9"/>
    </row>
    <row r="2306" spans="1:121" hidden="1">
      <c r="A2306" s="9"/>
      <c r="B2306" s="9"/>
      <c r="C2306" s="9"/>
      <c r="D2306" s="9"/>
      <c r="E2306" s="9"/>
      <c r="F2306" s="9"/>
      <c r="G2306" s="9"/>
      <c r="H2306" s="9"/>
      <c r="I2306" s="9"/>
      <c r="J2306" s="9"/>
      <c r="K2306" s="9"/>
      <c r="L2306" s="9"/>
      <c r="M2306" s="9"/>
      <c r="N2306" s="9"/>
      <c r="O2306" s="9"/>
      <c r="P2306" s="9"/>
      <c r="Q2306" s="9"/>
      <c r="R2306" s="9"/>
      <c r="S2306" s="9"/>
      <c r="T2306" s="9"/>
      <c r="U2306" s="9"/>
      <c r="V2306" s="9"/>
      <c r="W2306" s="9"/>
      <c r="X2306" s="9"/>
      <c r="Y2306" s="9"/>
      <c r="Z2306" s="9"/>
      <c r="AA2306" s="9"/>
      <c r="AB2306" s="9"/>
      <c r="AC2306" s="9"/>
      <c r="AD2306" s="9"/>
      <c r="AE2306" s="9"/>
      <c r="AF2306" s="9"/>
      <c r="AG2306" s="9"/>
      <c r="AH2306" s="9"/>
      <c r="AI2306" s="9"/>
      <c r="AJ2306" s="9"/>
      <c r="AK2306" s="9"/>
      <c r="AL2306" s="9"/>
      <c r="AM2306" s="9"/>
      <c r="AN2306" s="9"/>
      <c r="AO2306" s="9"/>
      <c r="AP2306" s="9"/>
      <c r="AQ2306" s="9"/>
      <c r="AR2306" s="9"/>
      <c r="AS2306" s="9"/>
      <c r="AT2306" s="9"/>
      <c r="AU2306" s="9"/>
      <c r="AV2306" s="9"/>
      <c r="AW2306" s="9"/>
      <c r="AX2306" s="9"/>
      <c r="AY2306" s="9"/>
      <c r="AZ2306" s="9"/>
      <c r="BA2306" s="9"/>
      <c r="BB2306" s="9"/>
      <c r="BC2306" s="9"/>
      <c r="BD2306" s="9"/>
      <c r="BE2306" s="9"/>
      <c r="BF2306" s="9"/>
      <c r="BG2306" s="9"/>
      <c r="BH2306" s="9"/>
      <c r="BI2306" s="9"/>
      <c r="BJ2306" s="9"/>
      <c r="BK2306" s="9"/>
      <c r="BL2306" s="9"/>
      <c r="BM2306" s="9"/>
      <c r="BN2306" s="9"/>
      <c r="BO2306" s="9"/>
      <c r="BP2306" s="9"/>
      <c r="BQ2306" s="9"/>
      <c r="BR2306" s="9"/>
      <c r="BS2306" s="9"/>
      <c r="BT2306" s="9"/>
      <c r="BU2306" s="9"/>
      <c r="BV2306" s="9"/>
      <c r="BW2306" s="9"/>
      <c r="BX2306" s="9"/>
      <c r="BY2306" s="9"/>
      <c r="BZ2306" s="9"/>
      <c r="CA2306" s="9"/>
      <c r="CB2306" s="9"/>
      <c r="CC2306" s="9"/>
      <c r="CD2306" s="9"/>
      <c r="CE2306" s="9"/>
      <c r="CF2306" s="9"/>
      <c r="CG2306" s="9"/>
      <c r="CH2306" s="9"/>
      <c r="CI2306" s="9"/>
      <c r="CJ2306" s="9"/>
      <c r="CK2306" s="9"/>
      <c r="CL2306" s="9"/>
      <c r="CM2306" s="9"/>
      <c r="CN2306" s="9"/>
      <c r="CO2306" s="9"/>
      <c r="CP2306" s="9"/>
      <c r="CQ2306" s="9"/>
      <c r="CR2306" s="9"/>
      <c r="CS2306" s="9"/>
      <c r="CT2306" s="9"/>
      <c r="CU2306" s="9"/>
      <c r="CV2306" s="9"/>
      <c r="CW2306" s="9"/>
      <c r="CX2306" s="9"/>
      <c r="CY2306" s="9"/>
      <c r="CZ2306" s="9"/>
      <c r="DA2306" s="9"/>
      <c r="DB2306" s="9"/>
      <c r="DC2306" s="9"/>
      <c r="DD2306" s="9"/>
      <c r="DE2306" s="9"/>
      <c r="DF2306" s="9"/>
      <c r="DG2306" s="9"/>
      <c r="DH2306" s="9"/>
      <c r="DI2306" s="9"/>
      <c r="DJ2306" s="9"/>
      <c r="DK2306" s="9"/>
      <c r="DL2306" s="9"/>
      <c r="DM2306" s="9"/>
      <c r="DN2306" s="9"/>
      <c r="DO2306" s="9"/>
      <c r="DP2306" s="9"/>
      <c r="DQ2306" s="9"/>
    </row>
    <row r="2307" spans="1:121" hidden="1">
      <c r="A2307" s="9"/>
      <c r="B2307" s="9"/>
      <c r="C2307" s="9"/>
      <c r="D2307" s="9"/>
      <c r="E2307" s="9"/>
      <c r="F2307" s="9"/>
      <c r="G2307" s="9"/>
      <c r="H2307" s="9"/>
      <c r="I2307" s="9"/>
      <c r="J2307" s="9"/>
      <c r="K2307" s="9"/>
      <c r="L2307" s="9"/>
      <c r="M2307" s="9"/>
      <c r="N2307" s="9"/>
      <c r="O2307" s="9"/>
      <c r="P2307" s="9"/>
      <c r="Q2307" s="9"/>
      <c r="R2307" s="9"/>
      <c r="S2307" s="9"/>
      <c r="T2307" s="9"/>
      <c r="U2307" s="9"/>
      <c r="V2307" s="9"/>
      <c r="W2307" s="9"/>
      <c r="X2307" s="9"/>
      <c r="Y2307" s="9"/>
      <c r="Z2307" s="9"/>
      <c r="AA2307" s="9"/>
      <c r="AB2307" s="9"/>
      <c r="AC2307" s="9"/>
      <c r="AD2307" s="9"/>
      <c r="AE2307" s="9"/>
      <c r="AF2307" s="9"/>
      <c r="AG2307" s="9"/>
      <c r="AH2307" s="9"/>
      <c r="AI2307" s="9"/>
      <c r="AJ2307" s="9"/>
      <c r="AK2307" s="9"/>
      <c r="AL2307" s="9"/>
      <c r="AM2307" s="9"/>
      <c r="AN2307" s="9"/>
      <c r="AO2307" s="9"/>
      <c r="AP2307" s="9"/>
      <c r="AQ2307" s="9"/>
      <c r="AR2307" s="9"/>
      <c r="AS2307" s="9"/>
      <c r="AT2307" s="9"/>
      <c r="AU2307" s="9"/>
      <c r="AV2307" s="9"/>
      <c r="AW2307" s="9"/>
      <c r="AX2307" s="9"/>
      <c r="AY2307" s="9"/>
      <c r="AZ2307" s="9"/>
      <c r="BA2307" s="9"/>
      <c r="BB2307" s="9"/>
      <c r="BC2307" s="9"/>
      <c r="BD2307" s="9"/>
      <c r="BE2307" s="9"/>
      <c r="BF2307" s="9"/>
      <c r="BG2307" s="9"/>
      <c r="BH2307" s="9"/>
      <c r="BI2307" s="9"/>
      <c r="BJ2307" s="9"/>
      <c r="BK2307" s="9"/>
      <c r="BL2307" s="9"/>
      <c r="BM2307" s="9"/>
      <c r="BN2307" s="9"/>
      <c r="BO2307" s="9"/>
      <c r="BP2307" s="9"/>
      <c r="BQ2307" s="9"/>
      <c r="BR2307" s="9"/>
      <c r="BS2307" s="9"/>
      <c r="BT2307" s="9"/>
      <c r="BU2307" s="9"/>
      <c r="BV2307" s="9"/>
      <c r="BW2307" s="9"/>
      <c r="BX2307" s="9"/>
      <c r="BY2307" s="9"/>
      <c r="BZ2307" s="9"/>
      <c r="CA2307" s="9"/>
      <c r="CB2307" s="9"/>
      <c r="CC2307" s="9"/>
      <c r="CD2307" s="9"/>
      <c r="CE2307" s="9"/>
      <c r="CF2307" s="9"/>
      <c r="CG2307" s="9"/>
      <c r="CH2307" s="9"/>
      <c r="CI2307" s="9"/>
      <c r="CJ2307" s="9"/>
      <c r="CK2307" s="9"/>
      <c r="CL2307" s="9"/>
      <c r="CM2307" s="9"/>
      <c r="CN2307" s="9"/>
      <c r="CO2307" s="9"/>
      <c r="CP2307" s="9"/>
      <c r="CQ2307" s="9"/>
      <c r="CR2307" s="9"/>
      <c r="CS2307" s="9"/>
      <c r="CT2307" s="9"/>
      <c r="CU2307" s="9"/>
      <c r="CV2307" s="9"/>
      <c r="CW2307" s="9"/>
      <c r="CX2307" s="9"/>
      <c r="CY2307" s="9"/>
      <c r="CZ2307" s="9"/>
      <c r="DA2307" s="9"/>
      <c r="DB2307" s="9"/>
      <c r="DC2307" s="9"/>
      <c r="DD2307" s="9"/>
      <c r="DE2307" s="9"/>
      <c r="DF2307" s="9"/>
      <c r="DG2307" s="9"/>
      <c r="DH2307" s="9"/>
      <c r="DI2307" s="9"/>
      <c r="DJ2307" s="9"/>
      <c r="DK2307" s="9"/>
      <c r="DL2307" s="9"/>
      <c r="DM2307" s="9"/>
      <c r="DN2307" s="9"/>
      <c r="DO2307" s="9"/>
      <c r="DP2307" s="9"/>
      <c r="DQ2307" s="9"/>
    </row>
    <row r="2308" spans="1:121" hidden="1">
      <c r="A2308" s="9"/>
      <c r="B2308" s="9"/>
      <c r="C2308" s="9"/>
      <c r="D2308" s="9"/>
      <c r="E2308" s="9"/>
      <c r="F2308" s="9"/>
      <c r="G2308" s="9"/>
      <c r="H2308" s="9"/>
      <c r="I2308" s="9"/>
      <c r="J2308" s="9"/>
      <c r="K2308" s="9"/>
      <c r="L2308" s="9"/>
      <c r="M2308" s="9"/>
      <c r="N2308" s="9"/>
      <c r="O2308" s="9"/>
      <c r="P2308" s="9"/>
      <c r="Q2308" s="9"/>
      <c r="R2308" s="9"/>
      <c r="S2308" s="9"/>
      <c r="T2308" s="9"/>
      <c r="U2308" s="9"/>
      <c r="V2308" s="9"/>
      <c r="W2308" s="9"/>
      <c r="X2308" s="9"/>
      <c r="Y2308" s="9"/>
      <c r="Z2308" s="9"/>
      <c r="AA2308" s="9"/>
      <c r="AB2308" s="9"/>
      <c r="AC2308" s="9"/>
      <c r="AD2308" s="9"/>
      <c r="AE2308" s="9"/>
      <c r="AF2308" s="9"/>
      <c r="AG2308" s="9"/>
      <c r="AH2308" s="9"/>
      <c r="AI2308" s="9"/>
      <c r="AJ2308" s="9"/>
      <c r="AK2308" s="9"/>
      <c r="AL2308" s="9"/>
      <c r="AM2308" s="9"/>
      <c r="AN2308" s="9"/>
      <c r="AO2308" s="9"/>
      <c r="AP2308" s="9"/>
      <c r="AQ2308" s="9"/>
      <c r="AR2308" s="9"/>
      <c r="AS2308" s="9"/>
      <c r="AT2308" s="9"/>
      <c r="AU2308" s="9"/>
      <c r="AV2308" s="9"/>
      <c r="AW2308" s="9"/>
      <c r="AX2308" s="9"/>
      <c r="AY2308" s="9"/>
      <c r="AZ2308" s="9"/>
      <c r="BA2308" s="9"/>
      <c r="BB2308" s="9"/>
      <c r="BC2308" s="9"/>
      <c r="BD2308" s="9"/>
      <c r="BE2308" s="9"/>
      <c r="BF2308" s="9"/>
      <c r="BG2308" s="9"/>
      <c r="BH2308" s="9"/>
      <c r="BI2308" s="9"/>
      <c r="BJ2308" s="9"/>
      <c r="BK2308" s="9"/>
      <c r="BL2308" s="9"/>
      <c r="BM2308" s="9"/>
      <c r="BN2308" s="9"/>
      <c r="BO2308" s="9"/>
      <c r="BP2308" s="9"/>
      <c r="BQ2308" s="9"/>
      <c r="BR2308" s="9"/>
      <c r="BS2308" s="9"/>
      <c r="BT2308" s="9"/>
      <c r="BU2308" s="9"/>
      <c r="BV2308" s="9"/>
      <c r="BW2308" s="9"/>
      <c r="BX2308" s="9"/>
      <c r="BY2308" s="9"/>
      <c r="BZ2308" s="9"/>
      <c r="CA2308" s="9"/>
      <c r="CB2308" s="9"/>
      <c r="CC2308" s="9"/>
      <c r="CD2308" s="9"/>
      <c r="CE2308" s="9"/>
      <c r="CF2308" s="9"/>
      <c r="CG2308" s="9"/>
      <c r="CH2308" s="9"/>
      <c r="CI2308" s="9"/>
      <c r="CJ2308" s="9"/>
      <c r="CK2308" s="9"/>
      <c r="CL2308" s="9"/>
      <c r="CM2308" s="9"/>
      <c r="CN2308" s="9"/>
      <c r="CO2308" s="9"/>
      <c r="CP2308" s="9"/>
      <c r="CQ2308" s="9"/>
      <c r="CR2308" s="9"/>
      <c r="CS2308" s="9"/>
      <c r="CT2308" s="9"/>
      <c r="CU2308" s="9"/>
      <c r="CV2308" s="9"/>
      <c r="CW2308" s="9"/>
      <c r="CX2308" s="9"/>
      <c r="CY2308" s="9"/>
      <c r="CZ2308" s="9"/>
      <c r="DA2308" s="9"/>
      <c r="DB2308" s="9"/>
      <c r="DC2308" s="9"/>
      <c r="DD2308" s="9"/>
      <c r="DE2308" s="9"/>
      <c r="DF2308" s="9"/>
      <c r="DG2308" s="9"/>
      <c r="DH2308" s="9"/>
      <c r="DI2308" s="9"/>
      <c r="DJ2308" s="9"/>
      <c r="DK2308" s="9"/>
      <c r="DL2308" s="9"/>
      <c r="DM2308" s="9"/>
      <c r="DN2308" s="9"/>
      <c r="DO2308" s="9"/>
      <c r="DP2308" s="9"/>
      <c r="DQ2308" s="9"/>
    </row>
    <row r="2309" spans="1:121" hidden="1">
      <c r="A2309" s="9"/>
      <c r="B2309" s="9"/>
      <c r="C2309" s="9"/>
      <c r="D2309" s="9"/>
      <c r="E2309" s="9"/>
      <c r="F2309" s="9"/>
      <c r="G2309" s="9"/>
      <c r="H2309" s="9"/>
      <c r="I2309" s="9"/>
      <c r="J2309" s="9"/>
      <c r="K2309" s="9"/>
      <c r="L2309" s="9"/>
      <c r="M2309" s="9"/>
      <c r="N2309" s="9"/>
      <c r="O2309" s="9"/>
      <c r="P2309" s="9"/>
      <c r="Q2309" s="9"/>
      <c r="R2309" s="9"/>
      <c r="S2309" s="9"/>
      <c r="T2309" s="9"/>
      <c r="U2309" s="9"/>
      <c r="V2309" s="9"/>
      <c r="W2309" s="9"/>
      <c r="X2309" s="9"/>
      <c r="Y2309" s="9"/>
      <c r="Z2309" s="9"/>
      <c r="AA2309" s="9"/>
      <c r="AB2309" s="9"/>
      <c r="AC2309" s="9"/>
      <c r="AD2309" s="9"/>
      <c r="AE2309" s="9"/>
      <c r="AF2309" s="9"/>
      <c r="AG2309" s="9"/>
      <c r="AH2309" s="9"/>
      <c r="AI2309" s="9"/>
      <c r="AJ2309" s="9"/>
      <c r="AK2309" s="9"/>
      <c r="AL2309" s="9"/>
      <c r="AM2309" s="9"/>
      <c r="AN2309" s="9"/>
      <c r="AO2309" s="9"/>
      <c r="AP2309" s="9"/>
      <c r="AQ2309" s="9"/>
      <c r="AR2309" s="9"/>
      <c r="AS2309" s="9"/>
      <c r="AT2309" s="9"/>
      <c r="AU2309" s="9"/>
      <c r="AV2309" s="9"/>
      <c r="AW2309" s="9"/>
      <c r="AX2309" s="9"/>
      <c r="AY2309" s="9"/>
      <c r="AZ2309" s="9"/>
      <c r="BA2309" s="9"/>
      <c r="BB2309" s="9"/>
      <c r="BC2309" s="9"/>
      <c r="BD2309" s="9"/>
      <c r="BE2309" s="9"/>
      <c r="BF2309" s="9"/>
      <c r="BG2309" s="9"/>
      <c r="BH2309" s="9"/>
      <c r="BI2309" s="9"/>
      <c r="BJ2309" s="9"/>
      <c r="BK2309" s="9"/>
      <c r="BL2309" s="9"/>
      <c r="BM2309" s="9"/>
      <c r="BN2309" s="9"/>
      <c r="BO2309" s="9"/>
      <c r="BP2309" s="9"/>
      <c r="BQ2309" s="9"/>
      <c r="BR2309" s="9"/>
      <c r="BS2309" s="9"/>
      <c r="BT2309" s="9"/>
      <c r="BU2309" s="9"/>
      <c r="BV2309" s="9"/>
      <c r="BW2309" s="9"/>
      <c r="BX2309" s="9"/>
      <c r="BY2309" s="9"/>
      <c r="BZ2309" s="9"/>
      <c r="CA2309" s="9"/>
      <c r="CB2309" s="9"/>
      <c r="CC2309" s="9"/>
      <c r="CD2309" s="9"/>
      <c r="CE2309" s="9"/>
      <c r="CF2309" s="9"/>
      <c r="CG2309" s="9"/>
      <c r="CH2309" s="9"/>
      <c r="CI2309" s="9"/>
      <c r="CJ2309" s="9"/>
      <c r="CK2309" s="9"/>
      <c r="CL2309" s="9"/>
      <c r="CM2309" s="9"/>
      <c r="CN2309" s="9"/>
      <c r="CO2309" s="9"/>
      <c r="CP2309" s="9"/>
      <c r="CQ2309" s="9"/>
      <c r="CR2309" s="9"/>
      <c r="CS2309" s="9"/>
      <c r="CT2309" s="9"/>
      <c r="CU2309" s="9"/>
      <c r="CV2309" s="9"/>
      <c r="CW2309" s="9"/>
      <c r="CX2309" s="9"/>
      <c r="CY2309" s="9"/>
      <c r="CZ2309" s="9"/>
      <c r="DA2309" s="9"/>
      <c r="DB2309" s="9"/>
      <c r="DC2309" s="9"/>
      <c r="DD2309" s="9"/>
      <c r="DE2309" s="9"/>
      <c r="DF2309" s="9"/>
      <c r="DG2309" s="9"/>
      <c r="DH2309" s="9"/>
      <c r="DI2309" s="9"/>
      <c r="DJ2309" s="9"/>
      <c r="DK2309" s="9"/>
      <c r="DL2309" s="9"/>
      <c r="DM2309" s="9"/>
      <c r="DN2309" s="9"/>
      <c r="DO2309" s="9"/>
      <c r="DP2309" s="9"/>
      <c r="DQ2309" s="9"/>
    </row>
    <row r="2310" spans="1:121" hidden="1">
      <c r="A2310" s="9"/>
      <c r="B2310" s="9"/>
      <c r="C2310" s="9"/>
      <c r="D2310" s="9"/>
      <c r="E2310" s="9"/>
      <c r="F2310" s="9"/>
      <c r="G2310" s="9"/>
      <c r="H2310" s="9"/>
      <c r="I2310" s="9"/>
      <c r="J2310" s="9"/>
      <c r="K2310" s="9"/>
      <c r="L2310" s="9"/>
      <c r="M2310" s="9"/>
      <c r="N2310" s="9"/>
      <c r="O2310" s="9"/>
      <c r="P2310" s="9"/>
      <c r="Q2310" s="9"/>
      <c r="R2310" s="9"/>
      <c r="S2310" s="9"/>
      <c r="T2310" s="9"/>
      <c r="U2310" s="9"/>
      <c r="V2310" s="9"/>
      <c r="W2310" s="9"/>
      <c r="X2310" s="9"/>
      <c r="Y2310" s="9"/>
      <c r="Z2310" s="9"/>
      <c r="AA2310" s="9"/>
      <c r="AB2310" s="9"/>
      <c r="AC2310" s="9"/>
      <c r="AD2310" s="9"/>
      <c r="AE2310" s="9"/>
      <c r="AF2310" s="9"/>
      <c r="AG2310" s="9"/>
      <c r="AH2310" s="9"/>
      <c r="AI2310" s="9"/>
      <c r="AJ2310" s="9"/>
      <c r="AK2310" s="9"/>
      <c r="AL2310" s="9"/>
      <c r="AM2310" s="9"/>
      <c r="AN2310" s="9"/>
      <c r="AO2310" s="9"/>
      <c r="AP2310" s="9"/>
      <c r="AQ2310" s="9"/>
      <c r="AR2310" s="9"/>
      <c r="AS2310" s="9"/>
      <c r="AT2310" s="9"/>
      <c r="AU2310" s="9"/>
      <c r="AV2310" s="9"/>
      <c r="AW2310" s="9"/>
      <c r="AX2310" s="9"/>
      <c r="AY2310" s="9"/>
      <c r="AZ2310" s="9"/>
      <c r="BA2310" s="9"/>
      <c r="BB2310" s="9"/>
      <c r="BC2310" s="9"/>
      <c r="BD2310" s="9"/>
      <c r="BE2310" s="9"/>
      <c r="BF2310" s="9"/>
      <c r="BG2310" s="9"/>
      <c r="BH2310" s="9"/>
      <c r="BI2310" s="9"/>
      <c r="BJ2310" s="9"/>
      <c r="BK2310" s="9"/>
      <c r="BL2310" s="9"/>
      <c r="BM2310" s="9"/>
      <c r="BN2310" s="9"/>
      <c r="BO2310" s="9"/>
      <c r="BP2310" s="9"/>
      <c r="BQ2310" s="9"/>
      <c r="BR2310" s="9"/>
      <c r="BS2310" s="9"/>
      <c r="BT2310" s="9"/>
      <c r="BU2310" s="9"/>
      <c r="BV2310" s="9"/>
      <c r="BW2310" s="9"/>
      <c r="BX2310" s="9"/>
      <c r="BY2310" s="9"/>
      <c r="BZ2310" s="9"/>
      <c r="CA2310" s="9"/>
      <c r="CB2310" s="9"/>
      <c r="CC2310" s="9"/>
      <c r="CD2310" s="9"/>
      <c r="CE2310" s="9"/>
      <c r="CF2310" s="9"/>
      <c r="CG2310" s="9"/>
      <c r="CH2310" s="9"/>
      <c r="CI2310" s="9"/>
      <c r="CJ2310" s="9"/>
      <c r="CK2310" s="9"/>
      <c r="CL2310" s="9"/>
      <c r="CM2310" s="9"/>
      <c r="CN2310" s="9"/>
      <c r="CO2310" s="9"/>
      <c r="CP2310" s="9"/>
      <c r="CQ2310" s="9"/>
      <c r="CR2310" s="9"/>
      <c r="CS2310" s="9"/>
      <c r="CT2310" s="9"/>
      <c r="CU2310" s="9"/>
      <c r="CV2310" s="9"/>
      <c r="CW2310" s="9"/>
      <c r="CX2310" s="9"/>
      <c r="CY2310" s="9"/>
      <c r="CZ2310" s="9"/>
      <c r="DA2310" s="9"/>
      <c r="DB2310" s="9"/>
      <c r="DC2310" s="9"/>
      <c r="DD2310" s="9"/>
      <c r="DE2310" s="9"/>
      <c r="DF2310" s="9"/>
      <c r="DG2310" s="9"/>
      <c r="DH2310" s="9"/>
      <c r="DI2310" s="9"/>
      <c r="DJ2310" s="9"/>
      <c r="DK2310" s="9"/>
      <c r="DL2310" s="9"/>
      <c r="DM2310" s="9"/>
      <c r="DN2310" s="9"/>
      <c r="DO2310" s="9"/>
      <c r="DP2310" s="9"/>
      <c r="DQ2310" s="9"/>
    </row>
    <row r="2311" spans="1:121" hidden="1">
      <c r="A2311" s="9"/>
      <c r="B2311" s="9"/>
      <c r="C2311" s="9"/>
      <c r="D2311" s="9"/>
      <c r="E2311" s="9"/>
      <c r="F2311" s="9"/>
      <c r="G2311" s="9"/>
      <c r="H2311" s="9"/>
      <c r="I2311" s="9"/>
      <c r="J2311" s="9"/>
      <c r="K2311" s="9"/>
      <c r="L2311" s="9"/>
      <c r="M2311" s="9"/>
      <c r="N2311" s="9"/>
      <c r="O2311" s="9"/>
      <c r="P2311" s="9"/>
      <c r="Q2311" s="9"/>
      <c r="R2311" s="9"/>
      <c r="S2311" s="9"/>
      <c r="T2311" s="9"/>
      <c r="U2311" s="9"/>
      <c r="V2311" s="9"/>
      <c r="W2311" s="9"/>
      <c r="X2311" s="9"/>
      <c r="Y2311" s="9"/>
      <c r="Z2311" s="9"/>
      <c r="AA2311" s="9"/>
      <c r="AB2311" s="9"/>
      <c r="AC2311" s="9"/>
      <c r="AD2311" s="9"/>
      <c r="AE2311" s="9"/>
      <c r="AF2311" s="9"/>
      <c r="AG2311" s="9"/>
      <c r="AH2311" s="9"/>
      <c r="AI2311" s="9"/>
      <c r="AJ2311" s="9"/>
      <c r="AK2311" s="9"/>
      <c r="AL2311" s="9"/>
      <c r="AM2311" s="9"/>
      <c r="AN2311" s="9"/>
      <c r="AO2311" s="9"/>
      <c r="AP2311" s="9"/>
      <c r="AQ2311" s="9"/>
      <c r="AR2311" s="9"/>
      <c r="AS2311" s="9"/>
      <c r="AT2311" s="9"/>
      <c r="AU2311" s="9"/>
      <c r="AV2311" s="9"/>
      <c r="AW2311" s="9"/>
      <c r="AX2311" s="9"/>
      <c r="AY2311" s="9"/>
      <c r="AZ2311" s="9"/>
      <c r="BA2311" s="9"/>
      <c r="BB2311" s="9"/>
      <c r="BC2311" s="9"/>
      <c r="BD2311" s="9"/>
      <c r="BE2311" s="9"/>
      <c r="BF2311" s="9"/>
      <c r="BG2311" s="9"/>
      <c r="BH2311" s="9"/>
      <c r="BI2311" s="9"/>
      <c r="BJ2311" s="9"/>
      <c r="BK2311" s="9"/>
      <c r="BL2311" s="9"/>
      <c r="BM2311" s="9"/>
      <c r="BN2311" s="9"/>
      <c r="BO2311" s="9"/>
      <c r="BP2311" s="9"/>
      <c r="BQ2311" s="9"/>
      <c r="BR2311" s="9"/>
      <c r="BS2311" s="9"/>
      <c r="BT2311" s="9"/>
      <c r="BU2311" s="9"/>
      <c r="BV2311" s="9"/>
      <c r="BW2311" s="9"/>
      <c r="BX2311" s="9"/>
      <c r="BY2311" s="9"/>
      <c r="BZ2311" s="9"/>
      <c r="CA2311" s="9"/>
      <c r="CB2311" s="9"/>
      <c r="CC2311" s="9"/>
      <c r="CD2311" s="9"/>
      <c r="CE2311" s="9"/>
      <c r="CF2311" s="9"/>
      <c r="CG2311" s="9"/>
      <c r="CH2311" s="9"/>
      <c r="CI2311" s="9"/>
      <c r="CJ2311" s="9"/>
      <c r="CK2311" s="9"/>
      <c r="CL2311" s="9"/>
      <c r="CM2311" s="9"/>
      <c r="CN2311" s="9"/>
      <c r="CO2311" s="9"/>
      <c r="CP2311" s="9"/>
      <c r="CQ2311" s="9"/>
      <c r="CR2311" s="9"/>
      <c r="CS2311" s="9"/>
      <c r="CT2311" s="9"/>
      <c r="CU2311" s="9"/>
      <c r="CV2311" s="9"/>
      <c r="CW2311" s="9"/>
      <c r="CX2311" s="9"/>
      <c r="CY2311" s="9"/>
      <c r="CZ2311" s="9"/>
      <c r="DA2311" s="9"/>
      <c r="DB2311" s="9"/>
      <c r="DC2311" s="9"/>
      <c r="DD2311" s="9"/>
      <c r="DE2311" s="9"/>
      <c r="DF2311" s="9"/>
      <c r="DG2311" s="9"/>
      <c r="DH2311" s="9"/>
      <c r="DI2311" s="9"/>
      <c r="DJ2311" s="9"/>
      <c r="DK2311" s="9"/>
      <c r="DL2311" s="9"/>
      <c r="DM2311" s="9"/>
      <c r="DN2311" s="9"/>
      <c r="DO2311" s="9"/>
      <c r="DP2311" s="9"/>
      <c r="DQ2311" s="9"/>
    </row>
    <row r="2312" spans="1:121" hidden="1">
      <c r="A2312" s="9"/>
      <c r="B2312" s="9"/>
      <c r="C2312" s="9"/>
      <c r="D2312" s="9"/>
      <c r="E2312" s="9"/>
      <c r="F2312" s="9"/>
      <c r="G2312" s="9"/>
      <c r="H2312" s="9"/>
      <c r="I2312" s="9"/>
      <c r="J2312" s="9"/>
      <c r="K2312" s="9"/>
      <c r="L2312" s="9"/>
      <c r="M2312" s="9"/>
      <c r="N2312" s="9"/>
      <c r="O2312" s="9"/>
      <c r="P2312" s="9"/>
      <c r="Q2312" s="9"/>
      <c r="R2312" s="9"/>
      <c r="S2312" s="9"/>
      <c r="T2312" s="9"/>
      <c r="U2312" s="9"/>
      <c r="V2312" s="9"/>
      <c r="W2312" s="9"/>
      <c r="X2312" s="9"/>
      <c r="Y2312" s="9"/>
      <c r="Z2312" s="9"/>
      <c r="AA2312" s="9"/>
      <c r="AB2312" s="9"/>
      <c r="AC2312" s="9"/>
      <c r="AD2312" s="9"/>
      <c r="AE2312" s="9"/>
      <c r="AF2312" s="9"/>
      <c r="AG2312" s="9"/>
      <c r="AH2312" s="9"/>
      <c r="AI2312" s="9"/>
      <c r="AJ2312" s="9"/>
      <c r="AK2312" s="9"/>
      <c r="AL2312" s="9"/>
      <c r="AM2312" s="9"/>
      <c r="AN2312" s="9"/>
      <c r="AO2312" s="9"/>
      <c r="AP2312" s="9"/>
      <c r="AQ2312" s="9"/>
      <c r="AR2312" s="9"/>
      <c r="AS2312" s="9"/>
      <c r="AT2312" s="9"/>
      <c r="AU2312" s="9"/>
      <c r="AV2312" s="9"/>
      <c r="AW2312" s="9"/>
      <c r="AX2312" s="9"/>
      <c r="AY2312" s="9"/>
      <c r="AZ2312" s="9"/>
      <c r="BA2312" s="9"/>
      <c r="BB2312" s="9"/>
      <c r="BC2312" s="9"/>
      <c r="BD2312" s="9"/>
      <c r="BE2312" s="9"/>
      <c r="BF2312" s="9"/>
      <c r="BG2312" s="9"/>
      <c r="BH2312" s="9"/>
      <c r="BI2312" s="9"/>
      <c r="BJ2312" s="9"/>
      <c r="BK2312" s="9"/>
      <c r="BL2312" s="9"/>
      <c r="BM2312" s="9"/>
      <c r="BN2312" s="9"/>
      <c r="BO2312" s="9"/>
      <c r="BP2312" s="9"/>
      <c r="BQ2312" s="9"/>
      <c r="BR2312" s="9"/>
      <c r="BS2312" s="9"/>
      <c r="BT2312" s="9"/>
      <c r="BU2312" s="9"/>
      <c r="BV2312" s="9"/>
      <c r="BW2312" s="9"/>
      <c r="BX2312" s="9"/>
      <c r="BY2312" s="9"/>
      <c r="BZ2312" s="9"/>
      <c r="CA2312" s="9"/>
      <c r="CB2312" s="9"/>
      <c r="CC2312" s="9"/>
      <c r="CD2312" s="9"/>
      <c r="CE2312" s="9"/>
      <c r="CF2312" s="9"/>
      <c r="CG2312" s="9"/>
      <c r="CH2312" s="9"/>
      <c r="CI2312" s="9"/>
      <c r="CJ2312" s="9"/>
      <c r="CK2312" s="9"/>
      <c r="CL2312" s="9"/>
      <c r="CM2312" s="9"/>
      <c r="CN2312" s="9"/>
      <c r="CO2312" s="9"/>
      <c r="CP2312" s="9"/>
      <c r="CQ2312" s="9"/>
      <c r="CR2312" s="9"/>
      <c r="CS2312" s="9"/>
      <c r="CT2312" s="9"/>
      <c r="CU2312" s="9"/>
      <c r="CV2312" s="9"/>
      <c r="CW2312" s="9"/>
      <c r="CX2312" s="9"/>
      <c r="CY2312" s="9"/>
      <c r="CZ2312" s="9"/>
      <c r="DA2312" s="9"/>
      <c r="DB2312" s="9"/>
      <c r="DC2312" s="9"/>
      <c r="DD2312" s="9"/>
      <c r="DE2312" s="9"/>
      <c r="DF2312" s="9"/>
      <c r="DG2312" s="9"/>
      <c r="DH2312" s="9"/>
      <c r="DI2312" s="9"/>
      <c r="DJ2312" s="9"/>
      <c r="DK2312" s="9"/>
      <c r="DL2312" s="9"/>
      <c r="DM2312" s="9"/>
      <c r="DN2312" s="9"/>
      <c r="DO2312" s="9"/>
      <c r="DP2312" s="9"/>
      <c r="DQ2312" s="9"/>
    </row>
    <row r="2313" spans="1:121" hidden="1">
      <c r="A2313" s="9"/>
      <c r="B2313" s="9"/>
      <c r="C2313" s="9"/>
      <c r="D2313" s="9"/>
      <c r="E2313" s="9"/>
      <c r="F2313" s="9"/>
      <c r="G2313" s="9"/>
      <c r="H2313" s="9"/>
      <c r="I2313" s="9"/>
      <c r="J2313" s="9"/>
      <c r="K2313" s="9"/>
      <c r="L2313" s="9"/>
      <c r="M2313" s="9"/>
      <c r="N2313" s="9"/>
      <c r="O2313" s="9"/>
      <c r="P2313" s="9"/>
      <c r="Q2313" s="9"/>
      <c r="R2313" s="9"/>
      <c r="S2313" s="9"/>
      <c r="T2313" s="9"/>
      <c r="U2313" s="9"/>
      <c r="V2313" s="9"/>
      <c r="W2313" s="9"/>
      <c r="X2313" s="9"/>
      <c r="Y2313" s="9"/>
      <c r="Z2313" s="9"/>
      <c r="AA2313" s="9"/>
      <c r="AB2313" s="9"/>
      <c r="AC2313" s="9"/>
      <c r="AD2313" s="9"/>
      <c r="AE2313" s="9"/>
      <c r="AF2313" s="9"/>
      <c r="AG2313" s="9"/>
      <c r="AH2313" s="9"/>
      <c r="AI2313" s="9"/>
      <c r="AJ2313" s="9"/>
      <c r="AK2313" s="9"/>
      <c r="AL2313" s="9"/>
      <c r="AM2313" s="9"/>
      <c r="AN2313" s="9"/>
      <c r="AO2313" s="9"/>
      <c r="AP2313" s="9"/>
      <c r="AQ2313" s="9"/>
      <c r="AR2313" s="9"/>
      <c r="AS2313" s="9"/>
      <c r="AT2313" s="9"/>
      <c r="AU2313" s="9"/>
      <c r="AV2313" s="9"/>
      <c r="AW2313" s="9"/>
      <c r="AX2313" s="9"/>
      <c r="AY2313" s="9"/>
      <c r="AZ2313" s="9"/>
      <c r="BA2313" s="9"/>
      <c r="BB2313" s="9"/>
      <c r="BC2313" s="9"/>
      <c r="BD2313" s="9"/>
      <c r="BE2313" s="9"/>
      <c r="BF2313" s="9"/>
      <c r="BG2313" s="9"/>
      <c r="BH2313" s="9"/>
      <c r="BI2313" s="9"/>
      <c r="BJ2313" s="9"/>
      <c r="BK2313" s="9"/>
      <c r="BL2313" s="9"/>
      <c r="BM2313" s="9"/>
      <c r="BN2313" s="9"/>
      <c r="BO2313" s="9"/>
      <c r="BP2313" s="9"/>
      <c r="BQ2313" s="9"/>
      <c r="BR2313" s="9"/>
      <c r="BS2313" s="9"/>
      <c r="BT2313" s="9"/>
      <c r="BU2313" s="9"/>
      <c r="BV2313" s="9"/>
      <c r="BW2313" s="9"/>
      <c r="BX2313" s="9"/>
      <c r="BY2313" s="9"/>
      <c r="BZ2313" s="9"/>
      <c r="CA2313" s="9"/>
      <c r="CB2313" s="9"/>
      <c r="CC2313" s="9"/>
      <c r="CD2313" s="9"/>
      <c r="CE2313" s="9"/>
      <c r="CF2313" s="9"/>
      <c r="CG2313" s="9"/>
      <c r="CH2313" s="9"/>
      <c r="CI2313" s="9"/>
      <c r="CJ2313" s="9"/>
      <c r="CK2313" s="9"/>
      <c r="CL2313" s="9"/>
      <c r="CM2313" s="9"/>
      <c r="CN2313" s="9"/>
      <c r="CO2313" s="9"/>
      <c r="CP2313" s="9"/>
      <c r="CQ2313" s="9"/>
      <c r="CR2313" s="9"/>
      <c r="CS2313" s="9"/>
      <c r="CT2313" s="9"/>
      <c r="CU2313" s="9"/>
      <c r="CV2313" s="9"/>
      <c r="CW2313" s="9"/>
      <c r="CX2313" s="9"/>
      <c r="CY2313" s="9"/>
      <c r="CZ2313" s="9"/>
      <c r="DA2313" s="9"/>
      <c r="DB2313" s="9"/>
      <c r="DC2313" s="9"/>
      <c r="DD2313" s="9"/>
      <c r="DE2313" s="9"/>
      <c r="DF2313" s="9"/>
      <c r="DG2313" s="9"/>
      <c r="DH2313" s="9"/>
      <c r="DI2313" s="9"/>
      <c r="DJ2313" s="9"/>
      <c r="DK2313" s="9"/>
      <c r="DL2313" s="9"/>
      <c r="DM2313" s="9"/>
      <c r="DN2313" s="9"/>
      <c r="DO2313" s="9"/>
      <c r="DP2313" s="9"/>
      <c r="DQ2313" s="9"/>
    </row>
    <row r="2314" spans="1:121" hidden="1">
      <c r="A2314" s="9"/>
      <c r="B2314" s="9"/>
      <c r="C2314" s="9"/>
      <c r="D2314" s="9"/>
      <c r="E2314" s="9"/>
      <c r="F2314" s="9"/>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c r="AS2314" s="9"/>
      <c r="AT2314" s="9"/>
      <c r="AU2314" s="9"/>
      <c r="AV2314" s="9"/>
      <c r="AW2314" s="9"/>
      <c r="AX2314" s="9"/>
      <c r="AY2314" s="9"/>
      <c r="AZ2314" s="9"/>
      <c r="BA2314" s="9"/>
      <c r="BB2314" s="9"/>
      <c r="BC2314" s="9"/>
      <c r="BD2314" s="9"/>
      <c r="BE2314" s="9"/>
      <c r="BF2314" s="9"/>
      <c r="BG2314" s="9"/>
      <c r="BH2314" s="9"/>
      <c r="BI2314" s="9"/>
      <c r="BJ2314" s="9"/>
      <c r="BK2314" s="9"/>
      <c r="BL2314" s="9"/>
      <c r="BM2314" s="9"/>
      <c r="BN2314" s="9"/>
      <c r="BO2314" s="9"/>
      <c r="BP2314" s="9"/>
      <c r="BQ2314" s="9"/>
      <c r="BR2314" s="9"/>
      <c r="BS2314" s="9"/>
      <c r="BT2314" s="9"/>
      <c r="BU2314" s="9"/>
      <c r="BV2314" s="9"/>
      <c r="BW2314" s="9"/>
      <c r="BX2314" s="9"/>
      <c r="BY2314" s="9"/>
      <c r="BZ2314" s="9"/>
      <c r="CA2314" s="9"/>
      <c r="CB2314" s="9"/>
      <c r="CC2314" s="9"/>
      <c r="CD2314" s="9"/>
      <c r="CE2314" s="9"/>
      <c r="CF2314" s="9"/>
      <c r="CG2314" s="9"/>
      <c r="CH2314" s="9"/>
      <c r="CI2314" s="9"/>
      <c r="CJ2314" s="9"/>
      <c r="CK2314" s="9"/>
      <c r="CL2314" s="9"/>
      <c r="CM2314" s="9"/>
      <c r="CN2314" s="9"/>
      <c r="CO2314" s="9"/>
      <c r="CP2314" s="9"/>
      <c r="CQ2314" s="9"/>
      <c r="CR2314" s="9"/>
      <c r="CS2314" s="9"/>
      <c r="CT2314" s="9"/>
      <c r="CU2314" s="9"/>
      <c r="CV2314" s="9"/>
      <c r="CW2314" s="9"/>
      <c r="CX2314" s="9"/>
      <c r="CY2314" s="9"/>
      <c r="CZ2314" s="9"/>
      <c r="DA2314" s="9"/>
      <c r="DB2314" s="9"/>
      <c r="DC2314" s="9"/>
      <c r="DD2314" s="9"/>
      <c r="DE2314" s="9"/>
      <c r="DF2314" s="9"/>
      <c r="DG2314" s="9"/>
      <c r="DH2314" s="9"/>
      <c r="DI2314" s="9"/>
      <c r="DJ2314" s="9"/>
      <c r="DK2314" s="9"/>
      <c r="DL2314" s="9"/>
      <c r="DM2314" s="9"/>
      <c r="DN2314" s="9"/>
      <c r="DO2314" s="9"/>
      <c r="DP2314" s="9"/>
      <c r="DQ2314" s="9"/>
    </row>
    <row r="2315" spans="1:121" hidden="1">
      <c r="A2315" s="9"/>
      <c r="B2315" s="9"/>
      <c r="C2315" s="9"/>
      <c r="D2315" s="9"/>
      <c r="E2315" s="9"/>
      <c r="F2315" s="9"/>
      <c r="G2315" s="9"/>
      <c r="H2315" s="9"/>
      <c r="I2315" s="9"/>
      <c r="J2315" s="9"/>
      <c r="K2315" s="9"/>
      <c r="L2315" s="9"/>
      <c r="M2315" s="9"/>
      <c r="N2315" s="9"/>
      <c r="O2315" s="9"/>
      <c r="P2315" s="9"/>
      <c r="Q2315" s="9"/>
      <c r="R2315" s="9"/>
      <c r="S2315" s="9"/>
      <c r="T2315" s="9"/>
      <c r="U2315" s="9"/>
      <c r="V2315" s="9"/>
      <c r="W2315" s="9"/>
      <c r="X2315" s="9"/>
      <c r="Y2315" s="9"/>
      <c r="Z2315" s="9"/>
      <c r="AA2315" s="9"/>
      <c r="AB2315" s="9"/>
      <c r="AC2315" s="9"/>
      <c r="AD2315" s="9"/>
      <c r="AE2315" s="9"/>
      <c r="AF2315" s="9"/>
      <c r="AG2315" s="9"/>
      <c r="AH2315" s="9"/>
      <c r="AI2315" s="9"/>
      <c r="AJ2315" s="9"/>
      <c r="AK2315" s="9"/>
      <c r="AL2315" s="9"/>
      <c r="AM2315" s="9"/>
      <c r="AN2315" s="9"/>
      <c r="AO2315" s="9"/>
      <c r="AP2315" s="9"/>
      <c r="AQ2315" s="9"/>
      <c r="AR2315" s="9"/>
      <c r="AS2315" s="9"/>
      <c r="AT2315" s="9"/>
      <c r="AU2315" s="9"/>
      <c r="AV2315" s="9"/>
      <c r="AW2315" s="9"/>
      <c r="AX2315" s="9"/>
      <c r="AY2315" s="9"/>
      <c r="AZ2315" s="9"/>
      <c r="BA2315" s="9"/>
      <c r="BB2315" s="9"/>
      <c r="BC2315" s="9"/>
      <c r="BD2315" s="9"/>
      <c r="BE2315" s="9"/>
      <c r="BF2315" s="9"/>
      <c r="BG2315" s="9"/>
      <c r="BH2315" s="9"/>
      <c r="BI2315" s="9"/>
      <c r="BJ2315" s="9"/>
      <c r="BK2315" s="9"/>
      <c r="BL2315" s="9"/>
      <c r="BM2315" s="9"/>
      <c r="BN2315" s="9"/>
      <c r="BO2315" s="9"/>
      <c r="BP2315" s="9"/>
      <c r="BQ2315" s="9"/>
      <c r="BR2315" s="9"/>
      <c r="BS2315" s="9"/>
      <c r="BT2315" s="9"/>
      <c r="BU2315" s="9"/>
      <c r="BV2315" s="9"/>
      <c r="BW2315" s="9"/>
      <c r="BX2315" s="9"/>
      <c r="BY2315" s="9"/>
      <c r="BZ2315" s="9"/>
      <c r="CA2315" s="9"/>
      <c r="CB2315" s="9"/>
      <c r="CC2315" s="9"/>
      <c r="CD2315" s="9"/>
      <c r="CE2315" s="9"/>
      <c r="CF2315" s="9"/>
      <c r="CG2315" s="9"/>
      <c r="CH2315" s="9"/>
      <c r="CI2315" s="9"/>
      <c r="CJ2315" s="9"/>
      <c r="CK2315" s="9"/>
      <c r="CL2315" s="9"/>
      <c r="CM2315" s="9"/>
      <c r="CN2315" s="9"/>
      <c r="CO2315" s="9"/>
      <c r="CP2315" s="9"/>
      <c r="CQ2315" s="9"/>
      <c r="CR2315" s="9"/>
      <c r="CS2315" s="9"/>
      <c r="CT2315" s="9"/>
      <c r="CU2315" s="9"/>
      <c r="CV2315" s="9"/>
      <c r="CW2315" s="9"/>
      <c r="CX2315" s="9"/>
      <c r="CY2315" s="9"/>
      <c r="CZ2315" s="9"/>
      <c r="DA2315" s="9"/>
      <c r="DB2315" s="9"/>
      <c r="DC2315" s="9"/>
      <c r="DD2315" s="9"/>
      <c r="DE2315" s="9"/>
      <c r="DF2315" s="9"/>
      <c r="DG2315" s="9"/>
      <c r="DH2315" s="9"/>
      <c r="DI2315" s="9"/>
      <c r="DJ2315" s="9"/>
      <c r="DK2315" s="9"/>
      <c r="DL2315" s="9"/>
      <c r="DM2315" s="9"/>
      <c r="DN2315" s="9"/>
      <c r="DO2315" s="9"/>
      <c r="DP2315" s="9"/>
      <c r="DQ2315" s="9"/>
    </row>
    <row r="2316" spans="1:121" hidden="1">
      <c r="A2316" s="9"/>
      <c r="B2316" s="9"/>
      <c r="C2316" s="9"/>
      <c r="D2316" s="9"/>
      <c r="E2316" s="9"/>
      <c r="F2316" s="9"/>
      <c r="G2316" s="9"/>
      <c r="H2316" s="9"/>
      <c r="I2316" s="9"/>
      <c r="J2316" s="9"/>
      <c r="K2316" s="9"/>
      <c r="L2316" s="9"/>
      <c r="M2316" s="9"/>
      <c r="N2316" s="9"/>
      <c r="O2316" s="9"/>
      <c r="P2316" s="9"/>
      <c r="Q2316" s="9"/>
      <c r="R2316" s="9"/>
      <c r="S2316" s="9"/>
      <c r="T2316" s="9"/>
      <c r="U2316" s="9"/>
      <c r="V2316" s="9"/>
      <c r="W2316" s="9"/>
      <c r="X2316" s="9"/>
      <c r="Y2316" s="9"/>
      <c r="Z2316" s="9"/>
      <c r="AA2316" s="9"/>
      <c r="AB2316" s="9"/>
      <c r="AC2316" s="9"/>
      <c r="AD2316" s="9"/>
      <c r="AE2316" s="9"/>
      <c r="AF2316" s="9"/>
      <c r="AG2316" s="9"/>
      <c r="AH2316" s="9"/>
      <c r="AI2316" s="9"/>
      <c r="AJ2316" s="9"/>
      <c r="AK2316" s="9"/>
      <c r="AL2316" s="9"/>
      <c r="AM2316" s="9"/>
      <c r="AN2316" s="9"/>
      <c r="AO2316" s="9"/>
      <c r="AP2316" s="9"/>
      <c r="AQ2316" s="9"/>
      <c r="AR2316" s="9"/>
      <c r="AS2316" s="9"/>
      <c r="AT2316" s="9"/>
      <c r="AU2316" s="9"/>
      <c r="AV2316" s="9"/>
      <c r="AW2316" s="9"/>
      <c r="AX2316" s="9"/>
      <c r="AY2316" s="9"/>
      <c r="AZ2316" s="9"/>
      <c r="BA2316" s="9"/>
      <c r="BB2316" s="9"/>
      <c r="BC2316" s="9"/>
      <c r="BD2316" s="9"/>
      <c r="BE2316" s="9"/>
      <c r="BF2316" s="9"/>
      <c r="BG2316" s="9"/>
      <c r="BH2316" s="9"/>
      <c r="BI2316" s="9"/>
      <c r="BJ2316" s="9"/>
      <c r="BK2316" s="9"/>
      <c r="BL2316" s="9"/>
      <c r="BM2316" s="9"/>
      <c r="BN2316" s="9"/>
      <c r="BO2316" s="9"/>
      <c r="BP2316" s="9"/>
      <c r="BQ2316" s="9"/>
      <c r="BR2316" s="9"/>
      <c r="BS2316" s="9"/>
      <c r="BT2316" s="9"/>
      <c r="BU2316" s="9"/>
      <c r="BV2316" s="9"/>
      <c r="BW2316" s="9"/>
      <c r="BX2316" s="9"/>
      <c r="BY2316" s="9"/>
      <c r="BZ2316" s="9"/>
      <c r="CA2316" s="9"/>
      <c r="CB2316" s="9"/>
      <c r="CC2316" s="9"/>
      <c r="CD2316" s="9"/>
      <c r="CE2316" s="9"/>
      <c r="CF2316" s="9"/>
      <c r="CG2316" s="9"/>
      <c r="CH2316" s="9"/>
      <c r="CI2316" s="9"/>
      <c r="CJ2316" s="9"/>
      <c r="CK2316" s="9"/>
      <c r="CL2316" s="9"/>
      <c r="CM2316" s="9"/>
      <c r="CN2316" s="9"/>
      <c r="CO2316" s="9"/>
      <c r="CP2316" s="9"/>
      <c r="CQ2316" s="9"/>
      <c r="CR2316" s="9"/>
      <c r="CS2316" s="9"/>
      <c r="CT2316" s="9"/>
      <c r="CU2316" s="9"/>
      <c r="CV2316" s="9"/>
      <c r="CW2316" s="9"/>
      <c r="CX2316" s="9"/>
      <c r="CY2316" s="9"/>
      <c r="CZ2316" s="9"/>
      <c r="DA2316" s="9"/>
      <c r="DB2316" s="9"/>
      <c r="DC2316" s="9"/>
      <c r="DD2316" s="9"/>
      <c r="DE2316" s="9"/>
      <c r="DF2316" s="9"/>
      <c r="DG2316" s="9"/>
      <c r="DH2316" s="9"/>
      <c r="DI2316" s="9"/>
      <c r="DJ2316" s="9"/>
      <c r="DK2316" s="9"/>
      <c r="DL2316" s="9"/>
      <c r="DM2316" s="9"/>
      <c r="DN2316" s="9"/>
      <c r="DO2316" s="9"/>
      <c r="DP2316" s="9"/>
      <c r="DQ2316" s="9"/>
    </row>
    <row r="2317" spans="1:121" hidden="1">
      <c r="A2317" s="9"/>
      <c r="B2317" s="9"/>
      <c r="C2317" s="9"/>
      <c r="D2317" s="9"/>
      <c r="E2317" s="9"/>
      <c r="F2317" s="9"/>
      <c r="G2317" s="9"/>
      <c r="H2317" s="9"/>
      <c r="I2317" s="9"/>
      <c r="J2317" s="9"/>
      <c r="K2317" s="9"/>
      <c r="L2317" s="9"/>
      <c r="M2317" s="9"/>
      <c r="N2317" s="9"/>
      <c r="O2317" s="9"/>
      <c r="P2317" s="9"/>
      <c r="Q2317" s="9"/>
      <c r="R2317" s="9"/>
      <c r="S2317" s="9"/>
      <c r="T2317" s="9"/>
      <c r="U2317" s="9"/>
      <c r="V2317" s="9"/>
      <c r="W2317" s="9"/>
      <c r="X2317" s="9"/>
      <c r="Y2317" s="9"/>
      <c r="Z2317" s="9"/>
      <c r="AA2317" s="9"/>
      <c r="AB2317" s="9"/>
      <c r="AC2317" s="9"/>
      <c r="AD2317" s="9"/>
      <c r="AE2317" s="9"/>
      <c r="AF2317" s="9"/>
      <c r="AG2317" s="9"/>
      <c r="AH2317" s="9"/>
      <c r="AI2317" s="9"/>
      <c r="AJ2317" s="9"/>
      <c r="AK2317" s="9"/>
      <c r="AL2317" s="9"/>
      <c r="AM2317" s="9"/>
      <c r="AN2317" s="9"/>
      <c r="AO2317" s="9"/>
      <c r="AP2317" s="9"/>
      <c r="AQ2317" s="9"/>
      <c r="AR2317" s="9"/>
      <c r="AS2317" s="9"/>
      <c r="AT2317" s="9"/>
      <c r="AU2317" s="9"/>
      <c r="AV2317" s="9"/>
      <c r="AW2317" s="9"/>
      <c r="AX2317" s="9"/>
      <c r="AY2317" s="9"/>
      <c r="AZ2317" s="9"/>
      <c r="BA2317" s="9"/>
      <c r="BB2317" s="9"/>
      <c r="BC2317" s="9"/>
      <c r="BD2317" s="9"/>
      <c r="BE2317" s="9"/>
      <c r="BF2317" s="9"/>
      <c r="BG2317" s="9"/>
      <c r="BH2317" s="9"/>
      <c r="BI2317" s="9"/>
      <c r="BJ2317" s="9"/>
      <c r="BK2317" s="9"/>
      <c r="BL2317" s="9"/>
      <c r="BM2317" s="9"/>
      <c r="BN2317" s="9"/>
      <c r="BO2317" s="9"/>
      <c r="BP2317" s="9"/>
      <c r="BQ2317" s="9"/>
      <c r="BR2317" s="9"/>
      <c r="BS2317" s="9"/>
      <c r="BT2317" s="9"/>
      <c r="BU2317" s="9"/>
      <c r="BV2317" s="9"/>
      <c r="BW2317" s="9"/>
      <c r="BX2317" s="9"/>
      <c r="BY2317" s="9"/>
      <c r="BZ2317" s="9"/>
      <c r="CA2317" s="9"/>
      <c r="CB2317" s="9"/>
      <c r="CC2317" s="9"/>
      <c r="CD2317" s="9"/>
      <c r="CE2317" s="9"/>
      <c r="CF2317" s="9"/>
      <c r="CG2317" s="9"/>
      <c r="CH2317" s="9"/>
      <c r="CI2317" s="9"/>
      <c r="CJ2317" s="9"/>
      <c r="CK2317" s="9"/>
      <c r="CL2317" s="9"/>
      <c r="CM2317" s="9"/>
      <c r="CN2317" s="9"/>
      <c r="CO2317" s="9"/>
      <c r="CP2317" s="9"/>
      <c r="CQ2317" s="9"/>
      <c r="CR2317" s="9"/>
      <c r="CS2317" s="9"/>
      <c r="CT2317" s="9"/>
      <c r="CU2317" s="9"/>
      <c r="CV2317" s="9"/>
      <c r="CW2317" s="9"/>
      <c r="CX2317" s="9"/>
      <c r="CY2317" s="9"/>
      <c r="CZ2317" s="9"/>
      <c r="DA2317" s="9"/>
      <c r="DB2317" s="9"/>
      <c r="DC2317" s="9"/>
      <c r="DD2317" s="9"/>
      <c r="DE2317" s="9"/>
      <c r="DF2317" s="9"/>
      <c r="DG2317" s="9"/>
      <c r="DH2317" s="9"/>
      <c r="DI2317" s="9"/>
      <c r="DJ2317" s="9"/>
      <c r="DK2317" s="9"/>
      <c r="DL2317" s="9"/>
      <c r="DM2317" s="9"/>
      <c r="DN2317" s="9"/>
      <c r="DO2317" s="9"/>
      <c r="DP2317" s="9"/>
      <c r="DQ2317" s="9"/>
    </row>
    <row r="2318" spans="1:121" hidden="1">
      <c r="A2318" s="9"/>
      <c r="B2318" s="9"/>
      <c r="C2318" s="9"/>
      <c r="D2318" s="9"/>
      <c r="E2318" s="9"/>
      <c r="F2318" s="9"/>
      <c r="G2318" s="9"/>
      <c r="H2318" s="9"/>
      <c r="I2318" s="9"/>
      <c r="J2318" s="9"/>
      <c r="K2318" s="9"/>
      <c r="L2318" s="9"/>
      <c r="M2318" s="9"/>
      <c r="N2318" s="9"/>
      <c r="O2318" s="9"/>
      <c r="P2318" s="9"/>
      <c r="Q2318" s="9"/>
      <c r="R2318" s="9"/>
      <c r="S2318" s="9"/>
      <c r="T2318" s="9"/>
      <c r="U2318" s="9"/>
      <c r="V2318" s="9"/>
      <c r="W2318" s="9"/>
      <c r="X2318" s="9"/>
      <c r="Y2318" s="9"/>
      <c r="Z2318" s="9"/>
      <c r="AA2318" s="9"/>
      <c r="AB2318" s="9"/>
      <c r="AC2318" s="9"/>
      <c r="AD2318" s="9"/>
      <c r="AE2318" s="9"/>
      <c r="AF2318" s="9"/>
      <c r="AG2318" s="9"/>
      <c r="AH2318" s="9"/>
      <c r="AI2318" s="9"/>
      <c r="AJ2318" s="9"/>
      <c r="AK2318" s="9"/>
      <c r="AL2318" s="9"/>
      <c r="AM2318" s="9"/>
      <c r="AN2318" s="9"/>
      <c r="AO2318" s="9"/>
      <c r="AP2318" s="9"/>
      <c r="AQ2318" s="9"/>
      <c r="AR2318" s="9"/>
      <c r="AS2318" s="9"/>
      <c r="AT2318" s="9"/>
      <c r="AU2318" s="9"/>
      <c r="AV2318" s="9"/>
      <c r="AW2318" s="9"/>
      <c r="AX2318" s="9"/>
      <c r="AY2318" s="9"/>
      <c r="AZ2318" s="9"/>
      <c r="BA2318" s="9"/>
      <c r="BB2318" s="9"/>
      <c r="BC2318" s="9"/>
      <c r="BD2318" s="9"/>
      <c r="BE2318" s="9"/>
      <c r="BF2318" s="9"/>
      <c r="BG2318" s="9"/>
      <c r="BH2318" s="9"/>
      <c r="BI2318" s="9"/>
      <c r="BJ2318" s="9"/>
      <c r="BK2318" s="9"/>
      <c r="BL2318" s="9"/>
      <c r="BM2318" s="9"/>
      <c r="BN2318" s="9"/>
      <c r="BO2318" s="9"/>
      <c r="BP2318" s="9"/>
      <c r="BQ2318" s="9"/>
      <c r="BR2318" s="9"/>
      <c r="BS2318" s="9"/>
      <c r="BT2318" s="9"/>
      <c r="BU2318" s="9"/>
      <c r="BV2318" s="9"/>
      <c r="BW2318" s="9"/>
      <c r="BX2318" s="9"/>
      <c r="BY2318" s="9"/>
      <c r="BZ2318" s="9"/>
      <c r="CA2318" s="9"/>
      <c r="CB2318" s="9"/>
      <c r="CC2318" s="9"/>
      <c r="CD2318" s="9"/>
      <c r="CE2318" s="9"/>
      <c r="CF2318" s="9"/>
      <c r="CG2318" s="9"/>
      <c r="CH2318" s="9"/>
      <c r="CI2318" s="9"/>
      <c r="CJ2318" s="9"/>
      <c r="CK2318" s="9"/>
      <c r="CL2318" s="9"/>
      <c r="CM2318" s="9"/>
      <c r="CN2318" s="9"/>
      <c r="CO2318" s="9"/>
      <c r="CP2318" s="9"/>
      <c r="CQ2318" s="9"/>
      <c r="CR2318" s="9"/>
      <c r="CS2318" s="9"/>
      <c r="CT2318" s="9"/>
      <c r="CU2318" s="9"/>
      <c r="CV2318" s="9"/>
      <c r="CW2318" s="9"/>
      <c r="CX2318" s="9"/>
      <c r="CY2318" s="9"/>
      <c r="CZ2318" s="9"/>
      <c r="DA2318" s="9"/>
      <c r="DB2318" s="9"/>
      <c r="DC2318" s="9"/>
      <c r="DD2318" s="9"/>
      <c r="DE2318" s="9"/>
      <c r="DF2318" s="9"/>
      <c r="DG2318" s="9"/>
      <c r="DH2318" s="9"/>
      <c r="DI2318" s="9"/>
      <c r="DJ2318" s="9"/>
      <c r="DK2318" s="9"/>
      <c r="DL2318" s="9"/>
      <c r="DM2318" s="9"/>
      <c r="DN2318" s="9"/>
      <c r="DO2318" s="9"/>
      <c r="DP2318" s="9"/>
      <c r="DQ2318" s="9"/>
    </row>
    <row r="2319" spans="1:121" hidden="1">
      <c r="A2319" s="9"/>
      <c r="B2319" s="9"/>
      <c r="C2319" s="9"/>
      <c r="D2319" s="9"/>
      <c r="E2319" s="9"/>
      <c r="F2319" s="9"/>
      <c r="G2319" s="9"/>
      <c r="H2319" s="9"/>
      <c r="I2319" s="9"/>
      <c r="J2319" s="9"/>
      <c r="K2319" s="9"/>
      <c r="L2319" s="9"/>
      <c r="M2319" s="9"/>
      <c r="N2319" s="9"/>
      <c r="O2319" s="9"/>
      <c r="P2319" s="9"/>
      <c r="Q2319" s="9"/>
      <c r="R2319" s="9"/>
      <c r="S2319" s="9"/>
      <c r="T2319" s="9"/>
      <c r="U2319" s="9"/>
      <c r="V2319" s="9"/>
      <c r="W2319" s="9"/>
      <c r="X2319" s="9"/>
      <c r="Y2319" s="9"/>
      <c r="Z2319" s="9"/>
      <c r="AA2319" s="9"/>
      <c r="AB2319" s="9"/>
      <c r="AC2319" s="9"/>
      <c r="AD2319" s="9"/>
      <c r="AE2319" s="9"/>
      <c r="AF2319" s="9"/>
      <c r="AG2319" s="9"/>
      <c r="AH2319" s="9"/>
      <c r="AI2319" s="9"/>
      <c r="AJ2319" s="9"/>
      <c r="AK2319" s="9"/>
      <c r="AL2319" s="9"/>
      <c r="AM2319" s="9"/>
      <c r="AN2319" s="9"/>
      <c r="AO2319" s="9"/>
      <c r="AP2319" s="9"/>
      <c r="AQ2319" s="9"/>
      <c r="AR2319" s="9"/>
      <c r="AS2319" s="9"/>
      <c r="AT2319" s="9"/>
      <c r="AU2319" s="9"/>
      <c r="AV2319" s="9"/>
      <c r="AW2319" s="9"/>
      <c r="AX2319" s="9"/>
      <c r="AY2319" s="9"/>
      <c r="AZ2319" s="9"/>
      <c r="BA2319" s="9"/>
      <c r="BB2319" s="9"/>
      <c r="BC2319" s="9"/>
      <c r="BD2319" s="9"/>
      <c r="BE2319" s="9"/>
      <c r="BF2319" s="9"/>
      <c r="BG2319" s="9"/>
      <c r="BH2319" s="9"/>
      <c r="BI2319" s="9"/>
      <c r="BJ2319" s="9"/>
      <c r="BK2319" s="9"/>
      <c r="BL2319" s="9"/>
      <c r="BM2319" s="9"/>
      <c r="BN2319" s="9"/>
      <c r="BO2319" s="9"/>
      <c r="BP2319" s="9"/>
      <c r="BQ2319" s="9"/>
      <c r="BR2319" s="9"/>
      <c r="BS2319" s="9"/>
      <c r="BT2319" s="9"/>
      <c r="BU2319" s="9"/>
      <c r="BV2319" s="9"/>
      <c r="BW2319" s="9"/>
      <c r="BX2319" s="9"/>
      <c r="BY2319" s="9"/>
      <c r="BZ2319" s="9"/>
      <c r="CA2319" s="9"/>
      <c r="CB2319" s="9"/>
      <c r="CC2319" s="9"/>
      <c r="CD2319" s="9"/>
      <c r="CE2319" s="9"/>
      <c r="CF2319" s="9"/>
      <c r="CG2319" s="9"/>
      <c r="CH2319" s="9"/>
      <c r="CI2319" s="9"/>
      <c r="CJ2319" s="9"/>
      <c r="CK2319" s="9"/>
      <c r="CL2319" s="9"/>
      <c r="CM2319" s="9"/>
      <c r="CN2319" s="9"/>
      <c r="CO2319" s="9"/>
      <c r="CP2319" s="9"/>
      <c r="CQ2319" s="9"/>
      <c r="CR2319" s="9"/>
      <c r="CS2319" s="9"/>
      <c r="CT2319" s="9"/>
      <c r="CU2319" s="9"/>
      <c r="CV2319" s="9"/>
      <c r="CW2319" s="9"/>
      <c r="CX2319" s="9"/>
      <c r="CY2319" s="9"/>
      <c r="CZ2319" s="9"/>
      <c r="DA2319" s="9"/>
      <c r="DB2319" s="9"/>
      <c r="DC2319" s="9"/>
      <c r="DD2319" s="9"/>
      <c r="DE2319" s="9"/>
      <c r="DF2319" s="9"/>
      <c r="DG2319" s="9"/>
      <c r="DH2319" s="9"/>
      <c r="DI2319" s="9"/>
      <c r="DJ2319" s="9"/>
      <c r="DK2319" s="9"/>
      <c r="DL2319" s="9"/>
      <c r="DM2319" s="9"/>
      <c r="DN2319" s="9"/>
      <c r="DO2319" s="9"/>
      <c r="DP2319" s="9"/>
      <c r="DQ2319" s="9"/>
    </row>
    <row r="2320" spans="1:121" hidden="1">
      <c r="A2320" s="9"/>
      <c r="B2320" s="9"/>
      <c r="C2320" s="9"/>
      <c r="D2320" s="9"/>
      <c r="E2320" s="9"/>
      <c r="F2320" s="9"/>
      <c r="G2320" s="9"/>
      <c r="H2320" s="9"/>
      <c r="I2320" s="9"/>
      <c r="J2320" s="9"/>
      <c r="K2320" s="9"/>
      <c r="L2320" s="9"/>
      <c r="M2320" s="9"/>
      <c r="N2320" s="9"/>
      <c r="O2320" s="9"/>
      <c r="P2320" s="9"/>
      <c r="Q2320" s="9"/>
      <c r="R2320" s="9"/>
      <c r="S2320" s="9"/>
      <c r="T2320" s="9"/>
      <c r="U2320" s="9"/>
      <c r="V2320" s="9"/>
      <c r="W2320" s="9"/>
      <c r="X2320" s="9"/>
      <c r="Y2320" s="9"/>
      <c r="Z2320" s="9"/>
      <c r="AA2320" s="9"/>
      <c r="AB2320" s="9"/>
      <c r="AC2320" s="9"/>
      <c r="AD2320" s="9"/>
      <c r="AE2320" s="9"/>
      <c r="AF2320" s="9"/>
      <c r="AG2320" s="9"/>
      <c r="AH2320" s="9"/>
      <c r="AI2320" s="9"/>
      <c r="AJ2320" s="9"/>
      <c r="AK2320" s="9"/>
      <c r="AL2320" s="9"/>
      <c r="AM2320" s="9"/>
      <c r="AN2320" s="9"/>
      <c r="AO2320" s="9"/>
      <c r="AP2320" s="9"/>
      <c r="AQ2320" s="9"/>
      <c r="AR2320" s="9"/>
      <c r="AS2320" s="9"/>
      <c r="AT2320" s="9"/>
      <c r="AU2320" s="9"/>
      <c r="AV2320" s="9"/>
      <c r="AW2320" s="9"/>
      <c r="AX2320" s="9"/>
      <c r="AY2320" s="9"/>
      <c r="AZ2320" s="9"/>
      <c r="BA2320" s="9"/>
      <c r="BB2320" s="9"/>
      <c r="BC2320" s="9"/>
      <c r="BD2320" s="9"/>
      <c r="BE2320" s="9"/>
      <c r="BF2320" s="9"/>
      <c r="BG2320" s="9"/>
      <c r="BH2320" s="9"/>
      <c r="BI2320" s="9"/>
      <c r="BJ2320" s="9"/>
      <c r="BK2320" s="9"/>
      <c r="BL2320" s="9"/>
      <c r="BM2320" s="9"/>
      <c r="BN2320" s="9"/>
      <c r="BO2320" s="9"/>
      <c r="BP2320" s="9"/>
      <c r="BQ2320" s="9"/>
      <c r="BR2320" s="9"/>
      <c r="BS2320" s="9"/>
      <c r="BT2320" s="9"/>
      <c r="BU2320" s="9"/>
      <c r="BV2320" s="9"/>
      <c r="BW2320" s="9"/>
      <c r="BX2320" s="9"/>
      <c r="BY2320" s="9"/>
      <c r="BZ2320" s="9"/>
      <c r="CA2320" s="9"/>
      <c r="CB2320" s="9"/>
      <c r="CC2320" s="9"/>
      <c r="CD2320" s="9"/>
      <c r="CE2320" s="9"/>
      <c r="CF2320" s="9"/>
      <c r="CG2320" s="9"/>
      <c r="CH2320" s="9"/>
      <c r="CI2320" s="9"/>
      <c r="CJ2320" s="9"/>
      <c r="CK2320" s="9"/>
      <c r="CL2320" s="9"/>
      <c r="CM2320" s="9"/>
      <c r="CN2320" s="9"/>
      <c r="CO2320" s="9"/>
      <c r="CP2320" s="9"/>
      <c r="CQ2320" s="9"/>
      <c r="CR2320" s="9"/>
      <c r="CS2320" s="9"/>
      <c r="CT2320" s="9"/>
      <c r="CU2320" s="9"/>
      <c r="CV2320" s="9"/>
      <c r="CW2320" s="9"/>
      <c r="CX2320" s="9"/>
      <c r="CY2320" s="9"/>
      <c r="CZ2320" s="9"/>
      <c r="DA2320" s="9"/>
      <c r="DB2320" s="9"/>
      <c r="DC2320" s="9"/>
      <c r="DD2320" s="9"/>
      <c r="DE2320" s="9"/>
      <c r="DF2320" s="9"/>
      <c r="DG2320" s="9"/>
      <c r="DH2320" s="9"/>
      <c r="DI2320" s="9"/>
      <c r="DJ2320" s="9"/>
      <c r="DK2320" s="9"/>
      <c r="DL2320" s="9"/>
      <c r="DM2320" s="9"/>
      <c r="DN2320" s="9"/>
      <c r="DO2320" s="9"/>
      <c r="DP2320" s="9"/>
      <c r="DQ2320" s="9"/>
    </row>
    <row r="2321" spans="1:121" hidden="1">
      <c r="A2321" s="9"/>
      <c r="B2321" s="9"/>
      <c r="C2321" s="9"/>
      <c r="D2321" s="9"/>
      <c r="E2321" s="9"/>
      <c r="F2321" s="9"/>
      <c r="G2321" s="9"/>
      <c r="H2321" s="9"/>
      <c r="I2321" s="9"/>
      <c r="J2321" s="9"/>
      <c r="K2321" s="9"/>
      <c r="L2321" s="9"/>
      <c r="M2321" s="9"/>
      <c r="N2321" s="9"/>
      <c r="O2321" s="9"/>
      <c r="P2321" s="9"/>
      <c r="Q2321" s="9"/>
      <c r="R2321" s="9"/>
      <c r="S2321" s="9"/>
      <c r="T2321" s="9"/>
      <c r="U2321" s="9"/>
      <c r="V2321" s="9"/>
      <c r="W2321" s="9"/>
      <c r="X2321" s="9"/>
      <c r="Y2321" s="9"/>
      <c r="Z2321" s="9"/>
      <c r="AA2321" s="9"/>
      <c r="AB2321" s="9"/>
      <c r="AC2321" s="9"/>
      <c r="AD2321" s="9"/>
      <c r="AE2321" s="9"/>
      <c r="AF2321" s="9"/>
      <c r="AG2321" s="9"/>
      <c r="AH2321" s="9"/>
      <c r="AI2321" s="9"/>
      <c r="AJ2321" s="9"/>
      <c r="AK2321" s="9"/>
      <c r="AL2321" s="9"/>
      <c r="AM2321" s="9"/>
      <c r="AN2321" s="9"/>
      <c r="AO2321" s="9"/>
      <c r="AP2321" s="9"/>
      <c r="AQ2321" s="9"/>
      <c r="AR2321" s="9"/>
      <c r="AS2321" s="9"/>
      <c r="AT2321" s="9"/>
      <c r="AU2321" s="9"/>
      <c r="AV2321" s="9"/>
      <c r="AW2321" s="9"/>
      <c r="AX2321" s="9"/>
      <c r="AY2321" s="9"/>
      <c r="AZ2321" s="9"/>
      <c r="BA2321" s="9"/>
      <c r="BB2321" s="9"/>
      <c r="BC2321" s="9"/>
      <c r="BD2321" s="9"/>
      <c r="BE2321" s="9"/>
      <c r="BF2321" s="9"/>
      <c r="BG2321" s="9"/>
      <c r="BH2321" s="9"/>
      <c r="BI2321" s="9"/>
      <c r="BJ2321" s="9"/>
      <c r="BK2321" s="9"/>
      <c r="BL2321" s="9"/>
      <c r="BM2321" s="9"/>
      <c r="BN2321" s="9"/>
      <c r="BO2321" s="9"/>
      <c r="BP2321" s="9"/>
      <c r="BQ2321" s="9"/>
      <c r="BR2321" s="9"/>
      <c r="BS2321" s="9"/>
      <c r="BT2321" s="9"/>
      <c r="BU2321" s="9"/>
      <c r="BV2321" s="9"/>
      <c r="BW2321" s="9"/>
      <c r="BX2321" s="9"/>
      <c r="BY2321" s="9"/>
      <c r="BZ2321" s="9"/>
      <c r="CA2321" s="9"/>
      <c r="CB2321" s="9"/>
      <c r="CC2321" s="9"/>
      <c r="CD2321" s="9"/>
      <c r="CE2321" s="9"/>
      <c r="CF2321" s="9"/>
      <c r="CG2321" s="9"/>
      <c r="CH2321" s="9"/>
      <c r="CI2321" s="9"/>
      <c r="CJ2321" s="9"/>
      <c r="CK2321" s="9"/>
      <c r="CL2321" s="9"/>
      <c r="CM2321" s="9"/>
      <c r="CN2321" s="9"/>
      <c r="CO2321" s="9"/>
      <c r="CP2321" s="9"/>
      <c r="CQ2321" s="9"/>
      <c r="CR2321" s="9"/>
      <c r="CS2321" s="9"/>
      <c r="CT2321" s="9"/>
      <c r="CU2321" s="9"/>
      <c r="CV2321" s="9"/>
      <c r="CW2321" s="9"/>
      <c r="CX2321" s="9"/>
      <c r="CY2321" s="9"/>
      <c r="CZ2321" s="9"/>
      <c r="DA2321" s="9"/>
      <c r="DB2321" s="9"/>
      <c r="DC2321" s="9"/>
      <c r="DD2321" s="9"/>
      <c r="DE2321" s="9"/>
      <c r="DF2321" s="9"/>
      <c r="DG2321" s="9"/>
      <c r="DH2321" s="9"/>
      <c r="DI2321" s="9"/>
      <c r="DJ2321" s="9"/>
      <c r="DK2321" s="9"/>
      <c r="DL2321" s="9"/>
      <c r="DM2321" s="9"/>
      <c r="DN2321" s="9"/>
      <c r="DO2321" s="9"/>
      <c r="DP2321" s="9"/>
      <c r="DQ2321" s="9"/>
    </row>
    <row r="2322" spans="1:121" hidden="1">
      <c r="A2322" s="9"/>
      <c r="B2322" s="9"/>
      <c r="C2322" s="9"/>
      <c r="D2322" s="9"/>
      <c r="E2322" s="9"/>
      <c r="F2322" s="9"/>
      <c r="G2322" s="9"/>
      <c r="H2322" s="9"/>
      <c r="I2322" s="9"/>
      <c r="J2322" s="9"/>
      <c r="K2322" s="9"/>
      <c r="L2322" s="9"/>
      <c r="M2322" s="9"/>
      <c r="N2322" s="9"/>
      <c r="O2322" s="9"/>
      <c r="P2322" s="9"/>
      <c r="Q2322" s="9"/>
      <c r="R2322" s="9"/>
      <c r="S2322" s="9"/>
      <c r="T2322" s="9"/>
      <c r="U2322" s="9"/>
      <c r="V2322" s="9"/>
      <c r="W2322" s="9"/>
      <c r="X2322" s="9"/>
      <c r="Y2322" s="9"/>
      <c r="Z2322" s="9"/>
      <c r="AA2322" s="9"/>
      <c r="AB2322" s="9"/>
      <c r="AC2322" s="9"/>
      <c r="AD2322" s="9"/>
      <c r="AE2322" s="9"/>
      <c r="AF2322" s="9"/>
      <c r="AG2322" s="9"/>
      <c r="AH2322" s="9"/>
      <c r="AI2322" s="9"/>
      <c r="AJ2322" s="9"/>
      <c r="AK2322" s="9"/>
      <c r="AL2322" s="9"/>
      <c r="AM2322" s="9"/>
      <c r="AN2322" s="9"/>
      <c r="AO2322" s="9"/>
      <c r="AP2322" s="9"/>
      <c r="AQ2322" s="9"/>
      <c r="AR2322" s="9"/>
      <c r="AS2322" s="9"/>
      <c r="AT2322" s="9"/>
      <c r="AU2322" s="9"/>
      <c r="AV2322" s="9"/>
      <c r="AW2322" s="9"/>
      <c r="AX2322" s="9"/>
      <c r="AY2322" s="9"/>
      <c r="AZ2322" s="9"/>
      <c r="BA2322" s="9"/>
      <c r="BB2322" s="9"/>
      <c r="BC2322" s="9"/>
      <c r="BD2322" s="9"/>
      <c r="BE2322" s="9"/>
      <c r="BF2322" s="9"/>
      <c r="BG2322" s="9"/>
      <c r="BH2322" s="9"/>
      <c r="BI2322" s="9"/>
      <c r="BJ2322" s="9"/>
      <c r="BK2322" s="9"/>
      <c r="BL2322" s="9"/>
      <c r="BM2322" s="9"/>
      <c r="BN2322" s="9"/>
      <c r="BO2322" s="9"/>
      <c r="BP2322" s="9"/>
      <c r="BQ2322" s="9"/>
      <c r="BR2322" s="9"/>
      <c r="BS2322" s="9"/>
      <c r="BT2322" s="9"/>
      <c r="BU2322" s="9"/>
      <c r="BV2322" s="9"/>
      <c r="BW2322" s="9"/>
      <c r="BX2322" s="9"/>
      <c r="BY2322" s="9"/>
      <c r="BZ2322" s="9"/>
      <c r="CA2322" s="9"/>
      <c r="CB2322" s="9"/>
      <c r="CC2322" s="9"/>
      <c r="CD2322" s="9"/>
      <c r="CE2322" s="9"/>
      <c r="CF2322" s="9"/>
      <c r="CG2322" s="9"/>
      <c r="CH2322" s="9"/>
      <c r="CI2322" s="9"/>
      <c r="CJ2322" s="9"/>
      <c r="CK2322" s="9"/>
      <c r="CL2322" s="9"/>
      <c r="CM2322" s="9"/>
      <c r="CN2322" s="9"/>
      <c r="CO2322" s="9"/>
      <c r="CP2322" s="9"/>
      <c r="CQ2322" s="9"/>
      <c r="CR2322" s="9"/>
      <c r="CS2322" s="9"/>
      <c r="CT2322" s="9"/>
      <c r="CU2322" s="9"/>
      <c r="CV2322" s="9"/>
      <c r="CW2322" s="9"/>
      <c r="CX2322" s="9"/>
      <c r="CY2322" s="9"/>
      <c r="CZ2322" s="9"/>
      <c r="DA2322" s="9"/>
      <c r="DB2322" s="9"/>
      <c r="DC2322" s="9"/>
      <c r="DD2322" s="9"/>
      <c r="DE2322" s="9"/>
      <c r="DF2322" s="9"/>
      <c r="DG2322" s="9"/>
      <c r="DH2322" s="9"/>
      <c r="DI2322" s="9"/>
      <c r="DJ2322" s="9"/>
      <c r="DK2322" s="9"/>
      <c r="DL2322" s="9"/>
      <c r="DM2322" s="9"/>
      <c r="DN2322" s="9"/>
      <c r="DO2322" s="9"/>
      <c r="DP2322" s="9"/>
      <c r="DQ2322" s="9"/>
    </row>
    <row r="2323" spans="1:121" hidden="1">
      <c r="A2323" s="9"/>
      <c r="B2323" s="9"/>
      <c r="C2323" s="9"/>
      <c r="D2323" s="9"/>
      <c r="E2323" s="9"/>
      <c r="F2323" s="9"/>
      <c r="G2323" s="9"/>
      <c r="H2323" s="9"/>
      <c r="I2323" s="9"/>
      <c r="J2323" s="9"/>
      <c r="K2323" s="9"/>
      <c r="L2323" s="9"/>
      <c r="M2323" s="9"/>
      <c r="N2323" s="9"/>
      <c r="O2323" s="9"/>
      <c r="P2323" s="9"/>
      <c r="Q2323" s="9"/>
      <c r="R2323" s="9"/>
      <c r="S2323" s="9"/>
      <c r="T2323" s="9"/>
      <c r="U2323" s="9"/>
      <c r="V2323" s="9"/>
      <c r="W2323" s="9"/>
      <c r="X2323" s="9"/>
      <c r="Y2323" s="9"/>
      <c r="Z2323" s="9"/>
      <c r="AA2323" s="9"/>
      <c r="AB2323" s="9"/>
      <c r="AC2323" s="9"/>
      <c r="AD2323" s="9"/>
      <c r="AE2323" s="9"/>
      <c r="AF2323" s="9"/>
      <c r="AG2323" s="9"/>
      <c r="AH2323" s="9"/>
      <c r="AI2323" s="9"/>
      <c r="AJ2323" s="9"/>
      <c r="AK2323" s="9"/>
      <c r="AL2323" s="9"/>
      <c r="AM2323" s="9"/>
      <c r="AN2323" s="9"/>
      <c r="AO2323" s="9"/>
      <c r="AP2323" s="9"/>
      <c r="AQ2323" s="9"/>
      <c r="AR2323" s="9"/>
      <c r="AS2323" s="9"/>
      <c r="AT2323" s="9"/>
      <c r="AU2323" s="9"/>
      <c r="AV2323" s="9"/>
      <c r="AW2323" s="9"/>
      <c r="AX2323" s="9"/>
      <c r="AY2323" s="9"/>
      <c r="AZ2323" s="9"/>
      <c r="BA2323" s="9"/>
      <c r="BB2323" s="9"/>
      <c r="BC2323" s="9"/>
      <c r="BD2323" s="9"/>
      <c r="BE2323" s="9"/>
      <c r="BF2323" s="9"/>
      <c r="BG2323" s="9"/>
      <c r="BH2323" s="9"/>
      <c r="BI2323" s="9"/>
      <c r="BJ2323" s="9"/>
      <c r="BK2323" s="9"/>
      <c r="BL2323" s="9"/>
      <c r="BM2323" s="9"/>
      <c r="BN2323" s="9"/>
      <c r="BO2323" s="9"/>
      <c r="BP2323" s="9"/>
      <c r="BQ2323" s="9"/>
      <c r="BR2323" s="9"/>
      <c r="BS2323" s="9"/>
      <c r="BT2323" s="9"/>
      <c r="BU2323" s="9"/>
      <c r="BV2323" s="9"/>
      <c r="BW2323" s="9"/>
      <c r="BX2323" s="9"/>
      <c r="BY2323" s="9"/>
      <c r="BZ2323" s="9"/>
      <c r="CA2323" s="9"/>
      <c r="CB2323" s="9"/>
      <c r="CC2323" s="9"/>
      <c r="CD2323" s="9"/>
      <c r="CE2323" s="9"/>
      <c r="CF2323" s="9"/>
      <c r="CG2323" s="9"/>
      <c r="CH2323" s="9"/>
      <c r="CI2323" s="9"/>
      <c r="CJ2323" s="9"/>
      <c r="CK2323" s="9"/>
      <c r="CL2323" s="9"/>
      <c r="CM2323" s="9"/>
      <c r="CN2323" s="9"/>
      <c r="CO2323" s="9"/>
      <c r="CP2323" s="9"/>
      <c r="CQ2323" s="9"/>
      <c r="CR2323" s="9"/>
      <c r="CS2323" s="9"/>
      <c r="CT2323" s="9"/>
      <c r="CU2323" s="9"/>
      <c r="CV2323" s="9"/>
      <c r="CW2323" s="9"/>
      <c r="CX2323" s="9"/>
      <c r="CY2323" s="9"/>
      <c r="CZ2323" s="9"/>
      <c r="DA2323" s="9"/>
      <c r="DB2323" s="9"/>
      <c r="DC2323" s="9"/>
      <c r="DD2323" s="9"/>
      <c r="DE2323" s="9"/>
      <c r="DF2323" s="9"/>
      <c r="DG2323" s="9"/>
      <c r="DH2323" s="9"/>
      <c r="DI2323" s="9"/>
      <c r="DJ2323" s="9"/>
      <c r="DK2323" s="9"/>
      <c r="DL2323" s="9"/>
      <c r="DM2323" s="9"/>
      <c r="DN2323" s="9"/>
      <c r="DO2323" s="9"/>
      <c r="DP2323" s="9"/>
      <c r="DQ2323" s="9"/>
    </row>
    <row r="2324" spans="1:121" hidden="1">
      <c r="A2324" s="9"/>
      <c r="B2324" s="9"/>
      <c r="C2324" s="9"/>
      <c r="D2324" s="9"/>
      <c r="E2324" s="9"/>
      <c r="F2324" s="9"/>
      <c r="G2324" s="9"/>
      <c r="H2324" s="9"/>
      <c r="I2324" s="9"/>
      <c r="J2324" s="9"/>
      <c r="K2324" s="9"/>
      <c r="L2324" s="9"/>
      <c r="M2324" s="9"/>
      <c r="N2324" s="9"/>
      <c r="O2324" s="9"/>
      <c r="P2324" s="9"/>
      <c r="Q2324" s="9"/>
      <c r="R2324" s="9"/>
      <c r="S2324" s="9"/>
      <c r="T2324" s="9"/>
      <c r="U2324" s="9"/>
      <c r="V2324" s="9"/>
      <c r="W2324" s="9"/>
      <c r="X2324" s="9"/>
      <c r="Y2324" s="9"/>
      <c r="Z2324" s="9"/>
      <c r="AA2324" s="9"/>
      <c r="AB2324" s="9"/>
      <c r="AC2324" s="9"/>
      <c r="AD2324" s="9"/>
      <c r="AE2324" s="9"/>
      <c r="AF2324" s="9"/>
      <c r="AG2324" s="9"/>
      <c r="AH2324" s="9"/>
      <c r="AI2324" s="9"/>
      <c r="AJ2324" s="9"/>
      <c r="AK2324" s="9"/>
      <c r="AL2324" s="9"/>
      <c r="AM2324" s="9"/>
      <c r="AN2324" s="9"/>
      <c r="AO2324" s="9"/>
      <c r="AP2324" s="9"/>
      <c r="AQ2324" s="9"/>
      <c r="AR2324" s="9"/>
      <c r="AS2324" s="9"/>
      <c r="AT2324" s="9"/>
      <c r="AU2324" s="9"/>
      <c r="AV2324" s="9"/>
      <c r="AW2324" s="9"/>
      <c r="AX2324" s="9"/>
      <c r="AY2324" s="9"/>
      <c r="AZ2324" s="9"/>
      <c r="BA2324" s="9"/>
      <c r="BB2324" s="9"/>
      <c r="BC2324" s="9"/>
      <c r="BD2324" s="9"/>
      <c r="BE2324" s="9"/>
      <c r="BF2324" s="9"/>
      <c r="BG2324" s="9"/>
      <c r="BH2324" s="9"/>
      <c r="BI2324" s="9"/>
      <c r="BJ2324" s="9"/>
      <c r="BK2324" s="9"/>
      <c r="BL2324" s="9"/>
      <c r="BM2324" s="9"/>
      <c r="BN2324" s="9"/>
      <c r="BO2324" s="9"/>
      <c r="BP2324" s="9"/>
      <c r="BQ2324" s="9"/>
      <c r="BR2324" s="9"/>
      <c r="BS2324" s="9"/>
      <c r="BT2324" s="9"/>
      <c r="BU2324" s="9"/>
      <c r="BV2324" s="9"/>
      <c r="BW2324" s="9"/>
      <c r="BX2324" s="9"/>
      <c r="BY2324" s="9"/>
      <c r="BZ2324" s="9"/>
      <c r="CA2324" s="9"/>
      <c r="CB2324" s="9"/>
      <c r="CC2324" s="9"/>
      <c r="CD2324" s="9"/>
      <c r="CE2324" s="9"/>
      <c r="CF2324" s="9"/>
      <c r="CG2324" s="9"/>
      <c r="CH2324" s="9"/>
      <c r="CI2324" s="9"/>
      <c r="CJ2324" s="9"/>
      <c r="CK2324" s="9"/>
      <c r="CL2324" s="9"/>
      <c r="CM2324" s="9"/>
      <c r="CN2324" s="9"/>
      <c r="CO2324" s="9"/>
      <c r="CP2324" s="9"/>
      <c r="CQ2324" s="9"/>
      <c r="CR2324" s="9"/>
      <c r="CS2324" s="9"/>
      <c r="CT2324" s="9"/>
      <c r="CU2324" s="9"/>
      <c r="CV2324" s="9"/>
      <c r="CW2324" s="9"/>
      <c r="CX2324" s="9"/>
      <c r="CY2324" s="9"/>
      <c r="CZ2324" s="9"/>
      <c r="DA2324" s="9"/>
      <c r="DB2324" s="9"/>
      <c r="DC2324" s="9"/>
      <c r="DD2324" s="9"/>
      <c r="DE2324" s="9"/>
      <c r="DF2324" s="9"/>
      <c r="DG2324" s="9"/>
      <c r="DH2324" s="9"/>
      <c r="DI2324" s="9"/>
      <c r="DJ2324" s="9"/>
      <c r="DK2324" s="9"/>
      <c r="DL2324" s="9"/>
      <c r="DM2324" s="9"/>
      <c r="DN2324" s="9"/>
      <c r="DO2324" s="9"/>
      <c r="DP2324" s="9"/>
      <c r="DQ2324" s="9"/>
    </row>
    <row r="2325" spans="1:121" hidden="1">
      <c r="A2325" s="9"/>
      <c r="B2325" s="9"/>
      <c r="C2325" s="9"/>
      <c r="D2325" s="9"/>
      <c r="E2325" s="9"/>
      <c r="F2325" s="9"/>
      <c r="G2325" s="9"/>
      <c r="H2325" s="9"/>
      <c r="I2325" s="9"/>
      <c r="J2325" s="9"/>
      <c r="K2325" s="9"/>
      <c r="L2325" s="9"/>
      <c r="M2325" s="9"/>
      <c r="N2325" s="9"/>
      <c r="O2325" s="9"/>
      <c r="P2325" s="9"/>
      <c r="Q2325" s="9"/>
      <c r="R2325" s="9"/>
      <c r="S2325" s="9"/>
      <c r="T2325" s="9"/>
      <c r="U2325" s="9"/>
      <c r="V2325" s="9"/>
      <c r="W2325" s="9"/>
      <c r="X2325" s="9"/>
      <c r="Y2325" s="9"/>
      <c r="Z2325" s="9"/>
      <c r="AA2325" s="9"/>
      <c r="AB2325" s="9"/>
      <c r="AC2325" s="9"/>
      <c r="AD2325" s="9"/>
      <c r="AE2325" s="9"/>
      <c r="AF2325" s="9"/>
      <c r="AG2325" s="9"/>
      <c r="AH2325" s="9"/>
      <c r="AI2325" s="9"/>
      <c r="AJ2325" s="9"/>
      <c r="AK2325" s="9"/>
      <c r="AL2325" s="9"/>
      <c r="AM2325" s="9"/>
      <c r="AN2325" s="9"/>
      <c r="AO2325" s="9"/>
      <c r="AP2325" s="9"/>
      <c r="AQ2325" s="9"/>
      <c r="AR2325" s="9"/>
      <c r="AS2325" s="9"/>
      <c r="AT2325" s="9"/>
      <c r="AU2325" s="9"/>
      <c r="AV2325" s="9"/>
      <c r="AW2325" s="9"/>
      <c r="AX2325" s="9"/>
      <c r="AY2325" s="9"/>
      <c r="AZ2325" s="9"/>
      <c r="BA2325" s="9"/>
      <c r="BB2325" s="9"/>
      <c r="BC2325" s="9"/>
      <c r="BD2325" s="9"/>
      <c r="BE2325" s="9"/>
      <c r="BF2325" s="9"/>
      <c r="BG2325" s="9"/>
      <c r="BH2325" s="9"/>
      <c r="BI2325" s="9"/>
      <c r="BJ2325" s="9"/>
      <c r="BK2325" s="9"/>
      <c r="BL2325" s="9"/>
      <c r="BM2325" s="9"/>
      <c r="BN2325" s="9"/>
      <c r="BO2325" s="9"/>
      <c r="BP2325" s="9"/>
      <c r="BQ2325" s="9"/>
      <c r="BR2325" s="9"/>
      <c r="BS2325" s="9"/>
      <c r="BT2325" s="9"/>
      <c r="BU2325" s="9"/>
      <c r="BV2325" s="9"/>
      <c r="BW2325" s="9"/>
      <c r="BX2325" s="9"/>
      <c r="BY2325" s="9"/>
      <c r="BZ2325" s="9"/>
      <c r="CA2325" s="9"/>
      <c r="CB2325" s="9"/>
      <c r="CC2325" s="9"/>
      <c r="CD2325" s="9"/>
      <c r="CE2325" s="9"/>
      <c r="CF2325" s="9"/>
      <c r="CG2325" s="9"/>
      <c r="CH2325" s="9"/>
      <c r="CI2325" s="9"/>
      <c r="CJ2325" s="9"/>
      <c r="CK2325" s="9"/>
      <c r="CL2325" s="9"/>
      <c r="CM2325" s="9"/>
      <c r="CN2325" s="9"/>
      <c r="CO2325" s="9"/>
      <c r="CP2325" s="9"/>
      <c r="CQ2325" s="9"/>
      <c r="CR2325" s="9"/>
      <c r="CS2325" s="9"/>
      <c r="CT2325" s="9"/>
      <c r="CU2325" s="9"/>
      <c r="CV2325" s="9"/>
      <c r="CW2325" s="9"/>
      <c r="CX2325" s="9"/>
      <c r="CY2325" s="9"/>
      <c r="CZ2325" s="9"/>
      <c r="DA2325" s="9"/>
      <c r="DB2325" s="9"/>
      <c r="DC2325" s="9"/>
      <c r="DD2325" s="9"/>
      <c r="DE2325" s="9"/>
      <c r="DF2325" s="9"/>
      <c r="DG2325" s="9"/>
      <c r="DH2325" s="9"/>
      <c r="DI2325" s="9"/>
      <c r="DJ2325" s="9"/>
      <c r="DK2325" s="9"/>
      <c r="DL2325" s="9"/>
      <c r="DM2325" s="9"/>
      <c r="DN2325" s="9"/>
      <c r="DO2325" s="9"/>
      <c r="DP2325" s="9"/>
      <c r="DQ2325" s="9"/>
    </row>
    <row r="2326" spans="1:121" hidden="1">
      <c r="A2326" s="9"/>
      <c r="B2326" s="9"/>
      <c r="C2326" s="9"/>
      <c r="D2326" s="9"/>
      <c r="E2326" s="9"/>
      <c r="F2326" s="9"/>
      <c r="G2326" s="9"/>
      <c r="H2326" s="9"/>
      <c r="I2326" s="9"/>
      <c r="J2326" s="9"/>
      <c r="K2326" s="9"/>
      <c r="L2326" s="9"/>
      <c r="M2326" s="9"/>
      <c r="N2326" s="9"/>
      <c r="O2326" s="9"/>
      <c r="P2326" s="9"/>
      <c r="Q2326" s="9"/>
      <c r="R2326" s="9"/>
      <c r="S2326" s="9"/>
      <c r="T2326" s="9"/>
      <c r="U2326" s="9"/>
      <c r="V2326" s="9"/>
      <c r="W2326" s="9"/>
      <c r="X2326" s="9"/>
      <c r="Y2326" s="9"/>
      <c r="Z2326" s="9"/>
      <c r="AA2326" s="9"/>
      <c r="AB2326" s="9"/>
      <c r="AC2326" s="9"/>
      <c r="AD2326" s="9"/>
      <c r="AE2326" s="9"/>
      <c r="AF2326" s="9"/>
      <c r="AG2326" s="9"/>
      <c r="AH2326" s="9"/>
      <c r="AI2326" s="9"/>
      <c r="AJ2326" s="9"/>
      <c r="AK2326" s="9"/>
      <c r="AL2326" s="9"/>
      <c r="AM2326" s="9"/>
      <c r="AN2326" s="9"/>
      <c r="AO2326" s="9"/>
      <c r="AP2326" s="9"/>
      <c r="AQ2326" s="9"/>
      <c r="AR2326" s="9"/>
      <c r="AS2326" s="9"/>
      <c r="AT2326" s="9"/>
      <c r="AU2326" s="9"/>
      <c r="AV2326" s="9"/>
      <c r="AW2326" s="9"/>
      <c r="AX2326" s="9"/>
      <c r="AY2326" s="9"/>
      <c r="AZ2326" s="9"/>
      <c r="BA2326" s="9"/>
      <c r="BB2326" s="9"/>
      <c r="BC2326" s="9"/>
      <c r="BD2326" s="9"/>
      <c r="BE2326" s="9"/>
      <c r="BF2326" s="9"/>
      <c r="BG2326" s="9"/>
      <c r="BH2326" s="9"/>
      <c r="BI2326" s="9"/>
      <c r="BJ2326" s="9"/>
      <c r="BK2326" s="9"/>
      <c r="BL2326" s="9"/>
      <c r="BM2326" s="9"/>
      <c r="BN2326" s="9"/>
      <c r="BO2326" s="9"/>
      <c r="BP2326" s="9"/>
      <c r="BQ2326" s="9"/>
      <c r="BR2326" s="9"/>
      <c r="BS2326" s="9"/>
      <c r="BT2326" s="9"/>
      <c r="BU2326" s="9"/>
      <c r="BV2326" s="9"/>
      <c r="BW2326" s="9"/>
      <c r="BX2326" s="9"/>
      <c r="BY2326" s="9"/>
      <c r="BZ2326" s="9"/>
      <c r="CA2326" s="9"/>
      <c r="CB2326" s="9"/>
      <c r="CC2326" s="9"/>
      <c r="CD2326" s="9"/>
      <c r="CE2326" s="9"/>
      <c r="CF2326" s="9"/>
      <c r="CG2326" s="9"/>
      <c r="CH2326" s="9"/>
      <c r="CI2326" s="9"/>
      <c r="CJ2326" s="9"/>
      <c r="CK2326" s="9"/>
      <c r="CL2326" s="9"/>
      <c r="CM2326" s="9"/>
      <c r="CN2326" s="9"/>
      <c r="CO2326" s="9"/>
      <c r="CP2326" s="9"/>
      <c r="CQ2326" s="9"/>
      <c r="CR2326" s="9"/>
      <c r="CS2326" s="9"/>
      <c r="CT2326" s="9"/>
      <c r="CU2326" s="9"/>
      <c r="CV2326" s="9"/>
      <c r="CW2326" s="9"/>
      <c r="CX2326" s="9"/>
      <c r="CY2326" s="9"/>
      <c r="CZ2326" s="9"/>
      <c r="DA2326" s="9"/>
      <c r="DB2326" s="9"/>
      <c r="DC2326" s="9"/>
      <c r="DD2326" s="9"/>
      <c r="DE2326" s="9"/>
      <c r="DF2326" s="9"/>
      <c r="DG2326" s="9"/>
      <c r="DH2326" s="9"/>
      <c r="DI2326" s="9"/>
      <c r="DJ2326" s="9"/>
      <c r="DK2326" s="9"/>
      <c r="DL2326" s="9"/>
      <c r="DM2326" s="9"/>
      <c r="DN2326" s="9"/>
      <c r="DO2326" s="9"/>
      <c r="DP2326" s="9"/>
      <c r="DQ2326" s="9"/>
    </row>
    <row r="2327" spans="1:121" hidden="1">
      <c r="A2327" s="9"/>
      <c r="B2327" s="9"/>
      <c r="C2327" s="9"/>
      <c r="D2327" s="9"/>
      <c r="E2327" s="9"/>
      <c r="F2327" s="9"/>
      <c r="G2327" s="9"/>
      <c r="H2327" s="9"/>
      <c r="I2327" s="9"/>
      <c r="J2327" s="9"/>
      <c r="K2327" s="9"/>
      <c r="L2327" s="9"/>
      <c r="M2327" s="9"/>
      <c r="N2327" s="9"/>
      <c r="O2327" s="9"/>
      <c r="P2327" s="9"/>
      <c r="Q2327" s="9"/>
      <c r="R2327" s="9"/>
      <c r="S2327" s="9"/>
      <c r="T2327" s="9"/>
      <c r="U2327" s="9"/>
      <c r="V2327" s="9"/>
      <c r="W2327" s="9"/>
      <c r="X2327" s="9"/>
      <c r="Y2327" s="9"/>
      <c r="Z2327" s="9"/>
      <c r="AA2327" s="9"/>
      <c r="AB2327" s="9"/>
      <c r="AC2327" s="9"/>
      <c r="AD2327" s="9"/>
      <c r="AE2327" s="9"/>
      <c r="AF2327" s="9"/>
      <c r="AG2327" s="9"/>
      <c r="AH2327" s="9"/>
      <c r="AI2327" s="9"/>
      <c r="AJ2327" s="9"/>
      <c r="AK2327" s="9"/>
      <c r="AL2327" s="9"/>
      <c r="AM2327" s="9"/>
      <c r="AN2327" s="9"/>
      <c r="AO2327" s="9"/>
      <c r="AP2327" s="9"/>
      <c r="AQ2327" s="9"/>
      <c r="AR2327" s="9"/>
      <c r="AS2327" s="9"/>
      <c r="AT2327" s="9"/>
      <c r="AU2327" s="9"/>
      <c r="AV2327" s="9"/>
      <c r="AW2327" s="9"/>
      <c r="AX2327" s="9"/>
      <c r="AY2327" s="9"/>
      <c r="AZ2327" s="9"/>
      <c r="BA2327" s="9"/>
      <c r="BB2327" s="9"/>
      <c r="BC2327" s="9"/>
      <c r="BD2327" s="9"/>
      <c r="BE2327" s="9"/>
      <c r="BF2327" s="9"/>
      <c r="BG2327" s="9"/>
      <c r="BH2327" s="9"/>
      <c r="BI2327" s="9"/>
      <c r="BJ2327" s="9"/>
      <c r="BK2327" s="9"/>
      <c r="BL2327" s="9"/>
      <c r="BM2327" s="9"/>
      <c r="BN2327" s="9"/>
      <c r="BO2327" s="9"/>
      <c r="BP2327" s="9"/>
      <c r="BQ2327" s="9"/>
      <c r="BR2327" s="9"/>
      <c r="BS2327" s="9"/>
      <c r="BT2327" s="9"/>
      <c r="BU2327" s="9"/>
      <c r="BV2327" s="9"/>
      <c r="BW2327" s="9"/>
      <c r="BX2327" s="9"/>
      <c r="BY2327" s="9"/>
      <c r="BZ2327" s="9"/>
      <c r="CA2327" s="9"/>
      <c r="CB2327" s="9"/>
      <c r="CC2327" s="9"/>
      <c r="CD2327" s="9"/>
      <c r="CE2327" s="9"/>
      <c r="CF2327" s="9"/>
      <c r="CG2327" s="9"/>
      <c r="CH2327" s="9"/>
      <c r="CI2327" s="9"/>
      <c r="CJ2327" s="9"/>
      <c r="CK2327" s="9"/>
      <c r="CL2327" s="9"/>
      <c r="CM2327" s="9"/>
      <c r="CN2327" s="9"/>
      <c r="CO2327" s="9"/>
      <c r="CP2327" s="9"/>
      <c r="CQ2327" s="9"/>
      <c r="CR2327" s="9"/>
      <c r="CS2327" s="9"/>
      <c r="CT2327" s="9"/>
      <c r="CU2327" s="9"/>
      <c r="CV2327" s="9"/>
      <c r="CW2327" s="9"/>
      <c r="CX2327" s="9"/>
      <c r="CY2327" s="9"/>
      <c r="CZ2327" s="9"/>
      <c r="DA2327" s="9"/>
      <c r="DB2327" s="9"/>
      <c r="DC2327" s="9"/>
      <c r="DD2327" s="9"/>
      <c r="DE2327" s="9"/>
      <c r="DF2327" s="9"/>
      <c r="DG2327" s="9"/>
      <c r="DH2327" s="9"/>
      <c r="DI2327" s="9"/>
      <c r="DJ2327" s="9"/>
      <c r="DK2327" s="9"/>
      <c r="DL2327" s="9"/>
      <c r="DM2327" s="9"/>
      <c r="DN2327" s="9"/>
      <c r="DO2327" s="9"/>
      <c r="DP2327" s="9"/>
      <c r="DQ2327" s="9"/>
    </row>
    <row r="2328" spans="1:121" hidden="1">
      <c r="A2328" s="9"/>
      <c r="B2328" s="9"/>
      <c r="C2328" s="9"/>
      <c r="D2328" s="9"/>
      <c r="E2328" s="9"/>
      <c r="F2328" s="9"/>
      <c r="G2328" s="9"/>
      <c r="H2328" s="9"/>
      <c r="I2328" s="9"/>
      <c r="J2328" s="9"/>
      <c r="K2328" s="9"/>
      <c r="L2328" s="9"/>
      <c r="M2328" s="9"/>
      <c r="N2328" s="9"/>
      <c r="O2328" s="9"/>
      <c r="P2328" s="9"/>
      <c r="Q2328" s="9"/>
      <c r="R2328" s="9"/>
      <c r="S2328" s="9"/>
      <c r="T2328" s="9"/>
      <c r="U2328" s="9"/>
      <c r="V2328" s="9"/>
      <c r="W2328" s="9"/>
      <c r="X2328" s="9"/>
      <c r="Y2328" s="9"/>
      <c r="Z2328" s="9"/>
      <c r="AA2328" s="9"/>
      <c r="AB2328" s="9"/>
      <c r="AC2328" s="9"/>
      <c r="AD2328" s="9"/>
      <c r="AE2328" s="9"/>
      <c r="AF2328" s="9"/>
      <c r="AG2328" s="9"/>
      <c r="AH2328" s="9"/>
      <c r="AI2328" s="9"/>
      <c r="AJ2328" s="9"/>
      <c r="AK2328" s="9"/>
      <c r="AL2328" s="9"/>
      <c r="AM2328" s="9"/>
      <c r="AN2328" s="9"/>
      <c r="AO2328" s="9"/>
      <c r="AP2328" s="9"/>
      <c r="AQ2328" s="9"/>
      <c r="AR2328" s="9"/>
      <c r="AS2328" s="9"/>
      <c r="AT2328" s="9"/>
      <c r="AU2328" s="9"/>
      <c r="AV2328" s="9"/>
      <c r="AW2328" s="9"/>
      <c r="AX2328" s="9"/>
      <c r="AY2328" s="9"/>
      <c r="AZ2328" s="9"/>
      <c r="BA2328" s="9"/>
      <c r="BB2328" s="9"/>
      <c r="BC2328" s="9"/>
      <c r="BD2328" s="9"/>
      <c r="BE2328" s="9"/>
      <c r="BF2328" s="9"/>
      <c r="BG2328" s="9"/>
      <c r="BH2328" s="9"/>
      <c r="BI2328" s="9"/>
      <c r="BJ2328" s="9"/>
      <c r="BK2328" s="9"/>
      <c r="BL2328" s="9"/>
      <c r="BM2328" s="9"/>
      <c r="BN2328" s="9"/>
      <c r="BO2328" s="9"/>
      <c r="BP2328" s="9"/>
      <c r="BQ2328" s="9"/>
      <c r="BR2328" s="9"/>
      <c r="BS2328" s="9"/>
      <c r="BT2328" s="9"/>
      <c r="BU2328" s="9"/>
      <c r="BV2328" s="9"/>
      <c r="BW2328" s="9"/>
      <c r="BX2328" s="9"/>
      <c r="BY2328" s="9"/>
      <c r="BZ2328" s="9"/>
      <c r="CA2328" s="9"/>
      <c r="CB2328" s="9"/>
      <c r="CC2328" s="9"/>
      <c r="CD2328" s="9"/>
      <c r="CE2328" s="9"/>
      <c r="CF2328" s="9"/>
      <c r="CG2328" s="9"/>
      <c r="CH2328" s="9"/>
      <c r="CI2328" s="9"/>
      <c r="CJ2328" s="9"/>
      <c r="CK2328" s="9"/>
      <c r="CL2328" s="9"/>
      <c r="CM2328" s="9"/>
      <c r="CN2328" s="9"/>
      <c r="CO2328" s="9"/>
      <c r="CP2328" s="9"/>
      <c r="CQ2328" s="9"/>
      <c r="CR2328" s="9"/>
      <c r="CS2328" s="9"/>
      <c r="CT2328" s="9"/>
      <c r="CU2328" s="9"/>
      <c r="CV2328" s="9"/>
      <c r="CW2328" s="9"/>
      <c r="CX2328" s="9"/>
      <c r="CY2328" s="9"/>
      <c r="CZ2328" s="9"/>
      <c r="DA2328" s="9"/>
      <c r="DB2328" s="9"/>
      <c r="DC2328" s="9"/>
      <c r="DD2328" s="9"/>
      <c r="DE2328" s="9"/>
      <c r="DF2328" s="9"/>
      <c r="DG2328" s="9"/>
      <c r="DH2328" s="9"/>
      <c r="DI2328" s="9"/>
      <c r="DJ2328" s="9"/>
      <c r="DK2328" s="9"/>
      <c r="DL2328" s="9"/>
      <c r="DM2328" s="9"/>
      <c r="DN2328" s="9"/>
      <c r="DO2328" s="9"/>
      <c r="DP2328" s="9"/>
      <c r="DQ2328" s="9"/>
    </row>
    <row r="2329" spans="1:121" hidden="1">
      <c r="A2329" s="9"/>
      <c r="B2329" s="9"/>
      <c r="C2329" s="9"/>
      <c r="D2329" s="9"/>
      <c r="E2329" s="9"/>
      <c r="F2329" s="9"/>
      <c r="G2329" s="9"/>
      <c r="H2329" s="9"/>
      <c r="I2329" s="9"/>
      <c r="J2329" s="9"/>
      <c r="K2329" s="9"/>
      <c r="L2329" s="9"/>
      <c r="M2329" s="9"/>
      <c r="N2329" s="9"/>
      <c r="O2329" s="9"/>
      <c r="P2329" s="9"/>
      <c r="Q2329" s="9"/>
      <c r="R2329" s="9"/>
      <c r="S2329" s="9"/>
      <c r="T2329" s="9"/>
      <c r="U2329" s="9"/>
      <c r="V2329" s="9"/>
      <c r="W2329" s="9"/>
      <c r="X2329" s="9"/>
      <c r="Y2329" s="9"/>
      <c r="Z2329" s="9"/>
      <c r="AA2329" s="9"/>
      <c r="AB2329" s="9"/>
      <c r="AC2329" s="9"/>
      <c r="AD2329" s="9"/>
      <c r="AE2329" s="9"/>
      <c r="AF2329" s="9"/>
      <c r="AG2329" s="9"/>
      <c r="AH2329" s="9"/>
      <c r="AI2329" s="9"/>
      <c r="AJ2329" s="9"/>
      <c r="AK2329" s="9"/>
      <c r="AL2329" s="9"/>
      <c r="AM2329" s="9"/>
      <c r="AN2329" s="9"/>
      <c r="AO2329" s="9"/>
      <c r="AP2329" s="9"/>
      <c r="AQ2329" s="9"/>
      <c r="AR2329" s="9"/>
      <c r="AS2329" s="9"/>
      <c r="AT2329" s="9"/>
      <c r="AU2329" s="9"/>
      <c r="AV2329" s="9"/>
      <c r="AW2329" s="9"/>
      <c r="AX2329" s="9"/>
      <c r="AY2329" s="9"/>
      <c r="AZ2329" s="9"/>
      <c r="BA2329" s="9"/>
      <c r="BB2329" s="9"/>
      <c r="BC2329" s="9"/>
      <c r="BD2329" s="9"/>
      <c r="BE2329" s="9"/>
      <c r="BF2329" s="9"/>
      <c r="BG2329" s="9"/>
      <c r="BH2329" s="9"/>
      <c r="BI2329" s="9"/>
      <c r="BJ2329" s="9"/>
      <c r="BK2329" s="9"/>
      <c r="BL2329" s="9"/>
      <c r="BM2329" s="9"/>
      <c r="BN2329" s="9"/>
      <c r="BO2329" s="9"/>
      <c r="BP2329" s="9"/>
      <c r="BQ2329" s="9"/>
      <c r="BR2329" s="9"/>
      <c r="BS2329" s="9"/>
      <c r="BT2329" s="9"/>
      <c r="BU2329" s="9"/>
      <c r="BV2329" s="9"/>
      <c r="BW2329" s="9"/>
      <c r="BX2329" s="9"/>
      <c r="BY2329" s="9"/>
      <c r="BZ2329" s="9"/>
      <c r="CA2329" s="9"/>
      <c r="CB2329" s="9"/>
      <c r="CC2329" s="9"/>
      <c r="CD2329" s="9"/>
      <c r="CE2329" s="9"/>
      <c r="CF2329" s="9"/>
      <c r="CG2329" s="9"/>
      <c r="CH2329" s="9"/>
      <c r="CI2329" s="9"/>
      <c r="CJ2329" s="9"/>
      <c r="CK2329" s="9"/>
      <c r="CL2329" s="9"/>
      <c r="CM2329" s="9"/>
      <c r="CN2329" s="9"/>
      <c r="CO2329" s="9"/>
      <c r="CP2329" s="9"/>
      <c r="CQ2329" s="9"/>
      <c r="CR2329" s="9"/>
      <c r="CS2329" s="9"/>
      <c r="CT2329" s="9"/>
      <c r="CU2329" s="9"/>
      <c r="CV2329" s="9"/>
      <c r="CW2329" s="9"/>
      <c r="CX2329" s="9"/>
      <c r="CY2329" s="9"/>
      <c r="CZ2329" s="9"/>
      <c r="DA2329" s="9"/>
      <c r="DB2329" s="9"/>
      <c r="DC2329" s="9"/>
      <c r="DD2329" s="9"/>
      <c r="DE2329" s="9"/>
      <c r="DF2329" s="9"/>
      <c r="DG2329" s="9"/>
      <c r="DH2329" s="9"/>
      <c r="DI2329" s="9"/>
      <c r="DJ2329" s="9"/>
      <c r="DK2329" s="9"/>
      <c r="DL2329" s="9"/>
      <c r="DM2329" s="9"/>
      <c r="DN2329" s="9"/>
      <c r="DO2329" s="9"/>
      <c r="DP2329" s="9"/>
      <c r="DQ2329" s="9"/>
    </row>
    <row r="2330" spans="1:121" hidden="1">
      <c r="A2330" s="9"/>
      <c r="B2330" s="9"/>
      <c r="C2330" s="9"/>
      <c r="D2330" s="9"/>
      <c r="E2330" s="9"/>
      <c r="F2330" s="9"/>
      <c r="G2330" s="9"/>
      <c r="H2330" s="9"/>
      <c r="I2330" s="9"/>
      <c r="J2330" s="9"/>
      <c r="K2330" s="9"/>
      <c r="L2330" s="9"/>
      <c r="M2330" s="9"/>
      <c r="N2330" s="9"/>
      <c r="O2330" s="9"/>
      <c r="P2330" s="9"/>
      <c r="Q2330" s="9"/>
      <c r="R2330" s="9"/>
      <c r="S2330" s="9"/>
      <c r="T2330" s="9"/>
      <c r="U2330" s="9"/>
      <c r="V2330" s="9"/>
      <c r="W2330" s="9"/>
      <c r="X2330" s="9"/>
      <c r="Y2330" s="9"/>
      <c r="Z2330" s="9"/>
      <c r="AA2330" s="9"/>
      <c r="AB2330" s="9"/>
      <c r="AC2330" s="9"/>
      <c r="AD2330" s="9"/>
      <c r="AE2330" s="9"/>
      <c r="AF2330" s="9"/>
      <c r="AG2330" s="9"/>
      <c r="AH2330" s="9"/>
      <c r="AI2330" s="9"/>
      <c r="AJ2330" s="9"/>
      <c r="AK2330" s="9"/>
      <c r="AL2330" s="9"/>
      <c r="AM2330" s="9"/>
      <c r="AN2330" s="9"/>
      <c r="AO2330" s="9"/>
      <c r="AP2330" s="9"/>
      <c r="AQ2330" s="9"/>
      <c r="AR2330" s="9"/>
      <c r="AS2330" s="9"/>
      <c r="AT2330" s="9"/>
      <c r="AU2330" s="9"/>
      <c r="AV2330" s="9"/>
      <c r="AW2330" s="9"/>
      <c r="AX2330" s="9"/>
      <c r="AY2330" s="9"/>
      <c r="AZ2330" s="9"/>
      <c r="BA2330" s="9"/>
      <c r="BB2330" s="9"/>
      <c r="BC2330" s="9"/>
      <c r="BD2330" s="9"/>
      <c r="BE2330" s="9"/>
      <c r="BF2330" s="9"/>
      <c r="BG2330" s="9"/>
      <c r="BH2330" s="9"/>
      <c r="BI2330" s="9"/>
      <c r="BJ2330" s="9"/>
      <c r="BK2330" s="9"/>
      <c r="BL2330" s="9"/>
      <c r="BM2330" s="9"/>
      <c r="BN2330" s="9"/>
      <c r="BO2330" s="9"/>
      <c r="BP2330" s="9"/>
      <c r="BQ2330" s="9"/>
      <c r="BR2330" s="9"/>
      <c r="BS2330" s="9"/>
      <c r="BT2330" s="9"/>
      <c r="BU2330" s="9"/>
      <c r="BV2330" s="9"/>
      <c r="BW2330" s="9"/>
      <c r="BX2330" s="9"/>
      <c r="BY2330" s="9"/>
      <c r="BZ2330" s="9"/>
      <c r="CA2330" s="9"/>
      <c r="CB2330" s="9"/>
      <c r="CC2330" s="9"/>
      <c r="CD2330" s="9"/>
      <c r="CE2330" s="9"/>
      <c r="CF2330" s="9"/>
      <c r="CG2330" s="9"/>
      <c r="CH2330" s="9"/>
      <c r="CI2330" s="9"/>
      <c r="CJ2330" s="9"/>
      <c r="CK2330" s="9"/>
      <c r="CL2330" s="9"/>
      <c r="CM2330" s="9"/>
      <c r="CN2330" s="9"/>
      <c r="CO2330" s="9"/>
      <c r="CP2330" s="9"/>
      <c r="CQ2330" s="9"/>
      <c r="CR2330" s="9"/>
      <c r="CS2330" s="9"/>
      <c r="CT2330" s="9"/>
      <c r="CU2330" s="9"/>
      <c r="CV2330" s="9"/>
      <c r="CW2330" s="9"/>
      <c r="CX2330" s="9"/>
      <c r="CY2330" s="9"/>
      <c r="CZ2330" s="9"/>
      <c r="DA2330" s="9"/>
      <c r="DB2330" s="9"/>
      <c r="DC2330" s="9"/>
      <c r="DD2330" s="9"/>
      <c r="DE2330" s="9"/>
      <c r="DF2330" s="9"/>
      <c r="DG2330" s="9"/>
      <c r="DH2330" s="9"/>
      <c r="DI2330" s="9"/>
      <c r="DJ2330" s="9"/>
      <c r="DK2330" s="9"/>
      <c r="DL2330" s="9"/>
      <c r="DM2330" s="9"/>
      <c r="DN2330" s="9"/>
      <c r="DO2330" s="9"/>
      <c r="DP2330" s="9"/>
      <c r="DQ2330" s="9"/>
    </row>
    <row r="2331" spans="1:121" hidden="1">
      <c r="A2331" s="9"/>
      <c r="B2331" s="9"/>
      <c r="C2331" s="9"/>
      <c r="D2331" s="9"/>
      <c r="E2331" s="9"/>
      <c r="F2331" s="9"/>
      <c r="G2331" s="9"/>
      <c r="H2331" s="9"/>
      <c r="I2331" s="9"/>
      <c r="J2331" s="9"/>
      <c r="K2331" s="9"/>
      <c r="L2331" s="9"/>
      <c r="M2331" s="9"/>
      <c r="N2331" s="9"/>
      <c r="O2331" s="9"/>
      <c r="P2331" s="9"/>
      <c r="Q2331" s="9"/>
      <c r="R2331" s="9"/>
      <c r="S2331" s="9"/>
      <c r="T2331" s="9"/>
      <c r="U2331" s="9"/>
      <c r="V2331" s="9"/>
      <c r="W2331" s="9"/>
      <c r="X2331" s="9"/>
      <c r="Y2331" s="9"/>
      <c r="Z2331" s="9"/>
      <c r="AA2331" s="9"/>
      <c r="AB2331" s="9"/>
      <c r="AC2331" s="9"/>
      <c r="AD2331" s="9"/>
      <c r="AE2331" s="9"/>
      <c r="AF2331" s="9"/>
      <c r="AG2331" s="9"/>
      <c r="AH2331" s="9"/>
      <c r="AI2331" s="9"/>
      <c r="AJ2331" s="9"/>
      <c r="AK2331" s="9"/>
      <c r="AL2331" s="9"/>
      <c r="AM2331" s="9"/>
      <c r="AN2331" s="9"/>
      <c r="AO2331" s="9"/>
      <c r="AP2331" s="9"/>
      <c r="AQ2331" s="9"/>
      <c r="AR2331" s="9"/>
      <c r="AS2331" s="9"/>
      <c r="AT2331" s="9"/>
      <c r="AU2331" s="9"/>
      <c r="AV2331" s="9"/>
      <c r="AW2331" s="9"/>
      <c r="AX2331" s="9"/>
      <c r="AY2331" s="9"/>
      <c r="AZ2331" s="9"/>
      <c r="BA2331" s="9"/>
      <c r="BB2331" s="9"/>
      <c r="BC2331" s="9"/>
      <c r="BD2331" s="9"/>
      <c r="BE2331" s="9"/>
      <c r="BF2331" s="9"/>
      <c r="BG2331" s="9"/>
      <c r="BH2331" s="9"/>
      <c r="BI2331" s="9"/>
      <c r="BJ2331" s="9"/>
      <c r="BK2331" s="9"/>
      <c r="BL2331" s="9"/>
      <c r="BM2331" s="9"/>
      <c r="BN2331" s="9"/>
      <c r="BO2331" s="9"/>
      <c r="BP2331" s="9"/>
      <c r="BQ2331" s="9"/>
      <c r="BR2331" s="9"/>
      <c r="BS2331" s="9"/>
      <c r="BT2331" s="9"/>
      <c r="BU2331" s="9"/>
      <c r="BV2331" s="9"/>
      <c r="BW2331" s="9"/>
      <c r="BX2331" s="9"/>
      <c r="BY2331" s="9"/>
      <c r="BZ2331" s="9"/>
      <c r="CA2331" s="9"/>
      <c r="CB2331" s="9"/>
      <c r="CC2331" s="9"/>
      <c r="CD2331" s="9"/>
      <c r="CE2331" s="9"/>
      <c r="CF2331" s="9"/>
      <c r="CG2331" s="9"/>
      <c r="CH2331" s="9"/>
      <c r="CI2331" s="9"/>
      <c r="CJ2331" s="9"/>
      <c r="CK2331" s="9"/>
      <c r="CL2331" s="9"/>
      <c r="CM2331" s="9"/>
      <c r="CN2331" s="9"/>
      <c r="CO2331" s="9"/>
      <c r="CP2331" s="9"/>
      <c r="CQ2331" s="9"/>
      <c r="CR2331" s="9"/>
      <c r="CS2331" s="9"/>
      <c r="CT2331" s="9"/>
      <c r="CU2331" s="9"/>
      <c r="CV2331" s="9"/>
      <c r="CW2331" s="9"/>
      <c r="CX2331" s="9"/>
      <c r="CY2331" s="9"/>
      <c r="CZ2331" s="9"/>
      <c r="DA2331" s="9"/>
      <c r="DB2331" s="9"/>
      <c r="DC2331" s="9"/>
      <c r="DD2331" s="9"/>
      <c r="DE2331" s="9"/>
      <c r="DF2331" s="9"/>
      <c r="DG2331" s="9"/>
      <c r="DH2331" s="9"/>
      <c r="DI2331" s="9"/>
      <c r="DJ2331" s="9"/>
      <c r="DK2331" s="9"/>
      <c r="DL2331" s="9"/>
      <c r="DM2331" s="9"/>
      <c r="DN2331" s="9"/>
      <c r="DO2331" s="9"/>
      <c r="DP2331" s="9"/>
      <c r="DQ2331" s="9"/>
    </row>
    <row r="2332" spans="1:121" hidden="1">
      <c r="A2332" s="9"/>
      <c r="B2332" s="9"/>
      <c r="C2332" s="9"/>
      <c r="D2332" s="9"/>
      <c r="E2332" s="9"/>
      <c r="F2332" s="9"/>
      <c r="G2332" s="9"/>
      <c r="H2332" s="9"/>
      <c r="I2332" s="9"/>
      <c r="J2332" s="9"/>
      <c r="K2332" s="9"/>
      <c r="L2332" s="9"/>
      <c r="M2332" s="9"/>
      <c r="N2332" s="9"/>
      <c r="O2332" s="9"/>
      <c r="P2332" s="9"/>
      <c r="Q2332" s="9"/>
      <c r="R2332" s="9"/>
      <c r="S2332" s="9"/>
      <c r="T2332" s="9"/>
      <c r="U2332" s="9"/>
      <c r="V2332" s="9"/>
      <c r="W2332" s="9"/>
      <c r="X2332" s="9"/>
      <c r="Y2332" s="9"/>
      <c r="Z2332" s="9"/>
      <c r="AA2332" s="9"/>
      <c r="AB2332" s="9"/>
      <c r="AC2332" s="9"/>
      <c r="AD2332" s="9"/>
      <c r="AE2332" s="9"/>
      <c r="AF2332" s="9"/>
      <c r="AG2332" s="9"/>
      <c r="AH2332" s="9"/>
      <c r="AI2332" s="9"/>
      <c r="AJ2332" s="9"/>
      <c r="AK2332" s="9"/>
      <c r="AL2332" s="9"/>
      <c r="AM2332" s="9"/>
      <c r="AN2332" s="9"/>
      <c r="AO2332" s="9"/>
      <c r="AP2332" s="9"/>
      <c r="AQ2332" s="9"/>
      <c r="AR2332" s="9"/>
      <c r="AS2332" s="9"/>
      <c r="AT2332" s="9"/>
      <c r="AU2332" s="9"/>
      <c r="AV2332" s="9"/>
      <c r="AW2332" s="9"/>
      <c r="AX2332" s="9"/>
      <c r="AY2332" s="9"/>
      <c r="AZ2332" s="9"/>
      <c r="BA2332" s="9"/>
      <c r="BB2332" s="9"/>
      <c r="BC2332" s="9"/>
      <c r="BD2332" s="9"/>
      <c r="BE2332" s="9"/>
      <c r="BF2332" s="9"/>
      <c r="BG2332" s="9"/>
      <c r="BH2332" s="9"/>
      <c r="BI2332" s="9"/>
      <c r="BJ2332" s="9"/>
      <c r="BK2332" s="9"/>
      <c r="BL2332" s="9"/>
      <c r="BM2332" s="9"/>
      <c r="BN2332" s="9"/>
      <c r="BO2332" s="9"/>
      <c r="BP2332" s="9"/>
      <c r="BQ2332" s="9"/>
      <c r="BR2332" s="9"/>
      <c r="BS2332" s="9"/>
      <c r="BT2332" s="9"/>
      <c r="BU2332" s="9"/>
      <c r="BV2332" s="9"/>
      <c r="BW2332" s="9"/>
      <c r="BX2332" s="9"/>
      <c r="BY2332" s="9"/>
      <c r="BZ2332" s="9"/>
      <c r="CA2332" s="9"/>
      <c r="CB2332" s="9"/>
      <c r="CC2332" s="9"/>
      <c r="CD2332" s="9"/>
      <c r="CE2332" s="9"/>
      <c r="CF2332" s="9"/>
      <c r="CG2332" s="9"/>
      <c r="CH2332" s="9"/>
      <c r="CI2332" s="9"/>
      <c r="CJ2332" s="9"/>
      <c r="CK2332" s="9"/>
      <c r="CL2332" s="9"/>
      <c r="CM2332" s="9"/>
      <c r="CN2332" s="9"/>
      <c r="CO2332" s="9"/>
      <c r="CP2332" s="9"/>
      <c r="CQ2332" s="9"/>
      <c r="CR2332" s="9"/>
      <c r="CS2332" s="9"/>
      <c r="CT2332" s="9"/>
      <c r="CU2332" s="9"/>
      <c r="CV2332" s="9"/>
      <c r="CW2332" s="9"/>
      <c r="CX2332" s="9"/>
      <c r="CY2332" s="9"/>
      <c r="CZ2332" s="9"/>
      <c r="DA2332" s="9"/>
      <c r="DB2332" s="9"/>
      <c r="DC2332" s="9"/>
      <c r="DD2332" s="9"/>
      <c r="DE2332" s="9"/>
      <c r="DF2332" s="9"/>
      <c r="DG2332" s="9"/>
      <c r="DH2332" s="9"/>
      <c r="DI2332" s="9"/>
      <c r="DJ2332" s="9"/>
      <c r="DK2332" s="9"/>
      <c r="DL2332" s="9"/>
      <c r="DM2332" s="9"/>
      <c r="DN2332" s="9"/>
      <c r="DO2332" s="9"/>
      <c r="DP2332" s="9"/>
      <c r="DQ2332" s="9"/>
    </row>
    <row r="2333" spans="1:121" hidden="1">
      <c r="A2333" s="9"/>
      <c r="B2333" s="9"/>
      <c r="C2333" s="9"/>
      <c r="D2333" s="9"/>
      <c r="E2333" s="9"/>
      <c r="F2333" s="9"/>
      <c r="G2333" s="9"/>
      <c r="H2333" s="9"/>
      <c r="I2333" s="9"/>
      <c r="J2333" s="9"/>
      <c r="K2333" s="9"/>
      <c r="L2333" s="9"/>
      <c r="M2333" s="9"/>
      <c r="N2333" s="9"/>
      <c r="O2333" s="9"/>
      <c r="P2333" s="9"/>
      <c r="Q2333" s="9"/>
      <c r="R2333" s="9"/>
      <c r="S2333" s="9"/>
      <c r="T2333" s="9"/>
      <c r="U2333" s="9"/>
      <c r="V2333" s="9"/>
      <c r="W2333" s="9"/>
      <c r="X2333" s="9"/>
      <c r="Y2333" s="9"/>
      <c r="Z2333" s="9"/>
      <c r="AA2333" s="9"/>
      <c r="AB2333" s="9"/>
      <c r="AC2333" s="9"/>
      <c r="AD2333" s="9"/>
      <c r="AE2333" s="9"/>
      <c r="AF2333" s="9"/>
      <c r="AG2333" s="9"/>
      <c r="AH2333" s="9"/>
      <c r="AI2333" s="9"/>
      <c r="AJ2333" s="9"/>
      <c r="AK2333" s="9"/>
      <c r="AL2333" s="9"/>
      <c r="AM2333" s="9"/>
      <c r="AN2333" s="9"/>
      <c r="AO2333" s="9"/>
      <c r="AP2333" s="9"/>
      <c r="AQ2333" s="9"/>
      <c r="AR2333" s="9"/>
      <c r="AS2333" s="9"/>
      <c r="AT2333" s="9"/>
      <c r="AU2333" s="9"/>
      <c r="AV2333" s="9"/>
      <c r="AW2333" s="9"/>
      <c r="AX2333" s="9"/>
      <c r="AY2333" s="9"/>
      <c r="AZ2333" s="9"/>
      <c r="BA2333" s="9"/>
      <c r="BB2333" s="9"/>
      <c r="BC2333" s="9"/>
      <c r="BD2333" s="9"/>
      <c r="BE2333" s="9"/>
      <c r="BF2333" s="9"/>
      <c r="BG2333" s="9"/>
      <c r="BH2333" s="9"/>
      <c r="BI2333" s="9"/>
      <c r="BJ2333" s="9"/>
      <c r="BK2333" s="9"/>
      <c r="BL2333" s="9"/>
      <c r="BM2333" s="9"/>
      <c r="BN2333" s="9"/>
      <c r="BO2333" s="9"/>
      <c r="BP2333" s="9"/>
      <c r="BQ2333" s="9"/>
      <c r="BR2333" s="9"/>
      <c r="BS2333" s="9"/>
      <c r="BT2333" s="9"/>
      <c r="BU2333" s="9"/>
      <c r="BV2333" s="9"/>
      <c r="BW2333" s="9"/>
      <c r="BX2333" s="9"/>
      <c r="BY2333" s="9"/>
      <c r="BZ2333" s="9"/>
      <c r="CA2333" s="9"/>
      <c r="CB2333" s="9"/>
      <c r="CC2333" s="9"/>
      <c r="CD2333" s="9"/>
      <c r="CE2333" s="9"/>
      <c r="CF2333" s="9"/>
      <c r="CG2333" s="9"/>
      <c r="CH2333" s="9"/>
      <c r="CI2333" s="9"/>
      <c r="CJ2333" s="9"/>
      <c r="CK2333" s="9"/>
      <c r="CL2333" s="9"/>
      <c r="CM2333" s="9"/>
      <c r="CN2333" s="9"/>
      <c r="CO2333" s="9"/>
      <c r="CP2333" s="9"/>
      <c r="CQ2333" s="9"/>
      <c r="CR2333" s="9"/>
      <c r="CS2333" s="9"/>
      <c r="CT2333" s="9"/>
      <c r="CU2333" s="9"/>
      <c r="CV2333" s="9"/>
      <c r="CW2333" s="9"/>
      <c r="CX2333" s="9"/>
      <c r="CY2333" s="9"/>
      <c r="CZ2333" s="9"/>
      <c r="DA2333" s="9"/>
      <c r="DB2333" s="9"/>
      <c r="DC2333" s="9"/>
      <c r="DD2333" s="9"/>
      <c r="DE2333" s="9"/>
      <c r="DF2333" s="9"/>
      <c r="DG2333" s="9"/>
      <c r="DH2333" s="9"/>
      <c r="DI2333" s="9"/>
      <c r="DJ2333" s="9"/>
      <c r="DK2333" s="9"/>
      <c r="DL2333" s="9"/>
      <c r="DM2333" s="9"/>
      <c r="DN2333" s="9"/>
      <c r="DO2333" s="9"/>
      <c r="DP2333" s="9"/>
      <c r="DQ2333" s="9"/>
    </row>
    <row r="2334" spans="1:121" hidden="1">
      <c r="A2334" s="9"/>
      <c r="B2334" s="9"/>
      <c r="C2334" s="9"/>
      <c r="D2334" s="9"/>
      <c r="E2334" s="9"/>
      <c r="F2334" s="9"/>
      <c r="G2334" s="9"/>
      <c r="H2334" s="9"/>
      <c r="I2334" s="9"/>
      <c r="J2334" s="9"/>
      <c r="K2334" s="9"/>
      <c r="L2334" s="9"/>
      <c r="M2334" s="9"/>
      <c r="N2334" s="9"/>
      <c r="O2334" s="9"/>
      <c r="P2334" s="9"/>
      <c r="Q2334" s="9"/>
      <c r="R2334" s="9"/>
      <c r="S2334" s="9"/>
      <c r="T2334" s="9"/>
      <c r="U2334" s="9"/>
      <c r="V2334" s="9"/>
      <c r="W2334" s="9"/>
      <c r="X2334" s="9"/>
      <c r="Y2334" s="9"/>
      <c r="Z2334" s="9"/>
      <c r="AA2334" s="9"/>
      <c r="AB2334" s="9"/>
      <c r="AC2334" s="9"/>
      <c r="AD2334" s="9"/>
      <c r="AE2334" s="9"/>
      <c r="AF2334" s="9"/>
      <c r="AG2334" s="9"/>
      <c r="AH2334" s="9"/>
      <c r="AI2334" s="9"/>
      <c r="AJ2334" s="9"/>
      <c r="AK2334" s="9"/>
      <c r="AL2334" s="9"/>
      <c r="AM2334" s="9"/>
      <c r="AN2334" s="9"/>
      <c r="AO2334" s="9"/>
      <c r="AP2334" s="9"/>
      <c r="AQ2334" s="9"/>
      <c r="AR2334" s="9"/>
      <c r="AS2334" s="9"/>
      <c r="AT2334" s="9"/>
      <c r="AU2334" s="9"/>
      <c r="AV2334" s="9"/>
      <c r="AW2334" s="9"/>
      <c r="AX2334" s="9"/>
      <c r="AY2334" s="9"/>
      <c r="AZ2334" s="9"/>
      <c r="BA2334" s="9"/>
      <c r="BB2334" s="9"/>
      <c r="BC2334" s="9"/>
      <c r="BD2334" s="9"/>
      <c r="BE2334" s="9"/>
      <c r="BF2334" s="9"/>
      <c r="BG2334" s="9"/>
      <c r="BH2334" s="9"/>
      <c r="BI2334" s="9"/>
      <c r="BJ2334" s="9"/>
      <c r="BK2334" s="9"/>
      <c r="BL2334" s="9"/>
      <c r="BM2334" s="9"/>
      <c r="BN2334" s="9"/>
      <c r="BO2334" s="9"/>
      <c r="BP2334" s="9"/>
      <c r="BQ2334" s="9"/>
      <c r="BR2334" s="9"/>
      <c r="BS2334" s="9"/>
      <c r="BT2334" s="9"/>
      <c r="BU2334" s="9"/>
      <c r="BV2334" s="9"/>
      <c r="BW2334" s="9"/>
      <c r="BX2334" s="9"/>
      <c r="BY2334" s="9"/>
      <c r="BZ2334" s="9"/>
      <c r="CA2334" s="9"/>
      <c r="CB2334" s="9"/>
      <c r="CC2334" s="9"/>
      <c r="CD2334" s="9"/>
      <c r="CE2334" s="9"/>
      <c r="CF2334" s="9"/>
      <c r="CG2334" s="9"/>
      <c r="CH2334" s="9"/>
      <c r="CI2334" s="9"/>
      <c r="CJ2334" s="9"/>
      <c r="CK2334" s="9"/>
      <c r="CL2334" s="9"/>
      <c r="CM2334" s="9"/>
      <c r="CN2334" s="9"/>
      <c r="CO2334" s="9"/>
      <c r="CP2334" s="9"/>
      <c r="CQ2334" s="9"/>
      <c r="CR2334" s="9"/>
      <c r="CS2334" s="9"/>
      <c r="CT2334" s="9"/>
      <c r="CU2334" s="9"/>
      <c r="CV2334" s="9"/>
      <c r="CW2334" s="9"/>
      <c r="CX2334" s="9"/>
      <c r="CY2334" s="9"/>
      <c r="CZ2334" s="9"/>
      <c r="DA2334" s="9"/>
      <c r="DB2334" s="9"/>
      <c r="DC2334" s="9"/>
      <c r="DD2334" s="9"/>
      <c r="DE2334" s="9"/>
      <c r="DF2334" s="9"/>
      <c r="DG2334" s="9"/>
      <c r="DH2334" s="9"/>
      <c r="DI2334" s="9"/>
      <c r="DJ2334" s="9"/>
      <c r="DK2334" s="9"/>
      <c r="DL2334" s="9"/>
      <c r="DM2334" s="9"/>
      <c r="DN2334" s="9"/>
      <c r="DO2334" s="9"/>
      <c r="DP2334" s="9"/>
      <c r="DQ2334" s="9"/>
    </row>
    <row r="2335" spans="1:121" hidden="1">
      <c r="A2335" s="9"/>
      <c r="B2335" s="9"/>
      <c r="C2335" s="9"/>
      <c r="D2335" s="9"/>
      <c r="E2335" s="9"/>
      <c r="F2335" s="9"/>
      <c r="G2335" s="9"/>
      <c r="H2335" s="9"/>
      <c r="I2335" s="9"/>
      <c r="J2335" s="9"/>
      <c r="K2335" s="9"/>
      <c r="L2335" s="9"/>
      <c r="M2335" s="9"/>
      <c r="N2335" s="9"/>
      <c r="O2335" s="9"/>
      <c r="P2335" s="9"/>
      <c r="Q2335" s="9"/>
      <c r="R2335" s="9"/>
      <c r="S2335" s="9"/>
      <c r="T2335" s="9"/>
      <c r="U2335" s="9"/>
      <c r="V2335" s="9"/>
      <c r="W2335" s="9"/>
      <c r="X2335" s="9"/>
      <c r="Y2335" s="9"/>
      <c r="Z2335" s="9"/>
      <c r="AA2335" s="9"/>
      <c r="AB2335" s="9"/>
      <c r="AC2335" s="9"/>
      <c r="AD2335" s="9"/>
      <c r="AE2335" s="9"/>
      <c r="AF2335" s="9"/>
      <c r="AG2335" s="9"/>
      <c r="AH2335" s="9"/>
      <c r="AI2335" s="9"/>
      <c r="AJ2335" s="9"/>
      <c r="AK2335" s="9"/>
      <c r="AL2335" s="9"/>
      <c r="AM2335" s="9"/>
      <c r="AN2335" s="9"/>
      <c r="AO2335" s="9"/>
      <c r="AP2335" s="9"/>
      <c r="AQ2335" s="9"/>
      <c r="AR2335" s="9"/>
      <c r="AS2335" s="9"/>
      <c r="AT2335" s="9"/>
      <c r="AU2335" s="9"/>
      <c r="AV2335" s="9"/>
      <c r="AW2335" s="9"/>
      <c r="AX2335" s="9"/>
      <c r="AY2335" s="9"/>
      <c r="AZ2335" s="9"/>
      <c r="BA2335" s="9"/>
      <c r="BB2335" s="9"/>
      <c r="BC2335" s="9"/>
      <c r="BD2335" s="9"/>
      <c r="BE2335" s="9"/>
      <c r="BF2335" s="9"/>
      <c r="BG2335" s="9"/>
      <c r="BH2335" s="9"/>
      <c r="BI2335" s="9"/>
      <c r="BJ2335" s="9"/>
      <c r="BK2335" s="9"/>
      <c r="BL2335" s="9"/>
      <c r="BM2335" s="9"/>
      <c r="BN2335" s="9"/>
      <c r="BO2335" s="9"/>
      <c r="BP2335" s="9"/>
      <c r="BQ2335" s="9"/>
      <c r="BR2335" s="9"/>
      <c r="BS2335" s="9"/>
      <c r="BT2335" s="9"/>
      <c r="BU2335" s="9"/>
      <c r="BV2335" s="9"/>
      <c r="BW2335" s="9"/>
      <c r="BX2335" s="9"/>
      <c r="BY2335" s="9"/>
      <c r="BZ2335" s="9"/>
      <c r="CA2335" s="9"/>
      <c r="CB2335" s="9"/>
      <c r="CC2335" s="9"/>
      <c r="CD2335" s="9"/>
      <c r="CE2335" s="9"/>
      <c r="CF2335" s="9"/>
      <c r="CG2335" s="9"/>
      <c r="CH2335" s="9"/>
      <c r="CI2335" s="9"/>
      <c r="CJ2335" s="9"/>
      <c r="CK2335" s="9"/>
      <c r="CL2335" s="9"/>
      <c r="CM2335" s="9"/>
      <c r="CN2335" s="9"/>
      <c r="CO2335" s="9"/>
      <c r="CP2335" s="9"/>
      <c r="CQ2335" s="9"/>
      <c r="CR2335" s="9"/>
      <c r="CS2335" s="9"/>
      <c r="CT2335" s="9"/>
      <c r="CU2335" s="9"/>
      <c r="CV2335" s="9"/>
      <c r="CW2335" s="9"/>
      <c r="CX2335" s="9"/>
      <c r="CY2335" s="9"/>
      <c r="CZ2335" s="9"/>
      <c r="DA2335" s="9"/>
      <c r="DB2335" s="9"/>
      <c r="DC2335" s="9"/>
      <c r="DD2335" s="9"/>
      <c r="DE2335" s="9"/>
      <c r="DF2335" s="9"/>
      <c r="DG2335" s="9"/>
      <c r="DH2335" s="9"/>
      <c r="DI2335" s="9"/>
      <c r="DJ2335" s="9"/>
      <c r="DK2335" s="9"/>
      <c r="DL2335" s="9"/>
      <c r="DM2335" s="9"/>
      <c r="DN2335" s="9"/>
      <c r="DO2335" s="9"/>
      <c r="DP2335" s="9"/>
      <c r="DQ2335" s="9"/>
    </row>
    <row r="2336" spans="1:121" hidden="1">
      <c r="A2336" s="9"/>
      <c r="B2336" s="9"/>
      <c r="C2336" s="9"/>
      <c r="D2336" s="9"/>
      <c r="E2336" s="9"/>
      <c r="F2336" s="9"/>
      <c r="G2336" s="9"/>
      <c r="H2336" s="9"/>
      <c r="I2336" s="9"/>
      <c r="J2336" s="9"/>
      <c r="K2336" s="9"/>
      <c r="L2336" s="9"/>
      <c r="M2336" s="9"/>
      <c r="N2336" s="9"/>
      <c r="O2336" s="9"/>
      <c r="P2336" s="9"/>
      <c r="Q2336" s="9"/>
      <c r="R2336" s="9"/>
      <c r="S2336" s="9"/>
      <c r="T2336" s="9"/>
      <c r="U2336" s="9"/>
      <c r="V2336" s="9"/>
      <c r="W2336" s="9"/>
      <c r="X2336" s="9"/>
      <c r="Y2336" s="9"/>
      <c r="Z2336" s="9"/>
      <c r="AA2336" s="9"/>
      <c r="AB2336" s="9"/>
      <c r="AC2336" s="9"/>
      <c r="AD2336" s="9"/>
      <c r="AE2336" s="9"/>
      <c r="AF2336" s="9"/>
      <c r="AG2336" s="9"/>
      <c r="AH2336" s="9"/>
      <c r="AI2336" s="9"/>
      <c r="AJ2336" s="9"/>
      <c r="AK2336" s="9"/>
      <c r="AL2336" s="9"/>
      <c r="AM2336" s="9"/>
      <c r="AN2336" s="9"/>
      <c r="AO2336" s="9"/>
      <c r="AP2336" s="9"/>
      <c r="AQ2336" s="9"/>
      <c r="AR2336" s="9"/>
      <c r="AS2336" s="9"/>
      <c r="AT2336" s="9"/>
      <c r="AU2336" s="9"/>
      <c r="AV2336" s="9"/>
      <c r="AW2336" s="9"/>
      <c r="AX2336" s="9"/>
      <c r="AY2336" s="9"/>
      <c r="AZ2336" s="9"/>
      <c r="BA2336" s="9"/>
      <c r="BB2336" s="9"/>
      <c r="BC2336" s="9"/>
      <c r="BD2336" s="9"/>
      <c r="BE2336" s="9"/>
      <c r="BF2336" s="9"/>
      <c r="BG2336" s="9"/>
      <c r="BH2336" s="9"/>
      <c r="BI2336" s="9"/>
      <c r="BJ2336" s="9"/>
      <c r="BK2336" s="9"/>
      <c r="BL2336" s="9"/>
      <c r="BM2336" s="9"/>
      <c r="BN2336" s="9"/>
      <c r="BO2336" s="9"/>
      <c r="BP2336" s="9"/>
      <c r="BQ2336" s="9"/>
      <c r="BR2336" s="9"/>
      <c r="BS2336" s="9"/>
      <c r="BT2336" s="9"/>
      <c r="BU2336" s="9"/>
      <c r="BV2336" s="9"/>
      <c r="BW2336" s="9"/>
      <c r="BX2336" s="9"/>
      <c r="BY2336" s="9"/>
      <c r="BZ2336" s="9"/>
      <c r="CA2336" s="9"/>
      <c r="CB2336" s="9"/>
      <c r="CC2336" s="9"/>
      <c r="CD2336" s="9"/>
      <c r="CE2336" s="9"/>
      <c r="CF2336" s="9"/>
      <c r="CG2336" s="9"/>
      <c r="CH2336" s="9"/>
      <c r="CI2336" s="9"/>
      <c r="CJ2336" s="9"/>
      <c r="CK2336" s="9"/>
      <c r="CL2336" s="9"/>
      <c r="CM2336" s="9"/>
      <c r="CN2336" s="9"/>
      <c r="CO2336" s="9"/>
      <c r="CP2336" s="9"/>
      <c r="CQ2336" s="9"/>
      <c r="CR2336" s="9"/>
      <c r="CS2336" s="9"/>
      <c r="CT2336" s="9"/>
      <c r="CU2336" s="9"/>
      <c r="CV2336" s="9"/>
      <c r="CW2336" s="9"/>
      <c r="CX2336" s="9"/>
      <c r="CY2336" s="9"/>
      <c r="CZ2336" s="9"/>
      <c r="DA2336" s="9"/>
      <c r="DB2336" s="9"/>
      <c r="DC2336" s="9"/>
      <c r="DD2336" s="9"/>
      <c r="DE2336" s="9"/>
      <c r="DF2336" s="9"/>
      <c r="DG2336" s="9"/>
      <c r="DH2336" s="9"/>
      <c r="DI2336" s="9"/>
      <c r="DJ2336" s="9"/>
      <c r="DK2336" s="9"/>
      <c r="DL2336" s="9"/>
      <c r="DM2336" s="9"/>
      <c r="DN2336" s="9"/>
      <c r="DO2336" s="9"/>
      <c r="DP2336" s="9"/>
      <c r="DQ2336" s="9"/>
    </row>
    <row r="2337" spans="1:121" hidden="1">
      <c r="A2337" s="9"/>
      <c r="B2337" s="9"/>
      <c r="C2337" s="9"/>
      <c r="D2337" s="9"/>
      <c r="E2337" s="9"/>
      <c r="F2337" s="9"/>
      <c r="G2337" s="9"/>
      <c r="H2337" s="9"/>
      <c r="I2337" s="9"/>
      <c r="J2337" s="9"/>
      <c r="K2337" s="9"/>
      <c r="L2337" s="9"/>
      <c r="M2337" s="9"/>
      <c r="N2337" s="9"/>
      <c r="O2337" s="9"/>
      <c r="P2337" s="9"/>
      <c r="Q2337" s="9"/>
      <c r="R2337" s="9"/>
      <c r="S2337" s="9"/>
      <c r="T2337" s="9"/>
      <c r="U2337" s="9"/>
      <c r="V2337" s="9"/>
      <c r="W2337" s="9"/>
      <c r="X2337" s="9"/>
      <c r="Y2337" s="9"/>
      <c r="Z2337" s="9"/>
      <c r="AA2337" s="9"/>
      <c r="AB2337" s="9"/>
      <c r="AC2337" s="9"/>
      <c r="AD2337" s="9"/>
      <c r="AE2337" s="9"/>
      <c r="AF2337" s="9"/>
      <c r="AG2337" s="9"/>
      <c r="AH2337" s="9"/>
      <c r="AI2337" s="9"/>
      <c r="AJ2337" s="9"/>
      <c r="AK2337" s="9"/>
      <c r="AL2337" s="9"/>
      <c r="AM2337" s="9"/>
      <c r="AN2337" s="9"/>
      <c r="AO2337" s="9"/>
      <c r="AP2337" s="9"/>
      <c r="AQ2337" s="9"/>
      <c r="AR2337" s="9"/>
      <c r="AS2337" s="9"/>
      <c r="AT2337" s="9"/>
      <c r="AU2337" s="9"/>
      <c r="AV2337" s="9"/>
      <c r="AW2337" s="9"/>
      <c r="AX2337" s="9"/>
      <c r="AY2337" s="9"/>
      <c r="AZ2337" s="9"/>
      <c r="BA2337" s="9"/>
      <c r="BB2337" s="9"/>
      <c r="BC2337" s="9"/>
      <c r="BD2337" s="9"/>
      <c r="BE2337" s="9"/>
      <c r="BF2337" s="9"/>
      <c r="BG2337" s="9"/>
      <c r="BH2337" s="9"/>
      <c r="BI2337" s="9"/>
      <c r="BJ2337" s="9"/>
      <c r="BK2337" s="9"/>
      <c r="BL2337" s="9"/>
      <c r="BM2337" s="9"/>
      <c r="BN2337" s="9"/>
      <c r="BO2337" s="9"/>
      <c r="BP2337" s="9"/>
      <c r="BQ2337" s="9"/>
      <c r="BR2337" s="9"/>
      <c r="BS2337" s="9"/>
      <c r="BT2337" s="9"/>
      <c r="BU2337" s="9"/>
      <c r="BV2337" s="9"/>
      <c r="BW2337" s="9"/>
      <c r="BX2337" s="9"/>
      <c r="BY2337" s="9"/>
      <c r="BZ2337" s="9"/>
      <c r="CA2337" s="9"/>
      <c r="CB2337" s="9"/>
      <c r="CC2337" s="9"/>
      <c r="CD2337" s="9"/>
      <c r="CE2337" s="9"/>
      <c r="CF2337" s="9"/>
      <c r="CG2337" s="9"/>
      <c r="CH2337" s="9"/>
      <c r="CI2337" s="9"/>
      <c r="CJ2337" s="9"/>
      <c r="CK2337" s="9"/>
      <c r="CL2337" s="9"/>
      <c r="CM2337" s="9"/>
      <c r="CN2337" s="9"/>
      <c r="CO2337" s="9"/>
      <c r="CP2337" s="9"/>
      <c r="CQ2337" s="9"/>
      <c r="CR2337" s="9"/>
      <c r="CS2337" s="9"/>
      <c r="CT2337" s="9"/>
      <c r="CU2337" s="9"/>
      <c r="CV2337" s="9"/>
      <c r="CW2337" s="9"/>
      <c r="CX2337" s="9"/>
      <c r="CY2337" s="9"/>
      <c r="CZ2337" s="9"/>
      <c r="DA2337" s="9"/>
      <c r="DB2337" s="9"/>
      <c r="DC2337" s="9"/>
      <c r="DD2337" s="9"/>
      <c r="DE2337" s="9"/>
      <c r="DF2337" s="9"/>
      <c r="DG2337" s="9"/>
      <c r="DH2337" s="9"/>
      <c r="DI2337" s="9"/>
      <c r="DJ2337" s="9"/>
      <c r="DK2337" s="9"/>
      <c r="DL2337" s="9"/>
      <c r="DM2337" s="9"/>
      <c r="DN2337" s="9"/>
      <c r="DO2337" s="9"/>
      <c r="DP2337" s="9"/>
      <c r="DQ2337" s="9"/>
    </row>
    <row r="2338" spans="1:121" hidden="1">
      <c r="A2338" s="9"/>
      <c r="B2338" s="9"/>
      <c r="C2338" s="9"/>
      <c r="D2338" s="9"/>
      <c r="E2338" s="9"/>
      <c r="F2338" s="9"/>
      <c r="G2338" s="9"/>
      <c r="H2338" s="9"/>
      <c r="I2338" s="9"/>
      <c r="J2338" s="9"/>
      <c r="K2338" s="9"/>
      <c r="L2338" s="9"/>
      <c r="M2338" s="9"/>
      <c r="N2338" s="9"/>
      <c r="O2338" s="9"/>
      <c r="P2338" s="9"/>
      <c r="Q2338" s="9"/>
      <c r="R2338" s="9"/>
      <c r="S2338" s="9"/>
      <c r="T2338" s="9"/>
      <c r="U2338" s="9"/>
      <c r="V2338" s="9"/>
      <c r="W2338" s="9"/>
      <c r="X2338" s="9"/>
      <c r="Y2338" s="9"/>
      <c r="Z2338" s="9"/>
      <c r="AA2338" s="9"/>
      <c r="AB2338" s="9"/>
      <c r="AC2338" s="9"/>
      <c r="AD2338" s="9"/>
      <c r="AE2338" s="9"/>
      <c r="AF2338" s="9"/>
      <c r="AG2338" s="9"/>
      <c r="AH2338" s="9"/>
      <c r="AI2338" s="9"/>
      <c r="AJ2338" s="9"/>
      <c r="AK2338" s="9"/>
      <c r="AL2338" s="9"/>
      <c r="AM2338" s="9"/>
      <c r="AN2338" s="9"/>
      <c r="AO2338" s="9"/>
      <c r="AP2338" s="9"/>
      <c r="AQ2338" s="9"/>
      <c r="AR2338" s="9"/>
      <c r="AS2338" s="9"/>
      <c r="AT2338" s="9"/>
      <c r="AU2338" s="9"/>
      <c r="AV2338" s="9"/>
      <c r="AW2338" s="9"/>
      <c r="AX2338" s="9"/>
      <c r="AY2338" s="9"/>
      <c r="AZ2338" s="9"/>
      <c r="BA2338" s="9"/>
      <c r="BB2338" s="9"/>
      <c r="BC2338" s="9"/>
      <c r="BD2338" s="9"/>
      <c r="BE2338" s="9"/>
      <c r="BF2338" s="9"/>
      <c r="BG2338" s="9"/>
      <c r="BH2338" s="9"/>
      <c r="BI2338" s="9"/>
      <c r="BJ2338" s="9"/>
      <c r="BK2338" s="9"/>
      <c r="BL2338" s="9"/>
      <c r="BM2338" s="9"/>
      <c r="BN2338" s="9"/>
      <c r="BO2338" s="9"/>
      <c r="BP2338" s="9"/>
      <c r="BQ2338" s="9"/>
      <c r="BR2338" s="9"/>
      <c r="BS2338" s="9"/>
      <c r="BT2338" s="9"/>
      <c r="BU2338" s="9"/>
      <c r="BV2338" s="9"/>
      <c r="BW2338" s="9"/>
      <c r="BX2338" s="9"/>
      <c r="BY2338" s="9"/>
      <c r="BZ2338" s="9"/>
      <c r="CA2338" s="9"/>
      <c r="CB2338" s="9"/>
      <c r="CC2338" s="9"/>
      <c r="CD2338" s="9"/>
      <c r="CE2338" s="9"/>
      <c r="CF2338" s="9"/>
      <c r="CG2338" s="9"/>
      <c r="CH2338" s="9"/>
      <c r="CI2338" s="9"/>
      <c r="CJ2338" s="9"/>
      <c r="CK2338" s="9"/>
      <c r="CL2338" s="9"/>
      <c r="CM2338" s="9"/>
      <c r="CN2338" s="9"/>
      <c r="CO2338" s="9"/>
      <c r="CP2338" s="9"/>
      <c r="CQ2338" s="9"/>
      <c r="CR2338" s="9"/>
      <c r="CS2338" s="9"/>
      <c r="CT2338" s="9"/>
      <c r="CU2338" s="9"/>
      <c r="CV2338" s="9"/>
      <c r="CW2338" s="9"/>
      <c r="CX2338" s="9"/>
      <c r="CY2338" s="9"/>
      <c r="CZ2338" s="9"/>
      <c r="DA2338" s="9"/>
      <c r="DB2338" s="9"/>
      <c r="DC2338" s="9"/>
      <c r="DD2338" s="9"/>
      <c r="DE2338" s="9"/>
      <c r="DF2338" s="9"/>
      <c r="DG2338" s="9"/>
      <c r="DH2338" s="9"/>
      <c r="DI2338" s="9"/>
      <c r="DJ2338" s="9"/>
      <c r="DK2338" s="9"/>
      <c r="DL2338" s="9"/>
      <c r="DM2338" s="9"/>
      <c r="DN2338" s="9"/>
      <c r="DO2338" s="9"/>
      <c r="DP2338" s="9"/>
      <c r="DQ2338" s="9"/>
    </row>
    <row r="2339" spans="1:121" hidden="1">
      <c r="A2339" s="9"/>
      <c r="B2339" s="9"/>
      <c r="C2339" s="9"/>
      <c r="D2339" s="9"/>
      <c r="E2339" s="9"/>
      <c r="F2339" s="9"/>
      <c r="G2339" s="9"/>
      <c r="H2339" s="9"/>
      <c r="I2339" s="9"/>
      <c r="J2339" s="9"/>
      <c r="K2339" s="9"/>
      <c r="L2339" s="9"/>
      <c r="M2339" s="9"/>
      <c r="N2339" s="9"/>
      <c r="O2339" s="9"/>
      <c r="P2339" s="9"/>
      <c r="Q2339" s="9"/>
      <c r="R2339" s="9"/>
      <c r="S2339" s="9"/>
      <c r="T2339" s="9"/>
      <c r="U2339" s="9"/>
      <c r="V2339" s="9"/>
      <c r="W2339" s="9"/>
      <c r="X2339" s="9"/>
      <c r="Y2339" s="9"/>
      <c r="Z2339" s="9"/>
      <c r="AA2339" s="9"/>
      <c r="AB2339" s="9"/>
      <c r="AC2339" s="9"/>
      <c r="AD2339" s="9"/>
      <c r="AE2339" s="9"/>
      <c r="AF2339" s="9"/>
      <c r="AG2339" s="9"/>
      <c r="AH2339" s="9"/>
      <c r="AI2339" s="9"/>
      <c r="AJ2339" s="9"/>
      <c r="AK2339" s="9"/>
      <c r="AL2339" s="9"/>
      <c r="AM2339" s="9"/>
      <c r="AN2339" s="9"/>
      <c r="AO2339" s="9"/>
      <c r="AP2339" s="9"/>
      <c r="AQ2339" s="9"/>
      <c r="AR2339" s="9"/>
      <c r="AS2339" s="9"/>
      <c r="AT2339" s="9"/>
      <c r="AU2339" s="9"/>
      <c r="AV2339" s="9"/>
      <c r="AW2339" s="9"/>
      <c r="AX2339" s="9"/>
      <c r="AY2339" s="9"/>
      <c r="AZ2339" s="9"/>
      <c r="BA2339" s="9"/>
      <c r="BB2339" s="9"/>
      <c r="BC2339" s="9"/>
      <c r="BD2339" s="9"/>
      <c r="BE2339" s="9"/>
      <c r="BF2339" s="9"/>
      <c r="BG2339" s="9"/>
      <c r="BH2339" s="9"/>
      <c r="BI2339" s="9"/>
      <c r="BJ2339" s="9"/>
      <c r="BK2339" s="9"/>
      <c r="BL2339" s="9"/>
      <c r="BM2339" s="9"/>
      <c r="BN2339" s="9"/>
      <c r="BO2339" s="9"/>
      <c r="BP2339" s="9"/>
      <c r="BQ2339" s="9"/>
      <c r="BR2339" s="9"/>
      <c r="BS2339" s="9"/>
      <c r="BT2339" s="9"/>
      <c r="BU2339" s="9"/>
      <c r="BV2339" s="9"/>
      <c r="BW2339" s="9"/>
      <c r="BX2339" s="9"/>
      <c r="BY2339" s="9"/>
      <c r="BZ2339" s="9"/>
      <c r="CA2339" s="9"/>
      <c r="CB2339" s="9"/>
      <c r="CC2339" s="9"/>
      <c r="CD2339" s="9"/>
      <c r="CE2339" s="9"/>
      <c r="CF2339" s="9"/>
      <c r="CG2339" s="9"/>
      <c r="CH2339" s="9"/>
      <c r="CI2339" s="9"/>
      <c r="CJ2339" s="9"/>
      <c r="CK2339" s="9"/>
      <c r="CL2339" s="9"/>
      <c r="CM2339" s="9"/>
      <c r="CN2339" s="9"/>
      <c r="CO2339" s="9"/>
      <c r="CP2339" s="9"/>
      <c r="CQ2339" s="9"/>
      <c r="CR2339" s="9"/>
      <c r="CS2339" s="9"/>
      <c r="CT2339" s="9"/>
      <c r="CU2339" s="9"/>
      <c r="CV2339" s="9"/>
      <c r="CW2339" s="9"/>
      <c r="CX2339" s="9"/>
      <c r="CY2339" s="9"/>
      <c r="CZ2339" s="9"/>
      <c r="DA2339" s="9"/>
      <c r="DB2339" s="9"/>
      <c r="DC2339" s="9"/>
      <c r="DD2339" s="9"/>
      <c r="DE2339" s="9"/>
      <c r="DF2339" s="9"/>
      <c r="DG2339" s="9"/>
      <c r="DH2339" s="9"/>
      <c r="DI2339" s="9"/>
      <c r="DJ2339" s="9"/>
      <c r="DK2339" s="9"/>
      <c r="DL2339" s="9"/>
      <c r="DM2339" s="9"/>
      <c r="DN2339" s="9"/>
      <c r="DO2339" s="9"/>
      <c r="DP2339" s="9"/>
      <c r="DQ2339" s="9"/>
    </row>
    <row r="2340" spans="1:121" hidden="1">
      <c r="A2340" s="9"/>
      <c r="B2340" s="9"/>
      <c r="C2340" s="9"/>
      <c r="D2340" s="9"/>
      <c r="E2340" s="9"/>
      <c r="F2340" s="9"/>
      <c r="G2340" s="9"/>
      <c r="H2340" s="9"/>
      <c r="I2340" s="9"/>
      <c r="J2340" s="9"/>
      <c r="K2340" s="9"/>
      <c r="L2340" s="9"/>
      <c r="M2340" s="9"/>
      <c r="N2340" s="9"/>
      <c r="O2340" s="9"/>
      <c r="P2340" s="9"/>
      <c r="Q2340" s="9"/>
      <c r="R2340" s="9"/>
      <c r="S2340" s="9"/>
      <c r="T2340" s="9"/>
      <c r="U2340" s="9"/>
      <c r="V2340" s="9"/>
      <c r="W2340" s="9"/>
      <c r="X2340" s="9"/>
      <c r="Y2340" s="9"/>
      <c r="Z2340" s="9"/>
      <c r="AA2340" s="9"/>
      <c r="AB2340" s="9"/>
      <c r="AC2340" s="9"/>
      <c r="AD2340" s="9"/>
      <c r="AE2340" s="9"/>
      <c r="AF2340" s="9"/>
      <c r="AG2340" s="9"/>
      <c r="AH2340" s="9"/>
      <c r="AI2340" s="9"/>
      <c r="AJ2340" s="9"/>
      <c r="AK2340" s="9"/>
      <c r="AL2340" s="9"/>
      <c r="AM2340" s="9"/>
      <c r="AN2340" s="9"/>
      <c r="AO2340" s="9"/>
      <c r="AP2340" s="9"/>
      <c r="AQ2340" s="9"/>
      <c r="AR2340" s="9"/>
      <c r="AS2340" s="9"/>
      <c r="AT2340" s="9"/>
      <c r="AU2340" s="9"/>
      <c r="AV2340" s="9"/>
      <c r="AW2340" s="9"/>
      <c r="AX2340" s="9"/>
      <c r="AY2340" s="9"/>
      <c r="AZ2340" s="9"/>
      <c r="BA2340" s="9"/>
      <c r="BB2340" s="9"/>
      <c r="BC2340" s="9"/>
      <c r="BD2340" s="9"/>
      <c r="BE2340" s="9"/>
      <c r="BF2340" s="9"/>
      <c r="BG2340" s="9"/>
      <c r="BH2340" s="9"/>
      <c r="BI2340" s="9"/>
      <c r="BJ2340" s="9"/>
      <c r="BK2340" s="9"/>
      <c r="BL2340" s="9"/>
      <c r="BM2340" s="9"/>
      <c r="BN2340" s="9"/>
      <c r="BO2340" s="9"/>
      <c r="BP2340" s="9"/>
      <c r="BQ2340" s="9"/>
      <c r="BR2340" s="9"/>
      <c r="BS2340" s="9"/>
      <c r="BT2340" s="9"/>
      <c r="BU2340" s="9"/>
      <c r="BV2340" s="9"/>
      <c r="BW2340" s="9"/>
      <c r="BX2340" s="9"/>
      <c r="BY2340" s="9"/>
      <c r="BZ2340" s="9"/>
      <c r="CA2340" s="9"/>
      <c r="CB2340" s="9"/>
      <c r="CC2340" s="9"/>
      <c r="CD2340" s="9"/>
      <c r="CE2340" s="9"/>
      <c r="CF2340" s="9"/>
      <c r="CG2340" s="9"/>
      <c r="CH2340" s="9"/>
      <c r="CI2340" s="9"/>
      <c r="CJ2340" s="9"/>
      <c r="CK2340" s="9"/>
      <c r="CL2340" s="9"/>
      <c r="CM2340" s="9"/>
      <c r="CN2340" s="9"/>
      <c r="CO2340" s="9"/>
      <c r="CP2340" s="9"/>
      <c r="CQ2340" s="9"/>
      <c r="CR2340" s="9"/>
      <c r="CS2340" s="9"/>
      <c r="CT2340" s="9"/>
      <c r="CU2340" s="9"/>
      <c r="CV2340" s="9"/>
      <c r="CW2340" s="9"/>
      <c r="CX2340" s="9"/>
      <c r="CY2340" s="9"/>
      <c r="CZ2340" s="9"/>
      <c r="DA2340" s="9"/>
      <c r="DB2340" s="9"/>
      <c r="DC2340" s="9"/>
      <c r="DD2340" s="9"/>
      <c r="DE2340" s="9"/>
      <c r="DF2340" s="9"/>
      <c r="DG2340" s="9"/>
      <c r="DH2340" s="9"/>
      <c r="DI2340" s="9"/>
      <c r="DJ2340" s="9"/>
      <c r="DK2340" s="9"/>
      <c r="DL2340" s="9"/>
      <c r="DM2340" s="9"/>
      <c r="DN2340" s="9"/>
      <c r="DO2340" s="9"/>
      <c r="DP2340" s="9"/>
      <c r="DQ2340" s="9"/>
    </row>
    <row r="2341" spans="1:121" hidden="1">
      <c r="A2341" s="9"/>
      <c r="B2341" s="9"/>
      <c r="C2341" s="9"/>
      <c r="D2341" s="9"/>
      <c r="E2341" s="9"/>
      <c r="F2341" s="9"/>
      <c r="G2341" s="9"/>
      <c r="H2341" s="9"/>
      <c r="I2341" s="9"/>
      <c r="J2341" s="9"/>
      <c r="K2341" s="9"/>
      <c r="L2341" s="9"/>
      <c r="M2341" s="9"/>
      <c r="N2341" s="9"/>
      <c r="O2341" s="9"/>
      <c r="P2341" s="9"/>
      <c r="Q2341" s="9"/>
      <c r="R2341" s="9"/>
      <c r="S2341" s="9"/>
      <c r="T2341" s="9"/>
      <c r="U2341" s="9"/>
      <c r="V2341" s="9"/>
      <c r="W2341" s="9"/>
      <c r="X2341" s="9"/>
      <c r="Y2341" s="9"/>
      <c r="Z2341" s="9"/>
      <c r="AA2341" s="9"/>
      <c r="AB2341" s="9"/>
      <c r="AC2341" s="9"/>
      <c r="AD2341" s="9"/>
      <c r="AE2341" s="9"/>
      <c r="AF2341" s="9"/>
      <c r="AG2341" s="9"/>
      <c r="AH2341" s="9"/>
      <c r="AI2341" s="9"/>
      <c r="AJ2341" s="9"/>
      <c r="AK2341" s="9"/>
      <c r="AL2341" s="9"/>
      <c r="AM2341" s="9"/>
      <c r="AN2341" s="9"/>
      <c r="AO2341" s="9"/>
      <c r="AP2341" s="9"/>
      <c r="AQ2341" s="9"/>
      <c r="AR2341" s="9"/>
      <c r="AS2341" s="9"/>
      <c r="AT2341" s="9"/>
      <c r="AU2341" s="9"/>
      <c r="AV2341" s="9"/>
      <c r="AW2341" s="9"/>
      <c r="AX2341" s="9"/>
      <c r="AY2341" s="9"/>
      <c r="AZ2341" s="9"/>
      <c r="BA2341" s="9"/>
      <c r="BB2341" s="9"/>
      <c r="BC2341" s="9"/>
      <c r="BD2341" s="9"/>
      <c r="BE2341" s="9"/>
      <c r="BF2341" s="9"/>
      <c r="BG2341" s="9"/>
      <c r="BH2341" s="9"/>
      <c r="BI2341" s="9"/>
      <c r="BJ2341" s="9"/>
      <c r="BK2341" s="9"/>
      <c r="BL2341" s="9"/>
      <c r="BM2341" s="9"/>
      <c r="BN2341" s="9"/>
      <c r="BO2341" s="9"/>
      <c r="BP2341" s="9"/>
      <c r="BQ2341" s="9"/>
      <c r="BR2341" s="9"/>
      <c r="BS2341" s="9"/>
      <c r="BT2341" s="9"/>
      <c r="BU2341" s="9"/>
      <c r="BV2341" s="9"/>
      <c r="BW2341" s="9"/>
      <c r="BX2341" s="9"/>
      <c r="BY2341" s="9"/>
      <c r="BZ2341" s="9"/>
      <c r="CA2341" s="9"/>
      <c r="CB2341" s="9"/>
      <c r="CC2341" s="9"/>
      <c r="CD2341" s="9"/>
      <c r="CE2341" s="9"/>
      <c r="CF2341" s="9"/>
      <c r="CG2341" s="9"/>
      <c r="CH2341" s="9"/>
      <c r="CI2341" s="9"/>
      <c r="CJ2341" s="9"/>
      <c r="CK2341" s="9"/>
      <c r="CL2341" s="9"/>
      <c r="CM2341" s="9"/>
      <c r="CN2341" s="9"/>
      <c r="CO2341" s="9"/>
      <c r="CP2341" s="9"/>
      <c r="CQ2341" s="9"/>
      <c r="CR2341" s="9"/>
      <c r="CS2341" s="9"/>
      <c r="CT2341" s="9"/>
      <c r="CU2341" s="9"/>
      <c r="CV2341" s="9"/>
      <c r="CW2341" s="9"/>
      <c r="CX2341" s="9"/>
      <c r="CY2341" s="9"/>
      <c r="CZ2341" s="9"/>
      <c r="DA2341" s="9"/>
      <c r="DB2341" s="9"/>
      <c r="DC2341" s="9"/>
      <c r="DD2341" s="9"/>
      <c r="DE2341" s="9"/>
      <c r="DF2341" s="9"/>
      <c r="DG2341" s="9"/>
      <c r="DH2341" s="9"/>
      <c r="DI2341" s="9"/>
      <c r="DJ2341" s="9"/>
      <c r="DK2341" s="9"/>
      <c r="DL2341" s="9"/>
      <c r="DM2341" s="9"/>
      <c r="DN2341" s="9"/>
      <c r="DO2341" s="9"/>
      <c r="DP2341" s="9"/>
      <c r="DQ2341" s="9"/>
    </row>
    <row r="2342" spans="1:121" hidden="1">
      <c r="A2342" s="9"/>
      <c r="B2342" s="9"/>
      <c r="C2342" s="9"/>
      <c r="D2342" s="9"/>
      <c r="E2342" s="9"/>
      <c r="F2342" s="9"/>
      <c r="G2342" s="9"/>
      <c r="H2342" s="9"/>
      <c r="I2342" s="9"/>
      <c r="J2342" s="9"/>
      <c r="K2342" s="9"/>
      <c r="L2342" s="9"/>
      <c r="M2342" s="9"/>
      <c r="N2342" s="9"/>
      <c r="O2342" s="9"/>
      <c r="P2342" s="9"/>
      <c r="Q2342" s="9"/>
      <c r="R2342" s="9"/>
      <c r="S2342" s="9"/>
      <c r="T2342" s="9"/>
      <c r="U2342" s="9"/>
      <c r="V2342" s="9"/>
      <c r="W2342" s="9"/>
      <c r="X2342" s="9"/>
      <c r="Y2342" s="9"/>
      <c r="Z2342" s="9"/>
      <c r="AA2342" s="9"/>
      <c r="AB2342" s="9"/>
      <c r="AC2342" s="9"/>
      <c r="AD2342" s="9"/>
      <c r="AE2342" s="9"/>
      <c r="AF2342" s="9"/>
      <c r="AG2342" s="9"/>
      <c r="AH2342" s="9"/>
      <c r="AI2342" s="9"/>
      <c r="AJ2342" s="9"/>
      <c r="AK2342" s="9"/>
      <c r="AL2342" s="9"/>
      <c r="AM2342" s="9"/>
      <c r="AN2342" s="9"/>
      <c r="AO2342" s="9"/>
      <c r="AP2342" s="9"/>
      <c r="AQ2342" s="9"/>
      <c r="AR2342" s="9"/>
      <c r="AS2342" s="9"/>
      <c r="AT2342" s="9"/>
      <c r="AU2342" s="9"/>
      <c r="AV2342" s="9"/>
      <c r="AW2342" s="9"/>
      <c r="AX2342" s="9"/>
      <c r="AY2342" s="9"/>
      <c r="AZ2342" s="9"/>
      <c r="BA2342" s="9"/>
      <c r="BB2342" s="9"/>
      <c r="BC2342" s="9"/>
      <c r="BD2342" s="9"/>
      <c r="BE2342" s="9"/>
      <c r="BF2342" s="9"/>
      <c r="BG2342" s="9"/>
      <c r="BH2342" s="9"/>
      <c r="BI2342" s="9"/>
      <c r="BJ2342" s="9"/>
      <c r="BK2342" s="9"/>
      <c r="BL2342" s="9"/>
      <c r="BM2342" s="9"/>
      <c r="BN2342" s="9"/>
      <c r="BO2342" s="9"/>
      <c r="BP2342" s="9"/>
      <c r="BQ2342" s="9"/>
      <c r="BR2342" s="9"/>
      <c r="BS2342" s="9"/>
      <c r="BT2342" s="9"/>
      <c r="BU2342" s="9"/>
      <c r="BV2342" s="9"/>
      <c r="BW2342" s="9"/>
      <c r="BX2342" s="9"/>
      <c r="BY2342" s="9"/>
      <c r="BZ2342" s="9"/>
      <c r="CA2342" s="9"/>
      <c r="CB2342" s="9"/>
      <c r="CC2342" s="9"/>
      <c r="CD2342" s="9"/>
      <c r="CE2342" s="9"/>
      <c r="CF2342" s="9"/>
      <c r="CG2342" s="9"/>
      <c r="CH2342" s="9"/>
      <c r="CI2342" s="9"/>
      <c r="CJ2342" s="9"/>
      <c r="CK2342" s="9"/>
      <c r="CL2342" s="9"/>
      <c r="CM2342" s="9"/>
      <c r="CN2342" s="9"/>
      <c r="CO2342" s="9"/>
      <c r="CP2342" s="9"/>
      <c r="CQ2342" s="9"/>
      <c r="CR2342" s="9"/>
      <c r="CS2342" s="9"/>
      <c r="CT2342" s="9"/>
      <c r="CU2342" s="9"/>
      <c r="CV2342" s="9"/>
      <c r="CW2342" s="9"/>
      <c r="CX2342" s="9"/>
      <c r="CY2342" s="9"/>
      <c r="CZ2342" s="9"/>
      <c r="DA2342" s="9"/>
      <c r="DB2342" s="9"/>
      <c r="DC2342" s="9"/>
      <c r="DD2342" s="9"/>
      <c r="DE2342" s="9"/>
      <c r="DF2342" s="9"/>
      <c r="DG2342" s="9"/>
      <c r="DH2342" s="9"/>
      <c r="DI2342" s="9"/>
      <c r="DJ2342" s="9"/>
      <c r="DK2342" s="9"/>
      <c r="DL2342" s="9"/>
      <c r="DM2342" s="9"/>
      <c r="DN2342" s="9"/>
      <c r="DO2342" s="9"/>
      <c r="DP2342" s="9"/>
      <c r="DQ2342" s="9"/>
    </row>
    <row r="2343" spans="1:121" hidden="1">
      <c r="A2343" s="9"/>
      <c r="B2343" s="9"/>
      <c r="C2343" s="9"/>
      <c r="D2343" s="9"/>
      <c r="E2343" s="9"/>
      <c r="F2343" s="9"/>
      <c r="G2343" s="9"/>
      <c r="H2343" s="9"/>
      <c r="I2343" s="9"/>
      <c r="J2343" s="9"/>
      <c r="K2343" s="9"/>
      <c r="L2343" s="9"/>
      <c r="M2343" s="9"/>
      <c r="N2343" s="9"/>
      <c r="O2343" s="9"/>
      <c r="P2343" s="9"/>
      <c r="Q2343" s="9"/>
      <c r="R2343" s="9"/>
      <c r="S2343" s="9"/>
      <c r="T2343" s="9"/>
      <c r="U2343" s="9"/>
      <c r="V2343" s="9"/>
      <c r="W2343" s="9"/>
      <c r="X2343" s="9"/>
      <c r="Y2343" s="9"/>
      <c r="Z2343" s="9"/>
      <c r="AA2343" s="9"/>
      <c r="AB2343" s="9"/>
      <c r="AC2343" s="9"/>
      <c r="AD2343" s="9"/>
      <c r="AE2343" s="9"/>
      <c r="AF2343" s="9"/>
      <c r="AG2343" s="9"/>
      <c r="AH2343" s="9"/>
      <c r="AI2343" s="9"/>
      <c r="AJ2343" s="9"/>
      <c r="AK2343" s="9"/>
      <c r="AL2343" s="9"/>
      <c r="AM2343" s="9"/>
      <c r="AN2343" s="9"/>
      <c r="AO2343" s="9"/>
      <c r="AP2343" s="9"/>
      <c r="AQ2343" s="9"/>
      <c r="AR2343" s="9"/>
      <c r="AS2343" s="9"/>
      <c r="AT2343" s="9"/>
      <c r="AU2343" s="9"/>
      <c r="AV2343" s="9"/>
      <c r="AW2343" s="9"/>
      <c r="AX2343" s="9"/>
      <c r="AY2343" s="9"/>
      <c r="AZ2343" s="9"/>
      <c r="BA2343" s="9"/>
      <c r="BB2343" s="9"/>
      <c r="BC2343" s="9"/>
      <c r="BD2343" s="9"/>
      <c r="BE2343" s="9"/>
      <c r="BF2343" s="9"/>
      <c r="BG2343" s="9"/>
      <c r="BH2343" s="9"/>
      <c r="BI2343" s="9"/>
      <c r="BJ2343" s="9"/>
      <c r="BK2343" s="9"/>
      <c r="BL2343" s="9"/>
      <c r="BM2343" s="9"/>
      <c r="BN2343" s="9"/>
      <c r="BO2343" s="9"/>
      <c r="BP2343" s="9"/>
      <c r="BQ2343" s="9"/>
      <c r="BR2343" s="9"/>
      <c r="BS2343" s="9"/>
      <c r="BT2343" s="9"/>
      <c r="BU2343" s="9"/>
      <c r="BV2343" s="9"/>
      <c r="BW2343" s="9"/>
      <c r="BX2343" s="9"/>
      <c r="BY2343" s="9"/>
      <c r="BZ2343" s="9"/>
      <c r="CA2343" s="9"/>
      <c r="CB2343" s="9"/>
      <c r="CC2343" s="9"/>
      <c r="CD2343" s="9"/>
      <c r="CE2343" s="9"/>
      <c r="CF2343" s="9"/>
      <c r="CG2343" s="9"/>
      <c r="CH2343" s="9"/>
      <c r="CI2343" s="9"/>
      <c r="CJ2343" s="9"/>
      <c r="CK2343" s="9"/>
      <c r="CL2343" s="9"/>
      <c r="CM2343" s="9"/>
      <c r="CN2343" s="9"/>
      <c r="CO2343" s="9"/>
      <c r="CP2343" s="9"/>
      <c r="CQ2343" s="9"/>
      <c r="CR2343" s="9"/>
      <c r="CS2343" s="9"/>
      <c r="CT2343" s="9"/>
      <c r="CU2343" s="9"/>
      <c r="CV2343" s="9"/>
      <c r="CW2343" s="9"/>
      <c r="CX2343" s="9"/>
      <c r="CY2343" s="9"/>
      <c r="CZ2343" s="9"/>
      <c r="DA2343" s="9"/>
      <c r="DB2343" s="9"/>
      <c r="DC2343" s="9"/>
      <c r="DD2343" s="9"/>
      <c r="DE2343" s="9"/>
      <c r="DF2343" s="9"/>
      <c r="DG2343" s="9"/>
      <c r="DH2343" s="9"/>
      <c r="DI2343" s="9"/>
      <c r="DJ2343" s="9"/>
      <c r="DK2343" s="9"/>
      <c r="DL2343" s="9"/>
      <c r="DM2343" s="9"/>
      <c r="DN2343" s="9"/>
      <c r="DO2343" s="9"/>
      <c r="DP2343" s="9"/>
      <c r="DQ2343" s="9"/>
    </row>
    <row r="2344" spans="1:121" hidden="1">
      <c r="A2344" s="9"/>
      <c r="B2344" s="9"/>
      <c r="C2344" s="9"/>
      <c r="D2344" s="9"/>
      <c r="E2344" s="9"/>
      <c r="F2344" s="9"/>
      <c r="G2344" s="9"/>
      <c r="H2344" s="9"/>
      <c r="I2344" s="9"/>
      <c r="J2344" s="9"/>
      <c r="K2344" s="9"/>
      <c r="L2344" s="9"/>
      <c r="M2344" s="9"/>
      <c r="N2344" s="9"/>
      <c r="O2344" s="9"/>
      <c r="P2344" s="9"/>
      <c r="Q2344" s="9"/>
      <c r="R2344" s="9"/>
      <c r="S2344" s="9"/>
      <c r="T2344" s="9"/>
      <c r="U2344" s="9"/>
      <c r="V2344" s="9"/>
      <c r="W2344" s="9"/>
      <c r="X2344" s="9"/>
      <c r="Y2344" s="9"/>
      <c r="Z2344" s="9"/>
      <c r="AA2344" s="9"/>
      <c r="AB2344" s="9"/>
      <c r="AC2344" s="9"/>
      <c r="AD2344" s="9"/>
      <c r="AE2344" s="9"/>
      <c r="AF2344" s="9"/>
      <c r="AG2344" s="9"/>
      <c r="AH2344" s="9"/>
      <c r="AI2344" s="9"/>
      <c r="AJ2344" s="9"/>
      <c r="AK2344" s="9"/>
      <c r="AL2344" s="9"/>
      <c r="AM2344" s="9"/>
      <c r="AN2344" s="9"/>
      <c r="AO2344" s="9"/>
      <c r="AP2344" s="9"/>
      <c r="AQ2344" s="9"/>
      <c r="AR2344" s="9"/>
      <c r="AS2344" s="9"/>
      <c r="AT2344" s="9"/>
      <c r="AU2344" s="9"/>
      <c r="AV2344" s="9"/>
      <c r="AW2344" s="9"/>
      <c r="AX2344" s="9"/>
      <c r="AY2344" s="9"/>
      <c r="AZ2344" s="9"/>
      <c r="BA2344" s="9"/>
      <c r="BB2344" s="9"/>
      <c r="BC2344" s="9"/>
      <c r="BD2344" s="9"/>
      <c r="BE2344" s="9"/>
      <c r="BF2344" s="9"/>
      <c r="BG2344" s="9"/>
      <c r="BH2344" s="9"/>
      <c r="BI2344" s="9"/>
      <c r="BJ2344" s="9"/>
      <c r="BK2344" s="9"/>
      <c r="BL2344" s="9"/>
      <c r="BM2344" s="9"/>
      <c r="BN2344" s="9"/>
      <c r="BO2344" s="9"/>
      <c r="BP2344" s="9"/>
      <c r="BQ2344" s="9"/>
      <c r="BR2344" s="9"/>
      <c r="BS2344" s="9"/>
      <c r="BT2344" s="9"/>
      <c r="BU2344" s="9"/>
      <c r="BV2344" s="9"/>
      <c r="BW2344" s="9"/>
      <c r="BX2344" s="9"/>
      <c r="BY2344" s="9"/>
      <c r="BZ2344" s="9"/>
      <c r="CA2344" s="9"/>
      <c r="CB2344" s="9"/>
      <c r="CC2344" s="9"/>
      <c r="CD2344" s="9"/>
      <c r="CE2344" s="9"/>
      <c r="CF2344" s="9"/>
      <c r="CG2344" s="9"/>
      <c r="CH2344" s="9"/>
      <c r="CI2344" s="9"/>
      <c r="CJ2344" s="9"/>
      <c r="CK2344" s="9"/>
      <c r="CL2344" s="9"/>
      <c r="CM2344" s="9"/>
      <c r="CN2344" s="9"/>
      <c r="CO2344" s="9"/>
      <c r="CP2344" s="9"/>
      <c r="CQ2344" s="9"/>
      <c r="CR2344" s="9"/>
      <c r="CS2344" s="9"/>
      <c r="CT2344" s="9"/>
      <c r="CU2344" s="9"/>
      <c r="CV2344" s="9"/>
      <c r="CW2344" s="9"/>
      <c r="CX2344" s="9"/>
      <c r="CY2344" s="9"/>
      <c r="CZ2344" s="9"/>
      <c r="DA2344" s="9"/>
      <c r="DB2344" s="9"/>
      <c r="DC2344" s="9"/>
      <c r="DD2344" s="9"/>
      <c r="DE2344" s="9"/>
      <c r="DF2344" s="9"/>
      <c r="DG2344" s="9"/>
      <c r="DH2344" s="9"/>
      <c r="DI2344" s="9"/>
      <c r="DJ2344" s="9"/>
      <c r="DK2344" s="9"/>
      <c r="DL2344" s="9"/>
      <c r="DM2344" s="9"/>
      <c r="DN2344" s="9"/>
      <c r="DO2344" s="9"/>
      <c r="DP2344" s="9"/>
      <c r="DQ2344" s="9"/>
    </row>
    <row r="2345" spans="1:121" hidden="1">
      <c r="A2345" s="9"/>
      <c r="B2345" s="9"/>
      <c r="C2345" s="9"/>
      <c r="D2345" s="9"/>
      <c r="E2345" s="9"/>
      <c r="F2345" s="9"/>
      <c r="G2345" s="9"/>
      <c r="H2345" s="9"/>
      <c r="I2345" s="9"/>
      <c r="J2345" s="9"/>
      <c r="K2345" s="9"/>
      <c r="L2345" s="9"/>
      <c r="M2345" s="9"/>
      <c r="N2345" s="9"/>
      <c r="O2345" s="9"/>
      <c r="P2345" s="9"/>
      <c r="Q2345" s="9"/>
      <c r="R2345" s="9"/>
      <c r="S2345" s="9"/>
      <c r="T2345" s="9"/>
      <c r="U2345" s="9"/>
      <c r="V2345" s="9"/>
      <c r="W2345" s="9"/>
      <c r="X2345" s="9"/>
      <c r="Y2345" s="9"/>
      <c r="Z2345" s="9"/>
      <c r="AA2345" s="9"/>
      <c r="AB2345" s="9"/>
      <c r="AC2345" s="9"/>
      <c r="AD2345" s="9"/>
      <c r="AE2345" s="9"/>
      <c r="AF2345" s="9"/>
      <c r="AG2345" s="9"/>
      <c r="AH2345" s="9"/>
      <c r="AI2345" s="9"/>
      <c r="AJ2345" s="9"/>
      <c r="AK2345" s="9"/>
      <c r="AL2345" s="9"/>
      <c r="AM2345" s="9"/>
      <c r="AN2345" s="9"/>
      <c r="AO2345" s="9"/>
      <c r="AP2345" s="9"/>
      <c r="AQ2345" s="9"/>
      <c r="AR2345" s="9"/>
      <c r="AS2345" s="9"/>
      <c r="AT2345" s="9"/>
      <c r="AU2345" s="9"/>
      <c r="AV2345" s="9"/>
      <c r="AW2345" s="9"/>
      <c r="AX2345" s="9"/>
      <c r="AY2345" s="9"/>
      <c r="AZ2345" s="9"/>
      <c r="BA2345" s="9"/>
      <c r="BB2345" s="9"/>
      <c r="BC2345" s="9"/>
      <c r="BD2345" s="9"/>
      <c r="BE2345" s="9"/>
      <c r="BF2345" s="9"/>
      <c r="BG2345" s="9"/>
      <c r="BH2345" s="9"/>
      <c r="BI2345" s="9"/>
      <c r="BJ2345" s="9"/>
      <c r="BK2345" s="9"/>
      <c r="BL2345" s="9"/>
      <c r="BM2345" s="9"/>
      <c r="BN2345" s="9"/>
      <c r="BO2345" s="9"/>
      <c r="BP2345" s="9"/>
      <c r="BQ2345" s="9"/>
      <c r="BR2345" s="9"/>
      <c r="BS2345" s="9"/>
      <c r="BT2345" s="9"/>
      <c r="BU2345" s="9"/>
      <c r="BV2345" s="9"/>
      <c r="BW2345" s="9"/>
      <c r="BX2345" s="9"/>
      <c r="BY2345" s="9"/>
      <c r="BZ2345" s="9"/>
      <c r="CA2345" s="9"/>
      <c r="CB2345" s="9"/>
      <c r="CC2345" s="9"/>
      <c r="CD2345" s="9"/>
      <c r="CE2345" s="9"/>
      <c r="CF2345" s="9"/>
      <c r="CG2345" s="9"/>
      <c r="CH2345" s="9"/>
      <c r="CI2345" s="9"/>
      <c r="CJ2345" s="9"/>
      <c r="CK2345" s="9"/>
      <c r="CL2345" s="9"/>
      <c r="CM2345" s="9"/>
      <c r="CN2345" s="9"/>
      <c r="CO2345" s="9"/>
      <c r="CP2345" s="9"/>
      <c r="CQ2345" s="9"/>
      <c r="CR2345" s="9"/>
      <c r="CS2345" s="9"/>
      <c r="CT2345" s="9"/>
      <c r="CU2345" s="9"/>
      <c r="CV2345" s="9"/>
      <c r="CW2345" s="9"/>
      <c r="CX2345" s="9"/>
      <c r="CY2345" s="9"/>
      <c r="CZ2345" s="9"/>
      <c r="DA2345" s="9"/>
      <c r="DB2345" s="9"/>
      <c r="DC2345" s="9"/>
      <c r="DD2345" s="9"/>
      <c r="DE2345" s="9"/>
      <c r="DF2345" s="9"/>
      <c r="DG2345" s="9"/>
      <c r="DH2345" s="9"/>
      <c r="DI2345" s="9"/>
      <c r="DJ2345" s="9"/>
      <c r="DK2345" s="9"/>
      <c r="DL2345" s="9"/>
      <c r="DM2345" s="9"/>
      <c r="DN2345" s="9"/>
      <c r="DO2345" s="9"/>
      <c r="DP2345" s="9"/>
      <c r="DQ2345" s="9"/>
    </row>
    <row r="2346" spans="1:121" hidden="1">
      <c r="A2346" s="9"/>
      <c r="B2346" s="9"/>
      <c r="C2346" s="9"/>
      <c r="D2346" s="9"/>
      <c r="E2346" s="9"/>
      <c r="F2346" s="9"/>
      <c r="G2346" s="9"/>
      <c r="H2346" s="9"/>
      <c r="I2346" s="9"/>
      <c r="J2346" s="9"/>
      <c r="K2346" s="9"/>
      <c r="L2346" s="9"/>
      <c r="M2346" s="9"/>
      <c r="N2346" s="9"/>
      <c r="O2346" s="9"/>
      <c r="P2346" s="9"/>
      <c r="Q2346" s="9"/>
      <c r="R2346" s="9"/>
      <c r="S2346" s="9"/>
      <c r="T2346" s="9"/>
      <c r="U2346" s="9"/>
      <c r="V2346" s="9"/>
      <c r="W2346" s="9"/>
      <c r="X2346" s="9"/>
      <c r="Y2346" s="9"/>
      <c r="Z2346" s="9"/>
      <c r="AA2346" s="9"/>
      <c r="AB2346" s="9"/>
      <c r="AC2346" s="9"/>
      <c r="AD2346" s="9"/>
      <c r="AE2346" s="9"/>
      <c r="AF2346" s="9"/>
      <c r="AG2346" s="9"/>
      <c r="AH2346" s="9"/>
      <c r="AI2346" s="9"/>
      <c r="AJ2346" s="9"/>
      <c r="AK2346" s="9"/>
      <c r="AL2346" s="9"/>
      <c r="AM2346" s="9"/>
      <c r="AN2346" s="9"/>
      <c r="AO2346" s="9"/>
      <c r="AP2346" s="9"/>
      <c r="AQ2346" s="9"/>
      <c r="AR2346" s="9"/>
      <c r="AS2346" s="9"/>
      <c r="AT2346" s="9"/>
      <c r="AU2346" s="9"/>
      <c r="AV2346" s="9"/>
      <c r="AW2346" s="9"/>
      <c r="AX2346" s="9"/>
      <c r="AY2346" s="9"/>
      <c r="AZ2346" s="9"/>
      <c r="BA2346" s="9"/>
      <c r="BB2346" s="9"/>
      <c r="BC2346" s="9"/>
      <c r="BD2346" s="9"/>
      <c r="BE2346" s="9"/>
      <c r="BF2346" s="9"/>
      <c r="BG2346" s="9"/>
      <c r="BH2346" s="9"/>
      <c r="BI2346" s="9"/>
      <c r="BJ2346" s="9"/>
      <c r="BK2346" s="9"/>
      <c r="BL2346" s="9"/>
      <c r="BM2346" s="9"/>
      <c r="BN2346" s="9"/>
      <c r="BO2346" s="9"/>
      <c r="BP2346" s="9"/>
      <c r="BQ2346" s="9"/>
      <c r="BR2346" s="9"/>
      <c r="BS2346" s="9"/>
      <c r="BT2346" s="9"/>
      <c r="BU2346" s="9"/>
      <c r="BV2346" s="9"/>
      <c r="BW2346" s="9"/>
      <c r="BX2346" s="9"/>
      <c r="BY2346" s="9"/>
      <c r="BZ2346" s="9"/>
      <c r="CA2346" s="9"/>
      <c r="CB2346" s="9"/>
      <c r="CC2346" s="9"/>
      <c r="CD2346" s="9"/>
      <c r="CE2346" s="9"/>
      <c r="CF2346" s="9"/>
      <c r="CG2346" s="9"/>
      <c r="CH2346" s="9"/>
      <c r="CI2346" s="9"/>
      <c r="CJ2346" s="9"/>
      <c r="CK2346" s="9"/>
      <c r="CL2346" s="9"/>
      <c r="CM2346" s="9"/>
      <c r="CN2346" s="9"/>
      <c r="CO2346" s="9"/>
      <c r="CP2346" s="9"/>
      <c r="CQ2346" s="9"/>
      <c r="CR2346" s="9"/>
      <c r="CS2346" s="9"/>
      <c r="CT2346" s="9"/>
      <c r="CU2346" s="9"/>
      <c r="CV2346" s="9"/>
      <c r="CW2346" s="9"/>
      <c r="CX2346" s="9"/>
      <c r="CY2346" s="9"/>
      <c r="CZ2346" s="9"/>
      <c r="DA2346" s="9"/>
      <c r="DB2346" s="9"/>
      <c r="DC2346" s="9"/>
      <c r="DD2346" s="9"/>
      <c r="DE2346" s="9"/>
      <c r="DF2346" s="9"/>
      <c r="DG2346" s="9"/>
      <c r="DH2346" s="9"/>
      <c r="DI2346" s="9"/>
      <c r="DJ2346" s="9"/>
      <c r="DK2346" s="9"/>
      <c r="DL2346" s="9"/>
      <c r="DM2346" s="9"/>
      <c r="DN2346" s="9"/>
      <c r="DO2346" s="9"/>
      <c r="DP2346" s="9"/>
      <c r="DQ2346" s="9"/>
    </row>
    <row r="2347" spans="1:121" hidden="1">
      <c r="A2347" s="9"/>
      <c r="B2347" s="9"/>
      <c r="C2347" s="9"/>
      <c r="D2347" s="9"/>
      <c r="E2347" s="9"/>
      <c r="F2347" s="9"/>
      <c r="G2347" s="9"/>
      <c r="H2347" s="9"/>
      <c r="I2347" s="9"/>
      <c r="J2347" s="9"/>
      <c r="K2347" s="9"/>
      <c r="L2347" s="9"/>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c r="AJ2347" s="9"/>
      <c r="AK2347" s="9"/>
      <c r="AL2347" s="9"/>
      <c r="AM2347" s="9"/>
      <c r="AN2347" s="9"/>
      <c r="AO2347" s="9"/>
      <c r="AP2347" s="9"/>
      <c r="AQ2347" s="9"/>
      <c r="AR2347" s="9"/>
      <c r="AS2347" s="9"/>
      <c r="AT2347" s="9"/>
      <c r="AU2347" s="9"/>
      <c r="AV2347" s="9"/>
      <c r="AW2347" s="9"/>
      <c r="AX2347" s="9"/>
      <c r="AY2347" s="9"/>
      <c r="AZ2347" s="9"/>
      <c r="BA2347" s="9"/>
      <c r="BB2347" s="9"/>
      <c r="BC2347" s="9"/>
      <c r="BD2347" s="9"/>
      <c r="BE2347" s="9"/>
      <c r="BF2347" s="9"/>
      <c r="BG2347" s="9"/>
      <c r="BH2347" s="9"/>
      <c r="BI2347" s="9"/>
      <c r="BJ2347" s="9"/>
      <c r="BK2347" s="9"/>
      <c r="BL2347" s="9"/>
      <c r="BM2347" s="9"/>
      <c r="BN2347" s="9"/>
      <c r="BO2347" s="9"/>
      <c r="BP2347" s="9"/>
      <c r="BQ2347" s="9"/>
      <c r="BR2347" s="9"/>
      <c r="BS2347" s="9"/>
      <c r="BT2347" s="9"/>
      <c r="BU2347" s="9"/>
      <c r="BV2347" s="9"/>
      <c r="BW2347" s="9"/>
      <c r="BX2347" s="9"/>
      <c r="BY2347" s="9"/>
      <c r="BZ2347" s="9"/>
      <c r="CA2347" s="9"/>
      <c r="CB2347" s="9"/>
      <c r="CC2347" s="9"/>
      <c r="CD2347" s="9"/>
      <c r="CE2347" s="9"/>
      <c r="CF2347" s="9"/>
      <c r="CG2347" s="9"/>
      <c r="CH2347" s="9"/>
      <c r="CI2347" s="9"/>
      <c r="CJ2347" s="9"/>
      <c r="CK2347" s="9"/>
      <c r="CL2347" s="9"/>
      <c r="CM2347" s="9"/>
      <c r="CN2347" s="9"/>
      <c r="CO2347" s="9"/>
      <c r="CP2347" s="9"/>
      <c r="CQ2347" s="9"/>
      <c r="CR2347" s="9"/>
      <c r="CS2347" s="9"/>
      <c r="CT2347" s="9"/>
      <c r="CU2347" s="9"/>
      <c r="CV2347" s="9"/>
      <c r="CW2347" s="9"/>
      <c r="CX2347" s="9"/>
      <c r="CY2347" s="9"/>
      <c r="CZ2347" s="9"/>
      <c r="DA2347" s="9"/>
      <c r="DB2347" s="9"/>
      <c r="DC2347" s="9"/>
      <c r="DD2347" s="9"/>
      <c r="DE2347" s="9"/>
      <c r="DF2347" s="9"/>
      <c r="DG2347" s="9"/>
      <c r="DH2347" s="9"/>
      <c r="DI2347" s="9"/>
      <c r="DJ2347" s="9"/>
      <c r="DK2347" s="9"/>
      <c r="DL2347" s="9"/>
      <c r="DM2347" s="9"/>
      <c r="DN2347" s="9"/>
      <c r="DO2347" s="9"/>
      <c r="DP2347" s="9"/>
      <c r="DQ2347" s="9"/>
    </row>
    <row r="2348" spans="1:121" hidden="1">
      <c r="A2348" s="9"/>
      <c r="B2348" s="9"/>
      <c r="C2348" s="9"/>
      <c r="D2348" s="9"/>
      <c r="E2348" s="9"/>
      <c r="F2348" s="9"/>
      <c r="G2348" s="9"/>
      <c r="H2348" s="9"/>
      <c r="I2348" s="9"/>
      <c r="J2348" s="9"/>
      <c r="K2348" s="9"/>
      <c r="L2348" s="9"/>
      <c r="M2348" s="9"/>
      <c r="N2348" s="9"/>
      <c r="O2348" s="9"/>
      <c r="P2348" s="9"/>
      <c r="Q2348" s="9"/>
      <c r="R2348" s="9"/>
      <c r="S2348" s="9"/>
      <c r="T2348" s="9"/>
      <c r="U2348" s="9"/>
      <c r="V2348" s="9"/>
      <c r="W2348" s="9"/>
      <c r="X2348" s="9"/>
      <c r="Y2348" s="9"/>
      <c r="Z2348" s="9"/>
      <c r="AA2348" s="9"/>
      <c r="AB2348" s="9"/>
      <c r="AC2348" s="9"/>
      <c r="AD2348" s="9"/>
      <c r="AE2348" s="9"/>
      <c r="AF2348" s="9"/>
      <c r="AG2348" s="9"/>
      <c r="AH2348" s="9"/>
      <c r="AI2348" s="9"/>
      <c r="AJ2348" s="9"/>
      <c r="AK2348" s="9"/>
      <c r="AL2348" s="9"/>
      <c r="AM2348" s="9"/>
      <c r="AN2348" s="9"/>
      <c r="AO2348" s="9"/>
      <c r="AP2348" s="9"/>
      <c r="AQ2348" s="9"/>
      <c r="AR2348" s="9"/>
      <c r="AS2348" s="9"/>
      <c r="AT2348" s="9"/>
      <c r="AU2348" s="9"/>
      <c r="AV2348" s="9"/>
      <c r="AW2348" s="9"/>
      <c r="AX2348" s="9"/>
      <c r="AY2348" s="9"/>
      <c r="AZ2348" s="9"/>
      <c r="BA2348" s="9"/>
      <c r="BB2348" s="9"/>
      <c r="BC2348" s="9"/>
      <c r="BD2348" s="9"/>
      <c r="BE2348" s="9"/>
      <c r="BF2348" s="9"/>
      <c r="BG2348" s="9"/>
      <c r="BH2348" s="9"/>
      <c r="BI2348" s="9"/>
      <c r="BJ2348" s="9"/>
      <c r="BK2348" s="9"/>
      <c r="BL2348" s="9"/>
      <c r="BM2348" s="9"/>
      <c r="BN2348" s="9"/>
      <c r="BO2348" s="9"/>
      <c r="BP2348" s="9"/>
      <c r="BQ2348" s="9"/>
      <c r="BR2348" s="9"/>
      <c r="BS2348" s="9"/>
      <c r="BT2348" s="9"/>
      <c r="BU2348" s="9"/>
      <c r="BV2348" s="9"/>
      <c r="BW2348" s="9"/>
      <c r="BX2348" s="9"/>
      <c r="BY2348" s="9"/>
      <c r="BZ2348" s="9"/>
      <c r="CA2348" s="9"/>
      <c r="CB2348" s="9"/>
      <c r="CC2348" s="9"/>
      <c r="CD2348" s="9"/>
      <c r="CE2348" s="9"/>
      <c r="CF2348" s="9"/>
      <c r="CG2348" s="9"/>
      <c r="CH2348" s="9"/>
      <c r="CI2348" s="9"/>
      <c r="CJ2348" s="9"/>
      <c r="CK2348" s="9"/>
      <c r="CL2348" s="9"/>
      <c r="CM2348" s="9"/>
      <c r="CN2348" s="9"/>
      <c r="CO2348" s="9"/>
      <c r="CP2348" s="9"/>
      <c r="CQ2348" s="9"/>
      <c r="CR2348" s="9"/>
      <c r="CS2348" s="9"/>
      <c r="CT2348" s="9"/>
      <c r="CU2348" s="9"/>
      <c r="CV2348" s="9"/>
      <c r="CW2348" s="9"/>
      <c r="CX2348" s="9"/>
      <c r="CY2348" s="9"/>
      <c r="CZ2348" s="9"/>
      <c r="DA2348" s="9"/>
      <c r="DB2348" s="9"/>
      <c r="DC2348" s="9"/>
      <c r="DD2348" s="9"/>
      <c r="DE2348" s="9"/>
      <c r="DF2348" s="9"/>
      <c r="DG2348" s="9"/>
      <c r="DH2348" s="9"/>
      <c r="DI2348" s="9"/>
      <c r="DJ2348" s="9"/>
      <c r="DK2348" s="9"/>
      <c r="DL2348" s="9"/>
      <c r="DM2348" s="9"/>
      <c r="DN2348" s="9"/>
      <c r="DO2348" s="9"/>
      <c r="DP2348" s="9"/>
      <c r="DQ2348" s="9"/>
    </row>
    <row r="2349" spans="1:121" hidden="1">
      <c r="A2349" s="9"/>
      <c r="B2349" s="9"/>
      <c r="C2349" s="9"/>
      <c r="D2349" s="9"/>
      <c r="E2349" s="9"/>
      <c r="F2349" s="9"/>
      <c r="G2349" s="9"/>
      <c r="H2349" s="9"/>
      <c r="I2349" s="9"/>
      <c r="J2349" s="9"/>
      <c r="K2349" s="9"/>
      <c r="L2349" s="9"/>
      <c r="M2349" s="9"/>
      <c r="N2349" s="9"/>
      <c r="O2349" s="9"/>
      <c r="P2349" s="9"/>
      <c r="Q2349" s="9"/>
      <c r="R2349" s="9"/>
      <c r="S2349" s="9"/>
      <c r="T2349" s="9"/>
      <c r="U2349" s="9"/>
      <c r="V2349" s="9"/>
      <c r="W2349" s="9"/>
      <c r="X2349" s="9"/>
      <c r="Y2349" s="9"/>
      <c r="Z2349" s="9"/>
      <c r="AA2349" s="9"/>
      <c r="AB2349" s="9"/>
      <c r="AC2349" s="9"/>
      <c r="AD2349" s="9"/>
      <c r="AE2349" s="9"/>
      <c r="AF2349" s="9"/>
      <c r="AG2349" s="9"/>
      <c r="AH2349" s="9"/>
      <c r="AI2349" s="9"/>
      <c r="AJ2349" s="9"/>
      <c r="AK2349" s="9"/>
      <c r="AL2349" s="9"/>
      <c r="AM2349" s="9"/>
      <c r="AN2349" s="9"/>
      <c r="AO2349" s="9"/>
      <c r="AP2349" s="9"/>
      <c r="AQ2349" s="9"/>
      <c r="AR2349" s="9"/>
      <c r="AS2349" s="9"/>
      <c r="AT2349" s="9"/>
      <c r="AU2349" s="9"/>
      <c r="AV2349" s="9"/>
      <c r="AW2349" s="9"/>
      <c r="AX2349" s="9"/>
      <c r="AY2349" s="9"/>
      <c r="AZ2349" s="9"/>
      <c r="BA2349" s="9"/>
      <c r="BB2349" s="9"/>
      <c r="BC2349" s="9"/>
      <c r="BD2349" s="9"/>
      <c r="BE2349" s="9"/>
      <c r="BF2349" s="9"/>
      <c r="BG2349" s="9"/>
      <c r="BH2349" s="9"/>
      <c r="BI2349" s="9"/>
      <c r="BJ2349" s="9"/>
      <c r="BK2349" s="9"/>
      <c r="BL2349" s="9"/>
      <c r="BM2349" s="9"/>
      <c r="BN2349" s="9"/>
      <c r="BO2349" s="9"/>
      <c r="BP2349" s="9"/>
      <c r="BQ2349" s="9"/>
      <c r="BR2349" s="9"/>
      <c r="BS2349" s="9"/>
      <c r="BT2349" s="9"/>
      <c r="BU2349" s="9"/>
      <c r="BV2349" s="9"/>
      <c r="BW2349" s="9"/>
      <c r="BX2349" s="9"/>
      <c r="BY2349" s="9"/>
      <c r="BZ2349" s="9"/>
      <c r="CA2349" s="9"/>
      <c r="CB2349" s="9"/>
      <c r="CC2349" s="9"/>
      <c r="CD2349" s="9"/>
      <c r="CE2349" s="9"/>
      <c r="CF2349" s="9"/>
      <c r="CG2349" s="9"/>
      <c r="CH2349" s="9"/>
      <c r="CI2349" s="9"/>
      <c r="CJ2349" s="9"/>
      <c r="CK2349" s="9"/>
      <c r="CL2349" s="9"/>
      <c r="CM2349" s="9"/>
      <c r="CN2349" s="9"/>
      <c r="CO2349" s="9"/>
      <c r="CP2349" s="9"/>
      <c r="CQ2349" s="9"/>
      <c r="CR2349" s="9"/>
      <c r="CS2349" s="9"/>
      <c r="CT2349" s="9"/>
      <c r="CU2349" s="9"/>
      <c r="CV2349" s="9"/>
      <c r="CW2349" s="9"/>
      <c r="CX2349" s="9"/>
      <c r="CY2349" s="9"/>
      <c r="CZ2349" s="9"/>
      <c r="DA2349" s="9"/>
      <c r="DB2349" s="9"/>
      <c r="DC2349" s="9"/>
      <c r="DD2349" s="9"/>
      <c r="DE2349" s="9"/>
      <c r="DF2349" s="9"/>
      <c r="DG2349" s="9"/>
      <c r="DH2349" s="9"/>
      <c r="DI2349" s="9"/>
      <c r="DJ2349" s="9"/>
      <c r="DK2349" s="9"/>
      <c r="DL2349" s="9"/>
      <c r="DM2349" s="9"/>
      <c r="DN2349" s="9"/>
      <c r="DO2349" s="9"/>
      <c r="DP2349" s="9"/>
      <c r="DQ2349" s="9"/>
    </row>
    <row r="2350" spans="1:121" hidden="1">
      <c r="A2350" s="9"/>
      <c r="B2350" s="9"/>
      <c r="C2350" s="9"/>
      <c r="D2350" s="9"/>
      <c r="E2350" s="9"/>
      <c r="F2350" s="9"/>
      <c r="G2350" s="9"/>
      <c r="H2350" s="9"/>
      <c r="I2350" s="9"/>
      <c r="J2350" s="9"/>
      <c r="K2350" s="9"/>
      <c r="L2350" s="9"/>
      <c r="M2350" s="9"/>
      <c r="N2350" s="9"/>
      <c r="O2350" s="9"/>
      <c r="P2350" s="9"/>
      <c r="Q2350" s="9"/>
      <c r="R2350" s="9"/>
      <c r="S2350" s="9"/>
      <c r="T2350" s="9"/>
      <c r="U2350" s="9"/>
      <c r="V2350" s="9"/>
      <c r="W2350" s="9"/>
      <c r="X2350" s="9"/>
      <c r="Y2350" s="9"/>
      <c r="Z2350" s="9"/>
      <c r="AA2350" s="9"/>
      <c r="AB2350" s="9"/>
      <c r="AC2350" s="9"/>
      <c r="AD2350" s="9"/>
      <c r="AE2350" s="9"/>
      <c r="AF2350" s="9"/>
      <c r="AG2350" s="9"/>
      <c r="AH2350" s="9"/>
      <c r="AI2350" s="9"/>
      <c r="AJ2350" s="9"/>
      <c r="AK2350" s="9"/>
      <c r="AL2350" s="9"/>
      <c r="AM2350" s="9"/>
      <c r="AN2350" s="9"/>
      <c r="AO2350" s="9"/>
      <c r="AP2350" s="9"/>
      <c r="AQ2350" s="9"/>
      <c r="AR2350" s="9"/>
      <c r="AS2350" s="9"/>
      <c r="AT2350" s="9"/>
      <c r="AU2350" s="9"/>
      <c r="AV2350" s="9"/>
      <c r="AW2350" s="9"/>
      <c r="AX2350" s="9"/>
      <c r="AY2350" s="9"/>
      <c r="AZ2350" s="9"/>
      <c r="BA2350" s="9"/>
      <c r="BB2350" s="9"/>
      <c r="BC2350" s="9"/>
      <c r="BD2350" s="9"/>
      <c r="BE2350" s="9"/>
      <c r="BF2350" s="9"/>
      <c r="BG2350" s="9"/>
      <c r="BH2350" s="9"/>
      <c r="BI2350" s="9"/>
      <c r="BJ2350" s="9"/>
      <c r="BK2350" s="9"/>
      <c r="BL2350" s="9"/>
      <c r="BM2350" s="9"/>
      <c r="BN2350" s="9"/>
      <c r="BO2350" s="9"/>
      <c r="BP2350" s="9"/>
      <c r="BQ2350" s="9"/>
      <c r="BR2350" s="9"/>
      <c r="BS2350" s="9"/>
      <c r="BT2350" s="9"/>
      <c r="BU2350" s="9"/>
      <c r="BV2350" s="9"/>
      <c r="BW2350" s="9"/>
      <c r="BX2350" s="9"/>
      <c r="BY2350" s="9"/>
      <c r="BZ2350" s="9"/>
      <c r="CA2350" s="9"/>
      <c r="CB2350" s="9"/>
      <c r="CC2350" s="9"/>
      <c r="CD2350" s="9"/>
      <c r="CE2350" s="9"/>
      <c r="CF2350" s="9"/>
      <c r="CG2350" s="9"/>
      <c r="CH2350" s="9"/>
      <c r="CI2350" s="9"/>
      <c r="CJ2350" s="9"/>
      <c r="CK2350" s="9"/>
      <c r="CL2350" s="9"/>
      <c r="CM2350" s="9"/>
      <c r="CN2350" s="9"/>
      <c r="CO2350" s="9"/>
      <c r="CP2350" s="9"/>
      <c r="CQ2350" s="9"/>
      <c r="CR2350" s="9"/>
      <c r="CS2350" s="9"/>
      <c r="CT2350" s="9"/>
      <c r="CU2350" s="9"/>
      <c r="CV2350" s="9"/>
      <c r="CW2350" s="9"/>
      <c r="CX2350" s="9"/>
      <c r="CY2350" s="9"/>
      <c r="CZ2350" s="9"/>
      <c r="DA2350" s="9"/>
      <c r="DB2350" s="9"/>
      <c r="DC2350" s="9"/>
      <c r="DD2350" s="9"/>
      <c r="DE2350" s="9"/>
      <c r="DF2350" s="9"/>
      <c r="DG2350" s="9"/>
      <c r="DH2350" s="9"/>
      <c r="DI2350" s="9"/>
      <c r="DJ2350" s="9"/>
      <c r="DK2350" s="9"/>
      <c r="DL2350" s="9"/>
      <c r="DM2350" s="9"/>
      <c r="DN2350" s="9"/>
      <c r="DO2350" s="9"/>
      <c r="DP2350" s="9"/>
      <c r="DQ2350" s="9"/>
    </row>
    <row r="2351" spans="1:121" hidden="1">
      <c r="A2351" s="9"/>
      <c r="B2351" s="9"/>
      <c r="C2351" s="9"/>
      <c r="D2351" s="9"/>
      <c r="E2351" s="9"/>
      <c r="F2351" s="9"/>
      <c r="G2351" s="9"/>
      <c r="H2351" s="9"/>
      <c r="I2351" s="9"/>
      <c r="J2351" s="9"/>
      <c r="K2351" s="9"/>
      <c r="L2351" s="9"/>
      <c r="M2351" s="9"/>
      <c r="N2351" s="9"/>
      <c r="O2351" s="9"/>
      <c r="P2351" s="9"/>
      <c r="Q2351" s="9"/>
      <c r="R2351" s="9"/>
      <c r="S2351" s="9"/>
      <c r="T2351" s="9"/>
      <c r="U2351" s="9"/>
      <c r="V2351" s="9"/>
      <c r="W2351" s="9"/>
      <c r="X2351" s="9"/>
      <c r="Y2351" s="9"/>
      <c r="Z2351" s="9"/>
      <c r="AA2351" s="9"/>
      <c r="AB2351" s="9"/>
      <c r="AC2351" s="9"/>
      <c r="AD2351" s="9"/>
      <c r="AE2351" s="9"/>
      <c r="AF2351" s="9"/>
      <c r="AG2351" s="9"/>
      <c r="AH2351" s="9"/>
      <c r="AI2351" s="9"/>
      <c r="AJ2351" s="9"/>
      <c r="AK2351" s="9"/>
      <c r="AL2351" s="9"/>
      <c r="AM2351" s="9"/>
      <c r="AN2351" s="9"/>
      <c r="AO2351" s="9"/>
      <c r="AP2351" s="9"/>
      <c r="AQ2351" s="9"/>
      <c r="AR2351" s="9"/>
      <c r="AS2351" s="9"/>
      <c r="AT2351" s="9"/>
      <c r="AU2351" s="9"/>
      <c r="AV2351" s="9"/>
      <c r="AW2351" s="9"/>
      <c r="AX2351" s="9"/>
      <c r="AY2351" s="9"/>
      <c r="AZ2351" s="9"/>
      <c r="BA2351" s="9"/>
      <c r="BB2351" s="9"/>
      <c r="BC2351" s="9"/>
      <c r="BD2351" s="9"/>
      <c r="BE2351" s="9"/>
      <c r="BF2351" s="9"/>
      <c r="BG2351" s="9"/>
      <c r="BH2351" s="9"/>
      <c r="BI2351" s="9"/>
      <c r="BJ2351" s="9"/>
      <c r="BK2351" s="9"/>
      <c r="BL2351" s="9"/>
      <c r="BM2351" s="9"/>
      <c r="BN2351" s="9"/>
      <c r="BO2351" s="9"/>
      <c r="BP2351" s="9"/>
      <c r="BQ2351" s="9"/>
      <c r="BR2351" s="9"/>
      <c r="BS2351" s="9"/>
      <c r="BT2351" s="9"/>
      <c r="BU2351" s="9"/>
      <c r="BV2351" s="9"/>
      <c r="BW2351" s="9"/>
      <c r="BX2351" s="9"/>
      <c r="BY2351" s="9"/>
      <c r="BZ2351" s="9"/>
      <c r="CA2351" s="9"/>
      <c r="CB2351" s="9"/>
      <c r="CC2351" s="9"/>
      <c r="CD2351" s="9"/>
      <c r="CE2351" s="9"/>
      <c r="CF2351" s="9"/>
      <c r="CG2351" s="9"/>
      <c r="CH2351" s="9"/>
      <c r="CI2351" s="9"/>
      <c r="CJ2351" s="9"/>
      <c r="CK2351" s="9"/>
      <c r="CL2351" s="9"/>
      <c r="CM2351" s="9"/>
      <c r="CN2351" s="9"/>
      <c r="CO2351" s="9"/>
      <c r="CP2351" s="9"/>
      <c r="CQ2351" s="9"/>
      <c r="CR2351" s="9"/>
      <c r="CS2351" s="9"/>
      <c r="CT2351" s="9"/>
      <c r="CU2351" s="9"/>
      <c r="CV2351" s="9"/>
      <c r="CW2351" s="9"/>
      <c r="CX2351" s="9"/>
      <c r="CY2351" s="9"/>
      <c r="CZ2351" s="9"/>
      <c r="DA2351" s="9"/>
      <c r="DB2351" s="9"/>
      <c r="DC2351" s="9"/>
      <c r="DD2351" s="9"/>
      <c r="DE2351" s="9"/>
      <c r="DF2351" s="9"/>
      <c r="DG2351" s="9"/>
      <c r="DH2351" s="9"/>
      <c r="DI2351" s="9"/>
      <c r="DJ2351" s="9"/>
      <c r="DK2351" s="9"/>
      <c r="DL2351" s="9"/>
      <c r="DM2351" s="9"/>
      <c r="DN2351" s="9"/>
      <c r="DO2351" s="9"/>
      <c r="DP2351" s="9"/>
      <c r="DQ2351" s="9"/>
    </row>
    <row r="2352" spans="1:121" hidden="1">
      <c r="A2352" s="9"/>
      <c r="B2352" s="9"/>
      <c r="C2352" s="9"/>
      <c r="D2352" s="9"/>
      <c r="E2352" s="9"/>
      <c r="F2352" s="9"/>
      <c r="G2352" s="9"/>
      <c r="H2352" s="9"/>
      <c r="I2352" s="9"/>
      <c r="J2352" s="9"/>
      <c r="K2352" s="9"/>
      <c r="L2352" s="9"/>
      <c r="M2352" s="9"/>
      <c r="N2352" s="9"/>
      <c r="O2352" s="9"/>
      <c r="P2352" s="9"/>
      <c r="Q2352" s="9"/>
      <c r="R2352" s="9"/>
      <c r="S2352" s="9"/>
      <c r="T2352" s="9"/>
      <c r="U2352" s="9"/>
      <c r="V2352" s="9"/>
      <c r="W2352" s="9"/>
      <c r="X2352" s="9"/>
      <c r="Y2352" s="9"/>
      <c r="Z2352" s="9"/>
      <c r="AA2352" s="9"/>
      <c r="AB2352" s="9"/>
      <c r="AC2352" s="9"/>
      <c r="AD2352" s="9"/>
      <c r="AE2352" s="9"/>
      <c r="AF2352" s="9"/>
      <c r="AG2352" s="9"/>
      <c r="AH2352" s="9"/>
      <c r="AI2352" s="9"/>
      <c r="AJ2352" s="9"/>
      <c r="AK2352" s="9"/>
      <c r="AL2352" s="9"/>
      <c r="AM2352" s="9"/>
      <c r="AN2352" s="9"/>
      <c r="AO2352" s="9"/>
      <c r="AP2352" s="9"/>
      <c r="AQ2352" s="9"/>
      <c r="AR2352" s="9"/>
      <c r="AS2352" s="9"/>
      <c r="AT2352" s="9"/>
      <c r="AU2352" s="9"/>
      <c r="AV2352" s="9"/>
      <c r="AW2352" s="9"/>
      <c r="AX2352" s="9"/>
      <c r="AY2352" s="9"/>
      <c r="AZ2352" s="9"/>
      <c r="BA2352" s="9"/>
      <c r="BB2352" s="9"/>
      <c r="BC2352" s="9"/>
      <c r="BD2352" s="9"/>
      <c r="BE2352" s="9"/>
      <c r="BF2352" s="9"/>
      <c r="BG2352" s="9"/>
      <c r="BH2352" s="9"/>
      <c r="BI2352" s="9"/>
      <c r="BJ2352" s="9"/>
      <c r="BK2352" s="9"/>
      <c r="BL2352" s="9"/>
      <c r="BM2352" s="9"/>
      <c r="BN2352" s="9"/>
      <c r="BO2352" s="9"/>
      <c r="BP2352" s="9"/>
      <c r="BQ2352" s="9"/>
      <c r="BR2352" s="9"/>
      <c r="BS2352" s="9"/>
      <c r="BT2352" s="9"/>
      <c r="BU2352" s="9"/>
      <c r="BV2352" s="9"/>
      <c r="BW2352" s="9"/>
      <c r="BX2352" s="9"/>
      <c r="BY2352" s="9"/>
      <c r="BZ2352" s="9"/>
      <c r="CA2352" s="9"/>
      <c r="CB2352" s="9"/>
      <c r="CC2352" s="9"/>
      <c r="CD2352" s="9"/>
      <c r="CE2352" s="9"/>
      <c r="CF2352" s="9"/>
      <c r="CG2352" s="9"/>
      <c r="CH2352" s="9"/>
      <c r="CI2352" s="9"/>
      <c r="CJ2352" s="9"/>
      <c r="CK2352" s="9"/>
      <c r="CL2352" s="9"/>
      <c r="CM2352" s="9"/>
      <c r="CN2352" s="9"/>
      <c r="CO2352" s="9"/>
      <c r="CP2352" s="9"/>
      <c r="CQ2352" s="9"/>
      <c r="CR2352" s="9"/>
      <c r="CS2352" s="9"/>
      <c r="CT2352" s="9"/>
      <c r="CU2352" s="9"/>
      <c r="CV2352" s="9"/>
      <c r="CW2352" s="9"/>
      <c r="CX2352" s="9"/>
      <c r="CY2352" s="9"/>
      <c r="CZ2352" s="9"/>
      <c r="DA2352" s="9"/>
      <c r="DB2352" s="9"/>
      <c r="DC2352" s="9"/>
      <c r="DD2352" s="9"/>
      <c r="DE2352" s="9"/>
      <c r="DF2352" s="9"/>
      <c r="DG2352" s="9"/>
      <c r="DH2352" s="9"/>
      <c r="DI2352" s="9"/>
      <c r="DJ2352" s="9"/>
      <c r="DK2352" s="9"/>
      <c r="DL2352" s="9"/>
      <c r="DM2352" s="9"/>
      <c r="DN2352" s="9"/>
      <c r="DO2352" s="9"/>
      <c r="DP2352" s="9"/>
      <c r="DQ2352" s="9"/>
    </row>
    <row r="2353" spans="1:121" hidden="1">
      <c r="A2353" s="9"/>
      <c r="B2353" s="9"/>
      <c r="C2353" s="9"/>
      <c r="D2353" s="9"/>
      <c r="E2353" s="9"/>
      <c r="F2353" s="9"/>
      <c r="G2353" s="9"/>
      <c r="H2353" s="9"/>
      <c r="I2353" s="9"/>
      <c r="J2353" s="9"/>
      <c r="K2353" s="9"/>
      <c r="L2353" s="9"/>
      <c r="M2353" s="9"/>
      <c r="N2353" s="9"/>
      <c r="O2353" s="9"/>
      <c r="P2353" s="9"/>
      <c r="Q2353" s="9"/>
      <c r="R2353" s="9"/>
      <c r="S2353" s="9"/>
      <c r="T2353" s="9"/>
      <c r="U2353" s="9"/>
      <c r="V2353" s="9"/>
      <c r="W2353" s="9"/>
      <c r="X2353" s="9"/>
      <c r="Y2353" s="9"/>
      <c r="Z2353" s="9"/>
      <c r="AA2353" s="9"/>
      <c r="AB2353" s="9"/>
      <c r="AC2353" s="9"/>
      <c r="AD2353" s="9"/>
      <c r="AE2353" s="9"/>
      <c r="AF2353" s="9"/>
      <c r="AG2353" s="9"/>
      <c r="AH2353" s="9"/>
      <c r="AI2353" s="9"/>
      <c r="AJ2353" s="9"/>
      <c r="AK2353" s="9"/>
      <c r="AL2353" s="9"/>
      <c r="AM2353" s="9"/>
      <c r="AN2353" s="9"/>
      <c r="AO2353" s="9"/>
      <c r="AP2353" s="9"/>
      <c r="AQ2353" s="9"/>
      <c r="AR2353" s="9"/>
      <c r="AS2353" s="9"/>
      <c r="AT2353" s="9"/>
      <c r="AU2353" s="9"/>
      <c r="AV2353" s="9"/>
      <c r="AW2353" s="9"/>
      <c r="AX2353" s="9"/>
      <c r="AY2353" s="9"/>
      <c r="AZ2353" s="9"/>
      <c r="BA2353" s="9"/>
      <c r="BB2353" s="9"/>
      <c r="BC2353" s="9"/>
      <c r="BD2353" s="9"/>
      <c r="BE2353" s="9"/>
      <c r="BF2353" s="9"/>
      <c r="BG2353" s="9"/>
      <c r="BH2353" s="9"/>
      <c r="BI2353" s="9"/>
      <c r="BJ2353" s="9"/>
      <c r="BK2353" s="9"/>
      <c r="BL2353" s="9"/>
      <c r="BM2353" s="9"/>
      <c r="BN2353" s="9"/>
      <c r="BO2353" s="9"/>
      <c r="BP2353" s="9"/>
      <c r="BQ2353" s="9"/>
      <c r="BR2353" s="9"/>
      <c r="BS2353" s="9"/>
      <c r="BT2353" s="9"/>
      <c r="BU2353" s="9"/>
      <c r="BV2353" s="9"/>
      <c r="BW2353" s="9"/>
      <c r="BX2353" s="9"/>
      <c r="BY2353" s="9"/>
      <c r="BZ2353" s="9"/>
      <c r="CA2353" s="9"/>
      <c r="CB2353" s="9"/>
      <c r="CC2353" s="9"/>
      <c r="CD2353" s="9"/>
      <c r="CE2353" s="9"/>
      <c r="CF2353" s="9"/>
      <c r="CG2353" s="9"/>
      <c r="CH2353" s="9"/>
      <c r="CI2353" s="9"/>
      <c r="CJ2353" s="9"/>
      <c r="CK2353" s="9"/>
      <c r="CL2353" s="9"/>
      <c r="CM2353" s="9"/>
      <c r="CN2353" s="9"/>
      <c r="CO2353" s="9"/>
      <c r="CP2353" s="9"/>
      <c r="CQ2353" s="9"/>
      <c r="CR2353" s="9"/>
      <c r="CS2353" s="9"/>
      <c r="CT2353" s="9"/>
      <c r="CU2353" s="9"/>
      <c r="CV2353" s="9"/>
      <c r="CW2353" s="9"/>
      <c r="CX2353" s="9"/>
      <c r="CY2353" s="9"/>
      <c r="CZ2353" s="9"/>
      <c r="DA2353" s="9"/>
      <c r="DB2353" s="9"/>
      <c r="DC2353" s="9"/>
      <c r="DD2353" s="9"/>
      <c r="DE2353" s="9"/>
      <c r="DF2353" s="9"/>
      <c r="DG2353" s="9"/>
      <c r="DH2353" s="9"/>
      <c r="DI2353" s="9"/>
      <c r="DJ2353" s="9"/>
      <c r="DK2353" s="9"/>
      <c r="DL2353" s="9"/>
      <c r="DM2353" s="9"/>
      <c r="DN2353" s="9"/>
      <c r="DO2353" s="9"/>
      <c r="DP2353" s="9"/>
      <c r="DQ2353" s="9"/>
    </row>
    <row r="2354" spans="1:121" hidden="1">
      <c r="A2354" s="9"/>
      <c r="B2354" s="9"/>
      <c r="C2354" s="9"/>
      <c r="D2354" s="9"/>
      <c r="E2354" s="9"/>
      <c r="F2354" s="9"/>
      <c r="G2354" s="9"/>
      <c r="H2354" s="9"/>
      <c r="I2354" s="9"/>
      <c r="J2354" s="9"/>
      <c r="K2354" s="9"/>
      <c r="L2354" s="9"/>
      <c r="M2354" s="9"/>
      <c r="N2354" s="9"/>
      <c r="O2354" s="9"/>
      <c r="P2354" s="9"/>
      <c r="Q2354" s="9"/>
      <c r="R2354" s="9"/>
      <c r="S2354" s="9"/>
      <c r="T2354" s="9"/>
      <c r="U2354" s="9"/>
      <c r="V2354" s="9"/>
      <c r="W2354" s="9"/>
      <c r="X2354" s="9"/>
      <c r="Y2354" s="9"/>
      <c r="Z2354" s="9"/>
      <c r="AA2354" s="9"/>
      <c r="AB2354" s="9"/>
      <c r="AC2354" s="9"/>
      <c r="AD2354" s="9"/>
      <c r="AE2354" s="9"/>
      <c r="AF2354" s="9"/>
      <c r="AG2354" s="9"/>
      <c r="AH2354" s="9"/>
      <c r="AI2354" s="9"/>
      <c r="AJ2354" s="9"/>
      <c r="AK2354" s="9"/>
      <c r="AL2354" s="9"/>
      <c r="AM2354" s="9"/>
      <c r="AN2354" s="9"/>
      <c r="AO2354" s="9"/>
      <c r="AP2354" s="9"/>
      <c r="AQ2354" s="9"/>
      <c r="AR2354" s="9"/>
      <c r="AS2354" s="9"/>
      <c r="AT2354" s="9"/>
      <c r="AU2354" s="9"/>
      <c r="AV2354" s="9"/>
      <c r="AW2354" s="9"/>
      <c r="AX2354" s="9"/>
      <c r="AY2354" s="9"/>
      <c r="AZ2354" s="9"/>
      <c r="BA2354" s="9"/>
      <c r="BB2354" s="9"/>
      <c r="BC2354" s="9"/>
      <c r="BD2354" s="9"/>
      <c r="BE2354" s="9"/>
      <c r="BF2354" s="9"/>
      <c r="BG2354" s="9"/>
      <c r="BH2354" s="9"/>
      <c r="BI2354" s="9"/>
      <c r="BJ2354" s="9"/>
      <c r="BK2354" s="9"/>
      <c r="BL2354" s="9"/>
      <c r="BM2354" s="9"/>
      <c r="BN2354" s="9"/>
      <c r="BO2354" s="9"/>
      <c r="BP2354" s="9"/>
      <c r="BQ2354" s="9"/>
      <c r="BR2354" s="9"/>
      <c r="BS2354" s="9"/>
      <c r="BT2354" s="9"/>
      <c r="BU2354" s="9"/>
      <c r="BV2354" s="9"/>
      <c r="BW2354" s="9"/>
      <c r="BX2354" s="9"/>
      <c r="BY2354" s="9"/>
      <c r="BZ2354" s="9"/>
      <c r="CA2354" s="9"/>
      <c r="CB2354" s="9"/>
      <c r="CC2354" s="9"/>
      <c r="CD2354" s="9"/>
      <c r="CE2354" s="9"/>
      <c r="CF2354" s="9"/>
      <c r="CG2354" s="9"/>
      <c r="CH2354" s="9"/>
      <c r="CI2354" s="9"/>
      <c r="CJ2354" s="9"/>
      <c r="CK2354" s="9"/>
      <c r="CL2354" s="9"/>
      <c r="CM2354" s="9"/>
      <c r="CN2354" s="9"/>
      <c r="CO2354" s="9"/>
      <c r="CP2354" s="9"/>
      <c r="CQ2354" s="9"/>
      <c r="CR2354" s="9"/>
      <c r="CS2354" s="9"/>
      <c r="CT2354" s="9"/>
      <c r="CU2354" s="9"/>
      <c r="CV2354" s="9"/>
      <c r="CW2354" s="9"/>
      <c r="CX2354" s="9"/>
      <c r="CY2354" s="9"/>
      <c r="CZ2354" s="9"/>
      <c r="DA2354" s="9"/>
      <c r="DB2354" s="9"/>
      <c r="DC2354" s="9"/>
      <c r="DD2354" s="9"/>
      <c r="DE2354" s="9"/>
      <c r="DF2354" s="9"/>
      <c r="DG2354" s="9"/>
      <c r="DH2354" s="9"/>
      <c r="DI2354" s="9"/>
      <c r="DJ2354" s="9"/>
      <c r="DK2354" s="9"/>
      <c r="DL2354" s="9"/>
      <c r="DM2354" s="9"/>
      <c r="DN2354" s="9"/>
      <c r="DO2354" s="9"/>
      <c r="DP2354" s="9"/>
      <c r="DQ2354" s="9"/>
    </row>
    <row r="2355" spans="1:121" hidden="1">
      <c r="A2355" s="9"/>
      <c r="B2355" s="9"/>
      <c r="C2355" s="9"/>
      <c r="D2355" s="9"/>
      <c r="E2355" s="9"/>
      <c r="F2355" s="9"/>
      <c r="G2355" s="9"/>
      <c r="H2355" s="9"/>
      <c r="I2355" s="9"/>
      <c r="J2355" s="9"/>
      <c r="K2355" s="9"/>
      <c r="L2355" s="9"/>
      <c r="M2355" s="9"/>
      <c r="N2355" s="9"/>
      <c r="O2355" s="9"/>
      <c r="P2355" s="9"/>
      <c r="Q2355" s="9"/>
      <c r="R2355" s="9"/>
      <c r="S2355" s="9"/>
      <c r="T2355" s="9"/>
      <c r="U2355" s="9"/>
      <c r="V2355" s="9"/>
      <c r="W2355" s="9"/>
      <c r="X2355" s="9"/>
      <c r="Y2355" s="9"/>
      <c r="Z2355" s="9"/>
      <c r="AA2355" s="9"/>
      <c r="AB2355" s="9"/>
      <c r="AC2355" s="9"/>
      <c r="AD2355" s="9"/>
      <c r="AE2355" s="9"/>
      <c r="AF2355" s="9"/>
      <c r="AG2355" s="9"/>
      <c r="AH2355" s="9"/>
      <c r="AI2355" s="9"/>
      <c r="AJ2355" s="9"/>
      <c r="AK2355" s="9"/>
      <c r="AL2355" s="9"/>
      <c r="AM2355" s="9"/>
      <c r="AN2355" s="9"/>
      <c r="AO2355" s="9"/>
      <c r="AP2355" s="9"/>
      <c r="AQ2355" s="9"/>
      <c r="AR2355" s="9"/>
      <c r="AS2355" s="9"/>
      <c r="AT2355" s="9"/>
      <c r="AU2355" s="9"/>
      <c r="AV2355" s="9"/>
      <c r="AW2355" s="9"/>
      <c r="AX2355" s="9"/>
      <c r="AY2355" s="9"/>
      <c r="AZ2355" s="9"/>
      <c r="BA2355" s="9"/>
      <c r="BB2355" s="9"/>
      <c r="BC2355" s="9"/>
      <c r="BD2355" s="9"/>
      <c r="BE2355" s="9"/>
      <c r="BF2355" s="9"/>
      <c r="BG2355" s="9"/>
      <c r="BH2355" s="9"/>
      <c r="BI2355" s="9"/>
      <c r="BJ2355" s="9"/>
      <c r="BK2355" s="9"/>
      <c r="BL2355" s="9"/>
      <c r="BM2355" s="9"/>
      <c r="BN2355" s="9"/>
      <c r="BO2355" s="9"/>
      <c r="BP2355" s="9"/>
      <c r="BQ2355" s="9"/>
      <c r="BR2355" s="9"/>
      <c r="BS2355" s="9"/>
      <c r="BT2355" s="9"/>
      <c r="BU2355" s="9"/>
      <c r="BV2355" s="9"/>
      <c r="BW2355" s="9"/>
      <c r="BX2355" s="9"/>
      <c r="BY2355" s="9"/>
      <c r="BZ2355" s="9"/>
      <c r="CA2355" s="9"/>
      <c r="CB2355" s="9"/>
      <c r="CC2355" s="9"/>
      <c r="CD2355" s="9"/>
      <c r="CE2355" s="9"/>
      <c r="CF2355" s="9"/>
      <c r="CG2355" s="9"/>
      <c r="CH2355" s="9"/>
      <c r="CI2355" s="9"/>
      <c r="CJ2355" s="9"/>
      <c r="CK2355" s="9"/>
      <c r="CL2355" s="9"/>
      <c r="CM2355" s="9"/>
      <c r="CN2355" s="9"/>
      <c r="CO2355" s="9"/>
      <c r="CP2355" s="9"/>
      <c r="CQ2355" s="9"/>
      <c r="CR2355" s="9"/>
      <c r="CS2355" s="9"/>
      <c r="CT2355" s="9"/>
      <c r="CU2355" s="9"/>
      <c r="CV2355" s="9"/>
      <c r="CW2355" s="9"/>
      <c r="CX2355" s="9"/>
      <c r="CY2355" s="9"/>
      <c r="CZ2355" s="9"/>
      <c r="DA2355" s="9"/>
      <c r="DB2355" s="9"/>
      <c r="DC2355" s="9"/>
      <c r="DD2355" s="9"/>
      <c r="DE2355" s="9"/>
      <c r="DF2355" s="9"/>
      <c r="DG2355" s="9"/>
      <c r="DH2355" s="9"/>
      <c r="DI2355" s="9"/>
      <c r="DJ2355" s="9"/>
      <c r="DK2355" s="9"/>
      <c r="DL2355" s="9"/>
      <c r="DM2355" s="9"/>
      <c r="DN2355" s="9"/>
      <c r="DO2355" s="9"/>
      <c r="DP2355" s="9"/>
      <c r="DQ2355" s="9"/>
    </row>
    <row r="2356" spans="1:121" hidden="1">
      <c r="A2356" s="9"/>
      <c r="B2356" s="9"/>
      <c r="C2356" s="9"/>
      <c r="D2356" s="9"/>
      <c r="E2356" s="9"/>
      <c r="F2356" s="9"/>
      <c r="G2356" s="9"/>
      <c r="H2356" s="9"/>
      <c r="I2356" s="9"/>
      <c r="J2356" s="9"/>
      <c r="K2356" s="9"/>
      <c r="L2356" s="9"/>
      <c r="M2356" s="9"/>
      <c r="N2356" s="9"/>
      <c r="O2356" s="9"/>
      <c r="P2356" s="9"/>
      <c r="Q2356" s="9"/>
      <c r="R2356" s="9"/>
      <c r="S2356" s="9"/>
      <c r="T2356" s="9"/>
      <c r="U2356" s="9"/>
      <c r="V2356" s="9"/>
      <c r="W2356" s="9"/>
      <c r="X2356" s="9"/>
      <c r="Y2356" s="9"/>
      <c r="Z2356" s="9"/>
      <c r="AA2356" s="9"/>
      <c r="AB2356" s="9"/>
      <c r="AC2356" s="9"/>
      <c r="AD2356" s="9"/>
      <c r="AE2356" s="9"/>
      <c r="AF2356" s="9"/>
      <c r="AG2356" s="9"/>
      <c r="AH2356" s="9"/>
      <c r="AI2356" s="9"/>
      <c r="AJ2356" s="9"/>
      <c r="AK2356" s="9"/>
      <c r="AL2356" s="9"/>
      <c r="AM2356" s="9"/>
      <c r="AN2356" s="9"/>
      <c r="AO2356" s="9"/>
      <c r="AP2356" s="9"/>
      <c r="AQ2356" s="9"/>
      <c r="AR2356" s="9"/>
      <c r="AS2356" s="9"/>
      <c r="AT2356" s="9"/>
      <c r="AU2356" s="9"/>
      <c r="AV2356" s="9"/>
      <c r="AW2356" s="9"/>
      <c r="AX2356" s="9"/>
      <c r="AY2356" s="9"/>
      <c r="AZ2356" s="9"/>
      <c r="BA2356" s="9"/>
      <c r="BB2356" s="9"/>
      <c r="BC2356" s="9"/>
      <c r="BD2356" s="9"/>
      <c r="BE2356" s="9"/>
      <c r="BF2356" s="9"/>
      <c r="BG2356" s="9"/>
      <c r="BH2356" s="9"/>
      <c r="BI2356" s="9"/>
      <c r="BJ2356" s="9"/>
      <c r="BK2356" s="9"/>
      <c r="BL2356" s="9"/>
      <c r="BM2356" s="9"/>
      <c r="BN2356" s="9"/>
      <c r="BO2356" s="9"/>
      <c r="BP2356" s="9"/>
      <c r="BQ2356" s="9"/>
      <c r="BR2356" s="9"/>
      <c r="BS2356" s="9"/>
      <c r="BT2356" s="9"/>
      <c r="BU2356" s="9"/>
      <c r="BV2356" s="9"/>
      <c r="BW2356" s="9"/>
      <c r="BX2356" s="9"/>
      <c r="BY2356" s="9"/>
      <c r="BZ2356" s="9"/>
      <c r="CA2356" s="9"/>
      <c r="CB2356" s="9"/>
      <c r="CC2356" s="9"/>
      <c r="CD2356" s="9"/>
      <c r="CE2356" s="9"/>
      <c r="CF2356" s="9"/>
      <c r="CG2356" s="9"/>
      <c r="CH2356" s="9"/>
      <c r="CI2356" s="9"/>
      <c r="CJ2356" s="9"/>
      <c r="CK2356" s="9"/>
      <c r="CL2356" s="9"/>
      <c r="CM2356" s="9"/>
      <c r="CN2356" s="9"/>
      <c r="CO2356" s="9"/>
      <c r="CP2356" s="9"/>
      <c r="CQ2356" s="9"/>
      <c r="CR2356" s="9"/>
      <c r="CS2356" s="9"/>
      <c r="CT2356" s="9"/>
      <c r="CU2356" s="9"/>
      <c r="CV2356" s="9"/>
      <c r="CW2356" s="9"/>
      <c r="CX2356" s="9"/>
      <c r="CY2356" s="9"/>
      <c r="CZ2356" s="9"/>
      <c r="DA2356" s="9"/>
      <c r="DB2356" s="9"/>
      <c r="DC2356" s="9"/>
      <c r="DD2356" s="9"/>
      <c r="DE2356" s="9"/>
      <c r="DF2356" s="9"/>
      <c r="DG2356" s="9"/>
      <c r="DH2356" s="9"/>
      <c r="DI2356" s="9"/>
      <c r="DJ2356" s="9"/>
      <c r="DK2356" s="9"/>
      <c r="DL2356" s="9"/>
      <c r="DM2356" s="9"/>
      <c r="DN2356" s="9"/>
      <c r="DO2356" s="9"/>
      <c r="DP2356" s="9"/>
      <c r="DQ2356" s="9"/>
    </row>
    <row r="2357" spans="1:121" hidden="1">
      <c r="A2357" s="9"/>
      <c r="B2357" s="9"/>
      <c r="C2357" s="9"/>
      <c r="D2357" s="9"/>
      <c r="E2357" s="9"/>
      <c r="F2357" s="9"/>
      <c r="G2357" s="9"/>
      <c r="H2357" s="9"/>
      <c r="I2357" s="9"/>
      <c r="J2357" s="9"/>
      <c r="K2357" s="9"/>
      <c r="L2357" s="9"/>
      <c r="M2357" s="9"/>
      <c r="N2357" s="9"/>
      <c r="O2357" s="9"/>
      <c r="P2357" s="9"/>
      <c r="Q2357" s="9"/>
      <c r="R2357" s="9"/>
      <c r="S2357" s="9"/>
      <c r="T2357" s="9"/>
      <c r="U2357" s="9"/>
      <c r="V2357" s="9"/>
      <c r="W2357" s="9"/>
      <c r="X2357" s="9"/>
      <c r="Y2357" s="9"/>
      <c r="Z2357" s="9"/>
      <c r="AA2357" s="9"/>
      <c r="AB2357" s="9"/>
      <c r="AC2357" s="9"/>
      <c r="AD2357" s="9"/>
      <c r="AE2357" s="9"/>
      <c r="AF2357" s="9"/>
      <c r="AG2357" s="9"/>
      <c r="AH2357" s="9"/>
      <c r="AI2357" s="9"/>
      <c r="AJ2357" s="9"/>
      <c r="AK2357" s="9"/>
      <c r="AL2357" s="9"/>
      <c r="AM2357" s="9"/>
      <c r="AN2357" s="9"/>
      <c r="AO2357" s="9"/>
      <c r="AP2357" s="9"/>
      <c r="AQ2357" s="9"/>
      <c r="AR2357" s="9"/>
      <c r="AS2357" s="9"/>
      <c r="AT2357" s="9"/>
      <c r="AU2357" s="9"/>
      <c r="AV2357" s="9"/>
      <c r="AW2357" s="9"/>
      <c r="AX2357" s="9"/>
      <c r="AY2357" s="9"/>
      <c r="AZ2357" s="9"/>
      <c r="BA2357" s="9"/>
      <c r="BB2357" s="9"/>
      <c r="BC2357" s="9"/>
      <c r="BD2357" s="9"/>
      <c r="BE2357" s="9"/>
      <c r="BF2357" s="9"/>
      <c r="BG2357" s="9"/>
      <c r="BH2357" s="9"/>
      <c r="BI2357" s="9"/>
      <c r="BJ2357" s="9"/>
      <c r="BK2357" s="9"/>
      <c r="BL2357" s="9"/>
      <c r="BM2357" s="9"/>
      <c r="BN2357" s="9"/>
      <c r="BO2357" s="9"/>
      <c r="BP2357" s="9"/>
      <c r="BQ2357" s="9"/>
      <c r="BR2357" s="9"/>
      <c r="BS2357" s="9"/>
      <c r="BT2357" s="9"/>
      <c r="BU2357" s="9"/>
      <c r="BV2357" s="9"/>
      <c r="BW2357" s="9"/>
      <c r="BX2357" s="9"/>
      <c r="BY2357" s="9"/>
      <c r="BZ2357" s="9"/>
      <c r="CA2357" s="9"/>
      <c r="CB2357" s="9"/>
      <c r="CC2357" s="9"/>
      <c r="CD2357" s="9"/>
      <c r="CE2357" s="9"/>
      <c r="CF2357" s="9"/>
      <c r="CG2357" s="9"/>
      <c r="CH2357" s="9"/>
      <c r="CI2357" s="9"/>
      <c r="CJ2357" s="9"/>
      <c r="CK2357" s="9"/>
      <c r="CL2357" s="9"/>
      <c r="CM2357" s="9"/>
      <c r="CN2357" s="9"/>
      <c r="CO2357" s="9"/>
      <c r="CP2357" s="9"/>
      <c r="CQ2357" s="9"/>
      <c r="CR2357" s="9"/>
      <c r="CS2357" s="9"/>
      <c r="CT2357" s="9"/>
      <c r="CU2357" s="9"/>
      <c r="CV2357" s="9"/>
      <c r="CW2357" s="9"/>
      <c r="CX2357" s="9"/>
      <c r="CY2357" s="9"/>
      <c r="CZ2357" s="9"/>
      <c r="DA2357" s="9"/>
      <c r="DB2357" s="9"/>
      <c r="DC2357" s="9"/>
      <c r="DD2357" s="9"/>
      <c r="DE2357" s="9"/>
      <c r="DF2357" s="9"/>
      <c r="DG2357" s="9"/>
      <c r="DH2357" s="9"/>
      <c r="DI2357" s="9"/>
      <c r="DJ2357" s="9"/>
      <c r="DK2357" s="9"/>
      <c r="DL2357" s="9"/>
      <c r="DM2357" s="9"/>
      <c r="DN2357" s="9"/>
      <c r="DO2357" s="9"/>
      <c r="DP2357" s="9"/>
      <c r="DQ2357" s="9"/>
    </row>
    <row r="2358" spans="1:121" hidden="1">
      <c r="A2358" s="9"/>
      <c r="B2358" s="9"/>
      <c r="C2358" s="9"/>
      <c r="D2358" s="9"/>
      <c r="E2358" s="9"/>
      <c r="F2358" s="9"/>
      <c r="G2358" s="9"/>
      <c r="H2358" s="9"/>
      <c r="I2358" s="9"/>
      <c r="J2358" s="9"/>
      <c r="K2358" s="9"/>
      <c r="L2358" s="9"/>
      <c r="M2358" s="9"/>
      <c r="N2358" s="9"/>
      <c r="O2358" s="9"/>
      <c r="P2358" s="9"/>
      <c r="Q2358" s="9"/>
      <c r="R2358" s="9"/>
      <c r="S2358" s="9"/>
      <c r="T2358" s="9"/>
      <c r="U2358" s="9"/>
      <c r="V2358" s="9"/>
      <c r="W2358" s="9"/>
      <c r="X2358" s="9"/>
      <c r="Y2358" s="9"/>
      <c r="Z2358" s="9"/>
      <c r="AA2358" s="9"/>
      <c r="AB2358" s="9"/>
      <c r="AC2358" s="9"/>
      <c r="AD2358" s="9"/>
      <c r="AE2358" s="9"/>
      <c r="AF2358" s="9"/>
      <c r="AG2358" s="9"/>
      <c r="AH2358" s="9"/>
      <c r="AI2358" s="9"/>
      <c r="AJ2358" s="9"/>
      <c r="AK2358" s="9"/>
      <c r="AL2358" s="9"/>
      <c r="AM2358" s="9"/>
      <c r="AN2358" s="9"/>
      <c r="AO2358" s="9"/>
      <c r="AP2358" s="9"/>
      <c r="AQ2358" s="9"/>
      <c r="AR2358" s="9"/>
      <c r="AS2358" s="9"/>
      <c r="AT2358" s="9"/>
      <c r="AU2358" s="9"/>
      <c r="AV2358" s="9"/>
      <c r="AW2358" s="9"/>
      <c r="AX2358" s="9"/>
      <c r="AY2358" s="9"/>
      <c r="AZ2358" s="9"/>
      <c r="BA2358" s="9"/>
      <c r="BB2358" s="9"/>
      <c r="BC2358" s="9"/>
      <c r="BD2358" s="9"/>
      <c r="BE2358" s="9"/>
      <c r="BF2358" s="9"/>
      <c r="BG2358" s="9"/>
      <c r="BH2358" s="9"/>
      <c r="BI2358" s="9"/>
      <c r="BJ2358" s="9"/>
      <c r="BK2358" s="9"/>
      <c r="BL2358" s="9"/>
      <c r="BM2358" s="9"/>
      <c r="BN2358" s="9"/>
      <c r="BO2358" s="9"/>
      <c r="BP2358" s="9"/>
      <c r="BQ2358" s="9"/>
      <c r="BR2358" s="9"/>
      <c r="BS2358" s="9"/>
      <c r="BT2358" s="9"/>
      <c r="BU2358" s="9"/>
      <c r="BV2358" s="9"/>
      <c r="BW2358" s="9"/>
      <c r="BX2358" s="9"/>
      <c r="BY2358" s="9"/>
      <c r="BZ2358" s="9"/>
      <c r="CA2358" s="9"/>
      <c r="CB2358" s="9"/>
      <c r="CC2358" s="9"/>
      <c r="CD2358" s="9"/>
      <c r="CE2358" s="9"/>
      <c r="CF2358" s="9"/>
      <c r="CG2358" s="9"/>
      <c r="CH2358" s="9"/>
      <c r="CI2358" s="9"/>
      <c r="CJ2358" s="9"/>
      <c r="CK2358" s="9"/>
      <c r="CL2358" s="9"/>
      <c r="CM2358" s="9"/>
      <c r="CN2358" s="9"/>
      <c r="CO2358" s="9"/>
      <c r="CP2358" s="9"/>
      <c r="CQ2358" s="9"/>
      <c r="CR2358" s="9"/>
      <c r="CS2358" s="9"/>
      <c r="CT2358" s="9"/>
      <c r="CU2358" s="9"/>
      <c r="CV2358" s="9"/>
      <c r="CW2358" s="9"/>
      <c r="CX2358" s="9"/>
      <c r="CY2358" s="9"/>
      <c r="CZ2358" s="9"/>
      <c r="DA2358" s="9"/>
      <c r="DB2358" s="9"/>
      <c r="DC2358" s="9"/>
      <c r="DD2358" s="9"/>
      <c r="DE2358" s="9"/>
      <c r="DF2358" s="9"/>
      <c r="DG2358" s="9"/>
      <c r="DH2358" s="9"/>
      <c r="DI2358" s="9"/>
      <c r="DJ2358" s="9"/>
      <c r="DK2358" s="9"/>
      <c r="DL2358" s="9"/>
      <c r="DM2358" s="9"/>
      <c r="DN2358" s="9"/>
      <c r="DO2358" s="9"/>
      <c r="DP2358" s="9"/>
      <c r="DQ2358" s="9"/>
    </row>
    <row r="2359" spans="1:121" hidden="1">
      <c r="A2359" s="9"/>
      <c r="B2359" s="9"/>
      <c r="C2359" s="9"/>
      <c r="D2359" s="9"/>
      <c r="E2359" s="9"/>
      <c r="F2359" s="9"/>
      <c r="G2359" s="9"/>
      <c r="H2359" s="9"/>
      <c r="I2359" s="9"/>
      <c r="J2359" s="9"/>
      <c r="K2359" s="9"/>
      <c r="L2359" s="9"/>
      <c r="M2359" s="9"/>
      <c r="N2359" s="9"/>
      <c r="O2359" s="9"/>
      <c r="P2359" s="9"/>
      <c r="Q2359" s="9"/>
      <c r="R2359" s="9"/>
      <c r="S2359" s="9"/>
      <c r="T2359" s="9"/>
      <c r="U2359" s="9"/>
      <c r="V2359" s="9"/>
      <c r="W2359" s="9"/>
      <c r="X2359" s="9"/>
      <c r="Y2359" s="9"/>
      <c r="Z2359" s="9"/>
      <c r="AA2359" s="9"/>
      <c r="AB2359" s="9"/>
      <c r="AC2359" s="9"/>
      <c r="AD2359" s="9"/>
      <c r="AE2359" s="9"/>
      <c r="AF2359" s="9"/>
      <c r="AG2359" s="9"/>
      <c r="AH2359" s="9"/>
      <c r="AI2359" s="9"/>
      <c r="AJ2359" s="9"/>
      <c r="AK2359" s="9"/>
      <c r="AL2359" s="9"/>
      <c r="AM2359" s="9"/>
      <c r="AN2359" s="9"/>
      <c r="AO2359" s="9"/>
      <c r="AP2359" s="9"/>
      <c r="AQ2359" s="9"/>
      <c r="AR2359" s="9"/>
      <c r="AS2359" s="9"/>
      <c r="AT2359" s="9"/>
      <c r="AU2359" s="9"/>
      <c r="AV2359" s="9"/>
      <c r="AW2359" s="9"/>
      <c r="AX2359" s="9"/>
      <c r="AY2359" s="9"/>
      <c r="AZ2359" s="9"/>
      <c r="BA2359" s="9"/>
      <c r="BB2359" s="9"/>
      <c r="BC2359" s="9"/>
      <c r="BD2359" s="9"/>
      <c r="BE2359" s="9"/>
      <c r="BF2359" s="9"/>
      <c r="BG2359" s="9"/>
      <c r="BH2359" s="9"/>
      <c r="BI2359" s="9"/>
      <c r="BJ2359" s="9"/>
      <c r="BK2359" s="9"/>
      <c r="BL2359" s="9"/>
      <c r="BM2359" s="9"/>
      <c r="BN2359" s="9"/>
      <c r="BO2359" s="9"/>
      <c r="BP2359" s="9"/>
      <c r="BQ2359" s="9"/>
      <c r="BR2359" s="9"/>
      <c r="BS2359" s="9"/>
      <c r="BT2359" s="9"/>
      <c r="BU2359" s="9"/>
      <c r="BV2359" s="9"/>
      <c r="BW2359" s="9"/>
      <c r="BX2359" s="9"/>
      <c r="BY2359" s="9"/>
      <c r="BZ2359" s="9"/>
      <c r="CA2359" s="9"/>
      <c r="CB2359" s="9"/>
      <c r="CC2359" s="9"/>
      <c r="CD2359" s="9"/>
      <c r="CE2359" s="9"/>
      <c r="CF2359" s="9"/>
      <c r="CG2359" s="9"/>
      <c r="CH2359" s="9"/>
      <c r="CI2359" s="9"/>
      <c r="CJ2359" s="9"/>
      <c r="CK2359" s="9"/>
      <c r="CL2359" s="9"/>
      <c r="CM2359" s="9"/>
      <c r="CN2359" s="9"/>
      <c r="CO2359" s="9"/>
      <c r="CP2359" s="9"/>
      <c r="CQ2359" s="9"/>
      <c r="CR2359" s="9"/>
      <c r="CS2359" s="9"/>
      <c r="CT2359" s="9"/>
      <c r="CU2359" s="9"/>
      <c r="CV2359" s="9"/>
      <c r="CW2359" s="9"/>
      <c r="CX2359" s="9"/>
      <c r="CY2359" s="9"/>
      <c r="CZ2359" s="9"/>
      <c r="DA2359" s="9"/>
      <c r="DB2359" s="9"/>
      <c r="DC2359" s="9"/>
      <c r="DD2359" s="9"/>
      <c r="DE2359" s="9"/>
      <c r="DF2359" s="9"/>
      <c r="DG2359" s="9"/>
      <c r="DH2359" s="9"/>
      <c r="DI2359" s="9"/>
      <c r="DJ2359" s="9"/>
      <c r="DK2359" s="9"/>
      <c r="DL2359" s="9"/>
      <c r="DM2359" s="9"/>
      <c r="DN2359" s="9"/>
      <c r="DO2359" s="9"/>
      <c r="DP2359" s="9"/>
      <c r="DQ2359" s="9"/>
    </row>
    <row r="2360" spans="1:121" hidden="1">
      <c r="A2360" s="9"/>
      <c r="B2360" s="9"/>
      <c r="C2360" s="9"/>
      <c r="D2360" s="9"/>
      <c r="E2360" s="9"/>
      <c r="F2360" s="9"/>
      <c r="G2360" s="9"/>
      <c r="H2360" s="9"/>
      <c r="I2360" s="9"/>
      <c r="J2360" s="9"/>
      <c r="K2360" s="9"/>
      <c r="L2360" s="9"/>
      <c r="M2360" s="9"/>
      <c r="N2360" s="9"/>
      <c r="O2360" s="9"/>
      <c r="P2360" s="9"/>
      <c r="Q2360" s="9"/>
      <c r="R2360" s="9"/>
      <c r="S2360" s="9"/>
      <c r="T2360" s="9"/>
      <c r="U2360" s="9"/>
      <c r="V2360" s="9"/>
      <c r="W2360" s="9"/>
      <c r="X2360" s="9"/>
      <c r="Y2360" s="9"/>
      <c r="Z2360" s="9"/>
      <c r="AA2360" s="9"/>
      <c r="AB2360" s="9"/>
      <c r="AC2360" s="9"/>
      <c r="AD2360" s="9"/>
      <c r="AE2360" s="9"/>
      <c r="AF2360" s="9"/>
      <c r="AG2360" s="9"/>
      <c r="AH2360" s="9"/>
      <c r="AI2360" s="9"/>
      <c r="AJ2360" s="9"/>
      <c r="AK2360" s="9"/>
      <c r="AL2360" s="9"/>
      <c r="AM2360" s="9"/>
      <c r="AN2360" s="9"/>
      <c r="AO2360" s="9"/>
      <c r="AP2360" s="9"/>
      <c r="AQ2360" s="9"/>
      <c r="AR2360" s="9"/>
      <c r="AS2360" s="9"/>
      <c r="AT2360" s="9"/>
      <c r="AU2360" s="9"/>
      <c r="AV2360" s="9"/>
      <c r="AW2360" s="9"/>
      <c r="AX2360" s="9"/>
      <c r="AY2360" s="9"/>
      <c r="AZ2360" s="9"/>
      <c r="BA2360" s="9"/>
      <c r="BB2360" s="9"/>
      <c r="BC2360" s="9"/>
      <c r="BD2360" s="9"/>
      <c r="BE2360" s="9"/>
      <c r="BF2360" s="9"/>
      <c r="BG2360" s="9"/>
      <c r="BH2360" s="9"/>
      <c r="BI2360" s="9"/>
      <c r="BJ2360" s="9"/>
      <c r="BK2360" s="9"/>
      <c r="BL2360" s="9"/>
      <c r="BM2360" s="9"/>
      <c r="BN2360" s="9"/>
      <c r="BO2360" s="9"/>
      <c r="BP2360" s="9"/>
      <c r="BQ2360" s="9"/>
      <c r="BR2360" s="9"/>
      <c r="BS2360" s="9"/>
      <c r="BT2360" s="9"/>
      <c r="BU2360" s="9"/>
      <c r="BV2360" s="9"/>
      <c r="BW2360" s="9"/>
      <c r="BX2360" s="9"/>
      <c r="BY2360" s="9"/>
      <c r="BZ2360" s="9"/>
      <c r="CA2360" s="9"/>
      <c r="CB2360" s="9"/>
      <c r="CC2360" s="9"/>
      <c r="CD2360" s="9"/>
      <c r="CE2360" s="9"/>
      <c r="CF2360" s="9"/>
      <c r="CG2360" s="9"/>
      <c r="CH2360" s="9"/>
      <c r="CI2360" s="9"/>
      <c r="CJ2360" s="9"/>
      <c r="CK2360" s="9"/>
      <c r="CL2360" s="9"/>
      <c r="CM2360" s="9"/>
      <c r="CN2360" s="9"/>
      <c r="CO2360" s="9"/>
      <c r="CP2360" s="9"/>
      <c r="CQ2360" s="9"/>
      <c r="CR2360" s="9"/>
      <c r="CS2360" s="9"/>
      <c r="CT2360" s="9"/>
      <c r="CU2360" s="9"/>
      <c r="CV2360" s="9"/>
      <c r="CW2360" s="9"/>
      <c r="CX2360" s="9"/>
      <c r="CY2360" s="9"/>
      <c r="CZ2360" s="9"/>
      <c r="DA2360" s="9"/>
      <c r="DB2360" s="9"/>
      <c r="DC2360" s="9"/>
      <c r="DD2360" s="9"/>
      <c r="DE2360" s="9"/>
      <c r="DF2360" s="9"/>
      <c r="DG2360" s="9"/>
      <c r="DH2360" s="9"/>
      <c r="DI2360" s="9"/>
      <c r="DJ2360" s="9"/>
      <c r="DK2360" s="9"/>
      <c r="DL2360" s="9"/>
      <c r="DM2360" s="9"/>
      <c r="DN2360" s="9"/>
      <c r="DO2360" s="9"/>
      <c r="DP2360" s="9"/>
      <c r="DQ2360" s="9"/>
    </row>
    <row r="2361" spans="1:121" hidden="1">
      <c r="A2361" s="9"/>
      <c r="B2361" s="9"/>
      <c r="C2361" s="9"/>
      <c r="D2361" s="9"/>
      <c r="E2361" s="9"/>
      <c r="F2361" s="9"/>
      <c r="G2361" s="9"/>
      <c r="H2361" s="9"/>
      <c r="I2361" s="9"/>
      <c r="J2361" s="9"/>
      <c r="K2361" s="9"/>
      <c r="L2361" s="9"/>
      <c r="M2361" s="9"/>
      <c r="N2361" s="9"/>
      <c r="O2361" s="9"/>
      <c r="P2361" s="9"/>
      <c r="Q2361" s="9"/>
      <c r="R2361" s="9"/>
      <c r="S2361" s="9"/>
      <c r="T2361" s="9"/>
      <c r="U2361" s="9"/>
      <c r="V2361" s="9"/>
      <c r="W2361" s="9"/>
      <c r="X2361" s="9"/>
      <c r="Y2361" s="9"/>
      <c r="Z2361" s="9"/>
      <c r="AA2361" s="9"/>
      <c r="AB2361" s="9"/>
      <c r="AC2361" s="9"/>
      <c r="AD2361" s="9"/>
      <c r="AE2361" s="9"/>
      <c r="AF2361" s="9"/>
      <c r="AG2361" s="9"/>
      <c r="AH2361" s="9"/>
      <c r="AI2361" s="9"/>
      <c r="AJ2361" s="9"/>
      <c r="AK2361" s="9"/>
      <c r="AL2361" s="9"/>
      <c r="AM2361" s="9"/>
      <c r="AN2361" s="9"/>
      <c r="AO2361" s="9"/>
      <c r="AP2361" s="9"/>
      <c r="AQ2361" s="9"/>
      <c r="AR2361" s="9"/>
      <c r="AS2361" s="9"/>
      <c r="AT2361" s="9"/>
      <c r="AU2361" s="9"/>
      <c r="AV2361" s="9"/>
      <c r="AW2361" s="9"/>
      <c r="AX2361" s="9"/>
      <c r="AY2361" s="9"/>
      <c r="AZ2361" s="9"/>
      <c r="BA2361" s="9"/>
      <c r="BB2361" s="9"/>
      <c r="BC2361" s="9"/>
      <c r="BD2361" s="9"/>
      <c r="BE2361" s="9"/>
      <c r="BF2361" s="9"/>
      <c r="BG2361" s="9"/>
      <c r="BH2361" s="9"/>
      <c r="BI2361" s="9"/>
      <c r="BJ2361" s="9"/>
      <c r="BK2361" s="9"/>
      <c r="BL2361" s="9"/>
      <c r="BM2361" s="9"/>
      <c r="BN2361" s="9"/>
      <c r="BO2361" s="9"/>
      <c r="BP2361" s="9"/>
      <c r="BQ2361" s="9"/>
      <c r="BR2361" s="9"/>
      <c r="BS2361" s="9"/>
      <c r="BT2361" s="9"/>
      <c r="BU2361" s="9"/>
      <c r="BV2361" s="9"/>
      <c r="BW2361" s="9"/>
      <c r="BX2361" s="9"/>
      <c r="BY2361" s="9"/>
      <c r="BZ2361" s="9"/>
      <c r="CA2361" s="9"/>
      <c r="CB2361" s="9"/>
      <c r="CC2361" s="9"/>
      <c r="CD2361" s="9"/>
      <c r="CE2361" s="9"/>
      <c r="CF2361" s="9"/>
      <c r="CG2361" s="9"/>
      <c r="CH2361" s="9"/>
      <c r="CI2361" s="9"/>
      <c r="CJ2361" s="9"/>
      <c r="CK2361" s="9"/>
      <c r="CL2361" s="9"/>
      <c r="CM2361" s="9"/>
      <c r="CN2361" s="9"/>
      <c r="CO2361" s="9"/>
      <c r="CP2361" s="9"/>
      <c r="CQ2361" s="9"/>
      <c r="CR2361" s="9"/>
      <c r="CS2361" s="9"/>
      <c r="CT2361" s="9"/>
      <c r="CU2361" s="9"/>
      <c r="CV2361" s="9"/>
      <c r="CW2361" s="9"/>
      <c r="CX2361" s="9"/>
      <c r="CY2361" s="9"/>
      <c r="CZ2361" s="9"/>
      <c r="DA2361" s="9"/>
      <c r="DB2361" s="9"/>
      <c r="DC2361" s="9"/>
      <c r="DD2361" s="9"/>
      <c r="DE2361" s="9"/>
      <c r="DF2361" s="9"/>
      <c r="DG2361" s="9"/>
      <c r="DH2361" s="9"/>
      <c r="DI2361" s="9"/>
      <c r="DJ2361" s="9"/>
      <c r="DK2361" s="9"/>
      <c r="DL2361" s="9"/>
      <c r="DM2361" s="9"/>
      <c r="DN2361" s="9"/>
      <c r="DO2361" s="9"/>
      <c r="DP2361" s="9"/>
      <c r="DQ2361" s="9"/>
    </row>
    <row r="2362" spans="1:121" hidden="1">
      <c r="A2362" s="9"/>
      <c r="B2362" s="9"/>
      <c r="C2362" s="9"/>
      <c r="D2362" s="9"/>
      <c r="E2362" s="9"/>
      <c r="F2362" s="9"/>
      <c r="G2362" s="9"/>
      <c r="H2362" s="9"/>
      <c r="I2362" s="9"/>
      <c r="J2362" s="9"/>
      <c r="K2362" s="9"/>
      <c r="L2362" s="9"/>
      <c r="M2362" s="9"/>
      <c r="N2362" s="9"/>
      <c r="O2362" s="9"/>
      <c r="P2362" s="9"/>
      <c r="Q2362" s="9"/>
      <c r="R2362" s="9"/>
      <c r="S2362" s="9"/>
      <c r="T2362" s="9"/>
      <c r="U2362" s="9"/>
      <c r="V2362" s="9"/>
      <c r="W2362" s="9"/>
      <c r="X2362" s="9"/>
      <c r="Y2362" s="9"/>
      <c r="Z2362" s="9"/>
      <c r="AA2362" s="9"/>
      <c r="AB2362" s="9"/>
      <c r="AC2362" s="9"/>
      <c r="AD2362" s="9"/>
      <c r="AE2362" s="9"/>
      <c r="AF2362" s="9"/>
      <c r="AG2362" s="9"/>
      <c r="AH2362" s="9"/>
      <c r="AI2362" s="9"/>
      <c r="AJ2362" s="9"/>
      <c r="AK2362" s="9"/>
      <c r="AL2362" s="9"/>
      <c r="AM2362" s="9"/>
      <c r="AN2362" s="9"/>
      <c r="AO2362" s="9"/>
      <c r="AP2362" s="9"/>
      <c r="AQ2362" s="9"/>
      <c r="AR2362" s="9"/>
      <c r="AS2362" s="9"/>
      <c r="AT2362" s="9"/>
      <c r="AU2362" s="9"/>
      <c r="AV2362" s="9"/>
      <c r="AW2362" s="9"/>
      <c r="AX2362" s="9"/>
      <c r="AY2362" s="9"/>
      <c r="AZ2362" s="9"/>
      <c r="BA2362" s="9"/>
      <c r="BB2362" s="9"/>
      <c r="BC2362" s="9"/>
      <c r="BD2362" s="9"/>
      <c r="BE2362" s="9"/>
      <c r="BF2362" s="9"/>
      <c r="BG2362" s="9"/>
      <c r="BH2362" s="9"/>
      <c r="BI2362" s="9"/>
      <c r="BJ2362" s="9"/>
      <c r="BK2362" s="9"/>
      <c r="BL2362" s="9"/>
      <c r="BM2362" s="9"/>
      <c r="BN2362" s="9"/>
      <c r="BO2362" s="9"/>
      <c r="BP2362" s="9"/>
      <c r="BQ2362" s="9"/>
      <c r="BR2362" s="9"/>
      <c r="BS2362" s="9"/>
      <c r="BT2362" s="9"/>
      <c r="BU2362" s="9"/>
      <c r="BV2362" s="9"/>
      <c r="BW2362" s="9"/>
      <c r="BX2362" s="9"/>
      <c r="BY2362" s="9"/>
      <c r="BZ2362" s="9"/>
      <c r="CA2362" s="9"/>
      <c r="CB2362" s="9"/>
      <c r="CC2362" s="9"/>
      <c r="CD2362" s="9"/>
      <c r="CE2362" s="9"/>
      <c r="CF2362" s="9"/>
      <c r="CG2362" s="9"/>
      <c r="CH2362" s="9"/>
      <c r="CI2362" s="9"/>
      <c r="CJ2362" s="9"/>
      <c r="CK2362" s="9"/>
      <c r="CL2362" s="9"/>
      <c r="CM2362" s="9"/>
      <c r="CN2362" s="9"/>
      <c r="CO2362" s="9"/>
      <c r="CP2362" s="9"/>
      <c r="CQ2362" s="9"/>
      <c r="CR2362" s="9"/>
      <c r="CS2362" s="9"/>
      <c r="CT2362" s="9"/>
      <c r="CU2362" s="9"/>
      <c r="CV2362" s="9"/>
      <c r="CW2362" s="9"/>
      <c r="CX2362" s="9"/>
      <c r="CY2362" s="9"/>
      <c r="CZ2362" s="9"/>
      <c r="DA2362" s="9"/>
      <c r="DB2362" s="9"/>
      <c r="DC2362" s="9"/>
      <c r="DD2362" s="9"/>
      <c r="DE2362" s="9"/>
      <c r="DF2362" s="9"/>
      <c r="DG2362" s="9"/>
      <c r="DH2362" s="9"/>
      <c r="DI2362" s="9"/>
      <c r="DJ2362" s="9"/>
      <c r="DK2362" s="9"/>
      <c r="DL2362" s="9"/>
      <c r="DM2362" s="9"/>
      <c r="DN2362" s="9"/>
      <c r="DO2362" s="9"/>
      <c r="DP2362" s="9"/>
      <c r="DQ2362" s="9"/>
    </row>
    <row r="2363" spans="1:121" hidden="1">
      <c r="A2363" s="9"/>
      <c r="B2363" s="9"/>
      <c r="C2363" s="9"/>
      <c r="D2363" s="9"/>
      <c r="E2363" s="9"/>
      <c r="F2363" s="9"/>
      <c r="G2363" s="9"/>
      <c r="H2363" s="9"/>
      <c r="I2363" s="9"/>
      <c r="J2363" s="9"/>
      <c r="K2363" s="9"/>
      <c r="L2363" s="9"/>
      <c r="M2363" s="9"/>
      <c r="N2363" s="9"/>
      <c r="O2363" s="9"/>
      <c r="P2363" s="9"/>
      <c r="Q2363" s="9"/>
      <c r="R2363" s="9"/>
      <c r="S2363" s="9"/>
      <c r="T2363" s="9"/>
      <c r="U2363" s="9"/>
      <c r="V2363" s="9"/>
      <c r="W2363" s="9"/>
      <c r="X2363" s="9"/>
      <c r="Y2363" s="9"/>
      <c r="Z2363" s="9"/>
      <c r="AA2363" s="9"/>
      <c r="AB2363" s="9"/>
      <c r="AC2363" s="9"/>
      <c r="AD2363" s="9"/>
      <c r="AE2363" s="9"/>
      <c r="AF2363" s="9"/>
      <c r="AG2363" s="9"/>
      <c r="AH2363" s="9"/>
      <c r="AI2363" s="9"/>
      <c r="AJ2363" s="9"/>
      <c r="AK2363" s="9"/>
      <c r="AL2363" s="9"/>
      <c r="AM2363" s="9"/>
      <c r="AN2363" s="9"/>
      <c r="AO2363" s="9"/>
      <c r="AP2363" s="9"/>
      <c r="AQ2363" s="9"/>
      <c r="AR2363" s="9"/>
      <c r="AS2363" s="9"/>
      <c r="AT2363" s="9"/>
      <c r="AU2363" s="9"/>
      <c r="AV2363" s="9"/>
      <c r="AW2363" s="9"/>
      <c r="AX2363" s="9"/>
      <c r="AY2363" s="9"/>
      <c r="AZ2363" s="9"/>
      <c r="BA2363" s="9"/>
      <c r="BB2363" s="9"/>
      <c r="BC2363" s="9"/>
      <c r="BD2363" s="9"/>
      <c r="BE2363" s="9"/>
      <c r="BF2363" s="9"/>
      <c r="BG2363" s="9"/>
      <c r="BH2363" s="9"/>
      <c r="BI2363" s="9"/>
      <c r="BJ2363" s="9"/>
      <c r="BK2363" s="9"/>
      <c r="BL2363" s="9"/>
      <c r="BM2363" s="9"/>
      <c r="BN2363" s="9"/>
      <c r="BO2363" s="9"/>
      <c r="BP2363" s="9"/>
      <c r="BQ2363" s="9"/>
      <c r="BR2363" s="9"/>
      <c r="BS2363" s="9"/>
      <c r="BT2363" s="9"/>
      <c r="BU2363" s="9"/>
      <c r="BV2363" s="9"/>
      <c r="BW2363" s="9"/>
      <c r="BX2363" s="9"/>
      <c r="BY2363" s="9"/>
      <c r="BZ2363" s="9"/>
      <c r="CA2363" s="9"/>
      <c r="CB2363" s="9"/>
      <c r="CC2363" s="9"/>
      <c r="CD2363" s="9"/>
      <c r="CE2363" s="9"/>
      <c r="CF2363" s="9"/>
      <c r="CG2363" s="9"/>
      <c r="CH2363" s="9"/>
      <c r="CI2363" s="9"/>
      <c r="CJ2363" s="9"/>
      <c r="CK2363" s="9"/>
      <c r="CL2363" s="9"/>
      <c r="CM2363" s="9"/>
      <c r="CN2363" s="9"/>
      <c r="CO2363" s="9"/>
      <c r="CP2363" s="9"/>
      <c r="CQ2363" s="9"/>
      <c r="CR2363" s="9"/>
      <c r="CS2363" s="9"/>
      <c r="CT2363" s="9"/>
      <c r="CU2363" s="9"/>
      <c r="CV2363" s="9"/>
      <c r="CW2363" s="9"/>
      <c r="CX2363" s="9"/>
      <c r="CY2363" s="9"/>
      <c r="CZ2363" s="9"/>
      <c r="DA2363" s="9"/>
      <c r="DB2363" s="9"/>
      <c r="DC2363" s="9"/>
      <c r="DD2363" s="9"/>
      <c r="DE2363" s="9"/>
      <c r="DF2363" s="9"/>
      <c r="DG2363" s="9"/>
      <c r="DH2363" s="9"/>
      <c r="DI2363" s="9"/>
      <c r="DJ2363" s="9"/>
      <c r="DK2363" s="9"/>
      <c r="DL2363" s="9"/>
      <c r="DM2363" s="9"/>
      <c r="DN2363" s="9"/>
      <c r="DO2363" s="9"/>
      <c r="DP2363" s="9"/>
      <c r="DQ2363" s="9"/>
    </row>
    <row r="2364" spans="1:121" hidden="1">
      <c r="A2364" s="9"/>
      <c r="B2364" s="9"/>
      <c r="C2364" s="9"/>
      <c r="D2364" s="9"/>
      <c r="E2364" s="9"/>
      <c r="F2364" s="9"/>
      <c r="G2364" s="9"/>
      <c r="H2364" s="9"/>
      <c r="I2364" s="9"/>
      <c r="J2364" s="9"/>
      <c r="K2364" s="9"/>
      <c r="L2364" s="9"/>
      <c r="M2364" s="9"/>
      <c r="N2364" s="9"/>
      <c r="O2364" s="9"/>
      <c r="P2364" s="9"/>
      <c r="Q2364" s="9"/>
      <c r="R2364" s="9"/>
      <c r="S2364" s="9"/>
      <c r="T2364" s="9"/>
      <c r="U2364" s="9"/>
      <c r="V2364" s="9"/>
      <c r="W2364" s="9"/>
      <c r="X2364" s="9"/>
      <c r="Y2364" s="9"/>
      <c r="Z2364" s="9"/>
      <c r="AA2364" s="9"/>
      <c r="AB2364" s="9"/>
      <c r="AC2364" s="9"/>
      <c r="AD2364" s="9"/>
      <c r="AE2364" s="9"/>
      <c r="AF2364" s="9"/>
      <c r="AG2364" s="9"/>
      <c r="AH2364" s="9"/>
      <c r="AI2364" s="9"/>
      <c r="AJ2364" s="9"/>
      <c r="AK2364" s="9"/>
      <c r="AL2364" s="9"/>
      <c r="AM2364" s="9"/>
      <c r="AN2364" s="9"/>
      <c r="AO2364" s="9"/>
      <c r="AP2364" s="9"/>
      <c r="AQ2364" s="9"/>
      <c r="AR2364" s="9"/>
      <c r="AS2364" s="9"/>
      <c r="AT2364" s="9"/>
      <c r="AU2364" s="9"/>
      <c r="AV2364" s="9"/>
      <c r="AW2364" s="9"/>
      <c r="AX2364" s="9"/>
      <c r="AY2364" s="9"/>
      <c r="AZ2364" s="9"/>
      <c r="BA2364" s="9"/>
      <c r="BB2364" s="9"/>
      <c r="BC2364" s="9"/>
      <c r="BD2364" s="9"/>
      <c r="BE2364" s="9"/>
      <c r="BF2364" s="9"/>
      <c r="BG2364" s="9"/>
      <c r="BH2364" s="9"/>
      <c r="BI2364" s="9"/>
      <c r="BJ2364" s="9"/>
      <c r="BK2364" s="9"/>
      <c r="BL2364" s="9"/>
      <c r="BM2364" s="9"/>
      <c r="BN2364" s="9"/>
      <c r="BO2364" s="9"/>
      <c r="BP2364" s="9"/>
      <c r="BQ2364" s="9"/>
      <c r="BR2364" s="9"/>
      <c r="BS2364" s="9"/>
      <c r="BT2364" s="9"/>
      <c r="BU2364" s="9"/>
      <c r="BV2364" s="9"/>
      <c r="BW2364" s="9"/>
      <c r="BX2364" s="9"/>
      <c r="BY2364" s="9"/>
      <c r="BZ2364" s="9"/>
      <c r="CA2364" s="9"/>
      <c r="CB2364" s="9"/>
      <c r="CC2364" s="9"/>
      <c r="CD2364" s="9"/>
      <c r="CE2364" s="9"/>
      <c r="CF2364" s="9"/>
      <c r="CG2364" s="9"/>
      <c r="CH2364" s="9"/>
      <c r="CI2364" s="9"/>
      <c r="CJ2364" s="9"/>
      <c r="CK2364" s="9"/>
      <c r="CL2364" s="9"/>
      <c r="CM2364" s="9"/>
      <c r="CN2364" s="9"/>
      <c r="CO2364" s="9"/>
      <c r="CP2364" s="9"/>
      <c r="CQ2364" s="9"/>
      <c r="CR2364" s="9"/>
      <c r="CS2364" s="9"/>
      <c r="CT2364" s="9"/>
      <c r="CU2364" s="9"/>
      <c r="CV2364" s="9"/>
      <c r="CW2364" s="9"/>
      <c r="CX2364" s="9"/>
      <c r="CY2364" s="9"/>
      <c r="CZ2364" s="9"/>
      <c r="DA2364" s="9"/>
      <c r="DB2364" s="9"/>
      <c r="DC2364" s="9"/>
      <c r="DD2364" s="9"/>
      <c r="DE2364" s="9"/>
      <c r="DF2364" s="9"/>
      <c r="DG2364" s="9"/>
      <c r="DH2364" s="9"/>
      <c r="DI2364" s="9"/>
      <c r="DJ2364" s="9"/>
      <c r="DK2364" s="9"/>
      <c r="DL2364" s="9"/>
      <c r="DM2364" s="9"/>
      <c r="DN2364" s="9"/>
      <c r="DO2364" s="9"/>
      <c r="DP2364" s="9"/>
      <c r="DQ2364" s="9"/>
    </row>
    <row r="2365" spans="1:121" hidden="1">
      <c r="A2365" s="9"/>
      <c r="B2365" s="9"/>
      <c r="C2365" s="9"/>
      <c r="D2365" s="9"/>
      <c r="E2365" s="9"/>
      <c r="F2365" s="9"/>
      <c r="G2365" s="9"/>
      <c r="H2365" s="9"/>
      <c r="I2365" s="9"/>
      <c r="J2365" s="9"/>
      <c r="K2365" s="9"/>
      <c r="L2365" s="9"/>
      <c r="M2365" s="9"/>
      <c r="N2365" s="9"/>
      <c r="O2365" s="9"/>
      <c r="P2365" s="9"/>
      <c r="Q2365" s="9"/>
      <c r="R2365" s="9"/>
      <c r="S2365" s="9"/>
      <c r="T2365" s="9"/>
      <c r="U2365" s="9"/>
      <c r="V2365" s="9"/>
      <c r="W2365" s="9"/>
      <c r="X2365" s="9"/>
      <c r="Y2365" s="9"/>
      <c r="Z2365" s="9"/>
      <c r="AA2365" s="9"/>
      <c r="AB2365" s="9"/>
      <c r="AC2365" s="9"/>
      <c r="AD2365" s="9"/>
      <c r="AE2365" s="9"/>
      <c r="AF2365" s="9"/>
      <c r="AG2365" s="9"/>
      <c r="AH2365" s="9"/>
      <c r="AI2365" s="9"/>
      <c r="AJ2365" s="9"/>
      <c r="AK2365" s="9"/>
      <c r="AL2365" s="9"/>
      <c r="AM2365" s="9"/>
      <c r="AN2365" s="9"/>
      <c r="AO2365" s="9"/>
      <c r="AP2365" s="9"/>
      <c r="AQ2365" s="9"/>
      <c r="AR2365" s="9"/>
      <c r="AS2365" s="9"/>
      <c r="AT2365" s="9"/>
      <c r="AU2365" s="9"/>
      <c r="AV2365" s="9"/>
      <c r="AW2365" s="9"/>
      <c r="AX2365" s="9"/>
      <c r="AY2365" s="9"/>
      <c r="AZ2365" s="9"/>
      <c r="BA2365" s="9"/>
      <c r="BB2365" s="9"/>
      <c r="BC2365" s="9"/>
      <c r="BD2365" s="9"/>
      <c r="BE2365" s="9"/>
      <c r="BF2365" s="9"/>
      <c r="BG2365" s="9"/>
      <c r="BH2365" s="9"/>
      <c r="BI2365" s="9"/>
      <c r="BJ2365" s="9"/>
      <c r="BK2365" s="9"/>
      <c r="BL2365" s="9"/>
      <c r="BM2365" s="9"/>
      <c r="BN2365" s="9"/>
      <c r="BO2365" s="9"/>
      <c r="BP2365" s="9"/>
      <c r="BQ2365" s="9"/>
      <c r="BR2365" s="9"/>
      <c r="BS2365" s="9"/>
      <c r="BT2365" s="9"/>
      <c r="BU2365" s="9"/>
      <c r="BV2365" s="9"/>
      <c r="BW2365" s="9"/>
      <c r="BX2365" s="9"/>
      <c r="BY2365" s="9"/>
      <c r="BZ2365" s="9"/>
      <c r="CA2365" s="9"/>
      <c r="CB2365" s="9"/>
      <c r="CC2365" s="9"/>
      <c r="CD2365" s="9"/>
      <c r="CE2365" s="9"/>
      <c r="CF2365" s="9"/>
      <c r="CG2365" s="9"/>
      <c r="CH2365" s="9"/>
      <c r="CI2365" s="9"/>
      <c r="CJ2365" s="9"/>
      <c r="CK2365" s="9"/>
      <c r="CL2365" s="9"/>
      <c r="CM2365" s="9"/>
      <c r="CN2365" s="9"/>
      <c r="CO2365" s="9"/>
      <c r="CP2365" s="9"/>
      <c r="CQ2365" s="9"/>
      <c r="CR2365" s="9"/>
      <c r="CS2365" s="9"/>
      <c r="CT2365" s="9"/>
      <c r="CU2365" s="9"/>
      <c r="CV2365" s="9"/>
      <c r="CW2365" s="9"/>
      <c r="CX2365" s="9"/>
      <c r="CY2365" s="9"/>
      <c r="CZ2365" s="9"/>
      <c r="DA2365" s="9"/>
      <c r="DB2365" s="9"/>
      <c r="DC2365" s="9"/>
      <c r="DD2365" s="9"/>
      <c r="DE2365" s="9"/>
      <c r="DF2365" s="9"/>
      <c r="DG2365" s="9"/>
      <c r="DH2365" s="9"/>
      <c r="DI2365" s="9"/>
      <c r="DJ2365" s="9"/>
      <c r="DK2365" s="9"/>
      <c r="DL2365" s="9"/>
      <c r="DM2365" s="9"/>
      <c r="DN2365" s="9"/>
      <c r="DO2365" s="9"/>
      <c r="DP2365" s="9"/>
      <c r="DQ2365" s="9"/>
    </row>
    <row r="2366" spans="1:121" hidden="1">
      <c r="A2366" s="9"/>
      <c r="B2366" s="9"/>
      <c r="C2366" s="9"/>
      <c r="D2366" s="9"/>
      <c r="E2366" s="9"/>
      <c r="F2366" s="9"/>
      <c r="G2366" s="9"/>
      <c r="H2366" s="9"/>
      <c r="I2366" s="9"/>
      <c r="J2366" s="9"/>
      <c r="K2366" s="9"/>
      <c r="L2366" s="9"/>
      <c r="M2366" s="9"/>
      <c r="N2366" s="9"/>
      <c r="O2366" s="9"/>
      <c r="P2366" s="9"/>
      <c r="Q2366" s="9"/>
      <c r="R2366" s="9"/>
      <c r="S2366" s="9"/>
      <c r="T2366" s="9"/>
      <c r="U2366" s="9"/>
      <c r="V2366" s="9"/>
      <c r="W2366" s="9"/>
      <c r="X2366" s="9"/>
      <c r="Y2366" s="9"/>
      <c r="Z2366" s="9"/>
      <c r="AA2366" s="9"/>
      <c r="AB2366" s="9"/>
      <c r="AC2366" s="9"/>
      <c r="AD2366" s="9"/>
      <c r="AE2366" s="9"/>
      <c r="AF2366" s="9"/>
      <c r="AG2366" s="9"/>
      <c r="AH2366" s="9"/>
      <c r="AI2366" s="9"/>
      <c r="AJ2366" s="9"/>
      <c r="AK2366" s="9"/>
      <c r="AL2366" s="9"/>
      <c r="AM2366" s="9"/>
      <c r="AN2366" s="9"/>
      <c r="AO2366" s="9"/>
      <c r="AP2366" s="9"/>
      <c r="AQ2366" s="9"/>
      <c r="AR2366" s="9"/>
      <c r="AS2366" s="9"/>
      <c r="AT2366" s="9"/>
      <c r="AU2366" s="9"/>
      <c r="AV2366" s="9"/>
      <c r="AW2366" s="9"/>
      <c r="AX2366" s="9"/>
      <c r="AY2366" s="9"/>
      <c r="AZ2366" s="9"/>
      <c r="BA2366" s="9"/>
      <c r="BB2366" s="9"/>
      <c r="BC2366" s="9"/>
      <c r="BD2366" s="9"/>
      <c r="BE2366" s="9"/>
      <c r="BF2366" s="9"/>
      <c r="BG2366" s="9"/>
      <c r="BH2366" s="9"/>
      <c r="BI2366" s="9"/>
      <c r="BJ2366" s="9"/>
      <c r="BK2366" s="9"/>
      <c r="BL2366" s="9"/>
      <c r="BM2366" s="9"/>
      <c r="BN2366" s="9"/>
      <c r="BO2366" s="9"/>
      <c r="BP2366" s="9"/>
      <c r="BQ2366" s="9"/>
      <c r="BR2366" s="9"/>
      <c r="BS2366" s="9"/>
      <c r="BT2366" s="9"/>
      <c r="BU2366" s="9"/>
      <c r="BV2366" s="9"/>
      <c r="BW2366" s="9"/>
      <c r="BX2366" s="9"/>
      <c r="BY2366" s="9"/>
      <c r="BZ2366" s="9"/>
      <c r="CA2366" s="9"/>
      <c r="CB2366" s="9"/>
      <c r="CC2366" s="9"/>
      <c r="CD2366" s="9"/>
      <c r="CE2366" s="9"/>
      <c r="CF2366" s="9"/>
      <c r="CG2366" s="9"/>
      <c r="CH2366" s="9"/>
      <c r="CI2366" s="9"/>
      <c r="CJ2366" s="9"/>
      <c r="CK2366" s="9"/>
      <c r="CL2366" s="9"/>
      <c r="CM2366" s="9"/>
      <c r="CN2366" s="9"/>
      <c r="CO2366" s="9"/>
      <c r="CP2366" s="9"/>
      <c r="CQ2366" s="9"/>
      <c r="CR2366" s="9"/>
      <c r="CS2366" s="9"/>
      <c r="CT2366" s="9"/>
      <c r="CU2366" s="9"/>
      <c r="CV2366" s="9"/>
      <c r="CW2366" s="9"/>
      <c r="CX2366" s="9"/>
      <c r="CY2366" s="9"/>
      <c r="CZ2366" s="9"/>
      <c r="DA2366" s="9"/>
      <c r="DB2366" s="9"/>
      <c r="DC2366" s="9"/>
      <c r="DD2366" s="9"/>
      <c r="DE2366" s="9"/>
      <c r="DF2366" s="9"/>
      <c r="DG2366" s="9"/>
      <c r="DH2366" s="9"/>
      <c r="DI2366" s="9"/>
      <c r="DJ2366" s="9"/>
      <c r="DK2366" s="9"/>
      <c r="DL2366" s="9"/>
      <c r="DM2366" s="9"/>
      <c r="DN2366" s="9"/>
      <c r="DO2366" s="9"/>
      <c r="DP2366" s="9"/>
      <c r="DQ2366" s="9"/>
    </row>
    <row r="2367" spans="1:121" hidden="1">
      <c r="A2367" s="9"/>
      <c r="B2367" s="9"/>
      <c r="C2367" s="9"/>
      <c r="D2367" s="9"/>
      <c r="E2367" s="9"/>
      <c r="F2367" s="9"/>
      <c r="G2367" s="9"/>
      <c r="H2367" s="9"/>
      <c r="I2367" s="9"/>
      <c r="J2367" s="9"/>
      <c r="K2367" s="9"/>
      <c r="L2367" s="9"/>
      <c r="M2367" s="9"/>
      <c r="N2367" s="9"/>
      <c r="O2367" s="9"/>
      <c r="P2367" s="9"/>
      <c r="Q2367" s="9"/>
      <c r="R2367" s="9"/>
      <c r="S2367" s="9"/>
      <c r="T2367" s="9"/>
      <c r="U2367" s="9"/>
      <c r="V2367" s="9"/>
      <c r="W2367" s="9"/>
      <c r="X2367" s="9"/>
      <c r="Y2367" s="9"/>
      <c r="Z2367" s="9"/>
      <c r="AA2367" s="9"/>
      <c r="AB2367" s="9"/>
      <c r="AC2367" s="9"/>
      <c r="AD2367" s="9"/>
      <c r="AE2367" s="9"/>
      <c r="AF2367" s="9"/>
      <c r="AG2367" s="9"/>
      <c r="AH2367" s="9"/>
      <c r="AI2367" s="9"/>
      <c r="AJ2367" s="9"/>
      <c r="AK2367" s="9"/>
      <c r="AL2367" s="9"/>
      <c r="AM2367" s="9"/>
      <c r="AN2367" s="9"/>
      <c r="AO2367" s="9"/>
      <c r="AP2367" s="9"/>
      <c r="AQ2367" s="9"/>
      <c r="AR2367" s="9"/>
      <c r="AS2367" s="9"/>
      <c r="AT2367" s="9"/>
      <c r="AU2367" s="9"/>
      <c r="AV2367" s="9"/>
      <c r="AW2367" s="9"/>
      <c r="AX2367" s="9"/>
      <c r="AY2367" s="9"/>
      <c r="AZ2367" s="9"/>
      <c r="BA2367" s="9"/>
      <c r="BB2367" s="9"/>
      <c r="BC2367" s="9"/>
      <c r="BD2367" s="9"/>
      <c r="BE2367" s="9"/>
      <c r="BF2367" s="9"/>
      <c r="BG2367" s="9"/>
      <c r="BH2367" s="9"/>
      <c r="BI2367" s="9"/>
      <c r="BJ2367" s="9"/>
      <c r="BK2367" s="9"/>
      <c r="BL2367" s="9"/>
      <c r="BM2367" s="9"/>
      <c r="BN2367" s="9"/>
      <c r="BO2367" s="9"/>
      <c r="BP2367" s="9"/>
      <c r="BQ2367" s="9"/>
      <c r="BR2367" s="9"/>
      <c r="BS2367" s="9"/>
      <c r="BT2367" s="9"/>
      <c r="BU2367" s="9"/>
      <c r="BV2367" s="9"/>
      <c r="BW2367" s="9"/>
      <c r="BX2367" s="9"/>
      <c r="BY2367" s="9"/>
      <c r="BZ2367" s="9"/>
      <c r="CA2367" s="9"/>
      <c r="CB2367" s="9"/>
      <c r="CC2367" s="9"/>
      <c r="CD2367" s="9"/>
      <c r="CE2367" s="9"/>
      <c r="CF2367" s="9"/>
      <c r="CG2367" s="9"/>
      <c r="CH2367" s="9"/>
      <c r="CI2367" s="9"/>
      <c r="CJ2367" s="9"/>
      <c r="CK2367" s="9"/>
      <c r="CL2367" s="9"/>
      <c r="CM2367" s="9"/>
      <c r="CN2367" s="9"/>
      <c r="CO2367" s="9"/>
      <c r="CP2367" s="9"/>
      <c r="CQ2367" s="9"/>
      <c r="CR2367" s="9"/>
      <c r="CS2367" s="9"/>
      <c r="CT2367" s="9"/>
      <c r="CU2367" s="9"/>
      <c r="CV2367" s="9"/>
      <c r="CW2367" s="9"/>
      <c r="CX2367" s="9"/>
      <c r="CY2367" s="9"/>
      <c r="CZ2367" s="9"/>
      <c r="DA2367" s="9"/>
      <c r="DB2367" s="9"/>
      <c r="DC2367" s="9"/>
      <c r="DD2367" s="9"/>
      <c r="DE2367" s="9"/>
      <c r="DF2367" s="9"/>
      <c r="DG2367" s="9"/>
      <c r="DH2367" s="9"/>
      <c r="DI2367" s="9"/>
      <c r="DJ2367" s="9"/>
      <c r="DK2367" s="9"/>
      <c r="DL2367" s="9"/>
      <c r="DM2367" s="9"/>
      <c r="DN2367" s="9"/>
      <c r="DO2367" s="9"/>
      <c r="DP2367" s="9"/>
      <c r="DQ2367" s="9"/>
    </row>
    <row r="2368" spans="1:121" hidden="1">
      <c r="A2368" s="9"/>
      <c r="B2368" s="9"/>
      <c r="C2368" s="9"/>
      <c r="D2368" s="9"/>
      <c r="E2368" s="9"/>
      <c r="F2368" s="9"/>
      <c r="G2368" s="9"/>
      <c r="H2368" s="9"/>
      <c r="I2368" s="9"/>
      <c r="J2368" s="9"/>
      <c r="K2368" s="9"/>
      <c r="L2368" s="9"/>
      <c r="M2368" s="9"/>
      <c r="N2368" s="9"/>
      <c r="O2368" s="9"/>
      <c r="P2368" s="9"/>
      <c r="Q2368" s="9"/>
      <c r="R2368" s="9"/>
      <c r="S2368" s="9"/>
      <c r="T2368" s="9"/>
      <c r="U2368" s="9"/>
      <c r="V2368" s="9"/>
      <c r="W2368" s="9"/>
      <c r="X2368" s="9"/>
      <c r="Y2368" s="9"/>
      <c r="Z2368" s="9"/>
      <c r="AA2368" s="9"/>
      <c r="AB2368" s="9"/>
      <c r="AC2368" s="9"/>
      <c r="AD2368" s="9"/>
      <c r="AE2368" s="9"/>
      <c r="AF2368" s="9"/>
      <c r="AG2368" s="9"/>
      <c r="AH2368" s="9"/>
      <c r="AI2368" s="9"/>
      <c r="AJ2368" s="9"/>
      <c r="AK2368" s="9"/>
      <c r="AL2368" s="9"/>
      <c r="AM2368" s="9"/>
      <c r="AN2368" s="9"/>
      <c r="AO2368" s="9"/>
      <c r="AP2368" s="9"/>
      <c r="AQ2368" s="9"/>
      <c r="AR2368" s="9"/>
      <c r="AS2368" s="9"/>
      <c r="AT2368" s="9"/>
      <c r="AU2368" s="9"/>
      <c r="AV2368" s="9"/>
      <c r="AW2368" s="9"/>
      <c r="AX2368" s="9"/>
      <c r="AY2368" s="9"/>
      <c r="AZ2368" s="9"/>
      <c r="BA2368" s="9"/>
      <c r="BB2368" s="9"/>
      <c r="BC2368" s="9"/>
      <c r="BD2368" s="9"/>
      <c r="BE2368" s="9"/>
      <c r="BF2368" s="9"/>
      <c r="BG2368" s="9"/>
      <c r="BH2368" s="9"/>
      <c r="BI2368" s="9"/>
      <c r="BJ2368" s="9"/>
      <c r="BK2368" s="9"/>
      <c r="BL2368" s="9"/>
      <c r="BM2368" s="9"/>
      <c r="BN2368" s="9"/>
      <c r="BO2368" s="9"/>
      <c r="BP2368" s="9"/>
      <c r="BQ2368" s="9"/>
      <c r="BR2368" s="9"/>
      <c r="BS2368" s="9"/>
      <c r="BT2368" s="9"/>
      <c r="BU2368" s="9"/>
      <c r="BV2368" s="9"/>
      <c r="BW2368" s="9"/>
      <c r="BX2368" s="9"/>
      <c r="BY2368" s="9"/>
      <c r="BZ2368" s="9"/>
      <c r="CA2368" s="9"/>
      <c r="CB2368" s="9"/>
      <c r="CC2368" s="9"/>
      <c r="CD2368" s="9"/>
      <c r="CE2368" s="9"/>
      <c r="CF2368" s="9"/>
      <c r="CG2368" s="9"/>
      <c r="CH2368" s="9"/>
      <c r="CI2368" s="9"/>
      <c r="CJ2368" s="9"/>
      <c r="CK2368" s="9"/>
      <c r="CL2368" s="9"/>
      <c r="CM2368" s="9"/>
      <c r="CN2368" s="9"/>
      <c r="CO2368" s="9"/>
      <c r="CP2368" s="9"/>
      <c r="CQ2368" s="9"/>
      <c r="CR2368" s="9"/>
      <c r="CS2368" s="9"/>
      <c r="CT2368" s="9"/>
      <c r="CU2368" s="9"/>
      <c r="CV2368" s="9"/>
      <c r="CW2368" s="9"/>
      <c r="CX2368" s="9"/>
      <c r="CY2368" s="9"/>
      <c r="CZ2368" s="9"/>
      <c r="DA2368" s="9"/>
      <c r="DB2368" s="9"/>
      <c r="DC2368" s="9"/>
      <c r="DD2368" s="9"/>
      <c r="DE2368" s="9"/>
      <c r="DF2368" s="9"/>
      <c r="DG2368" s="9"/>
      <c r="DH2368" s="9"/>
      <c r="DI2368" s="9"/>
      <c r="DJ2368" s="9"/>
      <c r="DK2368" s="9"/>
      <c r="DL2368" s="9"/>
      <c r="DM2368" s="9"/>
      <c r="DN2368" s="9"/>
      <c r="DO2368" s="9"/>
      <c r="DP2368" s="9"/>
      <c r="DQ2368" s="9"/>
    </row>
    <row r="2369" spans="1:121" hidden="1">
      <c r="A2369" s="9"/>
      <c r="B2369" s="9"/>
      <c r="C2369" s="9"/>
      <c r="D2369" s="9"/>
      <c r="E2369" s="9"/>
      <c r="F2369" s="9"/>
      <c r="G2369" s="9"/>
      <c r="H2369" s="9"/>
      <c r="I2369" s="9"/>
      <c r="J2369" s="9"/>
      <c r="K2369" s="9"/>
      <c r="L2369" s="9"/>
      <c r="M2369" s="9"/>
      <c r="N2369" s="9"/>
      <c r="O2369" s="9"/>
      <c r="P2369" s="9"/>
      <c r="Q2369" s="9"/>
      <c r="R2369" s="9"/>
      <c r="S2369" s="9"/>
      <c r="T2369" s="9"/>
      <c r="U2369" s="9"/>
      <c r="V2369" s="9"/>
      <c r="W2369" s="9"/>
      <c r="X2369" s="9"/>
      <c r="Y2369" s="9"/>
      <c r="Z2369" s="9"/>
      <c r="AA2369" s="9"/>
      <c r="AB2369" s="9"/>
      <c r="AC2369" s="9"/>
      <c r="AD2369" s="9"/>
      <c r="AE2369" s="9"/>
      <c r="AF2369" s="9"/>
      <c r="AG2369" s="9"/>
      <c r="AH2369" s="9"/>
      <c r="AI2369" s="9"/>
      <c r="AJ2369" s="9"/>
      <c r="AK2369" s="9"/>
      <c r="AL2369" s="9"/>
      <c r="AM2369" s="9"/>
      <c r="AN2369" s="9"/>
      <c r="AO2369" s="9"/>
      <c r="AP2369" s="9"/>
      <c r="AQ2369" s="9"/>
      <c r="AR2369" s="9"/>
      <c r="AS2369" s="9"/>
      <c r="AT2369" s="9"/>
      <c r="AU2369" s="9"/>
      <c r="AV2369" s="9"/>
      <c r="AW2369" s="9"/>
      <c r="AX2369" s="9"/>
      <c r="AY2369" s="9"/>
      <c r="AZ2369" s="9"/>
      <c r="BA2369" s="9"/>
      <c r="BB2369" s="9"/>
      <c r="BC2369" s="9"/>
      <c r="BD2369" s="9"/>
      <c r="BE2369" s="9"/>
      <c r="BF2369" s="9"/>
      <c r="BG2369" s="9"/>
      <c r="BH2369" s="9"/>
      <c r="BI2369" s="9"/>
      <c r="BJ2369" s="9"/>
      <c r="BK2369" s="9"/>
      <c r="BL2369" s="9"/>
      <c r="BM2369" s="9"/>
      <c r="BN2369" s="9"/>
      <c r="BO2369" s="9"/>
      <c r="BP2369" s="9"/>
      <c r="BQ2369" s="9"/>
      <c r="BR2369" s="9"/>
      <c r="BS2369" s="9"/>
      <c r="BT2369" s="9"/>
      <c r="BU2369" s="9"/>
      <c r="BV2369" s="9"/>
      <c r="BW2369" s="9"/>
      <c r="BX2369" s="9"/>
      <c r="BY2369" s="9"/>
      <c r="BZ2369" s="9"/>
      <c r="CA2369" s="9"/>
      <c r="CB2369" s="9"/>
      <c r="CC2369" s="9"/>
      <c r="CD2369" s="9"/>
      <c r="CE2369" s="9"/>
      <c r="CF2369" s="9"/>
      <c r="CG2369" s="9"/>
      <c r="CH2369" s="9"/>
      <c r="CI2369" s="9"/>
      <c r="CJ2369" s="9"/>
      <c r="CK2369" s="9"/>
      <c r="CL2369" s="9"/>
      <c r="CM2369" s="9"/>
      <c r="CN2369" s="9"/>
      <c r="CO2369" s="9"/>
      <c r="CP2369" s="9"/>
      <c r="CQ2369" s="9"/>
      <c r="CR2369" s="9"/>
      <c r="CS2369" s="9"/>
      <c r="CT2369" s="9"/>
      <c r="CU2369" s="9"/>
      <c r="CV2369" s="9"/>
      <c r="CW2369" s="9"/>
      <c r="CX2369" s="9"/>
      <c r="CY2369" s="9"/>
      <c r="CZ2369" s="9"/>
      <c r="DA2369" s="9"/>
      <c r="DB2369" s="9"/>
      <c r="DC2369" s="9"/>
      <c r="DD2369" s="9"/>
      <c r="DE2369" s="9"/>
      <c r="DF2369" s="9"/>
      <c r="DG2369" s="9"/>
      <c r="DH2369" s="9"/>
      <c r="DI2369" s="9"/>
      <c r="DJ2369" s="9"/>
      <c r="DK2369" s="9"/>
      <c r="DL2369" s="9"/>
      <c r="DM2369" s="9"/>
      <c r="DN2369" s="9"/>
      <c r="DO2369" s="9"/>
      <c r="DP2369" s="9"/>
      <c r="DQ2369" s="9"/>
    </row>
    <row r="2370" spans="1:121" hidden="1">
      <c r="A2370" s="9"/>
      <c r="B2370" s="9"/>
      <c r="C2370" s="9"/>
      <c r="D2370" s="9"/>
      <c r="E2370" s="9"/>
      <c r="F2370" s="9"/>
      <c r="G2370" s="9"/>
      <c r="H2370" s="9"/>
      <c r="I2370" s="9"/>
      <c r="J2370" s="9"/>
      <c r="K2370" s="9"/>
      <c r="L2370" s="9"/>
      <c r="M2370" s="9"/>
      <c r="N2370" s="9"/>
      <c r="O2370" s="9"/>
      <c r="P2370" s="9"/>
      <c r="Q2370" s="9"/>
      <c r="R2370" s="9"/>
      <c r="S2370" s="9"/>
      <c r="T2370" s="9"/>
      <c r="U2370" s="9"/>
      <c r="V2370" s="9"/>
      <c r="W2370" s="9"/>
      <c r="X2370" s="9"/>
      <c r="Y2370" s="9"/>
      <c r="Z2370" s="9"/>
      <c r="AA2370" s="9"/>
      <c r="AB2370" s="9"/>
      <c r="AC2370" s="9"/>
      <c r="AD2370" s="9"/>
      <c r="AE2370" s="9"/>
      <c r="AF2370" s="9"/>
      <c r="AG2370" s="9"/>
      <c r="AH2370" s="9"/>
      <c r="AI2370" s="9"/>
      <c r="AJ2370" s="9"/>
      <c r="AK2370" s="9"/>
      <c r="AL2370" s="9"/>
      <c r="AM2370" s="9"/>
      <c r="AN2370" s="9"/>
      <c r="AO2370" s="9"/>
      <c r="AP2370" s="9"/>
      <c r="AQ2370" s="9"/>
      <c r="AR2370" s="9"/>
      <c r="AS2370" s="9"/>
      <c r="AT2370" s="9"/>
      <c r="AU2370" s="9"/>
      <c r="AV2370" s="9"/>
      <c r="AW2370" s="9"/>
      <c r="AX2370" s="9"/>
      <c r="AY2370" s="9"/>
      <c r="AZ2370" s="9"/>
      <c r="BA2370" s="9"/>
      <c r="BB2370" s="9"/>
      <c r="BC2370" s="9"/>
      <c r="BD2370" s="9"/>
      <c r="BE2370" s="9"/>
      <c r="BF2370" s="9"/>
      <c r="BG2370" s="9"/>
      <c r="BH2370" s="9"/>
      <c r="BI2370" s="9"/>
      <c r="BJ2370" s="9"/>
      <c r="BK2370" s="9"/>
      <c r="BL2370" s="9"/>
      <c r="BM2370" s="9"/>
      <c r="BN2370" s="9"/>
      <c r="BO2370" s="9"/>
      <c r="BP2370" s="9"/>
      <c r="BQ2370" s="9"/>
      <c r="BR2370" s="9"/>
      <c r="BS2370" s="9"/>
      <c r="BT2370" s="9"/>
      <c r="BU2370" s="9"/>
      <c r="BV2370" s="9"/>
      <c r="BW2370" s="9"/>
      <c r="BX2370" s="9"/>
      <c r="BY2370" s="9"/>
      <c r="BZ2370" s="9"/>
      <c r="CA2370" s="9"/>
      <c r="CB2370" s="9"/>
      <c r="CC2370" s="9"/>
      <c r="CD2370" s="9"/>
      <c r="CE2370" s="9"/>
      <c r="CF2370" s="9"/>
      <c r="CG2370" s="9"/>
      <c r="CH2370" s="9"/>
      <c r="CI2370" s="9"/>
      <c r="CJ2370" s="9"/>
      <c r="CK2370" s="9"/>
      <c r="CL2370" s="9"/>
      <c r="CM2370" s="9"/>
      <c r="CN2370" s="9"/>
      <c r="CO2370" s="9"/>
      <c r="CP2370" s="9"/>
      <c r="CQ2370" s="9"/>
      <c r="CR2370" s="9"/>
      <c r="CS2370" s="9"/>
      <c r="CT2370" s="9"/>
      <c r="CU2370" s="9"/>
      <c r="CV2370" s="9"/>
      <c r="CW2370" s="9"/>
      <c r="CX2370" s="9"/>
      <c r="CY2370" s="9"/>
      <c r="CZ2370" s="9"/>
      <c r="DA2370" s="9"/>
      <c r="DB2370" s="9"/>
      <c r="DC2370" s="9"/>
      <c r="DD2370" s="9"/>
      <c r="DE2370" s="9"/>
      <c r="DF2370" s="9"/>
      <c r="DG2370" s="9"/>
      <c r="DH2370" s="9"/>
      <c r="DI2370" s="9"/>
      <c r="DJ2370" s="9"/>
      <c r="DK2370" s="9"/>
      <c r="DL2370" s="9"/>
      <c r="DM2370" s="9"/>
      <c r="DN2370" s="9"/>
      <c r="DO2370" s="9"/>
      <c r="DP2370" s="9"/>
      <c r="DQ2370" s="9"/>
    </row>
    <row r="2371" spans="1:121" hidden="1">
      <c r="A2371" s="9"/>
      <c r="B2371" s="9"/>
      <c r="C2371" s="9"/>
      <c r="D2371" s="9"/>
      <c r="E2371" s="9"/>
      <c r="F2371" s="9"/>
      <c r="G2371" s="9"/>
      <c r="H2371" s="9"/>
      <c r="I2371" s="9"/>
      <c r="J2371" s="9"/>
      <c r="K2371" s="9"/>
      <c r="L2371" s="9"/>
      <c r="M2371" s="9"/>
      <c r="N2371" s="9"/>
      <c r="O2371" s="9"/>
      <c r="P2371" s="9"/>
      <c r="Q2371" s="9"/>
      <c r="R2371" s="9"/>
      <c r="S2371" s="9"/>
      <c r="T2371" s="9"/>
      <c r="U2371" s="9"/>
      <c r="V2371" s="9"/>
      <c r="W2371" s="9"/>
      <c r="X2371" s="9"/>
      <c r="Y2371" s="9"/>
      <c r="Z2371" s="9"/>
      <c r="AA2371" s="9"/>
      <c r="AB2371" s="9"/>
      <c r="AC2371" s="9"/>
      <c r="AD2371" s="9"/>
      <c r="AE2371" s="9"/>
      <c r="AF2371" s="9"/>
      <c r="AG2371" s="9"/>
      <c r="AH2371" s="9"/>
      <c r="AI2371" s="9"/>
      <c r="AJ2371" s="9"/>
      <c r="AK2371" s="9"/>
      <c r="AL2371" s="9"/>
      <c r="AM2371" s="9"/>
      <c r="AN2371" s="9"/>
      <c r="AO2371" s="9"/>
      <c r="AP2371" s="9"/>
      <c r="AQ2371" s="9"/>
      <c r="AR2371" s="9"/>
      <c r="AS2371" s="9"/>
      <c r="AT2371" s="9"/>
      <c r="AU2371" s="9"/>
      <c r="AV2371" s="9"/>
      <c r="AW2371" s="9"/>
      <c r="AX2371" s="9"/>
      <c r="AY2371" s="9"/>
      <c r="AZ2371" s="9"/>
      <c r="BA2371" s="9"/>
      <c r="BB2371" s="9"/>
      <c r="BC2371" s="9"/>
      <c r="BD2371" s="9"/>
      <c r="BE2371" s="9"/>
      <c r="BF2371" s="9"/>
      <c r="BG2371" s="9"/>
      <c r="BH2371" s="9"/>
      <c r="BI2371" s="9"/>
      <c r="BJ2371" s="9"/>
      <c r="BK2371" s="9"/>
      <c r="BL2371" s="9"/>
      <c r="BM2371" s="9"/>
      <c r="BN2371" s="9"/>
      <c r="BO2371" s="9"/>
      <c r="BP2371" s="9"/>
      <c r="BQ2371" s="9"/>
      <c r="BR2371" s="9"/>
      <c r="BS2371" s="9"/>
      <c r="BT2371" s="9"/>
      <c r="BU2371" s="9"/>
      <c r="BV2371" s="9"/>
      <c r="BW2371" s="9"/>
      <c r="BX2371" s="9"/>
      <c r="BY2371" s="9"/>
      <c r="BZ2371" s="9"/>
      <c r="CA2371" s="9"/>
      <c r="CB2371" s="9"/>
      <c r="CC2371" s="9"/>
      <c r="CD2371" s="9"/>
      <c r="CE2371" s="9"/>
      <c r="CF2371" s="9"/>
      <c r="CG2371" s="9"/>
      <c r="CH2371" s="9"/>
      <c r="CI2371" s="9"/>
      <c r="CJ2371" s="9"/>
      <c r="CK2371" s="9"/>
      <c r="CL2371" s="9"/>
      <c r="CM2371" s="9"/>
      <c r="CN2371" s="9"/>
      <c r="CO2371" s="9"/>
      <c r="CP2371" s="9"/>
      <c r="CQ2371" s="9"/>
      <c r="CR2371" s="9"/>
      <c r="CS2371" s="9"/>
      <c r="CT2371" s="9"/>
      <c r="CU2371" s="9"/>
      <c r="CV2371" s="9"/>
      <c r="CW2371" s="9"/>
      <c r="CX2371" s="9"/>
      <c r="CY2371" s="9"/>
      <c r="CZ2371" s="9"/>
      <c r="DA2371" s="9"/>
      <c r="DB2371" s="9"/>
      <c r="DC2371" s="9"/>
      <c r="DD2371" s="9"/>
      <c r="DE2371" s="9"/>
      <c r="DF2371" s="9"/>
      <c r="DG2371" s="9"/>
      <c r="DH2371" s="9"/>
      <c r="DI2371" s="9"/>
      <c r="DJ2371" s="9"/>
      <c r="DK2371" s="9"/>
      <c r="DL2371" s="9"/>
      <c r="DM2371" s="9"/>
      <c r="DN2371" s="9"/>
      <c r="DO2371" s="9"/>
      <c r="DP2371" s="9"/>
      <c r="DQ2371" s="9"/>
    </row>
    <row r="2372" spans="1:121" hidden="1">
      <c r="A2372" s="9"/>
      <c r="B2372" s="9"/>
      <c r="C2372" s="9"/>
      <c r="D2372" s="9"/>
      <c r="E2372" s="9"/>
      <c r="F2372" s="9"/>
      <c r="G2372" s="9"/>
      <c r="H2372" s="9"/>
      <c r="I2372" s="9"/>
      <c r="J2372" s="9"/>
      <c r="K2372" s="9"/>
      <c r="L2372" s="9"/>
      <c r="M2372" s="9"/>
      <c r="N2372" s="9"/>
      <c r="O2372" s="9"/>
      <c r="P2372" s="9"/>
      <c r="Q2372" s="9"/>
      <c r="R2372" s="9"/>
      <c r="S2372" s="9"/>
      <c r="T2372" s="9"/>
      <c r="U2372" s="9"/>
      <c r="V2372" s="9"/>
      <c r="W2372" s="9"/>
      <c r="X2372" s="9"/>
      <c r="Y2372" s="9"/>
      <c r="Z2372" s="9"/>
      <c r="AA2372" s="9"/>
      <c r="AB2372" s="9"/>
      <c r="AC2372" s="9"/>
      <c r="AD2372" s="9"/>
      <c r="AE2372" s="9"/>
      <c r="AF2372" s="9"/>
      <c r="AG2372" s="9"/>
      <c r="AH2372" s="9"/>
      <c r="AI2372" s="9"/>
      <c r="AJ2372" s="9"/>
      <c r="AK2372" s="9"/>
      <c r="AL2372" s="9"/>
      <c r="AM2372" s="9"/>
      <c r="AN2372" s="9"/>
      <c r="AO2372" s="9"/>
      <c r="AP2372" s="9"/>
      <c r="AQ2372" s="9"/>
      <c r="AR2372" s="9"/>
      <c r="AS2372" s="9"/>
      <c r="AT2372" s="9"/>
      <c r="AU2372" s="9"/>
      <c r="AV2372" s="9"/>
      <c r="AW2372" s="9"/>
      <c r="AX2372" s="9"/>
      <c r="AY2372" s="9"/>
      <c r="AZ2372" s="9"/>
      <c r="BA2372" s="9"/>
      <c r="BB2372" s="9"/>
      <c r="BC2372" s="9"/>
      <c r="BD2372" s="9"/>
      <c r="BE2372" s="9"/>
      <c r="BF2372" s="9"/>
      <c r="BG2372" s="9"/>
      <c r="BH2372" s="9"/>
      <c r="BI2372" s="9"/>
      <c r="BJ2372" s="9"/>
      <c r="BK2372" s="9"/>
      <c r="BL2372" s="9"/>
      <c r="BM2372" s="9"/>
      <c r="BN2372" s="9"/>
      <c r="BO2372" s="9"/>
      <c r="BP2372" s="9"/>
      <c r="BQ2372" s="9"/>
      <c r="BR2372" s="9"/>
      <c r="BS2372" s="9"/>
      <c r="BT2372" s="9"/>
      <c r="BU2372" s="9"/>
      <c r="BV2372" s="9"/>
      <c r="BW2372" s="9"/>
      <c r="BX2372" s="9"/>
      <c r="BY2372" s="9"/>
      <c r="BZ2372" s="9"/>
      <c r="CA2372" s="9"/>
      <c r="CB2372" s="9"/>
      <c r="CC2372" s="9"/>
      <c r="CD2372" s="9"/>
      <c r="CE2372" s="9"/>
      <c r="CF2372" s="9"/>
      <c r="CG2372" s="9"/>
      <c r="CH2372" s="9"/>
      <c r="CI2372" s="9"/>
      <c r="CJ2372" s="9"/>
      <c r="CK2372" s="9"/>
      <c r="CL2372" s="9"/>
      <c r="CM2372" s="9"/>
      <c r="CN2372" s="9"/>
      <c r="CO2372" s="9"/>
      <c r="CP2372" s="9"/>
      <c r="CQ2372" s="9"/>
      <c r="CR2372" s="9"/>
      <c r="CS2372" s="9"/>
      <c r="CT2372" s="9"/>
      <c r="CU2372" s="9"/>
      <c r="CV2372" s="9"/>
      <c r="CW2372" s="9"/>
      <c r="CX2372" s="9"/>
      <c r="CY2372" s="9"/>
      <c r="CZ2372" s="9"/>
      <c r="DA2372" s="9"/>
      <c r="DB2372" s="9"/>
      <c r="DC2372" s="9"/>
      <c r="DD2372" s="9"/>
      <c r="DE2372" s="9"/>
      <c r="DF2372" s="9"/>
      <c r="DG2372" s="9"/>
      <c r="DH2372" s="9"/>
      <c r="DI2372" s="9"/>
      <c r="DJ2372" s="9"/>
      <c r="DK2372" s="9"/>
      <c r="DL2372" s="9"/>
      <c r="DM2372" s="9"/>
      <c r="DN2372" s="9"/>
      <c r="DO2372" s="9"/>
      <c r="DP2372" s="9"/>
      <c r="DQ2372" s="9"/>
    </row>
    <row r="2373" spans="1:121" hidden="1">
      <c r="A2373" s="9"/>
      <c r="B2373" s="9"/>
      <c r="C2373" s="9"/>
      <c r="D2373" s="9"/>
      <c r="E2373" s="9"/>
      <c r="F2373" s="9"/>
      <c r="G2373" s="9"/>
      <c r="H2373" s="9"/>
      <c r="I2373" s="9"/>
      <c r="J2373" s="9"/>
      <c r="K2373" s="9"/>
      <c r="L2373" s="9"/>
      <c r="M2373" s="9"/>
      <c r="N2373" s="9"/>
      <c r="O2373" s="9"/>
      <c r="P2373" s="9"/>
      <c r="Q2373" s="9"/>
      <c r="R2373" s="9"/>
      <c r="S2373" s="9"/>
      <c r="T2373" s="9"/>
      <c r="U2373" s="9"/>
      <c r="V2373" s="9"/>
      <c r="W2373" s="9"/>
      <c r="X2373" s="9"/>
      <c r="Y2373" s="9"/>
      <c r="Z2373" s="9"/>
      <c r="AA2373" s="9"/>
      <c r="AB2373" s="9"/>
      <c r="AC2373" s="9"/>
      <c r="AD2373" s="9"/>
      <c r="AE2373" s="9"/>
      <c r="AF2373" s="9"/>
      <c r="AG2373" s="9"/>
      <c r="AH2373" s="9"/>
      <c r="AI2373" s="9"/>
      <c r="AJ2373" s="9"/>
      <c r="AK2373" s="9"/>
      <c r="AL2373" s="9"/>
      <c r="AM2373" s="9"/>
      <c r="AN2373" s="9"/>
      <c r="AO2373" s="9"/>
      <c r="AP2373" s="9"/>
      <c r="AQ2373" s="9"/>
      <c r="AR2373" s="9"/>
      <c r="AS2373" s="9"/>
      <c r="AT2373" s="9"/>
      <c r="AU2373" s="9"/>
      <c r="AV2373" s="9"/>
      <c r="AW2373" s="9"/>
      <c r="AX2373" s="9"/>
      <c r="AY2373" s="9"/>
      <c r="AZ2373" s="9"/>
      <c r="BA2373" s="9"/>
      <c r="BB2373" s="9"/>
      <c r="BC2373" s="9"/>
      <c r="BD2373" s="9"/>
      <c r="BE2373" s="9"/>
      <c r="BF2373" s="9"/>
      <c r="BG2373" s="9"/>
      <c r="BH2373" s="9"/>
      <c r="BI2373" s="9"/>
      <c r="BJ2373" s="9"/>
      <c r="BK2373" s="9"/>
      <c r="BL2373" s="9"/>
      <c r="BM2373" s="9"/>
      <c r="BN2373" s="9"/>
      <c r="BO2373" s="9"/>
      <c r="BP2373" s="9"/>
      <c r="BQ2373" s="9"/>
      <c r="BR2373" s="9"/>
      <c r="BS2373" s="9"/>
      <c r="BT2373" s="9"/>
      <c r="BU2373" s="9"/>
      <c r="BV2373" s="9"/>
      <c r="BW2373" s="9"/>
      <c r="BX2373" s="9"/>
      <c r="BY2373" s="9"/>
      <c r="BZ2373" s="9"/>
      <c r="CA2373" s="9"/>
      <c r="CB2373" s="9"/>
      <c r="CC2373" s="9"/>
      <c r="CD2373" s="9"/>
      <c r="CE2373" s="9"/>
      <c r="CF2373" s="9"/>
      <c r="CG2373" s="9"/>
      <c r="CH2373" s="9"/>
      <c r="CI2373" s="9"/>
      <c r="CJ2373" s="9"/>
      <c r="CK2373" s="9"/>
      <c r="CL2373" s="9"/>
      <c r="CM2373" s="9"/>
      <c r="CN2373" s="9"/>
      <c r="CO2373" s="9"/>
      <c r="CP2373" s="9"/>
      <c r="CQ2373" s="9"/>
      <c r="CR2373" s="9"/>
      <c r="CS2373" s="9"/>
      <c r="CT2373" s="9"/>
      <c r="CU2373" s="9"/>
      <c r="CV2373" s="9"/>
      <c r="CW2373" s="9"/>
      <c r="CX2373" s="9"/>
      <c r="CY2373" s="9"/>
      <c r="CZ2373" s="9"/>
      <c r="DA2373" s="9"/>
      <c r="DB2373" s="9"/>
      <c r="DC2373" s="9"/>
      <c r="DD2373" s="9"/>
      <c r="DE2373" s="9"/>
      <c r="DF2373" s="9"/>
      <c r="DG2373" s="9"/>
      <c r="DH2373" s="9"/>
      <c r="DI2373" s="9"/>
      <c r="DJ2373" s="9"/>
      <c r="DK2373" s="9"/>
      <c r="DL2373" s="9"/>
      <c r="DM2373" s="9"/>
      <c r="DN2373" s="9"/>
      <c r="DO2373" s="9"/>
      <c r="DP2373" s="9"/>
      <c r="DQ2373" s="9"/>
    </row>
    <row r="2374" spans="1:121" hidden="1">
      <c r="A2374" s="9"/>
      <c r="B2374" s="9"/>
      <c r="C2374" s="9"/>
      <c r="D2374" s="9"/>
      <c r="E2374" s="9"/>
      <c r="F2374" s="9"/>
      <c r="G2374" s="9"/>
      <c r="H2374" s="9"/>
      <c r="I2374" s="9"/>
      <c r="J2374" s="9"/>
      <c r="K2374" s="9"/>
      <c r="L2374" s="9"/>
      <c r="M2374" s="9"/>
      <c r="N2374" s="9"/>
      <c r="O2374" s="9"/>
      <c r="P2374" s="9"/>
      <c r="Q2374" s="9"/>
      <c r="R2374" s="9"/>
      <c r="S2374" s="9"/>
      <c r="T2374" s="9"/>
      <c r="U2374" s="9"/>
      <c r="V2374" s="9"/>
      <c r="W2374" s="9"/>
      <c r="X2374" s="9"/>
      <c r="Y2374" s="9"/>
      <c r="Z2374" s="9"/>
      <c r="AA2374" s="9"/>
      <c r="AB2374" s="9"/>
      <c r="AC2374" s="9"/>
      <c r="AD2374" s="9"/>
      <c r="AE2374" s="9"/>
      <c r="AF2374" s="9"/>
      <c r="AG2374" s="9"/>
      <c r="AH2374" s="9"/>
      <c r="AI2374" s="9"/>
      <c r="AJ2374" s="9"/>
      <c r="AK2374" s="9"/>
      <c r="AL2374" s="9"/>
      <c r="AM2374" s="9"/>
      <c r="AN2374" s="9"/>
      <c r="AO2374" s="9"/>
      <c r="AP2374" s="9"/>
      <c r="AQ2374" s="9"/>
      <c r="AR2374" s="9"/>
      <c r="AS2374" s="9"/>
      <c r="AT2374" s="9"/>
      <c r="AU2374" s="9"/>
      <c r="AV2374" s="9"/>
      <c r="AW2374" s="9"/>
      <c r="AX2374" s="9"/>
      <c r="AY2374" s="9"/>
      <c r="AZ2374" s="9"/>
      <c r="BA2374" s="9"/>
      <c r="BB2374" s="9"/>
      <c r="BC2374" s="9"/>
      <c r="BD2374" s="9"/>
      <c r="BE2374" s="9"/>
      <c r="BF2374" s="9"/>
      <c r="BG2374" s="9"/>
      <c r="BH2374" s="9"/>
      <c r="BI2374" s="9"/>
      <c r="BJ2374" s="9"/>
      <c r="BK2374" s="9"/>
      <c r="BL2374" s="9"/>
      <c r="BM2374" s="9"/>
      <c r="BN2374" s="9"/>
      <c r="BO2374" s="9"/>
      <c r="BP2374" s="9"/>
      <c r="BQ2374" s="9"/>
      <c r="BR2374" s="9"/>
      <c r="BS2374" s="9"/>
      <c r="BT2374" s="9"/>
      <c r="BU2374" s="9"/>
      <c r="BV2374" s="9"/>
      <c r="BW2374" s="9"/>
      <c r="BX2374" s="9"/>
      <c r="BY2374" s="9"/>
      <c r="BZ2374" s="9"/>
      <c r="CA2374" s="9"/>
      <c r="CB2374" s="9"/>
      <c r="CC2374" s="9"/>
      <c r="CD2374" s="9"/>
      <c r="CE2374" s="9"/>
      <c r="CF2374" s="9"/>
      <c r="CG2374" s="9"/>
      <c r="CH2374" s="9"/>
      <c r="CI2374" s="9"/>
      <c r="CJ2374" s="9"/>
      <c r="CK2374" s="9"/>
      <c r="CL2374" s="9"/>
      <c r="CM2374" s="9"/>
      <c r="CN2374" s="9"/>
      <c r="CO2374" s="9"/>
      <c r="CP2374" s="9"/>
      <c r="CQ2374" s="9"/>
      <c r="CR2374" s="9"/>
      <c r="CS2374" s="9"/>
      <c r="CT2374" s="9"/>
      <c r="CU2374" s="9"/>
      <c r="CV2374" s="9"/>
      <c r="CW2374" s="9"/>
      <c r="CX2374" s="9"/>
      <c r="CY2374" s="9"/>
      <c r="CZ2374" s="9"/>
      <c r="DA2374" s="9"/>
      <c r="DB2374" s="9"/>
      <c r="DC2374" s="9"/>
      <c r="DD2374" s="9"/>
      <c r="DE2374" s="9"/>
      <c r="DF2374" s="9"/>
      <c r="DG2374" s="9"/>
      <c r="DH2374" s="9"/>
      <c r="DI2374" s="9"/>
      <c r="DJ2374" s="9"/>
      <c r="DK2374" s="9"/>
      <c r="DL2374" s="9"/>
      <c r="DM2374" s="9"/>
      <c r="DN2374" s="9"/>
      <c r="DO2374" s="9"/>
      <c r="DP2374" s="9"/>
      <c r="DQ2374" s="9"/>
    </row>
    <row r="2375" spans="1:121" hidden="1">
      <c r="A2375" s="9"/>
      <c r="B2375" s="9"/>
      <c r="C2375" s="9"/>
      <c r="D2375" s="9"/>
      <c r="E2375" s="9"/>
      <c r="F2375" s="9"/>
      <c r="G2375" s="9"/>
      <c r="H2375" s="9"/>
      <c r="I2375" s="9"/>
      <c r="J2375" s="9"/>
      <c r="K2375" s="9"/>
      <c r="L2375" s="9"/>
      <c r="M2375" s="9"/>
      <c r="N2375" s="9"/>
      <c r="O2375" s="9"/>
      <c r="P2375" s="9"/>
      <c r="Q2375" s="9"/>
      <c r="R2375" s="9"/>
      <c r="S2375" s="9"/>
      <c r="T2375" s="9"/>
      <c r="U2375" s="9"/>
      <c r="V2375" s="9"/>
      <c r="W2375" s="9"/>
      <c r="X2375" s="9"/>
      <c r="Y2375" s="9"/>
      <c r="Z2375" s="9"/>
      <c r="AA2375" s="9"/>
      <c r="AB2375" s="9"/>
      <c r="AC2375" s="9"/>
      <c r="AD2375" s="9"/>
      <c r="AE2375" s="9"/>
      <c r="AF2375" s="9"/>
      <c r="AG2375" s="9"/>
      <c r="AH2375" s="9"/>
      <c r="AI2375" s="9"/>
      <c r="AJ2375" s="9"/>
      <c r="AK2375" s="9"/>
      <c r="AL2375" s="9"/>
      <c r="AM2375" s="9"/>
      <c r="AN2375" s="9"/>
      <c r="AO2375" s="9"/>
      <c r="AP2375" s="9"/>
      <c r="AQ2375" s="9"/>
      <c r="AR2375" s="9"/>
      <c r="AS2375" s="9"/>
      <c r="AT2375" s="9"/>
      <c r="AU2375" s="9"/>
      <c r="AV2375" s="9"/>
      <c r="AW2375" s="9"/>
      <c r="AX2375" s="9"/>
      <c r="AY2375" s="9"/>
      <c r="AZ2375" s="9"/>
      <c r="BA2375" s="9"/>
      <c r="BB2375" s="9"/>
      <c r="BC2375" s="9"/>
      <c r="BD2375" s="9"/>
      <c r="BE2375" s="9"/>
      <c r="BF2375" s="9"/>
      <c r="BG2375" s="9"/>
      <c r="BH2375" s="9"/>
      <c r="BI2375" s="9"/>
      <c r="BJ2375" s="9"/>
      <c r="BK2375" s="9"/>
      <c r="BL2375" s="9"/>
      <c r="BM2375" s="9"/>
      <c r="BN2375" s="9"/>
      <c r="BO2375" s="9"/>
      <c r="BP2375" s="9"/>
      <c r="BQ2375" s="9"/>
      <c r="BR2375" s="9"/>
      <c r="BS2375" s="9"/>
      <c r="BT2375" s="9"/>
      <c r="BU2375" s="9"/>
      <c r="BV2375" s="9"/>
      <c r="BW2375" s="9"/>
      <c r="BX2375" s="9"/>
      <c r="BY2375" s="9"/>
      <c r="BZ2375" s="9"/>
      <c r="CA2375" s="9"/>
      <c r="CB2375" s="9"/>
      <c r="CC2375" s="9"/>
      <c r="CD2375" s="9"/>
      <c r="CE2375" s="9"/>
      <c r="CF2375" s="9"/>
      <c r="CG2375" s="9"/>
      <c r="CH2375" s="9"/>
      <c r="CI2375" s="9"/>
      <c r="CJ2375" s="9"/>
      <c r="CK2375" s="9"/>
      <c r="CL2375" s="9"/>
      <c r="CM2375" s="9"/>
      <c r="CN2375" s="9"/>
      <c r="CO2375" s="9"/>
      <c r="CP2375" s="9"/>
      <c r="CQ2375" s="9"/>
      <c r="CR2375" s="9"/>
      <c r="CS2375" s="9"/>
      <c r="CT2375" s="9"/>
      <c r="CU2375" s="9"/>
      <c r="CV2375" s="9"/>
      <c r="CW2375" s="9"/>
      <c r="CX2375" s="9"/>
      <c r="CY2375" s="9"/>
      <c r="CZ2375" s="9"/>
      <c r="DA2375" s="9"/>
      <c r="DB2375" s="9"/>
      <c r="DC2375" s="9"/>
      <c r="DD2375" s="9"/>
      <c r="DE2375" s="9"/>
      <c r="DF2375" s="9"/>
      <c r="DG2375" s="9"/>
      <c r="DH2375" s="9"/>
      <c r="DI2375" s="9"/>
      <c r="DJ2375" s="9"/>
      <c r="DK2375" s="9"/>
      <c r="DL2375" s="9"/>
      <c r="DM2375" s="9"/>
      <c r="DN2375" s="9"/>
      <c r="DO2375" s="9"/>
      <c r="DP2375" s="9"/>
      <c r="DQ2375" s="9"/>
    </row>
    <row r="2376" spans="1:121" hidden="1">
      <c r="A2376" s="9"/>
      <c r="B2376" s="9"/>
      <c r="C2376" s="9"/>
      <c r="D2376" s="9"/>
      <c r="E2376" s="9"/>
      <c r="F2376" s="9"/>
      <c r="G2376" s="9"/>
      <c r="H2376" s="9"/>
      <c r="I2376" s="9"/>
      <c r="J2376" s="9"/>
      <c r="K2376" s="9"/>
      <c r="L2376" s="9"/>
      <c r="M2376" s="9"/>
      <c r="N2376" s="9"/>
      <c r="O2376" s="9"/>
      <c r="P2376" s="9"/>
      <c r="Q2376" s="9"/>
      <c r="R2376" s="9"/>
      <c r="S2376" s="9"/>
      <c r="T2376" s="9"/>
      <c r="U2376" s="9"/>
      <c r="V2376" s="9"/>
      <c r="W2376" s="9"/>
      <c r="X2376" s="9"/>
      <c r="Y2376" s="9"/>
      <c r="Z2376" s="9"/>
      <c r="AA2376" s="9"/>
      <c r="AB2376" s="9"/>
      <c r="AC2376" s="9"/>
      <c r="AD2376" s="9"/>
      <c r="AE2376" s="9"/>
      <c r="AF2376" s="9"/>
      <c r="AG2376" s="9"/>
      <c r="AH2376" s="9"/>
      <c r="AI2376" s="9"/>
      <c r="AJ2376" s="9"/>
      <c r="AK2376" s="9"/>
      <c r="AL2376" s="9"/>
      <c r="AM2376" s="9"/>
      <c r="AN2376" s="9"/>
      <c r="AO2376" s="9"/>
      <c r="AP2376" s="9"/>
      <c r="AQ2376" s="9"/>
      <c r="AR2376" s="9"/>
      <c r="AS2376" s="9"/>
      <c r="AT2376" s="9"/>
      <c r="AU2376" s="9"/>
      <c r="AV2376" s="9"/>
      <c r="AW2376" s="9"/>
      <c r="AX2376" s="9"/>
      <c r="AY2376" s="9"/>
      <c r="AZ2376" s="9"/>
      <c r="BA2376" s="9"/>
      <c r="BB2376" s="9"/>
      <c r="BC2376" s="9"/>
      <c r="BD2376" s="9"/>
      <c r="BE2376" s="9"/>
      <c r="BF2376" s="9"/>
      <c r="BG2376" s="9"/>
      <c r="BH2376" s="9"/>
      <c r="BI2376" s="9"/>
      <c r="BJ2376" s="9"/>
      <c r="BK2376" s="9"/>
      <c r="BL2376" s="9"/>
      <c r="BM2376" s="9"/>
      <c r="BN2376" s="9"/>
      <c r="BO2376" s="9"/>
      <c r="BP2376" s="9"/>
      <c r="BQ2376" s="9"/>
      <c r="BR2376" s="9"/>
      <c r="BS2376" s="9"/>
      <c r="BT2376" s="9"/>
      <c r="BU2376" s="9"/>
      <c r="BV2376" s="9"/>
      <c r="BW2376" s="9"/>
      <c r="BX2376" s="9"/>
      <c r="BY2376" s="9"/>
      <c r="BZ2376" s="9"/>
      <c r="CA2376" s="9"/>
      <c r="CB2376" s="9"/>
      <c r="CC2376" s="9"/>
      <c r="CD2376" s="9"/>
      <c r="CE2376" s="9"/>
      <c r="CF2376" s="9"/>
      <c r="CG2376" s="9"/>
      <c r="CH2376" s="9"/>
      <c r="CI2376" s="9"/>
      <c r="CJ2376" s="9"/>
      <c r="CK2376" s="9"/>
      <c r="CL2376" s="9"/>
      <c r="CM2376" s="9"/>
      <c r="CN2376" s="9"/>
      <c r="CO2376" s="9"/>
      <c r="CP2376" s="9"/>
      <c r="CQ2376" s="9"/>
      <c r="CR2376" s="9"/>
      <c r="CS2376" s="9"/>
      <c r="CT2376" s="9"/>
      <c r="CU2376" s="9"/>
      <c r="CV2376" s="9"/>
      <c r="CW2376" s="9"/>
      <c r="CX2376" s="9"/>
      <c r="CY2376" s="9"/>
      <c r="CZ2376" s="9"/>
      <c r="DA2376" s="9"/>
      <c r="DB2376" s="9"/>
      <c r="DC2376" s="9"/>
      <c r="DD2376" s="9"/>
      <c r="DE2376" s="9"/>
      <c r="DF2376" s="9"/>
      <c r="DG2376" s="9"/>
      <c r="DH2376" s="9"/>
      <c r="DI2376" s="9"/>
      <c r="DJ2376" s="9"/>
      <c r="DK2376" s="9"/>
      <c r="DL2376" s="9"/>
      <c r="DM2376" s="9"/>
      <c r="DN2376" s="9"/>
      <c r="DO2376" s="9"/>
      <c r="DP2376" s="9"/>
      <c r="DQ2376" s="9"/>
    </row>
    <row r="2377" spans="1:121" hidden="1">
      <c r="A2377" s="9"/>
      <c r="B2377" s="9"/>
      <c r="C2377" s="9"/>
      <c r="D2377" s="9"/>
      <c r="E2377" s="9"/>
      <c r="F2377" s="9"/>
      <c r="G2377" s="9"/>
      <c r="H2377" s="9"/>
      <c r="I2377" s="9"/>
      <c r="J2377" s="9"/>
      <c r="K2377" s="9"/>
      <c r="L2377" s="9"/>
      <c r="M2377" s="9"/>
      <c r="N2377" s="9"/>
      <c r="O2377" s="9"/>
      <c r="P2377" s="9"/>
      <c r="Q2377" s="9"/>
      <c r="R2377" s="9"/>
      <c r="S2377" s="9"/>
      <c r="T2377" s="9"/>
      <c r="U2377" s="9"/>
      <c r="V2377" s="9"/>
      <c r="W2377" s="9"/>
      <c r="X2377" s="9"/>
      <c r="Y2377" s="9"/>
      <c r="Z2377" s="9"/>
      <c r="AA2377" s="9"/>
      <c r="AB2377" s="9"/>
      <c r="AC2377" s="9"/>
      <c r="AD2377" s="9"/>
      <c r="AE2377" s="9"/>
      <c r="AF2377" s="9"/>
      <c r="AG2377" s="9"/>
      <c r="AH2377" s="9"/>
      <c r="AI2377" s="9"/>
      <c r="AJ2377" s="9"/>
      <c r="AK2377" s="9"/>
      <c r="AL2377" s="9"/>
      <c r="AM2377" s="9"/>
      <c r="AN2377" s="9"/>
      <c r="AO2377" s="9"/>
      <c r="AP2377" s="9"/>
      <c r="AQ2377" s="9"/>
      <c r="AR2377" s="9"/>
      <c r="AS2377" s="9"/>
      <c r="AT2377" s="9"/>
      <c r="AU2377" s="9"/>
      <c r="AV2377" s="9"/>
      <c r="AW2377" s="9"/>
      <c r="AX2377" s="9"/>
      <c r="AY2377" s="9"/>
      <c r="AZ2377" s="9"/>
      <c r="BA2377" s="9"/>
      <c r="BB2377" s="9"/>
      <c r="BC2377" s="9"/>
      <c r="BD2377" s="9"/>
      <c r="BE2377" s="9"/>
      <c r="BF2377" s="9"/>
      <c r="BG2377" s="9"/>
      <c r="BH2377" s="9"/>
      <c r="BI2377" s="9"/>
      <c r="BJ2377" s="9"/>
      <c r="BK2377" s="9"/>
      <c r="BL2377" s="9"/>
      <c r="BM2377" s="9"/>
      <c r="BN2377" s="9"/>
      <c r="BO2377" s="9"/>
      <c r="BP2377" s="9"/>
      <c r="BQ2377" s="9"/>
      <c r="BR2377" s="9"/>
      <c r="BS2377" s="9"/>
      <c r="BT2377" s="9"/>
      <c r="BU2377" s="9"/>
      <c r="BV2377" s="9"/>
      <c r="BW2377" s="9"/>
      <c r="BX2377" s="9"/>
      <c r="BY2377" s="9"/>
      <c r="BZ2377" s="9"/>
      <c r="CA2377" s="9"/>
      <c r="CB2377" s="9"/>
      <c r="CC2377" s="9"/>
      <c r="CD2377" s="9"/>
      <c r="CE2377" s="9"/>
      <c r="CF2377" s="9"/>
      <c r="CG2377" s="9"/>
      <c r="CH2377" s="9"/>
      <c r="CI2377" s="9"/>
      <c r="CJ2377" s="9"/>
      <c r="CK2377" s="9"/>
      <c r="CL2377" s="9"/>
      <c r="CM2377" s="9"/>
      <c r="CN2377" s="9"/>
      <c r="CO2377" s="9"/>
      <c r="CP2377" s="9"/>
      <c r="CQ2377" s="9"/>
      <c r="CR2377" s="9"/>
      <c r="CS2377" s="9"/>
      <c r="CT2377" s="9"/>
      <c r="CU2377" s="9"/>
      <c r="CV2377" s="9"/>
      <c r="CW2377" s="9"/>
      <c r="CX2377" s="9"/>
      <c r="CY2377" s="9"/>
      <c r="CZ2377" s="9"/>
      <c r="DA2377" s="9"/>
      <c r="DB2377" s="9"/>
      <c r="DC2377" s="9"/>
      <c r="DD2377" s="9"/>
      <c r="DE2377" s="9"/>
      <c r="DF2377" s="9"/>
      <c r="DG2377" s="9"/>
      <c r="DH2377" s="9"/>
      <c r="DI2377" s="9"/>
      <c r="DJ2377" s="9"/>
      <c r="DK2377" s="9"/>
      <c r="DL2377" s="9"/>
      <c r="DM2377" s="9"/>
      <c r="DN2377" s="9"/>
      <c r="DO2377" s="9"/>
      <c r="DP2377" s="9"/>
      <c r="DQ2377" s="9"/>
    </row>
    <row r="2378" spans="1:121" hidden="1">
      <c r="A2378" s="9"/>
      <c r="B2378" s="9"/>
      <c r="C2378" s="9"/>
      <c r="D2378" s="9"/>
      <c r="E2378" s="9"/>
      <c r="F2378" s="9"/>
      <c r="G2378" s="9"/>
      <c r="H2378" s="9"/>
      <c r="I2378" s="9"/>
      <c r="J2378" s="9"/>
      <c r="K2378" s="9"/>
      <c r="L2378" s="9"/>
      <c r="M2378" s="9"/>
      <c r="N2378" s="9"/>
      <c r="O2378" s="9"/>
      <c r="P2378" s="9"/>
      <c r="Q2378" s="9"/>
      <c r="R2378" s="9"/>
      <c r="S2378" s="9"/>
      <c r="T2378" s="9"/>
      <c r="U2378" s="9"/>
      <c r="V2378" s="9"/>
      <c r="W2378" s="9"/>
      <c r="X2378" s="9"/>
      <c r="Y2378" s="9"/>
      <c r="Z2378" s="9"/>
      <c r="AA2378" s="9"/>
      <c r="AB2378" s="9"/>
      <c r="AC2378" s="9"/>
      <c r="AD2378" s="9"/>
      <c r="AE2378" s="9"/>
      <c r="AF2378" s="9"/>
      <c r="AG2378" s="9"/>
      <c r="AH2378" s="9"/>
      <c r="AI2378" s="9"/>
      <c r="AJ2378" s="9"/>
      <c r="AK2378" s="9"/>
      <c r="AL2378" s="9"/>
      <c r="AM2378" s="9"/>
      <c r="AN2378" s="9"/>
      <c r="AO2378" s="9"/>
      <c r="AP2378" s="9"/>
      <c r="AQ2378" s="9"/>
      <c r="AR2378" s="9"/>
      <c r="AS2378" s="9"/>
      <c r="AT2378" s="9"/>
      <c r="AU2378" s="9"/>
      <c r="AV2378" s="9"/>
      <c r="AW2378" s="9"/>
      <c r="AX2378" s="9"/>
      <c r="AY2378" s="9"/>
      <c r="AZ2378" s="9"/>
      <c r="BA2378" s="9"/>
      <c r="BB2378" s="9"/>
      <c r="BC2378" s="9"/>
      <c r="BD2378" s="9"/>
      <c r="BE2378" s="9"/>
      <c r="BF2378" s="9"/>
      <c r="BG2378" s="9"/>
      <c r="BH2378" s="9"/>
      <c r="BI2378" s="9"/>
      <c r="BJ2378" s="9"/>
      <c r="BK2378" s="9"/>
      <c r="BL2378" s="9"/>
      <c r="BM2378" s="9"/>
      <c r="BN2378" s="9"/>
      <c r="BO2378" s="9"/>
      <c r="BP2378" s="9"/>
      <c r="BQ2378" s="9"/>
      <c r="BR2378" s="9"/>
      <c r="BS2378" s="9"/>
      <c r="BT2378" s="9"/>
      <c r="BU2378" s="9"/>
      <c r="BV2378" s="9"/>
      <c r="BW2378" s="9"/>
      <c r="BX2378" s="9"/>
      <c r="BY2378" s="9"/>
      <c r="BZ2378" s="9"/>
      <c r="CA2378" s="9"/>
      <c r="CB2378" s="9"/>
      <c r="CC2378" s="9"/>
      <c r="CD2378" s="9"/>
      <c r="CE2378" s="9"/>
      <c r="CF2378" s="9"/>
      <c r="CG2378" s="9"/>
      <c r="CH2378" s="9"/>
      <c r="CI2378" s="9"/>
      <c r="CJ2378" s="9"/>
      <c r="CK2378" s="9"/>
      <c r="CL2378" s="9"/>
      <c r="CM2378" s="9"/>
      <c r="CN2378" s="9"/>
      <c r="CO2378" s="9"/>
      <c r="CP2378" s="9"/>
      <c r="CQ2378" s="9"/>
      <c r="CR2378" s="9"/>
      <c r="CS2378" s="9"/>
      <c r="CT2378" s="9"/>
      <c r="CU2378" s="9"/>
      <c r="CV2378" s="9"/>
      <c r="CW2378" s="9"/>
      <c r="CX2378" s="9"/>
      <c r="CY2378" s="9"/>
      <c r="CZ2378" s="9"/>
      <c r="DA2378" s="9"/>
      <c r="DB2378" s="9"/>
      <c r="DC2378" s="9"/>
      <c r="DD2378" s="9"/>
      <c r="DE2378" s="9"/>
      <c r="DF2378" s="9"/>
      <c r="DG2378" s="9"/>
      <c r="DH2378" s="9"/>
      <c r="DI2378" s="9"/>
      <c r="DJ2378" s="9"/>
      <c r="DK2378" s="9"/>
      <c r="DL2378" s="9"/>
      <c r="DM2378" s="9"/>
      <c r="DN2378" s="9"/>
      <c r="DO2378" s="9"/>
      <c r="DP2378" s="9"/>
      <c r="DQ2378" s="9"/>
    </row>
    <row r="2379" spans="1:121" hidden="1">
      <c r="A2379" s="9"/>
      <c r="B2379" s="9"/>
      <c r="C2379" s="9"/>
      <c r="D2379" s="9"/>
      <c r="E2379" s="9"/>
      <c r="F2379" s="9"/>
      <c r="G2379" s="9"/>
      <c r="H2379" s="9"/>
      <c r="I2379" s="9"/>
      <c r="J2379" s="9"/>
      <c r="K2379" s="9"/>
      <c r="L2379" s="9"/>
      <c r="M2379" s="9"/>
      <c r="N2379" s="9"/>
      <c r="O2379" s="9"/>
      <c r="P2379" s="9"/>
      <c r="Q2379" s="9"/>
      <c r="R2379" s="9"/>
      <c r="S2379" s="9"/>
      <c r="T2379" s="9"/>
      <c r="U2379" s="9"/>
      <c r="V2379" s="9"/>
      <c r="W2379" s="9"/>
      <c r="X2379" s="9"/>
      <c r="Y2379" s="9"/>
      <c r="Z2379" s="9"/>
      <c r="AA2379" s="9"/>
      <c r="AB2379" s="9"/>
      <c r="AC2379" s="9"/>
      <c r="AD2379" s="9"/>
      <c r="AE2379" s="9"/>
      <c r="AF2379" s="9"/>
      <c r="AG2379" s="9"/>
      <c r="AH2379" s="9"/>
      <c r="AI2379" s="9"/>
      <c r="AJ2379" s="9"/>
      <c r="AK2379" s="9"/>
      <c r="AL2379" s="9"/>
      <c r="AM2379" s="9"/>
      <c r="AN2379" s="9"/>
      <c r="AO2379" s="9"/>
      <c r="AP2379" s="9"/>
      <c r="AQ2379" s="9"/>
      <c r="AR2379" s="9"/>
      <c r="AS2379" s="9"/>
      <c r="AT2379" s="9"/>
      <c r="AU2379" s="9"/>
      <c r="AV2379" s="9"/>
      <c r="AW2379" s="9"/>
      <c r="AX2379" s="9"/>
      <c r="AY2379" s="9"/>
      <c r="AZ2379" s="9"/>
      <c r="BA2379" s="9"/>
      <c r="BB2379" s="9"/>
      <c r="BC2379" s="9"/>
      <c r="BD2379" s="9"/>
      <c r="BE2379" s="9"/>
      <c r="BF2379" s="9"/>
      <c r="BG2379" s="9"/>
      <c r="BH2379" s="9"/>
      <c r="BI2379" s="9"/>
      <c r="BJ2379" s="9"/>
      <c r="BK2379" s="9"/>
      <c r="BL2379" s="9"/>
      <c r="BM2379" s="9"/>
      <c r="BN2379" s="9"/>
      <c r="BO2379" s="9"/>
      <c r="BP2379" s="9"/>
      <c r="BQ2379" s="9"/>
      <c r="BR2379" s="9"/>
      <c r="BS2379" s="9"/>
      <c r="BT2379" s="9"/>
      <c r="BU2379" s="9"/>
      <c r="BV2379" s="9"/>
      <c r="BW2379" s="9"/>
      <c r="BX2379" s="9"/>
      <c r="BY2379" s="9"/>
      <c r="BZ2379" s="9"/>
      <c r="CA2379" s="9"/>
      <c r="CB2379" s="9"/>
      <c r="CC2379" s="9"/>
      <c r="CD2379" s="9"/>
      <c r="CE2379" s="9"/>
      <c r="CF2379" s="9"/>
      <c r="CG2379" s="9"/>
      <c r="CH2379" s="9"/>
      <c r="CI2379" s="9"/>
      <c r="CJ2379" s="9"/>
      <c r="CK2379" s="9"/>
      <c r="CL2379" s="9"/>
      <c r="CM2379" s="9"/>
      <c r="CN2379" s="9"/>
      <c r="CO2379" s="9"/>
      <c r="CP2379" s="9"/>
      <c r="CQ2379" s="9"/>
      <c r="CR2379" s="9"/>
      <c r="CS2379" s="9"/>
      <c r="CT2379" s="9"/>
      <c r="CU2379" s="9"/>
      <c r="CV2379" s="9"/>
      <c r="CW2379" s="9"/>
      <c r="CX2379" s="9"/>
      <c r="CY2379" s="9"/>
      <c r="CZ2379" s="9"/>
      <c r="DA2379" s="9"/>
      <c r="DB2379" s="9"/>
      <c r="DC2379" s="9"/>
      <c r="DD2379" s="9"/>
      <c r="DE2379" s="9"/>
      <c r="DF2379" s="9"/>
      <c r="DG2379" s="9"/>
      <c r="DH2379" s="9"/>
      <c r="DI2379" s="9"/>
      <c r="DJ2379" s="9"/>
      <c r="DK2379" s="9"/>
      <c r="DL2379" s="9"/>
      <c r="DM2379" s="9"/>
      <c r="DN2379" s="9"/>
      <c r="DO2379" s="9"/>
      <c r="DP2379" s="9"/>
      <c r="DQ2379" s="9"/>
    </row>
    <row r="2380" spans="1:121" hidden="1">
      <c r="A2380" s="9"/>
      <c r="B2380" s="9"/>
      <c r="C2380" s="9"/>
      <c r="D2380" s="9"/>
      <c r="E2380" s="9"/>
      <c r="F2380" s="9"/>
      <c r="G2380" s="9"/>
      <c r="H2380" s="9"/>
      <c r="I2380" s="9"/>
      <c r="J2380" s="9"/>
      <c r="K2380" s="9"/>
      <c r="L2380" s="9"/>
      <c r="M2380" s="9"/>
      <c r="N2380" s="9"/>
      <c r="O2380" s="9"/>
      <c r="P2380" s="9"/>
      <c r="Q2380" s="9"/>
      <c r="R2380" s="9"/>
      <c r="S2380" s="9"/>
      <c r="T2380" s="9"/>
      <c r="U2380" s="9"/>
      <c r="V2380" s="9"/>
      <c r="W2380" s="9"/>
      <c r="X2380" s="9"/>
      <c r="Y2380" s="9"/>
      <c r="Z2380" s="9"/>
      <c r="AA2380" s="9"/>
      <c r="AB2380" s="9"/>
      <c r="AC2380" s="9"/>
      <c r="AD2380" s="9"/>
      <c r="AE2380" s="9"/>
      <c r="AF2380" s="9"/>
      <c r="AG2380" s="9"/>
      <c r="AH2380" s="9"/>
      <c r="AI2380" s="9"/>
      <c r="AJ2380" s="9"/>
      <c r="AK2380" s="9"/>
      <c r="AL2380" s="9"/>
      <c r="AM2380" s="9"/>
      <c r="AN2380" s="9"/>
      <c r="AO2380" s="9"/>
      <c r="AP2380" s="9"/>
      <c r="AQ2380" s="9"/>
      <c r="AR2380" s="9"/>
      <c r="AS2380" s="9"/>
      <c r="AT2380" s="9"/>
      <c r="AU2380" s="9"/>
      <c r="AV2380" s="9"/>
      <c r="AW2380" s="9"/>
      <c r="AX2380" s="9"/>
      <c r="AY2380" s="9"/>
      <c r="AZ2380" s="9"/>
      <c r="BA2380" s="9"/>
      <c r="BB2380" s="9"/>
      <c r="BC2380" s="9"/>
      <c r="BD2380" s="9"/>
      <c r="BE2380" s="9"/>
      <c r="BF2380" s="9"/>
      <c r="BG2380" s="9"/>
      <c r="BH2380" s="9"/>
      <c r="BI2380" s="9"/>
      <c r="BJ2380" s="9"/>
      <c r="BK2380" s="9"/>
      <c r="BL2380" s="9"/>
      <c r="BM2380" s="9"/>
      <c r="BN2380" s="9"/>
      <c r="BO2380" s="9"/>
      <c r="BP2380" s="9"/>
      <c r="BQ2380" s="9"/>
      <c r="BR2380" s="9"/>
      <c r="BS2380" s="9"/>
      <c r="BT2380" s="9"/>
      <c r="BU2380" s="9"/>
      <c r="BV2380" s="9"/>
      <c r="BW2380" s="9"/>
      <c r="BX2380" s="9"/>
      <c r="BY2380" s="9"/>
      <c r="BZ2380" s="9"/>
      <c r="CA2380" s="9"/>
      <c r="CB2380" s="9"/>
      <c r="CC2380" s="9"/>
      <c r="CD2380" s="9"/>
      <c r="CE2380" s="9"/>
      <c r="CF2380" s="9"/>
      <c r="CG2380" s="9"/>
      <c r="CH2380" s="9"/>
      <c r="CI2380" s="9"/>
      <c r="CJ2380" s="9"/>
      <c r="CK2380" s="9"/>
      <c r="CL2380" s="9"/>
      <c r="CM2380" s="9"/>
      <c r="CN2380" s="9"/>
      <c r="CO2380" s="9"/>
      <c r="CP2380" s="9"/>
      <c r="CQ2380" s="9"/>
      <c r="CR2380" s="9"/>
      <c r="CS2380" s="9"/>
      <c r="CT2380" s="9"/>
      <c r="CU2380" s="9"/>
      <c r="CV2380" s="9"/>
      <c r="CW2380" s="9"/>
      <c r="CX2380" s="9"/>
      <c r="CY2380" s="9"/>
      <c r="CZ2380" s="9"/>
      <c r="DA2380" s="9"/>
      <c r="DB2380" s="9"/>
      <c r="DC2380" s="9"/>
      <c r="DD2380" s="9"/>
      <c r="DE2380" s="9"/>
      <c r="DF2380" s="9"/>
      <c r="DG2380" s="9"/>
      <c r="DH2380" s="9"/>
      <c r="DI2380" s="9"/>
      <c r="DJ2380" s="9"/>
      <c r="DK2380" s="9"/>
      <c r="DL2380" s="9"/>
      <c r="DM2380" s="9"/>
      <c r="DN2380" s="9"/>
      <c r="DO2380" s="9"/>
      <c r="DP2380" s="9"/>
      <c r="DQ2380" s="9"/>
    </row>
    <row r="2381" spans="1:121" hidden="1">
      <c r="A2381" s="9"/>
      <c r="B2381" s="9"/>
      <c r="C2381" s="9"/>
      <c r="D2381" s="9"/>
      <c r="E2381" s="9"/>
      <c r="F2381" s="9"/>
      <c r="G2381" s="9"/>
      <c r="H2381" s="9"/>
      <c r="I2381" s="9"/>
      <c r="J2381" s="9"/>
      <c r="K2381" s="9"/>
      <c r="L2381" s="9"/>
      <c r="M2381" s="9"/>
      <c r="N2381" s="9"/>
      <c r="O2381" s="9"/>
      <c r="P2381" s="9"/>
      <c r="Q2381" s="9"/>
      <c r="R2381" s="9"/>
      <c r="S2381" s="9"/>
      <c r="T2381" s="9"/>
      <c r="U2381" s="9"/>
      <c r="V2381" s="9"/>
      <c r="W2381" s="9"/>
      <c r="X2381" s="9"/>
      <c r="Y2381" s="9"/>
      <c r="Z2381" s="9"/>
      <c r="AA2381" s="9"/>
      <c r="AB2381" s="9"/>
      <c r="AC2381" s="9"/>
      <c r="AD2381" s="9"/>
      <c r="AE2381" s="9"/>
      <c r="AF2381" s="9"/>
      <c r="AG2381" s="9"/>
      <c r="AH2381" s="9"/>
      <c r="AI2381" s="9"/>
      <c r="AJ2381" s="9"/>
      <c r="AK2381" s="9"/>
      <c r="AL2381" s="9"/>
      <c r="AM2381" s="9"/>
      <c r="AN2381" s="9"/>
      <c r="AO2381" s="9"/>
      <c r="AP2381" s="9"/>
      <c r="AQ2381" s="9"/>
      <c r="AR2381" s="9"/>
      <c r="AS2381" s="9"/>
      <c r="AT2381" s="9"/>
      <c r="AU2381" s="9"/>
      <c r="AV2381" s="9"/>
      <c r="AW2381" s="9"/>
      <c r="AX2381" s="9"/>
      <c r="AY2381" s="9"/>
      <c r="AZ2381" s="9"/>
      <c r="BA2381" s="9"/>
      <c r="BB2381" s="9"/>
      <c r="BC2381" s="9"/>
      <c r="BD2381" s="9"/>
      <c r="BE2381" s="9"/>
      <c r="BF2381" s="9"/>
      <c r="BG2381" s="9"/>
      <c r="BH2381" s="9"/>
      <c r="BI2381" s="9"/>
      <c r="BJ2381" s="9"/>
      <c r="BK2381" s="9"/>
      <c r="BL2381" s="9"/>
      <c r="BM2381" s="9"/>
      <c r="BN2381" s="9"/>
      <c r="BO2381" s="9"/>
      <c r="BP2381" s="9"/>
      <c r="BQ2381" s="9"/>
      <c r="BR2381" s="9"/>
      <c r="BS2381" s="9"/>
      <c r="BT2381" s="9"/>
      <c r="BU2381" s="9"/>
      <c r="BV2381" s="9"/>
      <c r="BW2381" s="9"/>
      <c r="BX2381" s="9"/>
      <c r="BY2381" s="9"/>
      <c r="BZ2381" s="9"/>
      <c r="CA2381" s="9"/>
      <c r="CB2381" s="9"/>
      <c r="CC2381" s="9"/>
      <c r="CD2381" s="9"/>
      <c r="CE2381" s="9"/>
      <c r="CF2381" s="9"/>
      <c r="CG2381" s="9"/>
      <c r="CH2381" s="9"/>
      <c r="CI2381" s="9"/>
      <c r="CJ2381" s="9"/>
      <c r="CK2381" s="9"/>
      <c r="CL2381" s="9"/>
      <c r="CM2381" s="9"/>
      <c r="CN2381" s="9"/>
      <c r="CO2381" s="9"/>
      <c r="CP2381" s="9"/>
      <c r="CQ2381" s="9"/>
      <c r="CR2381" s="9"/>
      <c r="CS2381" s="9"/>
      <c r="CT2381" s="9"/>
      <c r="CU2381" s="9"/>
      <c r="CV2381" s="9"/>
      <c r="CW2381" s="9"/>
      <c r="CX2381" s="9"/>
      <c r="CY2381" s="9"/>
      <c r="CZ2381" s="9"/>
      <c r="DA2381" s="9"/>
      <c r="DB2381" s="9"/>
      <c r="DC2381" s="9"/>
      <c r="DD2381" s="9"/>
      <c r="DE2381" s="9"/>
      <c r="DF2381" s="9"/>
      <c r="DG2381" s="9"/>
      <c r="DH2381" s="9"/>
      <c r="DI2381" s="9"/>
      <c r="DJ2381" s="9"/>
      <c r="DK2381" s="9"/>
      <c r="DL2381" s="9"/>
      <c r="DM2381" s="9"/>
      <c r="DN2381" s="9"/>
      <c r="DO2381" s="9"/>
      <c r="DP2381" s="9"/>
      <c r="DQ2381" s="9"/>
    </row>
    <row r="2382" spans="1:121" hidden="1">
      <c r="A2382" s="9"/>
      <c r="B2382" s="9"/>
      <c r="C2382" s="9"/>
      <c r="D2382" s="9"/>
      <c r="E2382" s="9"/>
      <c r="F2382" s="9"/>
      <c r="G2382" s="9"/>
      <c r="H2382" s="9"/>
      <c r="I2382" s="9"/>
      <c r="J2382" s="9"/>
      <c r="K2382" s="9"/>
      <c r="L2382" s="9"/>
      <c r="M2382" s="9"/>
      <c r="N2382" s="9"/>
      <c r="O2382" s="9"/>
      <c r="P2382" s="9"/>
      <c r="Q2382" s="9"/>
      <c r="R2382" s="9"/>
      <c r="S2382" s="9"/>
      <c r="T2382" s="9"/>
      <c r="U2382" s="9"/>
      <c r="V2382" s="9"/>
      <c r="W2382" s="9"/>
      <c r="X2382" s="9"/>
      <c r="Y2382" s="9"/>
      <c r="Z2382" s="9"/>
      <c r="AA2382" s="9"/>
      <c r="AB2382" s="9"/>
      <c r="AC2382" s="9"/>
      <c r="AD2382" s="9"/>
      <c r="AE2382" s="9"/>
      <c r="AF2382" s="9"/>
      <c r="AG2382" s="9"/>
      <c r="AH2382" s="9"/>
      <c r="AI2382" s="9"/>
      <c r="AJ2382" s="9"/>
      <c r="AK2382" s="9"/>
      <c r="AL2382" s="9"/>
      <c r="AM2382" s="9"/>
      <c r="AN2382" s="9"/>
      <c r="AO2382" s="9"/>
      <c r="AP2382" s="9"/>
      <c r="AQ2382" s="9"/>
      <c r="AR2382" s="9"/>
      <c r="AS2382" s="9"/>
      <c r="AT2382" s="9"/>
      <c r="AU2382" s="9"/>
      <c r="AV2382" s="9"/>
      <c r="AW2382" s="9"/>
      <c r="AX2382" s="9"/>
      <c r="AY2382" s="9"/>
      <c r="AZ2382" s="9"/>
      <c r="BA2382" s="9"/>
      <c r="BB2382" s="9"/>
      <c r="BC2382" s="9"/>
      <c r="BD2382" s="9"/>
      <c r="BE2382" s="9"/>
      <c r="BF2382" s="9"/>
      <c r="BG2382" s="9"/>
      <c r="BH2382" s="9"/>
      <c r="BI2382" s="9"/>
      <c r="BJ2382" s="9"/>
      <c r="BK2382" s="9"/>
      <c r="BL2382" s="9"/>
      <c r="BM2382" s="9"/>
      <c r="BN2382" s="9"/>
      <c r="BO2382" s="9"/>
      <c r="BP2382" s="9"/>
      <c r="BQ2382" s="9"/>
      <c r="BR2382" s="9"/>
      <c r="BS2382" s="9"/>
      <c r="BT2382" s="9"/>
      <c r="BU2382" s="9"/>
      <c r="BV2382" s="9"/>
      <c r="BW2382" s="9"/>
      <c r="BX2382" s="9"/>
      <c r="BY2382" s="9"/>
      <c r="BZ2382" s="9"/>
      <c r="CA2382" s="9"/>
      <c r="CB2382" s="9"/>
      <c r="CC2382" s="9"/>
      <c r="CD2382" s="9"/>
      <c r="CE2382" s="9"/>
      <c r="CF2382" s="9"/>
      <c r="CG2382" s="9"/>
      <c r="CH2382" s="9"/>
      <c r="CI2382" s="9"/>
      <c r="CJ2382" s="9"/>
      <c r="CK2382" s="9"/>
      <c r="CL2382" s="9"/>
      <c r="CM2382" s="9"/>
      <c r="CN2382" s="9"/>
      <c r="CO2382" s="9"/>
      <c r="CP2382" s="9"/>
      <c r="CQ2382" s="9"/>
      <c r="CR2382" s="9"/>
      <c r="CS2382" s="9"/>
      <c r="CT2382" s="9"/>
      <c r="CU2382" s="9"/>
      <c r="CV2382" s="9"/>
      <c r="CW2382" s="9"/>
      <c r="CX2382" s="9"/>
      <c r="CY2382" s="9"/>
      <c r="CZ2382" s="9"/>
      <c r="DA2382" s="9"/>
      <c r="DB2382" s="9"/>
      <c r="DC2382" s="9"/>
      <c r="DD2382" s="9"/>
      <c r="DE2382" s="9"/>
      <c r="DF2382" s="9"/>
      <c r="DG2382" s="9"/>
      <c r="DH2382" s="9"/>
      <c r="DI2382" s="9"/>
      <c r="DJ2382" s="9"/>
      <c r="DK2382" s="9"/>
      <c r="DL2382" s="9"/>
      <c r="DM2382" s="9"/>
      <c r="DN2382" s="9"/>
      <c r="DO2382" s="9"/>
      <c r="DP2382" s="9"/>
      <c r="DQ2382" s="9"/>
    </row>
    <row r="2383" spans="1:121" hidden="1">
      <c r="A2383" s="9"/>
      <c r="B2383" s="9"/>
      <c r="C2383" s="9"/>
      <c r="D2383" s="9"/>
      <c r="E2383" s="9"/>
      <c r="F2383" s="9"/>
      <c r="G2383" s="9"/>
      <c r="H2383" s="9"/>
      <c r="I2383" s="9"/>
      <c r="J2383" s="9"/>
      <c r="K2383" s="9"/>
      <c r="L2383" s="9"/>
      <c r="M2383" s="9"/>
      <c r="N2383" s="9"/>
      <c r="O2383" s="9"/>
      <c r="P2383" s="9"/>
      <c r="Q2383" s="9"/>
      <c r="R2383" s="9"/>
      <c r="S2383" s="9"/>
      <c r="T2383" s="9"/>
      <c r="U2383" s="9"/>
      <c r="V2383" s="9"/>
      <c r="W2383" s="9"/>
      <c r="X2383" s="9"/>
      <c r="Y2383" s="9"/>
      <c r="Z2383" s="9"/>
      <c r="AA2383" s="9"/>
      <c r="AB2383" s="9"/>
      <c r="AC2383" s="9"/>
      <c r="AD2383" s="9"/>
      <c r="AE2383" s="9"/>
      <c r="AF2383" s="9"/>
      <c r="AG2383" s="9"/>
      <c r="AH2383" s="9"/>
      <c r="AI2383" s="9"/>
      <c r="AJ2383" s="9"/>
      <c r="AK2383" s="9"/>
      <c r="AL2383" s="9"/>
      <c r="AM2383" s="9"/>
      <c r="AN2383" s="9"/>
      <c r="AO2383" s="9"/>
      <c r="AP2383" s="9"/>
      <c r="AQ2383" s="9"/>
      <c r="AR2383" s="9"/>
      <c r="AS2383" s="9"/>
      <c r="AT2383" s="9"/>
      <c r="AU2383" s="9"/>
      <c r="AV2383" s="9"/>
      <c r="AW2383" s="9"/>
      <c r="AX2383" s="9"/>
      <c r="AY2383" s="9"/>
      <c r="AZ2383" s="9"/>
      <c r="BA2383" s="9"/>
      <c r="BB2383" s="9"/>
      <c r="BC2383" s="9"/>
      <c r="BD2383" s="9"/>
      <c r="BE2383" s="9"/>
      <c r="BF2383" s="9"/>
      <c r="BG2383" s="9"/>
      <c r="BH2383" s="9"/>
      <c r="BI2383" s="9"/>
      <c r="BJ2383" s="9"/>
      <c r="BK2383" s="9"/>
      <c r="BL2383" s="9"/>
      <c r="BM2383" s="9"/>
      <c r="BN2383" s="9"/>
      <c r="BO2383" s="9"/>
      <c r="BP2383" s="9"/>
      <c r="BQ2383" s="9"/>
      <c r="BR2383" s="9"/>
      <c r="BS2383" s="9"/>
      <c r="BT2383" s="9"/>
      <c r="BU2383" s="9"/>
      <c r="BV2383" s="9"/>
      <c r="BW2383" s="9"/>
      <c r="BX2383" s="9"/>
      <c r="BY2383" s="9"/>
      <c r="BZ2383" s="9"/>
      <c r="CA2383" s="9"/>
      <c r="CB2383" s="9"/>
      <c r="CC2383" s="9"/>
      <c r="CD2383" s="9"/>
      <c r="CE2383" s="9"/>
      <c r="CF2383" s="9"/>
      <c r="CG2383" s="9"/>
      <c r="CH2383" s="9"/>
      <c r="CI2383" s="9"/>
      <c r="CJ2383" s="9"/>
      <c r="CK2383" s="9"/>
      <c r="CL2383" s="9"/>
      <c r="CM2383" s="9"/>
      <c r="CN2383" s="9"/>
      <c r="CO2383" s="9"/>
      <c r="CP2383" s="9"/>
      <c r="CQ2383" s="9"/>
      <c r="CR2383" s="9"/>
      <c r="CS2383" s="9"/>
      <c r="CT2383" s="9"/>
      <c r="CU2383" s="9"/>
      <c r="CV2383" s="9"/>
      <c r="CW2383" s="9"/>
      <c r="CX2383" s="9"/>
      <c r="CY2383" s="9"/>
      <c r="CZ2383" s="9"/>
      <c r="DA2383" s="9"/>
      <c r="DB2383" s="9"/>
      <c r="DC2383" s="9"/>
      <c r="DD2383" s="9"/>
      <c r="DE2383" s="9"/>
      <c r="DF2383" s="9"/>
      <c r="DG2383" s="9"/>
      <c r="DH2383" s="9"/>
      <c r="DI2383" s="9"/>
      <c r="DJ2383" s="9"/>
      <c r="DK2383" s="9"/>
      <c r="DL2383" s="9"/>
      <c r="DM2383" s="9"/>
      <c r="DN2383" s="9"/>
      <c r="DO2383" s="9"/>
      <c r="DP2383" s="9"/>
      <c r="DQ2383" s="9"/>
    </row>
    <row r="2384" spans="1:121" hidden="1">
      <c r="A2384" s="9"/>
      <c r="B2384" s="9"/>
      <c r="C2384" s="9"/>
      <c r="D2384" s="9"/>
      <c r="E2384" s="9"/>
      <c r="F2384" s="9"/>
      <c r="G2384" s="9"/>
      <c r="H2384" s="9"/>
      <c r="I2384" s="9"/>
      <c r="J2384" s="9"/>
      <c r="K2384" s="9"/>
      <c r="L2384" s="9"/>
      <c r="M2384" s="9"/>
      <c r="N2384" s="9"/>
      <c r="O2384" s="9"/>
      <c r="P2384" s="9"/>
      <c r="Q2384" s="9"/>
      <c r="R2384" s="9"/>
      <c r="S2384" s="9"/>
      <c r="T2384" s="9"/>
      <c r="U2384" s="9"/>
      <c r="V2384" s="9"/>
      <c r="W2384" s="9"/>
      <c r="X2384" s="9"/>
      <c r="Y2384" s="9"/>
      <c r="Z2384" s="9"/>
      <c r="AA2384" s="9"/>
      <c r="AB2384" s="9"/>
      <c r="AC2384" s="9"/>
      <c r="AD2384" s="9"/>
      <c r="AE2384" s="9"/>
      <c r="AF2384" s="9"/>
      <c r="AG2384" s="9"/>
      <c r="AH2384" s="9"/>
      <c r="AI2384" s="9"/>
      <c r="AJ2384" s="9"/>
      <c r="AK2384" s="9"/>
      <c r="AL2384" s="9"/>
      <c r="AM2384" s="9"/>
      <c r="AN2384" s="9"/>
      <c r="AO2384" s="9"/>
      <c r="AP2384" s="9"/>
      <c r="AQ2384" s="9"/>
      <c r="AR2384" s="9"/>
      <c r="AS2384" s="9"/>
      <c r="AT2384" s="9"/>
      <c r="AU2384" s="9"/>
      <c r="AV2384" s="9"/>
      <c r="AW2384" s="9"/>
      <c r="AX2384" s="9"/>
      <c r="AY2384" s="9"/>
      <c r="AZ2384" s="9"/>
      <c r="BA2384" s="9"/>
      <c r="BB2384" s="9"/>
      <c r="BC2384" s="9"/>
      <c r="BD2384" s="9"/>
      <c r="BE2384" s="9"/>
      <c r="BF2384" s="9"/>
      <c r="BG2384" s="9"/>
      <c r="BH2384" s="9"/>
      <c r="BI2384" s="9"/>
      <c r="BJ2384" s="9"/>
      <c r="BK2384" s="9"/>
      <c r="BL2384" s="9"/>
      <c r="BM2384" s="9"/>
      <c r="BN2384" s="9"/>
      <c r="BO2384" s="9"/>
      <c r="BP2384" s="9"/>
      <c r="BQ2384" s="9"/>
      <c r="BR2384" s="9"/>
      <c r="BS2384" s="9"/>
      <c r="BT2384" s="9"/>
      <c r="BU2384" s="9"/>
      <c r="BV2384" s="9"/>
      <c r="BW2384" s="9"/>
      <c r="BX2384" s="9"/>
      <c r="BY2384" s="9"/>
      <c r="BZ2384" s="9"/>
      <c r="CA2384" s="9"/>
      <c r="CB2384" s="9"/>
      <c r="CC2384" s="9"/>
      <c r="CD2384" s="9"/>
      <c r="CE2384" s="9"/>
      <c r="CF2384" s="9"/>
      <c r="CG2384" s="9"/>
      <c r="CH2384" s="9"/>
      <c r="CI2384" s="9"/>
      <c r="CJ2384" s="9"/>
      <c r="CK2384" s="9"/>
      <c r="CL2384" s="9"/>
      <c r="CM2384" s="9"/>
      <c r="CN2384" s="9"/>
      <c r="CO2384" s="9"/>
      <c r="CP2384" s="9"/>
      <c r="CQ2384" s="9"/>
      <c r="CR2384" s="9"/>
      <c r="CS2384" s="9"/>
      <c r="CT2384" s="9"/>
      <c r="CU2384" s="9"/>
      <c r="CV2384" s="9"/>
      <c r="CW2384" s="9"/>
      <c r="CX2384" s="9"/>
      <c r="CY2384" s="9"/>
      <c r="CZ2384" s="9"/>
      <c r="DA2384" s="9"/>
      <c r="DB2384" s="9"/>
      <c r="DC2384" s="9"/>
      <c r="DD2384" s="9"/>
      <c r="DE2384" s="9"/>
      <c r="DF2384" s="9"/>
      <c r="DG2384" s="9"/>
      <c r="DH2384" s="9"/>
      <c r="DI2384" s="9"/>
      <c r="DJ2384" s="9"/>
      <c r="DK2384" s="9"/>
      <c r="DL2384" s="9"/>
      <c r="DM2384" s="9"/>
      <c r="DN2384" s="9"/>
      <c r="DO2384" s="9"/>
      <c r="DP2384" s="9"/>
      <c r="DQ2384" s="9"/>
    </row>
    <row r="2385" spans="1:121" hidden="1">
      <c r="A2385" s="9"/>
      <c r="B2385" s="9"/>
      <c r="C2385" s="9"/>
      <c r="D2385" s="9"/>
      <c r="E2385" s="9"/>
      <c r="F2385" s="9"/>
      <c r="G2385" s="9"/>
      <c r="H2385" s="9"/>
      <c r="I2385" s="9"/>
      <c r="J2385" s="9"/>
      <c r="K2385" s="9"/>
      <c r="L2385" s="9"/>
      <c r="M2385" s="9"/>
      <c r="N2385" s="9"/>
      <c r="O2385" s="9"/>
      <c r="P2385" s="9"/>
      <c r="Q2385" s="9"/>
      <c r="R2385" s="9"/>
      <c r="S2385" s="9"/>
      <c r="T2385" s="9"/>
      <c r="U2385" s="9"/>
      <c r="V2385" s="9"/>
      <c r="W2385" s="9"/>
      <c r="X2385" s="9"/>
      <c r="Y2385" s="9"/>
      <c r="Z2385" s="9"/>
      <c r="AA2385" s="9"/>
      <c r="AB2385" s="9"/>
      <c r="AC2385" s="9"/>
      <c r="AD2385" s="9"/>
      <c r="AE2385" s="9"/>
      <c r="AF2385" s="9"/>
      <c r="AG2385" s="9"/>
      <c r="AH2385" s="9"/>
      <c r="AI2385" s="9"/>
      <c r="AJ2385" s="9"/>
      <c r="AK2385" s="9"/>
      <c r="AL2385" s="9"/>
      <c r="AM2385" s="9"/>
      <c r="AN2385" s="9"/>
      <c r="AO2385" s="9"/>
      <c r="AP2385" s="9"/>
      <c r="AQ2385" s="9"/>
      <c r="AR2385" s="9"/>
      <c r="AS2385" s="9"/>
      <c r="AT2385" s="9"/>
      <c r="AU2385" s="9"/>
      <c r="AV2385" s="9"/>
      <c r="AW2385" s="9"/>
      <c r="AX2385" s="9"/>
      <c r="AY2385" s="9"/>
      <c r="AZ2385" s="9"/>
      <c r="BA2385" s="9"/>
      <c r="BB2385" s="9"/>
      <c r="BC2385" s="9"/>
      <c r="BD2385" s="9"/>
      <c r="BE2385" s="9"/>
      <c r="BF2385" s="9"/>
      <c r="BG2385" s="9"/>
      <c r="BH2385" s="9"/>
      <c r="BI2385" s="9"/>
      <c r="BJ2385" s="9"/>
      <c r="BK2385" s="9"/>
      <c r="BL2385" s="9"/>
      <c r="BM2385" s="9"/>
      <c r="BN2385" s="9"/>
      <c r="BO2385" s="9"/>
      <c r="BP2385" s="9"/>
      <c r="BQ2385" s="9"/>
      <c r="BR2385" s="9"/>
      <c r="BS2385" s="9"/>
      <c r="BT2385" s="9"/>
      <c r="BU2385" s="9"/>
      <c r="BV2385" s="9"/>
      <c r="BW2385" s="9"/>
      <c r="BX2385" s="9"/>
      <c r="BY2385" s="9"/>
      <c r="BZ2385" s="9"/>
      <c r="CA2385" s="9"/>
      <c r="CB2385" s="9"/>
      <c r="CC2385" s="9"/>
      <c r="CD2385" s="9"/>
      <c r="CE2385" s="9"/>
      <c r="CF2385" s="9"/>
      <c r="CG2385" s="9"/>
      <c r="CH2385" s="9"/>
      <c r="CI2385" s="9"/>
      <c r="CJ2385" s="9"/>
      <c r="CK2385" s="9"/>
      <c r="CL2385" s="9"/>
      <c r="CM2385" s="9"/>
      <c r="CN2385" s="9"/>
      <c r="CO2385" s="9"/>
      <c r="CP2385" s="9"/>
      <c r="CQ2385" s="9"/>
      <c r="CR2385" s="9"/>
      <c r="CS2385" s="9"/>
      <c r="CT2385" s="9"/>
      <c r="CU2385" s="9"/>
      <c r="CV2385" s="9"/>
      <c r="CW2385" s="9"/>
      <c r="CX2385" s="9"/>
      <c r="CY2385" s="9"/>
      <c r="CZ2385" s="9"/>
      <c r="DA2385" s="9"/>
      <c r="DB2385" s="9"/>
      <c r="DC2385" s="9"/>
      <c r="DD2385" s="9"/>
      <c r="DE2385" s="9"/>
      <c r="DF2385" s="9"/>
      <c r="DG2385" s="9"/>
      <c r="DH2385" s="9"/>
      <c r="DI2385" s="9"/>
      <c r="DJ2385" s="9"/>
      <c r="DK2385" s="9"/>
      <c r="DL2385" s="9"/>
      <c r="DM2385" s="9"/>
      <c r="DN2385" s="9"/>
      <c r="DO2385" s="9"/>
      <c r="DP2385" s="9"/>
      <c r="DQ2385" s="9"/>
    </row>
    <row r="2386" spans="1:121" hidden="1">
      <c r="A2386" s="9"/>
      <c r="B2386" s="9"/>
      <c r="C2386" s="9"/>
      <c r="D2386" s="9"/>
      <c r="E2386" s="9"/>
      <c r="F2386" s="9"/>
      <c r="G2386" s="9"/>
      <c r="H2386" s="9"/>
      <c r="I2386" s="9"/>
      <c r="J2386" s="9"/>
      <c r="K2386" s="9"/>
      <c r="L2386" s="9"/>
      <c r="M2386" s="9"/>
      <c r="N2386" s="9"/>
      <c r="O2386" s="9"/>
      <c r="P2386" s="9"/>
      <c r="Q2386" s="9"/>
      <c r="R2386" s="9"/>
      <c r="S2386" s="9"/>
      <c r="T2386" s="9"/>
      <c r="U2386" s="9"/>
      <c r="V2386" s="9"/>
      <c r="W2386" s="9"/>
      <c r="X2386" s="9"/>
      <c r="Y2386" s="9"/>
      <c r="Z2386" s="9"/>
      <c r="AA2386" s="9"/>
      <c r="AB2386" s="9"/>
      <c r="AC2386" s="9"/>
      <c r="AD2386" s="9"/>
      <c r="AE2386" s="9"/>
      <c r="AF2386" s="9"/>
      <c r="AG2386" s="9"/>
      <c r="AH2386" s="9"/>
      <c r="AI2386" s="9"/>
      <c r="AJ2386" s="9"/>
      <c r="AK2386" s="9"/>
      <c r="AL2386" s="9"/>
      <c r="AM2386" s="9"/>
      <c r="AN2386" s="9"/>
      <c r="AO2386" s="9"/>
      <c r="AP2386" s="9"/>
      <c r="AQ2386" s="9"/>
      <c r="AR2386" s="9"/>
      <c r="AS2386" s="9"/>
      <c r="AT2386" s="9"/>
      <c r="AU2386" s="9"/>
      <c r="AV2386" s="9"/>
      <c r="AW2386" s="9"/>
      <c r="AX2386" s="9"/>
      <c r="AY2386" s="9"/>
      <c r="AZ2386" s="9"/>
      <c r="BA2386" s="9"/>
      <c r="BB2386" s="9"/>
      <c r="BC2386" s="9"/>
      <c r="BD2386" s="9"/>
      <c r="BE2386" s="9"/>
      <c r="BF2386" s="9"/>
      <c r="BG2386" s="9"/>
      <c r="BH2386" s="9"/>
      <c r="BI2386" s="9"/>
      <c r="BJ2386" s="9"/>
      <c r="BK2386" s="9"/>
      <c r="BL2386" s="9"/>
      <c r="BM2386" s="9"/>
      <c r="BN2386" s="9"/>
      <c r="BO2386" s="9"/>
      <c r="BP2386" s="9"/>
      <c r="BQ2386" s="9"/>
      <c r="BR2386" s="9"/>
      <c r="BS2386" s="9"/>
      <c r="BT2386" s="9"/>
      <c r="BU2386" s="9"/>
      <c r="BV2386" s="9"/>
      <c r="BW2386" s="9"/>
      <c r="BX2386" s="9"/>
      <c r="BY2386" s="9"/>
      <c r="BZ2386" s="9"/>
      <c r="CA2386" s="9"/>
      <c r="CB2386" s="9"/>
      <c r="CC2386" s="9"/>
      <c r="CD2386" s="9"/>
      <c r="CE2386" s="9"/>
      <c r="CF2386" s="9"/>
      <c r="CG2386" s="9"/>
      <c r="CH2386" s="9"/>
      <c r="CI2386" s="9"/>
      <c r="CJ2386" s="9"/>
      <c r="CK2386" s="9"/>
      <c r="CL2386" s="9"/>
      <c r="CM2386" s="9"/>
      <c r="CN2386" s="9"/>
      <c r="CO2386" s="9"/>
      <c r="CP2386" s="9"/>
      <c r="CQ2386" s="9"/>
      <c r="CR2386" s="9"/>
      <c r="CS2386" s="9"/>
      <c r="CT2386" s="9"/>
      <c r="CU2386" s="9"/>
      <c r="CV2386" s="9"/>
      <c r="CW2386" s="9"/>
      <c r="CX2386" s="9"/>
      <c r="CY2386" s="9"/>
      <c r="CZ2386" s="9"/>
      <c r="DA2386" s="9"/>
      <c r="DB2386" s="9"/>
      <c r="DC2386" s="9"/>
      <c r="DD2386" s="9"/>
      <c r="DE2386" s="9"/>
      <c r="DF2386" s="9"/>
      <c r="DG2386" s="9"/>
      <c r="DH2386" s="9"/>
      <c r="DI2386" s="9"/>
      <c r="DJ2386" s="9"/>
      <c r="DK2386" s="9"/>
      <c r="DL2386" s="9"/>
      <c r="DM2386" s="9"/>
      <c r="DN2386" s="9"/>
      <c r="DO2386" s="9"/>
      <c r="DP2386" s="9"/>
      <c r="DQ2386" s="9"/>
    </row>
    <row r="2387" spans="1:121" hidden="1">
      <c r="A2387" s="9"/>
      <c r="B2387" s="9"/>
      <c r="C2387" s="9"/>
      <c r="D2387" s="9"/>
      <c r="E2387" s="9"/>
      <c r="F2387" s="9"/>
      <c r="G2387" s="9"/>
      <c r="H2387" s="9"/>
      <c r="I2387" s="9"/>
      <c r="J2387" s="9"/>
      <c r="K2387" s="9"/>
      <c r="L2387" s="9"/>
      <c r="M2387" s="9"/>
      <c r="N2387" s="9"/>
      <c r="O2387" s="9"/>
      <c r="P2387" s="9"/>
      <c r="Q2387" s="9"/>
      <c r="R2387" s="9"/>
      <c r="S2387" s="9"/>
      <c r="T2387" s="9"/>
      <c r="U2387" s="9"/>
      <c r="V2387" s="9"/>
      <c r="W2387" s="9"/>
      <c r="X2387" s="9"/>
      <c r="Y2387" s="9"/>
      <c r="Z2387" s="9"/>
      <c r="AA2387" s="9"/>
      <c r="AB2387" s="9"/>
      <c r="AC2387" s="9"/>
      <c r="AD2387" s="9"/>
      <c r="AE2387" s="9"/>
      <c r="AF2387" s="9"/>
      <c r="AG2387" s="9"/>
      <c r="AH2387" s="9"/>
      <c r="AI2387" s="9"/>
      <c r="AJ2387" s="9"/>
      <c r="AK2387" s="9"/>
      <c r="AL2387" s="9"/>
      <c r="AM2387" s="9"/>
      <c r="AN2387" s="9"/>
      <c r="AO2387" s="9"/>
      <c r="AP2387" s="9"/>
      <c r="AQ2387" s="9"/>
      <c r="AR2387" s="9"/>
      <c r="AS2387" s="9"/>
      <c r="AT2387" s="9"/>
      <c r="AU2387" s="9"/>
      <c r="AV2387" s="9"/>
      <c r="AW2387" s="9"/>
      <c r="AX2387" s="9"/>
      <c r="AY2387" s="9"/>
      <c r="AZ2387" s="9"/>
      <c r="BA2387" s="9"/>
      <c r="BB2387" s="9"/>
      <c r="BC2387" s="9"/>
      <c r="BD2387" s="9"/>
      <c r="BE2387" s="9"/>
      <c r="BF2387" s="9"/>
      <c r="BG2387" s="9"/>
      <c r="BH2387" s="9"/>
      <c r="BI2387" s="9"/>
      <c r="BJ2387" s="9"/>
      <c r="BK2387" s="9"/>
      <c r="BL2387" s="9"/>
      <c r="BM2387" s="9"/>
      <c r="BN2387" s="9"/>
      <c r="BO2387" s="9"/>
      <c r="BP2387" s="9"/>
      <c r="BQ2387" s="9"/>
      <c r="BR2387" s="9"/>
      <c r="BS2387" s="9"/>
      <c r="BT2387" s="9"/>
      <c r="BU2387" s="9"/>
      <c r="BV2387" s="9"/>
      <c r="BW2387" s="9"/>
      <c r="BX2387" s="9"/>
      <c r="BY2387" s="9"/>
      <c r="BZ2387" s="9"/>
      <c r="CA2387" s="9"/>
      <c r="CB2387" s="9"/>
      <c r="CC2387" s="9"/>
      <c r="CD2387" s="9"/>
      <c r="CE2387" s="9"/>
      <c r="CF2387" s="9"/>
      <c r="CG2387" s="9"/>
      <c r="CH2387" s="9"/>
      <c r="CI2387" s="9"/>
      <c r="CJ2387" s="9"/>
      <c r="CK2387" s="9"/>
      <c r="CL2387" s="9"/>
      <c r="CM2387" s="9"/>
      <c r="CN2387" s="9"/>
      <c r="CO2387" s="9"/>
      <c r="CP2387" s="9"/>
      <c r="CQ2387" s="9"/>
      <c r="CR2387" s="9"/>
      <c r="CS2387" s="9"/>
      <c r="CT2387" s="9"/>
      <c r="CU2387" s="9"/>
      <c r="CV2387" s="9"/>
      <c r="CW2387" s="9"/>
      <c r="CX2387" s="9"/>
      <c r="CY2387" s="9"/>
      <c r="CZ2387" s="9"/>
      <c r="DA2387" s="9"/>
      <c r="DB2387" s="9"/>
      <c r="DC2387" s="9"/>
      <c r="DD2387" s="9"/>
      <c r="DE2387" s="9"/>
      <c r="DF2387" s="9"/>
      <c r="DG2387" s="9"/>
      <c r="DH2387" s="9"/>
      <c r="DI2387" s="9"/>
      <c r="DJ2387" s="9"/>
      <c r="DK2387" s="9"/>
      <c r="DL2387" s="9"/>
      <c r="DM2387" s="9"/>
      <c r="DN2387" s="9"/>
      <c r="DO2387" s="9"/>
      <c r="DP2387" s="9"/>
      <c r="DQ2387" s="9"/>
    </row>
    <row r="2388" spans="1:121" hidden="1">
      <c r="A2388" s="9"/>
      <c r="B2388" s="9"/>
      <c r="C2388" s="9"/>
      <c r="D2388" s="9"/>
      <c r="E2388" s="9"/>
      <c r="F2388" s="9"/>
      <c r="G2388" s="9"/>
      <c r="H2388" s="9"/>
      <c r="I2388" s="9"/>
      <c r="J2388" s="9"/>
      <c r="K2388" s="9"/>
      <c r="L2388" s="9"/>
      <c r="M2388" s="9"/>
      <c r="N2388" s="9"/>
      <c r="O2388" s="9"/>
      <c r="P2388" s="9"/>
      <c r="Q2388" s="9"/>
      <c r="R2388" s="9"/>
      <c r="S2388" s="9"/>
      <c r="T2388" s="9"/>
      <c r="U2388" s="9"/>
      <c r="V2388" s="9"/>
      <c r="W2388" s="9"/>
      <c r="X2388" s="9"/>
      <c r="Y2388" s="9"/>
      <c r="Z2388" s="9"/>
      <c r="AA2388" s="9"/>
      <c r="AB2388" s="9"/>
      <c r="AC2388" s="9"/>
      <c r="AD2388" s="9"/>
      <c r="AE2388" s="9"/>
      <c r="AF2388" s="9"/>
      <c r="AG2388" s="9"/>
      <c r="AH2388" s="9"/>
      <c r="AI2388" s="9"/>
      <c r="AJ2388" s="9"/>
      <c r="AK2388" s="9"/>
      <c r="AL2388" s="9"/>
      <c r="AM2388" s="9"/>
      <c r="AN2388" s="9"/>
      <c r="AO2388" s="9"/>
      <c r="AP2388" s="9"/>
      <c r="AQ2388" s="9"/>
      <c r="AR2388" s="9"/>
      <c r="AS2388" s="9"/>
      <c r="AT2388" s="9"/>
      <c r="AU2388" s="9"/>
      <c r="AV2388" s="9"/>
      <c r="AW2388" s="9"/>
      <c r="AX2388" s="9"/>
      <c r="AY2388" s="9"/>
      <c r="AZ2388" s="9"/>
      <c r="BA2388" s="9"/>
      <c r="BB2388" s="9"/>
      <c r="BC2388" s="9"/>
      <c r="BD2388" s="9"/>
      <c r="BE2388" s="9"/>
      <c r="BF2388" s="9"/>
      <c r="BG2388" s="9"/>
      <c r="BH2388" s="9"/>
      <c r="BI2388" s="9"/>
      <c r="BJ2388" s="9"/>
      <c r="BK2388" s="9"/>
      <c r="BL2388" s="9"/>
      <c r="BM2388" s="9"/>
      <c r="BN2388" s="9"/>
      <c r="BO2388" s="9"/>
      <c r="BP2388" s="9"/>
      <c r="BQ2388" s="9"/>
      <c r="BR2388" s="9"/>
      <c r="BS2388" s="9"/>
      <c r="BT2388" s="9"/>
      <c r="BU2388" s="9"/>
      <c r="BV2388" s="9"/>
      <c r="BW2388" s="9"/>
      <c r="BX2388" s="9"/>
      <c r="BY2388" s="9"/>
      <c r="BZ2388" s="9"/>
      <c r="CA2388" s="9"/>
      <c r="CB2388" s="9"/>
      <c r="CC2388" s="9"/>
      <c r="CD2388" s="9"/>
      <c r="CE2388" s="9"/>
      <c r="CF2388" s="9"/>
      <c r="CG2388" s="9"/>
      <c r="CH2388" s="9"/>
      <c r="CI2388" s="9"/>
      <c r="CJ2388" s="9"/>
      <c r="CK2388" s="9"/>
      <c r="CL2388" s="9"/>
      <c r="CM2388" s="9"/>
      <c r="CN2388" s="9"/>
      <c r="CO2388" s="9"/>
      <c r="CP2388" s="9"/>
      <c r="CQ2388" s="9"/>
      <c r="CR2388" s="9"/>
      <c r="CS2388" s="9"/>
      <c r="CT2388" s="9"/>
      <c r="CU2388" s="9"/>
      <c r="CV2388" s="9"/>
      <c r="CW2388" s="9"/>
      <c r="CX2388" s="9"/>
      <c r="CY2388" s="9"/>
      <c r="CZ2388" s="9"/>
      <c r="DA2388" s="9"/>
      <c r="DB2388" s="9"/>
      <c r="DC2388" s="9"/>
      <c r="DD2388" s="9"/>
      <c r="DE2388" s="9"/>
      <c r="DF2388" s="9"/>
      <c r="DG2388" s="9"/>
      <c r="DH2388" s="9"/>
      <c r="DI2388" s="9"/>
      <c r="DJ2388" s="9"/>
      <c r="DK2388" s="9"/>
      <c r="DL2388" s="9"/>
      <c r="DM2388" s="9"/>
      <c r="DN2388" s="9"/>
      <c r="DO2388" s="9"/>
      <c r="DP2388" s="9"/>
      <c r="DQ2388" s="9"/>
    </row>
    <row r="2389" spans="1:121" hidden="1">
      <c r="A2389" s="9"/>
      <c r="B2389" s="9"/>
      <c r="C2389" s="9"/>
      <c r="D2389" s="9"/>
      <c r="E2389" s="9"/>
      <c r="F2389" s="9"/>
      <c r="G2389" s="9"/>
      <c r="H2389" s="9"/>
      <c r="I2389" s="9"/>
      <c r="J2389" s="9"/>
      <c r="K2389" s="9"/>
      <c r="L2389" s="9"/>
      <c r="M2389" s="9"/>
      <c r="N2389" s="9"/>
      <c r="O2389" s="9"/>
      <c r="P2389" s="9"/>
      <c r="Q2389" s="9"/>
      <c r="R2389" s="9"/>
      <c r="S2389" s="9"/>
      <c r="T2389" s="9"/>
      <c r="U2389" s="9"/>
      <c r="V2389" s="9"/>
      <c r="W2389" s="9"/>
      <c r="X2389" s="9"/>
      <c r="Y2389" s="9"/>
      <c r="Z2389" s="9"/>
      <c r="AA2389" s="9"/>
      <c r="AB2389" s="9"/>
      <c r="AC2389" s="9"/>
      <c r="AD2389" s="9"/>
      <c r="AE2389" s="9"/>
      <c r="AF2389" s="9"/>
      <c r="AG2389" s="9"/>
      <c r="AH2389" s="9"/>
      <c r="AI2389" s="9"/>
      <c r="AJ2389" s="9"/>
      <c r="AK2389" s="9"/>
      <c r="AL2389" s="9"/>
      <c r="AM2389" s="9"/>
      <c r="AN2389" s="9"/>
      <c r="AO2389" s="9"/>
      <c r="AP2389" s="9"/>
      <c r="AQ2389" s="9"/>
      <c r="AR2389" s="9"/>
      <c r="AS2389" s="9"/>
      <c r="AT2389" s="9"/>
      <c r="AU2389" s="9"/>
      <c r="AV2389" s="9"/>
      <c r="AW2389" s="9"/>
      <c r="AX2389" s="9"/>
      <c r="AY2389" s="9"/>
      <c r="AZ2389" s="9"/>
      <c r="BA2389" s="9"/>
      <c r="BB2389" s="9"/>
      <c r="BC2389" s="9"/>
      <c r="BD2389" s="9"/>
      <c r="BE2389" s="9"/>
      <c r="BF2389" s="9"/>
      <c r="BG2389" s="9"/>
      <c r="BH2389" s="9"/>
      <c r="BI2389" s="9"/>
      <c r="BJ2389" s="9"/>
      <c r="BK2389" s="9"/>
      <c r="BL2389" s="9"/>
      <c r="BM2389" s="9"/>
      <c r="BN2389" s="9"/>
      <c r="BO2389" s="9"/>
      <c r="BP2389" s="9"/>
      <c r="BQ2389" s="9"/>
      <c r="BR2389" s="9"/>
      <c r="BS2389" s="9"/>
      <c r="BT2389" s="9"/>
      <c r="BU2389" s="9"/>
      <c r="BV2389" s="9"/>
      <c r="BW2389" s="9"/>
      <c r="BX2389" s="9"/>
      <c r="BY2389" s="9"/>
      <c r="BZ2389" s="9"/>
      <c r="CA2389" s="9"/>
      <c r="CB2389" s="9"/>
      <c r="CC2389" s="9"/>
      <c r="CD2389" s="9"/>
      <c r="CE2389" s="9"/>
      <c r="CF2389" s="9"/>
      <c r="CG2389" s="9"/>
      <c r="CH2389" s="9"/>
      <c r="CI2389" s="9"/>
      <c r="CJ2389" s="9"/>
      <c r="CK2389" s="9"/>
      <c r="CL2389" s="9"/>
      <c r="CM2389" s="9"/>
      <c r="CN2389" s="9"/>
      <c r="CO2389" s="9"/>
      <c r="CP2389" s="9"/>
      <c r="CQ2389" s="9"/>
      <c r="CR2389" s="9"/>
      <c r="CS2389" s="9"/>
      <c r="CT2389" s="9"/>
      <c r="CU2389" s="9"/>
      <c r="CV2389" s="9"/>
      <c r="CW2389" s="9"/>
      <c r="CX2389" s="9"/>
      <c r="CY2389" s="9"/>
      <c r="CZ2389" s="9"/>
      <c r="DA2389" s="9"/>
      <c r="DB2389" s="9"/>
      <c r="DC2389" s="9"/>
      <c r="DD2389" s="9"/>
      <c r="DE2389" s="9"/>
      <c r="DF2389" s="9"/>
      <c r="DG2389" s="9"/>
      <c r="DH2389" s="9"/>
      <c r="DI2389" s="9"/>
      <c r="DJ2389" s="9"/>
      <c r="DK2389" s="9"/>
      <c r="DL2389" s="9"/>
      <c r="DM2389" s="9"/>
      <c r="DN2389" s="9"/>
      <c r="DO2389" s="9"/>
      <c r="DP2389" s="9"/>
      <c r="DQ2389" s="9"/>
    </row>
    <row r="2390" spans="1:121" hidden="1">
      <c r="A2390" s="9"/>
      <c r="B2390" s="9"/>
      <c r="C2390" s="9"/>
      <c r="D2390" s="9"/>
      <c r="E2390" s="9"/>
      <c r="F2390" s="9"/>
      <c r="G2390" s="9"/>
      <c r="H2390" s="9"/>
      <c r="I2390" s="9"/>
      <c r="J2390" s="9"/>
      <c r="K2390" s="9"/>
      <c r="L2390" s="9"/>
      <c r="M2390" s="9"/>
      <c r="N2390" s="9"/>
      <c r="O2390" s="9"/>
      <c r="P2390" s="9"/>
      <c r="Q2390" s="9"/>
      <c r="R2390" s="9"/>
      <c r="S2390" s="9"/>
      <c r="T2390" s="9"/>
      <c r="U2390" s="9"/>
      <c r="V2390" s="9"/>
      <c r="W2390" s="9"/>
      <c r="X2390" s="9"/>
      <c r="Y2390" s="9"/>
      <c r="Z2390" s="9"/>
      <c r="AA2390" s="9"/>
      <c r="AB2390" s="9"/>
      <c r="AC2390" s="9"/>
      <c r="AD2390" s="9"/>
      <c r="AE2390" s="9"/>
      <c r="AF2390" s="9"/>
      <c r="AG2390" s="9"/>
      <c r="AH2390" s="9"/>
      <c r="AI2390" s="9"/>
      <c r="AJ2390" s="9"/>
      <c r="AK2390" s="9"/>
      <c r="AL2390" s="9"/>
      <c r="AM2390" s="9"/>
      <c r="AN2390" s="9"/>
      <c r="AO2390" s="9"/>
      <c r="AP2390" s="9"/>
      <c r="AQ2390" s="9"/>
      <c r="AR2390" s="9"/>
      <c r="AS2390" s="9"/>
      <c r="AT2390" s="9"/>
      <c r="AU2390" s="9"/>
      <c r="AV2390" s="9"/>
      <c r="AW2390" s="9"/>
      <c r="AX2390" s="9"/>
      <c r="AY2390" s="9"/>
      <c r="AZ2390" s="9"/>
      <c r="BA2390" s="9"/>
      <c r="BB2390" s="9"/>
      <c r="BC2390" s="9"/>
      <c r="BD2390" s="9"/>
      <c r="BE2390" s="9"/>
      <c r="BF2390" s="9"/>
      <c r="BG2390" s="9"/>
      <c r="BH2390" s="9"/>
      <c r="BI2390" s="9"/>
      <c r="BJ2390" s="9"/>
      <c r="BK2390" s="9"/>
      <c r="BL2390" s="9"/>
      <c r="BM2390" s="9"/>
      <c r="BN2390" s="9"/>
      <c r="BO2390" s="9"/>
      <c r="BP2390" s="9"/>
      <c r="BQ2390" s="9"/>
      <c r="BR2390" s="9"/>
      <c r="BS2390" s="9"/>
      <c r="BT2390" s="9"/>
      <c r="BU2390" s="9"/>
      <c r="BV2390" s="9"/>
      <c r="BW2390" s="9"/>
      <c r="BX2390" s="9"/>
      <c r="BY2390" s="9"/>
      <c r="BZ2390" s="9"/>
      <c r="CA2390" s="9"/>
      <c r="CB2390" s="9"/>
      <c r="CC2390" s="9"/>
      <c r="CD2390" s="9"/>
      <c r="CE2390" s="9"/>
      <c r="CF2390" s="9"/>
      <c r="CG2390" s="9"/>
      <c r="CH2390" s="9"/>
      <c r="CI2390" s="9"/>
      <c r="CJ2390" s="9"/>
      <c r="CK2390" s="9"/>
      <c r="CL2390" s="9"/>
      <c r="CM2390" s="9"/>
      <c r="CN2390" s="9"/>
      <c r="CO2390" s="9"/>
      <c r="CP2390" s="9"/>
      <c r="CQ2390" s="9"/>
      <c r="CR2390" s="9"/>
      <c r="CS2390" s="9"/>
      <c r="CT2390" s="9"/>
      <c r="CU2390" s="9"/>
      <c r="CV2390" s="9"/>
      <c r="CW2390" s="9"/>
      <c r="CX2390" s="9"/>
      <c r="CY2390" s="9"/>
      <c r="CZ2390" s="9"/>
      <c r="DA2390" s="9"/>
      <c r="DB2390" s="9"/>
      <c r="DC2390" s="9"/>
      <c r="DD2390" s="9"/>
      <c r="DE2390" s="9"/>
      <c r="DF2390" s="9"/>
      <c r="DG2390" s="9"/>
      <c r="DH2390" s="9"/>
      <c r="DI2390" s="9"/>
      <c r="DJ2390" s="9"/>
      <c r="DK2390" s="9"/>
      <c r="DL2390" s="9"/>
      <c r="DM2390" s="9"/>
      <c r="DN2390" s="9"/>
      <c r="DO2390" s="9"/>
      <c r="DP2390" s="9"/>
      <c r="DQ2390" s="9"/>
    </row>
    <row r="2391" spans="1:121" hidden="1">
      <c r="A2391" s="9"/>
      <c r="B2391" s="9"/>
      <c r="C2391" s="9"/>
      <c r="D2391" s="9"/>
      <c r="E2391" s="9"/>
      <c r="F2391" s="9"/>
      <c r="G2391" s="9"/>
      <c r="H2391" s="9"/>
      <c r="I2391" s="9"/>
      <c r="J2391" s="9"/>
      <c r="K2391" s="9"/>
      <c r="L2391" s="9"/>
      <c r="M2391" s="9"/>
      <c r="N2391" s="9"/>
      <c r="O2391" s="9"/>
      <c r="P2391" s="9"/>
      <c r="Q2391" s="9"/>
      <c r="R2391" s="9"/>
      <c r="S2391" s="9"/>
      <c r="T2391" s="9"/>
      <c r="U2391" s="9"/>
      <c r="V2391" s="9"/>
      <c r="W2391" s="9"/>
      <c r="X2391" s="9"/>
      <c r="Y2391" s="9"/>
      <c r="Z2391" s="9"/>
      <c r="AA2391" s="9"/>
      <c r="AB2391" s="9"/>
      <c r="AC2391" s="9"/>
      <c r="AD2391" s="9"/>
      <c r="AE2391" s="9"/>
      <c r="AF2391" s="9"/>
      <c r="AG2391" s="9"/>
      <c r="AH2391" s="9"/>
      <c r="AI2391" s="9"/>
      <c r="AJ2391" s="9"/>
      <c r="AK2391" s="9"/>
      <c r="AL2391" s="9"/>
      <c r="AM2391" s="9"/>
      <c r="AN2391" s="9"/>
      <c r="AO2391" s="9"/>
      <c r="AP2391" s="9"/>
      <c r="AQ2391" s="9"/>
      <c r="AR2391" s="9"/>
      <c r="AS2391" s="9"/>
      <c r="AT2391" s="9"/>
      <c r="AU2391" s="9"/>
      <c r="AV2391" s="9"/>
      <c r="AW2391" s="9"/>
      <c r="AX2391" s="9"/>
      <c r="AY2391" s="9"/>
      <c r="AZ2391" s="9"/>
      <c r="BA2391" s="9"/>
      <c r="BB2391" s="9"/>
      <c r="BC2391" s="9"/>
      <c r="BD2391" s="9"/>
      <c r="BE2391" s="9"/>
      <c r="BF2391" s="9"/>
      <c r="BG2391" s="9"/>
      <c r="BH2391" s="9"/>
      <c r="BI2391" s="9"/>
      <c r="BJ2391" s="9"/>
      <c r="BK2391" s="9"/>
      <c r="BL2391" s="9"/>
      <c r="BM2391" s="9"/>
      <c r="BN2391" s="9"/>
      <c r="BO2391" s="9"/>
      <c r="BP2391" s="9"/>
      <c r="BQ2391" s="9"/>
      <c r="BR2391" s="9"/>
      <c r="BS2391" s="9"/>
      <c r="BT2391" s="9"/>
      <c r="BU2391" s="9"/>
      <c r="BV2391" s="9"/>
      <c r="BW2391" s="9"/>
      <c r="BX2391" s="9"/>
      <c r="BY2391" s="9"/>
      <c r="BZ2391" s="9"/>
      <c r="CA2391" s="9"/>
      <c r="CB2391" s="9"/>
      <c r="CC2391" s="9"/>
      <c r="CD2391" s="9"/>
      <c r="CE2391" s="9"/>
      <c r="CF2391" s="9"/>
      <c r="CG2391" s="9"/>
      <c r="CH2391" s="9"/>
      <c r="CI2391" s="9"/>
      <c r="CJ2391" s="9"/>
      <c r="CK2391" s="9"/>
      <c r="CL2391" s="9"/>
      <c r="CM2391" s="9"/>
      <c r="CN2391" s="9"/>
      <c r="CO2391" s="9"/>
      <c r="CP2391" s="9"/>
      <c r="CQ2391" s="9"/>
      <c r="CR2391" s="9"/>
      <c r="CS2391" s="9"/>
      <c r="CT2391" s="9"/>
      <c r="CU2391" s="9"/>
      <c r="CV2391" s="9"/>
      <c r="CW2391" s="9"/>
      <c r="CX2391" s="9"/>
      <c r="CY2391" s="9"/>
      <c r="CZ2391" s="9"/>
      <c r="DA2391" s="9"/>
      <c r="DB2391" s="9"/>
      <c r="DC2391" s="9"/>
      <c r="DD2391" s="9"/>
      <c r="DE2391" s="9"/>
      <c r="DF2391" s="9"/>
      <c r="DG2391" s="9"/>
      <c r="DH2391" s="9"/>
      <c r="DI2391" s="9"/>
      <c r="DJ2391" s="9"/>
      <c r="DK2391" s="9"/>
      <c r="DL2391" s="9"/>
      <c r="DM2391" s="9"/>
      <c r="DN2391" s="9"/>
      <c r="DO2391" s="9"/>
      <c r="DP2391" s="9"/>
      <c r="DQ2391" s="9"/>
    </row>
    <row r="2392" spans="1:121" hidden="1">
      <c r="A2392" s="9"/>
      <c r="B2392" s="9"/>
      <c r="C2392" s="9"/>
      <c r="D2392" s="9"/>
      <c r="E2392" s="9"/>
      <c r="F2392" s="9"/>
      <c r="G2392" s="9"/>
      <c r="H2392" s="9"/>
      <c r="I2392" s="9"/>
      <c r="J2392" s="9"/>
      <c r="K2392" s="9"/>
      <c r="L2392" s="9"/>
      <c r="M2392" s="9"/>
      <c r="N2392" s="9"/>
      <c r="O2392" s="9"/>
      <c r="P2392" s="9"/>
      <c r="Q2392" s="9"/>
      <c r="R2392" s="9"/>
      <c r="S2392" s="9"/>
      <c r="T2392" s="9"/>
      <c r="U2392" s="9"/>
      <c r="V2392" s="9"/>
      <c r="W2392" s="9"/>
      <c r="X2392" s="9"/>
      <c r="Y2392" s="9"/>
      <c r="Z2392" s="9"/>
      <c r="AA2392" s="9"/>
      <c r="AB2392" s="9"/>
      <c r="AC2392" s="9"/>
      <c r="AD2392" s="9"/>
      <c r="AE2392" s="9"/>
      <c r="AF2392" s="9"/>
      <c r="AG2392" s="9"/>
      <c r="AH2392" s="9"/>
      <c r="AI2392" s="9"/>
      <c r="AJ2392" s="9"/>
      <c r="AK2392" s="9"/>
      <c r="AL2392" s="9"/>
      <c r="AM2392" s="9"/>
      <c r="AN2392" s="9"/>
      <c r="AO2392" s="9"/>
      <c r="AP2392" s="9"/>
      <c r="AQ2392" s="9"/>
      <c r="AR2392" s="9"/>
      <c r="AS2392" s="9"/>
      <c r="AT2392" s="9"/>
      <c r="AU2392" s="9"/>
      <c r="AV2392" s="9"/>
      <c r="AW2392" s="9"/>
      <c r="AX2392" s="9"/>
      <c r="AY2392" s="9"/>
      <c r="AZ2392" s="9"/>
      <c r="BA2392" s="9"/>
      <c r="BB2392" s="9"/>
      <c r="BC2392" s="9"/>
      <c r="BD2392" s="9"/>
      <c r="BE2392" s="9"/>
      <c r="BF2392" s="9"/>
      <c r="BG2392" s="9"/>
      <c r="BH2392" s="9"/>
      <c r="BI2392" s="9"/>
      <c r="BJ2392" s="9"/>
      <c r="BK2392" s="9"/>
      <c r="BL2392" s="9"/>
      <c r="BM2392" s="9"/>
      <c r="BN2392" s="9"/>
      <c r="BO2392" s="9"/>
      <c r="BP2392" s="9"/>
      <c r="BQ2392" s="9"/>
      <c r="BR2392" s="9"/>
      <c r="BS2392" s="9"/>
      <c r="BT2392" s="9"/>
      <c r="BU2392" s="9"/>
      <c r="BV2392" s="9"/>
      <c r="BW2392" s="9"/>
      <c r="BX2392" s="9"/>
      <c r="BY2392" s="9"/>
      <c r="BZ2392" s="9"/>
      <c r="CA2392" s="9"/>
      <c r="CB2392" s="9"/>
      <c r="CC2392" s="9"/>
      <c r="CD2392" s="9"/>
      <c r="CE2392" s="9"/>
      <c r="CF2392" s="9"/>
      <c r="CG2392" s="9"/>
      <c r="CH2392" s="9"/>
      <c r="CI2392" s="9"/>
      <c r="CJ2392" s="9"/>
      <c r="CK2392" s="9"/>
      <c r="CL2392" s="9"/>
      <c r="CM2392" s="9"/>
      <c r="CN2392" s="9"/>
      <c r="CO2392" s="9"/>
      <c r="CP2392" s="9"/>
      <c r="CQ2392" s="9"/>
      <c r="CR2392" s="9"/>
      <c r="CS2392" s="9"/>
      <c r="CT2392" s="9"/>
      <c r="CU2392" s="9"/>
      <c r="CV2392" s="9"/>
      <c r="CW2392" s="9"/>
      <c r="CX2392" s="9"/>
      <c r="CY2392" s="9"/>
      <c r="CZ2392" s="9"/>
      <c r="DA2392" s="9"/>
      <c r="DB2392" s="9"/>
      <c r="DC2392" s="9"/>
      <c r="DD2392" s="9"/>
      <c r="DE2392" s="9"/>
      <c r="DF2392" s="9"/>
      <c r="DG2392" s="9"/>
      <c r="DH2392" s="9"/>
      <c r="DI2392" s="9"/>
      <c r="DJ2392" s="9"/>
      <c r="DK2392" s="9"/>
      <c r="DL2392" s="9"/>
      <c r="DM2392" s="9"/>
      <c r="DN2392" s="9"/>
      <c r="DO2392" s="9"/>
      <c r="DP2392" s="9"/>
      <c r="DQ2392" s="9"/>
    </row>
    <row r="2393" spans="1:121" hidden="1">
      <c r="A2393" s="9"/>
      <c r="B2393" s="9"/>
      <c r="C2393" s="9"/>
      <c r="D2393" s="9"/>
      <c r="E2393" s="9"/>
      <c r="F2393" s="9"/>
      <c r="G2393" s="9"/>
      <c r="H2393" s="9"/>
      <c r="I2393" s="9"/>
      <c r="J2393" s="9"/>
      <c r="K2393" s="9"/>
      <c r="L2393" s="9"/>
      <c r="M2393" s="9"/>
      <c r="N2393" s="9"/>
      <c r="O2393" s="9"/>
      <c r="P2393" s="9"/>
      <c r="Q2393" s="9"/>
      <c r="R2393" s="9"/>
      <c r="S2393" s="9"/>
      <c r="T2393" s="9"/>
      <c r="U2393" s="9"/>
      <c r="V2393" s="9"/>
      <c r="W2393" s="9"/>
      <c r="X2393" s="9"/>
      <c r="Y2393" s="9"/>
      <c r="Z2393" s="9"/>
      <c r="AA2393" s="9"/>
      <c r="AB2393" s="9"/>
      <c r="AC2393" s="9"/>
      <c r="AD2393" s="9"/>
      <c r="AE2393" s="9"/>
      <c r="AF2393" s="9"/>
      <c r="AG2393" s="9"/>
      <c r="AH2393" s="9"/>
      <c r="AI2393" s="9"/>
      <c r="AJ2393" s="9"/>
      <c r="AK2393" s="9"/>
      <c r="AL2393" s="9"/>
      <c r="AM2393" s="9"/>
      <c r="AN2393" s="9"/>
      <c r="AO2393" s="9"/>
      <c r="AP2393" s="9"/>
      <c r="AQ2393" s="9"/>
      <c r="AR2393" s="9"/>
      <c r="AS2393" s="9"/>
      <c r="AT2393" s="9"/>
      <c r="AU2393" s="9"/>
      <c r="AV2393" s="9"/>
      <c r="AW2393" s="9"/>
      <c r="AX2393" s="9"/>
      <c r="AY2393" s="9"/>
      <c r="AZ2393" s="9"/>
      <c r="BA2393" s="9"/>
      <c r="BB2393" s="9"/>
      <c r="BC2393" s="9"/>
      <c r="BD2393" s="9"/>
      <c r="BE2393" s="9"/>
      <c r="BF2393" s="9"/>
      <c r="BG2393" s="9"/>
      <c r="BH2393" s="9"/>
      <c r="BI2393" s="9"/>
      <c r="BJ2393" s="9"/>
      <c r="BK2393" s="9"/>
      <c r="BL2393" s="9"/>
      <c r="BM2393" s="9"/>
      <c r="BN2393" s="9"/>
      <c r="BO2393" s="9"/>
      <c r="BP2393" s="9"/>
      <c r="BQ2393" s="9"/>
      <c r="BR2393" s="9"/>
      <c r="BS2393" s="9"/>
      <c r="BT2393" s="9"/>
      <c r="BU2393" s="9"/>
      <c r="BV2393" s="9"/>
      <c r="BW2393" s="9"/>
      <c r="BX2393" s="9"/>
      <c r="BY2393" s="9"/>
      <c r="BZ2393" s="9"/>
      <c r="CA2393" s="9"/>
      <c r="CB2393" s="9"/>
      <c r="CC2393" s="9"/>
      <c r="CD2393" s="9"/>
      <c r="CE2393" s="9"/>
      <c r="CF2393" s="9"/>
      <c r="CG2393" s="9"/>
      <c r="CH2393" s="9"/>
      <c r="CI2393" s="9"/>
      <c r="CJ2393" s="9"/>
      <c r="CK2393" s="9"/>
      <c r="CL2393" s="9"/>
      <c r="CM2393" s="9"/>
      <c r="CN2393" s="9"/>
      <c r="CO2393" s="9"/>
      <c r="CP2393" s="9"/>
      <c r="CQ2393" s="9"/>
      <c r="CR2393" s="9"/>
      <c r="CS2393" s="9"/>
      <c r="CT2393" s="9"/>
      <c r="CU2393" s="9"/>
      <c r="CV2393" s="9"/>
      <c r="CW2393" s="9"/>
      <c r="CX2393" s="9"/>
      <c r="CY2393" s="9"/>
      <c r="CZ2393" s="9"/>
      <c r="DA2393" s="9"/>
      <c r="DB2393" s="9"/>
      <c r="DC2393" s="9"/>
      <c r="DD2393" s="9"/>
      <c r="DE2393" s="9"/>
      <c r="DF2393" s="9"/>
      <c r="DG2393" s="9"/>
      <c r="DH2393" s="9"/>
      <c r="DI2393" s="9"/>
      <c r="DJ2393" s="9"/>
      <c r="DK2393" s="9"/>
      <c r="DL2393" s="9"/>
      <c r="DM2393" s="9"/>
      <c r="DN2393" s="9"/>
      <c r="DO2393" s="9"/>
      <c r="DP2393" s="9"/>
      <c r="DQ2393" s="9"/>
    </row>
    <row r="2394" spans="1:121" hidden="1">
      <c r="A2394" s="9"/>
      <c r="B2394" s="9"/>
      <c r="C2394" s="9"/>
      <c r="D2394" s="9"/>
      <c r="E2394" s="9"/>
      <c r="F2394" s="9"/>
      <c r="G2394" s="9"/>
      <c r="H2394" s="9"/>
      <c r="I2394" s="9"/>
      <c r="J2394" s="9"/>
      <c r="K2394" s="9"/>
      <c r="L2394" s="9"/>
      <c r="M2394" s="9"/>
      <c r="N2394" s="9"/>
      <c r="O2394" s="9"/>
      <c r="P2394" s="9"/>
      <c r="Q2394" s="9"/>
      <c r="R2394" s="9"/>
      <c r="S2394" s="9"/>
      <c r="T2394" s="9"/>
      <c r="U2394" s="9"/>
      <c r="V2394" s="9"/>
      <c r="W2394" s="9"/>
      <c r="X2394" s="9"/>
      <c r="Y2394" s="9"/>
      <c r="Z2394" s="9"/>
      <c r="AA2394" s="9"/>
      <c r="AB2394" s="9"/>
      <c r="AC2394" s="9"/>
      <c r="AD2394" s="9"/>
      <c r="AE2394" s="9"/>
      <c r="AF2394" s="9"/>
      <c r="AG2394" s="9"/>
      <c r="AH2394" s="9"/>
      <c r="AI2394" s="9"/>
      <c r="AJ2394" s="9"/>
      <c r="AK2394" s="9"/>
      <c r="AL2394" s="9"/>
      <c r="AM2394" s="9"/>
      <c r="AN2394" s="9"/>
      <c r="AO2394" s="9"/>
      <c r="AP2394" s="9"/>
      <c r="AQ2394" s="9"/>
      <c r="AR2394" s="9"/>
      <c r="AS2394" s="9"/>
      <c r="AT2394" s="9"/>
      <c r="AU2394" s="9"/>
      <c r="AV2394" s="9"/>
      <c r="AW2394" s="9"/>
      <c r="AX2394" s="9"/>
      <c r="AY2394" s="9"/>
      <c r="AZ2394" s="9"/>
      <c r="BA2394" s="9"/>
      <c r="BB2394" s="9"/>
      <c r="BC2394" s="9"/>
      <c r="BD2394" s="9"/>
      <c r="BE2394" s="9"/>
      <c r="BF2394" s="9"/>
      <c r="BG2394" s="9"/>
      <c r="BH2394" s="9"/>
      <c r="BI2394" s="9"/>
      <c r="BJ2394" s="9"/>
      <c r="BK2394" s="9"/>
      <c r="BL2394" s="9"/>
      <c r="BM2394" s="9"/>
      <c r="BN2394" s="9"/>
      <c r="BO2394" s="9"/>
      <c r="BP2394" s="9"/>
      <c r="BQ2394" s="9"/>
      <c r="BR2394" s="9"/>
      <c r="BS2394" s="9"/>
      <c r="BT2394" s="9"/>
      <c r="BU2394" s="9"/>
      <c r="BV2394" s="9"/>
      <c r="BW2394" s="9"/>
      <c r="BX2394" s="9"/>
      <c r="BY2394" s="9"/>
      <c r="BZ2394" s="9"/>
      <c r="CA2394" s="9"/>
      <c r="CB2394" s="9"/>
      <c r="CC2394" s="9"/>
      <c r="CD2394" s="9"/>
      <c r="CE2394" s="9"/>
      <c r="CF2394" s="9"/>
      <c r="CG2394" s="9"/>
      <c r="CH2394" s="9"/>
      <c r="CI2394" s="9"/>
      <c r="CJ2394" s="9"/>
      <c r="CK2394" s="9"/>
      <c r="CL2394" s="9"/>
      <c r="CM2394" s="9"/>
      <c r="CN2394" s="9"/>
      <c r="CO2394" s="9"/>
      <c r="CP2394" s="9"/>
      <c r="CQ2394" s="9"/>
      <c r="CR2394" s="9"/>
      <c r="CS2394" s="9"/>
      <c r="CT2394" s="9"/>
      <c r="CU2394" s="9"/>
      <c r="CV2394" s="9"/>
      <c r="CW2394" s="9"/>
      <c r="CX2394" s="9"/>
      <c r="CY2394" s="9"/>
      <c r="CZ2394" s="9"/>
      <c r="DA2394" s="9"/>
      <c r="DB2394" s="9"/>
      <c r="DC2394" s="9"/>
      <c r="DD2394" s="9"/>
      <c r="DE2394" s="9"/>
      <c r="DF2394" s="9"/>
      <c r="DG2394" s="9"/>
      <c r="DH2394" s="9"/>
      <c r="DI2394" s="9"/>
      <c r="DJ2394" s="9"/>
      <c r="DK2394" s="9"/>
      <c r="DL2394" s="9"/>
      <c r="DM2394" s="9"/>
      <c r="DN2394" s="9"/>
      <c r="DO2394" s="9"/>
      <c r="DP2394" s="9"/>
      <c r="DQ2394" s="9"/>
    </row>
    <row r="2395" spans="1:121" hidden="1">
      <c r="A2395" s="9"/>
      <c r="B2395" s="9"/>
      <c r="C2395" s="9"/>
      <c r="D2395" s="9"/>
      <c r="E2395" s="9"/>
      <c r="F2395" s="9"/>
      <c r="G2395" s="9"/>
      <c r="H2395" s="9"/>
      <c r="I2395" s="9"/>
      <c r="J2395" s="9"/>
      <c r="K2395" s="9"/>
      <c r="L2395" s="9"/>
      <c r="M2395" s="9"/>
      <c r="N2395" s="9"/>
      <c r="O2395" s="9"/>
      <c r="P2395" s="9"/>
      <c r="Q2395" s="9"/>
      <c r="R2395" s="9"/>
      <c r="S2395" s="9"/>
      <c r="T2395" s="9"/>
      <c r="U2395" s="9"/>
      <c r="V2395" s="9"/>
      <c r="W2395" s="9"/>
      <c r="X2395" s="9"/>
      <c r="Y2395" s="9"/>
      <c r="Z2395" s="9"/>
      <c r="AA2395" s="9"/>
      <c r="AB2395" s="9"/>
      <c r="AC2395" s="9"/>
      <c r="AD2395" s="9"/>
      <c r="AE2395" s="9"/>
      <c r="AF2395" s="9"/>
      <c r="AG2395" s="9"/>
      <c r="AH2395" s="9"/>
      <c r="AI2395" s="9"/>
      <c r="AJ2395" s="9"/>
      <c r="AK2395" s="9"/>
      <c r="AL2395" s="9"/>
      <c r="AM2395" s="9"/>
      <c r="AN2395" s="9"/>
      <c r="AO2395" s="9"/>
      <c r="AP2395" s="9"/>
      <c r="AQ2395" s="9"/>
      <c r="AR2395" s="9"/>
      <c r="AS2395" s="9"/>
      <c r="AT2395" s="9"/>
      <c r="AU2395" s="9"/>
      <c r="AV2395" s="9"/>
      <c r="AW2395" s="9"/>
      <c r="AX2395" s="9"/>
      <c r="AY2395" s="9"/>
      <c r="AZ2395" s="9"/>
      <c r="BA2395" s="9"/>
      <c r="BB2395" s="9"/>
      <c r="BC2395" s="9"/>
      <c r="BD2395" s="9"/>
      <c r="BE2395" s="9"/>
      <c r="BF2395" s="9"/>
      <c r="BG2395" s="9"/>
      <c r="BH2395" s="9"/>
      <c r="BI2395" s="9"/>
      <c r="BJ2395" s="9"/>
      <c r="BK2395" s="9"/>
      <c r="BL2395" s="9"/>
      <c r="BM2395" s="9"/>
      <c r="BN2395" s="9"/>
      <c r="BO2395" s="9"/>
      <c r="BP2395" s="9"/>
      <c r="BQ2395" s="9"/>
      <c r="BR2395" s="9"/>
      <c r="BS2395" s="9"/>
      <c r="BT2395" s="9"/>
      <c r="BU2395" s="9"/>
      <c r="BV2395" s="9"/>
      <c r="BW2395" s="9"/>
      <c r="BX2395" s="9"/>
      <c r="BY2395" s="9"/>
      <c r="BZ2395" s="9"/>
      <c r="CA2395" s="9"/>
      <c r="CB2395" s="9"/>
      <c r="CC2395" s="9"/>
      <c r="CD2395" s="9"/>
      <c r="CE2395" s="9"/>
      <c r="CF2395" s="9"/>
      <c r="CG2395" s="9"/>
      <c r="CH2395" s="9"/>
      <c r="CI2395" s="9"/>
      <c r="CJ2395" s="9"/>
      <c r="CK2395" s="9"/>
      <c r="CL2395" s="9"/>
      <c r="CM2395" s="9"/>
      <c r="CN2395" s="9"/>
      <c r="CO2395" s="9"/>
      <c r="CP2395" s="9"/>
      <c r="CQ2395" s="9"/>
      <c r="CR2395" s="9"/>
      <c r="CS2395" s="9"/>
      <c r="CT2395" s="9"/>
      <c r="CU2395" s="9"/>
      <c r="CV2395" s="9"/>
      <c r="CW2395" s="9"/>
      <c r="CX2395" s="9"/>
      <c r="CY2395" s="9"/>
      <c r="CZ2395" s="9"/>
      <c r="DA2395" s="9"/>
      <c r="DB2395" s="9"/>
      <c r="DC2395" s="9"/>
      <c r="DD2395" s="9"/>
      <c r="DE2395" s="9"/>
      <c r="DF2395" s="9"/>
      <c r="DG2395" s="9"/>
      <c r="DH2395" s="9"/>
      <c r="DI2395" s="9"/>
      <c r="DJ2395" s="9"/>
      <c r="DK2395" s="9"/>
      <c r="DL2395" s="9"/>
      <c r="DM2395" s="9"/>
      <c r="DN2395" s="9"/>
      <c r="DO2395" s="9"/>
      <c r="DP2395" s="9"/>
      <c r="DQ2395" s="9"/>
    </row>
    <row r="2396" spans="1:121" hidden="1">
      <c r="A2396" s="9"/>
      <c r="B2396" s="9"/>
      <c r="C2396" s="9"/>
      <c r="D2396" s="9"/>
      <c r="E2396" s="9"/>
      <c r="F2396" s="9"/>
      <c r="G2396" s="9"/>
      <c r="H2396" s="9"/>
      <c r="I2396" s="9"/>
      <c r="J2396" s="9"/>
      <c r="K2396" s="9"/>
      <c r="L2396" s="9"/>
      <c r="M2396" s="9"/>
      <c r="N2396" s="9"/>
      <c r="O2396" s="9"/>
      <c r="P2396" s="9"/>
      <c r="Q2396" s="9"/>
      <c r="R2396" s="9"/>
      <c r="S2396" s="9"/>
      <c r="T2396" s="9"/>
      <c r="U2396" s="9"/>
      <c r="V2396" s="9"/>
      <c r="W2396" s="9"/>
      <c r="X2396" s="9"/>
      <c r="Y2396" s="9"/>
      <c r="Z2396" s="9"/>
      <c r="AA2396" s="9"/>
      <c r="AB2396" s="9"/>
      <c r="AC2396" s="9"/>
      <c r="AD2396" s="9"/>
      <c r="AE2396" s="9"/>
      <c r="AF2396" s="9"/>
      <c r="AG2396" s="9"/>
      <c r="AH2396" s="9"/>
      <c r="AI2396" s="9"/>
      <c r="AJ2396" s="9"/>
      <c r="AK2396" s="9"/>
      <c r="AL2396" s="9"/>
      <c r="AM2396" s="9"/>
      <c r="AN2396" s="9"/>
      <c r="AO2396" s="9"/>
      <c r="AP2396" s="9"/>
      <c r="AQ2396" s="9"/>
      <c r="AR2396" s="9"/>
      <c r="AS2396" s="9"/>
      <c r="AT2396" s="9"/>
      <c r="AU2396" s="9"/>
      <c r="AV2396" s="9"/>
      <c r="AW2396" s="9"/>
      <c r="AX2396" s="9"/>
      <c r="AY2396" s="9"/>
      <c r="AZ2396" s="9"/>
      <c r="BA2396" s="9"/>
      <c r="BB2396" s="9"/>
      <c r="BC2396" s="9"/>
      <c r="BD2396" s="9"/>
      <c r="BE2396" s="9"/>
      <c r="BF2396" s="9"/>
      <c r="BG2396" s="9"/>
      <c r="BH2396" s="9"/>
      <c r="BI2396" s="9"/>
      <c r="BJ2396" s="9"/>
      <c r="BK2396" s="9"/>
      <c r="BL2396" s="9"/>
      <c r="BM2396" s="9"/>
      <c r="BN2396" s="9"/>
      <c r="BO2396" s="9"/>
      <c r="BP2396" s="9"/>
      <c r="BQ2396" s="9"/>
      <c r="BR2396" s="9"/>
      <c r="BS2396" s="9"/>
      <c r="BT2396" s="9"/>
      <c r="BU2396" s="9"/>
      <c r="BV2396" s="9"/>
      <c r="BW2396" s="9"/>
      <c r="BX2396" s="9"/>
      <c r="BY2396" s="9"/>
      <c r="BZ2396" s="9"/>
      <c r="CA2396" s="9"/>
      <c r="CB2396" s="9"/>
      <c r="CC2396" s="9"/>
      <c r="CD2396" s="9"/>
      <c r="CE2396" s="9"/>
      <c r="CF2396" s="9"/>
      <c r="CG2396" s="9"/>
      <c r="CH2396" s="9"/>
      <c r="CI2396" s="9"/>
      <c r="CJ2396" s="9"/>
      <c r="CK2396" s="9"/>
      <c r="CL2396" s="9"/>
      <c r="CM2396" s="9"/>
      <c r="CN2396" s="9"/>
      <c r="CO2396" s="9"/>
      <c r="CP2396" s="9"/>
      <c r="CQ2396" s="9"/>
      <c r="CR2396" s="9"/>
      <c r="CS2396" s="9"/>
      <c r="CT2396" s="9"/>
      <c r="CU2396" s="9"/>
      <c r="CV2396" s="9"/>
      <c r="CW2396" s="9"/>
      <c r="CX2396" s="9"/>
      <c r="CY2396" s="9"/>
      <c r="CZ2396" s="9"/>
      <c r="DA2396" s="9"/>
      <c r="DB2396" s="9"/>
      <c r="DC2396" s="9"/>
      <c r="DD2396" s="9"/>
      <c r="DE2396" s="9"/>
      <c r="DF2396" s="9"/>
      <c r="DG2396" s="9"/>
      <c r="DH2396" s="9"/>
      <c r="DI2396" s="9"/>
      <c r="DJ2396" s="9"/>
      <c r="DK2396" s="9"/>
      <c r="DL2396" s="9"/>
      <c r="DM2396" s="9"/>
      <c r="DN2396" s="9"/>
      <c r="DO2396" s="9"/>
      <c r="DP2396" s="9"/>
      <c r="DQ2396" s="9"/>
    </row>
    <row r="2397" spans="1:121" hidden="1">
      <c r="A2397" s="9"/>
      <c r="B2397" s="9"/>
      <c r="C2397" s="9"/>
      <c r="D2397" s="9"/>
      <c r="E2397" s="9"/>
      <c r="F2397" s="9"/>
      <c r="G2397" s="9"/>
      <c r="H2397" s="9"/>
      <c r="I2397" s="9"/>
      <c r="J2397" s="9"/>
      <c r="K2397" s="9"/>
      <c r="L2397" s="9"/>
      <c r="M2397" s="9"/>
      <c r="N2397" s="9"/>
      <c r="O2397" s="9"/>
      <c r="P2397" s="9"/>
      <c r="Q2397" s="9"/>
      <c r="R2397" s="9"/>
      <c r="S2397" s="9"/>
      <c r="T2397" s="9"/>
      <c r="U2397" s="9"/>
      <c r="V2397" s="9"/>
      <c r="W2397" s="9"/>
      <c r="X2397" s="9"/>
      <c r="Y2397" s="9"/>
      <c r="Z2397" s="9"/>
      <c r="AA2397" s="9"/>
      <c r="AB2397" s="9"/>
      <c r="AC2397" s="9"/>
      <c r="AD2397" s="9"/>
      <c r="AE2397" s="9"/>
      <c r="AF2397" s="9"/>
      <c r="AG2397" s="9"/>
      <c r="AH2397" s="9"/>
      <c r="AI2397" s="9"/>
      <c r="AJ2397" s="9"/>
      <c r="AK2397" s="9"/>
      <c r="AL2397" s="9"/>
      <c r="AM2397" s="9"/>
      <c r="AN2397" s="9"/>
      <c r="AO2397" s="9"/>
      <c r="AP2397" s="9"/>
      <c r="AQ2397" s="9"/>
      <c r="AR2397" s="9"/>
      <c r="AS2397" s="9"/>
      <c r="AT2397" s="9"/>
      <c r="AU2397" s="9"/>
      <c r="AV2397" s="9"/>
      <c r="AW2397" s="9"/>
      <c r="AX2397" s="9"/>
      <c r="AY2397" s="9"/>
      <c r="AZ2397" s="9"/>
      <c r="BA2397" s="9"/>
      <c r="BB2397" s="9"/>
      <c r="BC2397" s="9"/>
      <c r="BD2397" s="9"/>
      <c r="BE2397" s="9"/>
      <c r="BF2397" s="9"/>
      <c r="BG2397" s="9"/>
      <c r="BH2397" s="9"/>
      <c r="BI2397" s="9"/>
      <c r="BJ2397" s="9"/>
      <c r="BK2397" s="9"/>
      <c r="BL2397" s="9"/>
      <c r="BM2397" s="9"/>
      <c r="BN2397" s="9"/>
      <c r="BO2397" s="9"/>
      <c r="BP2397" s="9"/>
      <c r="BQ2397" s="9"/>
      <c r="BR2397" s="9"/>
      <c r="BS2397" s="9"/>
      <c r="BT2397" s="9"/>
      <c r="BU2397" s="9"/>
      <c r="BV2397" s="9"/>
      <c r="BW2397" s="9"/>
      <c r="BX2397" s="9"/>
      <c r="BY2397" s="9"/>
      <c r="BZ2397" s="9"/>
      <c r="CA2397" s="9"/>
      <c r="CB2397" s="9"/>
      <c r="CC2397" s="9"/>
      <c r="CD2397" s="9"/>
      <c r="CE2397" s="9"/>
      <c r="CF2397" s="9"/>
      <c r="CG2397" s="9"/>
      <c r="CH2397" s="9"/>
      <c r="CI2397" s="9"/>
      <c r="CJ2397" s="9"/>
      <c r="CK2397" s="9"/>
      <c r="CL2397" s="9"/>
      <c r="CM2397" s="9"/>
      <c r="CN2397" s="9"/>
      <c r="CO2397" s="9"/>
      <c r="CP2397" s="9"/>
      <c r="CQ2397" s="9"/>
      <c r="CR2397" s="9"/>
      <c r="CS2397" s="9"/>
      <c r="CT2397" s="9"/>
      <c r="CU2397" s="9"/>
      <c r="CV2397" s="9"/>
      <c r="CW2397" s="9"/>
      <c r="CX2397" s="9"/>
      <c r="CY2397" s="9"/>
      <c r="CZ2397" s="9"/>
      <c r="DA2397" s="9"/>
      <c r="DB2397" s="9"/>
      <c r="DC2397" s="9"/>
      <c r="DD2397" s="9"/>
      <c r="DE2397" s="9"/>
      <c r="DF2397" s="9"/>
      <c r="DG2397" s="9"/>
      <c r="DH2397" s="9"/>
      <c r="DI2397" s="9"/>
      <c r="DJ2397" s="9"/>
      <c r="DK2397" s="9"/>
      <c r="DL2397" s="9"/>
      <c r="DM2397" s="9"/>
      <c r="DN2397" s="9"/>
      <c r="DO2397" s="9"/>
      <c r="DP2397" s="9"/>
      <c r="DQ2397" s="9"/>
    </row>
    <row r="2398" spans="1:121" hidden="1">
      <c r="A2398" s="9"/>
      <c r="B2398" s="9"/>
      <c r="C2398" s="9"/>
      <c r="D2398" s="9"/>
      <c r="E2398" s="9"/>
      <c r="F2398" s="9"/>
      <c r="G2398" s="9"/>
      <c r="H2398" s="9"/>
      <c r="I2398" s="9"/>
      <c r="J2398" s="9"/>
      <c r="K2398" s="9"/>
      <c r="L2398" s="9"/>
      <c r="M2398" s="9"/>
      <c r="N2398" s="9"/>
      <c r="O2398" s="9"/>
      <c r="P2398" s="9"/>
      <c r="Q2398" s="9"/>
      <c r="R2398" s="9"/>
      <c r="S2398" s="9"/>
      <c r="T2398" s="9"/>
      <c r="U2398" s="9"/>
      <c r="V2398" s="9"/>
      <c r="W2398" s="9"/>
      <c r="X2398" s="9"/>
      <c r="Y2398" s="9"/>
      <c r="Z2398" s="9"/>
      <c r="AA2398" s="9"/>
      <c r="AB2398" s="9"/>
      <c r="AC2398" s="9"/>
      <c r="AD2398" s="9"/>
      <c r="AE2398" s="9"/>
      <c r="AF2398" s="9"/>
      <c r="AG2398" s="9"/>
      <c r="AH2398" s="9"/>
      <c r="AI2398" s="9"/>
      <c r="AJ2398" s="9"/>
      <c r="AK2398" s="9"/>
      <c r="AL2398" s="9"/>
      <c r="AM2398" s="9"/>
      <c r="AN2398" s="9"/>
      <c r="AO2398" s="9"/>
      <c r="AP2398" s="9"/>
      <c r="AQ2398" s="9"/>
      <c r="AR2398" s="9"/>
      <c r="AS2398" s="9"/>
      <c r="AT2398" s="9"/>
      <c r="AU2398" s="9"/>
      <c r="AV2398" s="9"/>
      <c r="AW2398" s="9"/>
      <c r="AX2398" s="9"/>
      <c r="AY2398" s="9"/>
      <c r="AZ2398" s="9"/>
      <c r="BA2398" s="9"/>
      <c r="BB2398" s="9"/>
      <c r="BC2398" s="9"/>
      <c r="BD2398" s="9"/>
      <c r="BE2398" s="9"/>
      <c r="BF2398" s="9"/>
      <c r="BG2398" s="9"/>
      <c r="BH2398" s="9"/>
      <c r="BI2398" s="9"/>
      <c r="BJ2398" s="9"/>
      <c r="BK2398" s="9"/>
      <c r="BL2398" s="9"/>
      <c r="BM2398" s="9"/>
      <c r="BN2398" s="9"/>
      <c r="BO2398" s="9"/>
      <c r="BP2398" s="9"/>
      <c r="BQ2398" s="9"/>
      <c r="BR2398" s="9"/>
      <c r="BS2398" s="9"/>
      <c r="BT2398" s="9"/>
      <c r="BU2398" s="9"/>
      <c r="BV2398" s="9"/>
      <c r="BW2398" s="9"/>
      <c r="BX2398" s="9"/>
      <c r="BY2398" s="9"/>
      <c r="BZ2398" s="9"/>
      <c r="CA2398" s="9"/>
      <c r="CB2398" s="9"/>
      <c r="CC2398" s="9"/>
      <c r="CD2398" s="9"/>
      <c r="CE2398" s="9"/>
      <c r="CF2398" s="9"/>
      <c r="CG2398" s="9"/>
      <c r="CH2398" s="9"/>
      <c r="CI2398" s="9"/>
      <c r="CJ2398" s="9"/>
      <c r="CK2398" s="9"/>
      <c r="CL2398" s="9"/>
      <c r="CM2398" s="9"/>
      <c r="CN2398" s="9"/>
      <c r="CO2398" s="9"/>
      <c r="CP2398" s="9"/>
      <c r="CQ2398" s="9"/>
      <c r="CR2398" s="9"/>
      <c r="CS2398" s="9"/>
      <c r="CT2398" s="9"/>
      <c r="CU2398" s="9"/>
      <c r="CV2398" s="9"/>
      <c r="CW2398" s="9"/>
      <c r="CX2398" s="9"/>
      <c r="CY2398" s="9"/>
      <c r="CZ2398" s="9"/>
      <c r="DA2398" s="9"/>
      <c r="DB2398" s="9"/>
      <c r="DC2398" s="9"/>
      <c r="DD2398" s="9"/>
      <c r="DE2398" s="9"/>
      <c r="DF2398" s="9"/>
      <c r="DG2398" s="9"/>
      <c r="DH2398" s="9"/>
      <c r="DI2398" s="9"/>
      <c r="DJ2398" s="9"/>
      <c r="DK2398" s="9"/>
      <c r="DL2398" s="9"/>
      <c r="DM2398" s="9"/>
      <c r="DN2398" s="9"/>
      <c r="DO2398" s="9"/>
      <c r="DP2398" s="9"/>
      <c r="DQ2398" s="9"/>
    </row>
    <row r="2399" spans="1:121" hidden="1">
      <c r="A2399" s="9"/>
      <c r="B2399" s="9"/>
      <c r="C2399" s="9"/>
      <c r="D2399" s="9"/>
      <c r="E2399" s="9"/>
      <c r="F2399" s="9"/>
      <c r="G2399" s="9"/>
      <c r="H2399" s="9"/>
      <c r="I2399" s="9"/>
      <c r="J2399" s="9"/>
      <c r="K2399" s="9"/>
      <c r="L2399" s="9"/>
      <c r="M2399" s="9"/>
      <c r="N2399" s="9"/>
      <c r="O2399" s="9"/>
      <c r="P2399" s="9"/>
      <c r="Q2399" s="9"/>
      <c r="R2399" s="9"/>
      <c r="S2399" s="9"/>
      <c r="T2399" s="9"/>
      <c r="U2399" s="9"/>
      <c r="V2399" s="9"/>
      <c r="W2399" s="9"/>
      <c r="X2399" s="9"/>
      <c r="Y2399" s="9"/>
      <c r="Z2399" s="9"/>
      <c r="AA2399" s="9"/>
      <c r="AB2399" s="9"/>
      <c r="AC2399" s="9"/>
      <c r="AD2399" s="9"/>
      <c r="AE2399" s="9"/>
      <c r="AF2399" s="9"/>
      <c r="AG2399" s="9"/>
      <c r="AH2399" s="9"/>
      <c r="AI2399" s="9"/>
      <c r="AJ2399" s="9"/>
      <c r="AK2399" s="9"/>
      <c r="AL2399" s="9"/>
      <c r="AM2399" s="9"/>
      <c r="AN2399" s="9"/>
      <c r="AO2399" s="9"/>
      <c r="AP2399" s="9"/>
      <c r="AQ2399" s="9"/>
      <c r="AR2399" s="9"/>
      <c r="AS2399" s="9"/>
      <c r="AT2399" s="9"/>
      <c r="AU2399" s="9"/>
      <c r="AV2399" s="9"/>
      <c r="AW2399" s="9"/>
      <c r="AX2399" s="9"/>
      <c r="AY2399" s="9"/>
      <c r="AZ2399" s="9"/>
      <c r="BA2399" s="9"/>
      <c r="BB2399" s="9"/>
      <c r="BC2399" s="9"/>
      <c r="BD2399" s="9"/>
      <c r="BE2399" s="9"/>
      <c r="BF2399" s="9"/>
      <c r="BG2399" s="9"/>
      <c r="BH2399" s="9"/>
      <c r="BI2399" s="9"/>
      <c r="BJ2399" s="9"/>
      <c r="BK2399" s="9"/>
      <c r="BL2399" s="9"/>
      <c r="BM2399" s="9"/>
      <c r="BN2399" s="9"/>
      <c r="BO2399" s="9"/>
      <c r="BP2399" s="9"/>
      <c r="BQ2399" s="9"/>
      <c r="BR2399" s="9"/>
      <c r="BS2399" s="9"/>
      <c r="BT2399" s="9"/>
      <c r="BU2399" s="9"/>
      <c r="BV2399" s="9"/>
      <c r="BW2399" s="9"/>
      <c r="BX2399" s="9"/>
      <c r="BY2399" s="9"/>
      <c r="BZ2399" s="9"/>
      <c r="CA2399" s="9"/>
      <c r="CB2399" s="9"/>
      <c r="CC2399" s="9"/>
      <c r="CD2399" s="9"/>
      <c r="CE2399" s="9"/>
      <c r="CF2399" s="9"/>
      <c r="CG2399" s="9"/>
      <c r="CH2399" s="9"/>
      <c r="CI2399" s="9"/>
      <c r="CJ2399" s="9"/>
      <c r="CK2399" s="9"/>
      <c r="CL2399" s="9"/>
      <c r="CM2399" s="9"/>
      <c r="CN2399" s="9"/>
      <c r="CO2399" s="9"/>
      <c r="CP2399" s="9"/>
      <c r="CQ2399" s="9"/>
      <c r="CR2399" s="9"/>
      <c r="CS2399" s="9"/>
      <c r="CT2399" s="9"/>
      <c r="CU2399" s="9"/>
      <c r="CV2399" s="9"/>
      <c r="CW2399" s="9"/>
      <c r="CX2399" s="9"/>
      <c r="CY2399" s="9"/>
      <c r="CZ2399" s="9"/>
      <c r="DA2399" s="9"/>
      <c r="DB2399" s="9"/>
      <c r="DC2399" s="9"/>
      <c r="DD2399" s="9"/>
      <c r="DE2399" s="9"/>
      <c r="DF2399" s="9"/>
      <c r="DG2399" s="9"/>
      <c r="DH2399" s="9"/>
      <c r="DI2399" s="9"/>
      <c r="DJ2399" s="9"/>
      <c r="DK2399" s="9"/>
      <c r="DL2399" s="9"/>
      <c r="DM2399" s="9"/>
      <c r="DN2399" s="9"/>
      <c r="DO2399" s="9"/>
      <c r="DP2399" s="9"/>
      <c r="DQ2399" s="9"/>
    </row>
    <row r="2400" spans="1:121" hidden="1">
      <c r="A2400" s="9"/>
      <c r="B2400" s="9"/>
      <c r="C2400" s="9"/>
      <c r="D2400" s="9"/>
      <c r="E2400" s="9"/>
      <c r="F2400" s="9"/>
      <c r="G2400" s="9"/>
      <c r="H2400" s="9"/>
      <c r="I2400" s="9"/>
      <c r="J2400" s="9"/>
      <c r="K2400" s="9"/>
      <c r="L2400" s="9"/>
      <c r="M2400" s="9"/>
      <c r="N2400" s="9"/>
      <c r="O2400" s="9"/>
      <c r="P2400" s="9"/>
      <c r="Q2400" s="9"/>
      <c r="R2400" s="9"/>
      <c r="S2400" s="9"/>
      <c r="T2400" s="9"/>
      <c r="U2400" s="9"/>
      <c r="V2400" s="9"/>
      <c r="W2400" s="9"/>
      <c r="X2400" s="9"/>
      <c r="Y2400" s="9"/>
      <c r="Z2400" s="9"/>
      <c r="AA2400" s="9"/>
      <c r="AB2400" s="9"/>
      <c r="AC2400" s="9"/>
      <c r="AD2400" s="9"/>
      <c r="AE2400" s="9"/>
      <c r="AF2400" s="9"/>
      <c r="AG2400" s="9"/>
      <c r="AH2400" s="9"/>
      <c r="AI2400" s="9"/>
      <c r="AJ2400" s="9"/>
      <c r="AK2400" s="9"/>
      <c r="AL2400" s="9"/>
      <c r="AM2400" s="9"/>
      <c r="AN2400" s="9"/>
      <c r="AO2400" s="9"/>
      <c r="AP2400" s="9"/>
      <c r="AQ2400" s="9"/>
      <c r="AR2400" s="9"/>
      <c r="AS2400" s="9"/>
      <c r="AT2400" s="9"/>
      <c r="AU2400" s="9"/>
      <c r="AV2400" s="9"/>
      <c r="AW2400" s="9"/>
      <c r="AX2400" s="9"/>
      <c r="AY2400" s="9"/>
      <c r="AZ2400" s="9"/>
      <c r="BA2400" s="9"/>
      <c r="BB2400" s="9"/>
      <c r="BC2400" s="9"/>
      <c r="BD2400" s="9"/>
      <c r="BE2400" s="9"/>
      <c r="BF2400" s="9"/>
      <c r="BG2400" s="9"/>
      <c r="BH2400" s="9"/>
      <c r="BI2400" s="9"/>
      <c r="BJ2400" s="9"/>
      <c r="BK2400" s="9"/>
      <c r="BL2400" s="9"/>
      <c r="BM2400" s="9"/>
      <c r="BN2400" s="9"/>
      <c r="BO2400" s="9"/>
      <c r="BP2400" s="9"/>
      <c r="BQ2400" s="9"/>
      <c r="BR2400" s="9"/>
      <c r="BS2400" s="9"/>
      <c r="BT2400" s="9"/>
      <c r="BU2400" s="9"/>
      <c r="BV2400" s="9"/>
      <c r="BW2400" s="9"/>
      <c r="BX2400" s="9"/>
      <c r="BY2400" s="9"/>
      <c r="BZ2400" s="9"/>
      <c r="CA2400" s="9"/>
      <c r="CB2400" s="9"/>
      <c r="CC2400" s="9"/>
      <c r="CD2400" s="9"/>
      <c r="CE2400" s="9"/>
      <c r="CF2400" s="9"/>
      <c r="CG2400" s="9"/>
      <c r="CH2400" s="9"/>
      <c r="CI2400" s="9"/>
      <c r="CJ2400" s="9"/>
      <c r="CK2400" s="9"/>
      <c r="CL2400" s="9"/>
      <c r="CM2400" s="9"/>
      <c r="CN2400" s="9"/>
      <c r="CO2400" s="9"/>
      <c r="CP2400" s="9"/>
      <c r="CQ2400" s="9"/>
      <c r="CR2400" s="9"/>
      <c r="CS2400" s="9"/>
      <c r="CT2400" s="9"/>
      <c r="CU2400" s="9"/>
      <c r="CV2400" s="9"/>
      <c r="CW2400" s="9"/>
      <c r="CX2400" s="9"/>
      <c r="CY2400" s="9"/>
      <c r="CZ2400" s="9"/>
      <c r="DA2400" s="9"/>
      <c r="DB2400" s="9"/>
      <c r="DC2400" s="9"/>
      <c r="DD2400" s="9"/>
      <c r="DE2400" s="9"/>
      <c r="DF2400" s="9"/>
      <c r="DG2400" s="9"/>
      <c r="DH2400" s="9"/>
      <c r="DI2400" s="9"/>
      <c r="DJ2400" s="9"/>
      <c r="DK2400" s="9"/>
      <c r="DL2400" s="9"/>
      <c r="DM2400" s="9"/>
      <c r="DN2400" s="9"/>
      <c r="DO2400" s="9"/>
      <c r="DP2400" s="9"/>
      <c r="DQ2400" s="9"/>
    </row>
    <row r="2401" spans="1:121" hidden="1">
      <c r="A2401" s="9"/>
      <c r="B2401" s="9"/>
      <c r="C2401" s="9"/>
      <c r="D2401" s="9"/>
      <c r="E2401" s="9"/>
      <c r="F2401" s="9"/>
      <c r="G2401" s="9"/>
      <c r="H2401" s="9"/>
      <c r="I2401" s="9"/>
      <c r="J2401" s="9"/>
      <c r="K2401" s="9"/>
      <c r="L2401" s="9"/>
      <c r="M2401" s="9"/>
      <c r="N2401" s="9"/>
      <c r="O2401" s="9"/>
      <c r="P2401" s="9"/>
      <c r="Q2401" s="9"/>
      <c r="R2401" s="9"/>
      <c r="S2401" s="9"/>
      <c r="T2401" s="9"/>
      <c r="U2401" s="9"/>
      <c r="V2401" s="9"/>
      <c r="W2401" s="9"/>
      <c r="X2401" s="9"/>
      <c r="Y2401" s="9"/>
      <c r="Z2401" s="9"/>
      <c r="AA2401" s="9"/>
      <c r="AB2401" s="9"/>
      <c r="AC2401" s="9"/>
      <c r="AD2401" s="9"/>
      <c r="AE2401" s="9"/>
      <c r="AF2401" s="9"/>
      <c r="AG2401" s="9"/>
      <c r="AH2401" s="9"/>
      <c r="AI2401" s="9"/>
      <c r="AJ2401" s="9"/>
      <c r="AK2401" s="9"/>
      <c r="AL2401" s="9"/>
      <c r="AM2401" s="9"/>
      <c r="AN2401" s="9"/>
      <c r="AO2401" s="9"/>
      <c r="AP2401" s="9"/>
      <c r="AQ2401" s="9"/>
      <c r="AR2401" s="9"/>
      <c r="AS2401" s="9"/>
      <c r="AT2401" s="9"/>
      <c r="AU2401" s="9"/>
      <c r="AV2401" s="9"/>
      <c r="AW2401" s="9"/>
      <c r="AX2401" s="9"/>
      <c r="AY2401" s="9"/>
      <c r="AZ2401" s="9"/>
      <c r="BA2401" s="9"/>
      <c r="BB2401" s="9"/>
      <c r="BC2401" s="9"/>
      <c r="BD2401" s="9"/>
      <c r="BE2401" s="9"/>
      <c r="BF2401" s="9"/>
      <c r="BG2401" s="9"/>
      <c r="BH2401" s="9"/>
      <c r="BI2401" s="9"/>
      <c r="BJ2401" s="9"/>
      <c r="BK2401" s="9"/>
      <c r="BL2401" s="9"/>
      <c r="BM2401" s="9"/>
      <c r="BN2401" s="9"/>
      <c r="BO2401" s="9"/>
      <c r="BP2401" s="9"/>
      <c r="BQ2401" s="9"/>
      <c r="BR2401" s="9"/>
      <c r="BS2401" s="9"/>
      <c r="BT2401" s="9"/>
      <c r="BU2401" s="9"/>
      <c r="BV2401" s="9"/>
      <c r="BW2401" s="9"/>
      <c r="BX2401" s="9"/>
      <c r="BY2401" s="9"/>
      <c r="BZ2401" s="9"/>
      <c r="CA2401" s="9"/>
      <c r="CB2401" s="9"/>
      <c r="CC2401" s="9"/>
      <c r="CD2401" s="9"/>
      <c r="CE2401" s="9"/>
      <c r="CF2401" s="9"/>
      <c r="CG2401" s="9"/>
      <c r="CH2401" s="9"/>
      <c r="CI2401" s="9"/>
      <c r="CJ2401" s="9"/>
      <c r="CK2401" s="9"/>
      <c r="CL2401" s="9"/>
      <c r="CM2401" s="9"/>
      <c r="CN2401" s="9"/>
      <c r="CO2401" s="9"/>
      <c r="CP2401" s="9"/>
      <c r="CQ2401" s="9"/>
      <c r="CR2401" s="9"/>
      <c r="CS2401" s="9"/>
      <c r="CT2401" s="9"/>
      <c r="CU2401" s="9"/>
      <c r="CV2401" s="9"/>
      <c r="CW2401" s="9"/>
      <c r="CX2401" s="9"/>
      <c r="CY2401" s="9"/>
      <c r="CZ2401" s="9"/>
      <c r="DA2401" s="9"/>
      <c r="DB2401" s="9"/>
      <c r="DC2401" s="9"/>
      <c r="DD2401" s="9"/>
      <c r="DE2401" s="9"/>
      <c r="DF2401" s="9"/>
      <c r="DG2401" s="9"/>
      <c r="DH2401" s="9"/>
      <c r="DI2401" s="9"/>
      <c r="DJ2401" s="9"/>
      <c r="DK2401" s="9"/>
      <c r="DL2401" s="9"/>
      <c r="DM2401" s="9"/>
      <c r="DN2401" s="9"/>
      <c r="DO2401" s="9"/>
      <c r="DP2401" s="9"/>
      <c r="DQ2401" s="9"/>
    </row>
    <row r="2402" spans="1:121" hidden="1">
      <c r="A2402" s="9"/>
      <c r="B2402" s="9"/>
      <c r="C2402" s="9"/>
      <c r="D2402" s="9"/>
      <c r="E2402" s="9"/>
      <c r="F2402" s="9"/>
      <c r="G2402" s="9"/>
      <c r="H2402" s="9"/>
      <c r="I2402" s="9"/>
      <c r="J2402" s="9"/>
      <c r="K2402" s="9"/>
      <c r="L2402" s="9"/>
      <c r="M2402" s="9"/>
      <c r="N2402" s="9"/>
      <c r="O2402" s="9"/>
      <c r="P2402" s="9"/>
      <c r="Q2402" s="9"/>
      <c r="R2402" s="9"/>
      <c r="S2402" s="9"/>
      <c r="T2402" s="9"/>
      <c r="U2402" s="9"/>
      <c r="V2402" s="9"/>
      <c r="W2402" s="9"/>
      <c r="X2402" s="9"/>
      <c r="Y2402" s="9"/>
      <c r="Z2402" s="9"/>
      <c r="AA2402" s="9"/>
      <c r="AB2402" s="9"/>
      <c r="AC2402" s="9"/>
      <c r="AD2402" s="9"/>
      <c r="AE2402" s="9"/>
      <c r="AF2402" s="9"/>
      <c r="AG2402" s="9"/>
      <c r="AH2402" s="9"/>
      <c r="AI2402" s="9"/>
      <c r="AJ2402" s="9"/>
      <c r="AK2402" s="9"/>
      <c r="AL2402" s="9"/>
      <c r="AM2402" s="9"/>
      <c r="AN2402" s="9"/>
      <c r="AO2402" s="9"/>
      <c r="AP2402" s="9"/>
      <c r="AQ2402" s="9"/>
      <c r="AR2402" s="9"/>
      <c r="AS2402" s="9"/>
      <c r="AT2402" s="9"/>
      <c r="AU2402" s="9"/>
      <c r="AV2402" s="9"/>
      <c r="AW2402" s="9"/>
      <c r="AX2402" s="9"/>
      <c r="AY2402" s="9"/>
      <c r="AZ2402" s="9"/>
      <c r="BA2402" s="9"/>
      <c r="BB2402" s="9"/>
      <c r="BC2402" s="9"/>
      <c r="BD2402" s="9"/>
      <c r="BE2402" s="9"/>
      <c r="BF2402" s="9"/>
      <c r="BG2402" s="9"/>
      <c r="BH2402" s="9"/>
      <c r="BI2402" s="9"/>
      <c r="BJ2402" s="9"/>
      <c r="BK2402" s="9"/>
      <c r="BL2402" s="9"/>
      <c r="BM2402" s="9"/>
      <c r="BN2402" s="9"/>
      <c r="BO2402" s="9"/>
      <c r="BP2402" s="9"/>
      <c r="BQ2402" s="9"/>
      <c r="BR2402" s="9"/>
      <c r="BS2402" s="9"/>
      <c r="BT2402" s="9"/>
      <c r="BU2402" s="9"/>
      <c r="BV2402" s="9"/>
      <c r="BW2402" s="9"/>
      <c r="BX2402" s="9"/>
      <c r="BY2402" s="9"/>
      <c r="BZ2402" s="9"/>
      <c r="CA2402" s="9"/>
      <c r="CB2402" s="9"/>
      <c r="CC2402" s="9"/>
      <c r="CD2402" s="9"/>
      <c r="CE2402" s="9"/>
      <c r="CF2402" s="9"/>
      <c r="CG2402" s="9"/>
      <c r="CH2402" s="9"/>
      <c r="CI2402" s="9"/>
      <c r="CJ2402" s="9"/>
      <c r="CK2402" s="9"/>
      <c r="CL2402" s="9"/>
      <c r="CM2402" s="9"/>
      <c r="CN2402" s="9"/>
      <c r="CO2402" s="9"/>
      <c r="CP2402" s="9"/>
      <c r="CQ2402" s="9"/>
      <c r="CR2402" s="9"/>
      <c r="CS2402" s="9"/>
      <c r="CT2402" s="9"/>
      <c r="CU2402" s="9"/>
      <c r="CV2402" s="9"/>
      <c r="CW2402" s="9"/>
      <c r="CX2402" s="9"/>
      <c r="CY2402" s="9"/>
      <c r="CZ2402" s="9"/>
      <c r="DA2402" s="9"/>
      <c r="DB2402" s="9"/>
      <c r="DC2402" s="9"/>
      <c r="DD2402" s="9"/>
      <c r="DE2402" s="9"/>
      <c r="DF2402" s="9"/>
      <c r="DG2402" s="9"/>
      <c r="DH2402" s="9"/>
      <c r="DI2402" s="9"/>
      <c r="DJ2402" s="9"/>
      <c r="DK2402" s="9"/>
      <c r="DL2402" s="9"/>
      <c r="DM2402" s="9"/>
      <c r="DN2402" s="9"/>
      <c r="DO2402" s="9"/>
      <c r="DP2402" s="9"/>
      <c r="DQ2402" s="9"/>
    </row>
    <row r="2403" spans="1:121" hidden="1">
      <c r="A2403" s="9"/>
      <c r="B2403" s="9"/>
      <c r="C2403" s="9"/>
      <c r="D2403" s="9"/>
      <c r="E2403" s="9"/>
      <c r="F2403" s="9"/>
      <c r="G2403" s="9"/>
      <c r="H2403" s="9"/>
      <c r="I2403" s="9"/>
      <c r="J2403" s="9"/>
      <c r="K2403" s="9"/>
      <c r="L2403" s="9"/>
      <c r="M2403" s="9"/>
      <c r="N2403" s="9"/>
      <c r="O2403" s="9"/>
      <c r="P2403" s="9"/>
      <c r="Q2403" s="9"/>
      <c r="R2403" s="9"/>
      <c r="S2403" s="9"/>
      <c r="T2403" s="9"/>
      <c r="U2403" s="9"/>
      <c r="V2403" s="9"/>
      <c r="W2403" s="9"/>
      <c r="X2403" s="9"/>
      <c r="Y2403" s="9"/>
      <c r="Z2403" s="9"/>
      <c r="AA2403" s="9"/>
      <c r="AB2403" s="9"/>
      <c r="AC2403" s="9"/>
      <c r="AD2403" s="9"/>
      <c r="AE2403" s="9"/>
      <c r="AF2403" s="9"/>
      <c r="AG2403" s="9"/>
      <c r="AH2403" s="9"/>
      <c r="AI2403" s="9"/>
      <c r="AJ2403" s="9"/>
      <c r="AK2403" s="9"/>
      <c r="AL2403" s="9"/>
      <c r="AM2403" s="9"/>
      <c r="AN2403" s="9"/>
      <c r="AO2403" s="9"/>
      <c r="AP2403" s="9"/>
      <c r="AQ2403" s="9"/>
      <c r="AR2403" s="9"/>
      <c r="AS2403" s="9"/>
      <c r="AT2403" s="9"/>
      <c r="AU2403" s="9"/>
      <c r="AV2403" s="9"/>
      <c r="AW2403" s="9"/>
      <c r="AX2403" s="9"/>
      <c r="AY2403" s="9"/>
      <c r="AZ2403" s="9"/>
      <c r="BA2403" s="9"/>
      <c r="BB2403" s="9"/>
      <c r="BC2403" s="9"/>
      <c r="BD2403" s="9"/>
      <c r="BE2403" s="9"/>
      <c r="BF2403" s="9"/>
      <c r="BG2403" s="9"/>
      <c r="BH2403" s="9"/>
      <c r="BI2403" s="9"/>
      <c r="BJ2403" s="9"/>
      <c r="BK2403" s="9"/>
      <c r="BL2403" s="9"/>
      <c r="BM2403" s="9"/>
      <c r="BN2403" s="9"/>
      <c r="BO2403" s="9"/>
      <c r="BP2403" s="9"/>
      <c r="BQ2403" s="9"/>
      <c r="BR2403" s="9"/>
      <c r="BS2403" s="9"/>
      <c r="BT2403" s="9"/>
      <c r="BU2403" s="9"/>
      <c r="BV2403" s="9"/>
      <c r="BW2403" s="9"/>
      <c r="BX2403" s="9"/>
      <c r="BY2403" s="9"/>
      <c r="BZ2403" s="9"/>
      <c r="CA2403" s="9"/>
      <c r="CB2403" s="9"/>
      <c r="CC2403" s="9"/>
      <c r="CD2403" s="9"/>
      <c r="CE2403" s="9"/>
      <c r="CF2403" s="9"/>
      <c r="CG2403" s="9"/>
      <c r="CH2403" s="9"/>
      <c r="CI2403" s="9"/>
      <c r="CJ2403" s="9"/>
      <c r="CK2403" s="9"/>
      <c r="CL2403" s="9"/>
      <c r="CM2403" s="9"/>
      <c r="CN2403" s="9"/>
      <c r="CO2403" s="9"/>
      <c r="CP2403" s="9"/>
      <c r="CQ2403" s="9"/>
      <c r="CR2403" s="9"/>
      <c r="CS2403" s="9"/>
      <c r="CT2403" s="9"/>
      <c r="CU2403" s="9"/>
      <c r="CV2403" s="9"/>
      <c r="CW2403" s="9"/>
      <c r="CX2403" s="9"/>
      <c r="CY2403" s="9"/>
      <c r="CZ2403" s="9"/>
      <c r="DA2403" s="9"/>
      <c r="DB2403" s="9"/>
      <c r="DC2403" s="9"/>
      <c r="DD2403" s="9"/>
      <c r="DE2403" s="9"/>
      <c r="DF2403" s="9"/>
      <c r="DG2403" s="9"/>
      <c r="DH2403" s="9"/>
      <c r="DI2403" s="9"/>
      <c r="DJ2403" s="9"/>
      <c r="DK2403" s="9"/>
      <c r="DL2403" s="9"/>
      <c r="DM2403" s="9"/>
      <c r="DN2403" s="9"/>
      <c r="DO2403" s="9"/>
      <c r="DP2403" s="9"/>
      <c r="DQ2403" s="9"/>
    </row>
    <row r="2404" spans="1:121" hidden="1">
      <c r="A2404" s="9"/>
      <c r="B2404" s="9"/>
      <c r="C2404" s="9"/>
      <c r="D2404" s="9"/>
      <c r="E2404" s="9"/>
      <c r="F2404" s="9"/>
      <c r="G2404" s="9"/>
      <c r="H2404" s="9"/>
      <c r="I2404" s="9"/>
      <c r="J2404" s="9"/>
      <c r="K2404" s="9"/>
      <c r="L2404" s="9"/>
      <c r="M2404" s="9"/>
      <c r="N2404" s="9"/>
      <c r="O2404" s="9"/>
      <c r="P2404" s="9"/>
      <c r="Q2404" s="9"/>
      <c r="R2404" s="9"/>
      <c r="S2404" s="9"/>
      <c r="T2404" s="9"/>
      <c r="U2404" s="9"/>
      <c r="V2404" s="9"/>
      <c r="W2404" s="9"/>
      <c r="X2404" s="9"/>
      <c r="Y2404" s="9"/>
      <c r="Z2404" s="9"/>
      <c r="AA2404" s="9"/>
      <c r="AB2404" s="9"/>
      <c r="AC2404" s="9"/>
      <c r="AD2404" s="9"/>
      <c r="AE2404" s="9"/>
      <c r="AF2404" s="9"/>
      <c r="AG2404" s="9"/>
      <c r="AH2404" s="9"/>
      <c r="AI2404" s="9"/>
      <c r="AJ2404" s="9"/>
      <c r="AK2404" s="9"/>
      <c r="AL2404" s="9"/>
      <c r="AM2404" s="9"/>
      <c r="AN2404" s="9"/>
      <c r="AO2404" s="9"/>
      <c r="AP2404" s="9"/>
      <c r="AQ2404" s="9"/>
      <c r="AR2404" s="9"/>
      <c r="AS2404" s="9"/>
      <c r="AT2404" s="9"/>
      <c r="AU2404" s="9"/>
      <c r="AV2404" s="9"/>
      <c r="AW2404" s="9"/>
      <c r="AX2404" s="9"/>
      <c r="AY2404" s="9"/>
      <c r="AZ2404" s="9"/>
      <c r="BA2404" s="9"/>
      <c r="BB2404" s="9"/>
      <c r="BC2404" s="9"/>
      <c r="BD2404" s="9"/>
      <c r="BE2404" s="9"/>
      <c r="BF2404" s="9"/>
      <c r="BG2404" s="9"/>
      <c r="BH2404" s="9"/>
      <c r="BI2404" s="9"/>
      <c r="BJ2404" s="9"/>
      <c r="BK2404" s="9"/>
      <c r="BL2404" s="9"/>
      <c r="BM2404" s="9"/>
      <c r="BN2404" s="9"/>
      <c r="BO2404" s="9"/>
      <c r="BP2404" s="9"/>
      <c r="BQ2404" s="9"/>
      <c r="BR2404" s="9"/>
      <c r="BS2404" s="9"/>
      <c r="BT2404" s="9"/>
      <c r="BU2404" s="9"/>
      <c r="BV2404" s="9"/>
      <c r="BW2404" s="9"/>
      <c r="BX2404" s="9"/>
      <c r="BY2404" s="9"/>
      <c r="BZ2404" s="9"/>
      <c r="CA2404" s="9"/>
      <c r="CB2404" s="9"/>
      <c r="CC2404" s="9"/>
      <c r="CD2404" s="9"/>
      <c r="CE2404" s="9"/>
      <c r="CF2404" s="9"/>
      <c r="CG2404" s="9"/>
      <c r="CH2404" s="9"/>
      <c r="CI2404" s="9"/>
      <c r="CJ2404" s="9"/>
      <c r="CK2404" s="9"/>
      <c r="CL2404" s="9"/>
      <c r="CM2404" s="9"/>
      <c r="CN2404" s="9"/>
      <c r="CO2404" s="9"/>
      <c r="CP2404" s="9"/>
      <c r="CQ2404" s="9"/>
      <c r="CR2404" s="9"/>
      <c r="CS2404" s="9"/>
      <c r="CT2404" s="9"/>
      <c r="CU2404" s="9"/>
      <c r="CV2404" s="9"/>
      <c r="CW2404" s="9"/>
      <c r="CX2404" s="9"/>
      <c r="CY2404" s="9"/>
      <c r="CZ2404" s="9"/>
      <c r="DA2404" s="9"/>
      <c r="DB2404" s="9"/>
      <c r="DC2404" s="9"/>
      <c r="DD2404" s="9"/>
      <c r="DE2404" s="9"/>
      <c r="DF2404" s="9"/>
      <c r="DG2404" s="9"/>
      <c r="DH2404" s="9"/>
      <c r="DI2404" s="9"/>
      <c r="DJ2404" s="9"/>
      <c r="DK2404" s="9"/>
      <c r="DL2404" s="9"/>
      <c r="DM2404" s="9"/>
      <c r="DN2404" s="9"/>
      <c r="DO2404" s="9"/>
      <c r="DP2404" s="9"/>
      <c r="DQ2404" s="9"/>
    </row>
    <row r="2405" spans="1:121" hidden="1">
      <c r="A2405" s="9"/>
      <c r="B2405" s="9"/>
      <c r="C2405" s="9"/>
      <c r="D2405" s="9"/>
      <c r="E2405" s="9"/>
      <c r="F2405" s="9"/>
      <c r="G2405" s="9"/>
      <c r="H2405" s="9"/>
      <c r="I2405" s="9"/>
      <c r="J2405" s="9"/>
      <c r="K2405" s="9"/>
      <c r="L2405" s="9"/>
      <c r="M2405" s="9"/>
      <c r="N2405" s="9"/>
      <c r="O2405" s="9"/>
      <c r="P2405" s="9"/>
      <c r="Q2405" s="9"/>
      <c r="R2405" s="9"/>
      <c r="S2405" s="9"/>
      <c r="T2405" s="9"/>
      <c r="U2405" s="9"/>
      <c r="V2405" s="9"/>
      <c r="W2405" s="9"/>
      <c r="X2405" s="9"/>
      <c r="Y2405" s="9"/>
      <c r="Z2405" s="9"/>
      <c r="AA2405" s="9"/>
      <c r="AB2405" s="9"/>
      <c r="AC2405" s="9"/>
      <c r="AD2405" s="9"/>
      <c r="AE2405" s="9"/>
      <c r="AF2405" s="9"/>
      <c r="AG2405" s="9"/>
      <c r="AH2405" s="9"/>
      <c r="AI2405" s="9"/>
      <c r="AJ2405" s="9"/>
      <c r="AK2405" s="9"/>
      <c r="AL2405" s="9"/>
      <c r="AM2405" s="9"/>
      <c r="AN2405" s="9"/>
      <c r="AO2405" s="9"/>
      <c r="AP2405" s="9"/>
      <c r="AQ2405" s="9"/>
      <c r="AR2405" s="9"/>
      <c r="AS2405" s="9"/>
      <c r="AT2405" s="9"/>
      <c r="AU2405" s="9"/>
      <c r="AV2405" s="9"/>
      <c r="AW2405" s="9"/>
      <c r="AX2405" s="9"/>
      <c r="AY2405" s="9"/>
      <c r="AZ2405" s="9"/>
      <c r="BA2405" s="9"/>
      <c r="BB2405" s="9"/>
      <c r="BC2405" s="9"/>
      <c r="BD2405" s="9"/>
      <c r="BE2405" s="9"/>
      <c r="BF2405" s="9"/>
      <c r="BG2405" s="9"/>
      <c r="BH2405" s="9"/>
      <c r="BI2405" s="9"/>
      <c r="BJ2405" s="9"/>
      <c r="BK2405" s="9"/>
      <c r="BL2405" s="9"/>
      <c r="BM2405" s="9"/>
      <c r="BN2405" s="9"/>
      <c r="BO2405" s="9"/>
      <c r="BP2405" s="9"/>
      <c r="BQ2405" s="9"/>
      <c r="BR2405" s="9"/>
      <c r="BS2405" s="9"/>
      <c r="BT2405" s="9"/>
      <c r="BU2405" s="9"/>
      <c r="BV2405" s="9"/>
      <c r="BW2405" s="9"/>
      <c r="BX2405" s="9"/>
      <c r="BY2405" s="9"/>
      <c r="BZ2405" s="9"/>
      <c r="CA2405" s="9"/>
      <c r="CB2405" s="9"/>
      <c r="CC2405" s="9"/>
      <c r="CD2405" s="9"/>
      <c r="CE2405" s="9"/>
      <c r="CF2405" s="9"/>
      <c r="CG2405" s="9"/>
      <c r="CH2405" s="9"/>
      <c r="CI2405" s="9"/>
      <c r="CJ2405" s="9"/>
      <c r="CK2405" s="9"/>
      <c r="CL2405" s="9"/>
      <c r="CM2405" s="9"/>
      <c r="CN2405" s="9"/>
      <c r="CO2405" s="9"/>
      <c r="CP2405" s="9"/>
      <c r="CQ2405" s="9"/>
      <c r="CR2405" s="9"/>
      <c r="CS2405" s="9"/>
      <c r="CT2405" s="9"/>
      <c r="CU2405" s="9"/>
      <c r="CV2405" s="9"/>
      <c r="CW2405" s="9"/>
      <c r="CX2405" s="9"/>
      <c r="CY2405" s="9"/>
      <c r="CZ2405" s="9"/>
      <c r="DA2405" s="9"/>
      <c r="DB2405" s="9"/>
      <c r="DC2405" s="9"/>
      <c r="DD2405" s="9"/>
      <c r="DE2405" s="9"/>
      <c r="DF2405" s="9"/>
      <c r="DG2405" s="9"/>
      <c r="DH2405" s="9"/>
      <c r="DI2405" s="9"/>
      <c r="DJ2405" s="9"/>
      <c r="DK2405" s="9"/>
      <c r="DL2405" s="9"/>
      <c r="DM2405" s="9"/>
      <c r="DN2405" s="9"/>
      <c r="DO2405" s="9"/>
      <c r="DP2405" s="9"/>
      <c r="DQ2405" s="9"/>
    </row>
    <row r="2406" spans="1:121" hidden="1">
      <c r="A2406" s="9"/>
      <c r="B2406" s="9"/>
      <c r="C2406" s="9"/>
      <c r="D2406" s="9"/>
      <c r="E2406" s="9"/>
      <c r="F2406" s="9"/>
      <c r="G2406" s="9"/>
      <c r="H2406" s="9"/>
      <c r="I2406" s="9"/>
      <c r="J2406" s="9"/>
      <c r="K2406" s="9"/>
      <c r="L2406" s="9"/>
      <c r="M2406" s="9"/>
      <c r="N2406" s="9"/>
      <c r="O2406" s="9"/>
      <c r="P2406" s="9"/>
      <c r="Q2406" s="9"/>
      <c r="R2406" s="9"/>
      <c r="S2406" s="9"/>
      <c r="T2406" s="9"/>
      <c r="U2406" s="9"/>
      <c r="V2406" s="9"/>
      <c r="W2406" s="9"/>
      <c r="X2406" s="9"/>
      <c r="Y2406" s="9"/>
      <c r="Z2406" s="9"/>
      <c r="AA2406" s="9"/>
      <c r="AB2406" s="9"/>
      <c r="AC2406" s="9"/>
      <c r="AD2406" s="9"/>
      <c r="AE2406" s="9"/>
      <c r="AF2406" s="9"/>
      <c r="AG2406" s="9"/>
      <c r="AH2406" s="9"/>
      <c r="AI2406" s="9"/>
      <c r="AJ2406" s="9"/>
      <c r="AK2406" s="9"/>
      <c r="AL2406" s="9"/>
      <c r="AM2406" s="9"/>
      <c r="AN2406" s="9"/>
      <c r="AO2406" s="9"/>
      <c r="AP2406" s="9"/>
      <c r="AQ2406" s="9"/>
      <c r="AR2406" s="9"/>
      <c r="AS2406" s="9"/>
      <c r="AT2406" s="9"/>
      <c r="AU2406" s="9"/>
      <c r="AV2406" s="9"/>
      <c r="AW2406" s="9"/>
      <c r="AX2406" s="9"/>
      <c r="AY2406" s="9"/>
      <c r="AZ2406" s="9"/>
      <c r="BA2406" s="9"/>
      <c r="BB2406" s="9"/>
      <c r="BC2406" s="9"/>
      <c r="BD2406" s="9"/>
      <c r="BE2406" s="9"/>
      <c r="BF2406" s="9"/>
      <c r="BG2406" s="9"/>
      <c r="BH2406" s="9"/>
      <c r="BI2406" s="9"/>
      <c r="BJ2406" s="9"/>
      <c r="BK2406" s="9"/>
      <c r="BL2406" s="9"/>
      <c r="BM2406" s="9"/>
      <c r="BN2406" s="9"/>
      <c r="BO2406" s="9"/>
      <c r="BP2406" s="9"/>
      <c r="BQ2406" s="9"/>
      <c r="BR2406" s="9"/>
      <c r="BS2406" s="9"/>
      <c r="BT2406" s="9"/>
      <c r="BU2406" s="9"/>
      <c r="BV2406" s="9"/>
      <c r="BW2406" s="9"/>
      <c r="BX2406" s="9"/>
      <c r="BY2406" s="9"/>
      <c r="BZ2406" s="9"/>
      <c r="CA2406" s="9"/>
      <c r="CB2406" s="9"/>
      <c r="CC2406" s="9"/>
      <c r="CD2406" s="9"/>
      <c r="CE2406" s="9"/>
      <c r="CF2406" s="9"/>
      <c r="CG2406" s="9"/>
      <c r="CH2406" s="9"/>
      <c r="CI2406" s="9"/>
      <c r="CJ2406" s="9"/>
      <c r="CK2406" s="9"/>
      <c r="CL2406" s="9"/>
      <c r="CM2406" s="9"/>
      <c r="CN2406" s="9"/>
      <c r="CO2406" s="9"/>
      <c r="CP2406" s="9"/>
      <c r="CQ2406" s="9"/>
      <c r="CR2406" s="9"/>
      <c r="CS2406" s="9"/>
      <c r="CT2406" s="9"/>
      <c r="CU2406" s="9"/>
      <c r="CV2406" s="9"/>
      <c r="CW2406" s="9"/>
      <c r="CX2406" s="9"/>
      <c r="CY2406" s="9"/>
      <c r="CZ2406" s="9"/>
      <c r="DA2406" s="9"/>
      <c r="DB2406" s="9"/>
      <c r="DC2406" s="9"/>
      <c r="DD2406" s="9"/>
      <c r="DE2406" s="9"/>
      <c r="DF2406" s="9"/>
      <c r="DG2406" s="9"/>
      <c r="DH2406" s="9"/>
      <c r="DI2406" s="9"/>
      <c r="DJ2406" s="9"/>
      <c r="DK2406" s="9"/>
      <c r="DL2406" s="9"/>
      <c r="DM2406" s="9"/>
      <c r="DN2406" s="9"/>
      <c r="DO2406" s="9"/>
      <c r="DP2406" s="9"/>
      <c r="DQ2406" s="9"/>
    </row>
    <row r="2407" spans="1:121" hidden="1">
      <c r="A2407" s="9"/>
      <c r="B2407" s="9"/>
      <c r="C2407" s="9"/>
      <c r="D2407" s="9"/>
      <c r="E2407" s="9"/>
      <c r="F2407" s="9"/>
      <c r="G2407" s="9"/>
      <c r="H2407" s="9"/>
      <c r="I2407" s="9"/>
      <c r="J2407" s="9"/>
      <c r="K2407" s="9"/>
      <c r="L2407" s="9"/>
      <c r="M2407" s="9"/>
      <c r="N2407" s="9"/>
      <c r="O2407" s="9"/>
      <c r="P2407" s="9"/>
      <c r="Q2407" s="9"/>
      <c r="R2407" s="9"/>
      <c r="S2407" s="9"/>
      <c r="T2407" s="9"/>
      <c r="U2407" s="9"/>
      <c r="V2407" s="9"/>
      <c r="W2407" s="9"/>
      <c r="X2407" s="9"/>
      <c r="Y2407" s="9"/>
      <c r="Z2407" s="9"/>
      <c r="AA2407" s="9"/>
      <c r="AB2407" s="9"/>
      <c r="AC2407" s="9"/>
      <c r="AD2407" s="9"/>
      <c r="AE2407" s="9"/>
      <c r="AF2407" s="9"/>
      <c r="AG2407" s="9"/>
      <c r="AH2407" s="9"/>
      <c r="AI2407" s="9"/>
      <c r="AJ2407" s="9"/>
      <c r="AK2407" s="9"/>
      <c r="AL2407" s="9"/>
      <c r="AM2407" s="9"/>
      <c r="AN2407" s="9"/>
      <c r="AO2407" s="9"/>
      <c r="AP2407" s="9"/>
      <c r="AQ2407" s="9"/>
      <c r="AR2407" s="9"/>
      <c r="AS2407" s="9"/>
      <c r="AT2407" s="9"/>
      <c r="AU2407" s="9"/>
      <c r="AV2407" s="9"/>
      <c r="AW2407" s="9"/>
      <c r="AX2407" s="9"/>
      <c r="AY2407" s="9"/>
      <c r="AZ2407" s="9"/>
      <c r="BA2407" s="9"/>
      <c r="BB2407" s="9"/>
      <c r="BC2407" s="9"/>
      <c r="BD2407" s="9"/>
      <c r="BE2407" s="9"/>
      <c r="BF2407" s="9"/>
      <c r="BG2407" s="9"/>
      <c r="BH2407" s="9"/>
      <c r="BI2407" s="9"/>
      <c r="BJ2407" s="9"/>
      <c r="BK2407" s="9"/>
      <c r="BL2407" s="9"/>
      <c r="BM2407" s="9"/>
      <c r="BN2407" s="9"/>
      <c r="BO2407" s="9"/>
      <c r="BP2407" s="9"/>
      <c r="BQ2407" s="9"/>
      <c r="BR2407" s="9"/>
      <c r="BS2407" s="9"/>
      <c r="BT2407" s="9"/>
      <c r="BU2407" s="9"/>
      <c r="BV2407" s="9"/>
      <c r="BW2407" s="9"/>
      <c r="BX2407" s="9"/>
      <c r="BY2407" s="9"/>
      <c r="BZ2407" s="9"/>
      <c r="CA2407" s="9"/>
      <c r="CB2407" s="9"/>
      <c r="CC2407" s="9"/>
      <c r="CD2407" s="9"/>
      <c r="CE2407" s="9"/>
      <c r="CF2407" s="9"/>
      <c r="CG2407" s="9"/>
      <c r="CH2407" s="9"/>
      <c r="CI2407" s="9"/>
      <c r="CJ2407" s="9"/>
      <c r="CK2407" s="9"/>
      <c r="CL2407" s="9"/>
      <c r="CM2407" s="9"/>
      <c r="CN2407" s="9"/>
      <c r="CO2407" s="9"/>
      <c r="CP2407" s="9"/>
      <c r="CQ2407" s="9"/>
      <c r="CR2407" s="9"/>
      <c r="CS2407" s="9"/>
      <c r="CT2407" s="9"/>
      <c r="CU2407" s="9"/>
      <c r="CV2407" s="9"/>
      <c r="CW2407" s="9"/>
      <c r="CX2407" s="9"/>
      <c r="CY2407" s="9"/>
      <c r="CZ2407" s="9"/>
      <c r="DA2407" s="9"/>
      <c r="DB2407" s="9"/>
      <c r="DC2407" s="9"/>
      <c r="DD2407" s="9"/>
      <c r="DE2407" s="9"/>
      <c r="DF2407" s="9"/>
      <c r="DG2407" s="9"/>
      <c r="DH2407" s="9"/>
      <c r="DI2407" s="9"/>
      <c r="DJ2407" s="9"/>
      <c r="DK2407" s="9"/>
      <c r="DL2407" s="9"/>
      <c r="DM2407" s="9"/>
      <c r="DN2407" s="9"/>
      <c r="DO2407" s="9"/>
      <c r="DP2407" s="9"/>
      <c r="DQ2407" s="9"/>
    </row>
    <row r="2408" spans="1:121" hidden="1">
      <c r="A2408" s="9"/>
      <c r="B2408" s="9"/>
      <c r="C2408" s="9"/>
      <c r="D2408" s="9"/>
      <c r="E2408" s="9"/>
      <c r="F2408" s="9"/>
      <c r="G2408" s="9"/>
      <c r="H2408" s="9"/>
      <c r="I2408" s="9"/>
      <c r="J2408" s="9"/>
      <c r="K2408" s="9"/>
      <c r="L2408" s="9"/>
      <c r="M2408" s="9"/>
      <c r="N2408" s="9"/>
      <c r="O2408" s="9"/>
      <c r="P2408" s="9"/>
      <c r="Q2408" s="9"/>
      <c r="R2408" s="9"/>
      <c r="S2408" s="9"/>
      <c r="T2408" s="9"/>
      <c r="U2408" s="9"/>
      <c r="V2408" s="9"/>
      <c r="W2408" s="9"/>
      <c r="X2408" s="9"/>
      <c r="Y2408" s="9"/>
      <c r="Z2408" s="9"/>
      <c r="AA2408" s="9"/>
      <c r="AB2408" s="9"/>
      <c r="AC2408" s="9"/>
      <c r="AD2408" s="9"/>
      <c r="AE2408" s="9"/>
      <c r="AF2408" s="9"/>
      <c r="AG2408" s="9"/>
      <c r="AH2408" s="9"/>
      <c r="AI2408" s="9"/>
      <c r="AJ2408" s="9"/>
      <c r="AK2408" s="9"/>
      <c r="AL2408" s="9"/>
      <c r="AM2408" s="9"/>
      <c r="AN2408" s="9"/>
      <c r="AO2408" s="9"/>
      <c r="AP2408" s="9"/>
      <c r="AQ2408" s="9"/>
      <c r="AR2408" s="9"/>
      <c r="AS2408" s="9"/>
      <c r="AT2408" s="9"/>
      <c r="AU2408" s="9"/>
      <c r="AV2408" s="9"/>
      <c r="AW2408" s="9"/>
      <c r="AX2408" s="9"/>
      <c r="AY2408" s="9"/>
      <c r="AZ2408" s="9"/>
      <c r="BA2408" s="9"/>
      <c r="BB2408" s="9"/>
      <c r="BC2408" s="9"/>
      <c r="BD2408" s="9"/>
      <c r="BE2408" s="9"/>
      <c r="BF2408" s="9"/>
      <c r="BG2408" s="9"/>
      <c r="BH2408" s="9"/>
      <c r="BI2408" s="9"/>
      <c r="BJ2408" s="9"/>
      <c r="BK2408" s="9"/>
      <c r="BL2408" s="9"/>
      <c r="BM2408" s="9"/>
      <c r="BN2408" s="9"/>
      <c r="BO2408" s="9"/>
      <c r="BP2408" s="9"/>
      <c r="BQ2408" s="9"/>
      <c r="BR2408" s="9"/>
      <c r="BS2408" s="9"/>
      <c r="BT2408" s="9"/>
      <c r="BU2408" s="9"/>
      <c r="BV2408" s="9"/>
      <c r="BW2408" s="9"/>
      <c r="BX2408" s="9"/>
      <c r="BY2408" s="9"/>
      <c r="BZ2408" s="9"/>
      <c r="CA2408" s="9"/>
      <c r="CB2408" s="9"/>
      <c r="CC2408" s="9"/>
      <c r="CD2408" s="9"/>
      <c r="CE2408" s="9"/>
      <c r="CF2408" s="9"/>
      <c r="CG2408" s="9"/>
      <c r="CH2408" s="9"/>
      <c r="CI2408" s="9"/>
      <c r="CJ2408" s="9"/>
      <c r="CK2408" s="9"/>
      <c r="CL2408" s="9"/>
      <c r="CM2408" s="9"/>
      <c r="CN2408" s="9"/>
      <c r="CO2408" s="9"/>
      <c r="CP2408" s="9"/>
      <c r="CQ2408" s="9"/>
      <c r="CR2408" s="9"/>
      <c r="CS2408" s="9"/>
      <c r="CT2408" s="9"/>
      <c r="CU2408" s="9"/>
      <c r="CV2408" s="9"/>
      <c r="CW2408" s="9"/>
      <c r="CX2408" s="9"/>
      <c r="CY2408" s="9"/>
      <c r="CZ2408" s="9"/>
      <c r="DA2408" s="9"/>
      <c r="DB2408" s="9"/>
      <c r="DC2408" s="9"/>
      <c r="DD2408" s="9"/>
      <c r="DE2408" s="9"/>
      <c r="DF2408" s="9"/>
      <c r="DG2408" s="9"/>
      <c r="DH2408" s="9"/>
      <c r="DI2408" s="9"/>
      <c r="DJ2408" s="9"/>
      <c r="DK2408" s="9"/>
      <c r="DL2408" s="9"/>
      <c r="DM2408" s="9"/>
      <c r="DN2408" s="9"/>
      <c r="DO2408" s="9"/>
      <c r="DP2408" s="9"/>
      <c r="DQ2408" s="9"/>
    </row>
    <row r="2409" spans="1:121" hidden="1">
      <c r="A2409" s="9"/>
      <c r="B2409" s="9"/>
      <c r="C2409" s="9"/>
      <c r="D2409" s="9"/>
      <c r="E2409" s="9"/>
      <c r="F2409" s="9"/>
      <c r="G2409" s="9"/>
      <c r="H2409" s="9"/>
      <c r="I2409" s="9"/>
      <c r="J2409" s="9"/>
      <c r="K2409" s="9"/>
      <c r="L2409" s="9"/>
      <c r="M2409" s="9"/>
      <c r="N2409" s="9"/>
      <c r="O2409" s="9"/>
      <c r="P2409" s="9"/>
      <c r="Q2409" s="9"/>
      <c r="R2409" s="9"/>
      <c r="S2409" s="9"/>
      <c r="T2409" s="9"/>
      <c r="U2409" s="9"/>
      <c r="V2409" s="9"/>
      <c r="W2409" s="9"/>
      <c r="X2409" s="9"/>
      <c r="Y2409" s="9"/>
      <c r="Z2409" s="9"/>
      <c r="AA2409" s="9"/>
      <c r="AB2409" s="9"/>
      <c r="AC2409" s="9"/>
      <c r="AD2409" s="9"/>
      <c r="AE2409" s="9"/>
      <c r="AF2409" s="9"/>
      <c r="AG2409" s="9"/>
      <c r="AH2409" s="9"/>
      <c r="AI2409" s="9"/>
      <c r="AJ2409" s="9"/>
      <c r="AK2409" s="9"/>
      <c r="AL2409" s="9"/>
      <c r="AM2409" s="9"/>
      <c r="AN2409" s="9"/>
      <c r="AO2409" s="9"/>
      <c r="AP2409" s="9"/>
      <c r="AQ2409" s="9"/>
      <c r="AR2409" s="9"/>
      <c r="AS2409" s="9"/>
      <c r="AT2409" s="9"/>
      <c r="AU2409" s="9"/>
      <c r="AV2409" s="9"/>
      <c r="AW2409" s="9"/>
      <c r="AX2409" s="9"/>
      <c r="AY2409" s="9"/>
      <c r="AZ2409" s="9"/>
      <c r="BA2409" s="9"/>
      <c r="BB2409" s="9"/>
      <c r="BC2409" s="9"/>
      <c r="BD2409" s="9"/>
      <c r="BE2409" s="9"/>
      <c r="BF2409" s="9"/>
      <c r="BG2409" s="9"/>
      <c r="BH2409" s="9"/>
      <c r="BI2409" s="9"/>
      <c r="BJ2409" s="9"/>
      <c r="BK2409" s="9"/>
      <c r="BL2409" s="9"/>
      <c r="BM2409" s="9"/>
      <c r="BN2409" s="9"/>
      <c r="BO2409" s="9"/>
      <c r="BP2409" s="9"/>
      <c r="BQ2409" s="9"/>
      <c r="BR2409" s="9"/>
      <c r="BS2409" s="9"/>
      <c r="BT2409" s="9"/>
      <c r="BU2409" s="9"/>
      <c r="BV2409" s="9"/>
      <c r="BW2409" s="9"/>
      <c r="BX2409" s="9"/>
      <c r="BY2409" s="9"/>
      <c r="BZ2409" s="9"/>
      <c r="CA2409" s="9"/>
      <c r="CB2409" s="9"/>
      <c r="CC2409" s="9"/>
      <c r="CD2409" s="9"/>
      <c r="CE2409" s="9"/>
      <c r="CF2409" s="9"/>
      <c r="CG2409" s="9"/>
      <c r="CH2409" s="9"/>
      <c r="CI2409" s="9"/>
      <c r="CJ2409" s="9"/>
      <c r="CK2409" s="9"/>
      <c r="CL2409" s="9"/>
      <c r="CM2409" s="9"/>
      <c r="CN2409" s="9"/>
      <c r="CO2409" s="9"/>
      <c r="CP2409" s="9"/>
      <c r="CQ2409" s="9"/>
      <c r="CR2409" s="9"/>
      <c r="CS2409" s="9"/>
      <c r="CT2409" s="9"/>
      <c r="CU2409" s="9"/>
      <c r="CV2409" s="9"/>
      <c r="CW2409" s="9"/>
      <c r="CX2409" s="9"/>
      <c r="CY2409" s="9"/>
      <c r="CZ2409" s="9"/>
      <c r="DA2409" s="9"/>
      <c r="DB2409" s="9"/>
      <c r="DC2409" s="9"/>
      <c r="DD2409" s="9"/>
      <c r="DE2409" s="9"/>
      <c r="DF2409" s="9"/>
      <c r="DG2409" s="9"/>
      <c r="DH2409" s="9"/>
      <c r="DI2409" s="9"/>
      <c r="DJ2409" s="9"/>
      <c r="DK2409" s="9"/>
      <c r="DL2409" s="9"/>
      <c r="DM2409" s="9"/>
      <c r="DN2409" s="9"/>
      <c r="DO2409" s="9"/>
      <c r="DP2409" s="9"/>
      <c r="DQ2409" s="9"/>
    </row>
    <row r="2410" spans="1:121" hidden="1">
      <c r="A2410" s="9"/>
      <c r="B2410" s="9"/>
      <c r="C2410" s="9"/>
      <c r="D2410" s="9"/>
      <c r="E2410" s="9"/>
      <c r="F2410" s="9"/>
      <c r="G2410" s="9"/>
      <c r="H2410" s="9"/>
      <c r="I2410" s="9"/>
      <c r="J2410" s="9"/>
      <c r="K2410" s="9"/>
      <c r="L2410" s="9"/>
      <c r="M2410" s="9"/>
      <c r="N2410" s="9"/>
      <c r="O2410" s="9"/>
      <c r="P2410" s="9"/>
      <c r="Q2410" s="9"/>
      <c r="R2410" s="9"/>
      <c r="S2410" s="9"/>
      <c r="T2410" s="9"/>
      <c r="U2410" s="9"/>
      <c r="V2410" s="9"/>
      <c r="W2410" s="9"/>
      <c r="X2410" s="9"/>
      <c r="Y2410" s="9"/>
      <c r="Z2410" s="9"/>
      <c r="AA2410" s="9"/>
      <c r="AB2410" s="9"/>
      <c r="AC2410" s="9"/>
      <c r="AD2410" s="9"/>
      <c r="AE2410" s="9"/>
      <c r="AF2410" s="9"/>
      <c r="AG2410" s="9"/>
      <c r="AH2410" s="9"/>
      <c r="AI2410" s="9"/>
      <c r="AJ2410" s="9"/>
      <c r="AK2410" s="9"/>
      <c r="AL2410" s="9"/>
      <c r="AM2410" s="9"/>
      <c r="AN2410" s="9"/>
      <c r="AO2410" s="9"/>
      <c r="AP2410" s="9"/>
      <c r="AQ2410" s="9"/>
      <c r="AR2410" s="9"/>
      <c r="AS2410" s="9"/>
      <c r="AT2410" s="9"/>
      <c r="AU2410" s="9"/>
      <c r="AV2410" s="9"/>
      <c r="AW2410" s="9"/>
      <c r="AX2410" s="9"/>
      <c r="AY2410" s="9"/>
      <c r="AZ2410" s="9"/>
      <c r="BA2410" s="9"/>
      <c r="BB2410" s="9"/>
      <c r="BC2410" s="9"/>
      <c r="BD2410" s="9"/>
      <c r="BE2410" s="9"/>
      <c r="BF2410" s="9"/>
      <c r="BG2410" s="9"/>
      <c r="BH2410" s="9"/>
      <c r="BI2410" s="9"/>
      <c r="BJ2410" s="9"/>
      <c r="BK2410" s="9"/>
      <c r="BL2410" s="9"/>
      <c r="BM2410" s="9"/>
      <c r="BN2410" s="9"/>
      <c r="BO2410" s="9"/>
      <c r="BP2410" s="9"/>
      <c r="BQ2410" s="9"/>
      <c r="BR2410" s="9"/>
      <c r="BS2410" s="9"/>
      <c r="BT2410" s="9"/>
      <c r="BU2410" s="9"/>
      <c r="BV2410" s="9"/>
      <c r="BW2410" s="9"/>
      <c r="BX2410" s="9"/>
      <c r="BY2410" s="9"/>
      <c r="BZ2410" s="9"/>
      <c r="CA2410" s="9"/>
      <c r="CB2410" s="9"/>
      <c r="CC2410" s="9"/>
      <c r="CD2410" s="9"/>
      <c r="CE2410" s="9"/>
      <c r="CF2410" s="9"/>
      <c r="CG2410" s="9"/>
      <c r="CH2410" s="9"/>
      <c r="CI2410" s="9"/>
      <c r="CJ2410" s="9"/>
      <c r="CK2410" s="9"/>
      <c r="CL2410" s="9"/>
      <c r="CM2410" s="9"/>
      <c r="CN2410" s="9"/>
      <c r="CO2410" s="9"/>
      <c r="CP2410" s="9"/>
      <c r="CQ2410" s="9"/>
      <c r="CR2410" s="9"/>
      <c r="CS2410" s="9"/>
      <c r="CT2410" s="9"/>
      <c r="CU2410" s="9"/>
      <c r="CV2410" s="9"/>
      <c r="CW2410" s="9"/>
      <c r="CX2410" s="9"/>
      <c r="CY2410" s="9"/>
      <c r="CZ2410" s="9"/>
      <c r="DA2410" s="9"/>
      <c r="DB2410" s="9"/>
      <c r="DC2410" s="9"/>
      <c r="DD2410" s="9"/>
      <c r="DE2410" s="9"/>
      <c r="DF2410" s="9"/>
      <c r="DG2410" s="9"/>
      <c r="DH2410" s="9"/>
      <c r="DI2410" s="9"/>
      <c r="DJ2410" s="9"/>
      <c r="DK2410" s="9"/>
      <c r="DL2410" s="9"/>
      <c r="DM2410" s="9"/>
      <c r="DN2410" s="9"/>
      <c r="DO2410" s="9"/>
      <c r="DP2410" s="9"/>
      <c r="DQ2410" s="9"/>
    </row>
    <row r="2411" spans="1:121" hidden="1">
      <c r="A2411" s="9"/>
      <c r="B2411" s="9"/>
      <c r="C2411" s="9"/>
      <c r="D2411" s="9"/>
      <c r="E2411" s="9"/>
      <c r="F2411" s="9"/>
      <c r="G2411" s="9"/>
      <c r="H2411" s="9"/>
      <c r="I2411" s="9"/>
      <c r="J2411" s="9"/>
      <c r="K2411" s="9"/>
      <c r="L2411" s="9"/>
      <c r="M2411" s="9"/>
      <c r="N2411" s="9"/>
      <c r="O2411" s="9"/>
      <c r="P2411" s="9"/>
      <c r="Q2411" s="9"/>
      <c r="R2411" s="9"/>
      <c r="S2411" s="9"/>
      <c r="T2411" s="9"/>
      <c r="U2411" s="9"/>
      <c r="V2411" s="9"/>
      <c r="W2411" s="9"/>
      <c r="X2411" s="9"/>
      <c r="Y2411" s="9"/>
      <c r="Z2411" s="9"/>
      <c r="AA2411" s="9"/>
      <c r="AB2411" s="9"/>
      <c r="AC2411" s="9"/>
      <c r="AD2411" s="9"/>
      <c r="AE2411" s="9"/>
      <c r="AF2411" s="9"/>
      <c r="AG2411" s="9"/>
      <c r="AH2411" s="9"/>
      <c r="AI2411" s="9"/>
      <c r="AJ2411" s="9"/>
      <c r="AK2411" s="9"/>
      <c r="AL2411" s="9"/>
      <c r="AM2411" s="9"/>
      <c r="AN2411" s="9"/>
      <c r="AO2411" s="9"/>
      <c r="AP2411" s="9"/>
      <c r="AQ2411" s="9"/>
      <c r="AR2411" s="9"/>
      <c r="AS2411" s="9"/>
      <c r="AT2411" s="9"/>
      <c r="AU2411" s="9"/>
      <c r="AV2411" s="9"/>
      <c r="AW2411" s="9"/>
      <c r="AX2411" s="9"/>
      <c r="AY2411" s="9"/>
      <c r="AZ2411" s="9"/>
      <c r="BA2411" s="9"/>
      <c r="BB2411" s="9"/>
      <c r="BC2411" s="9"/>
      <c r="BD2411" s="9"/>
      <c r="BE2411" s="9"/>
      <c r="BF2411" s="9"/>
      <c r="BG2411" s="9"/>
      <c r="BH2411" s="9"/>
      <c r="BI2411" s="9"/>
      <c r="BJ2411" s="9"/>
      <c r="BK2411" s="9"/>
      <c r="BL2411" s="9"/>
      <c r="BM2411" s="9"/>
      <c r="BN2411" s="9"/>
      <c r="BO2411" s="9"/>
      <c r="BP2411" s="9"/>
      <c r="BQ2411" s="9"/>
      <c r="BR2411" s="9"/>
      <c r="BS2411" s="9"/>
      <c r="BT2411" s="9"/>
      <c r="BU2411" s="9"/>
      <c r="BV2411" s="9"/>
      <c r="BW2411" s="9"/>
      <c r="BX2411" s="9"/>
      <c r="BY2411" s="9"/>
      <c r="BZ2411" s="9"/>
      <c r="CA2411" s="9"/>
      <c r="CB2411" s="9"/>
      <c r="CC2411" s="9"/>
      <c r="CD2411" s="9"/>
      <c r="CE2411" s="9"/>
      <c r="CF2411" s="9"/>
      <c r="CG2411" s="9"/>
      <c r="CH2411" s="9"/>
      <c r="CI2411" s="9"/>
      <c r="CJ2411" s="9"/>
      <c r="CK2411" s="9"/>
      <c r="CL2411" s="9"/>
      <c r="CM2411" s="9"/>
      <c r="CN2411" s="9"/>
      <c r="CO2411" s="9"/>
      <c r="CP2411" s="9"/>
      <c r="CQ2411" s="9"/>
      <c r="CR2411" s="9"/>
      <c r="CS2411" s="9"/>
      <c r="CT2411" s="9"/>
      <c r="CU2411" s="9"/>
      <c r="CV2411" s="9"/>
      <c r="CW2411" s="9"/>
      <c r="CX2411" s="9"/>
      <c r="CY2411" s="9"/>
      <c r="CZ2411" s="9"/>
      <c r="DA2411" s="9"/>
      <c r="DB2411" s="9"/>
      <c r="DC2411" s="9"/>
      <c r="DD2411" s="9"/>
      <c r="DE2411" s="9"/>
      <c r="DF2411" s="9"/>
      <c r="DG2411" s="9"/>
      <c r="DH2411" s="9"/>
      <c r="DI2411" s="9"/>
      <c r="DJ2411" s="9"/>
      <c r="DK2411" s="9"/>
      <c r="DL2411" s="9"/>
      <c r="DM2411" s="9"/>
      <c r="DN2411" s="9"/>
      <c r="DO2411" s="9"/>
      <c r="DP2411" s="9"/>
      <c r="DQ2411" s="9"/>
    </row>
    <row r="2412" spans="1:121" hidden="1">
      <c r="A2412" s="9"/>
      <c r="B2412" s="9"/>
      <c r="C2412" s="9"/>
      <c r="D2412" s="9"/>
      <c r="E2412" s="9"/>
      <c r="F2412" s="9"/>
      <c r="G2412" s="9"/>
      <c r="H2412" s="9"/>
      <c r="I2412" s="9"/>
      <c r="J2412" s="9"/>
      <c r="K2412" s="9"/>
      <c r="L2412" s="9"/>
      <c r="M2412" s="9"/>
      <c r="N2412" s="9"/>
      <c r="O2412" s="9"/>
      <c r="P2412" s="9"/>
      <c r="Q2412" s="9"/>
      <c r="R2412" s="9"/>
      <c r="S2412" s="9"/>
      <c r="T2412" s="9"/>
      <c r="U2412" s="9"/>
      <c r="V2412" s="9"/>
      <c r="W2412" s="9"/>
      <c r="X2412" s="9"/>
      <c r="Y2412" s="9"/>
      <c r="Z2412" s="9"/>
      <c r="AA2412" s="9"/>
      <c r="AB2412" s="9"/>
      <c r="AC2412" s="9"/>
      <c r="AD2412" s="9"/>
      <c r="AE2412" s="9"/>
      <c r="AF2412" s="9"/>
      <c r="AG2412" s="9"/>
      <c r="AH2412" s="9"/>
      <c r="AI2412" s="9"/>
      <c r="AJ2412" s="9"/>
      <c r="AK2412" s="9"/>
      <c r="AL2412" s="9"/>
      <c r="AM2412" s="9"/>
      <c r="AN2412" s="9"/>
      <c r="AO2412" s="9"/>
      <c r="AP2412" s="9"/>
      <c r="AQ2412" s="9"/>
      <c r="AR2412" s="9"/>
      <c r="AS2412" s="9"/>
      <c r="AT2412" s="9"/>
      <c r="AU2412" s="9"/>
      <c r="AV2412" s="9"/>
      <c r="AW2412" s="9"/>
      <c r="AX2412" s="9"/>
      <c r="AY2412" s="9"/>
      <c r="AZ2412" s="9"/>
      <c r="BA2412" s="9"/>
      <c r="BB2412" s="9"/>
      <c r="BC2412" s="9"/>
      <c r="BD2412" s="9"/>
      <c r="BE2412" s="9"/>
      <c r="BF2412" s="9"/>
      <c r="BG2412" s="9"/>
      <c r="BH2412" s="9"/>
      <c r="BI2412" s="9"/>
      <c r="BJ2412" s="9"/>
      <c r="BK2412" s="9"/>
      <c r="BL2412" s="9"/>
      <c r="BM2412" s="9"/>
      <c r="BN2412" s="9"/>
      <c r="BO2412" s="9"/>
      <c r="BP2412" s="9"/>
      <c r="BQ2412" s="9"/>
      <c r="BR2412" s="9"/>
      <c r="BS2412" s="9"/>
      <c r="BT2412" s="9"/>
      <c r="BU2412" s="9"/>
      <c r="BV2412" s="9"/>
      <c r="BW2412" s="9"/>
      <c r="BX2412" s="9"/>
      <c r="BY2412" s="9"/>
      <c r="BZ2412" s="9"/>
      <c r="CA2412" s="9"/>
      <c r="CB2412" s="9"/>
      <c r="CC2412" s="9"/>
      <c r="CD2412" s="9"/>
      <c r="CE2412" s="9"/>
      <c r="CF2412" s="9"/>
      <c r="CG2412" s="9"/>
      <c r="CH2412" s="9"/>
      <c r="CI2412" s="9"/>
      <c r="CJ2412" s="9"/>
      <c r="CK2412" s="9"/>
      <c r="CL2412" s="9"/>
      <c r="CM2412" s="9"/>
      <c r="CN2412" s="9"/>
      <c r="CO2412" s="9"/>
      <c r="CP2412" s="9"/>
      <c r="CQ2412" s="9"/>
      <c r="CR2412" s="9"/>
      <c r="CS2412" s="9"/>
      <c r="CT2412" s="9"/>
      <c r="CU2412" s="9"/>
      <c r="CV2412" s="9"/>
      <c r="CW2412" s="9"/>
      <c r="CX2412" s="9"/>
      <c r="CY2412" s="9"/>
      <c r="CZ2412" s="9"/>
      <c r="DA2412" s="9"/>
      <c r="DB2412" s="9"/>
      <c r="DC2412" s="9"/>
      <c r="DD2412" s="9"/>
      <c r="DE2412" s="9"/>
      <c r="DF2412" s="9"/>
      <c r="DG2412" s="9"/>
      <c r="DH2412" s="9"/>
      <c r="DI2412" s="9"/>
      <c r="DJ2412" s="9"/>
      <c r="DK2412" s="9"/>
      <c r="DL2412" s="9"/>
      <c r="DM2412" s="9"/>
      <c r="DN2412" s="9"/>
      <c r="DO2412" s="9"/>
      <c r="DP2412" s="9"/>
      <c r="DQ2412" s="9"/>
    </row>
    <row r="2413" spans="1:121" hidden="1">
      <c r="A2413" s="9"/>
      <c r="B2413" s="9"/>
      <c r="C2413" s="9"/>
      <c r="D2413" s="9"/>
      <c r="E2413" s="9"/>
      <c r="F2413" s="9"/>
      <c r="G2413" s="9"/>
      <c r="H2413" s="9"/>
      <c r="I2413" s="9"/>
      <c r="J2413" s="9"/>
      <c r="K2413" s="9"/>
      <c r="L2413" s="9"/>
      <c r="M2413" s="9"/>
      <c r="N2413" s="9"/>
      <c r="O2413" s="9"/>
      <c r="P2413" s="9"/>
      <c r="Q2413" s="9"/>
      <c r="R2413" s="9"/>
      <c r="S2413" s="9"/>
      <c r="T2413" s="9"/>
      <c r="U2413" s="9"/>
      <c r="V2413" s="9"/>
      <c r="W2413" s="9"/>
      <c r="X2413" s="9"/>
      <c r="Y2413" s="9"/>
      <c r="Z2413" s="9"/>
      <c r="AA2413" s="9"/>
      <c r="AB2413" s="9"/>
      <c r="AC2413" s="9"/>
      <c r="AD2413" s="9"/>
      <c r="AE2413" s="9"/>
      <c r="AF2413" s="9"/>
      <c r="AG2413" s="9"/>
      <c r="AH2413" s="9"/>
      <c r="AI2413" s="9"/>
      <c r="AJ2413" s="9"/>
      <c r="AK2413" s="9"/>
      <c r="AL2413" s="9"/>
      <c r="AM2413" s="9"/>
      <c r="AN2413" s="9"/>
      <c r="AO2413" s="9"/>
      <c r="AP2413" s="9"/>
      <c r="AQ2413" s="9"/>
      <c r="AR2413" s="9"/>
      <c r="AS2413" s="9"/>
      <c r="AT2413" s="9"/>
      <c r="AU2413" s="9"/>
      <c r="AV2413" s="9"/>
      <c r="AW2413" s="9"/>
      <c r="AX2413" s="9"/>
      <c r="AY2413" s="9"/>
      <c r="AZ2413" s="9"/>
      <c r="BA2413" s="9"/>
      <c r="BB2413" s="9"/>
      <c r="BC2413" s="9"/>
      <c r="BD2413" s="9"/>
      <c r="BE2413" s="9"/>
      <c r="BF2413" s="9"/>
      <c r="BG2413" s="9"/>
      <c r="BH2413" s="9"/>
      <c r="BI2413" s="9"/>
      <c r="BJ2413" s="9"/>
      <c r="BK2413" s="9"/>
      <c r="BL2413" s="9"/>
      <c r="BM2413" s="9"/>
      <c r="BN2413" s="9"/>
      <c r="BO2413" s="9"/>
      <c r="BP2413" s="9"/>
      <c r="BQ2413" s="9"/>
      <c r="BR2413" s="9"/>
      <c r="BS2413" s="9"/>
      <c r="BT2413" s="9"/>
      <c r="BU2413" s="9"/>
      <c r="BV2413" s="9"/>
      <c r="BW2413" s="9"/>
      <c r="BX2413" s="9"/>
      <c r="BY2413" s="9"/>
      <c r="BZ2413" s="9"/>
      <c r="CA2413" s="9"/>
      <c r="CB2413" s="9"/>
      <c r="CC2413" s="9"/>
      <c r="CD2413" s="9"/>
      <c r="CE2413" s="9"/>
      <c r="CF2413" s="9"/>
      <c r="CG2413" s="9"/>
      <c r="CH2413" s="9"/>
      <c r="CI2413" s="9"/>
      <c r="CJ2413" s="9"/>
      <c r="CK2413" s="9"/>
      <c r="CL2413" s="9"/>
      <c r="CM2413" s="9"/>
      <c r="CN2413" s="9"/>
      <c r="CO2413" s="9"/>
      <c r="CP2413" s="9"/>
      <c r="CQ2413" s="9"/>
      <c r="CR2413" s="9"/>
      <c r="CS2413" s="9"/>
      <c r="CT2413" s="9"/>
      <c r="CU2413" s="9"/>
      <c r="CV2413" s="9"/>
      <c r="CW2413" s="9"/>
      <c r="CX2413" s="9"/>
      <c r="CY2413" s="9"/>
      <c r="CZ2413" s="9"/>
      <c r="DA2413" s="9"/>
      <c r="DB2413" s="9"/>
      <c r="DC2413" s="9"/>
      <c r="DD2413" s="9"/>
      <c r="DE2413" s="9"/>
      <c r="DF2413" s="9"/>
      <c r="DG2413" s="9"/>
      <c r="DH2413" s="9"/>
      <c r="DI2413" s="9"/>
      <c r="DJ2413" s="9"/>
      <c r="DK2413" s="9"/>
      <c r="DL2413" s="9"/>
      <c r="DM2413" s="9"/>
      <c r="DN2413" s="9"/>
      <c r="DO2413" s="9"/>
      <c r="DP2413" s="9"/>
      <c r="DQ2413" s="9"/>
    </row>
    <row r="2414" spans="1:121" hidden="1">
      <c r="A2414" s="9"/>
      <c r="B2414" s="9"/>
      <c r="C2414" s="9"/>
      <c r="D2414" s="9"/>
      <c r="E2414" s="9"/>
      <c r="F2414" s="9"/>
      <c r="G2414" s="9"/>
      <c r="H2414" s="9"/>
      <c r="I2414" s="9"/>
      <c r="J2414" s="9"/>
      <c r="K2414" s="9"/>
      <c r="L2414" s="9"/>
      <c r="M2414" s="9"/>
      <c r="N2414" s="9"/>
      <c r="O2414" s="9"/>
      <c r="P2414" s="9"/>
      <c r="Q2414" s="9"/>
      <c r="R2414" s="9"/>
      <c r="S2414" s="9"/>
      <c r="T2414" s="9"/>
      <c r="U2414" s="9"/>
      <c r="V2414" s="9"/>
      <c r="W2414" s="9"/>
      <c r="X2414" s="9"/>
      <c r="Y2414" s="9"/>
      <c r="Z2414" s="9"/>
      <c r="AA2414" s="9"/>
      <c r="AB2414" s="9"/>
      <c r="AC2414" s="9"/>
      <c r="AD2414" s="9"/>
      <c r="AE2414" s="9"/>
      <c r="AF2414" s="9"/>
      <c r="AG2414" s="9"/>
      <c r="AH2414" s="9"/>
      <c r="AI2414" s="9"/>
      <c r="AJ2414" s="9"/>
      <c r="AK2414" s="9"/>
      <c r="AL2414" s="9"/>
      <c r="AM2414" s="9"/>
      <c r="AN2414" s="9"/>
      <c r="AO2414" s="9"/>
      <c r="AP2414" s="9"/>
      <c r="AQ2414" s="9"/>
      <c r="AR2414" s="9"/>
      <c r="AS2414" s="9"/>
      <c r="AT2414" s="9"/>
      <c r="AU2414" s="9"/>
      <c r="AV2414" s="9"/>
      <c r="AW2414" s="9"/>
      <c r="AX2414" s="9"/>
      <c r="AY2414" s="9"/>
      <c r="AZ2414" s="9"/>
      <c r="BA2414" s="9"/>
      <c r="BB2414" s="9"/>
      <c r="BC2414" s="9"/>
      <c r="BD2414" s="9"/>
      <c r="BE2414" s="9"/>
      <c r="BF2414" s="9"/>
      <c r="BG2414" s="9"/>
      <c r="BH2414" s="9"/>
      <c r="BI2414" s="9"/>
      <c r="BJ2414" s="9"/>
      <c r="BK2414" s="9"/>
      <c r="BL2414" s="9"/>
      <c r="BM2414" s="9"/>
      <c r="BN2414" s="9"/>
      <c r="BO2414" s="9"/>
      <c r="BP2414" s="9"/>
      <c r="BQ2414" s="9"/>
      <c r="BR2414" s="9"/>
      <c r="BS2414" s="9"/>
      <c r="BT2414" s="9"/>
      <c r="BU2414" s="9"/>
      <c r="BV2414" s="9"/>
      <c r="BW2414" s="9"/>
      <c r="BX2414" s="9"/>
      <c r="BY2414" s="9"/>
      <c r="BZ2414" s="9"/>
      <c r="CA2414" s="9"/>
      <c r="CB2414" s="9"/>
      <c r="CC2414" s="9"/>
      <c r="CD2414" s="9"/>
      <c r="CE2414" s="9"/>
      <c r="CF2414" s="9"/>
      <c r="CG2414" s="9"/>
      <c r="CH2414" s="9"/>
      <c r="CI2414" s="9"/>
      <c r="CJ2414" s="9"/>
      <c r="CK2414" s="9"/>
      <c r="CL2414" s="9"/>
      <c r="CM2414" s="9"/>
      <c r="CN2414" s="9"/>
      <c r="CO2414" s="9"/>
      <c r="CP2414" s="9"/>
      <c r="CQ2414" s="9"/>
      <c r="CR2414" s="9"/>
      <c r="CS2414" s="9"/>
      <c r="CT2414" s="9"/>
      <c r="CU2414" s="9"/>
      <c r="CV2414" s="9"/>
      <c r="CW2414" s="9"/>
      <c r="CX2414" s="9"/>
      <c r="CY2414" s="9"/>
      <c r="CZ2414" s="9"/>
      <c r="DA2414" s="9"/>
      <c r="DB2414" s="9"/>
      <c r="DC2414" s="9"/>
      <c r="DD2414" s="9"/>
      <c r="DE2414" s="9"/>
      <c r="DF2414" s="9"/>
      <c r="DG2414" s="9"/>
      <c r="DH2414" s="9"/>
      <c r="DI2414" s="9"/>
      <c r="DJ2414" s="9"/>
      <c r="DK2414" s="9"/>
      <c r="DL2414" s="9"/>
      <c r="DM2414" s="9"/>
      <c r="DN2414" s="9"/>
      <c r="DO2414" s="9"/>
      <c r="DP2414" s="9"/>
      <c r="DQ2414" s="9"/>
    </row>
    <row r="2415" spans="1:121" hidden="1">
      <c r="A2415" s="9"/>
      <c r="B2415" s="9"/>
      <c r="C2415" s="9"/>
      <c r="D2415" s="9"/>
      <c r="E2415" s="9"/>
      <c r="F2415" s="9"/>
      <c r="G2415" s="9"/>
      <c r="H2415" s="9"/>
      <c r="I2415" s="9"/>
      <c r="J2415" s="9"/>
      <c r="K2415" s="9"/>
      <c r="L2415" s="9"/>
      <c r="M2415" s="9"/>
      <c r="N2415" s="9"/>
      <c r="O2415" s="9"/>
      <c r="P2415" s="9"/>
      <c r="Q2415" s="9"/>
      <c r="R2415" s="9"/>
      <c r="S2415" s="9"/>
      <c r="T2415" s="9"/>
      <c r="U2415" s="9"/>
      <c r="V2415" s="9"/>
      <c r="W2415" s="9"/>
      <c r="X2415" s="9"/>
      <c r="Y2415" s="9"/>
      <c r="Z2415" s="9"/>
      <c r="AA2415" s="9"/>
      <c r="AB2415" s="9"/>
      <c r="AC2415" s="9"/>
      <c r="AD2415" s="9"/>
      <c r="AE2415" s="9"/>
      <c r="AF2415" s="9"/>
      <c r="AG2415" s="9"/>
      <c r="AH2415" s="9"/>
      <c r="AI2415" s="9"/>
      <c r="AJ2415" s="9"/>
      <c r="AK2415" s="9"/>
      <c r="AL2415" s="9"/>
      <c r="AM2415" s="9"/>
      <c r="AN2415" s="9"/>
      <c r="AO2415" s="9"/>
      <c r="AP2415" s="9"/>
      <c r="AQ2415" s="9"/>
      <c r="AR2415" s="9"/>
      <c r="AS2415" s="9"/>
      <c r="AT2415" s="9"/>
      <c r="AU2415" s="9"/>
      <c r="AV2415" s="9"/>
      <c r="AW2415" s="9"/>
      <c r="AX2415" s="9"/>
      <c r="AY2415" s="9"/>
      <c r="AZ2415" s="9"/>
      <c r="BA2415" s="9"/>
      <c r="BB2415" s="9"/>
      <c r="BC2415" s="9"/>
      <c r="BD2415" s="9"/>
      <c r="BE2415" s="9"/>
      <c r="BF2415" s="9"/>
      <c r="BG2415" s="9"/>
      <c r="BH2415" s="9"/>
      <c r="BI2415" s="9"/>
      <c r="BJ2415" s="9"/>
      <c r="BK2415" s="9"/>
      <c r="BL2415" s="9"/>
      <c r="BM2415" s="9"/>
      <c r="BN2415" s="9"/>
      <c r="BO2415" s="9"/>
      <c r="BP2415" s="9"/>
      <c r="BQ2415" s="9"/>
      <c r="BR2415" s="9"/>
      <c r="BS2415" s="9"/>
      <c r="BT2415" s="9"/>
      <c r="BU2415" s="9"/>
      <c r="BV2415" s="9"/>
      <c r="BW2415" s="9"/>
      <c r="BX2415" s="9"/>
      <c r="BY2415" s="9"/>
      <c r="BZ2415" s="9"/>
      <c r="CA2415" s="9"/>
      <c r="CB2415" s="9"/>
      <c r="CC2415" s="9"/>
      <c r="CD2415" s="9"/>
      <c r="CE2415" s="9"/>
      <c r="CF2415" s="9"/>
      <c r="CG2415" s="9"/>
      <c r="CH2415" s="9"/>
      <c r="CI2415" s="9"/>
      <c r="CJ2415" s="9"/>
      <c r="CK2415" s="9"/>
      <c r="CL2415" s="9"/>
      <c r="CM2415" s="9"/>
      <c r="CN2415" s="9"/>
      <c r="CO2415" s="9"/>
      <c r="CP2415" s="9"/>
      <c r="CQ2415" s="9"/>
      <c r="CR2415" s="9"/>
      <c r="CS2415" s="9"/>
      <c r="CT2415" s="9"/>
      <c r="CU2415" s="9"/>
      <c r="CV2415" s="9"/>
      <c r="CW2415" s="9"/>
      <c r="CX2415" s="9"/>
      <c r="CY2415" s="9"/>
      <c r="CZ2415" s="9"/>
      <c r="DA2415" s="9"/>
      <c r="DB2415" s="9"/>
      <c r="DC2415" s="9"/>
      <c r="DD2415" s="9"/>
      <c r="DE2415" s="9"/>
      <c r="DF2415" s="9"/>
      <c r="DG2415" s="9"/>
      <c r="DH2415" s="9"/>
      <c r="DI2415" s="9"/>
      <c r="DJ2415" s="9"/>
      <c r="DK2415" s="9"/>
      <c r="DL2415" s="9"/>
      <c r="DM2415" s="9"/>
      <c r="DN2415" s="9"/>
      <c r="DO2415" s="9"/>
      <c r="DP2415" s="9"/>
      <c r="DQ2415" s="9"/>
    </row>
    <row r="2416" spans="1:121" hidden="1">
      <c r="A2416" s="9"/>
      <c r="B2416" s="9"/>
      <c r="C2416" s="9"/>
      <c r="D2416" s="9"/>
      <c r="E2416" s="9"/>
      <c r="F2416" s="9"/>
      <c r="G2416" s="9"/>
      <c r="H2416" s="9"/>
      <c r="I2416" s="9"/>
      <c r="J2416" s="9"/>
      <c r="K2416" s="9"/>
      <c r="L2416" s="9"/>
      <c r="M2416" s="9"/>
      <c r="N2416" s="9"/>
      <c r="O2416" s="9"/>
      <c r="P2416" s="9"/>
      <c r="Q2416" s="9"/>
      <c r="R2416" s="9"/>
      <c r="S2416" s="9"/>
      <c r="T2416" s="9"/>
      <c r="U2416" s="9"/>
      <c r="V2416" s="9"/>
      <c r="W2416" s="9"/>
      <c r="X2416" s="9"/>
      <c r="Y2416" s="9"/>
      <c r="Z2416" s="9"/>
      <c r="AA2416" s="9"/>
      <c r="AB2416" s="9"/>
      <c r="AC2416" s="9"/>
      <c r="AD2416" s="9"/>
      <c r="AE2416" s="9"/>
      <c r="AF2416" s="9"/>
      <c r="AG2416" s="9"/>
      <c r="AH2416" s="9"/>
      <c r="AI2416" s="9"/>
      <c r="AJ2416" s="9"/>
      <c r="AK2416" s="9"/>
      <c r="AL2416" s="9"/>
      <c r="AM2416" s="9"/>
      <c r="AN2416" s="9"/>
      <c r="AO2416" s="9"/>
      <c r="AP2416" s="9"/>
      <c r="AQ2416" s="9"/>
      <c r="AR2416" s="9"/>
      <c r="AS2416" s="9"/>
      <c r="AT2416" s="9"/>
      <c r="AU2416" s="9"/>
      <c r="AV2416" s="9"/>
      <c r="AW2416" s="9"/>
      <c r="AX2416" s="9"/>
      <c r="AY2416" s="9"/>
      <c r="AZ2416" s="9"/>
      <c r="BA2416" s="9"/>
      <c r="BB2416" s="9"/>
      <c r="BC2416" s="9"/>
      <c r="BD2416" s="9"/>
      <c r="BE2416" s="9"/>
      <c r="BF2416" s="9"/>
      <c r="BG2416" s="9"/>
      <c r="BH2416" s="9"/>
      <c r="BI2416" s="9"/>
      <c r="BJ2416" s="9"/>
      <c r="BK2416" s="9"/>
      <c r="BL2416" s="9"/>
      <c r="BM2416" s="9"/>
      <c r="BN2416" s="9"/>
      <c r="BO2416" s="9"/>
      <c r="BP2416" s="9"/>
      <c r="BQ2416" s="9"/>
      <c r="BR2416" s="9"/>
      <c r="BS2416" s="9"/>
      <c r="BT2416" s="9"/>
      <c r="BU2416" s="9"/>
      <c r="BV2416" s="9"/>
      <c r="BW2416" s="9"/>
      <c r="BX2416" s="9"/>
      <c r="BY2416" s="9"/>
      <c r="BZ2416" s="9"/>
      <c r="CA2416" s="9"/>
      <c r="CB2416" s="9"/>
      <c r="CC2416" s="9"/>
      <c r="CD2416" s="9"/>
      <c r="CE2416" s="9"/>
      <c r="CF2416" s="9"/>
      <c r="CG2416" s="9"/>
      <c r="CH2416" s="9"/>
      <c r="CI2416" s="9"/>
      <c r="CJ2416" s="9"/>
      <c r="CK2416" s="9"/>
      <c r="CL2416" s="9"/>
      <c r="CM2416" s="9"/>
      <c r="CN2416" s="9"/>
      <c r="CO2416" s="9"/>
      <c r="CP2416" s="9"/>
      <c r="CQ2416" s="9"/>
      <c r="CR2416" s="9"/>
      <c r="CS2416" s="9"/>
      <c r="CT2416" s="9"/>
      <c r="CU2416" s="9"/>
      <c r="CV2416" s="9"/>
      <c r="CW2416" s="9"/>
      <c r="CX2416" s="9"/>
      <c r="CY2416" s="9"/>
      <c r="CZ2416" s="9"/>
      <c r="DA2416" s="9"/>
      <c r="DB2416" s="9"/>
      <c r="DC2416" s="9"/>
      <c r="DD2416" s="9"/>
      <c r="DE2416" s="9"/>
      <c r="DF2416" s="9"/>
      <c r="DG2416" s="9"/>
      <c r="DH2416" s="9"/>
      <c r="DI2416" s="9"/>
      <c r="DJ2416" s="9"/>
      <c r="DK2416" s="9"/>
      <c r="DL2416" s="9"/>
      <c r="DM2416" s="9"/>
      <c r="DN2416" s="9"/>
      <c r="DO2416" s="9"/>
      <c r="DP2416" s="9"/>
      <c r="DQ2416" s="9"/>
    </row>
    <row r="2417" spans="1:121" hidden="1">
      <c r="A2417" s="9"/>
      <c r="B2417" s="9"/>
      <c r="C2417" s="9"/>
      <c r="D2417" s="9"/>
      <c r="E2417" s="9"/>
      <c r="F2417" s="9"/>
      <c r="G2417" s="9"/>
      <c r="H2417" s="9"/>
      <c r="I2417" s="9"/>
      <c r="J2417" s="9"/>
      <c r="K2417" s="9"/>
      <c r="L2417" s="9"/>
      <c r="M2417" s="9"/>
      <c r="N2417" s="9"/>
      <c r="O2417" s="9"/>
      <c r="P2417" s="9"/>
      <c r="Q2417" s="9"/>
      <c r="R2417" s="9"/>
      <c r="S2417" s="9"/>
      <c r="T2417" s="9"/>
      <c r="U2417" s="9"/>
      <c r="V2417" s="9"/>
      <c r="W2417" s="9"/>
      <c r="X2417" s="9"/>
      <c r="Y2417" s="9"/>
      <c r="Z2417" s="9"/>
      <c r="AA2417" s="9"/>
      <c r="AB2417" s="9"/>
      <c r="AC2417" s="9"/>
      <c r="AD2417" s="9"/>
      <c r="AE2417" s="9"/>
      <c r="AF2417" s="9"/>
      <c r="AG2417" s="9"/>
      <c r="AH2417" s="9"/>
      <c r="AI2417" s="9"/>
      <c r="AJ2417" s="9"/>
      <c r="AK2417" s="9"/>
      <c r="AL2417" s="9"/>
      <c r="AM2417" s="9"/>
      <c r="AN2417" s="9"/>
      <c r="AO2417" s="9"/>
      <c r="AP2417" s="9"/>
      <c r="AQ2417" s="9"/>
      <c r="AR2417" s="9"/>
      <c r="AS2417" s="9"/>
      <c r="AT2417" s="9"/>
      <c r="AU2417" s="9"/>
      <c r="AV2417" s="9"/>
      <c r="AW2417" s="9"/>
      <c r="AX2417" s="9"/>
      <c r="AY2417" s="9"/>
      <c r="AZ2417" s="9"/>
      <c r="BA2417" s="9"/>
      <c r="BB2417" s="9"/>
      <c r="BC2417" s="9"/>
      <c r="BD2417" s="9"/>
      <c r="BE2417" s="9"/>
      <c r="BF2417" s="9"/>
      <c r="BG2417" s="9"/>
      <c r="BH2417" s="9"/>
      <c r="BI2417" s="9"/>
      <c r="BJ2417" s="9"/>
      <c r="BK2417" s="9"/>
      <c r="BL2417" s="9"/>
      <c r="BM2417" s="9"/>
      <c r="BN2417" s="9"/>
      <c r="BO2417" s="9"/>
      <c r="BP2417" s="9"/>
      <c r="BQ2417" s="9"/>
      <c r="BR2417" s="9"/>
      <c r="BS2417" s="9"/>
      <c r="BT2417" s="9"/>
      <c r="BU2417" s="9"/>
      <c r="BV2417" s="9"/>
      <c r="BW2417" s="9"/>
      <c r="BX2417" s="9"/>
      <c r="BY2417" s="9"/>
      <c r="BZ2417" s="9"/>
      <c r="CA2417" s="9"/>
      <c r="CB2417" s="9"/>
      <c r="CC2417" s="9"/>
      <c r="CD2417" s="9"/>
      <c r="CE2417" s="9"/>
      <c r="CF2417" s="9"/>
      <c r="CG2417" s="9"/>
      <c r="CH2417" s="9"/>
      <c r="CI2417" s="9"/>
      <c r="CJ2417" s="9"/>
      <c r="CK2417" s="9"/>
      <c r="CL2417" s="9"/>
      <c r="CM2417" s="9"/>
      <c r="CN2417" s="9"/>
      <c r="CO2417" s="9"/>
      <c r="CP2417" s="9"/>
      <c r="CQ2417" s="9"/>
      <c r="CR2417" s="9"/>
      <c r="CS2417" s="9"/>
      <c r="CT2417" s="9"/>
      <c r="CU2417" s="9"/>
      <c r="CV2417" s="9"/>
      <c r="CW2417" s="9"/>
      <c r="CX2417" s="9"/>
      <c r="CY2417" s="9"/>
      <c r="CZ2417" s="9"/>
      <c r="DA2417" s="9"/>
      <c r="DB2417" s="9"/>
      <c r="DC2417" s="9"/>
      <c r="DD2417" s="9"/>
      <c r="DE2417" s="9"/>
      <c r="DF2417" s="9"/>
      <c r="DG2417" s="9"/>
      <c r="DH2417" s="9"/>
      <c r="DI2417" s="9"/>
      <c r="DJ2417" s="9"/>
      <c r="DK2417" s="9"/>
      <c r="DL2417" s="9"/>
      <c r="DM2417" s="9"/>
      <c r="DN2417" s="9"/>
      <c r="DO2417" s="9"/>
      <c r="DP2417" s="9"/>
      <c r="DQ2417" s="9"/>
    </row>
    <row r="2418" spans="1:121" hidden="1">
      <c r="A2418" s="9"/>
      <c r="B2418" s="9"/>
      <c r="C2418" s="9"/>
      <c r="D2418" s="9"/>
      <c r="E2418" s="9"/>
      <c r="F2418" s="9"/>
      <c r="G2418" s="9"/>
      <c r="H2418" s="9"/>
      <c r="I2418" s="9"/>
      <c r="J2418" s="9"/>
      <c r="K2418" s="9"/>
      <c r="L2418" s="9"/>
      <c r="M2418" s="9"/>
      <c r="N2418" s="9"/>
      <c r="O2418" s="9"/>
      <c r="P2418" s="9"/>
      <c r="Q2418" s="9"/>
      <c r="R2418" s="9"/>
      <c r="S2418" s="9"/>
      <c r="T2418" s="9"/>
      <c r="U2418" s="9"/>
      <c r="V2418" s="9"/>
      <c r="W2418" s="9"/>
      <c r="X2418" s="9"/>
      <c r="Y2418" s="9"/>
      <c r="Z2418" s="9"/>
      <c r="AA2418" s="9"/>
      <c r="AB2418" s="9"/>
      <c r="AC2418" s="9"/>
      <c r="AD2418" s="9"/>
      <c r="AE2418" s="9"/>
      <c r="AF2418" s="9"/>
      <c r="AG2418" s="9"/>
      <c r="AH2418" s="9"/>
      <c r="AI2418" s="9"/>
      <c r="AJ2418" s="9"/>
      <c r="AK2418" s="9"/>
      <c r="AL2418" s="9"/>
      <c r="AM2418" s="9"/>
      <c r="AN2418" s="9"/>
      <c r="AO2418" s="9"/>
      <c r="AP2418" s="9"/>
      <c r="AQ2418" s="9"/>
      <c r="AR2418" s="9"/>
      <c r="AS2418" s="9"/>
      <c r="AT2418" s="9"/>
      <c r="AU2418" s="9"/>
      <c r="AV2418" s="9"/>
      <c r="AW2418" s="9"/>
      <c r="AX2418" s="9"/>
      <c r="AY2418" s="9"/>
      <c r="AZ2418" s="9"/>
      <c r="BA2418" s="9"/>
      <c r="BB2418" s="9"/>
      <c r="BC2418" s="9"/>
      <c r="BD2418" s="9"/>
      <c r="BE2418" s="9"/>
      <c r="BF2418" s="9"/>
      <c r="BG2418" s="9"/>
      <c r="BH2418" s="9"/>
      <c r="BI2418" s="9"/>
      <c r="BJ2418" s="9"/>
      <c r="BK2418" s="9"/>
      <c r="BL2418" s="9"/>
      <c r="BM2418" s="9"/>
      <c r="BN2418" s="9"/>
      <c r="BO2418" s="9"/>
      <c r="BP2418" s="9"/>
      <c r="BQ2418" s="9"/>
      <c r="BR2418" s="9"/>
      <c r="BS2418" s="9"/>
      <c r="BT2418" s="9"/>
      <c r="BU2418" s="9"/>
      <c r="BV2418" s="9"/>
      <c r="BW2418" s="9"/>
      <c r="BX2418" s="9"/>
      <c r="BY2418" s="9"/>
      <c r="BZ2418" s="9"/>
      <c r="CA2418" s="9"/>
      <c r="CB2418" s="9"/>
      <c r="CC2418" s="9"/>
      <c r="CD2418" s="9"/>
      <c r="CE2418" s="9"/>
      <c r="CF2418" s="9"/>
      <c r="CG2418" s="9"/>
      <c r="CH2418" s="9"/>
      <c r="CI2418" s="9"/>
      <c r="CJ2418" s="9"/>
      <c r="CK2418" s="9"/>
      <c r="CL2418" s="9"/>
      <c r="CM2418" s="9"/>
      <c r="CN2418" s="9"/>
      <c r="CO2418" s="9"/>
      <c r="CP2418" s="9"/>
      <c r="CQ2418" s="9"/>
      <c r="CR2418" s="9"/>
      <c r="CS2418" s="9"/>
      <c r="CT2418" s="9"/>
      <c r="CU2418" s="9"/>
      <c r="CV2418" s="9"/>
      <c r="CW2418" s="9"/>
      <c r="CX2418" s="9"/>
      <c r="CY2418" s="9"/>
      <c r="CZ2418" s="9"/>
      <c r="DA2418" s="9"/>
      <c r="DB2418" s="9"/>
      <c r="DC2418" s="9"/>
      <c r="DD2418" s="9"/>
      <c r="DE2418" s="9"/>
      <c r="DF2418" s="9"/>
      <c r="DG2418" s="9"/>
      <c r="DH2418" s="9"/>
      <c r="DI2418" s="9"/>
      <c r="DJ2418" s="9"/>
      <c r="DK2418" s="9"/>
      <c r="DL2418" s="9"/>
      <c r="DM2418" s="9"/>
      <c r="DN2418" s="9"/>
      <c r="DO2418" s="9"/>
      <c r="DP2418" s="9"/>
      <c r="DQ2418" s="9"/>
    </row>
    <row r="2419" spans="1:121" hidden="1">
      <c r="A2419" s="9"/>
      <c r="B2419" s="9"/>
      <c r="C2419" s="9"/>
      <c r="D2419" s="9"/>
      <c r="E2419" s="9"/>
      <c r="F2419" s="9"/>
      <c r="G2419" s="9"/>
      <c r="H2419" s="9"/>
      <c r="I2419" s="9"/>
      <c r="J2419" s="9"/>
      <c r="K2419" s="9"/>
      <c r="L2419" s="9"/>
      <c r="M2419" s="9"/>
      <c r="N2419" s="9"/>
      <c r="O2419" s="9"/>
      <c r="P2419" s="9"/>
      <c r="Q2419" s="9"/>
      <c r="R2419" s="9"/>
      <c r="S2419" s="9"/>
      <c r="T2419" s="9"/>
      <c r="U2419" s="9"/>
      <c r="V2419" s="9"/>
      <c r="W2419" s="9"/>
      <c r="X2419" s="9"/>
      <c r="Y2419" s="9"/>
      <c r="Z2419" s="9"/>
      <c r="AA2419" s="9"/>
      <c r="AB2419" s="9"/>
      <c r="AC2419" s="9"/>
      <c r="AD2419" s="9"/>
      <c r="AE2419" s="9"/>
      <c r="AF2419" s="9"/>
      <c r="AG2419" s="9"/>
      <c r="AH2419" s="9"/>
      <c r="AI2419" s="9"/>
      <c r="AJ2419" s="9"/>
      <c r="AK2419" s="9"/>
      <c r="AL2419" s="9"/>
      <c r="AM2419" s="9"/>
      <c r="AN2419" s="9"/>
      <c r="AO2419" s="9"/>
      <c r="AP2419" s="9"/>
      <c r="AQ2419" s="9"/>
      <c r="AR2419" s="9"/>
      <c r="AS2419" s="9"/>
      <c r="AT2419" s="9"/>
      <c r="AU2419" s="9"/>
      <c r="AV2419" s="9"/>
      <c r="AW2419" s="9"/>
      <c r="AX2419" s="9"/>
      <c r="AY2419" s="9"/>
      <c r="AZ2419" s="9"/>
      <c r="BA2419" s="9"/>
      <c r="BB2419" s="9"/>
      <c r="BC2419" s="9"/>
      <c r="BD2419" s="9"/>
      <c r="BE2419" s="9"/>
      <c r="BF2419" s="9"/>
      <c r="BG2419" s="9"/>
      <c r="BH2419" s="9"/>
      <c r="BI2419" s="9"/>
      <c r="BJ2419" s="9"/>
      <c r="BK2419" s="9"/>
      <c r="BL2419" s="9"/>
      <c r="BM2419" s="9"/>
      <c r="BN2419" s="9"/>
      <c r="BO2419" s="9"/>
      <c r="BP2419" s="9"/>
      <c r="BQ2419" s="9"/>
      <c r="BR2419" s="9"/>
      <c r="BS2419" s="9"/>
      <c r="BT2419" s="9"/>
      <c r="BU2419" s="9"/>
      <c r="BV2419" s="9"/>
      <c r="BW2419" s="9"/>
      <c r="BX2419" s="9"/>
      <c r="BY2419" s="9"/>
      <c r="BZ2419" s="9"/>
      <c r="CA2419" s="9"/>
      <c r="CB2419" s="9"/>
      <c r="CC2419" s="9"/>
      <c r="CD2419" s="9"/>
      <c r="CE2419" s="9"/>
      <c r="CF2419" s="9"/>
      <c r="CG2419" s="9"/>
      <c r="CH2419" s="9"/>
      <c r="CI2419" s="9"/>
      <c r="CJ2419" s="9"/>
      <c r="CK2419" s="9"/>
      <c r="CL2419" s="9"/>
      <c r="CM2419" s="9"/>
      <c r="CN2419" s="9"/>
      <c r="CO2419" s="9"/>
      <c r="CP2419" s="9"/>
      <c r="CQ2419" s="9"/>
      <c r="CR2419" s="9"/>
      <c r="CS2419" s="9"/>
      <c r="CT2419" s="9"/>
      <c r="CU2419" s="9"/>
      <c r="CV2419" s="9"/>
      <c r="CW2419" s="9"/>
      <c r="CX2419" s="9"/>
      <c r="CY2419" s="9"/>
      <c r="CZ2419" s="9"/>
      <c r="DA2419" s="9"/>
      <c r="DB2419" s="9"/>
      <c r="DC2419" s="9"/>
      <c r="DD2419" s="9"/>
      <c r="DE2419" s="9"/>
      <c r="DF2419" s="9"/>
      <c r="DG2419" s="9"/>
      <c r="DH2419" s="9"/>
      <c r="DI2419" s="9"/>
      <c r="DJ2419" s="9"/>
      <c r="DK2419" s="9"/>
      <c r="DL2419" s="9"/>
      <c r="DM2419" s="9"/>
      <c r="DN2419" s="9"/>
      <c r="DO2419" s="9"/>
      <c r="DP2419" s="9"/>
      <c r="DQ2419" s="9"/>
    </row>
    <row r="2420" spans="1:121" hidden="1">
      <c r="A2420" s="9"/>
      <c r="B2420" s="9"/>
      <c r="C2420" s="9"/>
      <c r="D2420" s="9"/>
      <c r="E2420" s="9"/>
      <c r="F2420" s="9"/>
      <c r="G2420" s="9"/>
      <c r="H2420" s="9"/>
      <c r="I2420" s="9"/>
      <c r="J2420" s="9"/>
      <c r="K2420" s="9"/>
      <c r="L2420" s="9"/>
      <c r="M2420" s="9"/>
      <c r="N2420" s="9"/>
      <c r="O2420" s="9"/>
      <c r="P2420" s="9"/>
      <c r="Q2420" s="9"/>
      <c r="R2420" s="9"/>
      <c r="S2420" s="9"/>
      <c r="T2420" s="9"/>
      <c r="U2420" s="9"/>
      <c r="V2420" s="9"/>
      <c r="W2420" s="9"/>
      <c r="X2420" s="9"/>
      <c r="Y2420" s="9"/>
      <c r="Z2420" s="9"/>
      <c r="AA2420" s="9"/>
      <c r="AB2420" s="9"/>
      <c r="AC2420" s="9"/>
      <c r="AD2420" s="9"/>
      <c r="AE2420" s="9"/>
      <c r="AF2420" s="9"/>
      <c r="AG2420" s="9"/>
      <c r="AH2420" s="9"/>
      <c r="AI2420" s="9"/>
      <c r="AJ2420" s="9"/>
      <c r="AK2420" s="9"/>
      <c r="AL2420" s="9"/>
      <c r="AM2420" s="9"/>
      <c r="AN2420" s="9"/>
      <c r="AO2420" s="9"/>
      <c r="AP2420" s="9"/>
      <c r="AQ2420" s="9"/>
      <c r="AR2420" s="9"/>
      <c r="AS2420" s="9"/>
      <c r="AT2420" s="9"/>
      <c r="AU2420" s="9"/>
      <c r="AV2420" s="9"/>
      <c r="AW2420" s="9"/>
      <c r="AX2420" s="9"/>
      <c r="AY2420" s="9"/>
      <c r="AZ2420" s="9"/>
      <c r="BA2420" s="9"/>
      <c r="BB2420" s="9"/>
      <c r="BC2420" s="9"/>
      <c r="BD2420" s="9"/>
      <c r="BE2420" s="9"/>
      <c r="BF2420" s="9"/>
      <c r="BG2420" s="9"/>
      <c r="BH2420" s="9"/>
      <c r="BI2420" s="9"/>
      <c r="BJ2420" s="9"/>
      <c r="BK2420" s="9"/>
      <c r="BL2420" s="9"/>
      <c r="BM2420" s="9"/>
      <c r="BN2420" s="9"/>
      <c r="BO2420" s="9"/>
      <c r="BP2420" s="9"/>
      <c r="BQ2420" s="9"/>
      <c r="BR2420" s="9"/>
      <c r="BS2420" s="9"/>
      <c r="BT2420" s="9"/>
      <c r="BU2420" s="9"/>
      <c r="BV2420" s="9"/>
      <c r="BW2420" s="9"/>
      <c r="BX2420" s="9"/>
      <c r="BY2420" s="9"/>
      <c r="BZ2420" s="9"/>
      <c r="CA2420" s="9"/>
      <c r="CB2420" s="9"/>
      <c r="CC2420" s="9"/>
      <c r="CD2420" s="9"/>
      <c r="CE2420" s="9"/>
      <c r="CF2420" s="9"/>
      <c r="CG2420" s="9"/>
      <c r="CH2420" s="9"/>
      <c r="CI2420" s="9"/>
      <c r="CJ2420" s="9"/>
      <c r="CK2420" s="9"/>
      <c r="CL2420" s="9"/>
      <c r="CM2420" s="9"/>
      <c r="CN2420" s="9"/>
      <c r="CO2420" s="9"/>
      <c r="CP2420" s="9"/>
      <c r="CQ2420" s="9"/>
      <c r="CR2420" s="9"/>
      <c r="CS2420" s="9"/>
      <c r="CT2420" s="9"/>
      <c r="CU2420" s="9"/>
      <c r="CV2420" s="9"/>
      <c r="CW2420" s="9"/>
      <c r="CX2420" s="9"/>
      <c r="CY2420" s="9"/>
      <c r="CZ2420" s="9"/>
      <c r="DA2420" s="9"/>
      <c r="DB2420" s="9"/>
      <c r="DC2420" s="9"/>
      <c r="DD2420" s="9"/>
      <c r="DE2420" s="9"/>
      <c r="DF2420" s="9"/>
      <c r="DG2420" s="9"/>
      <c r="DH2420" s="9"/>
      <c r="DI2420" s="9"/>
      <c r="DJ2420" s="9"/>
      <c r="DK2420" s="9"/>
      <c r="DL2420" s="9"/>
      <c r="DM2420" s="9"/>
      <c r="DN2420" s="9"/>
      <c r="DO2420" s="9"/>
      <c r="DP2420" s="9"/>
      <c r="DQ2420" s="9"/>
    </row>
    <row r="2421" spans="1:121" hidden="1">
      <c r="A2421" s="9"/>
      <c r="B2421" s="9"/>
      <c r="C2421" s="9"/>
      <c r="D2421" s="9"/>
      <c r="E2421" s="9"/>
      <c r="F2421" s="9"/>
      <c r="G2421" s="9"/>
      <c r="H2421" s="9"/>
      <c r="I2421" s="9"/>
      <c r="J2421" s="9"/>
      <c r="K2421" s="9"/>
      <c r="L2421" s="9"/>
      <c r="M2421" s="9"/>
      <c r="N2421" s="9"/>
      <c r="O2421" s="9"/>
      <c r="P2421" s="9"/>
      <c r="Q2421" s="9"/>
      <c r="R2421" s="9"/>
      <c r="S2421" s="9"/>
      <c r="T2421" s="9"/>
      <c r="U2421" s="9"/>
      <c r="V2421" s="9"/>
      <c r="W2421" s="9"/>
      <c r="X2421" s="9"/>
      <c r="Y2421" s="9"/>
      <c r="Z2421" s="9"/>
      <c r="AA2421" s="9"/>
      <c r="AB2421" s="9"/>
      <c r="AC2421" s="9"/>
      <c r="AD2421" s="9"/>
      <c r="AE2421" s="9"/>
      <c r="AF2421" s="9"/>
      <c r="AG2421" s="9"/>
      <c r="AH2421" s="9"/>
      <c r="AI2421" s="9"/>
      <c r="AJ2421" s="9"/>
      <c r="AK2421" s="9"/>
      <c r="AL2421" s="9"/>
      <c r="AM2421" s="9"/>
      <c r="AN2421" s="9"/>
      <c r="AO2421" s="9"/>
      <c r="AP2421" s="9"/>
      <c r="AQ2421" s="9"/>
      <c r="AR2421" s="9"/>
      <c r="AS2421" s="9"/>
      <c r="AT2421" s="9"/>
      <c r="AU2421" s="9"/>
      <c r="AV2421" s="9"/>
      <c r="AW2421" s="9"/>
      <c r="AX2421" s="9"/>
      <c r="AY2421" s="9"/>
      <c r="AZ2421" s="9"/>
      <c r="BA2421" s="9"/>
      <c r="BB2421" s="9"/>
      <c r="BC2421" s="9"/>
      <c r="BD2421" s="9"/>
      <c r="BE2421" s="9"/>
      <c r="BF2421" s="9"/>
      <c r="BG2421" s="9"/>
      <c r="BH2421" s="9"/>
      <c r="BI2421" s="9"/>
      <c r="BJ2421" s="9"/>
      <c r="BK2421" s="9"/>
      <c r="BL2421" s="9"/>
      <c r="BM2421" s="9"/>
      <c r="BN2421" s="9"/>
      <c r="BO2421" s="9"/>
      <c r="BP2421" s="9"/>
      <c r="BQ2421" s="9"/>
      <c r="BR2421" s="9"/>
      <c r="BS2421" s="9"/>
      <c r="BT2421" s="9"/>
      <c r="BU2421" s="9"/>
      <c r="BV2421" s="9"/>
      <c r="BW2421" s="9"/>
      <c r="BX2421" s="9"/>
      <c r="BY2421" s="9"/>
      <c r="BZ2421" s="9"/>
      <c r="CA2421" s="9"/>
      <c r="CB2421" s="9"/>
      <c r="CC2421" s="9"/>
      <c r="CD2421" s="9"/>
      <c r="CE2421" s="9"/>
      <c r="CF2421" s="9"/>
      <c r="CG2421" s="9"/>
      <c r="CH2421" s="9"/>
      <c r="CI2421" s="9"/>
      <c r="CJ2421" s="9"/>
      <c r="CK2421" s="9"/>
      <c r="CL2421" s="9"/>
      <c r="CM2421" s="9"/>
      <c r="CN2421" s="9"/>
      <c r="CO2421" s="9"/>
      <c r="CP2421" s="9"/>
      <c r="CQ2421" s="9"/>
      <c r="CR2421" s="9"/>
      <c r="CS2421" s="9"/>
      <c r="CT2421" s="9"/>
      <c r="CU2421" s="9"/>
      <c r="CV2421" s="9"/>
      <c r="CW2421" s="9"/>
      <c r="CX2421" s="9"/>
      <c r="CY2421" s="9"/>
      <c r="CZ2421" s="9"/>
      <c r="DA2421" s="9"/>
      <c r="DB2421" s="9"/>
      <c r="DC2421" s="9"/>
      <c r="DD2421" s="9"/>
      <c r="DE2421" s="9"/>
      <c r="DF2421" s="9"/>
      <c r="DG2421" s="9"/>
      <c r="DH2421" s="9"/>
      <c r="DI2421" s="9"/>
      <c r="DJ2421" s="9"/>
      <c r="DK2421" s="9"/>
      <c r="DL2421" s="9"/>
      <c r="DM2421" s="9"/>
      <c r="DN2421" s="9"/>
      <c r="DO2421" s="9"/>
      <c r="DP2421" s="9"/>
      <c r="DQ2421" s="9"/>
    </row>
    <row r="2422" spans="1:121" hidden="1">
      <c r="A2422" s="9"/>
      <c r="B2422" s="9"/>
      <c r="C2422" s="9"/>
      <c r="D2422" s="9"/>
      <c r="E2422" s="9"/>
      <c r="F2422" s="9"/>
      <c r="G2422" s="9"/>
      <c r="H2422" s="9"/>
      <c r="I2422" s="9"/>
      <c r="J2422" s="9"/>
      <c r="K2422" s="9"/>
      <c r="L2422" s="9"/>
      <c r="M2422" s="9"/>
      <c r="N2422" s="9"/>
      <c r="O2422" s="9"/>
      <c r="P2422" s="9"/>
      <c r="Q2422" s="9"/>
      <c r="R2422" s="9"/>
      <c r="S2422" s="9"/>
      <c r="T2422" s="9"/>
      <c r="U2422" s="9"/>
      <c r="V2422" s="9"/>
      <c r="W2422" s="9"/>
      <c r="X2422" s="9"/>
      <c r="Y2422" s="9"/>
      <c r="Z2422" s="9"/>
      <c r="AA2422" s="9"/>
      <c r="AB2422" s="9"/>
      <c r="AC2422" s="9"/>
      <c r="AD2422" s="9"/>
      <c r="AE2422" s="9"/>
      <c r="AF2422" s="9"/>
      <c r="AG2422" s="9"/>
      <c r="AH2422" s="9"/>
      <c r="AI2422" s="9"/>
      <c r="AJ2422" s="9"/>
      <c r="AK2422" s="9"/>
      <c r="AL2422" s="9"/>
      <c r="AM2422" s="9"/>
      <c r="AN2422" s="9"/>
      <c r="AO2422" s="9"/>
      <c r="AP2422" s="9"/>
      <c r="AQ2422" s="9"/>
      <c r="AR2422" s="9"/>
      <c r="AS2422" s="9"/>
      <c r="AT2422" s="9"/>
      <c r="AU2422" s="9"/>
      <c r="AV2422" s="9"/>
      <c r="AW2422" s="9"/>
      <c r="AX2422" s="9"/>
      <c r="AY2422" s="9"/>
      <c r="AZ2422" s="9"/>
      <c r="BA2422" s="9"/>
      <c r="BB2422" s="9"/>
      <c r="BC2422" s="9"/>
      <c r="BD2422" s="9"/>
      <c r="BE2422" s="9"/>
      <c r="BF2422" s="9"/>
      <c r="BG2422" s="9"/>
      <c r="BH2422" s="9"/>
      <c r="BI2422" s="9"/>
      <c r="BJ2422" s="9"/>
      <c r="BK2422" s="9"/>
      <c r="BL2422" s="9"/>
      <c r="BM2422" s="9"/>
      <c r="BN2422" s="9"/>
      <c r="BO2422" s="9"/>
      <c r="BP2422" s="9"/>
      <c r="BQ2422" s="9"/>
      <c r="BR2422" s="9"/>
      <c r="BS2422" s="9"/>
      <c r="BT2422" s="9"/>
      <c r="BU2422" s="9"/>
      <c r="BV2422" s="9"/>
      <c r="BW2422" s="9"/>
      <c r="BX2422" s="9"/>
      <c r="BY2422" s="9"/>
      <c r="BZ2422" s="9"/>
      <c r="CA2422" s="9"/>
      <c r="CB2422" s="9"/>
      <c r="CC2422" s="9"/>
      <c r="CD2422" s="9"/>
      <c r="CE2422" s="9"/>
      <c r="CF2422" s="9"/>
      <c r="CG2422" s="9"/>
      <c r="CH2422" s="9"/>
      <c r="CI2422" s="9"/>
      <c r="CJ2422" s="9"/>
      <c r="CK2422" s="9"/>
      <c r="CL2422" s="9"/>
      <c r="CM2422" s="9"/>
      <c r="CN2422" s="9"/>
      <c r="CO2422" s="9"/>
      <c r="CP2422" s="9"/>
      <c r="CQ2422" s="9"/>
      <c r="CR2422" s="9"/>
      <c r="CS2422" s="9"/>
      <c r="CT2422" s="9"/>
      <c r="CU2422" s="9"/>
      <c r="CV2422" s="9"/>
      <c r="CW2422" s="9"/>
      <c r="CX2422" s="9"/>
      <c r="CY2422" s="9"/>
      <c r="CZ2422" s="9"/>
      <c r="DA2422" s="9"/>
      <c r="DB2422" s="9"/>
      <c r="DC2422" s="9"/>
      <c r="DD2422" s="9"/>
      <c r="DE2422" s="9"/>
      <c r="DF2422" s="9"/>
      <c r="DG2422" s="9"/>
      <c r="DH2422" s="9"/>
      <c r="DI2422" s="9"/>
      <c r="DJ2422" s="9"/>
      <c r="DK2422" s="9"/>
      <c r="DL2422" s="9"/>
      <c r="DM2422" s="9"/>
      <c r="DN2422" s="9"/>
      <c r="DO2422" s="9"/>
      <c r="DP2422" s="9"/>
      <c r="DQ2422" s="9"/>
    </row>
    <row r="2423" spans="1:121" hidden="1">
      <c r="A2423" s="9"/>
      <c r="B2423" s="9"/>
      <c r="C2423" s="9"/>
      <c r="D2423" s="9"/>
      <c r="E2423" s="9"/>
      <c r="F2423" s="9"/>
      <c r="G2423" s="9"/>
      <c r="H2423" s="9"/>
      <c r="I2423" s="9"/>
      <c r="J2423" s="9"/>
      <c r="K2423" s="9"/>
      <c r="L2423" s="9"/>
      <c r="M2423" s="9"/>
      <c r="N2423" s="9"/>
      <c r="O2423" s="9"/>
      <c r="P2423" s="9"/>
      <c r="Q2423" s="9"/>
      <c r="R2423" s="9"/>
      <c r="S2423" s="9"/>
      <c r="T2423" s="9"/>
      <c r="U2423" s="9"/>
      <c r="V2423" s="9"/>
      <c r="W2423" s="9"/>
      <c r="X2423" s="9"/>
      <c r="Y2423" s="9"/>
      <c r="Z2423" s="9"/>
      <c r="AA2423" s="9"/>
      <c r="AB2423" s="9"/>
      <c r="AC2423" s="9"/>
      <c r="AD2423" s="9"/>
      <c r="AE2423" s="9"/>
      <c r="AF2423" s="9"/>
      <c r="AG2423" s="9"/>
      <c r="AH2423" s="9"/>
      <c r="AI2423" s="9"/>
      <c r="AJ2423" s="9"/>
      <c r="AK2423" s="9"/>
      <c r="AL2423" s="9"/>
      <c r="AM2423" s="9"/>
      <c r="AN2423" s="9"/>
      <c r="AO2423" s="9"/>
      <c r="AP2423" s="9"/>
      <c r="AQ2423" s="9"/>
      <c r="AR2423" s="9"/>
      <c r="AS2423" s="9"/>
      <c r="AT2423" s="9"/>
      <c r="AU2423" s="9"/>
      <c r="AV2423" s="9"/>
      <c r="AW2423" s="9"/>
      <c r="AX2423" s="9"/>
      <c r="AY2423" s="9"/>
      <c r="AZ2423" s="9"/>
      <c r="BA2423" s="9"/>
      <c r="BB2423" s="9"/>
      <c r="BC2423" s="9"/>
      <c r="BD2423" s="9"/>
      <c r="BE2423" s="9"/>
      <c r="BF2423" s="9"/>
      <c r="BG2423" s="9"/>
      <c r="BH2423" s="9"/>
      <c r="BI2423" s="9"/>
      <c r="BJ2423" s="9"/>
      <c r="BK2423" s="9"/>
      <c r="BL2423" s="9"/>
      <c r="BM2423" s="9"/>
      <c r="BN2423" s="9"/>
      <c r="BO2423" s="9"/>
      <c r="BP2423" s="9"/>
      <c r="BQ2423" s="9"/>
      <c r="BR2423" s="9"/>
      <c r="BS2423" s="9"/>
      <c r="BT2423" s="9"/>
      <c r="BU2423" s="9"/>
      <c r="BV2423" s="9"/>
      <c r="BW2423" s="9"/>
      <c r="BX2423" s="9"/>
      <c r="BY2423" s="9"/>
      <c r="BZ2423" s="9"/>
      <c r="CA2423" s="9"/>
      <c r="CB2423" s="9"/>
      <c r="CC2423" s="9"/>
      <c r="CD2423" s="9"/>
      <c r="CE2423" s="9"/>
      <c r="CF2423" s="9"/>
      <c r="CG2423" s="9"/>
      <c r="CH2423" s="9"/>
      <c r="CI2423" s="9"/>
      <c r="CJ2423" s="9"/>
      <c r="CK2423" s="9"/>
      <c r="CL2423" s="9"/>
      <c r="CM2423" s="9"/>
      <c r="CN2423" s="9"/>
      <c r="CO2423" s="9"/>
      <c r="CP2423" s="9"/>
      <c r="CQ2423" s="9"/>
      <c r="CR2423" s="9"/>
      <c r="CS2423" s="9"/>
      <c r="CT2423" s="9"/>
      <c r="CU2423" s="9"/>
      <c r="CV2423" s="9"/>
      <c r="CW2423" s="9"/>
      <c r="CX2423" s="9"/>
      <c r="CY2423" s="9"/>
      <c r="CZ2423" s="9"/>
      <c r="DA2423" s="9"/>
      <c r="DB2423" s="9"/>
      <c r="DC2423" s="9"/>
      <c r="DD2423" s="9"/>
      <c r="DE2423" s="9"/>
      <c r="DF2423" s="9"/>
      <c r="DG2423" s="9"/>
      <c r="DH2423" s="9"/>
      <c r="DI2423" s="9"/>
      <c r="DJ2423" s="9"/>
      <c r="DK2423" s="9"/>
      <c r="DL2423" s="9"/>
      <c r="DM2423" s="9"/>
      <c r="DN2423" s="9"/>
      <c r="DO2423" s="9"/>
      <c r="DP2423" s="9"/>
      <c r="DQ2423" s="9"/>
    </row>
    <row r="2424" spans="1:121" hidden="1">
      <c r="A2424" s="9"/>
      <c r="B2424" s="9"/>
      <c r="C2424" s="9"/>
      <c r="D2424" s="9"/>
      <c r="E2424" s="9"/>
      <c r="F2424" s="9"/>
      <c r="G2424" s="9"/>
      <c r="H2424" s="9"/>
      <c r="I2424" s="9"/>
      <c r="J2424" s="9"/>
      <c r="K2424" s="9"/>
      <c r="L2424" s="9"/>
      <c r="M2424" s="9"/>
      <c r="N2424" s="9"/>
      <c r="O2424" s="9"/>
      <c r="P2424" s="9"/>
      <c r="Q2424" s="9"/>
      <c r="R2424" s="9"/>
      <c r="S2424" s="9"/>
      <c r="T2424" s="9"/>
      <c r="U2424" s="9"/>
      <c r="V2424" s="9"/>
      <c r="W2424" s="9"/>
      <c r="X2424" s="9"/>
      <c r="Y2424" s="9"/>
      <c r="Z2424" s="9"/>
      <c r="AA2424" s="9"/>
      <c r="AB2424" s="9"/>
      <c r="AC2424" s="9"/>
      <c r="AD2424" s="9"/>
      <c r="AE2424" s="9"/>
      <c r="AF2424" s="9"/>
      <c r="AG2424" s="9"/>
      <c r="AH2424" s="9"/>
      <c r="AI2424" s="9"/>
      <c r="AJ2424" s="9"/>
      <c r="AK2424" s="9"/>
      <c r="AL2424" s="9"/>
      <c r="AM2424" s="9"/>
      <c r="AN2424" s="9"/>
      <c r="AO2424" s="9"/>
      <c r="AP2424" s="9"/>
      <c r="AQ2424" s="9"/>
      <c r="AR2424" s="9"/>
      <c r="AS2424" s="9"/>
      <c r="AT2424" s="9"/>
      <c r="AU2424" s="9"/>
      <c r="AV2424" s="9"/>
      <c r="AW2424" s="9"/>
      <c r="AX2424" s="9"/>
      <c r="AY2424" s="9"/>
      <c r="AZ2424" s="9"/>
      <c r="BA2424" s="9"/>
      <c r="BB2424" s="9"/>
      <c r="BC2424" s="9"/>
      <c r="BD2424" s="9"/>
      <c r="BE2424" s="9"/>
      <c r="BF2424" s="9"/>
      <c r="BG2424" s="9"/>
      <c r="BH2424" s="9"/>
      <c r="BI2424" s="9"/>
      <c r="BJ2424" s="9"/>
      <c r="BK2424" s="9"/>
      <c r="BL2424" s="9"/>
      <c r="BM2424" s="9"/>
      <c r="BN2424" s="9"/>
      <c r="BO2424" s="9"/>
      <c r="BP2424" s="9"/>
      <c r="BQ2424" s="9"/>
      <c r="BR2424" s="9"/>
      <c r="BS2424" s="9"/>
      <c r="BT2424" s="9"/>
      <c r="BU2424" s="9"/>
      <c r="BV2424" s="9"/>
      <c r="BW2424" s="9"/>
      <c r="BX2424" s="9"/>
      <c r="BY2424" s="9"/>
      <c r="BZ2424" s="9"/>
      <c r="CA2424" s="9"/>
      <c r="CB2424" s="9"/>
      <c r="CC2424" s="9"/>
      <c r="CD2424" s="9"/>
      <c r="CE2424" s="9"/>
      <c r="CF2424" s="9"/>
      <c r="CG2424" s="9"/>
      <c r="CH2424" s="9"/>
      <c r="CI2424" s="9"/>
      <c r="CJ2424" s="9"/>
      <c r="CK2424" s="9"/>
      <c r="CL2424" s="9"/>
      <c r="CM2424" s="9"/>
      <c r="CN2424" s="9"/>
      <c r="CO2424" s="9"/>
      <c r="CP2424" s="9"/>
      <c r="CQ2424" s="9"/>
      <c r="CR2424" s="9"/>
      <c r="CS2424" s="9"/>
      <c r="CT2424" s="9"/>
      <c r="CU2424" s="9"/>
      <c r="CV2424" s="9"/>
      <c r="CW2424" s="9"/>
      <c r="CX2424" s="9"/>
      <c r="CY2424" s="9"/>
      <c r="CZ2424" s="9"/>
      <c r="DA2424" s="9"/>
      <c r="DB2424" s="9"/>
      <c r="DC2424" s="9"/>
      <c r="DD2424" s="9"/>
      <c r="DE2424" s="9"/>
      <c r="DF2424" s="9"/>
      <c r="DG2424" s="9"/>
      <c r="DH2424" s="9"/>
      <c r="DI2424" s="9"/>
      <c r="DJ2424" s="9"/>
      <c r="DK2424" s="9"/>
      <c r="DL2424" s="9"/>
      <c r="DM2424" s="9"/>
      <c r="DN2424" s="9"/>
      <c r="DO2424" s="9"/>
      <c r="DP2424" s="9"/>
      <c r="DQ2424" s="9"/>
    </row>
    <row r="2425" spans="1:121" hidden="1">
      <c r="A2425" s="9"/>
      <c r="B2425" s="9"/>
      <c r="C2425" s="9"/>
      <c r="D2425" s="9"/>
      <c r="E2425" s="9"/>
      <c r="F2425" s="9"/>
      <c r="G2425" s="9"/>
      <c r="H2425" s="9"/>
      <c r="I2425" s="9"/>
      <c r="J2425" s="9"/>
      <c r="K2425" s="9"/>
      <c r="L2425" s="9"/>
      <c r="M2425" s="9"/>
      <c r="N2425" s="9"/>
      <c r="O2425" s="9"/>
      <c r="P2425" s="9"/>
      <c r="Q2425" s="9"/>
      <c r="R2425" s="9"/>
      <c r="S2425" s="9"/>
      <c r="T2425" s="9"/>
      <c r="U2425" s="9"/>
      <c r="V2425" s="9"/>
      <c r="W2425" s="9"/>
      <c r="X2425" s="9"/>
      <c r="Y2425" s="9"/>
      <c r="Z2425" s="9"/>
      <c r="AA2425" s="9"/>
      <c r="AB2425" s="9"/>
      <c r="AC2425" s="9"/>
      <c r="AD2425" s="9"/>
      <c r="AE2425" s="9"/>
      <c r="AF2425" s="9"/>
      <c r="AG2425" s="9"/>
      <c r="AH2425" s="9"/>
      <c r="AI2425" s="9"/>
      <c r="AJ2425" s="9"/>
      <c r="AK2425" s="9"/>
      <c r="AL2425" s="9"/>
      <c r="AM2425" s="9"/>
      <c r="AN2425" s="9"/>
      <c r="AO2425" s="9"/>
      <c r="AP2425" s="9"/>
      <c r="AQ2425" s="9"/>
      <c r="AR2425" s="9"/>
      <c r="AS2425" s="9"/>
      <c r="AT2425" s="9"/>
      <c r="AU2425" s="9"/>
      <c r="AV2425" s="9"/>
      <c r="AW2425" s="9"/>
      <c r="AX2425" s="9"/>
      <c r="AY2425" s="9"/>
      <c r="AZ2425" s="9"/>
      <c r="BA2425" s="9"/>
      <c r="BB2425" s="9"/>
      <c r="BC2425" s="9"/>
      <c r="BD2425" s="9"/>
      <c r="BE2425" s="9"/>
      <c r="BF2425" s="9"/>
      <c r="BG2425" s="9"/>
      <c r="BH2425" s="9"/>
      <c r="BI2425" s="9"/>
      <c r="BJ2425" s="9"/>
      <c r="BK2425" s="9"/>
      <c r="BL2425" s="9"/>
      <c r="BM2425" s="9"/>
      <c r="BN2425" s="9"/>
      <c r="BO2425" s="9"/>
      <c r="BP2425" s="9"/>
      <c r="BQ2425" s="9"/>
      <c r="BR2425" s="9"/>
      <c r="BS2425" s="9"/>
      <c r="BT2425" s="9"/>
      <c r="BU2425" s="9"/>
      <c r="BV2425" s="9"/>
      <c r="BW2425" s="9"/>
      <c r="BX2425" s="9"/>
      <c r="BY2425" s="9"/>
      <c r="BZ2425" s="9"/>
      <c r="CA2425" s="9"/>
      <c r="CB2425" s="9"/>
      <c r="CC2425" s="9"/>
      <c r="CD2425" s="9"/>
      <c r="CE2425" s="9"/>
      <c r="CF2425" s="9"/>
      <c r="CG2425" s="9"/>
      <c r="CH2425" s="9"/>
      <c r="CI2425" s="9"/>
      <c r="CJ2425" s="9"/>
      <c r="CK2425" s="9"/>
      <c r="CL2425" s="9"/>
      <c r="CM2425" s="9"/>
      <c r="CN2425" s="9"/>
      <c r="CO2425" s="9"/>
      <c r="CP2425" s="9"/>
      <c r="CQ2425" s="9"/>
      <c r="CR2425" s="9"/>
      <c r="CS2425" s="9"/>
      <c r="CT2425" s="9"/>
      <c r="CU2425" s="9"/>
      <c r="CV2425" s="9"/>
      <c r="CW2425" s="9"/>
      <c r="CX2425" s="9"/>
      <c r="CY2425" s="9"/>
      <c r="CZ2425" s="9"/>
      <c r="DA2425" s="9"/>
      <c r="DB2425" s="9"/>
      <c r="DC2425" s="9"/>
      <c r="DD2425" s="9"/>
      <c r="DE2425" s="9"/>
      <c r="DF2425" s="9"/>
      <c r="DG2425" s="9"/>
      <c r="DH2425" s="9"/>
      <c r="DI2425" s="9"/>
      <c r="DJ2425" s="9"/>
      <c r="DK2425" s="9"/>
      <c r="DL2425" s="9"/>
      <c r="DM2425" s="9"/>
      <c r="DN2425" s="9"/>
      <c r="DO2425" s="9"/>
      <c r="DP2425" s="9"/>
      <c r="DQ2425" s="9"/>
    </row>
    <row r="2426" spans="1:121" hidden="1">
      <c r="A2426" s="9"/>
      <c r="B2426" s="9"/>
      <c r="C2426" s="9"/>
      <c r="D2426" s="9"/>
      <c r="E2426" s="9"/>
      <c r="F2426" s="9"/>
      <c r="G2426" s="9"/>
      <c r="H2426" s="9"/>
      <c r="I2426" s="9"/>
      <c r="J2426" s="9"/>
      <c r="K2426" s="9"/>
      <c r="L2426" s="9"/>
      <c r="M2426" s="9"/>
      <c r="N2426" s="9"/>
      <c r="O2426" s="9"/>
      <c r="P2426" s="9"/>
      <c r="Q2426" s="9"/>
      <c r="R2426" s="9"/>
      <c r="S2426" s="9"/>
      <c r="T2426" s="9"/>
      <c r="U2426" s="9"/>
      <c r="V2426" s="9"/>
      <c r="W2426" s="9"/>
      <c r="X2426" s="9"/>
      <c r="Y2426" s="9"/>
      <c r="Z2426" s="9"/>
      <c r="AA2426" s="9"/>
      <c r="AB2426" s="9"/>
      <c r="AC2426" s="9"/>
      <c r="AD2426" s="9"/>
      <c r="AE2426" s="9"/>
      <c r="AF2426" s="9"/>
      <c r="AG2426" s="9"/>
      <c r="AH2426" s="9"/>
      <c r="AI2426" s="9"/>
      <c r="AJ2426" s="9"/>
      <c r="AK2426" s="9"/>
      <c r="AL2426" s="9"/>
      <c r="AM2426" s="9"/>
      <c r="AN2426" s="9"/>
      <c r="AO2426" s="9"/>
      <c r="AP2426" s="9"/>
      <c r="AQ2426" s="9"/>
      <c r="AR2426" s="9"/>
      <c r="AS2426" s="9"/>
      <c r="AT2426" s="9"/>
      <c r="AU2426" s="9"/>
      <c r="AV2426" s="9"/>
      <c r="AW2426" s="9"/>
      <c r="AX2426" s="9"/>
      <c r="AY2426" s="9"/>
      <c r="AZ2426" s="9"/>
      <c r="BA2426" s="9"/>
      <c r="BB2426" s="9"/>
      <c r="BC2426" s="9"/>
      <c r="BD2426" s="9"/>
      <c r="BE2426" s="9"/>
      <c r="BF2426" s="9"/>
      <c r="BG2426" s="9"/>
      <c r="BH2426" s="9"/>
      <c r="BI2426" s="9"/>
      <c r="BJ2426" s="9"/>
      <c r="BK2426" s="9"/>
      <c r="BL2426" s="9"/>
      <c r="BM2426" s="9"/>
      <c r="BN2426" s="9"/>
      <c r="BO2426" s="9"/>
      <c r="BP2426" s="9"/>
      <c r="BQ2426" s="9"/>
      <c r="BR2426" s="9"/>
      <c r="BS2426" s="9"/>
      <c r="BT2426" s="9"/>
      <c r="BU2426" s="9"/>
      <c r="BV2426" s="9"/>
      <c r="BW2426" s="9"/>
      <c r="BX2426" s="9"/>
      <c r="BY2426" s="9"/>
      <c r="BZ2426" s="9"/>
      <c r="CA2426" s="9"/>
      <c r="CB2426" s="9"/>
      <c r="CC2426" s="9"/>
      <c r="CD2426" s="9"/>
      <c r="CE2426" s="9"/>
      <c r="CF2426" s="9"/>
      <c r="CG2426" s="9"/>
      <c r="CH2426" s="9"/>
      <c r="CI2426" s="9"/>
      <c r="CJ2426" s="9"/>
      <c r="CK2426" s="9"/>
      <c r="CL2426" s="9"/>
      <c r="CM2426" s="9"/>
      <c r="CN2426" s="9"/>
      <c r="CO2426" s="9"/>
      <c r="CP2426" s="9"/>
      <c r="CQ2426" s="9"/>
      <c r="CR2426" s="9"/>
      <c r="CS2426" s="9"/>
      <c r="CT2426" s="9"/>
      <c r="CU2426" s="9"/>
      <c r="CV2426" s="9"/>
      <c r="CW2426" s="9"/>
      <c r="CX2426" s="9"/>
      <c r="CY2426" s="9"/>
      <c r="CZ2426" s="9"/>
      <c r="DA2426" s="9"/>
      <c r="DB2426" s="9"/>
      <c r="DC2426" s="9"/>
      <c r="DD2426" s="9"/>
      <c r="DE2426" s="9"/>
      <c r="DF2426" s="9"/>
      <c r="DG2426" s="9"/>
      <c r="DH2426" s="9"/>
      <c r="DI2426" s="9"/>
      <c r="DJ2426" s="9"/>
      <c r="DK2426" s="9"/>
      <c r="DL2426" s="9"/>
      <c r="DM2426" s="9"/>
      <c r="DN2426" s="9"/>
      <c r="DO2426" s="9"/>
      <c r="DP2426" s="9"/>
      <c r="DQ2426" s="9"/>
    </row>
    <row r="2427" spans="1:121" hidden="1">
      <c r="A2427" s="9"/>
      <c r="B2427" s="9"/>
      <c r="C2427" s="9"/>
      <c r="D2427" s="9"/>
      <c r="E2427" s="9"/>
      <c r="F2427" s="9"/>
      <c r="G2427" s="9"/>
      <c r="H2427" s="9"/>
      <c r="I2427" s="9"/>
      <c r="J2427" s="9"/>
      <c r="K2427" s="9"/>
      <c r="L2427" s="9"/>
      <c r="M2427" s="9"/>
      <c r="N2427" s="9"/>
      <c r="O2427" s="9"/>
      <c r="P2427" s="9"/>
      <c r="Q2427" s="9"/>
      <c r="R2427" s="9"/>
      <c r="S2427" s="9"/>
      <c r="T2427" s="9"/>
      <c r="U2427" s="9"/>
      <c r="V2427" s="9"/>
      <c r="W2427" s="9"/>
      <c r="X2427" s="9"/>
      <c r="Y2427" s="9"/>
      <c r="Z2427" s="9"/>
      <c r="AA2427" s="9"/>
      <c r="AB2427" s="9"/>
      <c r="AC2427" s="9"/>
      <c r="AD2427" s="9"/>
      <c r="AE2427" s="9"/>
      <c r="AF2427" s="9"/>
      <c r="AG2427" s="9"/>
      <c r="AH2427" s="9"/>
      <c r="AI2427" s="9"/>
      <c r="AJ2427" s="9"/>
      <c r="AK2427" s="9"/>
      <c r="AL2427" s="9"/>
      <c r="AM2427" s="9"/>
      <c r="AN2427" s="9"/>
      <c r="AO2427" s="9"/>
      <c r="AP2427" s="9"/>
      <c r="AQ2427" s="9"/>
      <c r="AR2427" s="9"/>
      <c r="AS2427" s="9"/>
      <c r="AT2427" s="9"/>
      <c r="AU2427" s="9"/>
      <c r="AV2427" s="9"/>
      <c r="AW2427" s="9"/>
      <c r="AX2427" s="9"/>
      <c r="AY2427" s="9"/>
      <c r="AZ2427" s="9"/>
      <c r="BA2427" s="9"/>
      <c r="BB2427" s="9"/>
      <c r="BC2427" s="9"/>
      <c r="BD2427" s="9"/>
      <c r="BE2427" s="9"/>
      <c r="BF2427" s="9"/>
      <c r="BG2427" s="9"/>
      <c r="BH2427" s="9"/>
      <c r="BI2427" s="9"/>
      <c r="BJ2427" s="9"/>
      <c r="BK2427" s="9"/>
      <c r="BL2427" s="9"/>
      <c r="BM2427" s="9"/>
      <c r="BN2427" s="9"/>
      <c r="BO2427" s="9"/>
      <c r="BP2427" s="9"/>
      <c r="BQ2427" s="9"/>
      <c r="BR2427" s="9"/>
      <c r="BS2427" s="9"/>
      <c r="BT2427" s="9"/>
      <c r="BU2427" s="9"/>
      <c r="BV2427" s="9"/>
      <c r="BW2427" s="9"/>
      <c r="BX2427" s="9"/>
      <c r="BY2427" s="9"/>
      <c r="BZ2427" s="9"/>
      <c r="CA2427" s="9"/>
      <c r="CB2427" s="9"/>
      <c r="CC2427" s="9"/>
      <c r="CD2427" s="9"/>
      <c r="CE2427" s="9"/>
      <c r="CF2427" s="9"/>
      <c r="CG2427" s="9"/>
      <c r="CH2427" s="9"/>
      <c r="CI2427" s="9"/>
      <c r="CJ2427" s="9"/>
      <c r="CK2427" s="9"/>
      <c r="CL2427" s="9"/>
      <c r="CM2427" s="9"/>
      <c r="CN2427" s="9"/>
      <c r="CO2427" s="9"/>
      <c r="CP2427" s="9"/>
      <c r="CQ2427" s="9"/>
      <c r="CR2427" s="9"/>
      <c r="CS2427" s="9"/>
      <c r="CT2427" s="9"/>
      <c r="CU2427" s="9"/>
      <c r="CV2427" s="9"/>
      <c r="CW2427" s="9"/>
      <c r="CX2427" s="9"/>
      <c r="CY2427" s="9"/>
      <c r="CZ2427" s="9"/>
      <c r="DA2427" s="9"/>
      <c r="DB2427" s="9"/>
      <c r="DC2427" s="9"/>
      <c r="DD2427" s="9"/>
      <c r="DE2427" s="9"/>
      <c r="DF2427" s="9"/>
      <c r="DG2427" s="9"/>
      <c r="DH2427" s="9"/>
      <c r="DI2427" s="9"/>
      <c r="DJ2427" s="9"/>
      <c r="DK2427" s="9"/>
      <c r="DL2427" s="9"/>
      <c r="DM2427" s="9"/>
      <c r="DN2427" s="9"/>
      <c r="DO2427" s="9"/>
      <c r="DP2427" s="9"/>
      <c r="DQ2427" s="9"/>
    </row>
    <row r="2428" spans="1:121" hidden="1">
      <c r="A2428" s="9"/>
      <c r="B2428" s="9"/>
      <c r="C2428" s="9"/>
      <c r="D2428" s="9"/>
      <c r="E2428" s="9"/>
      <c r="F2428" s="9"/>
      <c r="G2428" s="9"/>
      <c r="H2428" s="9"/>
      <c r="I2428" s="9"/>
      <c r="J2428" s="9"/>
      <c r="K2428" s="9"/>
      <c r="L2428" s="9"/>
      <c r="M2428" s="9"/>
      <c r="N2428" s="9"/>
      <c r="O2428" s="9"/>
      <c r="P2428" s="9"/>
      <c r="Q2428" s="9"/>
      <c r="R2428" s="9"/>
      <c r="S2428" s="9"/>
      <c r="T2428" s="9"/>
      <c r="U2428" s="9"/>
      <c r="V2428" s="9"/>
      <c r="W2428" s="9"/>
      <c r="X2428" s="9"/>
      <c r="Y2428" s="9"/>
      <c r="Z2428" s="9"/>
      <c r="AA2428" s="9"/>
      <c r="AB2428" s="9"/>
      <c r="AC2428" s="9"/>
      <c r="AD2428" s="9"/>
      <c r="AE2428" s="9"/>
      <c r="AF2428" s="9"/>
      <c r="AG2428" s="9"/>
      <c r="AH2428" s="9"/>
      <c r="AI2428" s="9"/>
      <c r="AJ2428" s="9"/>
      <c r="AK2428" s="9"/>
      <c r="AL2428" s="9"/>
      <c r="AM2428" s="9"/>
      <c r="AN2428" s="9"/>
      <c r="AO2428" s="9"/>
      <c r="AP2428" s="9"/>
      <c r="AQ2428" s="9"/>
      <c r="AR2428" s="9"/>
      <c r="AS2428" s="9"/>
      <c r="AT2428" s="9"/>
      <c r="AU2428" s="9"/>
      <c r="AV2428" s="9"/>
      <c r="AW2428" s="9"/>
      <c r="AX2428" s="9"/>
      <c r="AY2428" s="9"/>
      <c r="AZ2428" s="9"/>
      <c r="BA2428" s="9"/>
      <c r="BB2428" s="9"/>
      <c r="BC2428" s="9"/>
      <c r="BD2428" s="9"/>
      <c r="BE2428" s="9"/>
      <c r="BF2428" s="9"/>
      <c r="BG2428" s="9"/>
      <c r="BH2428" s="9"/>
      <c r="BI2428" s="9"/>
      <c r="BJ2428" s="9"/>
      <c r="BK2428" s="9"/>
      <c r="BL2428" s="9"/>
      <c r="BM2428" s="9"/>
      <c r="BN2428" s="9"/>
      <c r="BO2428" s="9"/>
      <c r="BP2428" s="9"/>
      <c r="BQ2428" s="9"/>
      <c r="BR2428" s="9"/>
      <c r="BS2428" s="9"/>
      <c r="BT2428" s="9"/>
      <c r="BU2428" s="9"/>
      <c r="BV2428" s="9"/>
      <c r="BW2428" s="9"/>
      <c r="BX2428" s="9"/>
      <c r="BY2428" s="9"/>
      <c r="BZ2428" s="9"/>
      <c r="CA2428" s="9"/>
      <c r="CB2428" s="9"/>
      <c r="CC2428" s="9"/>
      <c r="CD2428" s="9"/>
      <c r="CE2428" s="9"/>
      <c r="CF2428" s="9"/>
      <c r="CG2428" s="9"/>
      <c r="CH2428" s="9"/>
      <c r="CI2428" s="9"/>
      <c r="CJ2428" s="9"/>
      <c r="CK2428" s="9"/>
      <c r="CL2428" s="9"/>
      <c r="CM2428" s="9"/>
      <c r="CN2428" s="9"/>
      <c r="CO2428" s="9"/>
      <c r="CP2428" s="9"/>
      <c r="CQ2428" s="9"/>
      <c r="CR2428" s="9"/>
      <c r="CS2428" s="9"/>
      <c r="CT2428" s="9"/>
      <c r="CU2428" s="9"/>
      <c r="CV2428" s="9"/>
      <c r="CW2428" s="9"/>
      <c r="CX2428" s="9"/>
      <c r="CY2428" s="9"/>
      <c r="CZ2428" s="9"/>
      <c r="DA2428" s="9"/>
      <c r="DB2428" s="9"/>
      <c r="DC2428" s="9"/>
      <c r="DD2428" s="9"/>
      <c r="DE2428" s="9"/>
      <c r="DF2428" s="9"/>
      <c r="DG2428" s="9"/>
      <c r="DH2428" s="9"/>
      <c r="DI2428" s="9"/>
      <c r="DJ2428" s="9"/>
      <c r="DK2428" s="9"/>
      <c r="DL2428" s="9"/>
      <c r="DM2428" s="9"/>
      <c r="DN2428" s="9"/>
      <c r="DO2428" s="9"/>
      <c r="DP2428" s="9"/>
      <c r="DQ2428" s="9"/>
    </row>
    <row r="2429" spans="1:121" hidden="1">
      <c r="A2429" s="9"/>
      <c r="B2429" s="9"/>
      <c r="C2429" s="9"/>
      <c r="D2429" s="9"/>
      <c r="E2429" s="9"/>
      <c r="F2429" s="9"/>
      <c r="G2429" s="9"/>
      <c r="H2429" s="9"/>
      <c r="I2429" s="9"/>
      <c r="J2429" s="9"/>
      <c r="K2429" s="9"/>
      <c r="L2429" s="9"/>
      <c r="M2429" s="9"/>
      <c r="N2429" s="9"/>
      <c r="O2429" s="9"/>
      <c r="P2429" s="9"/>
      <c r="Q2429" s="9"/>
      <c r="R2429" s="9"/>
      <c r="S2429" s="9"/>
      <c r="T2429" s="9"/>
      <c r="U2429" s="9"/>
      <c r="V2429" s="9"/>
      <c r="W2429" s="9"/>
      <c r="X2429" s="9"/>
      <c r="Y2429" s="9"/>
      <c r="Z2429" s="9"/>
      <c r="AA2429" s="9"/>
      <c r="AB2429" s="9"/>
      <c r="AC2429" s="9"/>
      <c r="AD2429" s="9"/>
      <c r="AE2429" s="9"/>
      <c r="AF2429" s="9"/>
      <c r="AG2429" s="9"/>
      <c r="AH2429" s="9"/>
      <c r="AI2429" s="9"/>
      <c r="AJ2429" s="9"/>
      <c r="AK2429" s="9"/>
      <c r="AL2429" s="9"/>
      <c r="AM2429" s="9"/>
      <c r="AN2429" s="9"/>
      <c r="AO2429" s="9"/>
      <c r="AP2429" s="9"/>
      <c r="AQ2429" s="9"/>
      <c r="AR2429" s="9"/>
      <c r="AS2429" s="9"/>
      <c r="AT2429" s="9"/>
      <c r="AU2429" s="9"/>
      <c r="AV2429" s="9"/>
      <c r="AW2429" s="9"/>
      <c r="AX2429" s="9"/>
      <c r="AY2429" s="9"/>
      <c r="AZ2429" s="9"/>
      <c r="BA2429" s="9"/>
      <c r="BB2429" s="9"/>
      <c r="BC2429" s="9"/>
      <c r="BD2429" s="9"/>
      <c r="BE2429" s="9"/>
      <c r="BF2429" s="9"/>
      <c r="BG2429" s="9"/>
      <c r="BH2429" s="9"/>
      <c r="BI2429" s="9"/>
      <c r="BJ2429" s="9"/>
      <c r="BK2429" s="9"/>
      <c r="BL2429" s="9"/>
      <c r="BM2429" s="9"/>
      <c r="BN2429" s="9"/>
      <c r="BO2429" s="9"/>
      <c r="BP2429" s="9"/>
      <c r="BQ2429" s="9"/>
      <c r="BR2429" s="9"/>
      <c r="BS2429" s="9"/>
      <c r="BT2429" s="9"/>
      <c r="BU2429" s="9"/>
      <c r="BV2429" s="9"/>
      <c r="BW2429" s="9"/>
      <c r="BX2429" s="9"/>
      <c r="BY2429" s="9"/>
      <c r="BZ2429" s="9"/>
      <c r="CA2429" s="9"/>
      <c r="CB2429" s="9"/>
      <c r="CC2429" s="9"/>
      <c r="CD2429" s="9"/>
      <c r="CE2429" s="9"/>
      <c r="CF2429" s="9"/>
      <c r="CG2429" s="9"/>
      <c r="CH2429" s="9"/>
      <c r="CI2429" s="9"/>
      <c r="CJ2429" s="9"/>
      <c r="CK2429" s="9"/>
      <c r="CL2429" s="9"/>
      <c r="CM2429" s="9"/>
      <c r="CN2429" s="9"/>
      <c r="CO2429" s="9"/>
      <c r="CP2429" s="9"/>
      <c r="CQ2429" s="9"/>
      <c r="CR2429" s="9"/>
      <c r="CS2429" s="9"/>
      <c r="CT2429" s="9"/>
      <c r="CU2429" s="9"/>
      <c r="CV2429" s="9"/>
      <c r="CW2429" s="9"/>
      <c r="CX2429" s="9"/>
      <c r="CY2429" s="9"/>
      <c r="CZ2429" s="9"/>
      <c r="DA2429" s="9"/>
      <c r="DB2429" s="9"/>
      <c r="DC2429" s="9"/>
      <c r="DD2429" s="9"/>
      <c r="DE2429" s="9"/>
      <c r="DF2429" s="9"/>
      <c r="DG2429" s="9"/>
      <c r="DH2429" s="9"/>
      <c r="DI2429" s="9"/>
      <c r="DJ2429" s="9"/>
      <c r="DK2429" s="9"/>
      <c r="DL2429" s="9"/>
      <c r="DM2429" s="9"/>
      <c r="DN2429" s="9"/>
      <c r="DO2429" s="9"/>
      <c r="DP2429" s="9"/>
      <c r="DQ2429" s="9"/>
    </row>
    <row r="2430" spans="1:121" hidden="1">
      <c r="A2430" s="9"/>
      <c r="B2430" s="9"/>
      <c r="C2430" s="9"/>
      <c r="D2430" s="9"/>
      <c r="E2430" s="9"/>
      <c r="F2430" s="9"/>
      <c r="G2430" s="9"/>
      <c r="H2430" s="9"/>
      <c r="I2430" s="9"/>
      <c r="J2430" s="9"/>
      <c r="K2430" s="9"/>
      <c r="L2430" s="9"/>
      <c r="M2430" s="9"/>
      <c r="N2430" s="9"/>
      <c r="O2430" s="9"/>
      <c r="P2430" s="9"/>
      <c r="Q2430" s="9"/>
      <c r="R2430" s="9"/>
      <c r="S2430" s="9"/>
      <c r="T2430" s="9"/>
      <c r="U2430" s="9"/>
      <c r="V2430" s="9"/>
      <c r="W2430" s="9"/>
      <c r="X2430" s="9"/>
      <c r="Y2430" s="9"/>
      <c r="Z2430" s="9"/>
      <c r="AA2430" s="9"/>
      <c r="AB2430" s="9"/>
      <c r="AC2430" s="9"/>
      <c r="AD2430" s="9"/>
      <c r="AE2430" s="9"/>
      <c r="AF2430" s="9"/>
      <c r="AG2430" s="9"/>
      <c r="AH2430" s="9"/>
      <c r="AI2430" s="9"/>
      <c r="AJ2430" s="9"/>
      <c r="AK2430" s="9"/>
      <c r="AL2430" s="9"/>
      <c r="AM2430" s="9"/>
      <c r="AN2430" s="9"/>
      <c r="AO2430" s="9"/>
      <c r="AP2430" s="9"/>
      <c r="AQ2430" s="9"/>
      <c r="AR2430" s="9"/>
      <c r="AS2430" s="9"/>
      <c r="AT2430" s="9"/>
      <c r="AU2430" s="9"/>
      <c r="AV2430" s="9"/>
      <c r="AW2430" s="9"/>
      <c r="AX2430" s="9"/>
      <c r="AY2430" s="9"/>
      <c r="AZ2430" s="9"/>
      <c r="BA2430" s="9"/>
      <c r="BB2430" s="9"/>
      <c r="BC2430" s="9"/>
      <c r="BD2430" s="9"/>
      <c r="BE2430" s="9"/>
      <c r="BF2430" s="9"/>
      <c r="BG2430" s="9"/>
      <c r="BH2430" s="9"/>
      <c r="BI2430" s="9"/>
      <c r="BJ2430" s="9"/>
      <c r="BK2430" s="9"/>
      <c r="BL2430" s="9"/>
      <c r="BM2430" s="9"/>
      <c r="BN2430" s="9"/>
      <c r="BO2430" s="9"/>
      <c r="BP2430" s="9"/>
      <c r="BQ2430" s="9"/>
      <c r="BR2430" s="9"/>
      <c r="BS2430" s="9"/>
      <c r="BT2430" s="9"/>
      <c r="BU2430" s="9"/>
      <c r="BV2430" s="9"/>
      <c r="BW2430" s="9"/>
      <c r="BX2430" s="9"/>
      <c r="BY2430" s="9"/>
      <c r="BZ2430" s="9"/>
      <c r="CA2430" s="9"/>
      <c r="CB2430" s="9"/>
      <c r="CC2430" s="9"/>
      <c r="CD2430" s="9"/>
      <c r="CE2430" s="9"/>
      <c r="CF2430" s="9"/>
      <c r="CG2430" s="9"/>
      <c r="CH2430" s="9"/>
      <c r="CI2430" s="9"/>
      <c r="CJ2430" s="9"/>
      <c r="CK2430" s="9"/>
      <c r="CL2430" s="9"/>
      <c r="CM2430" s="9"/>
      <c r="CN2430" s="9"/>
      <c r="CO2430" s="9"/>
      <c r="CP2430" s="9"/>
      <c r="CQ2430" s="9"/>
      <c r="CR2430" s="9"/>
      <c r="CS2430" s="9"/>
      <c r="CT2430" s="9"/>
      <c r="CU2430" s="9"/>
      <c r="CV2430" s="9"/>
      <c r="CW2430" s="9"/>
      <c r="CX2430" s="9"/>
      <c r="CY2430" s="9"/>
      <c r="CZ2430" s="9"/>
      <c r="DA2430" s="9"/>
      <c r="DB2430" s="9"/>
      <c r="DC2430" s="9"/>
      <c r="DD2430" s="9"/>
      <c r="DE2430" s="9"/>
      <c r="DF2430" s="9"/>
      <c r="DG2430" s="9"/>
      <c r="DH2430" s="9"/>
      <c r="DI2430" s="9"/>
      <c r="DJ2430" s="9"/>
      <c r="DK2430" s="9"/>
      <c r="DL2430" s="9"/>
      <c r="DM2430" s="9"/>
      <c r="DN2430" s="9"/>
      <c r="DO2430" s="9"/>
      <c r="DP2430" s="9"/>
      <c r="DQ2430" s="9"/>
    </row>
    <row r="2431" spans="1:121" hidden="1">
      <c r="A2431" s="9"/>
      <c r="B2431" s="9"/>
      <c r="C2431" s="9"/>
      <c r="D2431" s="9"/>
      <c r="E2431" s="9"/>
      <c r="F2431" s="9"/>
      <c r="G2431" s="9"/>
      <c r="H2431" s="9"/>
      <c r="I2431" s="9"/>
      <c r="J2431" s="9"/>
      <c r="K2431" s="9"/>
      <c r="L2431" s="9"/>
      <c r="M2431" s="9"/>
      <c r="N2431" s="9"/>
      <c r="O2431" s="9"/>
      <c r="P2431" s="9"/>
      <c r="Q2431" s="9"/>
      <c r="R2431" s="9"/>
      <c r="S2431" s="9"/>
      <c r="T2431" s="9"/>
      <c r="U2431" s="9"/>
      <c r="V2431" s="9"/>
      <c r="W2431" s="9"/>
      <c r="X2431" s="9"/>
      <c r="Y2431" s="9"/>
      <c r="Z2431" s="9"/>
      <c r="AA2431" s="9"/>
      <c r="AB2431" s="9"/>
      <c r="AC2431" s="9"/>
      <c r="AD2431" s="9"/>
      <c r="AE2431" s="9"/>
      <c r="AF2431" s="9"/>
      <c r="AG2431" s="9"/>
      <c r="AH2431" s="9"/>
      <c r="AI2431" s="9"/>
      <c r="AJ2431" s="9"/>
      <c r="AK2431" s="9"/>
      <c r="AL2431" s="9"/>
      <c r="AM2431" s="9"/>
      <c r="AN2431" s="9"/>
      <c r="AO2431" s="9"/>
      <c r="AP2431" s="9"/>
      <c r="AQ2431" s="9"/>
      <c r="AR2431" s="9"/>
      <c r="AS2431" s="9"/>
      <c r="AT2431" s="9"/>
      <c r="AU2431" s="9"/>
      <c r="AV2431" s="9"/>
      <c r="AW2431" s="9"/>
      <c r="AX2431" s="9"/>
      <c r="AY2431" s="9"/>
      <c r="AZ2431" s="9"/>
      <c r="BA2431" s="9"/>
      <c r="BB2431" s="9"/>
      <c r="BC2431" s="9"/>
      <c r="BD2431" s="9"/>
      <c r="BE2431" s="9"/>
      <c r="BF2431" s="9"/>
      <c r="BG2431" s="9"/>
      <c r="BH2431" s="9"/>
      <c r="BI2431" s="9"/>
      <c r="BJ2431" s="9"/>
      <c r="BK2431" s="9"/>
      <c r="BL2431" s="9"/>
      <c r="BM2431" s="9"/>
      <c r="BN2431" s="9"/>
      <c r="BO2431" s="9"/>
      <c r="BP2431" s="9"/>
      <c r="BQ2431" s="9"/>
      <c r="BR2431" s="9"/>
      <c r="BS2431" s="9"/>
      <c r="BT2431" s="9"/>
      <c r="BU2431" s="9"/>
      <c r="BV2431" s="9"/>
      <c r="BW2431" s="9"/>
      <c r="BX2431" s="9"/>
      <c r="BY2431" s="9"/>
      <c r="BZ2431" s="9"/>
      <c r="CA2431" s="9"/>
      <c r="CB2431" s="9"/>
      <c r="CC2431" s="9"/>
      <c r="CD2431" s="9"/>
      <c r="CE2431" s="9"/>
      <c r="CF2431" s="9"/>
      <c r="CG2431" s="9"/>
      <c r="CH2431" s="9"/>
      <c r="CI2431" s="9"/>
      <c r="CJ2431" s="9"/>
      <c r="CK2431" s="9"/>
      <c r="CL2431" s="9"/>
      <c r="CM2431" s="9"/>
      <c r="CN2431" s="9"/>
      <c r="CO2431" s="9"/>
      <c r="CP2431" s="9"/>
      <c r="CQ2431" s="9"/>
      <c r="CR2431" s="9"/>
      <c r="CS2431" s="9"/>
      <c r="CT2431" s="9"/>
      <c r="CU2431" s="9"/>
      <c r="CV2431" s="9"/>
      <c r="CW2431" s="9"/>
      <c r="CX2431" s="9"/>
      <c r="CY2431" s="9"/>
      <c r="CZ2431" s="9"/>
      <c r="DA2431" s="9"/>
      <c r="DB2431" s="9"/>
      <c r="DC2431" s="9"/>
      <c r="DD2431" s="9"/>
      <c r="DE2431" s="9"/>
      <c r="DF2431" s="9"/>
      <c r="DG2431" s="9"/>
      <c r="DH2431" s="9"/>
      <c r="DI2431" s="9"/>
      <c r="DJ2431" s="9"/>
      <c r="DK2431" s="9"/>
      <c r="DL2431" s="9"/>
      <c r="DM2431" s="9"/>
      <c r="DN2431" s="9"/>
      <c r="DO2431" s="9"/>
      <c r="DP2431" s="9"/>
      <c r="DQ2431" s="9"/>
    </row>
    <row r="2432" spans="1:121" hidden="1">
      <c r="A2432" s="9"/>
      <c r="B2432" s="9"/>
      <c r="C2432" s="9"/>
      <c r="D2432" s="9"/>
      <c r="E2432" s="9"/>
      <c r="F2432" s="9"/>
      <c r="G2432" s="9"/>
      <c r="H2432" s="9"/>
      <c r="I2432" s="9"/>
      <c r="J2432" s="9"/>
      <c r="K2432" s="9"/>
      <c r="L2432" s="9"/>
      <c r="M2432" s="9"/>
      <c r="N2432" s="9"/>
      <c r="O2432" s="9"/>
      <c r="P2432" s="9"/>
      <c r="Q2432" s="9"/>
      <c r="R2432" s="9"/>
      <c r="S2432" s="9"/>
      <c r="T2432" s="9"/>
      <c r="U2432" s="9"/>
      <c r="V2432" s="9"/>
      <c r="W2432" s="9"/>
      <c r="X2432" s="9"/>
      <c r="Y2432" s="9"/>
      <c r="Z2432" s="9"/>
      <c r="AA2432" s="9"/>
      <c r="AB2432" s="9"/>
      <c r="AC2432" s="9"/>
      <c r="AD2432" s="9"/>
      <c r="AE2432" s="9"/>
      <c r="AF2432" s="9"/>
      <c r="AG2432" s="9"/>
      <c r="AH2432" s="9"/>
      <c r="AI2432" s="9"/>
      <c r="AJ2432" s="9"/>
      <c r="AK2432" s="9"/>
      <c r="AL2432" s="9"/>
      <c r="AM2432" s="9"/>
      <c r="AN2432" s="9"/>
      <c r="AO2432" s="9"/>
      <c r="AP2432" s="9"/>
      <c r="AQ2432" s="9"/>
      <c r="AR2432" s="9"/>
      <c r="AS2432" s="9"/>
      <c r="AT2432" s="9"/>
      <c r="AU2432" s="9"/>
      <c r="AV2432" s="9"/>
      <c r="AW2432" s="9"/>
      <c r="AX2432" s="9"/>
      <c r="AY2432" s="9"/>
      <c r="AZ2432" s="9"/>
      <c r="BA2432" s="9"/>
      <c r="BB2432" s="9"/>
      <c r="BC2432" s="9"/>
      <c r="BD2432" s="9"/>
      <c r="BE2432" s="9"/>
      <c r="BF2432" s="9"/>
      <c r="BG2432" s="9"/>
      <c r="BH2432" s="9"/>
      <c r="BI2432" s="9"/>
      <c r="BJ2432" s="9"/>
      <c r="BK2432" s="9"/>
      <c r="BL2432" s="9"/>
      <c r="BM2432" s="9"/>
      <c r="BN2432" s="9"/>
      <c r="BO2432" s="9"/>
      <c r="BP2432" s="9"/>
      <c r="BQ2432" s="9"/>
      <c r="BR2432" s="9"/>
      <c r="BS2432" s="9"/>
      <c r="BT2432" s="9"/>
      <c r="BU2432" s="9"/>
      <c r="BV2432" s="9"/>
      <c r="BW2432" s="9"/>
      <c r="BX2432" s="9"/>
      <c r="BY2432" s="9"/>
      <c r="BZ2432" s="9"/>
      <c r="CA2432" s="9"/>
      <c r="CB2432" s="9"/>
      <c r="CC2432" s="9"/>
      <c r="CD2432" s="9"/>
      <c r="CE2432" s="9"/>
      <c r="CF2432" s="9"/>
      <c r="CG2432" s="9"/>
      <c r="CH2432" s="9"/>
      <c r="CI2432" s="9"/>
      <c r="CJ2432" s="9"/>
      <c r="CK2432" s="9"/>
      <c r="CL2432" s="9"/>
      <c r="CM2432" s="9"/>
      <c r="CN2432" s="9"/>
      <c r="CO2432" s="9"/>
      <c r="CP2432" s="9"/>
      <c r="CQ2432" s="9"/>
      <c r="CR2432" s="9"/>
      <c r="CS2432" s="9"/>
      <c r="CT2432" s="9"/>
      <c r="CU2432" s="9"/>
      <c r="CV2432" s="9"/>
      <c r="CW2432" s="9"/>
      <c r="CX2432" s="9"/>
      <c r="CY2432" s="9"/>
      <c r="CZ2432" s="9"/>
      <c r="DA2432" s="9"/>
      <c r="DB2432" s="9"/>
      <c r="DC2432" s="9"/>
      <c r="DD2432" s="9"/>
      <c r="DE2432" s="9"/>
      <c r="DF2432" s="9"/>
      <c r="DG2432" s="9"/>
      <c r="DH2432" s="9"/>
      <c r="DI2432" s="9"/>
      <c r="DJ2432" s="9"/>
      <c r="DK2432" s="9"/>
      <c r="DL2432" s="9"/>
      <c r="DM2432" s="9"/>
      <c r="DN2432" s="9"/>
      <c r="DO2432" s="9"/>
      <c r="DP2432" s="9"/>
      <c r="DQ2432" s="9"/>
    </row>
    <row r="2433" spans="1:121" hidden="1">
      <c r="A2433" s="9"/>
      <c r="B2433" s="9"/>
      <c r="C2433" s="9"/>
      <c r="D2433" s="9"/>
      <c r="E2433" s="9"/>
      <c r="F2433" s="9"/>
      <c r="G2433" s="9"/>
      <c r="H2433" s="9"/>
      <c r="I2433" s="9"/>
      <c r="J2433" s="9"/>
      <c r="K2433" s="9"/>
      <c r="L2433" s="9"/>
      <c r="M2433" s="9"/>
      <c r="N2433" s="9"/>
      <c r="O2433" s="9"/>
      <c r="P2433" s="9"/>
      <c r="Q2433" s="9"/>
      <c r="R2433" s="9"/>
      <c r="S2433" s="9"/>
      <c r="T2433" s="9"/>
      <c r="U2433" s="9"/>
      <c r="V2433" s="9"/>
      <c r="W2433" s="9"/>
      <c r="X2433" s="9"/>
      <c r="Y2433" s="9"/>
      <c r="Z2433" s="9"/>
      <c r="AA2433" s="9"/>
      <c r="AB2433" s="9"/>
      <c r="AC2433" s="9"/>
      <c r="AD2433" s="9"/>
      <c r="AE2433" s="9"/>
      <c r="AF2433" s="9"/>
      <c r="AG2433" s="9"/>
      <c r="AH2433" s="9"/>
      <c r="AI2433" s="9"/>
      <c r="AJ2433" s="9"/>
      <c r="AK2433" s="9"/>
      <c r="AL2433" s="9"/>
      <c r="AM2433" s="9"/>
      <c r="AN2433" s="9"/>
      <c r="AO2433" s="9"/>
      <c r="AP2433" s="9"/>
      <c r="AQ2433" s="9"/>
      <c r="AR2433" s="9"/>
      <c r="AS2433" s="9"/>
      <c r="AT2433" s="9"/>
      <c r="AU2433" s="9"/>
      <c r="AV2433" s="9"/>
      <c r="AW2433" s="9"/>
      <c r="AX2433" s="9"/>
      <c r="AY2433" s="9"/>
      <c r="AZ2433" s="9"/>
      <c r="BA2433" s="9"/>
      <c r="BB2433" s="9"/>
      <c r="BC2433" s="9"/>
      <c r="BD2433" s="9"/>
      <c r="BE2433" s="9"/>
      <c r="BF2433" s="9"/>
      <c r="BG2433" s="9"/>
      <c r="BH2433" s="9"/>
      <c r="BI2433" s="9"/>
      <c r="BJ2433" s="9"/>
      <c r="BK2433" s="9"/>
      <c r="BL2433" s="9"/>
      <c r="BM2433" s="9"/>
      <c r="BN2433" s="9"/>
      <c r="BO2433" s="9"/>
      <c r="BP2433" s="9"/>
      <c r="BQ2433" s="9"/>
      <c r="BR2433" s="9"/>
      <c r="BS2433" s="9"/>
      <c r="BT2433" s="9"/>
      <c r="BU2433" s="9"/>
      <c r="BV2433" s="9"/>
      <c r="BW2433" s="9"/>
      <c r="BX2433" s="9"/>
      <c r="BY2433" s="9"/>
      <c r="BZ2433" s="9"/>
      <c r="CA2433" s="9"/>
      <c r="CB2433" s="9"/>
      <c r="CC2433" s="9"/>
      <c r="CD2433" s="9"/>
      <c r="CE2433" s="9"/>
      <c r="CF2433" s="9"/>
      <c r="CG2433" s="9"/>
      <c r="CH2433" s="9"/>
      <c r="CI2433" s="9"/>
      <c r="CJ2433" s="9"/>
      <c r="CK2433" s="9"/>
      <c r="CL2433" s="9"/>
      <c r="CM2433" s="9"/>
      <c r="CN2433" s="9"/>
      <c r="CO2433" s="9"/>
      <c r="CP2433" s="9"/>
      <c r="CQ2433" s="9"/>
      <c r="CR2433" s="9"/>
      <c r="CS2433" s="9"/>
      <c r="CT2433" s="9"/>
      <c r="CU2433" s="9"/>
      <c r="CV2433" s="9"/>
      <c r="CW2433" s="9"/>
      <c r="CX2433" s="9"/>
      <c r="CY2433" s="9"/>
      <c r="CZ2433" s="9"/>
      <c r="DA2433" s="9"/>
      <c r="DB2433" s="9"/>
      <c r="DC2433" s="9"/>
      <c r="DD2433" s="9"/>
      <c r="DE2433" s="9"/>
      <c r="DF2433" s="9"/>
      <c r="DG2433" s="9"/>
      <c r="DH2433" s="9"/>
      <c r="DI2433" s="9"/>
      <c r="DJ2433" s="9"/>
      <c r="DK2433" s="9"/>
      <c r="DL2433" s="9"/>
      <c r="DM2433" s="9"/>
      <c r="DN2433" s="9"/>
      <c r="DO2433" s="9"/>
      <c r="DP2433" s="9"/>
      <c r="DQ2433" s="9"/>
    </row>
    <row r="2434" spans="1:121" hidden="1">
      <c r="A2434" s="9"/>
      <c r="B2434" s="9"/>
      <c r="C2434" s="9"/>
      <c r="D2434" s="9"/>
      <c r="E2434" s="9"/>
      <c r="F2434" s="9"/>
      <c r="G2434" s="9"/>
      <c r="H2434" s="9"/>
      <c r="I2434" s="9"/>
      <c r="J2434" s="9"/>
      <c r="K2434" s="9"/>
      <c r="L2434" s="9"/>
      <c r="M2434" s="9"/>
      <c r="N2434" s="9"/>
      <c r="O2434" s="9"/>
      <c r="P2434" s="9"/>
      <c r="Q2434" s="9"/>
      <c r="R2434" s="9"/>
      <c r="S2434" s="9"/>
      <c r="T2434" s="9"/>
      <c r="U2434" s="9"/>
      <c r="V2434" s="9"/>
      <c r="W2434" s="9"/>
      <c r="X2434" s="9"/>
      <c r="Y2434" s="9"/>
      <c r="Z2434" s="9"/>
      <c r="AA2434" s="9"/>
      <c r="AB2434" s="9"/>
      <c r="AC2434" s="9"/>
      <c r="AD2434" s="9"/>
      <c r="AE2434" s="9"/>
      <c r="AF2434" s="9"/>
      <c r="AG2434" s="9"/>
      <c r="AH2434" s="9"/>
      <c r="AI2434" s="9"/>
      <c r="AJ2434" s="9"/>
      <c r="AK2434" s="9"/>
      <c r="AL2434" s="9"/>
      <c r="AM2434" s="9"/>
      <c r="AN2434" s="9"/>
      <c r="AO2434" s="9"/>
      <c r="AP2434" s="9"/>
      <c r="AQ2434" s="9"/>
      <c r="AR2434" s="9"/>
      <c r="AS2434" s="9"/>
      <c r="AT2434" s="9"/>
      <c r="AU2434" s="9"/>
      <c r="AV2434" s="9"/>
      <c r="AW2434" s="9"/>
      <c r="AX2434" s="9"/>
      <c r="AY2434" s="9"/>
      <c r="AZ2434" s="9"/>
      <c r="BA2434" s="9"/>
      <c r="BB2434" s="9"/>
      <c r="BC2434" s="9"/>
      <c r="BD2434" s="9"/>
      <c r="BE2434" s="9"/>
      <c r="BF2434" s="9"/>
      <c r="BG2434" s="9"/>
      <c r="BH2434" s="9"/>
      <c r="BI2434" s="9"/>
      <c r="BJ2434" s="9"/>
      <c r="BK2434" s="9"/>
      <c r="BL2434" s="9"/>
      <c r="BM2434" s="9"/>
      <c r="BN2434" s="9"/>
      <c r="BO2434" s="9"/>
      <c r="BP2434" s="9"/>
      <c r="BQ2434" s="9"/>
      <c r="BR2434" s="9"/>
      <c r="BS2434" s="9"/>
      <c r="BT2434" s="9"/>
      <c r="BU2434" s="9"/>
      <c r="BV2434" s="9"/>
      <c r="BW2434" s="9"/>
      <c r="BX2434" s="9"/>
      <c r="BY2434" s="9"/>
      <c r="BZ2434" s="9"/>
      <c r="CA2434" s="9"/>
      <c r="CB2434" s="9"/>
      <c r="CC2434" s="9"/>
      <c r="CD2434" s="9"/>
      <c r="CE2434" s="9"/>
      <c r="CF2434" s="9"/>
      <c r="CG2434" s="9"/>
      <c r="CH2434" s="9"/>
      <c r="CI2434" s="9"/>
      <c r="CJ2434" s="9"/>
      <c r="CK2434" s="9"/>
      <c r="CL2434" s="9"/>
      <c r="CM2434" s="9"/>
      <c r="CN2434" s="9"/>
      <c r="CO2434" s="9"/>
      <c r="CP2434" s="9"/>
      <c r="CQ2434" s="9"/>
      <c r="CR2434" s="9"/>
      <c r="CS2434" s="9"/>
      <c r="CT2434" s="9"/>
      <c r="CU2434" s="9"/>
      <c r="CV2434" s="9"/>
      <c r="CW2434" s="9"/>
      <c r="CX2434" s="9"/>
      <c r="CY2434" s="9"/>
      <c r="CZ2434" s="9"/>
      <c r="DA2434" s="9"/>
      <c r="DB2434" s="9"/>
      <c r="DC2434" s="9"/>
      <c r="DD2434" s="9"/>
      <c r="DE2434" s="9"/>
      <c r="DF2434" s="9"/>
      <c r="DG2434" s="9"/>
      <c r="DH2434" s="9"/>
      <c r="DI2434" s="9"/>
      <c r="DJ2434" s="9"/>
      <c r="DK2434" s="9"/>
      <c r="DL2434" s="9"/>
      <c r="DM2434" s="9"/>
      <c r="DN2434" s="9"/>
      <c r="DO2434" s="9"/>
      <c r="DP2434" s="9"/>
      <c r="DQ2434" s="9"/>
    </row>
    <row r="2435" spans="1:121" hidden="1">
      <c r="A2435" s="9"/>
      <c r="B2435" s="9"/>
      <c r="C2435" s="9"/>
      <c r="D2435" s="9"/>
      <c r="E2435" s="9"/>
      <c r="F2435" s="9"/>
      <c r="G2435" s="9"/>
      <c r="H2435" s="9"/>
      <c r="I2435" s="9"/>
      <c r="J2435" s="9"/>
      <c r="K2435" s="9"/>
      <c r="L2435" s="9"/>
      <c r="M2435" s="9"/>
      <c r="N2435" s="9"/>
      <c r="O2435" s="9"/>
      <c r="P2435" s="9"/>
      <c r="Q2435" s="9"/>
      <c r="R2435" s="9"/>
      <c r="S2435" s="9"/>
      <c r="T2435" s="9"/>
      <c r="U2435" s="9"/>
      <c r="V2435" s="9"/>
      <c r="W2435" s="9"/>
      <c r="X2435" s="9"/>
      <c r="Y2435" s="9"/>
      <c r="Z2435" s="9"/>
      <c r="AA2435" s="9"/>
      <c r="AB2435" s="9"/>
      <c r="AC2435" s="9"/>
      <c r="AD2435" s="9"/>
      <c r="AE2435" s="9"/>
      <c r="AF2435" s="9"/>
      <c r="AG2435" s="9"/>
      <c r="AH2435" s="9"/>
      <c r="AI2435" s="9"/>
      <c r="AJ2435" s="9"/>
      <c r="AK2435" s="9"/>
      <c r="AL2435" s="9"/>
      <c r="AM2435" s="9"/>
      <c r="AN2435" s="9"/>
      <c r="AO2435" s="9"/>
      <c r="AP2435" s="9"/>
      <c r="AQ2435" s="9"/>
      <c r="AR2435" s="9"/>
      <c r="AS2435" s="9"/>
      <c r="AT2435" s="9"/>
      <c r="AU2435" s="9"/>
      <c r="AV2435" s="9"/>
      <c r="AW2435" s="9"/>
      <c r="AX2435" s="9"/>
      <c r="AY2435" s="9"/>
      <c r="AZ2435" s="9"/>
      <c r="BA2435" s="9"/>
      <c r="BB2435" s="9"/>
      <c r="BC2435" s="9"/>
      <c r="BD2435" s="9"/>
      <c r="BE2435" s="9"/>
      <c r="BF2435" s="9"/>
      <c r="BG2435" s="9"/>
      <c r="BH2435" s="9"/>
      <c r="BI2435" s="9"/>
      <c r="BJ2435" s="9"/>
      <c r="BK2435" s="9"/>
      <c r="BL2435" s="9"/>
      <c r="BM2435" s="9"/>
      <c r="BN2435" s="9"/>
      <c r="BO2435" s="9"/>
      <c r="BP2435" s="9"/>
      <c r="BQ2435" s="9"/>
      <c r="BR2435" s="9"/>
      <c r="BS2435" s="9"/>
      <c r="BT2435" s="9"/>
      <c r="BU2435" s="9"/>
      <c r="BV2435" s="9"/>
      <c r="BW2435" s="9"/>
      <c r="BX2435" s="9"/>
      <c r="BY2435" s="9"/>
      <c r="BZ2435" s="9"/>
      <c r="CA2435" s="9"/>
      <c r="CB2435" s="9"/>
      <c r="CC2435" s="9"/>
      <c r="CD2435" s="9"/>
      <c r="CE2435" s="9"/>
      <c r="CF2435" s="9"/>
      <c r="CG2435" s="9"/>
      <c r="CH2435" s="9"/>
      <c r="CI2435" s="9"/>
      <c r="CJ2435" s="9"/>
      <c r="CK2435" s="9"/>
      <c r="CL2435" s="9"/>
      <c r="CM2435" s="9"/>
      <c r="CN2435" s="9"/>
      <c r="CO2435" s="9"/>
      <c r="CP2435" s="9"/>
      <c r="CQ2435" s="9"/>
      <c r="CR2435" s="9"/>
      <c r="CS2435" s="9"/>
      <c r="CT2435" s="9"/>
      <c r="CU2435" s="9"/>
      <c r="CV2435" s="9"/>
      <c r="CW2435" s="9"/>
      <c r="CX2435" s="9"/>
      <c r="CY2435" s="9"/>
      <c r="CZ2435" s="9"/>
      <c r="DA2435" s="9"/>
      <c r="DB2435" s="9"/>
      <c r="DC2435" s="9"/>
      <c r="DD2435" s="9"/>
      <c r="DE2435" s="9"/>
      <c r="DF2435" s="9"/>
      <c r="DG2435" s="9"/>
      <c r="DH2435" s="9"/>
      <c r="DI2435" s="9"/>
      <c r="DJ2435" s="9"/>
      <c r="DK2435" s="9"/>
      <c r="DL2435" s="9"/>
      <c r="DM2435" s="9"/>
      <c r="DN2435" s="9"/>
      <c r="DO2435" s="9"/>
      <c r="DP2435" s="9"/>
      <c r="DQ2435" s="9"/>
    </row>
    <row r="2436" spans="1:121" hidden="1">
      <c r="A2436" s="9"/>
      <c r="B2436" s="9"/>
      <c r="C2436" s="9"/>
      <c r="D2436" s="9"/>
      <c r="E2436" s="9"/>
      <c r="F2436" s="9"/>
      <c r="G2436" s="9"/>
      <c r="H2436" s="9"/>
      <c r="I2436" s="9"/>
      <c r="J2436" s="9"/>
      <c r="K2436" s="9"/>
      <c r="L2436" s="9"/>
      <c r="M2436" s="9"/>
      <c r="N2436" s="9"/>
      <c r="O2436" s="9"/>
      <c r="P2436" s="9"/>
      <c r="Q2436" s="9"/>
      <c r="R2436" s="9"/>
      <c r="S2436" s="9"/>
      <c r="T2436" s="9"/>
      <c r="U2436" s="9"/>
      <c r="V2436" s="9"/>
      <c r="W2436" s="9"/>
      <c r="X2436" s="9"/>
      <c r="Y2436" s="9"/>
      <c r="Z2436" s="9"/>
      <c r="AA2436" s="9"/>
      <c r="AB2436" s="9"/>
      <c r="AC2436" s="9"/>
      <c r="AD2436" s="9"/>
      <c r="AE2436" s="9"/>
      <c r="AF2436" s="9"/>
      <c r="AG2436" s="9"/>
      <c r="AH2436" s="9"/>
      <c r="AI2436" s="9"/>
      <c r="AJ2436" s="9"/>
      <c r="AK2436" s="9"/>
      <c r="AL2436" s="9"/>
      <c r="AM2436" s="9"/>
      <c r="AN2436" s="9"/>
      <c r="AO2436" s="9"/>
      <c r="AP2436" s="9"/>
      <c r="AQ2436" s="9"/>
      <c r="AR2436" s="9"/>
      <c r="AS2436" s="9"/>
      <c r="AT2436" s="9"/>
      <c r="AU2436" s="9"/>
      <c r="AV2436" s="9"/>
      <c r="AW2436" s="9"/>
      <c r="AX2436" s="9"/>
      <c r="AY2436" s="9"/>
      <c r="AZ2436" s="9"/>
      <c r="BA2436" s="9"/>
      <c r="BB2436" s="9"/>
      <c r="BC2436" s="9"/>
      <c r="BD2436" s="9"/>
      <c r="BE2436" s="9"/>
      <c r="BF2436" s="9"/>
      <c r="BG2436" s="9"/>
      <c r="BH2436" s="9"/>
      <c r="BI2436" s="9"/>
      <c r="BJ2436" s="9"/>
      <c r="BK2436" s="9"/>
      <c r="BL2436" s="9"/>
      <c r="BM2436" s="9"/>
      <c r="BN2436" s="9"/>
      <c r="BO2436" s="9"/>
      <c r="BP2436" s="9"/>
      <c r="BQ2436" s="9"/>
      <c r="BR2436" s="9"/>
      <c r="BS2436" s="9"/>
      <c r="BT2436" s="9"/>
      <c r="BU2436" s="9"/>
      <c r="BV2436" s="9"/>
      <c r="BW2436" s="9"/>
      <c r="BX2436" s="9"/>
      <c r="BY2436" s="9"/>
      <c r="BZ2436" s="9"/>
      <c r="CA2436" s="9"/>
      <c r="CB2436" s="9"/>
      <c r="CC2436" s="9"/>
      <c r="CD2436" s="9"/>
      <c r="CE2436" s="9"/>
      <c r="CF2436" s="9"/>
      <c r="CG2436" s="9"/>
      <c r="CH2436" s="9"/>
      <c r="CI2436" s="9"/>
      <c r="CJ2436" s="9"/>
      <c r="CK2436" s="9"/>
      <c r="CL2436" s="9"/>
      <c r="CM2436" s="9"/>
      <c r="CN2436" s="9"/>
      <c r="CO2436" s="9"/>
      <c r="CP2436" s="9"/>
      <c r="CQ2436" s="9"/>
      <c r="CR2436" s="9"/>
      <c r="CS2436" s="9"/>
      <c r="CT2436" s="9"/>
      <c r="CU2436" s="9"/>
      <c r="CV2436" s="9"/>
      <c r="CW2436" s="9"/>
      <c r="CX2436" s="9"/>
      <c r="CY2436" s="9"/>
      <c r="CZ2436" s="9"/>
      <c r="DA2436" s="9"/>
      <c r="DB2436" s="9"/>
      <c r="DC2436" s="9"/>
      <c r="DD2436" s="9"/>
      <c r="DE2436" s="9"/>
      <c r="DF2436" s="9"/>
      <c r="DG2436" s="9"/>
      <c r="DH2436" s="9"/>
      <c r="DI2436" s="9"/>
      <c r="DJ2436" s="9"/>
      <c r="DK2436" s="9"/>
      <c r="DL2436" s="9"/>
      <c r="DM2436" s="9"/>
      <c r="DN2436" s="9"/>
      <c r="DO2436" s="9"/>
      <c r="DP2436" s="9"/>
      <c r="DQ2436" s="9"/>
    </row>
    <row r="2437" spans="1:121" hidden="1">
      <c r="A2437" s="9"/>
      <c r="B2437" s="9"/>
      <c r="C2437" s="9"/>
      <c r="D2437" s="9"/>
      <c r="E2437" s="9"/>
      <c r="F2437" s="9"/>
      <c r="G2437" s="9"/>
      <c r="H2437" s="9"/>
      <c r="I2437" s="9"/>
      <c r="J2437" s="9"/>
      <c r="K2437" s="9"/>
      <c r="L2437" s="9"/>
      <c r="M2437" s="9"/>
      <c r="N2437" s="9"/>
      <c r="O2437" s="9"/>
      <c r="P2437" s="9"/>
      <c r="Q2437" s="9"/>
      <c r="R2437" s="9"/>
      <c r="S2437" s="9"/>
      <c r="T2437" s="9"/>
      <c r="U2437" s="9"/>
      <c r="V2437" s="9"/>
      <c r="W2437" s="9"/>
      <c r="X2437" s="9"/>
      <c r="Y2437" s="9"/>
      <c r="Z2437" s="9"/>
      <c r="AA2437" s="9"/>
      <c r="AB2437" s="9"/>
      <c r="AC2437" s="9"/>
      <c r="AD2437" s="9"/>
      <c r="AE2437" s="9"/>
      <c r="AF2437" s="9"/>
      <c r="AG2437" s="9"/>
      <c r="AH2437" s="9"/>
      <c r="AI2437" s="9"/>
      <c r="AJ2437" s="9"/>
      <c r="AK2437" s="9"/>
      <c r="AL2437" s="9"/>
      <c r="AM2437" s="9"/>
      <c r="AN2437" s="9"/>
      <c r="AO2437" s="9"/>
      <c r="AP2437" s="9"/>
      <c r="AQ2437" s="9"/>
      <c r="AR2437" s="9"/>
      <c r="AS2437" s="9"/>
      <c r="AT2437" s="9"/>
      <c r="AU2437" s="9"/>
      <c r="AV2437" s="9"/>
      <c r="AW2437" s="9"/>
      <c r="AX2437" s="9"/>
      <c r="AY2437" s="9"/>
      <c r="AZ2437" s="9"/>
      <c r="BA2437" s="9"/>
      <c r="BB2437" s="9"/>
      <c r="BC2437" s="9"/>
      <c r="BD2437" s="9"/>
      <c r="BE2437" s="9"/>
      <c r="BF2437" s="9"/>
      <c r="BG2437" s="9"/>
      <c r="BH2437" s="9"/>
      <c r="BI2437" s="9"/>
      <c r="BJ2437" s="9"/>
      <c r="BK2437" s="9"/>
      <c r="BL2437" s="9"/>
      <c r="BM2437" s="9"/>
      <c r="BN2437" s="9"/>
      <c r="BO2437" s="9"/>
      <c r="BP2437" s="9"/>
      <c r="BQ2437" s="9"/>
      <c r="BR2437" s="9"/>
      <c r="BS2437" s="9"/>
      <c r="BT2437" s="9"/>
      <c r="BU2437" s="9"/>
      <c r="BV2437" s="9"/>
      <c r="BW2437" s="9"/>
      <c r="BX2437" s="9"/>
      <c r="BY2437" s="9"/>
      <c r="BZ2437" s="9"/>
      <c r="CA2437" s="9"/>
      <c r="CB2437" s="9"/>
      <c r="CC2437" s="9"/>
      <c r="CD2437" s="9"/>
      <c r="CE2437" s="9"/>
      <c r="CF2437" s="9"/>
      <c r="CG2437" s="9"/>
      <c r="CH2437" s="9"/>
      <c r="CI2437" s="9"/>
      <c r="CJ2437" s="9"/>
      <c r="CK2437" s="9"/>
      <c r="CL2437" s="9"/>
      <c r="CM2437" s="9"/>
      <c r="CN2437" s="9"/>
      <c r="CO2437" s="9"/>
      <c r="CP2437" s="9"/>
      <c r="CQ2437" s="9"/>
      <c r="CR2437" s="9"/>
      <c r="CS2437" s="9"/>
      <c r="CT2437" s="9"/>
      <c r="CU2437" s="9"/>
      <c r="CV2437" s="9"/>
      <c r="CW2437" s="9"/>
      <c r="CX2437" s="9"/>
      <c r="CY2437" s="9"/>
      <c r="CZ2437" s="9"/>
      <c r="DA2437" s="9"/>
      <c r="DB2437" s="9"/>
      <c r="DC2437" s="9"/>
      <c r="DD2437" s="9"/>
      <c r="DE2437" s="9"/>
      <c r="DF2437" s="9"/>
      <c r="DG2437" s="9"/>
      <c r="DH2437" s="9"/>
      <c r="DI2437" s="9"/>
      <c r="DJ2437" s="9"/>
      <c r="DK2437" s="9"/>
      <c r="DL2437" s="9"/>
      <c r="DM2437" s="9"/>
      <c r="DN2437" s="9"/>
      <c r="DO2437" s="9"/>
      <c r="DP2437" s="9"/>
      <c r="DQ2437" s="9"/>
    </row>
    <row r="2438" spans="1:121" hidden="1">
      <c r="A2438" s="9"/>
      <c r="B2438" s="9"/>
      <c r="C2438" s="9"/>
      <c r="D2438" s="9"/>
      <c r="E2438" s="9"/>
      <c r="F2438" s="9"/>
      <c r="G2438" s="9"/>
      <c r="H2438" s="9"/>
      <c r="I2438" s="9"/>
      <c r="J2438" s="9"/>
      <c r="K2438" s="9"/>
      <c r="L2438" s="9"/>
      <c r="M2438" s="9"/>
      <c r="N2438" s="9"/>
      <c r="O2438" s="9"/>
      <c r="P2438" s="9"/>
      <c r="Q2438" s="9"/>
      <c r="R2438" s="9"/>
      <c r="S2438" s="9"/>
      <c r="T2438" s="9"/>
      <c r="U2438" s="9"/>
      <c r="V2438" s="9"/>
      <c r="W2438" s="9"/>
      <c r="X2438" s="9"/>
      <c r="Y2438" s="9"/>
      <c r="Z2438" s="9"/>
      <c r="AA2438" s="9"/>
      <c r="AB2438" s="9"/>
      <c r="AC2438" s="9"/>
      <c r="AD2438" s="9"/>
      <c r="AE2438" s="9"/>
      <c r="AF2438" s="9"/>
      <c r="AG2438" s="9"/>
      <c r="AH2438" s="9"/>
      <c r="AI2438" s="9"/>
      <c r="AJ2438" s="9"/>
      <c r="AK2438" s="9"/>
      <c r="AL2438" s="9"/>
      <c r="AM2438" s="9"/>
      <c r="AN2438" s="9"/>
      <c r="AO2438" s="9"/>
      <c r="AP2438" s="9"/>
      <c r="AQ2438" s="9"/>
      <c r="AR2438" s="9"/>
      <c r="AS2438" s="9"/>
      <c r="AT2438" s="9"/>
      <c r="AU2438" s="9"/>
      <c r="AV2438" s="9"/>
      <c r="AW2438" s="9"/>
      <c r="AX2438" s="9"/>
      <c r="AY2438" s="9"/>
      <c r="AZ2438" s="9"/>
      <c r="BA2438" s="9"/>
      <c r="BB2438" s="9"/>
      <c r="BC2438" s="9"/>
      <c r="BD2438" s="9"/>
      <c r="BE2438" s="9"/>
      <c r="BF2438" s="9"/>
      <c r="BG2438" s="9"/>
      <c r="BH2438" s="9"/>
      <c r="BI2438" s="9"/>
      <c r="BJ2438" s="9"/>
      <c r="BK2438" s="9"/>
      <c r="BL2438" s="9"/>
      <c r="BM2438" s="9"/>
      <c r="BN2438" s="9"/>
      <c r="BO2438" s="9"/>
      <c r="BP2438" s="9"/>
      <c r="BQ2438" s="9"/>
      <c r="BR2438" s="9"/>
      <c r="BS2438" s="9"/>
      <c r="BT2438" s="9"/>
      <c r="BU2438" s="9"/>
      <c r="BV2438" s="9"/>
      <c r="BW2438" s="9"/>
      <c r="BX2438" s="9"/>
      <c r="BY2438" s="9"/>
      <c r="BZ2438" s="9"/>
      <c r="CA2438" s="9"/>
      <c r="CB2438" s="9"/>
      <c r="CC2438" s="9"/>
      <c r="CD2438" s="9"/>
      <c r="CE2438" s="9"/>
      <c r="CF2438" s="9"/>
      <c r="CG2438" s="9"/>
      <c r="CH2438" s="9"/>
      <c r="CI2438" s="9"/>
      <c r="CJ2438" s="9"/>
      <c r="CK2438" s="9"/>
      <c r="CL2438" s="9"/>
      <c r="CM2438" s="9"/>
      <c r="CN2438" s="9"/>
      <c r="CO2438" s="9"/>
      <c r="CP2438" s="9"/>
      <c r="CQ2438" s="9"/>
      <c r="CR2438" s="9"/>
      <c r="CS2438" s="9"/>
      <c r="CT2438" s="9"/>
      <c r="CU2438" s="9"/>
      <c r="CV2438" s="9"/>
      <c r="CW2438" s="9"/>
      <c r="CX2438" s="9"/>
      <c r="CY2438" s="9"/>
      <c r="CZ2438" s="9"/>
      <c r="DA2438" s="9"/>
      <c r="DB2438" s="9"/>
      <c r="DC2438" s="9"/>
      <c r="DD2438" s="9"/>
      <c r="DE2438" s="9"/>
      <c r="DF2438" s="9"/>
      <c r="DG2438" s="9"/>
      <c r="DH2438" s="9"/>
      <c r="DI2438" s="9"/>
      <c r="DJ2438" s="9"/>
      <c r="DK2438" s="9"/>
      <c r="DL2438" s="9"/>
      <c r="DM2438" s="9"/>
      <c r="DN2438" s="9"/>
      <c r="DO2438" s="9"/>
      <c r="DP2438" s="9"/>
      <c r="DQ2438" s="9"/>
    </row>
    <row r="2439" spans="1:121" hidden="1">
      <c r="A2439" s="9"/>
      <c r="B2439" s="9"/>
      <c r="C2439" s="9"/>
      <c r="D2439" s="9"/>
      <c r="E2439" s="9"/>
      <c r="F2439" s="9"/>
      <c r="G2439" s="9"/>
      <c r="H2439" s="9"/>
      <c r="I2439" s="9"/>
      <c r="J2439" s="9"/>
      <c r="K2439" s="9"/>
      <c r="L2439" s="9"/>
      <c r="M2439" s="9"/>
      <c r="N2439" s="9"/>
      <c r="O2439" s="9"/>
      <c r="P2439" s="9"/>
      <c r="Q2439" s="9"/>
      <c r="R2439" s="9"/>
      <c r="S2439" s="9"/>
      <c r="T2439" s="9"/>
      <c r="U2439" s="9"/>
      <c r="V2439" s="9"/>
      <c r="W2439" s="9"/>
      <c r="X2439" s="9"/>
      <c r="Y2439" s="9"/>
      <c r="Z2439" s="9"/>
      <c r="AA2439" s="9"/>
      <c r="AB2439" s="9"/>
      <c r="AC2439" s="9"/>
      <c r="AD2439" s="9"/>
      <c r="AE2439" s="9"/>
      <c r="AF2439" s="9"/>
      <c r="AG2439" s="9"/>
      <c r="AH2439" s="9"/>
      <c r="AI2439" s="9"/>
      <c r="AJ2439" s="9"/>
      <c r="AK2439" s="9"/>
      <c r="AL2439" s="9"/>
      <c r="AM2439" s="9"/>
      <c r="AN2439" s="9"/>
      <c r="AO2439" s="9"/>
      <c r="AP2439" s="9"/>
      <c r="AQ2439" s="9"/>
      <c r="AR2439" s="9"/>
      <c r="AS2439" s="9"/>
      <c r="AT2439" s="9"/>
      <c r="AU2439" s="9"/>
      <c r="AV2439" s="9"/>
      <c r="AW2439" s="9"/>
      <c r="AX2439" s="9"/>
      <c r="AY2439" s="9"/>
      <c r="AZ2439" s="9"/>
      <c r="BA2439" s="9"/>
      <c r="BB2439" s="9"/>
      <c r="BC2439" s="9"/>
      <c r="BD2439" s="9"/>
      <c r="BE2439" s="9"/>
      <c r="BF2439" s="9"/>
      <c r="BG2439" s="9"/>
      <c r="BH2439" s="9"/>
      <c r="BI2439" s="9"/>
      <c r="BJ2439" s="9"/>
      <c r="BK2439" s="9"/>
      <c r="BL2439" s="9"/>
      <c r="BM2439" s="9"/>
      <c r="BN2439" s="9"/>
      <c r="BO2439" s="9"/>
      <c r="BP2439" s="9"/>
      <c r="BQ2439" s="9"/>
      <c r="BR2439" s="9"/>
      <c r="BS2439" s="9"/>
      <c r="BT2439" s="9"/>
      <c r="BU2439" s="9"/>
      <c r="BV2439" s="9"/>
      <c r="BW2439" s="9"/>
      <c r="BX2439" s="9"/>
      <c r="BY2439" s="9"/>
      <c r="BZ2439" s="9"/>
      <c r="CA2439" s="9"/>
      <c r="CB2439" s="9"/>
      <c r="CC2439" s="9"/>
      <c r="CD2439" s="9"/>
      <c r="CE2439" s="9"/>
      <c r="CF2439" s="9"/>
      <c r="CG2439" s="9"/>
      <c r="CH2439" s="9"/>
      <c r="CI2439" s="9"/>
      <c r="CJ2439" s="9"/>
      <c r="CK2439" s="9"/>
      <c r="CL2439" s="9"/>
      <c r="CM2439" s="9"/>
      <c r="CN2439" s="9"/>
      <c r="CO2439" s="9"/>
      <c r="CP2439" s="9"/>
      <c r="CQ2439" s="9"/>
      <c r="CR2439" s="9"/>
      <c r="CS2439" s="9"/>
      <c r="CT2439" s="9"/>
      <c r="CU2439" s="9"/>
      <c r="CV2439" s="9"/>
      <c r="CW2439" s="9"/>
      <c r="CX2439" s="9"/>
      <c r="CY2439" s="9"/>
      <c r="CZ2439" s="9"/>
      <c r="DA2439" s="9"/>
      <c r="DB2439" s="9"/>
      <c r="DC2439" s="9"/>
      <c r="DD2439" s="9"/>
      <c r="DE2439" s="9"/>
      <c r="DF2439" s="9"/>
      <c r="DG2439" s="9"/>
      <c r="DH2439" s="9"/>
      <c r="DI2439" s="9"/>
      <c r="DJ2439" s="9"/>
      <c r="DK2439" s="9"/>
      <c r="DL2439" s="9"/>
      <c r="DM2439" s="9"/>
      <c r="DN2439" s="9"/>
      <c r="DO2439" s="9"/>
      <c r="DP2439" s="9"/>
      <c r="DQ2439" s="9"/>
    </row>
    <row r="2440" spans="1:121" hidden="1">
      <c r="A2440" s="9"/>
      <c r="B2440" s="9"/>
      <c r="C2440" s="9"/>
      <c r="D2440" s="9"/>
      <c r="E2440" s="9"/>
      <c r="F2440" s="9"/>
      <c r="G2440" s="9"/>
      <c r="H2440" s="9"/>
      <c r="I2440" s="9"/>
      <c r="J2440" s="9"/>
      <c r="K2440" s="9"/>
      <c r="L2440" s="9"/>
      <c r="M2440" s="9"/>
      <c r="N2440" s="9"/>
      <c r="O2440" s="9"/>
      <c r="P2440" s="9"/>
      <c r="Q2440" s="9"/>
      <c r="R2440" s="9"/>
      <c r="S2440" s="9"/>
      <c r="T2440" s="9"/>
      <c r="U2440" s="9"/>
      <c r="V2440" s="9"/>
      <c r="W2440" s="9"/>
      <c r="X2440" s="9"/>
      <c r="Y2440" s="9"/>
      <c r="Z2440" s="9"/>
      <c r="AA2440" s="9"/>
      <c r="AB2440" s="9"/>
      <c r="AC2440" s="9"/>
      <c r="AD2440" s="9"/>
      <c r="AE2440" s="9"/>
      <c r="AF2440" s="9"/>
      <c r="AG2440" s="9"/>
      <c r="AH2440" s="9"/>
      <c r="AI2440" s="9"/>
      <c r="AJ2440" s="9"/>
      <c r="AK2440" s="9"/>
      <c r="AL2440" s="9"/>
      <c r="AM2440" s="9"/>
      <c r="AN2440" s="9"/>
      <c r="AO2440" s="9"/>
      <c r="AP2440" s="9"/>
      <c r="AQ2440" s="9"/>
      <c r="AR2440" s="9"/>
      <c r="AS2440" s="9"/>
      <c r="AT2440" s="9"/>
      <c r="AU2440" s="9"/>
      <c r="AV2440" s="9"/>
      <c r="AW2440" s="9"/>
      <c r="AX2440" s="9"/>
      <c r="AY2440" s="9"/>
      <c r="AZ2440" s="9"/>
      <c r="BA2440" s="9"/>
      <c r="BB2440" s="9"/>
      <c r="BC2440" s="9"/>
      <c r="BD2440" s="9"/>
      <c r="BE2440" s="9"/>
      <c r="BF2440" s="9"/>
      <c r="BG2440" s="9"/>
      <c r="BH2440" s="9"/>
      <c r="BI2440" s="9"/>
      <c r="BJ2440" s="9"/>
      <c r="BK2440" s="9"/>
      <c r="BL2440" s="9"/>
      <c r="BM2440" s="9"/>
      <c r="BN2440" s="9"/>
      <c r="BO2440" s="9"/>
      <c r="BP2440" s="9"/>
      <c r="BQ2440" s="9"/>
      <c r="BR2440" s="9"/>
      <c r="BS2440" s="9"/>
      <c r="BT2440" s="9"/>
      <c r="BU2440" s="9"/>
      <c r="BV2440" s="9"/>
      <c r="BW2440" s="9"/>
      <c r="BX2440" s="9"/>
      <c r="BY2440" s="9"/>
      <c r="BZ2440" s="9"/>
      <c r="CA2440" s="9"/>
      <c r="CB2440" s="9"/>
      <c r="CC2440" s="9"/>
      <c r="CD2440" s="9"/>
      <c r="CE2440" s="9"/>
      <c r="CF2440" s="9"/>
      <c r="CG2440" s="9"/>
      <c r="CH2440" s="9"/>
      <c r="CI2440" s="9"/>
      <c r="CJ2440" s="9"/>
      <c r="CK2440" s="9"/>
      <c r="CL2440" s="9"/>
      <c r="CM2440" s="9"/>
      <c r="CN2440" s="9"/>
      <c r="CO2440" s="9"/>
      <c r="CP2440" s="9"/>
      <c r="CQ2440" s="9"/>
      <c r="CR2440" s="9"/>
      <c r="CS2440" s="9"/>
      <c r="CT2440" s="9"/>
      <c r="CU2440" s="9"/>
      <c r="CV2440" s="9"/>
      <c r="CW2440" s="9"/>
      <c r="CX2440" s="9"/>
      <c r="CY2440" s="9"/>
      <c r="CZ2440" s="9"/>
      <c r="DA2440" s="9"/>
      <c r="DB2440" s="9"/>
      <c r="DC2440" s="9"/>
      <c r="DD2440" s="9"/>
      <c r="DE2440" s="9"/>
      <c r="DF2440" s="9"/>
      <c r="DG2440" s="9"/>
      <c r="DH2440" s="9"/>
      <c r="DI2440" s="9"/>
      <c r="DJ2440" s="9"/>
      <c r="DK2440" s="9"/>
      <c r="DL2440" s="9"/>
      <c r="DM2440" s="9"/>
      <c r="DN2440" s="9"/>
      <c r="DO2440" s="9"/>
      <c r="DP2440" s="9"/>
      <c r="DQ2440" s="9"/>
    </row>
    <row r="2441" spans="1:121" hidden="1">
      <c r="A2441" s="9"/>
      <c r="B2441" s="9"/>
      <c r="C2441" s="9"/>
      <c r="D2441" s="9"/>
      <c r="E2441" s="9"/>
      <c r="F2441" s="9"/>
      <c r="G2441" s="9"/>
      <c r="H2441" s="9"/>
      <c r="I2441" s="9"/>
      <c r="J2441" s="9"/>
      <c r="K2441" s="9"/>
      <c r="L2441" s="9"/>
      <c r="M2441" s="9"/>
      <c r="N2441" s="9"/>
      <c r="O2441" s="9"/>
      <c r="P2441" s="9"/>
      <c r="Q2441" s="9"/>
      <c r="R2441" s="9"/>
      <c r="S2441" s="9"/>
      <c r="T2441" s="9"/>
      <c r="U2441" s="9"/>
      <c r="V2441" s="9"/>
      <c r="W2441" s="9"/>
      <c r="X2441" s="9"/>
      <c r="Y2441" s="9"/>
      <c r="Z2441" s="9"/>
      <c r="AA2441" s="9"/>
      <c r="AB2441" s="9"/>
      <c r="AC2441" s="9"/>
      <c r="AD2441" s="9"/>
      <c r="AE2441" s="9"/>
      <c r="AF2441" s="9"/>
      <c r="AG2441" s="9"/>
      <c r="AH2441" s="9"/>
      <c r="AI2441" s="9"/>
      <c r="AJ2441" s="9"/>
      <c r="AK2441" s="9"/>
      <c r="AL2441" s="9"/>
      <c r="AM2441" s="9"/>
      <c r="AN2441" s="9"/>
      <c r="AO2441" s="9"/>
      <c r="AP2441" s="9"/>
      <c r="AQ2441" s="9"/>
      <c r="AR2441" s="9"/>
      <c r="AS2441" s="9"/>
      <c r="AT2441" s="9"/>
      <c r="AU2441" s="9"/>
      <c r="AV2441" s="9"/>
      <c r="AW2441" s="9"/>
      <c r="AX2441" s="9"/>
      <c r="AY2441" s="9"/>
      <c r="AZ2441" s="9"/>
      <c r="BA2441" s="9"/>
      <c r="BB2441" s="9"/>
      <c r="BC2441" s="9"/>
      <c r="BD2441" s="9"/>
      <c r="BE2441" s="9"/>
      <c r="BF2441" s="9"/>
      <c r="BG2441" s="9"/>
      <c r="BH2441" s="9"/>
      <c r="BI2441" s="9"/>
      <c r="BJ2441" s="9"/>
      <c r="BK2441" s="9"/>
      <c r="BL2441" s="9"/>
      <c r="BM2441" s="9"/>
      <c r="BN2441" s="9"/>
      <c r="BO2441" s="9"/>
      <c r="BP2441" s="9"/>
      <c r="BQ2441" s="9"/>
      <c r="BR2441" s="9"/>
      <c r="BS2441" s="9"/>
      <c r="BT2441" s="9"/>
      <c r="BU2441" s="9"/>
      <c r="BV2441" s="9"/>
      <c r="BW2441" s="9"/>
      <c r="BX2441" s="9"/>
      <c r="BY2441" s="9"/>
      <c r="BZ2441" s="9"/>
      <c r="CA2441" s="9"/>
      <c r="CB2441" s="9"/>
      <c r="CC2441" s="9"/>
      <c r="CD2441" s="9"/>
      <c r="CE2441" s="9"/>
      <c r="CF2441" s="9"/>
      <c r="CG2441" s="9"/>
      <c r="CH2441" s="9"/>
      <c r="CI2441" s="9"/>
      <c r="CJ2441" s="9"/>
      <c r="CK2441" s="9"/>
      <c r="CL2441" s="9"/>
      <c r="CM2441" s="9"/>
      <c r="CN2441" s="9"/>
      <c r="CO2441" s="9"/>
      <c r="CP2441" s="9"/>
      <c r="CQ2441" s="9"/>
      <c r="CR2441" s="9"/>
      <c r="CS2441" s="9"/>
      <c r="CT2441" s="9"/>
      <c r="CU2441" s="9"/>
      <c r="CV2441" s="9"/>
      <c r="CW2441" s="9"/>
      <c r="CX2441" s="9"/>
      <c r="CY2441" s="9"/>
      <c r="CZ2441" s="9"/>
      <c r="DA2441" s="9"/>
      <c r="DB2441" s="9"/>
      <c r="DC2441" s="9"/>
      <c r="DD2441" s="9"/>
      <c r="DE2441" s="9"/>
      <c r="DF2441" s="9"/>
      <c r="DG2441" s="9"/>
      <c r="DH2441" s="9"/>
      <c r="DI2441" s="9"/>
      <c r="DJ2441" s="9"/>
      <c r="DK2441" s="9"/>
      <c r="DL2441" s="9"/>
      <c r="DM2441" s="9"/>
      <c r="DN2441" s="9"/>
      <c r="DO2441" s="9"/>
      <c r="DP2441" s="9"/>
      <c r="DQ2441" s="9"/>
    </row>
    <row r="2442" spans="1:121" hidden="1">
      <c r="A2442" s="9"/>
      <c r="B2442" s="9"/>
      <c r="C2442" s="9"/>
      <c r="D2442" s="9"/>
      <c r="E2442" s="9"/>
      <c r="F2442" s="9"/>
      <c r="G2442" s="9"/>
      <c r="H2442" s="9"/>
      <c r="I2442" s="9"/>
      <c r="J2442" s="9"/>
      <c r="K2442" s="9"/>
      <c r="L2442" s="9"/>
      <c r="M2442" s="9"/>
      <c r="N2442" s="9"/>
      <c r="O2442" s="9"/>
      <c r="P2442" s="9"/>
      <c r="Q2442" s="9"/>
      <c r="R2442" s="9"/>
      <c r="S2442" s="9"/>
      <c r="T2442" s="9"/>
      <c r="U2442" s="9"/>
      <c r="V2442" s="9"/>
      <c r="W2442" s="9"/>
      <c r="X2442" s="9"/>
      <c r="Y2442" s="9"/>
      <c r="Z2442" s="9"/>
      <c r="AA2442" s="9"/>
      <c r="AB2442" s="9"/>
      <c r="AC2442" s="9"/>
      <c r="AD2442" s="9"/>
      <c r="AE2442" s="9"/>
      <c r="AF2442" s="9"/>
      <c r="AG2442" s="9"/>
      <c r="AH2442" s="9"/>
      <c r="AI2442" s="9"/>
      <c r="AJ2442" s="9"/>
      <c r="AK2442" s="9"/>
      <c r="AL2442" s="9"/>
      <c r="AM2442" s="9"/>
      <c r="AN2442" s="9"/>
      <c r="AO2442" s="9"/>
      <c r="AP2442" s="9"/>
      <c r="AQ2442" s="9"/>
      <c r="AR2442" s="9"/>
      <c r="AS2442" s="9"/>
      <c r="AT2442" s="9"/>
      <c r="AU2442" s="9"/>
      <c r="AV2442" s="9"/>
      <c r="AW2442" s="9"/>
      <c r="AX2442" s="9"/>
      <c r="AY2442" s="9"/>
      <c r="AZ2442" s="9"/>
      <c r="BA2442" s="9"/>
      <c r="BB2442" s="9"/>
      <c r="BC2442" s="9"/>
      <c r="BD2442" s="9"/>
      <c r="BE2442" s="9"/>
      <c r="BF2442" s="9"/>
      <c r="BG2442" s="9"/>
      <c r="BH2442" s="9"/>
      <c r="BI2442" s="9"/>
      <c r="BJ2442" s="9"/>
      <c r="BK2442" s="9"/>
      <c r="BL2442" s="9"/>
      <c r="BM2442" s="9"/>
      <c r="BN2442" s="9"/>
      <c r="BO2442" s="9"/>
      <c r="BP2442" s="9"/>
      <c r="BQ2442" s="9"/>
      <c r="BR2442" s="9"/>
      <c r="BS2442" s="9"/>
      <c r="BT2442" s="9"/>
      <c r="BU2442" s="9"/>
      <c r="BV2442" s="9"/>
      <c r="BW2442" s="9"/>
      <c r="BX2442" s="9"/>
      <c r="BY2442" s="9"/>
      <c r="BZ2442" s="9"/>
      <c r="CA2442" s="9"/>
      <c r="CB2442" s="9"/>
      <c r="CC2442" s="9"/>
      <c r="CD2442" s="9"/>
      <c r="CE2442" s="9"/>
      <c r="CF2442" s="9"/>
      <c r="CG2442" s="9"/>
      <c r="CH2442" s="9"/>
      <c r="CI2442" s="9"/>
      <c r="CJ2442" s="9"/>
      <c r="CK2442" s="9"/>
      <c r="CL2442" s="9"/>
      <c r="CM2442" s="9"/>
      <c r="CN2442" s="9"/>
      <c r="CO2442" s="9"/>
      <c r="CP2442" s="9"/>
      <c r="CQ2442" s="9"/>
      <c r="CR2442" s="9"/>
      <c r="CS2442" s="9"/>
      <c r="CT2442" s="9"/>
      <c r="CU2442" s="9"/>
      <c r="CV2442" s="9"/>
      <c r="CW2442" s="9"/>
      <c r="CX2442" s="9"/>
      <c r="CY2442" s="9"/>
      <c r="CZ2442" s="9"/>
      <c r="DA2442" s="9"/>
      <c r="DB2442" s="9"/>
      <c r="DC2442" s="9"/>
      <c r="DD2442" s="9"/>
      <c r="DE2442" s="9"/>
      <c r="DF2442" s="9"/>
      <c r="DG2442" s="9"/>
      <c r="DH2442" s="9"/>
      <c r="DI2442" s="9"/>
      <c r="DJ2442" s="9"/>
      <c r="DK2442" s="9"/>
      <c r="DL2442" s="9"/>
      <c r="DM2442" s="9"/>
      <c r="DN2442" s="9"/>
      <c r="DO2442" s="9"/>
      <c r="DP2442" s="9"/>
      <c r="DQ2442" s="9"/>
    </row>
    <row r="2443" spans="1:121" hidden="1">
      <c r="A2443" s="9"/>
      <c r="B2443" s="9"/>
      <c r="C2443" s="9"/>
      <c r="D2443" s="9"/>
      <c r="E2443" s="9"/>
      <c r="F2443" s="9"/>
      <c r="G2443" s="9"/>
      <c r="H2443" s="9"/>
      <c r="I2443" s="9"/>
      <c r="J2443" s="9"/>
      <c r="K2443" s="9"/>
      <c r="L2443" s="9"/>
      <c r="M2443" s="9"/>
      <c r="N2443" s="9"/>
      <c r="O2443" s="9"/>
      <c r="P2443" s="9"/>
      <c r="Q2443" s="9"/>
      <c r="R2443" s="9"/>
      <c r="S2443" s="9"/>
      <c r="T2443" s="9"/>
      <c r="U2443" s="9"/>
      <c r="V2443" s="9"/>
      <c r="W2443" s="9"/>
      <c r="X2443" s="9"/>
      <c r="Y2443" s="9"/>
      <c r="Z2443" s="9"/>
      <c r="AA2443" s="9"/>
      <c r="AB2443" s="9"/>
      <c r="AC2443" s="9"/>
      <c r="AD2443" s="9"/>
      <c r="AE2443" s="9"/>
      <c r="AF2443" s="9"/>
      <c r="AG2443" s="9"/>
      <c r="AH2443" s="9"/>
      <c r="AI2443" s="9"/>
      <c r="AJ2443" s="9"/>
      <c r="AK2443" s="9"/>
      <c r="AL2443" s="9"/>
      <c r="AM2443" s="9"/>
      <c r="AN2443" s="9"/>
      <c r="AO2443" s="9"/>
      <c r="AP2443" s="9"/>
      <c r="AQ2443" s="9"/>
      <c r="AR2443" s="9"/>
      <c r="AS2443" s="9"/>
      <c r="AT2443" s="9"/>
      <c r="AU2443" s="9"/>
      <c r="AV2443" s="9"/>
      <c r="AW2443" s="9"/>
      <c r="AX2443" s="9"/>
      <c r="AY2443" s="9"/>
      <c r="AZ2443" s="9"/>
      <c r="BA2443" s="9"/>
      <c r="BB2443" s="9"/>
      <c r="BC2443" s="9"/>
      <c r="BD2443" s="9"/>
      <c r="BE2443" s="9"/>
      <c r="BF2443" s="9"/>
      <c r="BG2443" s="9"/>
      <c r="BH2443" s="9"/>
      <c r="BI2443" s="9"/>
      <c r="BJ2443" s="9"/>
      <c r="BK2443" s="9"/>
      <c r="BL2443" s="9"/>
      <c r="BM2443" s="9"/>
      <c r="BN2443" s="9"/>
      <c r="BO2443" s="9"/>
      <c r="BP2443" s="9"/>
      <c r="BQ2443" s="9"/>
      <c r="BR2443" s="9"/>
      <c r="BS2443" s="9"/>
      <c r="BT2443" s="9"/>
      <c r="BU2443" s="9"/>
      <c r="BV2443" s="9"/>
      <c r="BW2443" s="9"/>
      <c r="BX2443" s="9"/>
      <c r="BY2443" s="9"/>
      <c r="BZ2443" s="9"/>
      <c r="CA2443" s="9"/>
      <c r="CB2443" s="9"/>
      <c r="CC2443" s="9"/>
      <c r="CD2443" s="9"/>
      <c r="CE2443" s="9"/>
      <c r="CF2443" s="9"/>
      <c r="CG2443" s="9"/>
      <c r="CH2443" s="9"/>
      <c r="CI2443" s="9"/>
      <c r="CJ2443" s="9"/>
      <c r="CK2443" s="9"/>
      <c r="CL2443" s="9"/>
      <c r="CM2443" s="9"/>
      <c r="CN2443" s="9"/>
      <c r="CO2443" s="9"/>
      <c r="CP2443" s="9"/>
      <c r="CQ2443" s="9"/>
      <c r="CR2443" s="9"/>
      <c r="CS2443" s="9"/>
      <c r="CT2443" s="9"/>
      <c r="CU2443" s="9"/>
      <c r="CV2443" s="9"/>
      <c r="CW2443" s="9"/>
      <c r="CX2443" s="9"/>
      <c r="CY2443" s="9"/>
      <c r="CZ2443" s="9"/>
      <c r="DA2443" s="9"/>
      <c r="DB2443" s="9"/>
      <c r="DC2443" s="9"/>
      <c r="DD2443" s="9"/>
      <c r="DE2443" s="9"/>
      <c r="DF2443" s="9"/>
      <c r="DG2443" s="9"/>
      <c r="DH2443" s="9"/>
      <c r="DI2443" s="9"/>
      <c r="DJ2443" s="9"/>
      <c r="DK2443" s="9"/>
      <c r="DL2443" s="9"/>
      <c r="DM2443" s="9"/>
      <c r="DN2443" s="9"/>
      <c r="DO2443" s="9"/>
      <c r="DP2443" s="9"/>
      <c r="DQ2443" s="9"/>
    </row>
    <row r="2444" spans="1:121" hidden="1">
      <c r="A2444" s="9"/>
      <c r="B2444" s="9"/>
      <c r="C2444" s="9"/>
      <c r="D2444" s="9"/>
      <c r="E2444" s="9"/>
      <c r="F2444" s="9"/>
      <c r="G2444" s="9"/>
      <c r="H2444" s="9"/>
      <c r="I2444" s="9"/>
      <c r="J2444" s="9"/>
      <c r="K2444" s="9"/>
      <c r="L2444" s="9"/>
      <c r="M2444" s="9"/>
      <c r="N2444" s="9"/>
      <c r="O2444" s="9"/>
      <c r="P2444" s="9"/>
      <c r="Q2444" s="9"/>
      <c r="R2444" s="9"/>
      <c r="S2444" s="9"/>
      <c r="T2444" s="9"/>
      <c r="U2444" s="9"/>
      <c r="V2444" s="9"/>
      <c r="W2444" s="9"/>
      <c r="X2444" s="9"/>
      <c r="Y2444" s="9"/>
      <c r="Z2444" s="9"/>
      <c r="AA2444" s="9"/>
      <c r="AB2444" s="9"/>
      <c r="AC2444" s="9"/>
      <c r="AD2444" s="9"/>
      <c r="AE2444" s="9"/>
      <c r="AF2444" s="9"/>
      <c r="AG2444" s="9"/>
      <c r="AH2444" s="9"/>
      <c r="AI2444" s="9"/>
      <c r="AJ2444" s="9"/>
      <c r="AK2444" s="9"/>
      <c r="AL2444" s="9"/>
      <c r="AM2444" s="9"/>
      <c r="AN2444" s="9"/>
      <c r="AO2444" s="9"/>
      <c r="AP2444" s="9"/>
      <c r="AQ2444" s="9"/>
      <c r="AR2444" s="9"/>
      <c r="AS2444" s="9"/>
      <c r="AT2444" s="9"/>
      <c r="AU2444" s="9"/>
      <c r="AV2444" s="9"/>
      <c r="AW2444" s="9"/>
      <c r="AX2444" s="9"/>
      <c r="AY2444" s="9"/>
      <c r="AZ2444" s="9"/>
      <c r="BA2444" s="9"/>
      <c r="BB2444" s="9"/>
      <c r="BC2444" s="9"/>
      <c r="BD2444" s="9"/>
      <c r="BE2444" s="9"/>
      <c r="BF2444" s="9"/>
      <c r="BG2444" s="9"/>
      <c r="BH2444" s="9"/>
      <c r="BI2444" s="9"/>
      <c r="BJ2444" s="9"/>
      <c r="BK2444" s="9"/>
      <c r="BL2444" s="9"/>
      <c r="BM2444" s="9"/>
      <c r="BN2444" s="9"/>
      <c r="BO2444" s="9"/>
      <c r="BP2444" s="9"/>
      <c r="BQ2444" s="9"/>
      <c r="BR2444" s="9"/>
      <c r="BS2444" s="9"/>
      <c r="BT2444" s="9"/>
      <c r="BU2444" s="9"/>
      <c r="BV2444" s="9"/>
      <c r="BW2444" s="9"/>
      <c r="BX2444" s="9"/>
      <c r="BY2444" s="9"/>
      <c r="BZ2444" s="9"/>
      <c r="CA2444" s="9"/>
      <c r="CB2444" s="9"/>
      <c r="CC2444" s="9"/>
      <c r="CD2444" s="9"/>
      <c r="CE2444" s="9"/>
      <c r="CF2444" s="9"/>
      <c r="CG2444" s="9"/>
      <c r="CH2444" s="9"/>
      <c r="CI2444" s="9"/>
      <c r="CJ2444" s="9"/>
      <c r="CK2444" s="9"/>
      <c r="CL2444" s="9"/>
      <c r="CM2444" s="9"/>
      <c r="CN2444" s="9"/>
      <c r="CO2444" s="9"/>
      <c r="CP2444" s="9"/>
      <c r="CQ2444" s="9"/>
      <c r="CR2444" s="9"/>
      <c r="CS2444" s="9"/>
      <c r="CT2444" s="9"/>
      <c r="CU2444" s="9"/>
      <c r="CV2444" s="9"/>
      <c r="CW2444" s="9"/>
      <c r="CX2444" s="9"/>
      <c r="CY2444" s="9"/>
      <c r="CZ2444" s="9"/>
      <c r="DA2444" s="9"/>
      <c r="DB2444" s="9"/>
      <c r="DC2444" s="9"/>
      <c r="DD2444" s="9"/>
      <c r="DE2444" s="9"/>
      <c r="DF2444" s="9"/>
      <c r="DG2444" s="9"/>
      <c r="DH2444" s="9"/>
      <c r="DI2444" s="9"/>
      <c r="DJ2444" s="9"/>
      <c r="DK2444" s="9"/>
      <c r="DL2444" s="9"/>
      <c r="DM2444" s="9"/>
      <c r="DN2444" s="9"/>
      <c r="DO2444" s="9"/>
      <c r="DP2444" s="9"/>
      <c r="DQ2444" s="9"/>
    </row>
    <row r="2445" spans="1:121" hidden="1">
      <c r="A2445" s="9"/>
      <c r="B2445" s="9"/>
      <c r="C2445" s="9"/>
      <c r="D2445" s="9"/>
      <c r="E2445" s="9"/>
      <c r="F2445" s="9"/>
      <c r="G2445" s="9"/>
      <c r="H2445" s="9"/>
      <c r="I2445" s="9"/>
      <c r="J2445" s="9"/>
      <c r="K2445" s="9"/>
      <c r="L2445" s="9"/>
      <c r="M2445" s="9"/>
      <c r="N2445" s="9"/>
      <c r="O2445" s="9"/>
      <c r="P2445" s="9"/>
      <c r="Q2445" s="9"/>
      <c r="R2445" s="9"/>
      <c r="S2445" s="9"/>
      <c r="T2445" s="9"/>
      <c r="U2445" s="9"/>
      <c r="V2445" s="9"/>
      <c r="W2445" s="9"/>
      <c r="X2445" s="9"/>
      <c r="Y2445" s="9"/>
      <c r="Z2445" s="9"/>
      <c r="AA2445" s="9"/>
      <c r="AB2445" s="9"/>
      <c r="AC2445" s="9"/>
      <c r="AD2445" s="9"/>
      <c r="AE2445" s="9"/>
      <c r="AF2445" s="9"/>
      <c r="AG2445" s="9"/>
      <c r="AH2445" s="9"/>
      <c r="AI2445" s="9"/>
      <c r="AJ2445" s="9"/>
      <c r="AK2445" s="9"/>
      <c r="AL2445" s="9"/>
      <c r="AM2445" s="9"/>
      <c r="AN2445" s="9"/>
      <c r="AO2445" s="9"/>
      <c r="AP2445" s="9"/>
      <c r="AQ2445" s="9"/>
      <c r="AR2445" s="9"/>
      <c r="AS2445" s="9"/>
      <c r="AT2445" s="9"/>
      <c r="AU2445" s="9"/>
      <c r="AV2445" s="9"/>
      <c r="AW2445" s="9"/>
      <c r="AX2445" s="9"/>
      <c r="AY2445" s="9"/>
      <c r="AZ2445" s="9"/>
      <c r="BA2445" s="9"/>
      <c r="BB2445" s="9"/>
      <c r="BC2445" s="9"/>
      <c r="BD2445" s="9"/>
      <c r="BE2445" s="9"/>
      <c r="BF2445" s="9"/>
      <c r="BG2445" s="9"/>
      <c r="BH2445" s="9"/>
      <c r="BI2445" s="9"/>
      <c r="BJ2445" s="9"/>
      <c r="BK2445" s="9"/>
      <c r="BL2445" s="9"/>
      <c r="BM2445" s="9"/>
      <c r="BN2445" s="9"/>
      <c r="BO2445" s="9"/>
      <c r="BP2445" s="9"/>
      <c r="BQ2445" s="9"/>
      <c r="BR2445" s="9"/>
      <c r="BS2445" s="9"/>
      <c r="BT2445" s="9"/>
      <c r="BU2445" s="9"/>
      <c r="BV2445" s="9"/>
      <c r="BW2445" s="9"/>
      <c r="BX2445" s="9"/>
      <c r="BY2445" s="9"/>
      <c r="BZ2445" s="9"/>
      <c r="CA2445" s="9"/>
      <c r="CB2445" s="9"/>
      <c r="CC2445" s="9"/>
      <c r="CD2445" s="9"/>
      <c r="CE2445" s="9"/>
      <c r="CF2445" s="9"/>
      <c r="CG2445" s="9"/>
      <c r="CH2445" s="9"/>
      <c r="CI2445" s="9"/>
      <c r="CJ2445" s="9"/>
      <c r="CK2445" s="9"/>
      <c r="CL2445" s="9"/>
      <c r="CM2445" s="9"/>
      <c r="CN2445" s="9"/>
      <c r="CO2445" s="9"/>
      <c r="CP2445" s="9"/>
      <c r="CQ2445" s="9"/>
      <c r="CR2445" s="9"/>
      <c r="CS2445" s="9"/>
      <c r="CT2445" s="9"/>
      <c r="CU2445" s="9"/>
      <c r="CV2445" s="9"/>
      <c r="CW2445" s="9"/>
      <c r="CX2445" s="9"/>
      <c r="CY2445" s="9"/>
      <c r="CZ2445" s="9"/>
      <c r="DA2445" s="9"/>
      <c r="DB2445" s="9"/>
      <c r="DC2445" s="9"/>
      <c r="DD2445" s="9"/>
      <c r="DE2445" s="9"/>
      <c r="DF2445" s="9"/>
      <c r="DG2445" s="9"/>
      <c r="DH2445" s="9"/>
      <c r="DI2445" s="9"/>
      <c r="DJ2445" s="9"/>
      <c r="DK2445" s="9"/>
      <c r="DL2445" s="9"/>
      <c r="DM2445" s="9"/>
      <c r="DN2445" s="9"/>
      <c r="DO2445" s="9"/>
      <c r="DP2445" s="9"/>
      <c r="DQ2445" s="9"/>
    </row>
    <row r="2446" spans="1:121" hidden="1">
      <c r="A2446" s="9"/>
      <c r="B2446" s="9"/>
      <c r="C2446" s="9"/>
      <c r="D2446" s="9"/>
      <c r="E2446" s="9"/>
      <c r="F2446" s="9"/>
      <c r="G2446" s="9"/>
      <c r="H2446" s="9"/>
      <c r="I2446" s="9"/>
      <c r="J2446" s="9"/>
      <c r="K2446" s="9"/>
      <c r="L2446" s="9"/>
      <c r="M2446" s="9"/>
      <c r="N2446" s="9"/>
      <c r="O2446" s="9"/>
      <c r="P2446" s="9"/>
      <c r="Q2446" s="9"/>
      <c r="R2446" s="9"/>
      <c r="S2446" s="9"/>
      <c r="T2446" s="9"/>
      <c r="U2446" s="9"/>
      <c r="V2446" s="9"/>
      <c r="W2446" s="9"/>
      <c r="X2446" s="9"/>
      <c r="Y2446" s="9"/>
      <c r="Z2446" s="9"/>
      <c r="AA2446" s="9"/>
      <c r="AB2446" s="9"/>
      <c r="AC2446" s="9"/>
      <c r="AD2446" s="9"/>
      <c r="AE2446" s="9"/>
      <c r="AF2446" s="9"/>
      <c r="AG2446" s="9"/>
      <c r="AH2446" s="9"/>
      <c r="AI2446" s="9"/>
      <c r="AJ2446" s="9"/>
      <c r="AK2446" s="9"/>
      <c r="AL2446" s="9"/>
      <c r="AM2446" s="9"/>
      <c r="AN2446" s="9"/>
      <c r="AO2446" s="9"/>
      <c r="AP2446" s="9"/>
      <c r="AQ2446" s="9"/>
      <c r="AR2446" s="9"/>
      <c r="AS2446" s="9"/>
      <c r="AT2446" s="9"/>
      <c r="AU2446" s="9"/>
      <c r="AV2446" s="9"/>
      <c r="AW2446" s="9"/>
      <c r="AX2446" s="9"/>
      <c r="AY2446" s="9"/>
      <c r="AZ2446" s="9"/>
      <c r="BA2446" s="9"/>
      <c r="BB2446" s="9"/>
      <c r="BC2446" s="9"/>
      <c r="BD2446" s="9"/>
      <c r="BE2446" s="9"/>
      <c r="BF2446" s="9"/>
      <c r="BG2446" s="9"/>
      <c r="BH2446" s="9"/>
      <c r="BI2446" s="9"/>
      <c r="BJ2446" s="9"/>
      <c r="BK2446" s="9"/>
      <c r="BL2446" s="9"/>
      <c r="BM2446" s="9"/>
      <c r="BN2446" s="9"/>
      <c r="BO2446" s="9"/>
      <c r="BP2446" s="9"/>
      <c r="BQ2446" s="9"/>
      <c r="BR2446" s="9"/>
      <c r="BS2446" s="9"/>
      <c r="BT2446" s="9"/>
      <c r="BU2446" s="9"/>
      <c r="BV2446" s="9"/>
      <c r="BW2446" s="9"/>
      <c r="BX2446" s="9"/>
      <c r="BY2446" s="9"/>
      <c r="BZ2446" s="9"/>
      <c r="CA2446" s="9"/>
      <c r="CB2446" s="9"/>
      <c r="CC2446" s="9"/>
      <c r="CD2446" s="9"/>
      <c r="CE2446" s="9"/>
      <c r="CF2446" s="9"/>
      <c r="CG2446" s="9"/>
      <c r="CH2446" s="9"/>
      <c r="CI2446" s="9"/>
      <c r="CJ2446" s="9"/>
      <c r="CK2446" s="9"/>
      <c r="CL2446" s="9"/>
      <c r="CM2446" s="9"/>
      <c r="CN2446" s="9"/>
      <c r="CO2446" s="9"/>
      <c r="CP2446" s="9"/>
      <c r="CQ2446" s="9"/>
      <c r="CR2446" s="9"/>
      <c r="CS2446" s="9"/>
      <c r="CT2446" s="9"/>
      <c r="CU2446" s="9"/>
      <c r="CV2446" s="9"/>
      <c r="CW2446" s="9"/>
      <c r="CX2446" s="9"/>
      <c r="CY2446" s="9"/>
      <c r="CZ2446" s="9"/>
      <c r="DA2446" s="9"/>
      <c r="DB2446" s="9"/>
      <c r="DC2446" s="9"/>
      <c r="DD2446" s="9"/>
      <c r="DE2446" s="9"/>
      <c r="DF2446" s="9"/>
      <c r="DG2446" s="9"/>
      <c r="DH2446" s="9"/>
      <c r="DI2446" s="9"/>
      <c r="DJ2446" s="9"/>
      <c r="DK2446" s="9"/>
      <c r="DL2446" s="9"/>
      <c r="DM2446" s="9"/>
      <c r="DN2446" s="9"/>
      <c r="DO2446" s="9"/>
      <c r="DP2446" s="9"/>
      <c r="DQ2446" s="9"/>
    </row>
    <row r="2447" spans="1:121" hidden="1">
      <c r="A2447" s="9"/>
      <c r="B2447" s="9"/>
      <c r="C2447" s="9"/>
      <c r="D2447" s="9"/>
      <c r="E2447" s="9"/>
      <c r="F2447" s="9"/>
      <c r="G2447" s="9"/>
      <c r="H2447" s="9"/>
      <c r="I2447" s="9"/>
      <c r="J2447" s="9"/>
      <c r="K2447" s="9"/>
      <c r="L2447" s="9"/>
      <c r="M2447" s="9"/>
      <c r="N2447" s="9"/>
      <c r="O2447" s="9"/>
      <c r="P2447" s="9"/>
      <c r="Q2447" s="9"/>
      <c r="R2447" s="9"/>
      <c r="S2447" s="9"/>
      <c r="T2447" s="9"/>
      <c r="U2447" s="9"/>
      <c r="V2447" s="9"/>
      <c r="W2447" s="9"/>
      <c r="X2447" s="9"/>
      <c r="Y2447" s="9"/>
      <c r="Z2447" s="9"/>
      <c r="AA2447" s="9"/>
      <c r="AB2447" s="9"/>
      <c r="AC2447" s="9"/>
      <c r="AD2447" s="9"/>
      <c r="AE2447" s="9"/>
      <c r="AF2447" s="9"/>
      <c r="AG2447" s="9"/>
      <c r="AH2447" s="9"/>
      <c r="AI2447" s="9"/>
      <c r="AJ2447" s="9"/>
      <c r="AK2447" s="9"/>
      <c r="AL2447" s="9"/>
      <c r="AM2447" s="9"/>
      <c r="AN2447" s="9"/>
      <c r="AO2447" s="9"/>
      <c r="AP2447" s="9"/>
      <c r="AQ2447" s="9"/>
      <c r="AR2447" s="9"/>
      <c r="AS2447" s="9"/>
      <c r="AT2447" s="9"/>
      <c r="AU2447" s="9"/>
      <c r="AV2447" s="9"/>
      <c r="AW2447" s="9"/>
      <c r="AX2447" s="9"/>
      <c r="AY2447" s="9"/>
      <c r="AZ2447" s="9"/>
      <c r="BA2447" s="9"/>
      <c r="BB2447" s="9"/>
      <c r="BC2447" s="9"/>
      <c r="BD2447" s="9"/>
      <c r="BE2447" s="9"/>
      <c r="BF2447" s="9"/>
      <c r="BG2447" s="9"/>
      <c r="BH2447" s="9"/>
      <c r="BI2447" s="9"/>
      <c r="BJ2447" s="9"/>
      <c r="BK2447" s="9"/>
      <c r="BL2447" s="9"/>
      <c r="BM2447" s="9"/>
      <c r="BN2447" s="9"/>
      <c r="BO2447" s="9"/>
      <c r="BP2447" s="9"/>
      <c r="BQ2447" s="9"/>
      <c r="BR2447" s="9"/>
      <c r="BS2447" s="9"/>
      <c r="BT2447" s="9"/>
      <c r="BU2447" s="9"/>
      <c r="BV2447" s="9"/>
      <c r="BW2447" s="9"/>
      <c r="BX2447" s="9"/>
      <c r="BY2447" s="9"/>
      <c r="BZ2447" s="9"/>
      <c r="CA2447" s="9"/>
      <c r="CB2447" s="9"/>
      <c r="CC2447" s="9"/>
      <c r="CD2447" s="9"/>
      <c r="CE2447" s="9"/>
      <c r="CF2447" s="9"/>
      <c r="CG2447" s="9"/>
      <c r="CH2447" s="9"/>
      <c r="CI2447" s="9"/>
      <c r="CJ2447" s="9"/>
      <c r="CK2447" s="9"/>
      <c r="CL2447" s="9"/>
      <c r="CM2447" s="9"/>
      <c r="CN2447" s="9"/>
      <c r="CO2447" s="9"/>
      <c r="CP2447" s="9"/>
      <c r="CQ2447" s="9"/>
      <c r="CR2447" s="9"/>
      <c r="CS2447" s="9"/>
      <c r="CT2447" s="9"/>
      <c r="CU2447" s="9"/>
      <c r="CV2447" s="9"/>
      <c r="CW2447" s="9"/>
      <c r="CX2447" s="9"/>
      <c r="CY2447" s="9"/>
      <c r="CZ2447" s="9"/>
      <c r="DA2447" s="9"/>
      <c r="DB2447" s="9"/>
      <c r="DC2447" s="9"/>
      <c r="DD2447" s="9"/>
      <c r="DE2447" s="9"/>
      <c r="DF2447" s="9"/>
      <c r="DG2447" s="9"/>
      <c r="DH2447" s="9"/>
      <c r="DI2447" s="9"/>
      <c r="DJ2447" s="9"/>
      <c r="DK2447" s="9"/>
      <c r="DL2447" s="9"/>
      <c r="DM2447" s="9"/>
      <c r="DN2447" s="9"/>
      <c r="DO2447" s="9"/>
      <c r="DP2447" s="9"/>
      <c r="DQ2447" s="9"/>
    </row>
    <row r="2448" spans="1:121" hidden="1">
      <c r="A2448" s="9"/>
      <c r="B2448" s="9"/>
      <c r="C2448" s="9"/>
      <c r="D2448" s="9"/>
      <c r="E2448" s="9"/>
      <c r="F2448" s="9"/>
      <c r="G2448" s="9"/>
      <c r="H2448" s="9"/>
      <c r="I2448" s="9"/>
      <c r="J2448" s="9"/>
      <c r="K2448" s="9"/>
      <c r="L2448" s="9"/>
      <c r="M2448" s="9"/>
      <c r="N2448" s="9"/>
      <c r="O2448" s="9"/>
      <c r="P2448" s="9"/>
      <c r="Q2448" s="9"/>
      <c r="R2448" s="9"/>
      <c r="S2448" s="9"/>
      <c r="T2448" s="9"/>
      <c r="U2448" s="9"/>
      <c r="V2448" s="9"/>
      <c r="W2448" s="9"/>
      <c r="X2448" s="9"/>
      <c r="Y2448" s="9"/>
      <c r="Z2448" s="9"/>
      <c r="AA2448" s="9"/>
      <c r="AB2448" s="9"/>
      <c r="AC2448" s="9"/>
      <c r="AD2448" s="9"/>
      <c r="AE2448" s="9"/>
      <c r="AF2448" s="9"/>
      <c r="AG2448" s="9"/>
      <c r="AH2448" s="9"/>
      <c r="AI2448" s="9"/>
      <c r="AJ2448" s="9"/>
      <c r="AK2448" s="9"/>
      <c r="AL2448" s="9"/>
      <c r="AM2448" s="9"/>
      <c r="AN2448" s="9"/>
      <c r="AO2448" s="9"/>
      <c r="AP2448" s="9"/>
      <c r="AQ2448" s="9"/>
      <c r="AR2448" s="9"/>
      <c r="AS2448" s="9"/>
      <c r="AT2448" s="9"/>
      <c r="AU2448" s="9"/>
      <c r="AV2448" s="9"/>
      <c r="AW2448" s="9"/>
      <c r="AX2448" s="9"/>
      <c r="AY2448" s="9"/>
      <c r="AZ2448" s="9"/>
      <c r="BA2448" s="9"/>
      <c r="BB2448" s="9"/>
      <c r="BC2448" s="9"/>
      <c r="BD2448" s="9"/>
      <c r="BE2448" s="9"/>
      <c r="BF2448" s="9"/>
      <c r="BG2448" s="9"/>
      <c r="BH2448" s="9"/>
      <c r="BI2448" s="9"/>
      <c r="BJ2448" s="9"/>
      <c r="BK2448" s="9"/>
      <c r="BL2448" s="9"/>
      <c r="BM2448" s="9"/>
      <c r="BN2448" s="9"/>
      <c r="BO2448" s="9"/>
      <c r="BP2448" s="9"/>
      <c r="BQ2448" s="9"/>
      <c r="BR2448" s="9"/>
      <c r="BS2448" s="9"/>
      <c r="BT2448" s="9"/>
      <c r="BU2448" s="9"/>
      <c r="BV2448" s="9"/>
      <c r="BW2448" s="9"/>
      <c r="BX2448" s="9"/>
      <c r="BY2448" s="9"/>
      <c r="BZ2448" s="9"/>
      <c r="CA2448" s="9"/>
      <c r="CB2448" s="9"/>
      <c r="CC2448" s="9"/>
      <c r="CD2448" s="9"/>
      <c r="CE2448" s="9"/>
      <c r="CF2448" s="9"/>
      <c r="CG2448" s="9"/>
      <c r="CH2448" s="9"/>
      <c r="CI2448" s="9"/>
      <c r="CJ2448" s="9"/>
      <c r="CK2448" s="9"/>
      <c r="CL2448" s="9"/>
      <c r="CM2448" s="9"/>
      <c r="CN2448" s="9"/>
      <c r="CO2448" s="9"/>
      <c r="CP2448" s="9"/>
      <c r="CQ2448" s="9"/>
      <c r="CR2448" s="9"/>
      <c r="CS2448" s="9"/>
      <c r="CT2448" s="9"/>
      <c r="CU2448" s="9"/>
      <c r="CV2448" s="9"/>
      <c r="CW2448" s="9"/>
      <c r="CX2448" s="9"/>
      <c r="CY2448" s="9"/>
      <c r="CZ2448" s="9"/>
      <c r="DA2448" s="9"/>
      <c r="DB2448" s="9"/>
      <c r="DC2448" s="9"/>
      <c r="DD2448" s="9"/>
      <c r="DE2448" s="9"/>
      <c r="DF2448" s="9"/>
      <c r="DG2448" s="9"/>
      <c r="DH2448" s="9"/>
      <c r="DI2448" s="9"/>
      <c r="DJ2448" s="9"/>
      <c r="DK2448" s="9"/>
      <c r="DL2448" s="9"/>
      <c r="DM2448" s="9"/>
      <c r="DN2448" s="9"/>
      <c r="DO2448" s="9"/>
      <c r="DP2448" s="9"/>
      <c r="DQ2448" s="9"/>
    </row>
    <row r="2449" spans="1:121" hidden="1">
      <c r="A2449" s="9"/>
      <c r="B2449" s="9"/>
      <c r="C2449" s="9"/>
      <c r="D2449" s="9"/>
      <c r="E2449" s="9"/>
      <c r="F2449" s="9"/>
      <c r="G2449" s="9"/>
      <c r="H2449" s="9"/>
      <c r="I2449" s="9"/>
      <c r="J2449" s="9"/>
      <c r="K2449" s="9"/>
      <c r="L2449" s="9"/>
      <c r="M2449" s="9"/>
      <c r="N2449" s="9"/>
      <c r="O2449" s="9"/>
      <c r="P2449" s="9"/>
      <c r="Q2449" s="9"/>
      <c r="R2449" s="9"/>
      <c r="S2449" s="9"/>
      <c r="T2449" s="9"/>
      <c r="U2449" s="9"/>
      <c r="V2449" s="9"/>
      <c r="W2449" s="9"/>
      <c r="X2449" s="9"/>
      <c r="Y2449" s="9"/>
      <c r="Z2449" s="9"/>
      <c r="AA2449" s="9"/>
      <c r="AB2449" s="9"/>
      <c r="AC2449" s="9"/>
      <c r="AD2449" s="9"/>
      <c r="AE2449" s="9"/>
      <c r="AF2449" s="9"/>
      <c r="AG2449" s="9"/>
      <c r="AH2449" s="9"/>
      <c r="AI2449" s="9"/>
      <c r="AJ2449" s="9"/>
      <c r="AK2449" s="9"/>
      <c r="AL2449" s="9"/>
      <c r="AM2449" s="9"/>
      <c r="AN2449" s="9"/>
      <c r="AO2449" s="9"/>
      <c r="AP2449" s="9"/>
      <c r="AQ2449" s="9"/>
      <c r="AR2449" s="9"/>
      <c r="AS2449" s="9"/>
      <c r="AT2449" s="9"/>
      <c r="AU2449" s="9"/>
      <c r="AV2449" s="9"/>
      <c r="AW2449" s="9"/>
      <c r="AX2449" s="9"/>
      <c r="AY2449" s="9"/>
      <c r="AZ2449" s="9"/>
      <c r="BA2449" s="9"/>
      <c r="BB2449" s="9"/>
      <c r="BC2449" s="9"/>
      <c r="BD2449" s="9"/>
      <c r="BE2449" s="9"/>
      <c r="BF2449" s="9"/>
      <c r="BG2449" s="9"/>
      <c r="BH2449" s="9"/>
      <c r="BI2449" s="9"/>
      <c r="BJ2449" s="9"/>
      <c r="BK2449" s="9"/>
      <c r="BL2449" s="9"/>
      <c r="BM2449" s="9"/>
      <c r="BN2449" s="9"/>
      <c r="BO2449" s="9"/>
      <c r="BP2449" s="9"/>
      <c r="BQ2449" s="9"/>
      <c r="BR2449" s="9"/>
      <c r="BS2449" s="9"/>
      <c r="BT2449" s="9"/>
      <c r="BU2449" s="9"/>
      <c r="BV2449" s="9"/>
      <c r="BW2449" s="9"/>
      <c r="BX2449" s="9"/>
      <c r="BY2449" s="9"/>
      <c r="BZ2449" s="9"/>
      <c r="CA2449" s="9"/>
      <c r="CB2449" s="9"/>
      <c r="CC2449" s="9"/>
      <c r="CD2449" s="9"/>
      <c r="CE2449" s="9"/>
      <c r="CF2449" s="9"/>
      <c r="CG2449" s="9"/>
      <c r="CH2449" s="9"/>
      <c r="CI2449" s="9"/>
      <c r="CJ2449" s="9"/>
      <c r="CK2449" s="9"/>
      <c r="CL2449" s="9"/>
      <c r="CM2449" s="9"/>
      <c r="CN2449" s="9"/>
      <c r="CO2449" s="9"/>
      <c r="CP2449" s="9"/>
      <c r="CQ2449" s="9"/>
      <c r="CR2449" s="9"/>
      <c r="CS2449" s="9"/>
      <c r="CT2449" s="9"/>
      <c r="CU2449" s="9"/>
      <c r="CV2449" s="9"/>
      <c r="CW2449" s="9"/>
      <c r="CX2449" s="9"/>
      <c r="CY2449" s="9"/>
      <c r="CZ2449" s="9"/>
      <c r="DA2449" s="9"/>
      <c r="DB2449" s="9"/>
      <c r="DC2449" s="9"/>
      <c r="DD2449" s="9"/>
      <c r="DE2449" s="9"/>
      <c r="DF2449" s="9"/>
      <c r="DG2449" s="9"/>
      <c r="DH2449" s="9"/>
      <c r="DI2449" s="9"/>
      <c r="DJ2449" s="9"/>
      <c r="DK2449" s="9"/>
      <c r="DL2449" s="9"/>
      <c r="DM2449" s="9"/>
      <c r="DN2449" s="9"/>
      <c r="DO2449" s="9"/>
      <c r="DP2449" s="9"/>
      <c r="DQ2449" s="9"/>
    </row>
    <row r="2450" spans="1:121" hidden="1">
      <c r="A2450" s="9"/>
      <c r="B2450" s="9"/>
      <c r="C2450" s="9"/>
      <c r="D2450" s="9"/>
      <c r="E2450" s="9"/>
      <c r="F2450" s="9"/>
      <c r="G2450" s="9"/>
      <c r="H2450" s="9"/>
      <c r="I2450" s="9"/>
      <c r="J2450" s="9"/>
      <c r="K2450" s="9"/>
      <c r="L2450" s="9"/>
      <c r="M2450" s="9"/>
      <c r="N2450" s="9"/>
      <c r="O2450" s="9"/>
      <c r="P2450" s="9"/>
      <c r="Q2450" s="9"/>
      <c r="R2450" s="9"/>
      <c r="S2450" s="9"/>
      <c r="T2450" s="9"/>
      <c r="U2450" s="9"/>
      <c r="V2450" s="9"/>
      <c r="W2450" s="9"/>
      <c r="X2450" s="9"/>
      <c r="Y2450" s="9"/>
      <c r="Z2450" s="9"/>
      <c r="AA2450" s="9"/>
      <c r="AB2450" s="9"/>
      <c r="AC2450" s="9"/>
      <c r="AD2450" s="9"/>
      <c r="AE2450" s="9"/>
      <c r="AF2450" s="9"/>
      <c r="AG2450" s="9"/>
      <c r="AH2450" s="9"/>
      <c r="AI2450" s="9"/>
      <c r="AJ2450" s="9"/>
      <c r="AK2450" s="9"/>
      <c r="AL2450" s="9"/>
      <c r="AM2450" s="9"/>
      <c r="AN2450" s="9"/>
      <c r="AO2450" s="9"/>
      <c r="AP2450" s="9"/>
      <c r="AQ2450" s="9"/>
      <c r="AR2450" s="9"/>
      <c r="AS2450" s="9"/>
      <c r="AT2450" s="9"/>
      <c r="AU2450" s="9"/>
      <c r="AV2450" s="9"/>
      <c r="AW2450" s="9"/>
      <c r="AX2450" s="9"/>
      <c r="AY2450" s="9"/>
      <c r="AZ2450" s="9"/>
      <c r="BA2450" s="9"/>
      <c r="BB2450" s="9"/>
      <c r="BC2450" s="9"/>
      <c r="BD2450" s="9"/>
      <c r="BE2450" s="9"/>
      <c r="BF2450" s="9"/>
      <c r="BG2450" s="9"/>
      <c r="BH2450" s="9"/>
      <c r="BI2450" s="9"/>
      <c r="BJ2450" s="9"/>
      <c r="BK2450" s="9"/>
      <c r="BL2450" s="9"/>
      <c r="BM2450" s="9"/>
      <c r="BN2450" s="9"/>
      <c r="BO2450" s="9"/>
      <c r="BP2450" s="9"/>
      <c r="BQ2450" s="9"/>
      <c r="BR2450" s="9"/>
      <c r="BS2450" s="9"/>
      <c r="BT2450" s="9"/>
      <c r="BU2450" s="9"/>
      <c r="BV2450" s="9"/>
      <c r="BW2450" s="9"/>
      <c r="BX2450" s="9"/>
      <c r="BY2450" s="9"/>
      <c r="BZ2450" s="9"/>
      <c r="CA2450" s="9"/>
      <c r="CB2450" s="9"/>
      <c r="CC2450" s="9"/>
      <c r="CD2450" s="9"/>
      <c r="CE2450" s="9"/>
      <c r="CF2450" s="9"/>
      <c r="CG2450" s="9"/>
      <c r="CH2450" s="9"/>
      <c r="CI2450" s="9"/>
      <c r="CJ2450" s="9"/>
      <c r="CK2450" s="9"/>
      <c r="CL2450" s="9"/>
      <c r="CM2450" s="9"/>
      <c r="CN2450" s="9"/>
      <c r="CO2450" s="9"/>
      <c r="CP2450" s="9"/>
      <c r="CQ2450" s="9"/>
      <c r="CR2450" s="9"/>
      <c r="CS2450" s="9"/>
      <c r="CT2450" s="9"/>
      <c r="CU2450" s="9"/>
      <c r="CV2450" s="9"/>
      <c r="CW2450" s="9"/>
      <c r="CX2450" s="9"/>
      <c r="CY2450" s="9"/>
      <c r="CZ2450" s="9"/>
      <c r="DA2450" s="9"/>
      <c r="DB2450" s="9"/>
      <c r="DC2450" s="9"/>
      <c r="DD2450" s="9"/>
      <c r="DE2450" s="9"/>
      <c r="DF2450" s="9"/>
      <c r="DG2450" s="9"/>
      <c r="DH2450" s="9"/>
      <c r="DI2450" s="9"/>
      <c r="DJ2450" s="9"/>
      <c r="DK2450" s="9"/>
      <c r="DL2450" s="9"/>
      <c r="DM2450" s="9"/>
      <c r="DN2450" s="9"/>
      <c r="DO2450" s="9"/>
      <c r="DP2450" s="9"/>
      <c r="DQ2450" s="9"/>
    </row>
    <row r="2451" spans="1:121" hidden="1">
      <c r="A2451" s="9"/>
      <c r="B2451" s="9"/>
      <c r="C2451" s="9"/>
      <c r="D2451" s="9"/>
      <c r="E2451" s="9"/>
      <c r="F2451" s="9"/>
      <c r="G2451" s="9"/>
      <c r="H2451" s="9"/>
      <c r="I2451" s="9"/>
      <c r="J2451" s="9"/>
      <c r="K2451" s="9"/>
      <c r="L2451" s="9"/>
      <c r="M2451" s="9"/>
      <c r="N2451" s="9"/>
      <c r="O2451" s="9"/>
      <c r="P2451" s="9"/>
      <c r="Q2451" s="9"/>
      <c r="R2451" s="9"/>
      <c r="S2451" s="9"/>
      <c r="T2451" s="9"/>
      <c r="U2451" s="9"/>
      <c r="V2451" s="9"/>
      <c r="W2451" s="9"/>
      <c r="X2451" s="9"/>
      <c r="Y2451" s="9"/>
      <c r="Z2451" s="9"/>
      <c r="AA2451" s="9"/>
      <c r="AB2451" s="9"/>
      <c r="AC2451" s="9"/>
      <c r="AD2451" s="9"/>
      <c r="AE2451" s="9"/>
      <c r="AF2451" s="9"/>
      <c r="AG2451" s="9"/>
      <c r="AH2451" s="9"/>
      <c r="AI2451" s="9"/>
      <c r="AJ2451" s="9"/>
      <c r="AK2451" s="9"/>
      <c r="AL2451" s="9"/>
      <c r="AM2451" s="9"/>
      <c r="AN2451" s="9"/>
      <c r="AO2451" s="9"/>
      <c r="AP2451" s="9"/>
      <c r="AQ2451" s="9"/>
      <c r="AR2451" s="9"/>
      <c r="AS2451" s="9"/>
      <c r="AT2451" s="9"/>
      <c r="AU2451" s="9"/>
      <c r="AV2451" s="9"/>
      <c r="AW2451" s="9"/>
      <c r="AX2451" s="9"/>
      <c r="AY2451" s="9"/>
      <c r="AZ2451" s="9"/>
      <c r="BA2451" s="9"/>
      <c r="BB2451" s="9"/>
      <c r="BC2451" s="9"/>
      <c r="BD2451" s="9"/>
      <c r="BE2451" s="9"/>
      <c r="BF2451" s="9"/>
      <c r="BG2451" s="9"/>
      <c r="BH2451" s="9"/>
      <c r="BI2451" s="9"/>
      <c r="BJ2451" s="9"/>
      <c r="BK2451" s="9"/>
      <c r="BL2451" s="9"/>
      <c r="BM2451" s="9"/>
      <c r="BN2451" s="9"/>
      <c r="BO2451" s="9"/>
      <c r="BP2451" s="9"/>
      <c r="BQ2451" s="9"/>
      <c r="BR2451" s="9"/>
      <c r="BS2451" s="9"/>
      <c r="BT2451" s="9"/>
      <c r="BU2451" s="9"/>
      <c r="BV2451" s="9"/>
      <c r="BW2451" s="9"/>
      <c r="BX2451" s="9"/>
      <c r="BY2451" s="9"/>
      <c r="BZ2451" s="9"/>
      <c r="CA2451" s="9"/>
      <c r="CB2451" s="9"/>
      <c r="CC2451" s="9"/>
      <c r="CD2451" s="9"/>
      <c r="CE2451" s="9"/>
      <c r="CF2451" s="9"/>
      <c r="CG2451" s="9"/>
      <c r="CH2451" s="9"/>
      <c r="CI2451" s="9"/>
      <c r="CJ2451" s="9"/>
      <c r="CK2451" s="9"/>
      <c r="CL2451" s="9"/>
      <c r="CM2451" s="9"/>
      <c r="CN2451" s="9"/>
      <c r="CO2451" s="9"/>
      <c r="CP2451" s="9"/>
      <c r="CQ2451" s="9"/>
      <c r="CR2451" s="9"/>
      <c r="CS2451" s="9"/>
      <c r="CT2451" s="9"/>
      <c r="CU2451" s="9"/>
      <c r="CV2451" s="9"/>
      <c r="CW2451" s="9"/>
      <c r="CX2451" s="9"/>
      <c r="CY2451" s="9"/>
      <c r="CZ2451" s="9"/>
      <c r="DA2451" s="9"/>
      <c r="DB2451" s="9"/>
      <c r="DC2451" s="9"/>
      <c r="DD2451" s="9"/>
      <c r="DE2451" s="9"/>
      <c r="DF2451" s="9"/>
      <c r="DG2451" s="9"/>
      <c r="DH2451" s="9"/>
      <c r="DI2451" s="9"/>
      <c r="DJ2451" s="9"/>
      <c r="DK2451" s="9"/>
      <c r="DL2451" s="9"/>
      <c r="DM2451" s="9"/>
      <c r="DN2451" s="9"/>
      <c r="DO2451" s="9"/>
      <c r="DP2451" s="9"/>
      <c r="DQ2451" s="9"/>
    </row>
    <row r="2452" spans="1:121" hidden="1">
      <c r="A2452" s="9"/>
      <c r="B2452" s="9"/>
      <c r="C2452" s="9"/>
      <c r="D2452" s="9"/>
      <c r="E2452" s="9"/>
      <c r="F2452" s="9"/>
      <c r="G2452" s="9"/>
      <c r="H2452" s="9"/>
      <c r="I2452" s="9"/>
      <c r="J2452" s="9"/>
      <c r="K2452" s="9"/>
      <c r="L2452" s="9"/>
      <c r="M2452" s="9"/>
      <c r="N2452" s="9"/>
      <c r="O2452" s="9"/>
      <c r="P2452" s="9"/>
      <c r="Q2452" s="9"/>
      <c r="R2452" s="9"/>
      <c r="S2452" s="9"/>
      <c r="T2452" s="9"/>
      <c r="U2452" s="9"/>
      <c r="V2452" s="9"/>
      <c r="W2452" s="9"/>
      <c r="X2452" s="9"/>
      <c r="Y2452" s="9"/>
      <c r="Z2452" s="9"/>
      <c r="AA2452" s="9"/>
      <c r="AB2452" s="9"/>
      <c r="AC2452" s="9"/>
      <c r="AD2452" s="9"/>
      <c r="AE2452" s="9"/>
      <c r="AF2452" s="9"/>
      <c r="AG2452" s="9"/>
      <c r="AH2452" s="9"/>
      <c r="AI2452" s="9"/>
      <c r="AJ2452" s="9"/>
      <c r="AK2452" s="9"/>
      <c r="AL2452" s="9"/>
      <c r="AM2452" s="9"/>
      <c r="AN2452" s="9"/>
      <c r="AO2452" s="9"/>
      <c r="AP2452" s="9"/>
      <c r="AQ2452" s="9"/>
      <c r="AR2452" s="9"/>
      <c r="AS2452" s="9"/>
      <c r="AT2452" s="9"/>
      <c r="AU2452" s="9"/>
      <c r="AV2452" s="9"/>
      <c r="AW2452" s="9"/>
      <c r="AX2452" s="9"/>
      <c r="AY2452" s="9"/>
      <c r="AZ2452" s="9"/>
      <c r="BA2452" s="9"/>
      <c r="BB2452" s="9"/>
      <c r="BC2452" s="9"/>
      <c r="BD2452" s="9"/>
      <c r="BE2452" s="9"/>
      <c r="BF2452" s="9"/>
      <c r="BG2452" s="9"/>
      <c r="BH2452" s="9"/>
      <c r="BI2452" s="9"/>
      <c r="BJ2452" s="9"/>
      <c r="BK2452" s="9"/>
      <c r="BL2452" s="9"/>
      <c r="BM2452" s="9"/>
      <c r="BN2452" s="9"/>
      <c r="BO2452" s="9"/>
      <c r="BP2452" s="9"/>
      <c r="BQ2452" s="9"/>
      <c r="BR2452" s="9"/>
      <c r="BS2452" s="9"/>
      <c r="BT2452" s="9"/>
      <c r="BU2452" s="9"/>
      <c r="BV2452" s="9"/>
      <c r="BW2452" s="9"/>
      <c r="BX2452" s="9"/>
      <c r="BY2452" s="9"/>
      <c r="BZ2452" s="9"/>
      <c r="CA2452" s="9"/>
      <c r="CB2452" s="9"/>
      <c r="CC2452" s="9"/>
      <c r="CD2452" s="9"/>
      <c r="CE2452" s="9"/>
      <c r="CF2452" s="9"/>
      <c r="CG2452" s="9"/>
      <c r="CH2452" s="9"/>
      <c r="CI2452" s="9"/>
      <c r="CJ2452" s="9"/>
      <c r="CK2452" s="9"/>
      <c r="CL2452" s="9"/>
      <c r="CM2452" s="9"/>
      <c r="CN2452" s="9"/>
      <c r="CO2452" s="9"/>
      <c r="CP2452" s="9"/>
      <c r="CQ2452" s="9"/>
      <c r="CR2452" s="9"/>
      <c r="CS2452" s="9"/>
      <c r="CT2452" s="9"/>
      <c r="CU2452" s="9"/>
      <c r="CV2452" s="9"/>
      <c r="CW2452" s="9"/>
      <c r="CX2452" s="9"/>
      <c r="CY2452" s="9"/>
      <c r="CZ2452" s="9"/>
      <c r="DA2452" s="9"/>
      <c r="DB2452" s="9"/>
      <c r="DC2452" s="9"/>
      <c r="DD2452" s="9"/>
      <c r="DE2452" s="9"/>
      <c r="DF2452" s="9"/>
      <c r="DG2452" s="9"/>
      <c r="DH2452" s="9"/>
      <c r="DI2452" s="9"/>
      <c r="DJ2452" s="9"/>
      <c r="DK2452" s="9"/>
      <c r="DL2452" s="9"/>
      <c r="DM2452" s="9"/>
      <c r="DN2452" s="9"/>
      <c r="DO2452" s="9"/>
      <c r="DP2452" s="9"/>
      <c r="DQ2452" s="9"/>
    </row>
    <row r="2453" spans="1:121" hidden="1">
      <c r="A2453" s="9"/>
      <c r="B2453" s="9"/>
      <c r="C2453" s="9"/>
      <c r="D2453" s="9"/>
      <c r="E2453" s="9"/>
      <c r="F2453" s="9"/>
      <c r="G2453" s="9"/>
      <c r="H2453" s="9"/>
      <c r="I2453" s="9"/>
      <c r="J2453" s="9"/>
      <c r="K2453" s="9"/>
      <c r="L2453" s="9"/>
      <c r="M2453" s="9"/>
      <c r="N2453" s="9"/>
      <c r="O2453" s="9"/>
      <c r="P2453" s="9"/>
      <c r="Q2453" s="9"/>
      <c r="R2453" s="9"/>
      <c r="S2453" s="9"/>
      <c r="T2453" s="9"/>
      <c r="U2453" s="9"/>
      <c r="V2453" s="9"/>
      <c r="W2453" s="9"/>
      <c r="X2453" s="9"/>
      <c r="Y2453" s="9"/>
      <c r="Z2453" s="9"/>
      <c r="AA2453" s="9"/>
      <c r="AB2453" s="9"/>
      <c r="AC2453" s="9"/>
      <c r="AD2453" s="9"/>
      <c r="AE2453" s="9"/>
      <c r="AF2453" s="9"/>
      <c r="AG2453" s="9"/>
      <c r="AH2453" s="9"/>
      <c r="AI2453" s="9"/>
      <c r="AJ2453" s="9"/>
      <c r="AK2453" s="9"/>
      <c r="AL2453" s="9"/>
      <c r="AM2453" s="9"/>
      <c r="AN2453" s="9"/>
      <c r="AO2453" s="9"/>
      <c r="AP2453" s="9"/>
      <c r="AQ2453" s="9"/>
      <c r="AR2453" s="9"/>
      <c r="AS2453" s="9"/>
      <c r="AT2453" s="9"/>
      <c r="AU2453" s="9"/>
      <c r="AV2453" s="9"/>
      <c r="AW2453" s="9"/>
      <c r="AX2453" s="9"/>
      <c r="AY2453" s="9"/>
      <c r="AZ2453" s="9"/>
      <c r="BA2453" s="9"/>
      <c r="BB2453" s="9"/>
      <c r="BC2453" s="9"/>
      <c r="BD2453" s="9"/>
      <c r="BE2453" s="9"/>
      <c r="BF2453" s="9"/>
      <c r="BG2453" s="9"/>
      <c r="BH2453" s="9"/>
      <c r="BI2453" s="9"/>
      <c r="BJ2453" s="9"/>
      <c r="BK2453" s="9"/>
      <c r="BL2453" s="9"/>
      <c r="BM2453" s="9"/>
      <c r="BN2453" s="9"/>
      <c r="BO2453" s="9"/>
      <c r="BP2453" s="9"/>
      <c r="BQ2453" s="9"/>
      <c r="BR2453" s="9"/>
      <c r="BS2453" s="9"/>
      <c r="BT2453" s="9"/>
      <c r="BU2453" s="9"/>
      <c r="BV2453" s="9"/>
      <c r="BW2453" s="9"/>
      <c r="BX2453" s="9"/>
      <c r="BY2453" s="9"/>
      <c r="BZ2453" s="9"/>
      <c r="CA2453" s="9"/>
      <c r="CB2453" s="9"/>
      <c r="CC2453" s="9"/>
      <c r="CD2453" s="9"/>
      <c r="CE2453" s="9"/>
      <c r="CF2453" s="9"/>
      <c r="CG2453" s="9"/>
      <c r="CH2453" s="9"/>
      <c r="CI2453" s="9"/>
      <c r="CJ2453" s="9"/>
      <c r="CK2453" s="9"/>
      <c r="CL2453" s="9"/>
      <c r="CM2453" s="9"/>
      <c r="CN2453" s="9"/>
      <c r="CO2453" s="9"/>
      <c r="CP2453" s="9"/>
      <c r="CQ2453" s="9"/>
      <c r="CR2453" s="9"/>
      <c r="CS2453" s="9"/>
      <c r="CT2453" s="9"/>
      <c r="CU2453" s="9"/>
      <c r="CV2453" s="9"/>
      <c r="CW2453" s="9"/>
      <c r="CX2453" s="9"/>
      <c r="CY2453" s="9"/>
      <c r="CZ2453" s="9"/>
      <c r="DA2453" s="9"/>
      <c r="DB2453" s="9"/>
      <c r="DC2453" s="9"/>
      <c r="DD2453" s="9"/>
      <c r="DE2453" s="9"/>
      <c r="DF2453" s="9"/>
      <c r="DG2453" s="9"/>
      <c r="DH2453" s="9"/>
      <c r="DI2453" s="9"/>
      <c r="DJ2453" s="9"/>
      <c r="DK2453" s="9"/>
      <c r="DL2453" s="9"/>
      <c r="DM2453" s="9"/>
      <c r="DN2453" s="9"/>
      <c r="DO2453" s="9"/>
      <c r="DP2453" s="9"/>
      <c r="DQ2453" s="9"/>
    </row>
    <row r="2454" spans="1:121" hidden="1">
      <c r="A2454" s="9"/>
      <c r="B2454" s="9"/>
      <c r="C2454" s="9"/>
      <c r="D2454" s="9"/>
      <c r="E2454" s="9"/>
      <c r="F2454" s="9"/>
      <c r="G2454" s="9"/>
      <c r="H2454" s="9"/>
      <c r="I2454" s="9"/>
      <c r="J2454" s="9"/>
      <c r="K2454" s="9"/>
      <c r="L2454" s="9"/>
      <c r="M2454" s="9"/>
      <c r="N2454" s="9"/>
      <c r="O2454" s="9"/>
      <c r="P2454" s="9"/>
      <c r="Q2454" s="9"/>
      <c r="R2454" s="9"/>
      <c r="S2454" s="9"/>
      <c r="T2454" s="9"/>
      <c r="U2454" s="9"/>
      <c r="V2454" s="9"/>
      <c r="W2454" s="9"/>
      <c r="X2454" s="9"/>
      <c r="Y2454" s="9"/>
      <c r="Z2454" s="9"/>
      <c r="AA2454" s="9"/>
      <c r="AB2454" s="9"/>
      <c r="AC2454" s="9"/>
      <c r="AD2454" s="9"/>
      <c r="AE2454" s="9"/>
      <c r="AF2454" s="9"/>
      <c r="AG2454" s="9"/>
      <c r="AH2454" s="9"/>
      <c r="AI2454" s="9"/>
      <c r="AJ2454" s="9"/>
      <c r="AK2454" s="9"/>
      <c r="AL2454" s="9"/>
      <c r="AM2454" s="9"/>
      <c r="AN2454" s="9"/>
      <c r="AO2454" s="9"/>
      <c r="AP2454" s="9"/>
      <c r="AQ2454" s="9"/>
      <c r="AR2454" s="9"/>
      <c r="AS2454" s="9"/>
      <c r="AT2454" s="9"/>
      <c r="AU2454" s="9"/>
      <c r="AV2454" s="9"/>
      <c r="AW2454" s="9"/>
      <c r="AX2454" s="9"/>
      <c r="AY2454" s="9"/>
      <c r="AZ2454" s="9"/>
      <c r="BA2454" s="9"/>
      <c r="BB2454" s="9"/>
      <c r="BC2454" s="9"/>
      <c r="BD2454" s="9"/>
      <c r="BE2454" s="9"/>
      <c r="BF2454" s="9"/>
      <c r="BG2454" s="9"/>
      <c r="BH2454" s="9"/>
      <c r="BI2454" s="9"/>
      <c r="BJ2454" s="9"/>
      <c r="BK2454" s="9"/>
      <c r="BL2454" s="9"/>
      <c r="BM2454" s="9"/>
      <c r="BN2454" s="9"/>
      <c r="BO2454" s="9"/>
      <c r="BP2454" s="9"/>
      <c r="BQ2454" s="9"/>
      <c r="BR2454" s="9"/>
      <c r="BS2454" s="9"/>
      <c r="BT2454" s="9"/>
      <c r="BU2454" s="9"/>
      <c r="BV2454" s="9"/>
      <c r="BW2454" s="9"/>
      <c r="BX2454" s="9"/>
      <c r="BY2454" s="9"/>
      <c r="BZ2454" s="9"/>
      <c r="CA2454" s="9"/>
      <c r="CB2454" s="9"/>
      <c r="CC2454" s="9"/>
      <c r="CD2454" s="9"/>
      <c r="CE2454" s="9"/>
      <c r="CF2454" s="9"/>
      <c r="CG2454" s="9"/>
      <c r="CH2454" s="9"/>
      <c r="CI2454" s="9"/>
      <c r="CJ2454" s="9"/>
      <c r="CK2454" s="9"/>
      <c r="CL2454" s="9"/>
      <c r="CM2454" s="9"/>
      <c r="CN2454" s="9"/>
      <c r="CO2454" s="9"/>
      <c r="CP2454" s="9"/>
      <c r="CQ2454" s="9"/>
      <c r="CR2454" s="9"/>
      <c r="CS2454" s="9"/>
      <c r="CT2454" s="9"/>
      <c r="CU2454" s="9"/>
      <c r="CV2454" s="9"/>
      <c r="CW2454" s="9"/>
      <c r="CX2454" s="9"/>
      <c r="CY2454" s="9"/>
      <c r="CZ2454" s="9"/>
      <c r="DA2454" s="9"/>
      <c r="DB2454" s="9"/>
      <c r="DC2454" s="9"/>
      <c r="DD2454" s="9"/>
      <c r="DE2454" s="9"/>
      <c r="DF2454" s="9"/>
      <c r="DG2454" s="9"/>
      <c r="DH2454" s="9"/>
      <c r="DI2454" s="9"/>
      <c r="DJ2454" s="9"/>
      <c r="DK2454" s="9"/>
      <c r="DL2454" s="9"/>
      <c r="DM2454" s="9"/>
      <c r="DN2454" s="9"/>
      <c r="DO2454" s="9"/>
      <c r="DP2454" s="9"/>
      <c r="DQ2454" s="9"/>
    </row>
    <row r="2455" spans="1:121" hidden="1">
      <c r="A2455" s="9"/>
      <c r="B2455" s="9"/>
      <c r="C2455" s="9"/>
      <c r="D2455" s="9"/>
      <c r="E2455" s="9"/>
      <c r="F2455" s="9"/>
      <c r="G2455" s="9"/>
      <c r="H2455" s="9"/>
      <c r="I2455" s="9"/>
      <c r="J2455" s="9"/>
      <c r="K2455" s="9"/>
      <c r="L2455" s="9"/>
      <c r="M2455" s="9"/>
      <c r="N2455" s="9"/>
      <c r="O2455" s="9"/>
      <c r="P2455" s="9"/>
      <c r="Q2455" s="9"/>
      <c r="R2455" s="9"/>
      <c r="S2455" s="9"/>
      <c r="T2455" s="9"/>
      <c r="U2455" s="9"/>
      <c r="V2455" s="9"/>
      <c r="W2455" s="9"/>
      <c r="X2455" s="9"/>
      <c r="Y2455" s="9"/>
      <c r="Z2455" s="9"/>
      <c r="AA2455" s="9"/>
      <c r="AB2455" s="9"/>
      <c r="AC2455" s="9"/>
      <c r="AD2455" s="9"/>
      <c r="AE2455" s="9"/>
      <c r="AF2455" s="9"/>
      <c r="AG2455" s="9"/>
      <c r="AH2455" s="9"/>
      <c r="AI2455" s="9"/>
      <c r="AJ2455" s="9"/>
      <c r="AK2455" s="9"/>
      <c r="AL2455" s="9"/>
      <c r="AM2455" s="9"/>
      <c r="AN2455" s="9"/>
      <c r="AO2455" s="9"/>
      <c r="AP2455" s="9"/>
      <c r="AQ2455" s="9"/>
      <c r="AR2455" s="9"/>
      <c r="AS2455" s="9"/>
      <c r="AT2455" s="9"/>
      <c r="AU2455" s="9"/>
      <c r="AV2455" s="9"/>
      <c r="AW2455" s="9"/>
      <c r="AX2455" s="9"/>
      <c r="AY2455" s="9"/>
      <c r="AZ2455" s="9"/>
      <c r="BA2455" s="9"/>
      <c r="BB2455" s="9"/>
      <c r="BC2455" s="9"/>
      <c r="BD2455" s="9"/>
      <c r="BE2455" s="9"/>
      <c r="BF2455" s="9"/>
      <c r="BG2455" s="9"/>
      <c r="BH2455" s="9"/>
      <c r="BI2455" s="9"/>
      <c r="BJ2455" s="9"/>
      <c r="BK2455" s="9"/>
      <c r="BL2455" s="9"/>
      <c r="BM2455" s="9"/>
      <c r="BN2455" s="9"/>
      <c r="BO2455" s="9"/>
      <c r="BP2455" s="9"/>
      <c r="BQ2455" s="9"/>
      <c r="BR2455" s="9"/>
      <c r="BS2455" s="9"/>
      <c r="BT2455" s="9"/>
      <c r="BU2455" s="9"/>
      <c r="BV2455" s="9"/>
      <c r="BW2455" s="9"/>
      <c r="BX2455" s="9"/>
      <c r="BY2455" s="9"/>
      <c r="BZ2455" s="9"/>
      <c r="CA2455" s="9"/>
      <c r="CB2455" s="9"/>
      <c r="CC2455" s="9"/>
      <c r="CD2455" s="9"/>
      <c r="CE2455" s="9"/>
      <c r="CF2455" s="9"/>
      <c r="CG2455" s="9"/>
      <c r="CH2455" s="9"/>
      <c r="CI2455" s="9"/>
      <c r="CJ2455" s="9"/>
      <c r="CK2455" s="9"/>
      <c r="CL2455" s="9"/>
      <c r="CM2455" s="9"/>
      <c r="CN2455" s="9"/>
      <c r="CO2455" s="9"/>
      <c r="CP2455" s="9"/>
      <c r="CQ2455" s="9"/>
      <c r="CR2455" s="9"/>
      <c r="CS2455" s="9"/>
      <c r="CT2455" s="9"/>
      <c r="CU2455" s="9"/>
      <c r="CV2455" s="9"/>
      <c r="CW2455" s="9"/>
      <c r="CX2455" s="9"/>
      <c r="CY2455" s="9"/>
      <c r="CZ2455" s="9"/>
      <c r="DA2455" s="9"/>
      <c r="DB2455" s="9"/>
      <c r="DC2455" s="9"/>
      <c r="DD2455" s="9"/>
      <c r="DE2455" s="9"/>
      <c r="DF2455" s="9"/>
      <c r="DG2455" s="9"/>
      <c r="DH2455" s="9"/>
      <c r="DI2455" s="9"/>
      <c r="DJ2455" s="9"/>
      <c r="DK2455" s="9"/>
      <c r="DL2455" s="9"/>
      <c r="DM2455" s="9"/>
      <c r="DN2455" s="9"/>
      <c r="DO2455" s="9"/>
      <c r="DP2455" s="9"/>
      <c r="DQ2455" s="9"/>
    </row>
    <row r="2456" spans="1:121" hidden="1">
      <c r="A2456" s="9"/>
      <c r="B2456" s="9"/>
      <c r="C2456" s="9"/>
      <c r="D2456" s="9"/>
      <c r="E2456" s="9"/>
      <c r="F2456" s="9"/>
      <c r="G2456" s="9"/>
      <c r="H2456" s="9"/>
      <c r="I2456" s="9"/>
      <c r="J2456" s="9"/>
      <c r="K2456" s="9"/>
      <c r="L2456" s="9"/>
      <c r="M2456" s="9"/>
      <c r="N2456" s="9"/>
      <c r="O2456" s="9"/>
      <c r="P2456" s="9"/>
      <c r="Q2456" s="9"/>
      <c r="R2456" s="9"/>
      <c r="S2456" s="9"/>
      <c r="T2456" s="9"/>
      <c r="U2456" s="9"/>
      <c r="V2456" s="9"/>
      <c r="W2456" s="9"/>
      <c r="X2456" s="9"/>
      <c r="Y2456" s="9"/>
      <c r="Z2456" s="9"/>
      <c r="AA2456" s="9"/>
      <c r="AB2456" s="9"/>
      <c r="AC2456" s="9"/>
      <c r="AD2456" s="9"/>
      <c r="AE2456" s="9"/>
      <c r="AF2456" s="9"/>
      <c r="AG2456" s="9"/>
      <c r="AH2456" s="9"/>
      <c r="AI2456" s="9"/>
      <c r="AJ2456" s="9"/>
      <c r="AK2456" s="9"/>
      <c r="AL2456" s="9"/>
      <c r="AM2456" s="9"/>
      <c r="AN2456" s="9"/>
      <c r="AO2456" s="9"/>
      <c r="AP2456" s="9"/>
      <c r="AQ2456" s="9"/>
      <c r="AR2456" s="9"/>
      <c r="AS2456" s="9"/>
      <c r="AT2456" s="9"/>
      <c r="AU2456" s="9"/>
      <c r="AV2456" s="9"/>
      <c r="AW2456" s="9"/>
      <c r="AX2456" s="9"/>
      <c r="AY2456" s="9"/>
      <c r="AZ2456" s="9"/>
      <c r="BA2456" s="9"/>
      <c r="BB2456" s="9"/>
      <c r="BC2456" s="9"/>
      <c r="BD2456" s="9"/>
      <c r="BE2456" s="9"/>
      <c r="BF2456" s="9"/>
      <c r="BG2456" s="9"/>
      <c r="BH2456" s="9"/>
      <c r="BI2456" s="9"/>
      <c r="BJ2456" s="9"/>
      <c r="BK2456" s="9"/>
      <c r="BL2456" s="9"/>
      <c r="BM2456" s="9"/>
      <c r="BN2456" s="9"/>
      <c r="BO2456" s="9"/>
      <c r="BP2456" s="9"/>
      <c r="BQ2456" s="9"/>
      <c r="BR2456" s="9"/>
      <c r="BS2456" s="9"/>
      <c r="BT2456" s="9"/>
      <c r="BU2456" s="9"/>
      <c r="BV2456" s="9"/>
      <c r="BW2456" s="9"/>
      <c r="BX2456" s="9"/>
      <c r="BY2456" s="9"/>
      <c r="BZ2456" s="9"/>
      <c r="CA2456" s="9"/>
      <c r="CB2456" s="9"/>
      <c r="CC2456" s="9"/>
      <c r="CD2456" s="9"/>
      <c r="CE2456" s="9"/>
      <c r="CF2456" s="9"/>
      <c r="CG2456" s="9"/>
      <c r="CH2456" s="9"/>
      <c r="CI2456" s="9"/>
      <c r="CJ2456" s="9"/>
      <c r="CK2456" s="9"/>
      <c r="CL2456" s="9"/>
      <c r="CM2456" s="9"/>
      <c r="CN2456" s="9"/>
      <c r="CO2456" s="9"/>
      <c r="CP2456" s="9"/>
      <c r="CQ2456" s="9"/>
      <c r="CR2456" s="9"/>
      <c r="CS2456" s="9"/>
      <c r="CT2456" s="9"/>
      <c r="CU2456" s="9"/>
      <c r="CV2456" s="9"/>
      <c r="CW2456" s="9"/>
      <c r="CX2456" s="9"/>
      <c r="CY2456" s="9"/>
      <c r="CZ2456" s="9"/>
      <c r="DA2456" s="9"/>
      <c r="DB2456" s="9"/>
      <c r="DC2456" s="9"/>
      <c r="DD2456" s="9"/>
      <c r="DE2456" s="9"/>
      <c r="DF2456" s="9"/>
      <c r="DG2456" s="9"/>
      <c r="DH2456" s="9"/>
      <c r="DI2456" s="9"/>
      <c r="DJ2456" s="9"/>
      <c r="DK2456" s="9"/>
      <c r="DL2456" s="9"/>
      <c r="DM2456" s="9"/>
      <c r="DN2456" s="9"/>
      <c r="DO2456" s="9"/>
      <c r="DP2456" s="9"/>
      <c r="DQ2456" s="9"/>
    </row>
    <row r="2457" spans="1:121" hidden="1">
      <c r="A2457" s="9"/>
      <c r="B2457" s="9"/>
      <c r="C2457" s="9"/>
      <c r="D2457" s="9"/>
      <c r="E2457" s="9"/>
      <c r="F2457" s="9"/>
      <c r="G2457" s="9"/>
      <c r="H2457" s="9"/>
      <c r="I2457" s="9"/>
      <c r="J2457" s="9"/>
      <c r="K2457" s="9"/>
      <c r="L2457" s="9"/>
      <c r="M2457" s="9"/>
      <c r="N2457" s="9"/>
      <c r="O2457" s="9"/>
      <c r="P2457" s="9"/>
      <c r="Q2457" s="9"/>
      <c r="R2457" s="9"/>
      <c r="S2457" s="9"/>
      <c r="T2457" s="9"/>
      <c r="U2457" s="9"/>
      <c r="V2457" s="9"/>
      <c r="W2457" s="9"/>
      <c r="X2457" s="9"/>
      <c r="Y2457" s="9"/>
      <c r="Z2457" s="9"/>
      <c r="AA2457" s="9"/>
      <c r="AB2457" s="9"/>
      <c r="AC2457" s="9"/>
      <c r="AD2457" s="9"/>
      <c r="AE2457" s="9"/>
      <c r="AF2457" s="9"/>
      <c r="AG2457" s="9"/>
      <c r="AH2457" s="9"/>
      <c r="AI2457" s="9"/>
      <c r="AJ2457" s="9"/>
      <c r="AK2457" s="9"/>
      <c r="AL2457" s="9"/>
      <c r="AM2457" s="9"/>
      <c r="AN2457" s="9"/>
      <c r="AO2457" s="9"/>
      <c r="AP2457" s="9"/>
      <c r="AQ2457" s="9"/>
      <c r="AR2457" s="9"/>
      <c r="AS2457" s="9"/>
      <c r="AT2457" s="9"/>
      <c r="AU2457" s="9"/>
      <c r="AV2457" s="9"/>
      <c r="AW2457" s="9"/>
      <c r="AX2457" s="9"/>
      <c r="AY2457" s="9"/>
      <c r="AZ2457" s="9"/>
      <c r="BA2457" s="9"/>
      <c r="BB2457" s="9"/>
      <c r="BC2457" s="9"/>
      <c r="BD2457" s="9"/>
      <c r="BE2457" s="9"/>
      <c r="BF2457" s="9"/>
      <c r="BG2457" s="9"/>
      <c r="BH2457" s="9"/>
      <c r="BI2457" s="9"/>
      <c r="BJ2457" s="9"/>
      <c r="BK2457" s="9"/>
      <c r="BL2457" s="9"/>
      <c r="BM2457" s="9"/>
      <c r="BN2457" s="9"/>
      <c r="BO2457" s="9"/>
      <c r="BP2457" s="9"/>
      <c r="BQ2457" s="9"/>
      <c r="BR2457" s="9"/>
      <c r="BS2457" s="9"/>
      <c r="BT2457" s="9"/>
      <c r="BU2457" s="9"/>
      <c r="BV2457" s="9"/>
      <c r="BW2457" s="9"/>
      <c r="BX2457" s="9"/>
      <c r="BY2457" s="9"/>
      <c r="BZ2457" s="9"/>
      <c r="CA2457" s="9"/>
      <c r="CB2457" s="9"/>
      <c r="CC2457" s="9"/>
      <c r="CD2457" s="9"/>
      <c r="CE2457" s="9"/>
      <c r="CF2457" s="9"/>
      <c r="CG2457" s="9"/>
      <c r="CH2457" s="9"/>
      <c r="CI2457" s="9"/>
      <c r="CJ2457" s="9"/>
      <c r="CK2457" s="9"/>
      <c r="CL2457" s="9"/>
      <c r="CM2457" s="9"/>
      <c r="CN2457" s="9"/>
      <c r="CO2457" s="9"/>
      <c r="CP2457" s="9"/>
      <c r="CQ2457" s="9"/>
      <c r="CR2457" s="9"/>
      <c r="CS2457" s="9"/>
      <c r="CT2457" s="9"/>
      <c r="CU2457" s="9"/>
      <c r="CV2457" s="9"/>
      <c r="CW2457" s="9"/>
      <c r="CX2457" s="9"/>
      <c r="CY2457" s="9"/>
      <c r="CZ2457" s="9"/>
      <c r="DA2457" s="9"/>
      <c r="DB2457" s="9"/>
      <c r="DC2457" s="9"/>
      <c r="DD2457" s="9"/>
      <c r="DE2457" s="9"/>
      <c r="DF2457" s="9"/>
      <c r="DG2457" s="9"/>
      <c r="DH2457" s="9"/>
      <c r="DI2457" s="9"/>
      <c r="DJ2457" s="9"/>
      <c r="DK2457" s="9"/>
      <c r="DL2457" s="9"/>
      <c r="DM2457" s="9"/>
      <c r="DN2457" s="9"/>
      <c r="DO2457" s="9"/>
      <c r="DP2457" s="9"/>
      <c r="DQ2457" s="9"/>
    </row>
    <row r="2458" spans="1:121" hidden="1">
      <c r="A2458" s="9"/>
      <c r="B2458" s="9"/>
      <c r="C2458" s="9"/>
      <c r="D2458" s="9"/>
      <c r="E2458" s="9"/>
      <c r="F2458" s="9"/>
      <c r="G2458" s="9"/>
      <c r="H2458" s="9"/>
      <c r="I2458" s="9"/>
      <c r="J2458" s="9"/>
      <c r="K2458" s="9"/>
      <c r="L2458" s="9"/>
      <c r="M2458" s="9"/>
      <c r="N2458" s="9"/>
      <c r="O2458" s="9"/>
      <c r="P2458" s="9"/>
      <c r="Q2458" s="9"/>
      <c r="R2458" s="9"/>
      <c r="S2458" s="9"/>
      <c r="T2458" s="9"/>
      <c r="U2458" s="9"/>
      <c r="V2458" s="9"/>
      <c r="W2458" s="9"/>
      <c r="X2458" s="9"/>
      <c r="Y2458" s="9"/>
      <c r="Z2458" s="9"/>
      <c r="AA2458" s="9"/>
      <c r="AB2458" s="9"/>
      <c r="AC2458" s="9"/>
      <c r="AD2458" s="9"/>
      <c r="AE2458" s="9"/>
      <c r="AF2458" s="9"/>
      <c r="AG2458" s="9"/>
      <c r="AH2458" s="9"/>
      <c r="AI2458" s="9"/>
      <c r="AJ2458" s="9"/>
      <c r="AK2458" s="9"/>
      <c r="AL2458" s="9"/>
      <c r="AM2458" s="9"/>
      <c r="AN2458" s="9"/>
      <c r="AO2458" s="9"/>
      <c r="AP2458" s="9"/>
      <c r="AQ2458" s="9"/>
      <c r="AR2458" s="9"/>
      <c r="AS2458" s="9"/>
      <c r="AT2458" s="9"/>
      <c r="AU2458" s="9"/>
      <c r="AV2458" s="9"/>
      <c r="AW2458" s="9"/>
      <c r="AX2458" s="9"/>
      <c r="AY2458" s="9"/>
      <c r="AZ2458" s="9"/>
      <c r="BA2458" s="9"/>
      <c r="BB2458" s="9"/>
      <c r="BC2458" s="9"/>
      <c r="BD2458" s="9"/>
      <c r="BE2458" s="9"/>
      <c r="BF2458" s="9"/>
      <c r="BG2458" s="9"/>
      <c r="BH2458" s="9"/>
      <c r="BI2458" s="9"/>
      <c r="BJ2458" s="9"/>
      <c r="BK2458" s="9"/>
      <c r="BL2458" s="9"/>
      <c r="BM2458" s="9"/>
      <c r="BN2458" s="9"/>
      <c r="BO2458" s="9"/>
      <c r="BP2458" s="9"/>
      <c r="BQ2458" s="9"/>
      <c r="BR2458" s="9"/>
      <c r="BS2458" s="9"/>
      <c r="BT2458" s="9"/>
      <c r="BU2458" s="9"/>
      <c r="BV2458" s="9"/>
      <c r="BW2458" s="9"/>
      <c r="BX2458" s="9"/>
      <c r="BY2458" s="9"/>
      <c r="BZ2458" s="9"/>
      <c r="CA2458" s="9"/>
      <c r="CB2458" s="9"/>
      <c r="CC2458" s="9"/>
      <c r="CD2458" s="9"/>
      <c r="CE2458" s="9"/>
      <c r="CF2458" s="9"/>
      <c r="CG2458" s="9"/>
      <c r="CH2458" s="9"/>
      <c r="CI2458" s="9"/>
      <c r="CJ2458" s="9"/>
      <c r="CK2458" s="9"/>
      <c r="CL2458" s="9"/>
      <c r="CM2458" s="9"/>
      <c r="CN2458" s="9"/>
      <c r="CO2458" s="9"/>
      <c r="CP2458" s="9"/>
      <c r="CQ2458" s="9"/>
      <c r="CR2458" s="9"/>
      <c r="CS2458" s="9"/>
      <c r="CT2458" s="9"/>
      <c r="CU2458" s="9"/>
      <c r="CV2458" s="9"/>
      <c r="CW2458" s="9"/>
      <c r="CX2458" s="9"/>
      <c r="CY2458" s="9"/>
      <c r="CZ2458" s="9"/>
      <c r="DA2458" s="9"/>
      <c r="DB2458" s="9"/>
      <c r="DC2458" s="9"/>
      <c r="DD2458" s="9"/>
      <c r="DE2458" s="9"/>
      <c r="DF2458" s="9"/>
      <c r="DG2458" s="9"/>
      <c r="DH2458" s="9"/>
      <c r="DI2458" s="9"/>
      <c r="DJ2458" s="9"/>
      <c r="DK2458" s="9"/>
      <c r="DL2458" s="9"/>
      <c r="DM2458" s="9"/>
      <c r="DN2458" s="9"/>
      <c r="DO2458" s="9"/>
      <c r="DP2458" s="9"/>
      <c r="DQ2458" s="9"/>
    </row>
    <row r="2459" spans="1:121" hidden="1">
      <c r="A2459" s="9"/>
      <c r="B2459" s="9"/>
      <c r="C2459" s="9"/>
      <c r="D2459" s="9"/>
      <c r="E2459" s="9"/>
      <c r="F2459" s="9"/>
      <c r="G2459" s="9"/>
      <c r="H2459" s="9"/>
      <c r="I2459" s="9"/>
      <c r="J2459" s="9"/>
      <c r="K2459" s="9"/>
      <c r="L2459" s="9"/>
      <c r="M2459" s="9"/>
      <c r="N2459" s="9"/>
      <c r="O2459" s="9"/>
      <c r="P2459" s="9"/>
      <c r="Q2459" s="9"/>
      <c r="R2459" s="9"/>
      <c r="S2459" s="9"/>
      <c r="T2459" s="9"/>
      <c r="U2459" s="9"/>
      <c r="V2459" s="9"/>
      <c r="W2459" s="9"/>
      <c r="X2459" s="9"/>
      <c r="Y2459" s="9"/>
      <c r="Z2459" s="9"/>
      <c r="AA2459" s="9"/>
      <c r="AB2459" s="9"/>
      <c r="AC2459" s="9"/>
      <c r="AD2459" s="9"/>
      <c r="AE2459" s="9"/>
      <c r="AF2459" s="9"/>
      <c r="AG2459" s="9"/>
      <c r="AH2459" s="9"/>
      <c r="AI2459" s="9"/>
      <c r="AJ2459" s="9"/>
      <c r="AK2459" s="9"/>
      <c r="AL2459" s="9"/>
      <c r="AM2459" s="9"/>
      <c r="AN2459" s="9"/>
      <c r="AO2459" s="9"/>
      <c r="AP2459" s="9"/>
      <c r="AQ2459" s="9"/>
      <c r="AR2459" s="9"/>
      <c r="AS2459" s="9"/>
      <c r="AT2459" s="9"/>
      <c r="AU2459" s="9"/>
      <c r="AV2459" s="9"/>
      <c r="AW2459" s="9"/>
      <c r="AX2459" s="9"/>
      <c r="AY2459" s="9"/>
      <c r="AZ2459" s="9"/>
      <c r="BA2459" s="9"/>
      <c r="BB2459" s="9"/>
      <c r="BC2459" s="9"/>
      <c r="BD2459" s="9"/>
      <c r="BE2459" s="9"/>
      <c r="BF2459" s="9"/>
      <c r="BG2459" s="9"/>
      <c r="BH2459" s="9"/>
      <c r="BI2459" s="9"/>
      <c r="BJ2459" s="9"/>
      <c r="BK2459" s="9"/>
      <c r="BL2459" s="9"/>
      <c r="BM2459" s="9"/>
      <c r="BN2459" s="9"/>
      <c r="BO2459" s="9"/>
      <c r="BP2459" s="9"/>
      <c r="BQ2459" s="9"/>
      <c r="BR2459" s="9"/>
      <c r="BS2459" s="9"/>
      <c r="BT2459" s="9"/>
      <c r="BU2459" s="9"/>
      <c r="BV2459" s="9"/>
      <c r="BW2459" s="9"/>
      <c r="BX2459" s="9"/>
      <c r="BY2459" s="9"/>
      <c r="BZ2459" s="9"/>
      <c r="CA2459" s="9"/>
      <c r="CB2459" s="9"/>
      <c r="CC2459" s="9"/>
      <c r="CD2459" s="9"/>
      <c r="CE2459" s="9"/>
      <c r="CF2459" s="9"/>
      <c r="CG2459" s="9"/>
      <c r="CH2459" s="9"/>
      <c r="CI2459" s="9"/>
      <c r="CJ2459" s="9"/>
      <c r="CK2459" s="9"/>
      <c r="CL2459" s="9"/>
      <c r="CM2459" s="9"/>
      <c r="CN2459" s="9"/>
      <c r="CO2459" s="9"/>
      <c r="CP2459" s="9"/>
      <c r="CQ2459" s="9"/>
      <c r="CR2459" s="9"/>
      <c r="CS2459" s="9"/>
      <c r="CT2459" s="9"/>
      <c r="CU2459" s="9"/>
      <c r="CV2459" s="9"/>
      <c r="CW2459" s="9"/>
      <c r="CX2459" s="9"/>
      <c r="CY2459" s="9"/>
      <c r="CZ2459" s="9"/>
      <c r="DA2459" s="9"/>
      <c r="DB2459" s="9"/>
      <c r="DC2459" s="9"/>
      <c r="DD2459" s="9"/>
      <c r="DE2459" s="9"/>
      <c r="DF2459" s="9"/>
      <c r="DG2459" s="9"/>
      <c r="DH2459" s="9"/>
      <c r="DI2459" s="9"/>
      <c r="DJ2459" s="9"/>
      <c r="DK2459" s="9"/>
      <c r="DL2459" s="9"/>
      <c r="DM2459" s="9"/>
      <c r="DN2459" s="9"/>
      <c r="DO2459" s="9"/>
      <c r="DP2459" s="9"/>
      <c r="DQ2459" s="9"/>
    </row>
    <row r="2460" spans="1:121" hidden="1">
      <c r="A2460" s="9"/>
      <c r="B2460" s="9"/>
      <c r="C2460" s="9"/>
      <c r="D2460" s="9"/>
      <c r="E2460" s="9"/>
      <c r="F2460" s="9"/>
      <c r="G2460" s="9"/>
      <c r="H2460" s="9"/>
      <c r="I2460" s="9"/>
      <c r="J2460" s="9"/>
      <c r="K2460" s="9"/>
      <c r="L2460" s="9"/>
      <c r="M2460" s="9"/>
      <c r="N2460" s="9"/>
      <c r="O2460" s="9"/>
      <c r="P2460" s="9"/>
      <c r="Q2460" s="9"/>
      <c r="R2460" s="9"/>
      <c r="S2460" s="9"/>
      <c r="T2460" s="9"/>
      <c r="U2460" s="9"/>
      <c r="V2460" s="9"/>
      <c r="W2460" s="9"/>
      <c r="X2460" s="9"/>
      <c r="Y2460" s="9"/>
      <c r="Z2460" s="9"/>
      <c r="AA2460" s="9"/>
      <c r="AB2460" s="9"/>
      <c r="AC2460" s="9"/>
      <c r="AD2460" s="9"/>
      <c r="AE2460" s="9"/>
      <c r="AF2460" s="9"/>
      <c r="AG2460" s="9"/>
      <c r="AH2460" s="9"/>
      <c r="AI2460" s="9"/>
      <c r="AJ2460" s="9"/>
      <c r="AK2460" s="9"/>
      <c r="AL2460" s="9"/>
      <c r="AM2460" s="9"/>
      <c r="AN2460" s="9"/>
      <c r="AO2460" s="9"/>
      <c r="AP2460" s="9"/>
      <c r="AQ2460" s="9"/>
      <c r="AR2460" s="9"/>
      <c r="AS2460" s="9"/>
      <c r="AT2460" s="9"/>
      <c r="AU2460" s="9"/>
      <c r="AV2460" s="9"/>
      <c r="AW2460" s="9"/>
      <c r="AX2460" s="9"/>
      <c r="AY2460" s="9"/>
      <c r="AZ2460" s="9"/>
      <c r="BA2460" s="9"/>
      <c r="BB2460" s="9"/>
      <c r="BC2460" s="9"/>
      <c r="BD2460" s="9"/>
      <c r="BE2460" s="9"/>
      <c r="BF2460" s="9"/>
      <c r="BG2460" s="9"/>
      <c r="BH2460" s="9"/>
      <c r="BI2460" s="9"/>
      <c r="BJ2460" s="9"/>
      <c r="BK2460" s="9"/>
      <c r="BL2460" s="9"/>
      <c r="BM2460" s="9"/>
      <c r="BN2460" s="9"/>
      <c r="BO2460" s="9"/>
      <c r="BP2460" s="9"/>
      <c r="BQ2460" s="9"/>
      <c r="BR2460" s="9"/>
      <c r="BS2460" s="9"/>
      <c r="BT2460" s="9"/>
      <c r="BU2460" s="9"/>
      <c r="BV2460" s="9"/>
      <c r="BW2460" s="9"/>
      <c r="BX2460" s="9"/>
      <c r="BY2460" s="9"/>
      <c r="BZ2460" s="9"/>
      <c r="CA2460" s="9"/>
      <c r="CB2460" s="9"/>
      <c r="CC2460" s="9"/>
      <c r="CD2460" s="9"/>
      <c r="CE2460" s="9"/>
      <c r="CF2460" s="9"/>
      <c r="CG2460" s="9"/>
      <c r="CH2460" s="9"/>
      <c r="CI2460" s="9"/>
      <c r="CJ2460" s="9"/>
      <c r="CK2460" s="9"/>
      <c r="CL2460" s="9"/>
      <c r="CM2460" s="9"/>
      <c r="CN2460" s="9"/>
      <c r="CO2460" s="9"/>
      <c r="CP2460" s="9"/>
      <c r="CQ2460" s="9"/>
      <c r="CR2460" s="9"/>
      <c r="CS2460" s="9"/>
      <c r="CT2460" s="9"/>
      <c r="CU2460" s="9"/>
      <c r="CV2460" s="9"/>
      <c r="CW2460" s="9"/>
      <c r="CX2460" s="9"/>
      <c r="CY2460" s="9"/>
      <c r="CZ2460" s="9"/>
      <c r="DA2460" s="9"/>
      <c r="DB2460" s="9"/>
      <c r="DC2460" s="9"/>
      <c r="DD2460" s="9"/>
      <c r="DE2460" s="9"/>
      <c r="DF2460" s="9"/>
      <c r="DG2460" s="9"/>
      <c r="DH2460" s="9"/>
      <c r="DI2460" s="9"/>
      <c r="DJ2460" s="9"/>
      <c r="DK2460" s="9"/>
      <c r="DL2460" s="9"/>
      <c r="DM2460" s="9"/>
      <c r="DN2460" s="9"/>
      <c r="DO2460" s="9"/>
      <c r="DP2460" s="9"/>
      <c r="DQ2460" s="9"/>
    </row>
    <row r="2461" spans="1:121" hidden="1">
      <c r="A2461" s="9"/>
      <c r="B2461" s="9"/>
      <c r="C2461" s="9"/>
      <c r="D2461" s="9"/>
      <c r="E2461" s="9"/>
      <c r="F2461" s="9"/>
      <c r="G2461" s="9"/>
      <c r="H2461" s="9"/>
      <c r="I2461" s="9"/>
      <c r="J2461" s="9"/>
      <c r="K2461" s="9"/>
      <c r="L2461" s="9"/>
      <c r="M2461" s="9"/>
      <c r="N2461" s="9"/>
      <c r="O2461" s="9"/>
      <c r="P2461" s="9"/>
      <c r="Q2461" s="9"/>
      <c r="R2461" s="9"/>
      <c r="S2461" s="9"/>
      <c r="T2461" s="9"/>
      <c r="U2461" s="9"/>
      <c r="V2461" s="9"/>
      <c r="W2461" s="9"/>
      <c r="X2461" s="9"/>
      <c r="Y2461" s="9"/>
      <c r="Z2461" s="9"/>
      <c r="AA2461" s="9"/>
      <c r="AB2461" s="9"/>
      <c r="AC2461" s="9"/>
      <c r="AD2461" s="9"/>
      <c r="AE2461" s="9"/>
      <c r="AF2461" s="9"/>
      <c r="AG2461" s="9"/>
      <c r="AH2461" s="9"/>
      <c r="AI2461" s="9"/>
      <c r="AJ2461" s="9"/>
      <c r="AK2461" s="9"/>
      <c r="AL2461" s="9"/>
      <c r="AM2461" s="9"/>
      <c r="AN2461" s="9"/>
      <c r="AO2461" s="9"/>
      <c r="AP2461" s="9"/>
      <c r="AQ2461" s="9"/>
      <c r="AR2461" s="9"/>
      <c r="AS2461" s="9"/>
      <c r="AT2461" s="9"/>
      <c r="AU2461" s="9"/>
      <c r="AV2461" s="9"/>
      <c r="AW2461" s="9"/>
      <c r="AX2461" s="9"/>
      <c r="AY2461" s="9"/>
      <c r="AZ2461" s="9"/>
      <c r="BA2461" s="9"/>
      <c r="BB2461" s="9"/>
      <c r="BC2461" s="9"/>
      <c r="BD2461" s="9"/>
      <c r="BE2461" s="9"/>
      <c r="BF2461" s="9"/>
      <c r="BG2461" s="9"/>
      <c r="BH2461" s="9"/>
      <c r="BI2461" s="9"/>
      <c r="BJ2461" s="9"/>
      <c r="BK2461" s="9"/>
      <c r="BL2461" s="9"/>
      <c r="BM2461" s="9"/>
      <c r="BN2461" s="9"/>
      <c r="BO2461" s="9"/>
      <c r="BP2461" s="9"/>
      <c r="BQ2461" s="9"/>
      <c r="BR2461" s="9"/>
      <c r="BS2461" s="9"/>
      <c r="BT2461" s="9"/>
      <c r="BU2461" s="9"/>
      <c r="BV2461" s="9"/>
      <c r="BW2461" s="9"/>
      <c r="BX2461" s="9"/>
      <c r="BY2461" s="9"/>
      <c r="BZ2461" s="9"/>
      <c r="CA2461" s="9"/>
      <c r="CB2461" s="9"/>
      <c r="CC2461" s="9"/>
      <c r="CD2461" s="9"/>
      <c r="CE2461" s="9"/>
      <c r="CF2461" s="9"/>
      <c r="CG2461" s="9"/>
      <c r="CH2461" s="9"/>
      <c r="CI2461" s="9"/>
      <c r="CJ2461" s="9"/>
      <c r="CK2461" s="9"/>
      <c r="CL2461" s="9"/>
      <c r="CM2461" s="9"/>
      <c r="CN2461" s="9"/>
      <c r="CO2461" s="9"/>
      <c r="CP2461" s="9"/>
      <c r="CQ2461" s="9"/>
      <c r="CR2461" s="9"/>
      <c r="CS2461" s="9"/>
      <c r="CT2461" s="9"/>
      <c r="CU2461" s="9"/>
      <c r="CV2461" s="9"/>
      <c r="CW2461" s="9"/>
      <c r="CX2461" s="9"/>
      <c r="CY2461" s="9"/>
      <c r="CZ2461" s="9"/>
      <c r="DA2461" s="9"/>
      <c r="DB2461" s="9"/>
      <c r="DC2461" s="9"/>
      <c r="DD2461" s="9"/>
      <c r="DE2461" s="9"/>
      <c r="DF2461" s="9"/>
      <c r="DG2461" s="9"/>
      <c r="DH2461" s="9"/>
      <c r="DI2461" s="9"/>
      <c r="DJ2461" s="9"/>
      <c r="DK2461" s="9"/>
      <c r="DL2461" s="9"/>
      <c r="DM2461" s="9"/>
      <c r="DN2461" s="9"/>
      <c r="DO2461" s="9"/>
      <c r="DP2461" s="9"/>
      <c r="DQ2461" s="9"/>
    </row>
    <row r="2462" spans="1:121" hidden="1">
      <c r="A2462" s="9"/>
      <c r="B2462" s="9"/>
      <c r="C2462" s="9"/>
      <c r="D2462" s="9"/>
      <c r="E2462" s="9"/>
      <c r="F2462" s="9"/>
      <c r="G2462" s="9"/>
      <c r="H2462" s="9"/>
      <c r="I2462" s="9"/>
      <c r="J2462" s="9"/>
      <c r="K2462" s="9"/>
      <c r="L2462" s="9"/>
      <c r="M2462" s="9"/>
      <c r="N2462" s="9"/>
      <c r="O2462" s="9"/>
      <c r="P2462" s="9"/>
      <c r="Q2462" s="9"/>
      <c r="R2462" s="9"/>
      <c r="S2462" s="9"/>
      <c r="T2462" s="9"/>
      <c r="U2462" s="9"/>
      <c r="V2462" s="9"/>
      <c r="W2462" s="9"/>
      <c r="X2462" s="9"/>
      <c r="Y2462" s="9"/>
      <c r="Z2462" s="9"/>
      <c r="AA2462" s="9"/>
      <c r="AB2462" s="9"/>
      <c r="AC2462" s="9"/>
      <c r="AD2462" s="9"/>
      <c r="AE2462" s="9"/>
      <c r="AF2462" s="9"/>
      <c r="AG2462" s="9"/>
      <c r="AH2462" s="9"/>
      <c r="AI2462" s="9"/>
      <c r="AJ2462" s="9"/>
      <c r="AK2462" s="9"/>
      <c r="AL2462" s="9"/>
      <c r="AM2462" s="9"/>
      <c r="AN2462" s="9"/>
      <c r="AO2462" s="9"/>
      <c r="AP2462" s="9"/>
      <c r="AQ2462" s="9"/>
      <c r="AR2462" s="9"/>
      <c r="AS2462" s="9"/>
      <c r="AT2462" s="9"/>
      <c r="AU2462" s="9"/>
      <c r="AV2462" s="9"/>
      <c r="AW2462" s="9"/>
      <c r="AX2462" s="9"/>
      <c r="AY2462" s="9"/>
      <c r="AZ2462" s="9"/>
      <c r="BA2462" s="9"/>
      <c r="BB2462" s="9"/>
      <c r="BC2462" s="9"/>
      <c r="BD2462" s="9"/>
      <c r="BE2462" s="9"/>
      <c r="BF2462" s="9"/>
      <c r="BG2462" s="9"/>
      <c r="BH2462" s="9"/>
      <c r="BI2462" s="9"/>
      <c r="BJ2462" s="9"/>
      <c r="BK2462" s="9"/>
      <c r="BL2462" s="9"/>
      <c r="BM2462" s="9"/>
      <c r="BN2462" s="9"/>
      <c r="BO2462" s="9"/>
      <c r="BP2462" s="9"/>
      <c r="BQ2462" s="9"/>
      <c r="BR2462" s="9"/>
      <c r="BS2462" s="9"/>
      <c r="BT2462" s="9"/>
      <c r="BU2462" s="9"/>
      <c r="BV2462" s="9"/>
      <c r="BW2462" s="9"/>
      <c r="BX2462" s="9"/>
      <c r="BY2462" s="9"/>
      <c r="BZ2462" s="9"/>
      <c r="CA2462" s="9"/>
      <c r="CB2462" s="9"/>
      <c r="CC2462" s="9"/>
      <c r="CD2462" s="9"/>
      <c r="CE2462" s="9"/>
      <c r="CF2462" s="9"/>
      <c r="CG2462" s="9"/>
      <c r="CH2462" s="9"/>
      <c r="CI2462" s="9"/>
      <c r="CJ2462" s="9"/>
      <c r="CK2462" s="9"/>
      <c r="CL2462" s="9"/>
      <c r="CM2462" s="9"/>
      <c r="CN2462" s="9"/>
      <c r="CO2462" s="9"/>
      <c r="CP2462" s="9"/>
      <c r="CQ2462" s="9"/>
      <c r="CR2462" s="9"/>
      <c r="CS2462" s="9"/>
      <c r="CT2462" s="9"/>
      <c r="CU2462" s="9"/>
      <c r="CV2462" s="9"/>
      <c r="CW2462" s="9"/>
      <c r="CX2462" s="9"/>
      <c r="CY2462" s="9"/>
      <c r="CZ2462" s="9"/>
      <c r="DA2462" s="9"/>
      <c r="DB2462" s="9"/>
      <c r="DC2462" s="9"/>
      <c r="DD2462" s="9"/>
      <c r="DE2462" s="9"/>
      <c r="DF2462" s="9"/>
      <c r="DG2462" s="9"/>
      <c r="DH2462" s="9"/>
      <c r="DI2462" s="9"/>
      <c r="DJ2462" s="9"/>
      <c r="DK2462" s="9"/>
      <c r="DL2462" s="9"/>
      <c r="DM2462" s="9"/>
      <c r="DN2462" s="9"/>
      <c r="DO2462" s="9"/>
      <c r="DP2462" s="9"/>
      <c r="DQ2462" s="9"/>
    </row>
    <row r="2463" spans="1:121" hidden="1">
      <c r="A2463" s="9"/>
      <c r="B2463" s="9"/>
      <c r="C2463" s="9"/>
      <c r="D2463" s="9"/>
      <c r="E2463" s="9"/>
      <c r="F2463" s="9"/>
      <c r="G2463" s="9"/>
      <c r="H2463" s="9"/>
      <c r="I2463" s="9"/>
      <c r="J2463" s="9"/>
      <c r="K2463" s="9"/>
      <c r="L2463" s="9"/>
      <c r="M2463" s="9"/>
      <c r="N2463" s="9"/>
      <c r="O2463" s="9"/>
      <c r="P2463" s="9"/>
      <c r="Q2463" s="9"/>
      <c r="R2463" s="9"/>
      <c r="S2463" s="9"/>
      <c r="T2463" s="9"/>
      <c r="U2463" s="9"/>
      <c r="V2463" s="9"/>
      <c r="W2463" s="9"/>
      <c r="X2463" s="9"/>
      <c r="Y2463" s="9"/>
      <c r="Z2463" s="9"/>
      <c r="AA2463" s="9"/>
      <c r="AB2463" s="9"/>
      <c r="AC2463" s="9"/>
      <c r="AD2463" s="9"/>
      <c r="AE2463" s="9"/>
      <c r="AF2463" s="9"/>
      <c r="AG2463" s="9"/>
      <c r="AH2463" s="9"/>
      <c r="AI2463" s="9"/>
      <c r="AJ2463" s="9"/>
      <c r="AK2463" s="9"/>
      <c r="AL2463" s="9"/>
      <c r="AM2463" s="9"/>
      <c r="AN2463" s="9"/>
      <c r="AO2463" s="9"/>
      <c r="AP2463" s="9"/>
      <c r="AQ2463" s="9"/>
      <c r="AR2463" s="9"/>
      <c r="AS2463" s="9"/>
      <c r="AT2463" s="9"/>
      <c r="AU2463" s="9"/>
      <c r="AV2463" s="9"/>
      <c r="AW2463" s="9"/>
      <c r="AX2463" s="9"/>
      <c r="AY2463" s="9"/>
      <c r="AZ2463" s="9"/>
      <c r="BA2463" s="9"/>
      <c r="BB2463" s="9"/>
      <c r="BC2463" s="9"/>
      <c r="BD2463" s="9"/>
      <c r="BE2463" s="9"/>
      <c r="BF2463" s="9"/>
      <c r="BG2463" s="9"/>
      <c r="BH2463" s="9"/>
      <c r="BI2463" s="9"/>
      <c r="BJ2463" s="9"/>
      <c r="BK2463" s="9"/>
      <c r="BL2463" s="9"/>
      <c r="BM2463" s="9"/>
      <c r="BN2463" s="9"/>
      <c r="BO2463" s="9"/>
      <c r="BP2463" s="9"/>
      <c r="BQ2463" s="9"/>
      <c r="BR2463" s="9"/>
      <c r="BS2463" s="9"/>
      <c r="BT2463" s="9"/>
      <c r="BU2463" s="9"/>
      <c r="BV2463" s="9"/>
      <c r="BW2463" s="9"/>
      <c r="BX2463" s="9"/>
      <c r="BY2463" s="9"/>
      <c r="BZ2463" s="9"/>
      <c r="CA2463" s="9"/>
      <c r="CB2463" s="9"/>
      <c r="CC2463" s="9"/>
      <c r="CD2463" s="9"/>
      <c r="CE2463" s="9"/>
      <c r="CF2463" s="9"/>
      <c r="CG2463" s="9"/>
      <c r="CH2463" s="9"/>
      <c r="CI2463" s="9"/>
      <c r="CJ2463" s="9"/>
      <c r="CK2463" s="9"/>
      <c r="CL2463" s="9"/>
      <c r="CM2463" s="9"/>
      <c r="CN2463" s="9"/>
      <c r="CO2463" s="9"/>
      <c r="CP2463" s="9"/>
      <c r="CQ2463" s="9"/>
      <c r="CR2463" s="9"/>
      <c r="CS2463" s="9"/>
      <c r="CT2463" s="9"/>
      <c r="CU2463" s="9"/>
      <c r="CV2463" s="9"/>
      <c r="CW2463" s="9"/>
      <c r="CX2463" s="9"/>
      <c r="CY2463" s="9"/>
      <c r="CZ2463" s="9"/>
      <c r="DA2463" s="9"/>
      <c r="DB2463" s="9"/>
      <c r="DC2463" s="9"/>
      <c r="DD2463" s="9"/>
      <c r="DE2463" s="9"/>
      <c r="DF2463" s="9"/>
      <c r="DG2463" s="9"/>
      <c r="DH2463" s="9"/>
      <c r="DI2463" s="9"/>
      <c r="DJ2463" s="9"/>
      <c r="DK2463" s="9"/>
      <c r="DL2463" s="9"/>
      <c r="DM2463" s="9"/>
      <c r="DN2463" s="9"/>
      <c r="DO2463" s="9"/>
      <c r="DP2463" s="9"/>
      <c r="DQ2463" s="9"/>
    </row>
    <row r="2464" spans="1:121" hidden="1">
      <c r="A2464" s="9"/>
      <c r="B2464" s="9"/>
      <c r="C2464" s="9"/>
      <c r="D2464" s="9"/>
      <c r="E2464" s="9"/>
      <c r="F2464" s="9"/>
      <c r="G2464" s="9"/>
      <c r="H2464" s="9"/>
      <c r="I2464" s="9"/>
      <c r="J2464" s="9"/>
      <c r="K2464" s="9"/>
      <c r="L2464" s="9"/>
      <c r="M2464" s="9"/>
      <c r="N2464" s="9"/>
      <c r="O2464" s="9"/>
      <c r="P2464" s="9"/>
      <c r="Q2464" s="9"/>
      <c r="R2464" s="9"/>
      <c r="S2464" s="9"/>
      <c r="T2464" s="9"/>
      <c r="U2464" s="9"/>
      <c r="V2464" s="9"/>
      <c r="W2464" s="9"/>
      <c r="X2464" s="9"/>
      <c r="Y2464" s="9"/>
      <c r="Z2464" s="9"/>
      <c r="AA2464" s="9"/>
      <c r="AB2464" s="9"/>
      <c r="AC2464" s="9"/>
      <c r="AD2464" s="9"/>
      <c r="AE2464" s="9"/>
      <c r="AF2464" s="9"/>
      <c r="AG2464" s="9"/>
      <c r="AH2464" s="9"/>
      <c r="AI2464" s="9"/>
      <c r="AJ2464" s="9"/>
      <c r="AK2464" s="9"/>
      <c r="AL2464" s="9"/>
      <c r="AM2464" s="9"/>
      <c r="AN2464" s="9"/>
      <c r="AO2464" s="9"/>
      <c r="AP2464" s="9"/>
      <c r="AQ2464" s="9"/>
      <c r="AR2464" s="9"/>
      <c r="AS2464" s="9"/>
      <c r="AT2464" s="9"/>
      <c r="AU2464" s="9"/>
      <c r="AV2464" s="9"/>
      <c r="AW2464" s="9"/>
      <c r="AX2464" s="9"/>
      <c r="AY2464" s="9"/>
      <c r="AZ2464" s="9"/>
      <c r="BA2464" s="9"/>
      <c r="BB2464" s="9"/>
      <c r="BC2464" s="9"/>
      <c r="BD2464" s="9"/>
      <c r="BE2464" s="9"/>
      <c r="BF2464" s="9"/>
      <c r="BG2464" s="9"/>
      <c r="BH2464" s="9"/>
      <c r="BI2464" s="9"/>
      <c r="BJ2464" s="9"/>
      <c r="BK2464" s="9"/>
      <c r="BL2464" s="9"/>
      <c r="BM2464" s="9"/>
      <c r="BN2464" s="9"/>
      <c r="BO2464" s="9"/>
      <c r="BP2464" s="9"/>
      <c r="BQ2464" s="9"/>
      <c r="BR2464" s="9"/>
      <c r="BS2464" s="9"/>
      <c r="BT2464" s="9"/>
      <c r="BU2464" s="9"/>
      <c r="BV2464" s="9"/>
      <c r="BW2464" s="9"/>
      <c r="BX2464" s="9"/>
      <c r="BY2464" s="9"/>
      <c r="BZ2464" s="9"/>
      <c r="CA2464" s="9"/>
      <c r="CB2464" s="9"/>
      <c r="CC2464" s="9"/>
      <c r="CD2464" s="9"/>
      <c r="CE2464" s="9"/>
      <c r="CF2464" s="9"/>
      <c r="CG2464" s="9"/>
      <c r="CH2464" s="9"/>
      <c r="CI2464" s="9"/>
      <c r="CJ2464" s="9"/>
      <c r="CK2464" s="9"/>
      <c r="CL2464" s="9"/>
      <c r="CM2464" s="9"/>
      <c r="CN2464" s="9"/>
      <c r="CO2464" s="9"/>
      <c r="CP2464" s="9"/>
      <c r="CQ2464" s="9"/>
      <c r="CR2464" s="9"/>
      <c r="CS2464" s="9"/>
      <c r="CT2464" s="9"/>
      <c r="CU2464" s="9"/>
      <c r="CV2464" s="9"/>
      <c r="CW2464" s="9"/>
      <c r="CX2464" s="9"/>
      <c r="CY2464" s="9"/>
      <c r="CZ2464" s="9"/>
      <c r="DA2464" s="9"/>
      <c r="DB2464" s="9"/>
      <c r="DC2464" s="9"/>
      <c r="DD2464" s="9"/>
      <c r="DE2464" s="9"/>
      <c r="DF2464" s="9"/>
      <c r="DG2464" s="9"/>
      <c r="DH2464" s="9"/>
      <c r="DI2464" s="9"/>
      <c r="DJ2464" s="9"/>
      <c r="DK2464" s="9"/>
      <c r="DL2464" s="9"/>
      <c r="DM2464" s="9"/>
      <c r="DN2464" s="9"/>
      <c r="DO2464" s="9"/>
      <c r="DP2464" s="9"/>
      <c r="DQ2464" s="9"/>
    </row>
    <row r="2465" spans="1:121" hidden="1">
      <c r="A2465" s="9"/>
      <c r="B2465" s="9"/>
      <c r="C2465" s="9"/>
      <c r="D2465" s="9"/>
      <c r="E2465" s="9"/>
      <c r="F2465" s="9"/>
      <c r="G2465" s="9"/>
      <c r="H2465" s="9"/>
      <c r="I2465" s="9"/>
      <c r="J2465" s="9"/>
      <c r="K2465" s="9"/>
      <c r="L2465" s="9"/>
      <c r="M2465" s="9"/>
      <c r="N2465" s="9"/>
      <c r="O2465" s="9"/>
      <c r="P2465" s="9"/>
      <c r="Q2465" s="9"/>
      <c r="R2465" s="9"/>
      <c r="S2465" s="9"/>
      <c r="T2465" s="9"/>
      <c r="U2465" s="9"/>
      <c r="V2465" s="9"/>
      <c r="W2465" s="9"/>
      <c r="X2465" s="9"/>
      <c r="Y2465" s="9"/>
      <c r="Z2465" s="9"/>
      <c r="AA2465" s="9"/>
      <c r="AB2465" s="9"/>
      <c r="AC2465" s="9"/>
      <c r="AD2465" s="9"/>
      <c r="AE2465" s="9"/>
      <c r="AF2465" s="9"/>
      <c r="AG2465" s="9"/>
      <c r="AH2465" s="9"/>
      <c r="AI2465" s="9"/>
      <c r="AJ2465" s="9"/>
      <c r="AK2465" s="9"/>
      <c r="AL2465" s="9"/>
      <c r="AM2465" s="9"/>
      <c r="AN2465" s="9"/>
      <c r="AO2465" s="9"/>
      <c r="AP2465" s="9"/>
      <c r="AQ2465" s="9"/>
      <c r="AR2465" s="9"/>
      <c r="AS2465" s="9"/>
      <c r="AT2465" s="9"/>
      <c r="AU2465" s="9"/>
      <c r="AV2465" s="9"/>
      <c r="AW2465" s="9"/>
      <c r="AX2465" s="9"/>
      <c r="AY2465" s="9"/>
      <c r="AZ2465" s="9"/>
      <c r="BA2465" s="9"/>
      <c r="BB2465" s="9"/>
      <c r="BC2465" s="9"/>
      <c r="BD2465" s="9"/>
      <c r="BE2465" s="9"/>
      <c r="BF2465" s="9"/>
      <c r="BG2465" s="9"/>
      <c r="BH2465" s="9"/>
      <c r="BI2465" s="9"/>
      <c r="BJ2465" s="9"/>
      <c r="BK2465" s="9"/>
      <c r="BL2465" s="9"/>
      <c r="BM2465" s="9"/>
      <c r="BN2465" s="9"/>
      <c r="BO2465" s="9"/>
      <c r="BP2465" s="9"/>
      <c r="BQ2465" s="9"/>
      <c r="BR2465" s="9"/>
      <c r="BS2465" s="9"/>
      <c r="BT2465" s="9"/>
      <c r="BU2465" s="9"/>
      <c r="BV2465" s="9"/>
      <c r="BW2465" s="9"/>
      <c r="BX2465" s="9"/>
      <c r="BY2465" s="9"/>
      <c r="BZ2465" s="9"/>
      <c r="CA2465" s="9"/>
      <c r="CB2465" s="9"/>
      <c r="CC2465" s="9"/>
      <c r="CD2465" s="9"/>
      <c r="CE2465" s="9"/>
      <c r="CF2465" s="9"/>
      <c r="CG2465" s="9"/>
      <c r="CH2465" s="9"/>
      <c r="CI2465" s="9"/>
      <c r="CJ2465" s="9"/>
      <c r="CK2465" s="9"/>
      <c r="CL2465" s="9"/>
      <c r="CM2465" s="9"/>
      <c r="CN2465" s="9"/>
      <c r="CO2465" s="9"/>
      <c r="CP2465" s="9"/>
      <c r="CQ2465" s="9"/>
      <c r="CR2465" s="9"/>
      <c r="CS2465" s="9"/>
      <c r="CT2465" s="9"/>
      <c r="CU2465" s="9"/>
      <c r="CV2465" s="9"/>
      <c r="CW2465" s="9"/>
      <c r="CX2465" s="9"/>
      <c r="CY2465" s="9"/>
      <c r="CZ2465" s="9"/>
      <c r="DA2465" s="9"/>
      <c r="DB2465" s="9"/>
      <c r="DC2465" s="9"/>
      <c r="DD2465" s="9"/>
      <c r="DE2465" s="9"/>
      <c r="DF2465" s="9"/>
      <c r="DG2465" s="9"/>
      <c r="DH2465" s="9"/>
      <c r="DI2465" s="9"/>
      <c r="DJ2465" s="9"/>
      <c r="DK2465" s="9"/>
      <c r="DL2465" s="9"/>
      <c r="DM2465" s="9"/>
      <c r="DN2465" s="9"/>
      <c r="DO2465" s="9"/>
      <c r="DP2465" s="9"/>
      <c r="DQ2465" s="9"/>
    </row>
    <row r="2466" spans="1:121" hidden="1">
      <c r="A2466" s="9"/>
      <c r="B2466" s="9"/>
      <c r="C2466" s="9"/>
      <c r="D2466" s="9"/>
      <c r="E2466" s="9"/>
      <c r="F2466" s="9"/>
      <c r="G2466" s="9"/>
      <c r="H2466" s="9"/>
      <c r="I2466" s="9"/>
      <c r="J2466" s="9"/>
      <c r="K2466" s="9"/>
      <c r="L2466" s="9"/>
      <c r="M2466" s="9"/>
      <c r="N2466" s="9"/>
      <c r="O2466" s="9"/>
      <c r="P2466" s="9"/>
      <c r="Q2466" s="9"/>
      <c r="R2466" s="9"/>
      <c r="S2466" s="9"/>
      <c r="T2466" s="9"/>
      <c r="U2466" s="9"/>
      <c r="V2466" s="9"/>
      <c r="W2466" s="9"/>
      <c r="X2466" s="9"/>
      <c r="Y2466" s="9"/>
      <c r="Z2466" s="9"/>
      <c r="AA2466" s="9"/>
      <c r="AB2466" s="9"/>
      <c r="AC2466" s="9"/>
      <c r="AD2466" s="9"/>
      <c r="AE2466" s="9"/>
      <c r="AF2466" s="9"/>
      <c r="AG2466" s="9"/>
      <c r="AH2466" s="9"/>
      <c r="AI2466" s="9"/>
      <c r="AJ2466" s="9"/>
      <c r="AK2466" s="9"/>
      <c r="AL2466" s="9"/>
      <c r="AM2466" s="9"/>
      <c r="AN2466" s="9"/>
      <c r="AO2466" s="9"/>
      <c r="AP2466" s="9"/>
      <c r="AQ2466" s="9"/>
      <c r="AR2466" s="9"/>
      <c r="AS2466" s="9"/>
      <c r="AT2466" s="9"/>
      <c r="AU2466" s="9"/>
      <c r="AV2466" s="9"/>
      <c r="AW2466" s="9"/>
      <c r="AX2466" s="9"/>
      <c r="AY2466" s="9"/>
      <c r="AZ2466" s="9"/>
      <c r="BA2466" s="9"/>
      <c r="BB2466" s="9"/>
      <c r="BC2466" s="9"/>
      <c r="BD2466" s="9"/>
      <c r="BE2466" s="9"/>
      <c r="BF2466" s="9"/>
      <c r="BG2466" s="9"/>
      <c r="BH2466" s="9"/>
      <c r="BI2466" s="9"/>
      <c r="BJ2466" s="9"/>
      <c r="BK2466" s="9"/>
      <c r="BL2466" s="9"/>
      <c r="BM2466" s="9"/>
      <c r="BN2466" s="9"/>
      <c r="BO2466" s="9"/>
      <c r="BP2466" s="9"/>
      <c r="BQ2466" s="9"/>
      <c r="BR2466" s="9"/>
      <c r="BS2466" s="9"/>
      <c r="BT2466" s="9"/>
      <c r="BU2466" s="9"/>
      <c r="BV2466" s="9"/>
      <c r="BW2466" s="9"/>
      <c r="BX2466" s="9"/>
      <c r="BY2466" s="9"/>
      <c r="BZ2466" s="9"/>
      <c r="CA2466" s="9"/>
      <c r="CB2466" s="9"/>
      <c r="CC2466" s="9"/>
      <c r="CD2466" s="9"/>
      <c r="CE2466" s="9"/>
      <c r="CF2466" s="9"/>
      <c r="CG2466" s="9"/>
      <c r="CH2466" s="9"/>
      <c r="CI2466" s="9"/>
      <c r="CJ2466" s="9"/>
      <c r="CK2466" s="9"/>
      <c r="CL2466" s="9"/>
      <c r="CM2466" s="9"/>
      <c r="CN2466" s="9"/>
      <c r="CO2466" s="9"/>
      <c r="CP2466" s="9"/>
      <c r="CQ2466" s="9"/>
      <c r="CR2466" s="9"/>
      <c r="CS2466" s="9"/>
      <c r="CT2466" s="9"/>
      <c r="CU2466" s="9"/>
      <c r="CV2466" s="9"/>
      <c r="CW2466" s="9"/>
      <c r="CX2466" s="9"/>
      <c r="CY2466" s="9"/>
      <c r="CZ2466" s="9"/>
      <c r="DA2466" s="9"/>
      <c r="DB2466" s="9"/>
      <c r="DC2466" s="9"/>
      <c r="DD2466" s="9"/>
      <c r="DE2466" s="9"/>
      <c r="DF2466" s="9"/>
      <c r="DG2466" s="9"/>
      <c r="DH2466" s="9"/>
      <c r="DI2466" s="9"/>
      <c r="DJ2466" s="9"/>
      <c r="DK2466" s="9"/>
      <c r="DL2466" s="9"/>
      <c r="DM2466" s="9"/>
      <c r="DN2466" s="9"/>
      <c r="DO2466" s="9"/>
      <c r="DP2466" s="9"/>
      <c r="DQ2466" s="9"/>
    </row>
    <row r="2467" spans="1:121" hidden="1">
      <c r="A2467" s="9"/>
      <c r="B2467" s="9"/>
      <c r="C2467" s="9"/>
      <c r="D2467" s="9"/>
      <c r="E2467" s="9"/>
      <c r="F2467" s="9"/>
      <c r="G2467" s="9"/>
      <c r="H2467" s="9"/>
      <c r="I2467" s="9"/>
      <c r="J2467" s="9"/>
      <c r="K2467" s="9"/>
      <c r="L2467" s="9"/>
      <c r="M2467" s="9"/>
      <c r="N2467" s="9"/>
      <c r="O2467" s="9"/>
      <c r="P2467" s="9"/>
      <c r="Q2467" s="9"/>
      <c r="R2467" s="9"/>
      <c r="S2467" s="9"/>
      <c r="T2467" s="9"/>
      <c r="U2467" s="9"/>
      <c r="V2467" s="9"/>
      <c r="W2467" s="9"/>
      <c r="X2467" s="9"/>
      <c r="Y2467" s="9"/>
      <c r="Z2467" s="9"/>
      <c r="AA2467" s="9"/>
      <c r="AB2467" s="9"/>
      <c r="AC2467" s="9"/>
      <c r="AD2467" s="9"/>
      <c r="AE2467" s="9"/>
      <c r="AF2467" s="9"/>
      <c r="AG2467" s="9"/>
      <c r="AH2467" s="9"/>
      <c r="AI2467" s="9"/>
      <c r="AJ2467" s="9"/>
      <c r="AK2467" s="9"/>
      <c r="AL2467" s="9"/>
      <c r="AM2467" s="9"/>
      <c r="AN2467" s="9"/>
      <c r="AO2467" s="9"/>
      <c r="AP2467" s="9"/>
      <c r="AQ2467" s="9"/>
      <c r="AR2467" s="9"/>
      <c r="AS2467" s="9"/>
      <c r="AT2467" s="9"/>
      <c r="AU2467" s="9"/>
      <c r="AV2467" s="9"/>
      <c r="AW2467" s="9"/>
      <c r="AX2467" s="9"/>
      <c r="AY2467" s="9"/>
      <c r="AZ2467" s="9"/>
      <c r="BA2467" s="9"/>
      <c r="BB2467" s="9"/>
      <c r="BC2467" s="9"/>
      <c r="BD2467" s="9"/>
      <c r="BE2467" s="9"/>
      <c r="BF2467" s="9"/>
      <c r="BG2467" s="9"/>
      <c r="BH2467" s="9"/>
      <c r="BI2467" s="9"/>
      <c r="BJ2467" s="9"/>
      <c r="BK2467" s="9"/>
      <c r="BL2467" s="9"/>
      <c r="BM2467" s="9"/>
      <c r="BN2467" s="9"/>
      <c r="BO2467" s="9"/>
      <c r="BP2467" s="9"/>
      <c r="BQ2467" s="9"/>
      <c r="BR2467" s="9"/>
      <c r="BS2467" s="9"/>
      <c r="BT2467" s="9"/>
      <c r="BU2467" s="9"/>
      <c r="BV2467" s="9"/>
      <c r="BW2467" s="9"/>
      <c r="BX2467" s="9"/>
      <c r="BY2467" s="9"/>
      <c r="BZ2467" s="9"/>
      <c r="CA2467" s="9"/>
      <c r="CB2467" s="9"/>
      <c r="CC2467" s="9"/>
      <c r="CD2467" s="9"/>
      <c r="CE2467" s="9"/>
      <c r="CF2467" s="9"/>
      <c r="CG2467" s="9"/>
      <c r="CH2467" s="9"/>
      <c r="CI2467" s="9"/>
      <c r="CJ2467" s="9"/>
      <c r="CK2467" s="9"/>
      <c r="CL2467" s="9"/>
      <c r="CM2467" s="9"/>
      <c r="CN2467" s="9"/>
      <c r="CO2467" s="9"/>
      <c r="CP2467" s="9"/>
      <c r="CQ2467" s="9"/>
      <c r="CR2467" s="9"/>
      <c r="CS2467" s="9"/>
      <c r="CT2467" s="9"/>
      <c r="CU2467" s="9"/>
      <c r="CV2467" s="9"/>
      <c r="CW2467" s="9"/>
      <c r="CX2467" s="9"/>
      <c r="CY2467" s="9"/>
      <c r="CZ2467" s="9"/>
      <c r="DA2467" s="9"/>
      <c r="DB2467" s="9"/>
      <c r="DC2467" s="9"/>
      <c r="DD2467" s="9"/>
      <c r="DE2467" s="9"/>
      <c r="DF2467" s="9"/>
      <c r="DG2467" s="9"/>
      <c r="DH2467" s="9"/>
      <c r="DI2467" s="9"/>
      <c r="DJ2467" s="9"/>
      <c r="DK2467" s="9"/>
      <c r="DL2467" s="9"/>
      <c r="DM2467" s="9"/>
      <c r="DN2467" s="9"/>
      <c r="DO2467" s="9"/>
      <c r="DP2467" s="9"/>
      <c r="DQ2467" s="9"/>
    </row>
    <row r="2468" spans="1:121" hidden="1">
      <c r="A2468" s="9"/>
      <c r="B2468" s="9"/>
      <c r="C2468" s="9"/>
      <c r="D2468" s="9"/>
      <c r="E2468" s="9"/>
      <c r="F2468" s="9"/>
      <c r="G2468" s="9"/>
      <c r="H2468" s="9"/>
      <c r="I2468" s="9"/>
      <c r="J2468" s="9"/>
      <c r="K2468" s="9"/>
      <c r="L2468" s="9"/>
      <c r="M2468" s="9"/>
      <c r="N2468" s="9"/>
      <c r="O2468" s="9"/>
      <c r="P2468" s="9"/>
      <c r="Q2468" s="9"/>
      <c r="R2468" s="9"/>
      <c r="S2468" s="9"/>
      <c r="T2468" s="9"/>
      <c r="U2468" s="9"/>
      <c r="V2468" s="9"/>
      <c r="W2468" s="9"/>
      <c r="X2468" s="9"/>
      <c r="Y2468" s="9"/>
      <c r="Z2468" s="9"/>
      <c r="AA2468" s="9"/>
      <c r="AB2468" s="9"/>
      <c r="AC2468" s="9"/>
      <c r="AD2468" s="9"/>
      <c r="AE2468" s="9"/>
      <c r="AF2468" s="9"/>
      <c r="AG2468" s="9"/>
      <c r="AH2468" s="9"/>
      <c r="AI2468" s="9"/>
      <c r="AJ2468" s="9"/>
      <c r="AK2468" s="9"/>
      <c r="AL2468" s="9"/>
      <c r="AM2468" s="9"/>
      <c r="AN2468" s="9"/>
      <c r="AO2468" s="9"/>
      <c r="AP2468" s="9"/>
      <c r="AQ2468" s="9"/>
      <c r="AR2468" s="9"/>
      <c r="AS2468" s="9"/>
      <c r="AT2468" s="9"/>
      <c r="AU2468" s="9"/>
      <c r="AV2468" s="9"/>
      <c r="AW2468" s="9"/>
      <c r="AX2468" s="9"/>
      <c r="AY2468" s="9"/>
      <c r="AZ2468" s="9"/>
      <c r="BA2468" s="9"/>
      <c r="BB2468" s="9"/>
      <c r="BC2468" s="9"/>
      <c r="BD2468" s="9"/>
      <c r="BE2468" s="9"/>
      <c r="BF2468" s="9"/>
      <c r="BG2468" s="9"/>
      <c r="BH2468" s="9"/>
      <c r="BI2468" s="9"/>
      <c r="BJ2468" s="9"/>
      <c r="BK2468" s="9"/>
      <c r="BL2468" s="9"/>
      <c r="BM2468" s="9"/>
      <c r="BN2468" s="9"/>
      <c r="BO2468" s="9"/>
      <c r="BP2468" s="9"/>
      <c r="BQ2468" s="9"/>
      <c r="BR2468" s="9"/>
      <c r="BS2468" s="9"/>
      <c r="BT2468" s="9"/>
      <c r="BU2468" s="9"/>
      <c r="BV2468" s="9"/>
      <c r="BW2468" s="9"/>
      <c r="BX2468" s="9"/>
      <c r="BY2468" s="9"/>
      <c r="BZ2468" s="9"/>
      <c r="CA2468" s="9"/>
      <c r="CB2468" s="9"/>
      <c r="CC2468" s="9"/>
      <c r="CD2468" s="9"/>
      <c r="CE2468" s="9"/>
      <c r="CF2468" s="9"/>
      <c r="CG2468" s="9"/>
      <c r="CH2468" s="9"/>
      <c r="CI2468" s="9"/>
      <c r="CJ2468" s="9"/>
      <c r="CK2468" s="9"/>
      <c r="CL2468" s="9"/>
      <c r="CM2468" s="9"/>
      <c r="CN2468" s="9"/>
      <c r="CO2468" s="9"/>
      <c r="CP2468" s="9"/>
      <c r="CQ2468" s="9"/>
      <c r="CR2468" s="9"/>
      <c r="CS2468" s="9"/>
      <c r="CT2468" s="9"/>
      <c r="CU2468" s="9"/>
      <c r="CV2468" s="9"/>
      <c r="CW2468" s="9"/>
      <c r="CX2468" s="9"/>
      <c r="CY2468" s="9"/>
      <c r="CZ2468" s="9"/>
      <c r="DA2468" s="9"/>
      <c r="DB2468" s="9"/>
      <c r="DC2468" s="9"/>
      <c r="DD2468" s="9"/>
      <c r="DE2468" s="9"/>
      <c r="DF2468" s="9"/>
      <c r="DG2468" s="9"/>
      <c r="DH2468" s="9"/>
      <c r="DI2468" s="9"/>
      <c r="DJ2468" s="9"/>
      <c r="DK2468" s="9"/>
      <c r="DL2468" s="9"/>
      <c r="DM2468" s="9"/>
      <c r="DN2468" s="9"/>
      <c r="DO2468" s="9"/>
      <c r="DP2468" s="9"/>
      <c r="DQ2468" s="9"/>
    </row>
    <row r="2469" spans="1:121" hidden="1">
      <c r="A2469" s="9"/>
      <c r="B2469" s="9"/>
      <c r="C2469" s="9"/>
      <c r="D2469" s="9"/>
      <c r="E2469" s="9"/>
      <c r="F2469" s="9"/>
      <c r="G2469" s="9"/>
      <c r="H2469" s="9"/>
      <c r="I2469" s="9"/>
      <c r="J2469" s="9"/>
      <c r="K2469" s="9"/>
      <c r="L2469" s="9"/>
      <c r="M2469" s="9"/>
      <c r="N2469" s="9"/>
      <c r="O2469" s="9"/>
      <c r="P2469" s="9"/>
      <c r="Q2469" s="9"/>
      <c r="R2469" s="9"/>
      <c r="S2469" s="9"/>
      <c r="T2469" s="9"/>
      <c r="U2469" s="9"/>
      <c r="V2469" s="9"/>
      <c r="W2469" s="9"/>
      <c r="X2469" s="9"/>
      <c r="Y2469" s="9"/>
      <c r="Z2469" s="9"/>
      <c r="AA2469" s="9"/>
      <c r="AB2469" s="9"/>
      <c r="AC2469" s="9"/>
      <c r="AD2469" s="9"/>
      <c r="AE2469" s="9"/>
      <c r="AF2469" s="9"/>
      <c r="AG2469" s="9"/>
      <c r="AH2469" s="9"/>
      <c r="AI2469" s="9"/>
      <c r="AJ2469" s="9"/>
      <c r="AK2469" s="9"/>
      <c r="AL2469" s="9"/>
      <c r="AM2469" s="9"/>
      <c r="AN2469" s="9"/>
      <c r="AO2469" s="9"/>
      <c r="AP2469" s="9"/>
      <c r="AQ2469" s="9"/>
      <c r="AR2469" s="9"/>
      <c r="AS2469" s="9"/>
      <c r="AT2469" s="9"/>
      <c r="AU2469" s="9"/>
      <c r="AV2469" s="9"/>
      <c r="AW2469" s="9"/>
      <c r="AX2469" s="9"/>
      <c r="AY2469" s="9"/>
      <c r="AZ2469" s="9"/>
      <c r="BA2469" s="9"/>
      <c r="BB2469" s="9"/>
      <c r="BC2469" s="9"/>
      <c r="BD2469" s="9"/>
      <c r="BE2469" s="9"/>
      <c r="BF2469" s="9"/>
      <c r="BG2469" s="9"/>
      <c r="BH2469" s="9"/>
      <c r="BI2469" s="9"/>
      <c r="BJ2469" s="9"/>
      <c r="BK2469" s="9"/>
      <c r="BL2469" s="9"/>
      <c r="BM2469" s="9"/>
      <c r="BN2469" s="9"/>
      <c r="BO2469" s="9"/>
      <c r="BP2469" s="9"/>
      <c r="BQ2469" s="9"/>
      <c r="BR2469" s="9"/>
      <c r="BS2469" s="9"/>
      <c r="BT2469" s="9"/>
      <c r="BU2469" s="9"/>
      <c r="BV2469" s="9"/>
      <c r="BW2469" s="9"/>
      <c r="BX2469" s="9"/>
      <c r="BY2469" s="9"/>
      <c r="BZ2469" s="9"/>
      <c r="CA2469" s="9"/>
      <c r="CB2469" s="9"/>
      <c r="CC2469" s="9"/>
      <c r="CD2469" s="9"/>
      <c r="CE2469" s="9"/>
      <c r="CF2469" s="9"/>
      <c r="CG2469" s="9"/>
      <c r="CH2469" s="9"/>
      <c r="CI2469" s="9"/>
      <c r="CJ2469" s="9"/>
      <c r="CK2469" s="9"/>
      <c r="CL2469" s="9"/>
      <c r="CM2469" s="9"/>
      <c r="CN2469" s="9"/>
      <c r="CO2469" s="9"/>
      <c r="CP2469" s="9"/>
      <c r="CQ2469" s="9"/>
      <c r="CR2469" s="9"/>
      <c r="CS2469" s="9"/>
      <c r="CT2469" s="9"/>
      <c r="CU2469" s="9"/>
      <c r="CV2469" s="9"/>
      <c r="CW2469" s="9"/>
      <c r="CX2469" s="9"/>
      <c r="CY2469" s="9"/>
      <c r="CZ2469" s="9"/>
      <c r="DA2469" s="9"/>
      <c r="DB2469" s="9"/>
      <c r="DC2469" s="9"/>
      <c r="DD2469" s="9"/>
      <c r="DE2469" s="9"/>
      <c r="DF2469" s="9"/>
      <c r="DG2469" s="9"/>
      <c r="DH2469" s="9"/>
      <c r="DI2469" s="9"/>
      <c r="DJ2469" s="9"/>
      <c r="DK2469" s="9"/>
      <c r="DL2469" s="9"/>
      <c r="DM2469" s="9"/>
      <c r="DN2469" s="9"/>
      <c r="DO2469" s="9"/>
      <c r="DP2469" s="9"/>
      <c r="DQ2469" s="9"/>
    </row>
    <row r="2470" spans="1:121" hidden="1">
      <c r="A2470" s="9"/>
      <c r="B2470" s="9"/>
      <c r="C2470" s="9"/>
      <c r="D2470" s="9"/>
      <c r="E2470" s="9"/>
      <c r="F2470" s="9"/>
      <c r="G2470" s="9"/>
      <c r="H2470" s="9"/>
      <c r="I2470" s="9"/>
      <c r="J2470" s="9"/>
      <c r="K2470" s="9"/>
      <c r="L2470" s="9"/>
      <c r="M2470" s="9"/>
      <c r="N2470" s="9"/>
      <c r="O2470" s="9"/>
      <c r="P2470" s="9"/>
      <c r="Q2470" s="9"/>
      <c r="R2470" s="9"/>
      <c r="S2470" s="9"/>
      <c r="T2470" s="9"/>
      <c r="U2470" s="9"/>
      <c r="V2470" s="9"/>
      <c r="W2470" s="9"/>
      <c r="X2470" s="9"/>
      <c r="Y2470" s="9"/>
      <c r="Z2470" s="9"/>
      <c r="AA2470" s="9"/>
      <c r="AB2470" s="9"/>
      <c r="AC2470" s="9"/>
      <c r="AD2470" s="9"/>
      <c r="AE2470" s="9"/>
      <c r="AF2470" s="9"/>
      <c r="AG2470" s="9"/>
      <c r="AH2470" s="9"/>
      <c r="AI2470" s="9"/>
      <c r="AJ2470" s="9"/>
      <c r="AK2470" s="9"/>
      <c r="AL2470" s="9"/>
      <c r="AM2470" s="9"/>
      <c r="AN2470" s="9"/>
      <c r="AO2470" s="9"/>
      <c r="AP2470" s="9"/>
      <c r="AQ2470" s="9"/>
      <c r="AR2470" s="9"/>
      <c r="AS2470" s="9"/>
      <c r="AT2470" s="9"/>
      <c r="AU2470" s="9"/>
      <c r="AV2470" s="9"/>
      <c r="AW2470" s="9"/>
      <c r="AX2470" s="9"/>
      <c r="AY2470" s="9"/>
      <c r="AZ2470" s="9"/>
      <c r="BA2470" s="9"/>
      <c r="BB2470" s="9"/>
      <c r="BC2470" s="9"/>
      <c r="BD2470" s="9"/>
      <c r="BE2470" s="9"/>
      <c r="BF2470" s="9"/>
      <c r="BG2470" s="9"/>
      <c r="BH2470" s="9"/>
      <c r="BI2470" s="9"/>
      <c r="BJ2470" s="9"/>
      <c r="BK2470" s="9"/>
      <c r="BL2470" s="9"/>
      <c r="BM2470" s="9"/>
      <c r="BN2470" s="9"/>
      <c r="BO2470" s="9"/>
      <c r="BP2470" s="9"/>
      <c r="BQ2470" s="9"/>
      <c r="BR2470" s="9"/>
      <c r="BS2470" s="9"/>
      <c r="BT2470" s="9"/>
      <c r="BU2470" s="9"/>
      <c r="BV2470" s="9"/>
      <c r="BW2470" s="9"/>
      <c r="BX2470" s="9"/>
      <c r="BY2470" s="9"/>
      <c r="BZ2470" s="9"/>
      <c r="CA2470" s="9"/>
      <c r="CB2470" s="9"/>
      <c r="CC2470" s="9"/>
      <c r="CD2470" s="9"/>
      <c r="CE2470" s="9"/>
      <c r="CF2470" s="9"/>
      <c r="CG2470" s="9"/>
      <c r="CH2470" s="9"/>
      <c r="CI2470" s="9"/>
      <c r="CJ2470" s="9"/>
      <c r="CK2470" s="9"/>
      <c r="CL2470" s="9"/>
      <c r="CM2470" s="9"/>
      <c r="CN2470" s="9"/>
      <c r="CO2470" s="9"/>
      <c r="CP2470" s="9"/>
      <c r="CQ2470" s="9"/>
      <c r="CR2470" s="9"/>
      <c r="CS2470" s="9"/>
      <c r="CT2470" s="9"/>
      <c r="CU2470" s="9"/>
      <c r="CV2470" s="9"/>
      <c r="CW2470" s="9"/>
      <c r="CX2470" s="9"/>
      <c r="CY2470" s="9"/>
      <c r="CZ2470" s="9"/>
      <c r="DA2470" s="9"/>
      <c r="DB2470" s="9"/>
      <c r="DC2470" s="9"/>
      <c r="DD2470" s="9"/>
      <c r="DE2470" s="9"/>
      <c r="DF2470" s="9"/>
      <c r="DG2470" s="9"/>
      <c r="DH2470" s="9"/>
      <c r="DI2470" s="9"/>
      <c r="DJ2470" s="9"/>
      <c r="DK2470" s="9"/>
      <c r="DL2470" s="9"/>
      <c r="DM2470" s="9"/>
      <c r="DN2470" s="9"/>
      <c r="DO2470" s="9"/>
      <c r="DP2470" s="9"/>
      <c r="DQ2470" s="9"/>
    </row>
    <row r="2471" spans="1:121" hidden="1">
      <c r="A2471" s="9"/>
      <c r="B2471" s="9"/>
      <c r="C2471" s="9"/>
      <c r="D2471" s="9"/>
      <c r="E2471" s="9"/>
      <c r="F2471" s="9"/>
      <c r="G2471" s="9"/>
      <c r="H2471" s="9"/>
      <c r="I2471" s="9"/>
      <c r="J2471" s="9"/>
      <c r="K2471" s="9"/>
      <c r="L2471" s="9"/>
      <c r="M2471" s="9"/>
      <c r="N2471" s="9"/>
      <c r="O2471" s="9"/>
      <c r="P2471" s="9"/>
      <c r="Q2471" s="9"/>
      <c r="R2471" s="9"/>
      <c r="S2471" s="9"/>
      <c r="T2471" s="9"/>
      <c r="U2471" s="9"/>
      <c r="V2471" s="9"/>
      <c r="W2471" s="9"/>
      <c r="X2471" s="9"/>
      <c r="Y2471" s="9"/>
      <c r="Z2471" s="9"/>
      <c r="AA2471" s="9"/>
      <c r="AB2471" s="9"/>
      <c r="AC2471" s="9"/>
      <c r="AD2471" s="9"/>
      <c r="AE2471" s="9"/>
      <c r="AF2471" s="9"/>
      <c r="AG2471" s="9"/>
      <c r="AH2471" s="9"/>
      <c r="AI2471" s="9"/>
      <c r="AJ2471" s="9"/>
      <c r="AK2471" s="9"/>
      <c r="AL2471" s="9"/>
      <c r="AM2471" s="9"/>
      <c r="AN2471" s="9"/>
      <c r="AO2471" s="9"/>
      <c r="AP2471" s="9"/>
      <c r="AQ2471" s="9"/>
      <c r="AR2471" s="9"/>
      <c r="AS2471" s="9"/>
      <c r="AT2471" s="9"/>
      <c r="AU2471" s="9"/>
      <c r="AV2471" s="9"/>
      <c r="AW2471" s="9"/>
      <c r="AX2471" s="9"/>
      <c r="AY2471" s="9"/>
      <c r="AZ2471" s="9"/>
      <c r="BA2471" s="9"/>
      <c r="BB2471" s="9"/>
      <c r="BC2471" s="9"/>
      <c r="BD2471" s="9"/>
      <c r="BE2471" s="9"/>
      <c r="BF2471" s="9"/>
      <c r="BG2471" s="9"/>
      <c r="BH2471" s="9"/>
      <c r="BI2471" s="9"/>
      <c r="BJ2471" s="9"/>
      <c r="BK2471" s="9"/>
      <c r="BL2471" s="9"/>
      <c r="BM2471" s="9"/>
      <c r="BN2471" s="9"/>
      <c r="BO2471" s="9"/>
      <c r="BP2471" s="9"/>
      <c r="BQ2471" s="9"/>
      <c r="BR2471" s="9"/>
      <c r="BS2471" s="9"/>
      <c r="BT2471" s="9"/>
      <c r="BU2471" s="9"/>
      <c r="BV2471" s="9"/>
      <c r="BW2471" s="9"/>
      <c r="BX2471" s="9"/>
      <c r="BY2471" s="9"/>
      <c r="BZ2471" s="9"/>
      <c r="CA2471" s="9"/>
      <c r="CB2471" s="9"/>
      <c r="CC2471" s="9"/>
      <c r="CD2471" s="9"/>
      <c r="CE2471" s="9"/>
      <c r="CF2471" s="9"/>
      <c r="CG2471" s="9"/>
      <c r="CH2471" s="9"/>
      <c r="CI2471" s="9"/>
      <c r="CJ2471" s="9"/>
      <c r="CK2471" s="9"/>
      <c r="CL2471" s="9"/>
      <c r="CM2471" s="9"/>
      <c r="CN2471" s="9"/>
      <c r="CO2471" s="9"/>
      <c r="CP2471" s="9"/>
      <c r="CQ2471" s="9"/>
      <c r="CR2471" s="9"/>
      <c r="CS2471" s="9"/>
      <c r="CT2471" s="9"/>
      <c r="CU2471" s="9"/>
      <c r="CV2471" s="9"/>
      <c r="CW2471" s="9"/>
      <c r="CX2471" s="9"/>
      <c r="CY2471" s="9"/>
      <c r="CZ2471" s="9"/>
      <c r="DA2471" s="9"/>
      <c r="DB2471" s="9"/>
      <c r="DC2471" s="9"/>
      <c r="DD2471" s="9"/>
      <c r="DE2471" s="9"/>
      <c r="DF2471" s="9"/>
      <c r="DG2471" s="9"/>
      <c r="DH2471" s="9"/>
      <c r="DI2471" s="9"/>
      <c r="DJ2471" s="9"/>
      <c r="DK2471" s="9"/>
      <c r="DL2471" s="9"/>
      <c r="DM2471" s="9"/>
      <c r="DN2471" s="9"/>
      <c r="DO2471" s="9"/>
      <c r="DP2471" s="9"/>
      <c r="DQ2471" s="9"/>
    </row>
    <row r="2472" spans="1:121" hidden="1">
      <c r="A2472" s="9"/>
      <c r="B2472" s="9"/>
      <c r="C2472" s="9"/>
      <c r="D2472" s="9"/>
      <c r="E2472" s="9"/>
      <c r="F2472" s="9"/>
      <c r="G2472" s="9"/>
      <c r="H2472" s="9"/>
      <c r="I2472" s="9"/>
      <c r="J2472" s="9"/>
      <c r="K2472" s="9"/>
      <c r="L2472" s="9"/>
      <c r="M2472" s="9"/>
      <c r="N2472" s="9"/>
      <c r="O2472" s="9"/>
      <c r="P2472" s="9"/>
      <c r="Q2472" s="9"/>
      <c r="R2472" s="9"/>
      <c r="S2472" s="9"/>
      <c r="T2472" s="9"/>
      <c r="U2472" s="9"/>
      <c r="V2472" s="9"/>
      <c r="W2472" s="9"/>
      <c r="X2472" s="9"/>
      <c r="Y2472" s="9"/>
      <c r="Z2472" s="9"/>
      <c r="AA2472" s="9"/>
      <c r="AB2472" s="9"/>
      <c r="AC2472" s="9"/>
      <c r="AD2472" s="9"/>
      <c r="AE2472" s="9"/>
      <c r="AF2472" s="9"/>
      <c r="AG2472" s="9"/>
      <c r="AH2472" s="9"/>
      <c r="AI2472" s="9"/>
      <c r="AJ2472" s="9"/>
      <c r="AK2472" s="9"/>
      <c r="AL2472" s="9"/>
      <c r="AM2472" s="9"/>
      <c r="AN2472" s="9"/>
      <c r="AO2472" s="9"/>
      <c r="AP2472" s="9"/>
      <c r="AQ2472" s="9"/>
      <c r="AR2472" s="9"/>
      <c r="AS2472" s="9"/>
      <c r="AT2472" s="9"/>
      <c r="AU2472" s="9"/>
      <c r="AV2472" s="9"/>
      <c r="AW2472" s="9"/>
      <c r="AX2472" s="9"/>
      <c r="AY2472" s="9"/>
      <c r="AZ2472" s="9"/>
      <c r="BA2472" s="9"/>
      <c r="BB2472" s="9"/>
      <c r="BC2472" s="9"/>
      <c r="BD2472" s="9"/>
      <c r="BE2472" s="9"/>
      <c r="BF2472" s="9"/>
      <c r="BG2472" s="9"/>
      <c r="BH2472" s="9"/>
      <c r="BI2472" s="9"/>
      <c r="BJ2472" s="9"/>
      <c r="BK2472" s="9"/>
      <c r="BL2472" s="9"/>
      <c r="BM2472" s="9"/>
      <c r="BN2472" s="9"/>
      <c r="BO2472" s="9"/>
      <c r="BP2472" s="9"/>
      <c r="BQ2472" s="9"/>
      <c r="BR2472" s="9"/>
      <c r="BS2472" s="9"/>
      <c r="BT2472" s="9"/>
      <c r="BU2472" s="9"/>
      <c r="BV2472" s="9"/>
      <c r="BW2472" s="9"/>
      <c r="BX2472" s="9"/>
      <c r="BY2472" s="9"/>
      <c r="BZ2472" s="9"/>
      <c r="CA2472" s="9"/>
      <c r="CB2472" s="9"/>
      <c r="CC2472" s="9"/>
      <c r="CD2472" s="9"/>
      <c r="CE2472" s="9"/>
      <c r="CF2472" s="9"/>
      <c r="CG2472" s="9"/>
      <c r="CH2472" s="9"/>
      <c r="CI2472" s="9"/>
      <c r="CJ2472" s="9"/>
      <c r="CK2472" s="9"/>
      <c r="CL2472" s="9"/>
      <c r="CM2472" s="9"/>
      <c r="CN2472" s="9"/>
      <c r="CO2472" s="9"/>
      <c r="CP2472" s="9"/>
      <c r="CQ2472" s="9"/>
      <c r="CR2472" s="9"/>
      <c r="CS2472" s="9"/>
      <c r="CT2472" s="9"/>
      <c r="CU2472" s="9"/>
      <c r="CV2472" s="9"/>
      <c r="CW2472" s="9"/>
      <c r="CX2472" s="9"/>
      <c r="CY2472" s="9"/>
      <c r="CZ2472" s="9"/>
      <c r="DA2472" s="9"/>
      <c r="DB2472" s="9"/>
      <c r="DC2472" s="9"/>
      <c r="DD2472" s="9"/>
      <c r="DE2472" s="9"/>
      <c r="DF2472" s="9"/>
      <c r="DG2472" s="9"/>
      <c r="DH2472" s="9"/>
      <c r="DI2472" s="9"/>
      <c r="DJ2472" s="9"/>
      <c r="DK2472" s="9"/>
      <c r="DL2472" s="9"/>
      <c r="DM2472" s="9"/>
      <c r="DN2472" s="9"/>
      <c r="DO2472" s="9"/>
      <c r="DP2472" s="9"/>
      <c r="DQ2472" s="9"/>
    </row>
    <row r="2473" spans="1:121" hidden="1">
      <c r="A2473" s="9"/>
      <c r="B2473" s="9"/>
      <c r="C2473" s="9"/>
      <c r="D2473" s="9"/>
      <c r="E2473" s="9"/>
      <c r="F2473" s="9"/>
      <c r="G2473" s="9"/>
      <c r="H2473" s="9"/>
      <c r="I2473" s="9"/>
      <c r="J2473" s="9"/>
      <c r="K2473" s="9"/>
      <c r="L2473" s="9"/>
      <c r="M2473" s="9"/>
      <c r="N2473" s="9"/>
      <c r="O2473" s="9"/>
      <c r="P2473" s="9"/>
      <c r="Q2473" s="9"/>
      <c r="R2473" s="9"/>
      <c r="S2473" s="9"/>
      <c r="T2473" s="9"/>
      <c r="U2473" s="9"/>
      <c r="V2473" s="9"/>
      <c r="W2473" s="9"/>
      <c r="X2473" s="9"/>
      <c r="Y2473" s="9"/>
      <c r="Z2473" s="9"/>
      <c r="AA2473" s="9"/>
      <c r="AB2473" s="9"/>
      <c r="AC2473" s="9"/>
      <c r="AD2473" s="9"/>
      <c r="AE2473" s="9"/>
      <c r="AF2473" s="9"/>
      <c r="AG2473" s="9"/>
      <c r="AH2473" s="9"/>
      <c r="AI2473" s="9"/>
      <c r="AJ2473" s="9"/>
      <c r="AK2473" s="9"/>
      <c r="AL2473" s="9"/>
      <c r="AM2473" s="9"/>
      <c r="AN2473" s="9"/>
      <c r="AO2473" s="9"/>
      <c r="AP2473" s="9"/>
      <c r="AQ2473" s="9"/>
      <c r="AR2473" s="9"/>
      <c r="AS2473" s="9"/>
      <c r="AT2473" s="9"/>
      <c r="AU2473" s="9"/>
      <c r="AV2473" s="9"/>
      <c r="AW2473" s="9"/>
      <c r="AX2473" s="9"/>
      <c r="AY2473" s="9"/>
      <c r="AZ2473" s="9"/>
      <c r="BA2473" s="9"/>
      <c r="BB2473" s="9"/>
      <c r="BC2473" s="9"/>
      <c r="BD2473" s="9"/>
      <c r="BE2473" s="9"/>
      <c r="BF2473" s="9"/>
      <c r="BG2473" s="9"/>
      <c r="BH2473" s="9"/>
      <c r="BI2473" s="9"/>
      <c r="BJ2473" s="9"/>
      <c r="BK2473" s="9"/>
      <c r="BL2473" s="9"/>
      <c r="BM2473" s="9"/>
      <c r="BN2473" s="9"/>
      <c r="BO2473" s="9"/>
      <c r="BP2473" s="9"/>
      <c r="BQ2473" s="9"/>
      <c r="BR2473" s="9"/>
      <c r="BS2473" s="9"/>
      <c r="BT2473" s="9"/>
      <c r="BU2473" s="9"/>
      <c r="BV2473" s="9"/>
      <c r="BW2473" s="9"/>
      <c r="BX2473" s="9"/>
      <c r="BY2473" s="9"/>
      <c r="BZ2473" s="9"/>
      <c r="CA2473" s="9"/>
      <c r="CB2473" s="9"/>
      <c r="CC2473" s="9"/>
      <c r="CD2473" s="9"/>
      <c r="CE2473" s="9"/>
      <c r="CF2473" s="9"/>
      <c r="CG2473" s="9"/>
      <c r="CH2473" s="9"/>
      <c r="CI2473" s="9"/>
      <c r="CJ2473" s="9"/>
      <c r="CK2473" s="9"/>
      <c r="CL2473" s="9"/>
      <c r="CM2473" s="9"/>
      <c r="CN2473" s="9"/>
      <c r="CO2473" s="9"/>
      <c r="CP2473" s="9"/>
      <c r="CQ2473" s="9"/>
      <c r="CR2473" s="9"/>
      <c r="CS2473" s="9"/>
      <c r="CT2473" s="9"/>
      <c r="CU2473" s="9"/>
      <c r="CV2473" s="9"/>
      <c r="CW2473" s="9"/>
      <c r="CX2473" s="9"/>
      <c r="CY2473" s="9"/>
      <c r="CZ2473" s="9"/>
      <c r="DA2473" s="9"/>
      <c r="DB2473" s="9"/>
      <c r="DC2473" s="9"/>
      <c r="DD2473" s="9"/>
      <c r="DE2473" s="9"/>
      <c r="DF2473" s="9"/>
      <c r="DG2473" s="9"/>
      <c r="DH2473" s="9"/>
      <c r="DI2473" s="9"/>
      <c r="DJ2473" s="9"/>
      <c r="DK2473" s="9"/>
      <c r="DL2473" s="9"/>
      <c r="DM2473" s="9"/>
      <c r="DN2473" s="9"/>
      <c r="DO2473" s="9"/>
      <c r="DP2473" s="9"/>
      <c r="DQ2473" s="9"/>
    </row>
    <row r="2474" spans="1:121" hidden="1">
      <c r="A2474" s="9"/>
      <c r="B2474" s="9"/>
      <c r="C2474" s="9"/>
      <c r="D2474" s="9"/>
      <c r="E2474" s="9"/>
      <c r="F2474" s="9"/>
      <c r="G2474" s="9"/>
      <c r="H2474" s="9"/>
      <c r="I2474" s="9"/>
      <c r="J2474" s="9"/>
      <c r="K2474" s="9"/>
      <c r="L2474" s="9"/>
      <c r="M2474" s="9"/>
      <c r="N2474" s="9"/>
      <c r="O2474" s="9"/>
      <c r="P2474" s="9"/>
      <c r="Q2474" s="9"/>
      <c r="R2474" s="9"/>
      <c r="S2474" s="9"/>
      <c r="T2474" s="9"/>
      <c r="U2474" s="9"/>
      <c r="V2474" s="9"/>
      <c r="W2474" s="9"/>
      <c r="X2474" s="9"/>
      <c r="Y2474" s="9"/>
      <c r="Z2474" s="9"/>
      <c r="AA2474" s="9"/>
      <c r="AB2474" s="9"/>
      <c r="AC2474" s="9"/>
      <c r="AD2474" s="9"/>
      <c r="AE2474" s="9"/>
      <c r="AF2474" s="9"/>
      <c r="AG2474" s="9"/>
      <c r="AH2474" s="9"/>
      <c r="AI2474" s="9"/>
      <c r="AJ2474" s="9"/>
      <c r="AK2474" s="9"/>
      <c r="AL2474" s="9"/>
      <c r="AM2474" s="9"/>
      <c r="AN2474" s="9"/>
      <c r="AO2474" s="9"/>
      <c r="AP2474" s="9"/>
      <c r="AQ2474" s="9"/>
      <c r="AR2474" s="9"/>
      <c r="AS2474" s="9"/>
      <c r="AT2474" s="9"/>
      <c r="AU2474" s="9"/>
      <c r="AV2474" s="9"/>
      <c r="AW2474" s="9"/>
      <c r="AX2474" s="9"/>
      <c r="AY2474" s="9"/>
      <c r="AZ2474" s="9"/>
      <c r="BA2474" s="9"/>
      <c r="BB2474" s="9"/>
      <c r="BC2474" s="9"/>
      <c r="BD2474" s="9"/>
      <c r="BE2474" s="9"/>
      <c r="BF2474" s="9"/>
      <c r="BG2474" s="9"/>
      <c r="BH2474" s="9"/>
      <c r="BI2474" s="9"/>
      <c r="BJ2474" s="9"/>
      <c r="BK2474" s="9"/>
      <c r="BL2474" s="9"/>
      <c r="BM2474" s="9"/>
      <c r="BN2474" s="9"/>
      <c r="BO2474" s="9"/>
      <c r="BP2474" s="9"/>
      <c r="BQ2474" s="9"/>
      <c r="BR2474" s="9"/>
      <c r="BS2474" s="9"/>
      <c r="BT2474" s="9"/>
      <c r="BU2474" s="9"/>
      <c r="BV2474" s="9"/>
      <c r="BW2474" s="9"/>
      <c r="BX2474" s="9"/>
      <c r="BY2474" s="9"/>
      <c r="BZ2474" s="9"/>
      <c r="CA2474" s="9"/>
      <c r="CB2474" s="9"/>
      <c r="CC2474" s="9"/>
      <c r="CD2474" s="9"/>
      <c r="CE2474" s="9"/>
      <c r="CF2474" s="9"/>
      <c r="CG2474" s="9"/>
      <c r="CH2474" s="9"/>
      <c r="CI2474" s="9"/>
      <c r="CJ2474" s="9"/>
      <c r="CK2474" s="9"/>
      <c r="CL2474" s="9"/>
      <c r="CM2474" s="9"/>
      <c r="CN2474" s="9"/>
      <c r="CO2474" s="9"/>
      <c r="CP2474" s="9"/>
      <c r="CQ2474" s="9"/>
      <c r="CR2474" s="9"/>
      <c r="CS2474" s="9"/>
      <c r="CT2474" s="9"/>
      <c r="CU2474" s="9"/>
      <c r="CV2474" s="9"/>
      <c r="CW2474" s="9"/>
      <c r="CX2474" s="9"/>
      <c r="CY2474" s="9"/>
      <c r="CZ2474" s="9"/>
      <c r="DA2474" s="9"/>
      <c r="DB2474" s="9"/>
      <c r="DC2474" s="9"/>
      <c r="DD2474" s="9"/>
      <c r="DE2474" s="9"/>
      <c r="DF2474" s="9"/>
      <c r="DG2474" s="9"/>
      <c r="DH2474" s="9"/>
      <c r="DI2474" s="9"/>
      <c r="DJ2474" s="9"/>
      <c r="DK2474" s="9"/>
      <c r="DL2474" s="9"/>
      <c r="DM2474" s="9"/>
      <c r="DN2474" s="9"/>
      <c r="DO2474" s="9"/>
      <c r="DP2474" s="9"/>
      <c r="DQ2474" s="9"/>
    </row>
    <row r="2475" spans="1:121" hidden="1">
      <c r="A2475" s="9"/>
      <c r="B2475" s="9"/>
      <c r="C2475" s="9"/>
      <c r="D2475" s="9"/>
      <c r="E2475" s="9"/>
      <c r="F2475" s="9"/>
      <c r="G2475" s="9"/>
      <c r="H2475" s="9"/>
      <c r="I2475" s="9"/>
      <c r="J2475" s="9"/>
      <c r="K2475" s="9"/>
      <c r="L2475" s="9"/>
      <c r="M2475" s="9"/>
      <c r="N2475" s="9"/>
      <c r="O2475" s="9"/>
      <c r="P2475" s="9"/>
      <c r="Q2475" s="9"/>
      <c r="R2475" s="9"/>
      <c r="S2475" s="9"/>
      <c r="T2475" s="9"/>
      <c r="U2475" s="9"/>
      <c r="V2475" s="9"/>
      <c r="W2475" s="9"/>
      <c r="X2475" s="9"/>
      <c r="Y2475" s="9"/>
      <c r="Z2475" s="9"/>
      <c r="AA2475" s="9"/>
      <c r="AB2475" s="9"/>
      <c r="AC2475" s="9"/>
      <c r="AD2475" s="9"/>
      <c r="AE2475" s="9"/>
      <c r="AF2475" s="9"/>
      <c r="AG2475" s="9"/>
      <c r="AH2475" s="9"/>
      <c r="AI2475" s="9"/>
      <c r="AJ2475" s="9"/>
      <c r="AK2475" s="9"/>
      <c r="AL2475" s="9"/>
      <c r="AM2475" s="9"/>
      <c r="AN2475" s="9"/>
      <c r="AO2475" s="9"/>
      <c r="AP2475" s="9"/>
      <c r="AQ2475" s="9"/>
      <c r="AR2475" s="9"/>
      <c r="AS2475" s="9"/>
      <c r="AT2475" s="9"/>
      <c r="AU2475" s="9"/>
      <c r="AV2475" s="9"/>
      <c r="AW2475" s="9"/>
      <c r="AX2475" s="9"/>
      <c r="AY2475" s="9"/>
      <c r="AZ2475" s="9"/>
      <c r="BA2475" s="9"/>
      <c r="BB2475" s="9"/>
      <c r="BC2475" s="9"/>
      <c r="BD2475" s="9"/>
      <c r="BE2475" s="9"/>
      <c r="BF2475" s="9"/>
      <c r="BG2475" s="9"/>
      <c r="BH2475" s="9"/>
      <c r="BI2475" s="9"/>
      <c r="BJ2475" s="9"/>
      <c r="BK2475" s="9"/>
      <c r="BL2475" s="9"/>
      <c r="BM2475" s="9"/>
      <c r="BN2475" s="9"/>
      <c r="BO2475" s="9"/>
      <c r="BP2475" s="9"/>
      <c r="BQ2475" s="9"/>
      <c r="BR2475" s="9"/>
      <c r="BS2475" s="9"/>
      <c r="BT2475" s="9"/>
      <c r="BU2475" s="9"/>
      <c r="BV2475" s="9"/>
      <c r="BW2475" s="9"/>
      <c r="BX2475" s="9"/>
      <c r="BY2475" s="9"/>
      <c r="BZ2475" s="9"/>
      <c r="CA2475" s="9"/>
      <c r="CB2475" s="9"/>
      <c r="CC2475" s="9"/>
      <c r="CD2475" s="9"/>
      <c r="CE2475" s="9"/>
      <c r="CF2475" s="9"/>
      <c r="CG2475" s="9"/>
      <c r="CH2475" s="9"/>
      <c r="CI2475" s="9"/>
      <c r="CJ2475" s="9"/>
      <c r="CK2475" s="9"/>
      <c r="CL2475" s="9"/>
      <c r="CM2475" s="9"/>
      <c r="CN2475" s="9"/>
      <c r="CO2475" s="9"/>
      <c r="CP2475" s="9"/>
      <c r="CQ2475" s="9"/>
      <c r="CR2475" s="9"/>
      <c r="CS2475" s="9"/>
      <c r="CT2475" s="9"/>
      <c r="CU2475" s="9"/>
      <c r="CV2475" s="9"/>
      <c r="CW2475" s="9"/>
      <c r="CX2475" s="9"/>
      <c r="CY2475" s="9"/>
      <c r="CZ2475" s="9"/>
      <c r="DA2475" s="9"/>
      <c r="DB2475" s="9"/>
      <c r="DC2475" s="9"/>
      <c r="DD2475" s="9"/>
      <c r="DE2475" s="9"/>
      <c r="DF2475" s="9"/>
      <c r="DG2475" s="9"/>
      <c r="DH2475" s="9"/>
      <c r="DI2475" s="9"/>
      <c r="DJ2475" s="9"/>
      <c r="DK2475" s="9"/>
      <c r="DL2475" s="9"/>
      <c r="DM2475" s="9"/>
      <c r="DN2475" s="9"/>
      <c r="DO2475" s="9"/>
      <c r="DP2475" s="9"/>
      <c r="DQ2475" s="9"/>
    </row>
    <row r="2476" spans="1:121" hidden="1">
      <c r="A2476" s="9"/>
      <c r="B2476" s="9"/>
      <c r="C2476" s="9"/>
      <c r="D2476" s="9"/>
      <c r="E2476" s="9"/>
      <c r="F2476" s="9"/>
      <c r="G2476" s="9"/>
      <c r="H2476" s="9"/>
      <c r="I2476" s="9"/>
      <c r="J2476" s="9"/>
      <c r="K2476" s="9"/>
      <c r="L2476" s="9"/>
      <c r="M2476" s="9"/>
      <c r="N2476" s="9"/>
      <c r="O2476" s="9"/>
      <c r="P2476" s="9"/>
      <c r="Q2476" s="9"/>
      <c r="R2476" s="9"/>
      <c r="S2476" s="9"/>
      <c r="T2476" s="9"/>
      <c r="U2476" s="9"/>
      <c r="V2476" s="9"/>
      <c r="W2476" s="9"/>
      <c r="X2476" s="9"/>
      <c r="Y2476" s="9"/>
      <c r="Z2476" s="9"/>
      <c r="AA2476" s="9"/>
      <c r="AB2476" s="9"/>
      <c r="AC2476" s="9"/>
      <c r="AD2476" s="9"/>
      <c r="AE2476" s="9"/>
      <c r="AF2476" s="9"/>
      <c r="AG2476" s="9"/>
      <c r="AH2476" s="9"/>
      <c r="AI2476" s="9"/>
      <c r="AJ2476" s="9"/>
      <c r="AK2476" s="9"/>
      <c r="AL2476" s="9"/>
      <c r="AM2476" s="9"/>
      <c r="AN2476" s="9"/>
      <c r="AO2476" s="9"/>
      <c r="AP2476" s="9"/>
      <c r="AQ2476" s="9"/>
      <c r="AR2476" s="9"/>
      <c r="AS2476" s="9"/>
      <c r="AT2476" s="9"/>
      <c r="AU2476" s="9"/>
      <c r="AV2476" s="9"/>
      <c r="AW2476" s="9"/>
      <c r="AX2476" s="9"/>
      <c r="AY2476" s="9"/>
      <c r="AZ2476" s="9"/>
      <c r="BA2476" s="9"/>
      <c r="BB2476" s="9"/>
      <c r="BC2476" s="9"/>
      <c r="BD2476" s="9"/>
      <c r="BE2476" s="9"/>
      <c r="BF2476" s="9"/>
      <c r="BG2476" s="9"/>
      <c r="BH2476" s="9"/>
      <c r="BI2476" s="9"/>
      <c r="BJ2476" s="9"/>
      <c r="BK2476" s="9"/>
      <c r="BL2476" s="9"/>
      <c r="BM2476" s="9"/>
      <c r="BN2476" s="9"/>
      <c r="BO2476" s="9"/>
      <c r="BP2476" s="9"/>
      <c r="BQ2476" s="9"/>
      <c r="BR2476" s="9"/>
      <c r="BS2476" s="9"/>
      <c r="BT2476" s="9"/>
      <c r="BU2476" s="9"/>
      <c r="BV2476" s="9"/>
      <c r="BW2476" s="9"/>
      <c r="BX2476" s="9"/>
      <c r="BY2476" s="9"/>
      <c r="BZ2476" s="9"/>
      <c r="CA2476" s="9"/>
      <c r="CB2476" s="9"/>
      <c r="CC2476" s="9"/>
      <c r="CD2476" s="9"/>
      <c r="CE2476" s="9"/>
      <c r="CF2476" s="9"/>
      <c r="CG2476" s="9"/>
      <c r="CH2476" s="9"/>
      <c r="CI2476" s="9"/>
      <c r="CJ2476" s="9"/>
      <c r="CK2476" s="9"/>
      <c r="CL2476" s="9"/>
      <c r="CM2476" s="9"/>
      <c r="CN2476" s="9"/>
      <c r="CO2476" s="9"/>
      <c r="CP2476" s="9"/>
      <c r="CQ2476" s="9"/>
      <c r="CR2476" s="9"/>
      <c r="CS2476" s="9"/>
      <c r="CT2476" s="9"/>
      <c r="CU2476" s="9"/>
      <c r="CV2476" s="9"/>
      <c r="CW2476" s="9"/>
      <c r="CX2476" s="9"/>
      <c r="CY2476" s="9"/>
      <c r="CZ2476" s="9"/>
      <c r="DA2476" s="9"/>
      <c r="DB2476" s="9"/>
      <c r="DC2476" s="9"/>
      <c r="DD2476" s="9"/>
      <c r="DE2476" s="9"/>
      <c r="DF2476" s="9"/>
      <c r="DG2476" s="9"/>
      <c r="DH2476" s="9"/>
      <c r="DI2476" s="9"/>
      <c r="DJ2476" s="9"/>
      <c r="DK2476" s="9"/>
      <c r="DL2476" s="9"/>
      <c r="DM2476" s="9"/>
      <c r="DN2476" s="9"/>
      <c r="DO2476" s="9"/>
      <c r="DP2476" s="9"/>
      <c r="DQ2476" s="9"/>
    </row>
    <row r="2477" spans="1:121" hidden="1">
      <c r="A2477" s="9"/>
      <c r="B2477" s="9"/>
      <c r="C2477" s="9"/>
      <c r="D2477" s="9"/>
      <c r="E2477" s="9"/>
      <c r="F2477" s="9"/>
      <c r="G2477" s="9"/>
      <c r="H2477" s="9"/>
      <c r="I2477" s="9"/>
      <c r="J2477" s="9"/>
      <c r="K2477" s="9"/>
      <c r="L2477" s="9"/>
      <c r="M2477" s="9"/>
      <c r="N2477" s="9"/>
      <c r="O2477" s="9"/>
      <c r="P2477" s="9"/>
      <c r="Q2477" s="9"/>
      <c r="R2477" s="9"/>
      <c r="S2477" s="9"/>
      <c r="T2477" s="9"/>
      <c r="U2477" s="9"/>
      <c r="V2477" s="9"/>
      <c r="W2477" s="9"/>
      <c r="X2477" s="9"/>
      <c r="Y2477" s="9"/>
      <c r="Z2477" s="9"/>
      <c r="AA2477" s="9"/>
      <c r="AB2477" s="9"/>
      <c r="AC2477" s="9"/>
      <c r="AD2477" s="9"/>
      <c r="AE2477" s="9"/>
      <c r="AF2477" s="9"/>
      <c r="AG2477" s="9"/>
      <c r="AH2477" s="9"/>
      <c r="AI2477" s="9"/>
      <c r="AJ2477" s="9"/>
      <c r="AK2477" s="9"/>
      <c r="AL2477" s="9"/>
      <c r="AM2477" s="9"/>
      <c r="AN2477" s="9"/>
      <c r="AO2477" s="9"/>
      <c r="AP2477" s="9"/>
      <c r="AQ2477" s="9"/>
      <c r="AR2477" s="9"/>
      <c r="AS2477" s="9"/>
      <c r="AT2477" s="9"/>
      <c r="AU2477" s="9"/>
      <c r="AV2477" s="9"/>
      <c r="AW2477" s="9"/>
      <c r="AX2477" s="9"/>
      <c r="AY2477" s="9"/>
      <c r="AZ2477" s="9"/>
      <c r="BA2477" s="9"/>
      <c r="BB2477" s="9"/>
      <c r="BC2477" s="9"/>
      <c r="BD2477" s="9"/>
      <c r="BE2477" s="9"/>
      <c r="BF2477" s="9"/>
      <c r="BG2477" s="9"/>
      <c r="BH2477" s="9"/>
      <c r="BI2477" s="9"/>
      <c r="BJ2477" s="9"/>
      <c r="BK2477" s="9"/>
      <c r="BL2477" s="9"/>
      <c r="BM2477" s="9"/>
      <c r="BN2477" s="9"/>
      <c r="BO2477" s="9"/>
      <c r="BP2477" s="9"/>
      <c r="BQ2477" s="9"/>
      <c r="BR2477" s="9"/>
      <c r="BS2477" s="9"/>
      <c r="BT2477" s="9"/>
      <c r="BU2477" s="9"/>
      <c r="BV2477" s="9"/>
      <c r="BW2477" s="9"/>
      <c r="BX2477" s="9"/>
      <c r="BY2477" s="9"/>
      <c r="BZ2477" s="9"/>
      <c r="CA2477" s="9"/>
      <c r="CB2477" s="9"/>
      <c r="CC2477" s="9"/>
      <c r="CD2477" s="9"/>
      <c r="CE2477" s="9"/>
      <c r="CF2477" s="9"/>
      <c r="CG2477" s="9"/>
      <c r="CH2477" s="9"/>
      <c r="CI2477" s="9"/>
      <c r="CJ2477" s="9"/>
      <c r="CK2477" s="9"/>
      <c r="CL2477" s="9"/>
      <c r="CM2477" s="9"/>
      <c r="CN2477" s="9"/>
      <c r="CO2477" s="9"/>
      <c r="CP2477" s="9"/>
      <c r="CQ2477" s="9"/>
      <c r="CR2477" s="9"/>
      <c r="CS2477" s="9"/>
      <c r="CT2477" s="9"/>
      <c r="CU2477" s="9"/>
      <c r="CV2477" s="9"/>
      <c r="CW2477" s="9"/>
      <c r="CX2477" s="9"/>
      <c r="CY2477" s="9"/>
      <c r="CZ2477" s="9"/>
      <c r="DA2477" s="9"/>
      <c r="DB2477" s="9"/>
      <c r="DC2477" s="9"/>
      <c r="DD2477" s="9"/>
      <c r="DE2477" s="9"/>
      <c r="DF2477" s="9"/>
      <c r="DG2477" s="9"/>
      <c r="DH2477" s="9"/>
      <c r="DI2477" s="9"/>
      <c r="DJ2477" s="9"/>
      <c r="DK2477" s="9"/>
      <c r="DL2477" s="9"/>
      <c r="DM2477" s="9"/>
      <c r="DN2477" s="9"/>
      <c r="DO2477" s="9"/>
      <c r="DP2477" s="9"/>
      <c r="DQ2477" s="9"/>
    </row>
    <row r="2478" spans="1:121" hidden="1">
      <c r="A2478" s="9"/>
      <c r="B2478" s="9"/>
      <c r="C2478" s="9"/>
      <c r="D2478" s="9"/>
      <c r="E2478" s="9"/>
      <c r="F2478" s="9"/>
      <c r="G2478" s="9"/>
      <c r="H2478" s="9"/>
      <c r="I2478" s="9"/>
      <c r="J2478" s="9"/>
      <c r="K2478" s="9"/>
      <c r="L2478" s="9"/>
      <c r="M2478" s="9"/>
      <c r="N2478" s="9"/>
      <c r="O2478" s="9"/>
      <c r="P2478" s="9"/>
      <c r="Q2478" s="9"/>
      <c r="R2478" s="9"/>
      <c r="S2478" s="9"/>
      <c r="T2478" s="9"/>
      <c r="U2478" s="9"/>
      <c r="V2478" s="9"/>
      <c r="W2478" s="9"/>
      <c r="X2478" s="9"/>
      <c r="Y2478" s="9"/>
      <c r="Z2478" s="9"/>
      <c r="AA2478" s="9"/>
      <c r="AB2478" s="9"/>
      <c r="AC2478" s="9"/>
      <c r="AD2478" s="9"/>
      <c r="AE2478" s="9"/>
      <c r="AF2478" s="9"/>
      <c r="AG2478" s="9"/>
      <c r="AH2478" s="9"/>
      <c r="AI2478" s="9"/>
      <c r="AJ2478" s="9"/>
      <c r="AK2478" s="9"/>
      <c r="AL2478" s="9"/>
      <c r="AM2478" s="9"/>
      <c r="AN2478" s="9"/>
      <c r="AO2478" s="9"/>
      <c r="AP2478" s="9"/>
      <c r="AQ2478" s="9"/>
      <c r="AR2478" s="9"/>
      <c r="AS2478" s="9"/>
      <c r="AT2478" s="9"/>
      <c r="AU2478" s="9"/>
      <c r="AV2478" s="9"/>
      <c r="AW2478" s="9"/>
      <c r="AX2478" s="9"/>
      <c r="AY2478" s="9"/>
      <c r="AZ2478" s="9"/>
      <c r="BA2478" s="9"/>
      <c r="BB2478" s="9"/>
      <c r="BC2478" s="9"/>
      <c r="BD2478" s="9"/>
      <c r="BE2478" s="9"/>
      <c r="BF2478" s="9"/>
      <c r="BG2478" s="9"/>
      <c r="BH2478" s="9"/>
      <c r="BI2478" s="9"/>
      <c r="BJ2478" s="9"/>
      <c r="BK2478" s="9"/>
      <c r="BL2478" s="9"/>
      <c r="BM2478" s="9"/>
      <c r="BN2478" s="9"/>
      <c r="BO2478" s="9"/>
      <c r="BP2478" s="9"/>
      <c r="BQ2478" s="9"/>
      <c r="BR2478" s="9"/>
      <c r="BS2478" s="9"/>
      <c r="BT2478" s="9"/>
      <c r="BU2478" s="9"/>
      <c r="BV2478" s="9"/>
      <c r="BW2478" s="9"/>
      <c r="BX2478" s="9"/>
      <c r="BY2478" s="9"/>
      <c r="BZ2478" s="9"/>
      <c r="CA2478" s="9"/>
      <c r="CB2478" s="9"/>
      <c r="CC2478" s="9"/>
      <c r="CD2478" s="9"/>
      <c r="CE2478" s="9"/>
      <c r="CF2478" s="9"/>
      <c r="CG2478" s="9"/>
      <c r="CH2478" s="9"/>
      <c r="CI2478" s="9"/>
      <c r="CJ2478" s="9"/>
      <c r="CK2478" s="9"/>
      <c r="CL2478" s="9"/>
      <c r="CM2478" s="9"/>
      <c r="CN2478" s="9"/>
      <c r="CO2478" s="9"/>
      <c r="CP2478" s="9"/>
      <c r="CQ2478" s="9"/>
      <c r="CR2478" s="9"/>
      <c r="CS2478" s="9"/>
      <c r="CT2478" s="9"/>
      <c r="CU2478" s="9"/>
      <c r="CV2478" s="9"/>
      <c r="CW2478" s="9"/>
      <c r="CX2478" s="9"/>
      <c r="CY2478" s="9"/>
      <c r="CZ2478" s="9"/>
      <c r="DA2478" s="9"/>
      <c r="DB2478" s="9"/>
      <c r="DC2478" s="9"/>
      <c r="DD2478" s="9"/>
      <c r="DE2478" s="9"/>
      <c r="DF2478" s="9"/>
      <c r="DG2478" s="9"/>
      <c r="DH2478" s="9"/>
      <c r="DI2478" s="9"/>
      <c r="DJ2478" s="9"/>
      <c r="DK2478" s="9"/>
      <c r="DL2478" s="9"/>
      <c r="DM2478" s="9"/>
      <c r="DN2478" s="9"/>
      <c r="DO2478" s="9"/>
      <c r="DP2478" s="9"/>
      <c r="DQ2478" s="9"/>
    </row>
    <row r="2479" spans="1:121" hidden="1">
      <c r="A2479" s="9"/>
      <c r="B2479" s="9"/>
      <c r="C2479" s="9"/>
      <c r="D2479" s="9"/>
      <c r="E2479" s="9"/>
      <c r="F2479" s="9"/>
      <c r="G2479" s="9"/>
      <c r="H2479" s="9"/>
      <c r="I2479" s="9"/>
      <c r="J2479" s="9"/>
      <c r="K2479" s="9"/>
      <c r="L2479" s="9"/>
      <c r="M2479" s="9"/>
      <c r="N2479" s="9"/>
      <c r="O2479" s="9"/>
      <c r="P2479" s="9"/>
      <c r="Q2479" s="9"/>
      <c r="R2479" s="9"/>
      <c r="S2479" s="9"/>
      <c r="T2479" s="9"/>
      <c r="U2479" s="9"/>
      <c r="V2479" s="9"/>
      <c r="W2479" s="9"/>
      <c r="X2479" s="9"/>
      <c r="Y2479" s="9"/>
      <c r="Z2479" s="9"/>
      <c r="AA2479" s="9"/>
      <c r="AB2479" s="9"/>
      <c r="AC2479" s="9"/>
      <c r="AD2479" s="9"/>
      <c r="AE2479" s="9"/>
      <c r="AF2479" s="9"/>
      <c r="AG2479" s="9"/>
      <c r="AH2479" s="9"/>
      <c r="AI2479" s="9"/>
      <c r="AJ2479" s="9"/>
      <c r="AK2479" s="9"/>
      <c r="AL2479" s="9"/>
      <c r="AM2479" s="9"/>
      <c r="AN2479" s="9"/>
      <c r="AO2479" s="9"/>
      <c r="AP2479" s="9"/>
      <c r="AQ2479" s="9"/>
      <c r="AR2479" s="9"/>
      <c r="AS2479" s="9"/>
      <c r="AT2479" s="9"/>
      <c r="AU2479" s="9"/>
      <c r="AV2479" s="9"/>
      <c r="AW2479" s="9"/>
      <c r="AX2479" s="9"/>
      <c r="AY2479" s="9"/>
      <c r="AZ2479" s="9"/>
      <c r="BA2479" s="9"/>
      <c r="BB2479" s="9"/>
      <c r="BC2479" s="9"/>
      <c r="BD2479" s="9"/>
      <c r="BE2479" s="9"/>
      <c r="BF2479" s="9"/>
      <c r="BG2479" s="9"/>
      <c r="BH2479" s="9"/>
      <c r="BI2479" s="9"/>
      <c r="BJ2479" s="9"/>
      <c r="BK2479" s="9"/>
      <c r="BL2479" s="9"/>
      <c r="BM2479" s="9"/>
      <c r="BN2479" s="9"/>
      <c r="BO2479" s="9"/>
      <c r="BP2479" s="9"/>
      <c r="BQ2479" s="9"/>
      <c r="BR2479" s="9"/>
      <c r="BS2479" s="9"/>
      <c r="BT2479" s="9"/>
      <c r="BU2479" s="9"/>
      <c r="BV2479" s="9"/>
      <c r="BW2479" s="9"/>
      <c r="BX2479" s="9"/>
      <c r="BY2479" s="9"/>
      <c r="BZ2479" s="9"/>
      <c r="CA2479" s="9"/>
      <c r="CB2479" s="9"/>
      <c r="CC2479" s="9"/>
      <c r="CD2479" s="9"/>
      <c r="CE2479" s="9"/>
      <c r="CF2479" s="9"/>
      <c r="CG2479" s="9"/>
      <c r="CH2479" s="9"/>
      <c r="CI2479" s="9"/>
      <c r="CJ2479" s="9"/>
      <c r="CK2479" s="9"/>
      <c r="CL2479" s="9"/>
      <c r="CM2479" s="9"/>
      <c r="CN2479" s="9"/>
      <c r="CO2479" s="9"/>
      <c r="CP2479" s="9"/>
      <c r="CQ2479" s="9"/>
      <c r="CR2479" s="9"/>
      <c r="CS2479" s="9"/>
      <c r="CT2479" s="9"/>
      <c r="CU2479" s="9"/>
      <c r="CV2479" s="9"/>
      <c r="CW2479" s="9"/>
      <c r="CX2479" s="9"/>
      <c r="CY2479" s="9"/>
      <c r="CZ2479" s="9"/>
      <c r="DA2479" s="9"/>
      <c r="DB2479" s="9"/>
      <c r="DC2479" s="9"/>
      <c r="DD2479" s="9"/>
      <c r="DE2479" s="9"/>
      <c r="DF2479" s="9"/>
      <c r="DG2479" s="9"/>
      <c r="DH2479" s="9"/>
      <c r="DI2479" s="9"/>
      <c r="DJ2479" s="9"/>
      <c r="DK2479" s="9"/>
      <c r="DL2479" s="9"/>
      <c r="DM2479" s="9"/>
      <c r="DN2479" s="9"/>
      <c r="DO2479" s="9"/>
      <c r="DP2479" s="9"/>
      <c r="DQ2479" s="9"/>
    </row>
    <row r="2480" spans="1:121" hidden="1">
      <c r="A2480" s="9"/>
      <c r="B2480" s="9"/>
      <c r="C2480" s="9"/>
      <c r="D2480" s="9"/>
      <c r="E2480" s="9"/>
      <c r="F2480" s="9"/>
      <c r="G2480" s="9"/>
      <c r="H2480" s="9"/>
      <c r="I2480" s="9"/>
      <c r="J2480" s="9"/>
      <c r="K2480" s="9"/>
      <c r="L2480" s="9"/>
      <c r="M2480" s="9"/>
      <c r="N2480" s="9"/>
      <c r="O2480" s="9"/>
      <c r="P2480" s="9"/>
      <c r="Q2480" s="9"/>
      <c r="R2480" s="9"/>
      <c r="S2480" s="9"/>
      <c r="T2480" s="9"/>
      <c r="U2480" s="9"/>
      <c r="V2480" s="9"/>
      <c r="W2480" s="9"/>
      <c r="X2480" s="9"/>
      <c r="Y2480" s="9"/>
      <c r="Z2480" s="9"/>
      <c r="AA2480" s="9"/>
      <c r="AB2480" s="9"/>
      <c r="AC2480" s="9"/>
      <c r="AD2480" s="9"/>
      <c r="AE2480" s="9"/>
      <c r="AF2480" s="9"/>
      <c r="AG2480" s="9"/>
      <c r="AH2480" s="9"/>
      <c r="AI2480" s="9"/>
      <c r="AJ2480" s="9"/>
      <c r="AK2480" s="9"/>
      <c r="AL2480" s="9"/>
      <c r="AM2480" s="9"/>
      <c r="AN2480" s="9"/>
      <c r="AO2480" s="9"/>
      <c r="AP2480" s="9"/>
      <c r="AQ2480" s="9"/>
      <c r="AR2480" s="9"/>
      <c r="AS2480" s="9"/>
      <c r="AT2480" s="9"/>
      <c r="AU2480" s="9"/>
      <c r="AV2480" s="9"/>
      <c r="AW2480" s="9"/>
      <c r="AX2480" s="9"/>
      <c r="AY2480" s="9"/>
      <c r="AZ2480" s="9"/>
      <c r="BA2480" s="9"/>
      <c r="BB2480" s="9"/>
      <c r="BC2480" s="9"/>
      <c r="BD2480" s="9"/>
      <c r="BE2480" s="9"/>
      <c r="BF2480" s="9"/>
      <c r="BG2480" s="9"/>
      <c r="BH2480" s="9"/>
      <c r="BI2480" s="9"/>
      <c r="BJ2480" s="9"/>
      <c r="BK2480" s="9"/>
      <c r="BL2480" s="9"/>
      <c r="BM2480" s="9"/>
      <c r="BN2480" s="9"/>
      <c r="BO2480" s="9"/>
      <c r="BP2480" s="9"/>
      <c r="BQ2480" s="9"/>
      <c r="BR2480" s="9"/>
      <c r="BS2480" s="9"/>
      <c r="BT2480" s="9"/>
      <c r="BU2480" s="9"/>
      <c r="BV2480" s="9"/>
      <c r="BW2480" s="9"/>
      <c r="BX2480" s="9"/>
      <c r="BY2480" s="9"/>
      <c r="BZ2480" s="9"/>
      <c r="CA2480" s="9"/>
      <c r="CB2480" s="9"/>
      <c r="CC2480" s="9"/>
      <c r="CD2480" s="9"/>
      <c r="CE2480" s="9"/>
      <c r="CF2480" s="9"/>
      <c r="CG2480" s="9"/>
      <c r="CH2480" s="9"/>
      <c r="CI2480" s="9"/>
      <c r="CJ2480" s="9"/>
      <c r="CK2480" s="9"/>
      <c r="CL2480" s="9"/>
      <c r="CM2480" s="9"/>
      <c r="CN2480" s="9"/>
      <c r="CO2480" s="9"/>
      <c r="CP2480" s="9"/>
      <c r="CQ2480" s="9"/>
      <c r="CR2480" s="9"/>
      <c r="CS2480" s="9"/>
      <c r="CT2480" s="9"/>
      <c r="CU2480" s="9"/>
      <c r="CV2480" s="9"/>
      <c r="CW2480" s="9"/>
      <c r="CX2480" s="9"/>
      <c r="CY2480" s="9"/>
      <c r="CZ2480" s="9"/>
      <c r="DA2480" s="9"/>
      <c r="DB2480" s="9"/>
      <c r="DC2480" s="9"/>
      <c r="DD2480" s="9"/>
      <c r="DE2480" s="9"/>
      <c r="DF2480" s="9"/>
      <c r="DG2480" s="9"/>
      <c r="DH2480" s="9"/>
      <c r="DI2480" s="9"/>
      <c r="DJ2480" s="9"/>
      <c r="DK2480" s="9"/>
      <c r="DL2480" s="9"/>
      <c r="DM2480" s="9"/>
      <c r="DN2480" s="9"/>
      <c r="DO2480" s="9"/>
      <c r="DP2480" s="9"/>
      <c r="DQ2480" s="9"/>
    </row>
    <row r="2481" spans="1:121" hidden="1">
      <c r="A2481" s="9"/>
      <c r="B2481" s="9"/>
      <c r="C2481" s="9"/>
      <c r="D2481" s="9"/>
      <c r="E2481" s="9"/>
      <c r="F2481" s="9"/>
      <c r="G2481" s="9"/>
      <c r="H2481" s="9"/>
      <c r="I2481" s="9"/>
      <c r="J2481" s="9"/>
      <c r="K2481" s="9"/>
      <c r="L2481" s="9"/>
      <c r="M2481" s="9"/>
      <c r="N2481" s="9"/>
      <c r="O2481" s="9"/>
      <c r="P2481" s="9"/>
      <c r="Q2481" s="9"/>
      <c r="R2481" s="9"/>
      <c r="S2481" s="9"/>
      <c r="T2481" s="9"/>
      <c r="U2481" s="9"/>
      <c r="V2481" s="9"/>
      <c r="W2481" s="9"/>
      <c r="X2481" s="9"/>
      <c r="Y2481" s="9"/>
      <c r="Z2481" s="9"/>
      <c r="AA2481" s="9"/>
      <c r="AB2481" s="9"/>
      <c r="AC2481" s="9"/>
      <c r="AD2481" s="9"/>
      <c r="AE2481" s="9"/>
      <c r="AF2481" s="9"/>
      <c r="AG2481" s="9"/>
      <c r="AH2481" s="9"/>
      <c r="AI2481" s="9"/>
      <c r="AJ2481" s="9"/>
      <c r="AK2481" s="9"/>
      <c r="AL2481" s="9"/>
      <c r="AM2481" s="9"/>
      <c r="AN2481" s="9"/>
      <c r="AO2481" s="9"/>
      <c r="AP2481" s="9"/>
      <c r="AQ2481" s="9"/>
      <c r="AR2481" s="9"/>
      <c r="AS2481" s="9"/>
      <c r="AT2481" s="9"/>
      <c r="AU2481" s="9"/>
      <c r="AV2481" s="9"/>
      <c r="AW2481" s="9"/>
      <c r="AX2481" s="9"/>
      <c r="AY2481" s="9"/>
      <c r="AZ2481" s="9"/>
      <c r="BA2481" s="9"/>
      <c r="BB2481" s="9"/>
      <c r="BC2481" s="9"/>
      <c r="BD2481" s="9"/>
      <c r="BE2481" s="9"/>
      <c r="BF2481" s="9"/>
      <c r="BG2481" s="9"/>
      <c r="BH2481" s="9"/>
      <c r="BI2481" s="9"/>
      <c r="BJ2481" s="9"/>
      <c r="BK2481" s="9"/>
      <c r="BL2481" s="9"/>
      <c r="BM2481" s="9"/>
      <c r="BN2481" s="9"/>
      <c r="BO2481" s="9"/>
      <c r="BP2481" s="9"/>
      <c r="BQ2481" s="9"/>
      <c r="BR2481" s="9"/>
      <c r="BS2481" s="9"/>
      <c r="BT2481" s="9"/>
      <c r="BU2481" s="9"/>
      <c r="BV2481" s="9"/>
      <c r="BW2481" s="9"/>
      <c r="BX2481" s="9"/>
      <c r="BY2481" s="9"/>
      <c r="BZ2481" s="9"/>
      <c r="CA2481" s="9"/>
      <c r="CB2481" s="9"/>
      <c r="CC2481" s="9"/>
      <c r="CD2481" s="9"/>
      <c r="CE2481" s="9"/>
      <c r="CF2481" s="9"/>
      <c r="CG2481" s="9"/>
      <c r="CH2481" s="9"/>
      <c r="CI2481" s="9"/>
      <c r="CJ2481" s="9"/>
      <c r="CK2481" s="9"/>
      <c r="CL2481" s="9"/>
      <c r="CM2481" s="9"/>
      <c r="CN2481" s="9"/>
      <c r="CO2481" s="9"/>
      <c r="CP2481" s="9"/>
      <c r="CQ2481" s="9"/>
      <c r="CR2481" s="9"/>
      <c r="CS2481" s="9"/>
      <c r="CT2481" s="9"/>
      <c r="CU2481" s="9"/>
      <c r="CV2481" s="9"/>
      <c r="CW2481" s="9"/>
      <c r="CX2481" s="9"/>
      <c r="CY2481" s="9"/>
      <c r="CZ2481" s="9"/>
      <c r="DA2481" s="9"/>
      <c r="DB2481" s="9"/>
      <c r="DC2481" s="9"/>
      <c r="DD2481" s="9"/>
      <c r="DE2481" s="9"/>
      <c r="DF2481" s="9"/>
      <c r="DG2481" s="9"/>
      <c r="DH2481" s="9"/>
      <c r="DI2481" s="9"/>
      <c r="DJ2481" s="9"/>
      <c r="DK2481" s="9"/>
      <c r="DL2481" s="9"/>
      <c r="DM2481" s="9"/>
      <c r="DN2481" s="9"/>
      <c r="DO2481" s="9"/>
      <c r="DP2481" s="9"/>
      <c r="DQ2481" s="9"/>
    </row>
    <row r="2482" spans="1:121" hidden="1">
      <c r="A2482" s="9"/>
      <c r="B2482" s="9"/>
      <c r="C2482" s="9"/>
      <c r="D2482" s="9"/>
      <c r="E2482" s="9"/>
      <c r="F2482" s="9"/>
      <c r="G2482" s="9"/>
      <c r="H2482" s="9"/>
      <c r="I2482" s="9"/>
      <c r="J2482" s="9"/>
      <c r="K2482" s="9"/>
      <c r="L2482" s="9"/>
      <c r="M2482" s="9"/>
      <c r="N2482" s="9"/>
      <c r="O2482" s="9"/>
      <c r="P2482" s="9"/>
      <c r="Q2482" s="9"/>
      <c r="R2482" s="9"/>
      <c r="S2482" s="9"/>
      <c r="T2482" s="9"/>
      <c r="U2482" s="9"/>
      <c r="V2482" s="9"/>
      <c r="W2482" s="9"/>
      <c r="X2482" s="9"/>
      <c r="Y2482" s="9"/>
      <c r="Z2482" s="9"/>
      <c r="AA2482" s="9"/>
      <c r="AB2482" s="9"/>
      <c r="AC2482" s="9"/>
      <c r="AD2482" s="9"/>
      <c r="AE2482" s="9"/>
      <c r="AF2482" s="9"/>
      <c r="AG2482" s="9"/>
      <c r="AH2482" s="9"/>
      <c r="AI2482" s="9"/>
      <c r="AJ2482" s="9"/>
      <c r="AK2482" s="9"/>
      <c r="AL2482" s="9"/>
      <c r="AM2482" s="9"/>
      <c r="AN2482" s="9"/>
      <c r="AO2482" s="9"/>
      <c r="AP2482" s="9"/>
      <c r="AQ2482" s="9"/>
      <c r="AR2482" s="9"/>
      <c r="AS2482" s="9"/>
      <c r="AT2482" s="9"/>
      <c r="AU2482" s="9"/>
      <c r="AV2482" s="9"/>
      <c r="AW2482" s="9"/>
      <c r="AX2482" s="9"/>
      <c r="AY2482" s="9"/>
      <c r="AZ2482" s="9"/>
      <c r="BA2482" s="9"/>
      <c r="BB2482" s="9"/>
      <c r="BC2482" s="9"/>
      <c r="BD2482" s="9"/>
      <c r="BE2482" s="9"/>
      <c r="BF2482" s="9"/>
      <c r="BG2482" s="9"/>
      <c r="BH2482" s="9"/>
      <c r="BI2482" s="9"/>
      <c r="BJ2482" s="9"/>
      <c r="BK2482" s="9"/>
      <c r="BL2482" s="9"/>
      <c r="BM2482" s="9"/>
      <c r="BN2482" s="9"/>
      <c r="BO2482" s="9"/>
      <c r="BP2482" s="9"/>
      <c r="BQ2482" s="9"/>
      <c r="BR2482" s="9"/>
      <c r="BS2482" s="9"/>
      <c r="BT2482" s="9"/>
      <c r="BU2482" s="9"/>
      <c r="BV2482" s="9"/>
      <c r="BW2482" s="9"/>
      <c r="BX2482" s="9"/>
      <c r="BY2482" s="9"/>
      <c r="BZ2482" s="9"/>
      <c r="CA2482" s="9"/>
      <c r="CB2482" s="9"/>
      <c r="CC2482" s="9"/>
      <c r="CD2482" s="9"/>
      <c r="CE2482" s="9"/>
      <c r="CF2482" s="9"/>
      <c r="CG2482" s="9"/>
      <c r="CH2482" s="9"/>
      <c r="CI2482" s="9"/>
      <c r="CJ2482" s="9"/>
      <c r="CK2482" s="9"/>
      <c r="CL2482" s="9"/>
      <c r="CM2482" s="9"/>
      <c r="CN2482" s="9"/>
      <c r="CO2482" s="9"/>
      <c r="CP2482" s="9"/>
      <c r="CQ2482" s="9"/>
      <c r="CR2482" s="9"/>
      <c r="CS2482" s="9"/>
      <c r="CT2482" s="9"/>
      <c r="CU2482" s="9"/>
      <c r="CV2482" s="9"/>
      <c r="CW2482" s="9"/>
      <c r="CX2482" s="9"/>
      <c r="CY2482" s="9"/>
      <c r="CZ2482" s="9"/>
      <c r="DA2482" s="9"/>
      <c r="DB2482" s="9"/>
      <c r="DC2482" s="9"/>
      <c r="DD2482" s="9"/>
      <c r="DE2482" s="9"/>
      <c r="DF2482" s="9"/>
      <c r="DG2482" s="9"/>
      <c r="DH2482" s="9"/>
      <c r="DI2482" s="9"/>
      <c r="DJ2482" s="9"/>
      <c r="DK2482" s="9"/>
      <c r="DL2482" s="9"/>
      <c r="DM2482" s="9"/>
      <c r="DN2482" s="9"/>
      <c r="DO2482" s="9"/>
      <c r="DP2482" s="9"/>
      <c r="DQ2482" s="9"/>
    </row>
    <row r="2483" spans="1:121" hidden="1">
      <c r="A2483" s="9"/>
      <c r="B2483" s="9"/>
      <c r="C2483" s="9"/>
      <c r="D2483" s="9"/>
      <c r="E2483" s="9"/>
      <c r="F2483" s="9"/>
      <c r="G2483" s="9"/>
      <c r="H2483" s="9"/>
      <c r="I2483" s="9"/>
      <c r="J2483" s="9"/>
      <c r="K2483" s="9"/>
      <c r="L2483" s="9"/>
      <c r="M2483" s="9"/>
      <c r="N2483" s="9"/>
      <c r="O2483" s="9"/>
      <c r="P2483" s="9"/>
      <c r="Q2483" s="9"/>
      <c r="R2483" s="9"/>
      <c r="S2483" s="9"/>
      <c r="T2483" s="9"/>
      <c r="U2483" s="9"/>
      <c r="V2483" s="9"/>
      <c r="W2483" s="9"/>
      <c r="X2483" s="9"/>
      <c r="Y2483" s="9"/>
      <c r="Z2483" s="9"/>
      <c r="AA2483" s="9"/>
      <c r="AB2483" s="9"/>
      <c r="AC2483" s="9"/>
      <c r="AD2483" s="9"/>
      <c r="AE2483" s="9"/>
      <c r="AF2483" s="9"/>
      <c r="AG2483" s="9"/>
      <c r="AH2483" s="9"/>
      <c r="AI2483" s="9"/>
      <c r="AJ2483" s="9"/>
      <c r="AK2483" s="9"/>
      <c r="AL2483" s="9"/>
      <c r="AM2483" s="9"/>
      <c r="AN2483" s="9"/>
      <c r="AO2483" s="9"/>
      <c r="AP2483" s="9"/>
      <c r="AQ2483" s="9"/>
      <c r="AR2483" s="9"/>
      <c r="AS2483" s="9"/>
      <c r="AT2483" s="9"/>
      <c r="AU2483" s="9"/>
      <c r="AV2483" s="9"/>
      <c r="AW2483" s="9"/>
      <c r="AX2483" s="9"/>
      <c r="AY2483" s="9"/>
      <c r="AZ2483" s="9"/>
      <c r="BA2483" s="9"/>
      <c r="BB2483" s="9"/>
      <c r="BC2483" s="9"/>
      <c r="BD2483" s="9"/>
      <c r="BE2483" s="9"/>
      <c r="BF2483" s="9"/>
      <c r="BG2483" s="9"/>
      <c r="BH2483" s="9"/>
      <c r="BI2483" s="9"/>
      <c r="BJ2483" s="9"/>
      <c r="BK2483" s="9"/>
      <c r="BL2483" s="9"/>
      <c r="BM2483" s="9"/>
      <c r="BN2483" s="9"/>
      <c r="BO2483" s="9"/>
      <c r="BP2483" s="9"/>
      <c r="BQ2483" s="9"/>
      <c r="BR2483" s="9"/>
      <c r="BS2483" s="9"/>
      <c r="BT2483" s="9"/>
      <c r="BU2483" s="9"/>
      <c r="BV2483" s="9"/>
      <c r="BW2483" s="9"/>
      <c r="BX2483" s="9"/>
      <c r="BY2483" s="9"/>
      <c r="BZ2483" s="9"/>
      <c r="CA2483" s="9"/>
      <c r="CB2483" s="9"/>
      <c r="CC2483" s="9"/>
      <c r="CD2483" s="9"/>
      <c r="CE2483" s="9"/>
      <c r="CF2483" s="9"/>
      <c r="CG2483" s="9"/>
      <c r="CH2483" s="9"/>
      <c r="CI2483" s="9"/>
      <c r="CJ2483" s="9"/>
      <c r="CK2483" s="9"/>
      <c r="CL2483" s="9"/>
      <c r="CM2483" s="9"/>
      <c r="CN2483" s="9"/>
      <c r="CO2483" s="9"/>
      <c r="CP2483" s="9"/>
      <c r="CQ2483" s="9"/>
      <c r="CR2483" s="9"/>
      <c r="CS2483" s="9"/>
      <c r="CT2483" s="9"/>
      <c r="CU2483" s="9"/>
      <c r="CV2483" s="9"/>
      <c r="CW2483" s="9"/>
      <c r="CX2483" s="9"/>
      <c r="CY2483" s="9"/>
      <c r="CZ2483" s="9"/>
      <c r="DA2483" s="9"/>
      <c r="DB2483" s="9"/>
      <c r="DC2483" s="9"/>
      <c r="DD2483" s="9"/>
      <c r="DE2483" s="9"/>
      <c r="DF2483" s="9"/>
      <c r="DG2483" s="9"/>
      <c r="DH2483" s="9"/>
      <c r="DI2483" s="9"/>
      <c r="DJ2483" s="9"/>
      <c r="DK2483" s="9"/>
      <c r="DL2483" s="9"/>
      <c r="DM2483" s="9"/>
      <c r="DN2483" s="9"/>
      <c r="DO2483" s="9"/>
      <c r="DP2483" s="9"/>
      <c r="DQ2483" s="9"/>
    </row>
    <row r="2484" spans="1:121" hidden="1">
      <c r="A2484" s="9"/>
      <c r="B2484" s="9"/>
      <c r="C2484" s="9"/>
      <c r="D2484" s="9"/>
      <c r="E2484" s="9"/>
      <c r="F2484" s="9"/>
      <c r="G2484" s="9"/>
      <c r="H2484" s="9"/>
      <c r="I2484" s="9"/>
      <c r="J2484" s="9"/>
      <c r="K2484" s="9"/>
      <c r="L2484" s="9"/>
      <c r="M2484" s="9"/>
      <c r="N2484" s="9"/>
      <c r="O2484" s="9"/>
      <c r="P2484" s="9"/>
      <c r="Q2484" s="9"/>
      <c r="R2484" s="9"/>
      <c r="S2484" s="9"/>
      <c r="T2484" s="9"/>
      <c r="U2484" s="9"/>
      <c r="V2484" s="9"/>
      <c r="W2484" s="9"/>
      <c r="X2484" s="9"/>
      <c r="Y2484" s="9"/>
      <c r="Z2484" s="9"/>
      <c r="AA2484" s="9"/>
      <c r="AB2484" s="9"/>
      <c r="AC2484" s="9"/>
      <c r="AD2484" s="9"/>
      <c r="AE2484" s="9"/>
      <c r="AF2484" s="9"/>
      <c r="AG2484" s="9"/>
      <c r="AH2484" s="9"/>
      <c r="AI2484" s="9"/>
      <c r="AJ2484" s="9"/>
      <c r="AK2484" s="9"/>
      <c r="AL2484" s="9"/>
      <c r="AM2484" s="9"/>
      <c r="AN2484" s="9"/>
      <c r="AO2484" s="9"/>
      <c r="AP2484" s="9"/>
      <c r="AQ2484" s="9"/>
      <c r="AR2484" s="9"/>
      <c r="AS2484" s="9"/>
      <c r="AT2484" s="9"/>
      <c r="AU2484" s="9"/>
      <c r="AV2484" s="9"/>
      <c r="AW2484" s="9"/>
      <c r="AX2484" s="9"/>
      <c r="AY2484" s="9"/>
      <c r="AZ2484" s="9"/>
      <c r="BA2484" s="9"/>
      <c r="BB2484" s="9"/>
      <c r="BC2484" s="9"/>
      <c r="BD2484" s="9"/>
      <c r="BE2484" s="9"/>
      <c r="BF2484" s="9"/>
      <c r="BG2484" s="9"/>
      <c r="BH2484" s="9"/>
      <c r="BI2484" s="9"/>
      <c r="BJ2484" s="9"/>
      <c r="BK2484" s="9"/>
      <c r="BL2484" s="9"/>
      <c r="BM2484" s="9"/>
      <c r="BN2484" s="9"/>
      <c r="BO2484" s="9"/>
      <c r="BP2484" s="9"/>
      <c r="BQ2484" s="9"/>
      <c r="BR2484" s="9"/>
      <c r="BS2484" s="9"/>
      <c r="BT2484" s="9"/>
      <c r="BU2484" s="9"/>
      <c r="BV2484" s="9"/>
      <c r="BW2484" s="9"/>
      <c r="BX2484" s="9"/>
      <c r="BY2484" s="9"/>
      <c r="BZ2484" s="9"/>
      <c r="CA2484" s="9"/>
      <c r="CB2484" s="9"/>
      <c r="CC2484" s="9"/>
      <c r="CD2484" s="9"/>
      <c r="CE2484" s="9"/>
      <c r="CF2484" s="9"/>
      <c r="CG2484" s="9"/>
      <c r="CH2484" s="9"/>
      <c r="CI2484" s="9"/>
      <c r="CJ2484" s="9"/>
      <c r="CK2484" s="9"/>
      <c r="CL2484" s="9"/>
      <c r="CM2484" s="9"/>
      <c r="CN2484" s="9"/>
      <c r="CO2484" s="9"/>
      <c r="CP2484" s="9"/>
      <c r="CQ2484" s="9"/>
      <c r="CR2484" s="9"/>
      <c r="CS2484" s="9"/>
      <c r="CT2484" s="9"/>
      <c r="CU2484" s="9"/>
      <c r="CV2484" s="9"/>
      <c r="CW2484" s="9"/>
      <c r="CX2484" s="9"/>
      <c r="CY2484" s="9"/>
      <c r="CZ2484" s="9"/>
      <c r="DA2484" s="9"/>
      <c r="DB2484" s="9"/>
      <c r="DC2484" s="9"/>
      <c r="DD2484" s="9"/>
      <c r="DE2484" s="9"/>
      <c r="DF2484" s="9"/>
      <c r="DG2484" s="9"/>
      <c r="DH2484" s="9"/>
      <c r="DI2484" s="9"/>
      <c r="DJ2484" s="9"/>
      <c r="DK2484" s="9"/>
      <c r="DL2484" s="9"/>
      <c r="DM2484" s="9"/>
      <c r="DN2484" s="9"/>
      <c r="DO2484" s="9"/>
      <c r="DP2484" s="9"/>
      <c r="DQ2484" s="9"/>
    </row>
    <row r="2485" spans="1:121" hidden="1">
      <c r="A2485" s="9"/>
      <c r="B2485" s="9"/>
      <c r="C2485" s="9"/>
      <c r="D2485" s="9"/>
      <c r="E2485" s="9"/>
      <c r="F2485" s="9"/>
      <c r="G2485" s="9"/>
      <c r="H2485" s="9"/>
      <c r="I2485" s="9"/>
      <c r="J2485" s="9"/>
      <c r="K2485" s="9"/>
      <c r="L2485" s="9"/>
      <c r="M2485" s="9"/>
      <c r="N2485" s="9"/>
      <c r="O2485" s="9"/>
      <c r="P2485" s="9"/>
      <c r="Q2485" s="9"/>
      <c r="R2485" s="9"/>
      <c r="S2485" s="9"/>
      <c r="T2485" s="9"/>
      <c r="U2485" s="9"/>
      <c r="V2485" s="9"/>
      <c r="W2485" s="9"/>
      <c r="X2485" s="9"/>
      <c r="Y2485" s="9"/>
      <c r="Z2485" s="9"/>
      <c r="AA2485" s="9"/>
      <c r="AB2485" s="9"/>
      <c r="AC2485" s="9"/>
      <c r="AD2485" s="9"/>
      <c r="AE2485" s="9"/>
      <c r="AF2485" s="9"/>
      <c r="AG2485" s="9"/>
      <c r="AH2485" s="9"/>
      <c r="AI2485" s="9"/>
      <c r="AJ2485" s="9"/>
      <c r="AK2485" s="9"/>
      <c r="AL2485" s="9"/>
      <c r="AM2485" s="9"/>
      <c r="AN2485" s="9"/>
      <c r="AO2485" s="9"/>
      <c r="AP2485" s="9"/>
      <c r="AQ2485" s="9"/>
      <c r="AR2485" s="9"/>
      <c r="AS2485" s="9"/>
      <c r="AT2485" s="9"/>
      <c r="AU2485" s="9"/>
      <c r="AV2485" s="9"/>
      <c r="AW2485" s="9"/>
      <c r="AX2485" s="9"/>
      <c r="AY2485" s="9"/>
      <c r="AZ2485" s="9"/>
      <c r="BA2485" s="9"/>
      <c r="BB2485" s="9"/>
      <c r="BC2485" s="9"/>
      <c r="BD2485" s="9"/>
      <c r="BE2485" s="9"/>
      <c r="BF2485" s="9"/>
      <c r="BG2485" s="9"/>
      <c r="BH2485" s="9"/>
      <c r="BI2485" s="9"/>
      <c r="BJ2485" s="9"/>
      <c r="BK2485" s="9"/>
      <c r="BL2485" s="9"/>
      <c r="BM2485" s="9"/>
      <c r="BN2485" s="9"/>
      <c r="BO2485" s="9"/>
      <c r="BP2485" s="9"/>
      <c r="BQ2485" s="9"/>
      <c r="BR2485" s="9"/>
      <c r="BS2485" s="9"/>
      <c r="BT2485" s="9"/>
      <c r="BU2485" s="9"/>
      <c r="BV2485" s="9"/>
      <c r="BW2485" s="9"/>
      <c r="BX2485" s="9"/>
      <c r="BY2485" s="9"/>
      <c r="BZ2485" s="9"/>
      <c r="CA2485" s="9"/>
      <c r="CB2485" s="9"/>
      <c r="CC2485" s="9"/>
      <c r="CD2485" s="9"/>
      <c r="CE2485" s="9"/>
      <c r="CF2485" s="9"/>
      <c r="CG2485" s="9"/>
      <c r="CH2485" s="9"/>
      <c r="CI2485" s="9"/>
      <c r="CJ2485" s="9"/>
      <c r="CK2485" s="9"/>
      <c r="CL2485" s="9"/>
      <c r="CM2485" s="9"/>
      <c r="CN2485" s="9"/>
      <c r="CO2485" s="9"/>
      <c r="CP2485" s="9"/>
      <c r="CQ2485" s="9"/>
      <c r="CR2485" s="9"/>
      <c r="CS2485" s="9"/>
      <c r="CT2485" s="9"/>
      <c r="CU2485" s="9"/>
      <c r="CV2485" s="9"/>
      <c r="CW2485" s="9"/>
      <c r="CX2485" s="9"/>
      <c r="CY2485" s="9"/>
      <c r="CZ2485" s="9"/>
      <c r="DA2485" s="9"/>
      <c r="DB2485" s="9"/>
      <c r="DC2485" s="9"/>
      <c r="DD2485" s="9"/>
      <c r="DE2485" s="9"/>
      <c r="DF2485" s="9"/>
      <c r="DG2485" s="9"/>
      <c r="DH2485" s="9"/>
      <c r="DI2485" s="9"/>
      <c r="DJ2485" s="9"/>
      <c r="DK2485" s="9"/>
      <c r="DL2485" s="9"/>
      <c r="DM2485" s="9"/>
      <c r="DN2485" s="9"/>
      <c r="DO2485" s="9"/>
      <c r="DP2485" s="9"/>
      <c r="DQ2485" s="9"/>
    </row>
    <row r="2486" spans="1:121" hidden="1">
      <c r="A2486" s="9"/>
      <c r="B2486" s="9"/>
      <c r="C2486" s="9"/>
      <c r="D2486" s="9"/>
      <c r="E2486" s="9"/>
      <c r="F2486" s="9"/>
      <c r="G2486" s="9"/>
      <c r="H2486" s="9"/>
      <c r="I2486" s="9"/>
      <c r="J2486" s="9"/>
      <c r="K2486" s="9"/>
      <c r="L2486" s="9"/>
      <c r="M2486" s="9"/>
      <c r="N2486" s="9"/>
      <c r="O2486" s="9"/>
      <c r="P2486" s="9"/>
      <c r="Q2486" s="9"/>
      <c r="R2486" s="9"/>
      <c r="S2486" s="9"/>
      <c r="T2486" s="9"/>
      <c r="U2486" s="9"/>
      <c r="V2486" s="9"/>
      <c r="W2486" s="9"/>
      <c r="X2486" s="9"/>
      <c r="Y2486" s="9"/>
      <c r="Z2486" s="9"/>
      <c r="AA2486" s="9"/>
      <c r="AB2486" s="9"/>
      <c r="AC2486" s="9"/>
      <c r="AD2486" s="9"/>
      <c r="AE2486" s="9"/>
      <c r="AF2486" s="9"/>
      <c r="AG2486" s="9"/>
      <c r="AH2486" s="9"/>
      <c r="AI2486" s="9"/>
      <c r="AJ2486" s="9"/>
      <c r="AK2486" s="9"/>
      <c r="AL2486" s="9"/>
      <c r="AM2486" s="9"/>
      <c r="AN2486" s="9"/>
      <c r="AO2486" s="9"/>
      <c r="AP2486" s="9"/>
      <c r="AQ2486" s="9"/>
      <c r="AR2486" s="9"/>
      <c r="AS2486" s="9"/>
      <c r="AT2486" s="9"/>
      <c r="AU2486" s="9"/>
      <c r="AV2486" s="9"/>
      <c r="AW2486" s="9"/>
      <c r="AX2486" s="9"/>
      <c r="AY2486" s="9"/>
      <c r="AZ2486" s="9"/>
      <c r="BA2486" s="9"/>
      <c r="BB2486" s="9"/>
      <c r="BC2486" s="9"/>
      <c r="BD2486" s="9"/>
      <c r="BE2486" s="9"/>
      <c r="BF2486" s="9"/>
      <c r="BG2486" s="9"/>
      <c r="BH2486" s="9"/>
      <c r="BI2486" s="9"/>
      <c r="BJ2486" s="9"/>
      <c r="BK2486" s="9"/>
      <c r="BL2486" s="9"/>
      <c r="BM2486" s="9"/>
      <c r="BN2486" s="9"/>
      <c r="BO2486" s="9"/>
      <c r="BP2486" s="9"/>
      <c r="BQ2486" s="9"/>
      <c r="BR2486" s="9"/>
      <c r="BS2486" s="9"/>
      <c r="BT2486" s="9"/>
      <c r="BU2486" s="9"/>
      <c r="BV2486" s="9"/>
      <c r="BW2486" s="9"/>
      <c r="BX2486" s="9"/>
      <c r="BY2486" s="9"/>
      <c r="BZ2486" s="9"/>
      <c r="CA2486" s="9"/>
      <c r="CB2486" s="9"/>
      <c r="CC2486" s="9"/>
      <c r="CD2486" s="9"/>
      <c r="CE2486" s="9"/>
      <c r="CF2486" s="9"/>
      <c r="CG2486" s="9"/>
      <c r="CH2486" s="9"/>
      <c r="CI2486" s="9"/>
      <c r="CJ2486" s="9"/>
      <c r="CK2486" s="9"/>
      <c r="CL2486" s="9"/>
      <c r="CM2486" s="9"/>
      <c r="CN2486" s="9"/>
      <c r="CO2486" s="9"/>
      <c r="CP2486" s="9"/>
      <c r="CQ2486" s="9"/>
      <c r="CR2486" s="9"/>
      <c r="CS2486" s="9"/>
      <c r="CT2486" s="9"/>
      <c r="CU2486" s="9"/>
      <c r="CV2486" s="9"/>
      <c r="CW2486" s="9"/>
      <c r="CX2486" s="9"/>
      <c r="CY2486" s="9"/>
      <c r="CZ2486" s="9"/>
      <c r="DA2486" s="9"/>
      <c r="DB2486" s="9"/>
      <c r="DC2486" s="9"/>
      <c r="DD2486" s="9"/>
      <c r="DE2486" s="9"/>
      <c r="DF2486" s="9"/>
      <c r="DG2486" s="9"/>
      <c r="DH2486" s="9"/>
      <c r="DI2486" s="9"/>
      <c r="DJ2486" s="9"/>
      <c r="DK2486" s="9"/>
      <c r="DL2486" s="9"/>
      <c r="DM2486" s="9"/>
      <c r="DN2486" s="9"/>
      <c r="DO2486" s="9"/>
      <c r="DP2486" s="9"/>
      <c r="DQ2486" s="9"/>
    </row>
    <row r="2487" spans="1:121" hidden="1">
      <c r="A2487" s="9"/>
      <c r="B2487" s="9"/>
      <c r="C2487" s="9"/>
      <c r="D2487" s="9"/>
      <c r="E2487" s="9"/>
      <c r="F2487" s="9"/>
      <c r="G2487" s="9"/>
      <c r="H2487" s="9"/>
      <c r="I2487" s="9"/>
      <c r="J2487" s="9"/>
      <c r="K2487" s="9"/>
      <c r="L2487" s="9"/>
      <c r="M2487" s="9"/>
      <c r="N2487" s="9"/>
      <c r="O2487" s="9"/>
      <c r="P2487" s="9"/>
      <c r="Q2487" s="9"/>
      <c r="R2487" s="9"/>
      <c r="S2487" s="9"/>
      <c r="T2487" s="9"/>
      <c r="U2487" s="9"/>
      <c r="V2487" s="9"/>
      <c r="W2487" s="9"/>
      <c r="X2487" s="9"/>
      <c r="Y2487" s="9"/>
      <c r="Z2487" s="9"/>
      <c r="AA2487" s="9"/>
      <c r="AB2487" s="9"/>
      <c r="AC2487" s="9"/>
      <c r="AD2487" s="9"/>
      <c r="AE2487" s="9"/>
      <c r="AF2487" s="9"/>
      <c r="AG2487" s="9"/>
      <c r="AH2487" s="9"/>
      <c r="AI2487" s="9"/>
      <c r="AJ2487" s="9"/>
      <c r="AK2487" s="9"/>
      <c r="AL2487" s="9"/>
      <c r="AM2487" s="9"/>
      <c r="AN2487" s="9"/>
      <c r="AO2487" s="9"/>
      <c r="AP2487" s="9"/>
      <c r="AQ2487" s="9"/>
      <c r="AR2487" s="9"/>
      <c r="AS2487" s="9"/>
      <c r="AT2487" s="9"/>
      <c r="AU2487" s="9"/>
      <c r="AV2487" s="9"/>
      <c r="AW2487" s="9"/>
      <c r="AX2487" s="9"/>
      <c r="AY2487" s="9"/>
      <c r="AZ2487" s="9"/>
      <c r="BA2487" s="9"/>
      <c r="BB2487" s="9"/>
      <c r="BC2487" s="9"/>
      <c r="BD2487" s="9"/>
      <c r="BE2487" s="9"/>
      <c r="BF2487" s="9"/>
      <c r="BG2487" s="9"/>
      <c r="BH2487" s="9"/>
      <c r="BI2487" s="9"/>
      <c r="BJ2487" s="9"/>
      <c r="BK2487" s="9"/>
      <c r="BL2487" s="9"/>
      <c r="BM2487" s="9"/>
      <c r="BN2487" s="9"/>
      <c r="BO2487" s="9"/>
      <c r="BP2487" s="9"/>
      <c r="BQ2487" s="9"/>
      <c r="BR2487" s="9"/>
      <c r="BS2487" s="9"/>
      <c r="BT2487" s="9"/>
      <c r="BU2487" s="9"/>
      <c r="BV2487" s="9"/>
      <c r="BW2487" s="9"/>
      <c r="BX2487" s="9"/>
      <c r="BY2487" s="9"/>
      <c r="BZ2487" s="9"/>
      <c r="CA2487" s="9"/>
      <c r="CB2487" s="9"/>
      <c r="CC2487" s="9"/>
      <c r="CD2487" s="9"/>
      <c r="CE2487" s="9"/>
      <c r="CF2487" s="9"/>
      <c r="CG2487" s="9"/>
      <c r="CH2487" s="9"/>
      <c r="CI2487" s="9"/>
      <c r="CJ2487" s="9"/>
      <c r="CK2487" s="9"/>
      <c r="CL2487" s="9"/>
      <c r="CM2487" s="9"/>
      <c r="CN2487" s="9"/>
      <c r="CO2487" s="9"/>
      <c r="CP2487" s="9"/>
      <c r="CQ2487" s="9"/>
      <c r="CR2487" s="9"/>
      <c r="CS2487" s="9"/>
      <c r="CT2487" s="9"/>
      <c r="CU2487" s="9"/>
      <c r="CV2487" s="9"/>
      <c r="CW2487" s="9"/>
      <c r="CX2487" s="9"/>
      <c r="CY2487" s="9"/>
      <c r="CZ2487" s="9"/>
      <c r="DA2487" s="9"/>
      <c r="DB2487" s="9"/>
      <c r="DC2487" s="9"/>
      <c r="DD2487" s="9"/>
      <c r="DE2487" s="9"/>
      <c r="DF2487" s="9"/>
      <c r="DG2487" s="9"/>
      <c r="DH2487" s="9"/>
      <c r="DI2487" s="9"/>
      <c r="DJ2487" s="9"/>
      <c r="DK2487" s="9"/>
      <c r="DL2487" s="9"/>
      <c r="DM2487" s="9"/>
      <c r="DN2487" s="9"/>
      <c r="DO2487" s="9"/>
      <c r="DP2487" s="9"/>
      <c r="DQ2487" s="9"/>
    </row>
    <row r="2488" spans="1:121" hidden="1">
      <c r="A2488" s="9"/>
      <c r="B2488" s="9"/>
      <c r="C2488" s="9"/>
      <c r="D2488" s="9"/>
      <c r="E2488" s="9"/>
      <c r="F2488" s="9"/>
      <c r="G2488" s="9"/>
      <c r="H2488" s="9"/>
      <c r="I2488" s="9"/>
      <c r="J2488" s="9"/>
      <c r="K2488" s="9"/>
      <c r="L2488" s="9"/>
      <c r="M2488" s="9"/>
      <c r="N2488" s="9"/>
      <c r="O2488" s="9"/>
      <c r="P2488" s="9"/>
      <c r="Q2488" s="9"/>
      <c r="R2488" s="9"/>
      <c r="S2488" s="9"/>
      <c r="T2488" s="9"/>
      <c r="U2488" s="9"/>
      <c r="V2488" s="9"/>
      <c r="W2488" s="9"/>
      <c r="X2488" s="9"/>
      <c r="Y2488" s="9"/>
      <c r="Z2488" s="9"/>
      <c r="AA2488" s="9"/>
      <c r="AB2488" s="9"/>
      <c r="AC2488" s="9"/>
      <c r="AD2488" s="9"/>
      <c r="AE2488" s="9"/>
      <c r="AF2488" s="9"/>
      <c r="AG2488" s="9"/>
      <c r="AH2488" s="9"/>
      <c r="AI2488" s="9"/>
      <c r="AJ2488" s="9"/>
      <c r="AK2488" s="9"/>
      <c r="AL2488" s="9"/>
      <c r="AM2488" s="9"/>
      <c r="AN2488" s="9"/>
      <c r="AO2488" s="9"/>
      <c r="AP2488" s="9"/>
      <c r="AQ2488" s="9"/>
      <c r="AR2488" s="9"/>
      <c r="AS2488" s="9"/>
      <c r="AT2488" s="9"/>
      <c r="AU2488" s="9"/>
      <c r="AV2488" s="9"/>
      <c r="AW2488" s="9"/>
      <c r="AX2488" s="9"/>
      <c r="AY2488" s="9"/>
      <c r="AZ2488" s="9"/>
      <c r="BA2488" s="9"/>
      <c r="BB2488" s="9"/>
      <c r="BC2488" s="9"/>
      <c r="BD2488" s="9"/>
      <c r="BE2488" s="9"/>
      <c r="BF2488" s="9"/>
      <c r="BG2488" s="9"/>
      <c r="BH2488" s="9"/>
      <c r="BI2488" s="9"/>
      <c r="BJ2488" s="9"/>
      <c r="BK2488" s="9"/>
      <c r="BL2488" s="9"/>
      <c r="BM2488" s="9"/>
      <c r="BN2488" s="9"/>
      <c r="BO2488" s="9"/>
      <c r="BP2488" s="9"/>
      <c r="BQ2488" s="9"/>
      <c r="BR2488" s="9"/>
      <c r="BS2488" s="9"/>
      <c r="BT2488" s="9"/>
      <c r="BU2488" s="9"/>
      <c r="BV2488" s="9"/>
      <c r="BW2488" s="9"/>
      <c r="BX2488" s="9"/>
      <c r="BY2488" s="9"/>
      <c r="BZ2488" s="9"/>
      <c r="CA2488" s="9"/>
      <c r="CB2488" s="9"/>
      <c r="CC2488" s="9"/>
      <c r="CD2488" s="9"/>
      <c r="CE2488" s="9"/>
      <c r="CF2488" s="9"/>
      <c r="CG2488" s="9"/>
      <c r="CH2488" s="9"/>
      <c r="CI2488" s="9"/>
      <c r="CJ2488" s="9"/>
      <c r="CK2488" s="9"/>
      <c r="CL2488" s="9"/>
      <c r="CM2488" s="9"/>
      <c r="CN2488" s="9"/>
      <c r="CO2488" s="9"/>
      <c r="CP2488" s="9"/>
      <c r="CQ2488" s="9"/>
      <c r="CR2488" s="9"/>
      <c r="CS2488" s="9"/>
      <c r="CT2488" s="9"/>
      <c r="CU2488" s="9"/>
      <c r="CV2488" s="9"/>
      <c r="CW2488" s="9"/>
      <c r="CX2488" s="9"/>
      <c r="CY2488" s="9"/>
      <c r="CZ2488" s="9"/>
      <c r="DA2488" s="9"/>
      <c r="DB2488" s="9"/>
      <c r="DC2488" s="9"/>
      <c r="DD2488" s="9"/>
      <c r="DE2488" s="9"/>
      <c r="DF2488" s="9"/>
      <c r="DG2488" s="9"/>
      <c r="DH2488" s="9"/>
      <c r="DI2488" s="9"/>
      <c r="DJ2488" s="9"/>
      <c r="DK2488" s="9"/>
      <c r="DL2488" s="9"/>
      <c r="DM2488" s="9"/>
      <c r="DN2488" s="9"/>
      <c r="DO2488" s="9"/>
      <c r="DP2488" s="9"/>
      <c r="DQ2488" s="9"/>
    </row>
    <row r="2489" spans="1:121" hidden="1">
      <c r="A2489" s="9"/>
      <c r="B2489" s="9"/>
      <c r="C2489" s="9"/>
      <c r="D2489" s="9"/>
      <c r="E2489" s="9"/>
      <c r="F2489" s="9"/>
      <c r="G2489" s="9"/>
      <c r="H2489" s="9"/>
      <c r="I2489" s="9"/>
      <c r="J2489" s="9"/>
      <c r="K2489" s="9"/>
      <c r="L2489" s="9"/>
      <c r="M2489" s="9"/>
      <c r="N2489" s="9"/>
      <c r="O2489" s="9"/>
      <c r="P2489" s="9"/>
      <c r="Q2489" s="9"/>
      <c r="R2489" s="9"/>
      <c r="S2489" s="9"/>
      <c r="T2489" s="9"/>
      <c r="U2489" s="9"/>
      <c r="V2489" s="9"/>
      <c r="W2489" s="9"/>
      <c r="X2489" s="9"/>
      <c r="Y2489" s="9"/>
      <c r="Z2489" s="9"/>
      <c r="AA2489" s="9"/>
      <c r="AB2489" s="9"/>
      <c r="AC2489" s="9"/>
      <c r="AD2489" s="9"/>
      <c r="AE2489" s="9"/>
      <c r="AF2489" s="9"/>
      <c r="AG2489" s="9"/>
      <c r="AH2489" s="9"/>
      <c r="AI2489" s="9"/>
      <c r="AJ2489" s="9"/>
      <c r="AK2489" s="9"/>
      <c r="AL2489" s="9"/>
      <c r="AM2489" s="9"/>
      <c r="AN2489" s="9"/>
      <c r="AO2489" s="9"/>
      <c r="AP2489" s="9"/>
      <c r="AQ2489" s="9"/>
      <c r="AR2489" s="9"/>
      <c r="AS2489" s="9"/>
      <c r="AT2489" s="9"/>
      <c r="AU2489" s="9"/>
      <c r="AV2489" s="9"/>
      <c r="AW2489" s="9"/>
      <c r="AX2489" s="9"/>
      <c r="AY2489" s="9"/>
      <c r="AZ2489" s="9"/>
      <c r="BA2489" s="9"/>
      <c r="BB2489" s="9"/>
      <c r="BC2489" s="9"/>
      <c r="BD2489" s="9"/>
      <c r="BE2489" s="9"/>
      <c r="BF2489" s="9"/>
      <c r="BG2489" s="9"/>
      <c r="BH2489" s="9"/>
      <c r="BI2489" s="9"/>
      <c r="BJ2489" s="9"/>
      <c r="BK2489" s="9"/>
      <c r="BL2489" s="9"/>
      <c r="BM2489" s="9"/>
      <c r="BN2489" s="9"/>
      <c r="BO2489" s="9"/>
      <c r="BP2489" s="9"/>
      <c r="BQ2489" s="9"/>
      <c r="BR2489" s="9"/>
      <c r="BS2489" s="9"/>
      <c r="BT2489" s="9"/>
      <c r="BU2489" s="9"/>
      <c r="BV2489" s="9"/>
      <c r="BW2489" s="9"/>
      <c r="BX2489" s="9"/>
      <c r="BY2489" s="9"/>
      <c r="BZ2489" s="9"/>
      <c r="CA2489" s="9"/>
      <c r="CB2489" s="9"/>
      <c r="CC2489" s="9"/>
      <c r="CD2489" s="9"/>
      <c r="CE2489" s="9"/>
      <c r="CF2489" s="9"/>
      <c r="CG2489" s="9"/>
      <c r="CH2489" s="9"/>
      <c r="CI2489" s="9"/>
      <c r="CJ2489" s="9"/>
      <c r="CK2489" s="9"/>
      <c r="CL2489" s="9"/>
      <c r="CM2489" s="9"/>
      <c r="CN2489" s="9"/>
      <c r="CO2489" s="9"/>
      <c r="CP2489" s="9"/>
      <c r="CQ2489" s="9"/>
      <c r="CR2489" s="9"/>
      <c r="CS2489" s="9"/>
      <c r="CT2489" s="9"/>
      <c r="CU2489" s="9"/>
      <c r="CV2489" s="9"/>
      <c r="CW2489" s="9"/>
      <c r="CX2489" s="9"/>
      <c r="CY2489" s="9"/>
      <c r="CZ2489" s="9"/>
      <c r="DA2489" s="9"/>
      <c r="DB2489" s="9"/>
      <c r="DC2489" s="9"/>
      <c r="DD2489" s="9"/>
      <c r="DE2489" s="9"/>
      <c r="DF2489" s="9"/>
      <c r="DG2489" s="9"/>
      <c r="DH2489" s="9"/>
      <c r="DI2489" s="9"/>
      <c r="DJ2489" s="9"/>
      <c r="DK2489" s="9"/>
      <c r="DL2489" s="9"/>
      <c r="DM2489" s="9"/>
      <c r="DN2489" s="9"/>
      <c r="DO2489" s="9"/>
      <c r="DP2489" s="9"/>
      <c r="DQ2489" s="9"/>
    </row>
    <row r="2490" spans="1:121" hidden="1">
      <c r="A2490" s="9"/>
      <c r="B2490" s="9"/>
      <c r="C2490" s="9"/>
      <c r="D2490" s="9"/>
      <c r="E2490" s="9"/>
      <c r="F2490" s="9"/>
      <c r="G2490" s="9"/>
      <c r="H2490" s="9"/>
      <c r="I2490" s="9"/>
      <c r="J2490" s="9"/>
      <c r="K2490" s="9"/>
      <c r="L2490" s="9"/>
      <c r="M2490" s="9"/>
      <c r="N2490" s="9"/>
      <c r="O2490" s="9"/>
      <c r="P2490" s="9"/>
      <c r="Q2490" s="9"/>
      <c r="R2490" s="9"/>
      <c r="S2490" s="9"/>
      <c r="T2490" s="9"/>
      <c r="U2490" s="9"/>
      <c r="V2490" s="9"/>
      <c r="W2490" s="9"/>
      <c r="X2490" s="9"/>
      <c r="Y2490" s="9"/>
      <c r="Z2490" s="9"/>
      <c r="AA2490" s="9"/>
      <c r="AB2490" s="9"/>
      <c r="AC2490" s="9"/>
      <c r="AD2490" s="9"/>
      <c r="AE2490" s="9"/>
      <c r="AF2490" s="9"/>
      <c r="AG2490" s="9"/>
      <c r="AH2490" s="9"/>
      <c r="AI2490" s="9"/>
      <c r="AJ2490" s="9"/>
      <c r="AK2490" s="9"/>
      <c r="AL2490" s="9"/>
      <c r="AM2490" s="9"/>
      <c r="AN2490" s="9"/>
      <c r="AO2490" s="9"/>
      <c r="AP2490" s="9"/>
      <c r="AQ2490" s="9"/>
      <c r="AR2490" s="9"/>
      <c r="AS2490" s="9"/>
      <c r="AT2490" s="9"/>
      <c r="AU2490" s="9"/>
      <c r="AV2490" s="9"/>
      <c r="AW2490" s="9"/>
      <c r="AX2490" s="9"/>
      <c r="AY2490" s="9"/>
      <c r="AZ2490" s="9"/>
      <c r="BA2490" s="9"/>
      <c r="BB2490" s="9"/>
      <c r="BC2490" s="9"/>
      <c r="BD2490" s="9"/>
      <c r="BE2490" s="9"/>
      <c r="BF2490" s="9"/>
      <c r="BG2490" s="9"/>
      <c r="BH2490" s="9"/>
      <c r="BI2490" s="9"/>
      <c r="BJ2490" s="9"/>
      <c r="BK2490" s="9"/>
      <c r="BL2490" s="9"/>
      <c r="BM2490" s="9"/>
      <c r="BN2490" s="9"/>
      <c r="BO2490" s="9"/>
      <c r="BP2490" s="9"/>
      <c r="BQ2490" s="9"/>
      <c r="BR2490" s="9"/>
      <c r="BS2490" s="9"/>
      <c r="BT2490" s="9"/>
      <c r="BU2490" s="9"/>
      <c r="BV2490" s="9"/>
      <c r="BW2490" s="9"/>
      <c r="BX2490" s="9"/>
      <c r="BY2490" s="9"/>
      <c r="BZ2490" s="9"/>
      <c r="CA2490" s="9"/>
      <c r="CB2490" s="9"/>
      <c r="CC2490" s="9"/>
      <c r="CD2490" s="9"/>
      <c r="CE2490" s="9"/>
      <c r="CF2490" s="9"/>
      <c r="CG2490" s="9"/>
      <c r="CH2490" s="9"/>
      <c r="CI2490" s="9"/>
      <c r="CJ2490" s="9"/>
      <c r="CK2490" s="9"/>
      <c r="CL2490" s="9"/>
      <c r="CM2490" s="9"/>
      <c r="CN2490" s="9"/>
      <c r="CO2490" s="9"/>
      <c r="CP2490" s="9"/>
      <c r="CQ2490" s="9"/>
      <c r="CR2490" s="9"/>
      <c r="CS2490" s="9"/>
      <c r="CT2490" s="9"/>
      <c r="CU2490" s="9"/>
      <c r="CV2490" s="9"/>
      <c r="CW2490" s="9"/>
      <c r="CX2490" s="9"/>
      <c r="CY2490" s="9"/>
      <c r="CZ2490" s="9"/>
      <c r="DA2490" s="9"/>
      <c r="DB2490" s="9"/>
      <c r="DC2490" s="9"/>
      <c r="DD2490" s="9"/>
      <c r="DE2490" s="9"/>
      <c r="DF2490" s="9"/>
      <c r="DG2490" s="9"/>
      <c r="DH2490" s="9"/>
      <c r="DI2490" s="9"/>
      <c r="DJ2490" s="9"/>
      <c r="DK2490" s="9"/>
      <c r="DL2490" s="9"/>
      <c r="DM2490" s="9"/>
      <c r="DN2490" s="9"/>
      <c r="DO2490" s="9"/>
      <c r="DP2490" s="9"/>
      <c r="DQ2490" s="9"/>
    </row>
    <row r="2491" spans="1:121" hidden="1">
      <c r="A2491" s="9"/>
      <c r="B2491" s="9"/>
      <c r="C2491" s="9"/>
      <c r="D2491" s="9"/>
      <c r="E2491" s="9"/>
      <c r="F2491" s="9"/>
      <c r="G2491" s="9"/>
      <c r="H2491" s="9"/>
      <c r="I2491" s="9"/>
      <c r="J2491" s="9"/>
      <c r="K2491" s="9"/>
      <c r="L2491" s="9"/>
      <c r="M2491" s="9"/>
      <c r="N2491" s="9"/>
      <c r="O2491" s="9"/>
      <c r="P2491" s="9"/>
      <c r="Q2491" s="9"/>
      <c r="R2491" s="9"/>
      <c r="S2491" s="9"/>
      <c r="T2491" s="9"/>
      <c r="U2491" s="9"/>
      <c r="V2491" s="9"/>
      <c r="W2491" s="9"/>
      <c r="X2491" s="9"/>
      <c r="Y2491" s="9"/>
      <c r="Z2491" s="9"/>
      <c r="AA2491" s="9"/>
      <c r="AB2491" s="9"/>
      <c r="AC2491" s="9"/>
      <c r="AD2491" s="9"/>
      <c r="AE2491" s="9"/>
      <c r="AF2491" s="9"/>
      <c r="AG2491" s="9"/>
      <c r="AH2491" s="9"/>
      <c r="AI2491" s="9"/>
      <c r="AJ2491" s="9"/>
      <c r="AK2491" s="9"/>
      <c r="AL2491" s="9"/>
      <c r="AM2491" s="9"/>
      <c r="AN2491" s="9"/>
      <c r="AO2491" s="9"/>
      <c r="AP2491" s="9"/>
      <c r="AQ2491" s="9"/>
      <c r="AR2491" s="9"/>
      <c r="AS2491" s="9"/>
      <c r="AT2491" s="9"/>
      <c r="AU2491" s="9"/>
      <c r="AV2491" s="9"/>
      <c r="AW2491" s="9"/>
      <c r="AX2491" s="9"/>
      <c r="AY2491" s="9"/>
      <c r="AZ2491" s="9"/>
      <c r="BA2491" s="9"/>
      <c r="BB2491" s="9"/>
      <c r="BC2491" s="9"/>
      <c r="BD2491" s="9"/>
      <c r="BE2491" s="9"/>
      <c r="BF2491" s="9"/>
      <c r="BG2491" s="9"/>
      <c r="BH2491" s="9"/>
      <c r="BI2491" s="9"/>
      <c r="BJ2491" s="9"/>
      <c r="BK2491" s="9"/>
      <c r="BL2491" s="9"/>
      <c r="BM2491" s="9"/>
      <c r="BN2491" s="9"/>
      <c r="BO2491" s="9"/>
      <c r="BP2491" s="9"/>
      <c r="BQ2491" s="9"/>
      <c r="BR2491" s="9"/>
      <c r="BS2491" s="9"/>
      <c r="BT2491" s="9"/>
      <c r="BU2491" s="9"/>
      <c r="BV2491" s="9"/>
      <c r="BW2491" s="9"/>
      <c r="BX2491" s="9"/>
      <c r="BY2491" s="9"/>
      <c r="BZ2491" s="9"/>
      <c r="CA2491" s="9"/>
      <c r="CB2491" s="9"/>
      <c r="CC2491" s="9"/>
      <c r="CD2491" s="9"/>
      <c r="CE2491" s="9"/>
      <c r="CF2491" s="9"/>
      <c r="CG2491" s="9"/>
      <c r="CH2491" s="9"/>
      <c r="CI2491" s="9"/>
      <c r="CJ2491" s="9"/>
      <c r="CK2491" s="9"/>
      <c r="CL2491" s="9"/>
      <c r="CM2491" s="9"/>
      <c r="CN2491" s="9"/>
      <c r="CO2491" s="9"/>
      <c r="CP2491" s="9"/>
      <c r="CQ2491" s="9"/>
      <c r="CR2491" s="9"/>
      <c r="CS2491" s="9"/>
      <c r="CT2491" s="9"/>
      <c r="CU2491" s="9"/>
      <c r="CV2491" s="9"/>
      <c r="CW2491" s="9"/>
      <c r="CX2491" s="9"/>
      <c r="CY2491" s="9"/>
      <c r="CZ2491" s="9"/>
      <c r="DA2491" s="9"/>
      <c r="DB2491" s="9"/>
      <c r="DC2491" s="9"/>
      <c r="DD2491" s="9"/>
      <c r="DE2491" s="9"/>
      <c r="DF2491" s="9"/>
      <c r="DG2491" s="9"/>
      <c r="DH2491" s="9"/>
      <c r="DI2491" s="9"/>
      <c r="DJ2491" s="9"/>
      <c r="DK2491" s="9"/>
      <c r="DL2491" s="9"/>
      <c r="DM2491" s="9"/>
      <c r="DN2491" s="9"/>
      <c r="DO2491" s="9"/>
      <c r="DP2491" s="9"/>
      <c r="DQ2491" s="9"/>
    </row>
    <row r="2492" spans="1:121" hidden="1">
      <c r="A2492" s="9"/>
      <c r="B2492" s="9"/>
      <c r="C2492" s="9"/>
      <c r="D2492" s="9"/>
      <c r="E2492" s="9"/>
      <c r="F2492" s="9"/>
      <c r="G2492" s="9"/>
      <c r="H2492" s="9"/>
      <c r="I2492" s="9"/>
      <c r="J2492" s="9"/>
      <c r="K2492" s="9"/>
      <c r="L2492" s="9"/>
      <c r="M2492" s="9"/>
      <c r="N2492" s="9"/>
      <c r="O2492" s="9"/>
      <c r="P2492" s="9"/>
      <c r="Q2492" s="9"/>
      <c r="R2492" s="9"/>
      <c r="S2492" s="9"/>
      <c r="T2492" s="9"/>
      <c r="U2492" s="9"/>
      <c r="V2492" s="9"/>
      <c r="W2492" s="9"/>
      <c r="X2492" s="9"/>
      <c r="Y2492" s="9"/>
      <c r="Z2492" s="9"/>
      <c r="AA2492" s="9"/>
      <c r="AB2492" s="9"/>
      <c r="AC2492" s="9"/>
      <c r="AD2492" s="9"/>
      <c r="AE2492" s="9"/>
      <c r="AF2492" s="9"/>
      <c r="AG2492" s="9"/>
      <c r="AH2492" s="9"/>
      <c r="AI2492" s="9"/>
      <c r="AJ2492" s="9"/>
      <c r="AK2492" s="9"/>
      <c r="AL2492" s="9"/>
      <c r="AM2492" s="9"/>
      <c r="AN2492" s="9"/>
      <c r="AO2492" s="9"/>
      <c r="AP2492" s="9"/>
      <c r="AQ2492" s="9"/>
      <c r="AR2492" s="9"/>
      <c r="AS2492" s="9"/>
      <c r="AT2492" s="9"/>
      <c r="AU2492" s="9"/>
      <c r="AV2492" s="9"/>
      <c r="AW2492" s="9"/>
      <c r="AX2492" s="9"/>
      <c r="AY2492" s="9"/>
      <c r="AZ2492" s="9"/>
      <c r="BA2492" s="9"/>
      <c r="BB2492" s="9"/>
      <c r="BC2492" s="9"/>
      <c r="BD2492" s="9"/>
      <c r="BE2492" s="9"/>
      <c r="BF2492" s="9"/>
      <c r="BG2492" s="9"/>
      <c r="BH2492" s="9"/>
      <c r="BI2492" s="9"/>
      <c r="BJ2492" s="9"/>
      <c r="BK2492" s="9"/>
      <c r="BL2492" s="9"/>
      <c r="BM2492" s="9"/>
      <c r="BN2492" s="9"/>
      <c r="BO2492" s="9"/>
      <c r="BP2492" s="9"/>
      <c r="BQ2492" s="9"/>
      <c r="BR2492" s="9"/>
      <c r="BS2492" s="9"/>
      <c r="BT2492" s="9"/>
      <c r="BU2492" s="9"/>
      <c r="BV2492" s="9"/>
      <c r="BW2492" s="9"/>
      <c r="BX2492" s="9"/>
      <c r="BY2492" s="9"/>
      <c r="BZ2492" s="9"/>
      <c r="CA2492" s="9"/>
      <c r="CB2492" s="9"/>
      <c r="CC2492" s="9"/>
      <c r="CD2492" s="9"/>
      <c r="CE2492" s="9"/>
      <c r="CF2492" s="9"/>
      <c r="CG2492" s="9"/>
      <c r="CH2492" s="9"/>
      <c r="CI2492" s="9"/>
      <c r="CJ2492" s="9"/>
      <c r="CK2492" s="9"/>
      <c r="CL2492" s="9"/>
      <c r="CM2492" s="9"/>
      <c r="CN2492" s="9"/>
      <c r="CO2492" s="9"/>
      <c r="CP2492" s="9"/>
      <c r="CQ2492" s="9"/>
      <c r="CR2492" s="9"/>
      <c r="CS2492" s="9"/>
      <c r="CT2492" s="9"/>
      <c r="CU2492" s="9"/>
      <c r="CV2492" s="9"/>
      <c r="CW2492" s="9"/>
      <c r="CX2492" s="9"/>
      <c r="CY2492" s="9"/>
      <c r="CZ2492" s="9"/>
      <c r="DA2492" s="9"/>
      <c r="DB2492" s="9"/>
      <c r="DC2492" s="9"/>
      <c r="DD2492" s="9"/>
      <c r="DE2492" s="9"/>
      <c r="DF2492" s="9"/>
      <c r="DG2492" s="9"/>
      <c r="DH2492" s="9"/>
      <c r="DI2492" s="9"/>
      <c r="DJ2492" s="9"/>
      <c r="DK2492" s="9"/>
      <c r="DL2492" s="9"/>
      <c r="DM2492" s="9"/>
      <c r="DN2492" s="9"/>
      <c r="DO2492" s="9"/>
      <c r="DP2492" s="9"/>
      <c r="DQ2492" s="9"/>
    </row>
    <row r="2493" spans="1:121" hidden="1">
      <c r="A2493" s="9"/>
      <c r="B2493" s="9"/>
      <c r="C2493" s="9"/>
      <c r="D2493" s="9"/>
      <c r="E2493" s="9"/>
      <c r="F2493" s="9"/>
      <c r="G2493" s="9"/>
      <c r="H2493" s="9"/>
      <c r="I2493" s="9"/>
      <c r="J2493" s="9"/>
      <c r="K2493" s="9"/>
      <c r="L2493" s="9"/>
      <c r="M2493" s="9"/>
      <c r="N2493" s="9"/>
      <c r="O2493" s="9"/>
      <c r="P2493" s="9"/>
      <c r="Q2493" s="9"/>
      <c r="R2493" s="9"/>
      <c r="S2493" s="9"/>
      <c r="T2493" s="9"/>
      <c r="U2493" s="9"/>
      <c r="V2493" s="9"/>
      <c r="W2493" s="9"/>
      <c r="X2493" s="9"/>
      <c r="Y2493" s="9"/>
      <c r="Z2493" s="9"/>
      <c r="AA2493" s="9"/>
      <c r="AB2493" s="9"/>
      <c r="AC2493" s="9"/>
      <c r="AD2493" s="9"/>
      <c r="AE2493" s="9"/>
      <c r="AF2493" s="9"/>
      <c r="AG2493" s="9"/>
      <c r="AH2493" s="9"/>
      <c r="AI2493" s="9"/>
      <c r="AJ2493" s="9"/>
      <c r="AK2493" s="9"/>
      <c r="AL2493" s="9"/>
      <c r="AM2493" s="9"/>
      <c r="AN2493" s="9"/>
      <c r="AO2493" s="9"/>
      <c r="AP2493" s="9"/>
      <c r="AQ2493" s="9"/>
      <c r="AR2493" s="9"/>
      <c r="AS2493" s="9"/>
      <c r="AT2493" s="9"/>
      <c r="AU2493" s="9"/>
      <c r="AV2493" s="9"/>
      <c r="AW2493" s="9"/>
      <c r="AX2493" s="9"/>
      <c r="AY2493" s="9"/>
      <c r="AZ2493" s="9"/>
      <c r="BA2493" s="9"/>
      <c r="BB2493" s="9"/>
      <c r="BC2493" s="9"/>
      <c r="BD2493" s="9"/>
      <c r="BE2493" s="9"/>
      <c r="BF2493" s="9"/>
      <c r="BG2493" s="9"/>
      <c r="BH2493" s="9"/>
      <c r="BI2493" s="9"/>
      <c r="BJ2493" s="9"/>
      <c r="BK2493" s="9"/>
      <c r="BL2493" s="9"/>
      <c r="BM2493" s="9"/>
      <c r="BN2493" s="9"/>
      <c r="BO2493" s="9"/>
      <c r="BP2493" s="9"/>
      <c r="BQ2493" s="9"/>
      <c r="BR2493" s="9"/>
      <c r="BS2493" s="9"/>
      <c r="BT2493" s="9"/>
      <c r="BU2493" s="9"/>
      <c r="BV2493" s="9"/>
      <c r="BW2493" s="9"/>
      <c r="BX2493" s="9"/>
      <c r="BY2493" s="9"/>
      <c r="BZ2493" s="9"/>
      <c r="CA2493" s="9"/>
      <c r="CB2493" s="9"/>
      <c r="CC2493" s="9"/>
      <c r="CD2493" s="9"/>
      <c r="CE2493" s="9"/>
      <c r="CF2493" s="9"/>
      <c r="CG2493" s="9"/>
      <c r="CH2493" s="9"/>
      <c r="CI2493" s="9"/>
      <c r="CJ2493" s="9"/>
      <c r="CK2493" s="9"/>
      <c r="CL2493" s="9"/>
      <c r="CM2493" s="9"/>
      <c r="CN2493" s="9"/>
      <c r="CO2493" s="9"/>
      <c r="CP2493" s="9"/>
      <c r="CQ2493" s="9"/>
      <c r="CR2493" s="9"/>
      <c r="CS2493" s="9"/>
      <c r="CT2493" s="9"/>
      <c r="CU2493" s="9"/>
      <c r="CV2493" s="9"/>
      <c r="CW2493" s="9"/>
      <c r="CX2493" s="9"/>
      <c r="CY2493" s="9"/>
      <c r="CZ2493" s="9"/>
      <c r="DA2493" s="9"/>
      <c r="DB2493" s="9"/>
      <c r="DC2493" s="9"/>
      <c r="DD2493" s="9"/>
      <c r="DE2493" s="9"/>
      <c r="DF2493" s="9"/>
      <c r="DG2493" s="9"/>
      <c r="DH2493" s="9"/>
      <c r="DI2493" s="9"/>
      <c r="DJ2493" s="9"/>
      <c r="DK2493" s="9"/>
      <c r="DL2493" s="9"/>
      <c r="DM2493" s="9"/>
      <c r="DN2493" s="9"/>
      <c r="DO2493" s="9"/>
      <c r="DP2493" s="9"/>
      <c r="DQ2493" s="9"/>
    </row>
    <row r="2494" spans="1:121" hidden="1">
      <c r="A2494" s="9"/>
      <c r="B2494" s="9"/>
      <c r="C2494" s="9"/>
      <c r="D2494" s="9"/>
      <c r="E2494" s="9"/>
      <c r="F2494" s="9"/>
      <c r="G2494" s="9"/>
      <c r="H2494" s="9"/>
      <c r="I2494" s="9"/>
      <c r="J2494" s="9"/>
      <c r="K2494" s="9"/>
      <c r="L2494" s="9"/>
      <c r="M2494" s="9"/>
      <c r="N2494" s="9"/>
      <c r="O2494" s="9"/>
      <c r="P2494" s="9"/>
      <c r="Q2494" s="9"/>
      <c r="R2494" s="9"/>
      <c r="S2494" s="9"/>
      <c r="T2494" s="9"/>
      <c r="U2494" s="9"/>
      <c r="V2494" s="9"/>
      <c r="W2494" s="9"/>
      <c r="X2494" s="9"/>
      <c r="Y2494" s="9"/>
      <c r="Z2494" s="9"/>
      <c r="AA2494" s="9"/>
      <c r="AB2494" s="9"/>
      <c r="AC2494" s="9"/>
      <c r="AD2494" s="9"/>
      <c r="AE2494" s="9"/>
      <c r="AF2494" s="9"/>
      <c r="AG2494" s="9"/>
      <c r="AH2494" s="9"/>
      <c r="AI2494" s="9"/>
      <c r="AJ2494" s="9"/>
      <c r="AK2494" s="9"/>
      <c r="AL2494" s="9"/>
      <c r="AM2494" s="9"/>
      <c r="AN2494" s="9"/>
      <c r="AO2494" s="9"/>
      <c r="AP2494" s="9"/>
      <c r="AQ2494" s="9"/>
      <c r="AR2494" s="9"/>
      <c r="AS2494" s="9"/>
      <c r="AT2494" s="9"/>
      <c r="AU2494" s="9"/>
      <c r="AV2494" s="9"/>
      <c r="AW2494" s="9"/>
      <c r="AX2494" s="9"/>
      <c r="AY2494" s="9"/>
      <c r="AZ2494" s="9"/>
      <c r="BA2494" s="9"/>
      <c r="BB2494" s="9"/>
      <c r="BC2494" s="9"/>
      <c r="BD2494" s="9"/>
      <c r="BE2494" s="9"/>
      <c r="BF2494" s="9"/>
      <c r="BG2494" s="9"/>
      <c r="BH2494" s="9"/>
      <c r="BI2494" s="9"/>
      <c r="BJ2494" s="9"/>
      <c r="BK2494" s="9"/>
      <c r="BL2494" s="9"/>
      <c r="BM2494" s="9"/>
      <c r="BN2494" s="9"/>
      <c r="BO2494" s="9"/>
      <c r="BP2494" s="9"/>
      <c r="BQ2494" s="9"/>
      <c r="BR2494" s="9"/>
      <c r="BS2494" s="9"/>
      <c r="BT2494" s="9"/>
      <c r="BU2494" s="9"/>
      <c r="BV2494" s="9"/>
      <c r="BW2494" s="9"/>
      <c r="BX2494" s="9"/>
      <c r="BY2494" s="9"/>
      <c r="BZ2494" s="9"/>
      <c r="CA2494" s="9"/>
      <c r="CB2494" s="9"/>
      <c r="CC2494" s="9"/>
      <c r="CD2494" s="9"/>
      <c r="CE2494" s="9"/>
      <c r="CF2494" s="9"/>
      <c r="CG2494" s="9"/>
      <c r="CH2494" s="9"/>
      <c r="CI2494" s="9"/>
      <c r="CJ2494" s="9"/>
      <c r="CK2494" s="9"/>
      <c r="CL2494" s="9"/>
      <c r="CM2494" s="9"/>
      <c r="CN2494" s="9"/>
      <c r="CO2494" s="9"/>
      <c r="CP2494" s="9"/>
      <c r="CQ2494" s="9"/>
      <c r="CR2494" s="9"/>
      <c r="CS2494" s="9"/>
      <c r="CT2494" s="9"/>
      <c r="CU2494" s="9"/>
      <c r="CV2494" s="9"/>
      <c r="CW2494" s="9"/>
      <c r="CX2494" s="9"/>
      <c r="CY2494" s="9"/>
      <c r="CZ2494" s="9"/>
      <c r="DA2494" s="9"/>
      <c r="DB2494" s="9"/>
      <c r="DC2494" s="9"/>
      <c r="DD2494" s="9"/>
      <c r="DE2494" s="9"/>
      <c r="DF2494" s="9"/>
      <c r="DG2494" s="9"/>
      <c r="DH2494" s="9"/>
      <c r="DI2494" s="9"/>
      <c r="DJ2494" s="9"/>
      <c r="DK2494" s="9"/>
      <c r="DL2494" s="9"/>
      <c r="DM2494" s="9"/>
      <c r="DN2494" s="9"/>
      <c r="DO2494" s="9"/>
      <c r="DP2494" s="9"/>
      <c r="DQ2494" s="9"/>
    </row>
    <row r="2495" spans="1:121" hidden="1">
      <c r="A2495" s="9"/>
      <c r="B2495" s="9"/>
      <c r="C2495" s="9"/>
      <c r="D2495" s="9"/>
      <c r="E2495" s="9"/>
      <c r="F2495" s="9"/>
      <c r="G2495" s="9"/>
      <c r="H2495" s="9"/>
      <c r="I2495" s="9"/>
      <c r="J2495" s="9"/>
      <c r="K2495" s="9"/>
      <c r="L2495" s="9"/>
      <c r="M2495" s="9"/>
      <c r="N2495" s="9"/>
      <c r="O2495" s="9"/>
      <c r="P2495" s="9"/>
      <c r="Q2495" s="9"/>
      <c r="R2495" s="9"/>
      <c r="S2495" s="9"/>
      <c r="T2495" s="9"/>
      <c r="U2495" s="9"/>
      <c r="V2495" s="9"/>
      <c r="W2495" s="9"/>
      <c r="X2495" s="9"/>
      <c r="Y2495" s="9"/>
      <c r="Z2495" s="9"/>
      <c r="AA2495" s="9"/>
      <c r="AB2495" s="9"/>
      <c r="AC2495" s="9"/>
      <c r="AD2495" s="9"/>
      <c r="AE2495" s="9"/>
      <c r="AF2495" s="9"/>
      <c r="AG2495" s="9"/>
      <c r="AH2495" s="9"/>
      <c r="AI2495" s="9"/>
      <c r="AJ2495" s="9"/>
      <c r="AK2495" s="9"/>
      <c r="AL2495" s="9"/>
      <c r="AM2495" s="9"/>
      <c r="AN2495" s="9"/>
      <c r="AO2495" s="9"/>
      <c r="AP2495" s="9"/>
      <c r="AQ2495" s="9"/>
      <c r="AR2495" s="9"/>
      <c r="AS2495" s="9"/>
      <c r="AT2495" s="9"/>
      <c r="AU2495" s="9"/>
      <c r="AV2495" s="9"/>
      <c r="AW2495" s="9"/>
      <c r="AX2495" s="9"/>
      <c r="AY2495" s="9"/>
      <c r="AZ2495" s="9"/>
      <c r="BA2495" s="9"/>
      <c r="BB2495" s="9"/>
      <c r="BC2495" s="9"/>
      <c r="BD2495" s="9"/>
      <c r="BE2495" s="9"/>
      <c r="BF2495" s="9"/>
      <c r="BG2495" s="9"/>
      <c r="BH2495" s="9"/>
      <c r="BI2495" s="9"/>
      <c r="BJ2495" s="9"/>
      <c r="BK2495" s="9"/>
      <c r="BL2495" s="9"/>
      <c r="BM2495" s="9"/>
      <c r="BN2495" s="9"/>
      <c r="BO2495" s="9"/>
      <c r="BP2495" s="9"/>
      <c r="BQ2495" s="9"/>
      <c r="BR2495" s="9"/>
      <c r="BS2495" s="9"/>
      <c r="BT2495" s="9"/>
      <c r="BU2495" s="9"/>
      <c r="BV2495" s="9"/>
      <c r="BW2495" s="9"/>
      <c r="BX2495" s="9"/>
      <c r="BY2495" s="9"/>
      <c r="BZ2495" s="9"/>
      <c r="CA2495" s="9"/>
      <c r="CB2495" s="9"/>
      <c r="CC2495" s="9"/>
      <c r="CD2495" s="9"/>
      <c r="CE2495" s="9"/>
      <c r="CF2495" s="9"/>
      <c r="CG2495" s="9"/>
      <c r="CH2495" s="9"/>
      <c r="CI2495" s="9"/>
      <c r="CJ2495" s="9"/>
      <c r="CK2495" s="9"/>
      <c r="CL2495" s="9"/>
      <c r="CM2495" s="9"/>
      <c r="CN2495" s="9"/>
      <c r="CO2495" s="9"/>
      <c r="CP2495" s="9"/>
      <c r="CQ2495" s="9"/>
      <c r="CR2495" s="9"/>
      <c r="CS2495" s="9"/>
      <c r="CT2495" s="9"/>
      <c r="CU2495" s="9"/>
      <c r="CV2495" s="9"/>
      <c r="CW2495" s="9"/>
      <c r="CX2495" s="9"/>
      <c r="CY2495" s="9"/>
      <c r="CZ2495" s="9"/>
      <c r="DA2495" s="9"/>
      <c r="DB2495" s="9"/>
      <c r="DC2495" s="9"/>
      <c r="DD2495" s="9"/>
      <c r="DE2495" s="9"/>
      <c r="DF2495" s="9"/>
      <c r="DG2495" s="9"/>
      <c r="DH2495" s="9"/>
      <c r="DI2495" s="9"/>
      <c r="DJ2495" s="9"/>
      <c r="DK2495" s="9"/>
      <c r="DL2495" s="9"/>
      <c r="DM2495" s="9"/>
      <c r="DN2495" s="9"/>
      <c r="DO2495" s="9"/>
      <c r="DP2495" s="9"/>
      <c r="DQ2495" s="9"/>
    </row>
    <row r="2496" spans="1:121" hidden="1">
      <c r="A2496" s="9"/>
      <c r="B2496" s="9"/>
      <c r="C2496" s="9"/>
      <c r="D2496" s="9"/>
      <c r="E2496" s="9"/>
      <c r="F2496" s="9"/>
      <c r="G2496" s="9"/>
      <c r="H2496" s="9"/>
      <c r="I2496" s="9"/>
      <c r="J2496" s="9"/>
      <c r="K2496" s="9"/>
      <c r="L2496" s="9"/>
      <c r="M2496" s="9"/>
      <c r="N2496" s="9"/>
      <c r="O2496" s="9"/>
      <c r="P2496" s="9"/>
      <c r="Q2496" s="9"/>
      <c r="R2496" s="9"/>
      <c r="S2496" s="9"/>
      <c r="T2496" s="9"/>
      <c r="U2496" s="9"/>
      <c r="V2496" s="9"/>
      <c r="W2496" s="9"/>
      <c r="X2496" s="9"/>
      <c r="Y2496" s="9"/>
      <c r="Z2496" s="9"/>
      <c r="AA2496" s="9"/>
      <c r="AB2496" s="9"/>
      <c r="AC2496" s="9"/>
      <c r="AD2496" s="9"/>
      <c r="AE2496" s="9"/>
      <c r="AF2496" s="9"/>
      <c r="AG2496" s="9"/>
      <c r="AH2496" s="9"/>
      <c r="AI2496" s="9"/>
      <c r="AJ2496" s="9"/>
      <c r="AK2496" s="9"/>
      <c r="AL2496" s="9"/>
      <c r="AM2496" s="9"/>
      <c r="AN2496" s="9"/>
      <c r="AO2496" s="9"/>
      <c r="AP2496" s="9"/>
      <c r="AQ2496" s="9"/>
      <c r="AR2496" s="9"/>
      <c r="AS2496" s="9"/>
      <c r="AT2496" s="9"/>
      <c r="AU2496" s="9"/>
      <c r="AV2496" s="9"/>
      <c r="AW2496" s="9"/>
      <c r="AX2496" s="9"/>
      <c r="AY2496" s="9"/>
      <c r="AZ2496" s="9"/>
      <c r="BA2496" s="9"/>
      <c r="BB2496" s="9"/>
      <c r="BC2496" s="9"/>
      <c r="BD2496" s="9"/>
      <c r="BE2496" s="9"/>
      <c r="BF2496" s="9"/>
      <c r="BG2496" s="9"/>
      <c r="BH2496" s="9"/>
      <c r="BI2496" s="9"/>
      <c r="BJ2496" s="9"/>
      <c r="BK2496" s="9"/>
      <c r="BL2496" s="9"/>
      <c r="BM2496" s="9"/>
      <c r="BN2496" s="9"/>
      <c r="BO2496" s="9"/>
      <c r="BP2496" s="9"/>
      <c r="BQ2496" s="9"/>
      <c r="BR2496" s="9"/>
      <c r="BS2496" s="9"/>
      <c r="BT2496" s="9"/>
      <c r="BU2496" s="9"/>
      <c r="BV2496" s="9"/>
      <c r="BW2496" s="9"/>
      <c r="BX2496" s="9"/>
      <c r="BY2496" s="9"/>
      <c r="BZ2496" s="9"/>
      <c r="CA2496" s="9"/>
      <c r="CB2496" s="9"/>
      <c r="CC2496" s="9"/>
      <c r="CD2496" s="9"/>
      <c r="CE2496" s="9"/>
      <c r="CF2496" s="9"/>
      <c r="CG2496" s="9"/>
      <c r="CH2496" s="9"/>
      <c r="CI2496" s="9"/>
      <c r="CJ2496" s="9"/>
      <c r="CK2496" s="9"/>
      <c r="CL2496" s="9"/>
      <c r="CM2496" s="9"/>
      <c r="CN2496" s="9"/>
      <c r="CO2496" s="9"/>
      <c r="CP2496" s="9"/>
      <c r="CQ2496" s="9"/>
      <c r="CR2496" s="9"/>
      <c r="CS2496" s="9"/>
      <c r="CT2496" s="9"/>
      <c r="CU2496" s="9"/>
      <c r="CV2496" s="9"/>
      <c r="CW2496" s="9"/>
      <c r="CX2496" s="9"/>
      <c r="CY2496" s="9"/>
      <c r="CZ2496" s="9"/>
      <c r="DA2496" s="9"/>
      <c r="DB2496" s="9"/>
      <c r="DC2496" s="9"/>
      <c r="DD2496" s="9"/>
      <c r="DE2496" s="9"/>
      <c r="DF2496" s="9"/>
      <c r="DG2496" s="9"/>
      <c r="DH2496" s="9"/>
      <c r="DI2496" s="9"/>
      <c r="DJ2496" s="9"/>
      <c r="DK2496" s="9"/>
      <c r="DL2496" s="9"/>
      <c r="DM2496" s="9"/>
      <c r="DN2496" s="9"/>
      <c r="DO2496" s="9"/>
      <c r="DP2496" s="9"/>
      <c r="DQ2496" s="9"/>
    </row>
    <row r="2497" spans="1:121" hidden="1">
      <c r="A2497" s="9"/>
      <c r="B2497" s="9"/>
      <c r="C2497" s="9"/>
      <c r="D2497" s="9"/>
      <c r="E2497" s="9"/>
      <c r="F2497" s="9"/>
      <c r="G2497" s="9"/>
      <c r="H2497" s="9"/>
      <c r="I2497" s="9"/>
      <c r="J2497" s="9"/>
      <c r="K2497" s="9"/>
      <c r="L2497" s="9"/>
      <c r="M2497" s="9"/>
      <c r="N2497" s="9"/>
      <c r="O2497" s="9"/>
      <c r="P2497" s="9"/>
      <c r="Q2497" s="9"/>
      <c r="R2497" s="9"/>
      <c r="S2497" s="9"/>
      <c r="T2497" s="9"/>
      <c r="U2497" s="9"/>
      <c r="V2497" s="9"/>
      <c r="W2497" s="9"/>
      <c r="X2497" s="9"/>
      <c r="Y2497" s="9"/>
      <c r="Z2497" s="9"/>
      <c r="AA2497" s="9"/>
      <c r="AB2497" s="9"/>
      <c r="AC2497" s="9"/>
      <c r="AD2497" s="9"/>
      <c r="AE2497" s="9"/>
      <c r="AF2497" s="9"/>
      <c r="AG2497" s="9"/>
      <c r="AH2497" s="9"/>
      <c r="AI2497" s="9"/>
      <c r="AJ2497" s="9"/>
      <c r="AK2497" s="9"/>
      <c r="AL2497" s="9"/>
      <c r="AM2497" s="9"/>
      <c r="AN2497" s="9"/>
      <c r="AO2497" s="9"/>
      <c r="AP2497" s="9"/>
      <c r="AQ2497" s="9"/>
      <c r="AR2497" s="9"/>
      <c r="AS2497" s="9"/>
      <c r="AT2497" s="9"/>
      <c r="AU2497" s="9"/>
      <c r="AV2497" s="9"/>
      <c r="AW2497" s="9"/>
      <c r="AX2497" s="9"/>
      <c r="AY2497" s="9"/>
      <c r="AZ2497" s="9"/>
      <c r="BA2497" s="9"/>
      <c r="BB2497" s="9"/>
      <c r="BC2497" s="9"/>
      <c r="BD2497" s="9"/>
      <c r="BE2497" s="9"/>
      <c r="BF2497" s="9"/>
      <c r="BG2497" s="9"/>
      <c r="BH2497" s="9"/>
      <c r="BI2497" s="9"/>
      <c r="BJ2497" s="9"/>
      <c r="BK2497" s="9"/>
      <c r="BL2497" s="9"/>
      <c r="BM2497" s="9"/>
      <c r="BN2497" s="9"/>
      <c r="BO2497" s="9"/>
      <c r="BP2497" s="9"/>
      <c r="BQ2497" s="9"/>
      <c r="BR2497" s="9"/>
      <c r="BS2497" s="9"/>
      <c r="BT2497" s="9"/>
      <c r="BU2497" s="9"/>
      <c r="BV2497" s="9"/>
      <c r="BW2497" s="9"/>
      <c r="BX2497" s="9"/>
      <c r="BY2497" s="9"/>
      <c r="BZ2497" s="9"/>
      <c r="CA2497" s="9"/>
      <c r="CB2497" s="9"/>
      <c r="CC2497" s="9"/>
      <c r="CD2497" s="9"/>
      <c r="CE2497" s="9"/>
      <c r="CF2497" s="9"/>
      <c r="CG2497" s="9"/>
      <c r="CH2497" s="9"/>
      <c r="CI2497" s="9"/>
      <c r="CJ2497" s="9"/>
      <c r="CK2497" s="9"/>
      <c r="CL2497" s="9"/>
      <c r="CM2497" s="9"/>
      <c r="CN2497" s="9"/>
      <c r="CO2497" s="9"/>
      <c r="CP2497" s="9"/>
      <c r="CQ2497" s="9"/>
      <c r="CR2497" s="9"/>
      <c r="CS2497" s="9"/>
      <c r="CT2497" s="9"/>
      <c r="CU2497" s="9"/>
      <c r="CV2497" s="9"/>
      <c r="CW2497" s="9"/>
      <c r="CX2497" s="9"/>
      <c r="CY2497" s="9"/>
      <c r="CZ2497" s="9"/>
      <c r="DA2497" s="9"/>
      <c r="DB2497" s="9"/>
      <c r="DC2497" s="9"/>
      <c r="DD2497" s="9"/>
      <c r="DE2497" s="9"/>
      <c r="DF2497" s="9"/>
      <c r="DG2497" s="9"/>
      <c r="DH2497" s="9"/>
      <c r="DI2497" s="9"/>
      <c r="DJ2497" s="9"/>
      <c r="DK2497" s="9"/>
      <c r="DL2497" s="9"/>
      <c r="DM2497" s="9"/>
      <c r="DN2497" s="9"/>
      <c r="DO2497" s="9"/>
      <c r="DP2497" s="9"/>
      <c r="DQ2497" s="9"/>
    </row>
    <row r="2498" spans="1:121" hidden="1">
      <c r="A2498" s="9"/>
      <c r="B2498" s="9"/>
      <c r="C2498" s="9"/>
      <c r="D2498" s="9"/>
      <c r="E2498" s="9"/>
      <c r="F2498" s="9"/>
      <c r="G2498" s="9"/>
      <c r="H2498" s="9"/>
      <c r="I2498" s="9"/>
      <c r="J2498" s="9"/>
      <c r="K2498" s="9"/>
      <c r="L2498" s="9"/>
      <c r="M2498" s="9"/>
      <c r="N2498" s="9"/>
      <c r="O2498" s="9"/>
      <c r="P2498" s="9"/>
      <c r="Q2498" s="9"/>
      <c r="R2498" s="9"/>
      <c r="S2498" s="9"/>
      <c r="T2498" s="9"/>
      <c r="U2498" s="9"/>
      <c r="V2498" s="9"/>
      <c r="W2498" s="9"/>
      <c r="X2498" s="9"/>
      <c r="Y2498" s="9"/>
      <c r="Z2498" s="9"/>
      <c r="AA2498" s="9"/>
      <c r="AB2498" s="9"/>
      <c r="AC2498" s="9"/>
      <c r="AD2498" s="9"/>
      <c r="AE2498" s="9"/>
      <c r="AF2498" s="9"/>
      <c r="AG2498" s="9"/>
      <c r="AH2498" s="9"/>
      <c r="AI2498" s="9"/>
      <c r="AJ2498" s="9"/>
      <c r="AK2498" s="9"/>
      <c r="AL2498" s="9"/>
      <c r="AM2498" s="9"/>
      <c r="AN2498" s="9"/>
      <c r="AO2498" s="9"/>
      <c r="AP2498" s="9"/>
      <c r="AQ2498" s="9"/>
      <c r="AR2498" s="9"/>
      <c r="AS2498" s="9"/>
      <c r="AT2498" s="9"/>
      <c r="AU2498" s="9"/>
      <c r="AV2498" s="9"/>
      <c r="AW2498" s="9"/>
      <c r="AX2498" s="9"/>
      <c r="AY2498" s="9"/>
      <c r="AZ2498" s="9"/>
      <c r="BA2498" s="9"/>
      <c r="BB2498" s="9"/>
      <c r="BC2498" s="9"/>
      <c r="BD2498" s="9"/>
      <c r="BE2498" s="9"/>
      <c r="BF2498" s="9"/>
      <c r="BG2498" s="9"/>
      <c r="BH2498" s="9"/>
      <c r="BI2498" s="9"/>
      <c r="BJ2498" s="9"/>
      <c r="BK2498" s="9"/>
      <c r="BL2498" s="9"/>
      <c r="BM2498" s="9"/>
      <c r="BN2498" s="9"/>
      <c r="BO2498" s="9"/>
      <c r="BP2498" s="9"/>
      <c r="BQ2498" s="9"/>
      <c r="BR2498" s="9"/>
      <c r="BS2498" s="9"/>
      <c r="BT2498" s="9"/>
      <c r="BU2498" s="9"/>
      <c r="BV2498" s="9"/>
      <c r="BW2498" s="9"/>
      <c r="BX2498" s="9"/>
      <c r="BY2498" s="9"/>
      <c r="BZ2498" s="9"/>
      <c r="CA2498" s="9"/>
      <c r="CB2498" s="9"/>
      <c r="CC2498" s="9"/>
      <c r="CD2498" s="9"/>
      <c r="CE2498" s="9"/>
      <c r="CF2498" s="9"/>
      <c r="CG2498" s="9"/>
      <c r="CH2498" s="9"/>
      <c r="CI2498" s="9"/>
      <c r="CJ2498" s="9"/>
      <c r="CK2498" s="9"/>
      <c r="CL2498" s="9"/>
      <c r="CM2498" s="9"/>
      <c r="CN2498" s="9"/>
      <c r="CO2498" s="9"/>
      <c r="CP2498" s="9"/>
      <c r="CQ2498" s="9"/>
      <c r="CR2498" s="9"/>
      <c r="CS2498" s="9"/>
      <c r="CT2498" s="9"/>
      <c r="CU2498" s="9"/>
      <c r="CV2498" s="9"/>
      <c r="CW2498" s="9"/>
      <c r="CX2498" s="9"/>
      <c r="CY2498" s="9"/>
      <c r="CZ2498" s="9"/>
      <c r="DA2498" s="9"/>
      <c r="DB2498" s="9"/>
      <c r="DC2498" s="9"/>
      <c r="DD2498" s="9"/>
      <c r="DE2498" s="9"/>
      <c r="DF2498" s="9"/>
      <c r="DG2498" s="9"/>
      <c r="DH2498" s="9"/>
      <c r="DI2498" s="9"/>
      <c r="DJ2498" s="9"/>
      <c r="DK2498" s="9"/>
      <c r="DL2498" s="9"/>
      <c r="DM2498" s="9"/>
      <c r="DN2498" s="9"/>
      <c r="DO2498" s="9"/>
      <c r="DP2498" s="9"/>
      <c r="DQ2498" s="9"/>
    </row>
    <row r="2499" spans="1:121" hidden="1">
      <c r="A2499" s="9"/>
      <c r="B2499" s="9"/>
      <c r="C2499" s="9"/>
      <c r="D2499" s="9"/>
      <c r="E2499" s="9"/>
      <c r="F2499" s="9"/>
      <c r="G2499" s="9"/>
      <c r="H2499" s="9"/>
      <c r="I2499" s="9"/>
      <c r="J2499" s="9"/>
      <c r="K2499" s="9"/>
      <c r="L2499" s="9"/>
      <c r="M2499" s="9"/>
      <c r="N2499" s="9"/>
      <c r="O2499" s="9"/>
      <c r="P2499" s="9"/>
      <c r="Q2499" s="9"/>
      <c r="R2499" s="9"/>
      <c r="S2499" s="9"/>
      <c r="T2499" s="9"/>
      <c r="U2499" s="9"/>
      <c r="V2499" s="9"/>
      <c r="W2499" s="9"/>
      <c r="X2499" s="9"/>
      <c r="Y2499" s="9"/>
      <c r="Z2499" s="9"/>
      <c r="AA2499" s="9"/>
      <c r="AB2499" s="9"/>
      <c r="AC2499" s="9"/>
      <c r="AD2499" s="9"/>
      <c r="AE2499" s="9"/>
      <c r="AF2499" s="9"/>
      <c r="AG2499" s="9"/>
      <c r="AH2499" s="9"/>
      <c r="AI2499" s="9"/>
      <c r="AJ2499" s="9"/>
      <c r="AK2499" s="9"/>
      <c r="AL2499" s="9"/>
      <c r="AM2499" s="9"/>
      <c r="AN2499" s="9"/>
      <c r="AO2499" s="9"/>
      <c r="AP2499" s="9"/>
      <c r="AQ2499" s="9"/>
      <c r="AR2499" s="9"/>
      <c r="AS2499" s="9"/>
      <c r="AT2499" s="9"/>
      <c r="AU2499" s="9"/>
      <c r="AV2499" s="9"/>
      <c r="AW2499" s="9"/>
      <c r="AX2499" s="9"/>
      <c r="AY2499" s="9"/>
      <c r="AZ2499" s="9"/>
      <c r="BA2499" s="9"/>
      <c r="BB2499" s="9"/>
      <c r="BC2499" s="9"/>
      <c r="BD2499" s="9"/>
      <c r="BE2499" s="9"/>
      <c r="BF2499" s="9"/>
      <c r="BG2499" s="9"/>
      <c r="BH2499" s="9"/>
      <c r="BI2499" s="9"/>
      <c r="BJ2499" s="9"/>
      <c r="BK2499" s="9"/>
      <c r="BL2499" s="9"/>
      <c r="BM2499" s="9"/>
      <c r="BN2499" s="9"/>
      <c r="BO2499" s="9"/>
      <c r="BP2499" s="9"/>
      <c r="BQ2499" s="9"/>
      <c r="BR2499" s="9"/>
      <c r="BS2499" s="9"/>
      <c r="BT2499" s="9"/>
      <c r="BU2499" s="9"/>
      <c r="BV2499" s="9"/>
      <c r="BW2499" s="9"/>
      <c r="BX2499" s="9"/>
      <c r="BY2499" s="9"/>
      <c r="BZ2499" s="9"/>
      <c r="CA2499" s="9"/>
      <c r="CB2499" s="9"/>
      <c r="CC2499" s="9"/>
      <c r="CD2499" s="9"/>
      <c r="CE2499" s="9"/>
      <c r="CF2499" s="9"/>
      <c r="CG2499" s="9"/>
      <c r="CH2499" s="9"/>
      <c r="CI2499" s="9"/>
      <c r="CJ2499" s="9"/>
    </row>
    <row r="2500" spans="1:121" hidden="1">
      <c r="A2500" s="9"/>
      <c r="B2500" s="9"/>
      <c r="C2500" s="9"/>
      <c r="D2500" s="9"/>
      <c r="E2500" s="9"/>
      <c r="F2500" s="9"/>
      <c r="G2500" s="9"/>
      <c r="H2500" s="9"/>
      <c r="I2500" s="9"/>
      <c r="J2500" s="9"/>
      <c r="K2500" s="9"/>
      <c r="L2500" s="9"/>
      <c r="M2500" s="9"/>
      <c r="N2500" s="9"/>
      <c r="O2500" s="9"/>
      <c r="P2500" s="9"/>
      <c r="Q2500" s="9"/>
      <c r="R2500" s="9"/>
      <c r="S2500" s="9"/>
      <c r="T2500" s="9"/>
      <c r="U2500" s="9"/>
      <c r="V2500" s="9"/>
      <c r="W2500" s="9"/>
      <c r="X2500" s="9"/>
      <c r="Y2500" s="9"/>
      <c r="Z2500" s="9"/>
      <c r="AA2500" s="9"/>
      <c r="AB2500" s="9"/>
      <c r="AC2500" s="9"/>
      <c r="AD2500" s="9"/>
      <c r="AE2500" s="9"/>
      <c r="AF2500" s="9"/>
      <c r="AG2500" s="9"/>
      <c r="AH2500" s="9"/>
      <c r="AI2500" s="9"/>
      <c r="AJ2500" s="9"/>
      <c r="AK2500" s="9"/>
      <c r="AL2500" s="9"/>
      <c r="AM2500" s="9"/>
      <c r="AN2500" s="9"/>
      <c r="AO2500" s="9"/>
      <c r="AP2500" s="9"/>
      <c r="AQ2500" s="9"/>
      <c r="AR2500" s="9"/>
      <c r="AS2500" s="9"/>
      <c r="AT2500" s="9"/>
      <c r="AU2500" s="9"/>
      <c r="AV2500" s="9"/>
      <c r="AW2500" s="9"/>
      <c r="AX2500" s="9"/>
      <c r="AY2500" s="9"/>
      <c r="AZ2500" s="9"/>
      <c r="BA2500" s="9"/>
      <c r="BB2500" s="9"/>
      <c r="BC2500" s="9"/>
      <c r="BD2500" s="9"/>
      <c r="BE2500" s="9"/>
      <c r="BF2500" s="9"/>
      <c r="BG2500" s="9"/>
      <c r="BH2500" s="9"/>
      <c r="BI2500" s="9"/>
      <c r="BJ2500" s="9"/>
      <c r="BK2500" s="9"/>
      <c r="BL2500" s="9"/>
      <c r="BM2500" s="9"/>
      <c r="BN2500" s="9"/>
      <c r="BO2500" s="9"/>
      <c r="BP2500" s="9"/>
      <c r="BQ2500" s="9"/>
      <c r="BR2500" s="9"/>
      <c r="BS2500" s="9"/>
      <c r="BT2500" s="9"/>
      <c r="BU2500" s="9"/>
      <c r="BV2500" s="9"/>
      <c r="BW2500" s="9"/>
      <c r="BX2500" s="9"/>
      <c r="BY2500" s="9"/>
      <c r="BZ2500" s="9"/>
      <c r="CA2500" s="9"/>
      <c r="CB2500" s="9"/>
      <c r="CC2500" s="9"/>
      <c r="CD2500" s="9"/>
      <c r="CE2500" s="9"/>
      <c r="CF2500" s="9"/>
      <c r="CG2500" s="9"/>
      <c r="CH2500" s="9"/>
      <c r="CI2500" s="9"/>
      <c r="CJ2500" s="9"/>
    </row>
    <row r="2501" spans="1:121" hidden="1">
      <c r="A2501" s="9"/>
      <c r="B2501" s="9"/>
      <c r="C2501" s="9"/>
      <c r="D2501" s="9"/>
      <c r="E2501" s="9"/>
      <c r="F2501" s="9"/>
      <c r="G2501" s="9"/>
      <c r="H2501" s="9"/>
      <c r="I2501" s="9"/>
      <c r="J2501" s="9"/>
      <c r="K2501" s="9"/>
      <c r="L2501" s="9"/>
      <c r="M2501" s="9"/>
      <c r="N2501" s="9"/>
      <c r="O2501" s="9"/>
      <c r="P2501" s="9"/>
      <c r="Q2501" s="9"/>
      <c r="R2501" s="9"/>
      <c r="S2501" s="9"/>
      <c r="T2501" s="9"/>
      <c r="U2501" s="9"/>
      <c r="V2501" s="9"/>
      <c r="W2501" s="9"/>
      <c r="X2501" s="9"/>
      <c r="Y2501" s="9"/>
      <c r="Z2501" s="9"/>
      <c r="AA2501" s="9"/>
      <c r="AB2501" s="9"/>
      <c r="AC2501" s="9"/>
      <c r="AD2501" s="9"/>
      <c r="AE2501" s="9"/>
      <c r="AF2501" s="9"/>
      <c r="AG2501" s="9"/>
      <c r="AH2501" s="9"/>
      <c r="AI2501" s="9"/>
      <c r="AJ2501" s="9"/>
      <c r="AK2501" s="9"/>
      <c r="AL2501" s="9"/>
      <c r="AM2501" s="9"/>
      <c r="AN2501" s="9"/>
      <c r="AO2501" s="9"/>
      <c r="AP2501" s="9"/>
      <c r="AQ2501" s="9"/>
      <c r="AR2501" s="9"/>
      <c r="AS2501" s="9"/>
      <c r="AT2501" s="9"/>
      <c r="AU2501" s="9"/>
      <c r="AV2501" s="9"/>
      <c r="AW2501" s="9"/>
      <c r="AX2501" s="9"/>
      <c r="AY2501" s="9"/>
      <c r="AZ2501" s="9"/>
      <c r="BA2501" s="9"/>
      <c r="BB2501" s="9"/>
      <c r="BC2501" s="9"/>
      <c r="BD2501" s="9"/>
      <c r="BE2501" s="9"/>
      <c r="BF2501" s="9"/>
      <c r="BG2501" s="9"/>
      <c r="BH2501" s="9"/>
      <c r="BI2501" s="9"/>
      <c r="BJ2501" s="9"/>
      <c r="BK2501" s="9"/>
      <c r="BL2501" s="9"/>
      <c r="BM2501" s="9"/>
      <c r="BN2501" s="9"/>
      <c r="BO2501" s="9"/>
      <c r="BP2501" s="9"/>
      <c r="BQ2501" s="9"/>
      <c r="BR2501" s="9"/>
      <c r="BS2501" s="9"/>
      <c r="BT2501" s="9"/>
      <c r="BU2501" s="9"/>
      <c r="BV2501" s="9"/>
      <c r="BW2501" s="9"/>
      <c r="BX2501" s="9"/>
      <c r="BY2501" s="9"/>
      <c r="BZ2501" s="9"/>
      <c r="CA2501" s="9"/>
      <c r="CB2501" s="9"/>
      <c r="CC2501" s="9"/>
      <c r="CD2501" s="9"/>
      <c r="CE2501" s="9"/>
      <c r="CF2501" s="9"/>
      <c r="CG2501" s="9"/>
      <c r="CH2501" s="9"/>
      <c r="CI2501" s="9"/>
      <c r="CJ2501" s="9"/>
    </row>
    <row r="2502" spans="1:121" hidden="1">
      <c r="A2502" s="9"/>
      <c r="B2502" s="9"/>
      <c r="C2502" s="9"/>
      <c r="D2502" s="9"/>
      <c r="E2502" s="9"/>
      <c r="F2502" s="9"/>
      <c r="G2502" s="9"/>
      <c r="H2502" s="9"/>
      <c r="I2502" s="9"/>
      <c r="J2502" s="9"/>
      <c r="K2502" s="9"/>
      <c r="L2502" s="9"/>
      <c r="M2502" s="9"/>
      <c r="N2502" s="9"/>
      <c r="O2502" s="9"/>
      <c r="P2502" s="9"/>
      <c r="Q2502" s="9"/>
      <c r="R2502" s="9"/>
      <c r="S2502" s="9"/>
      <c r="T2502" s="9"/>
      <c r="U2502" s="9"/>
      <c r="V2502" s="9"/>
      <c r="W2502" s="9"/>
      <c r="X2502" s="9"/>
      <c r="Y2502" s="9"/>
      <c r="Z2502" s="9"/>
      <c r="AA2502" s="9"/>
      <c r="AB2502" s="9"/>
      <c r="AC2502" s="9"/>
      <c r="AD2502" s="9"/>
      <c r="AE2502" s="9"/>
      <c r="AF2502" s="9"/>
      <c r="AG2502" s="9"/>
      <c r="AH2502" s="9"/>
      <c r="AI2502" s="9"/>
      <c r="AJ2502" s="9"/>
      <c r="AK2502" s="9"/>
      <c r="AL2502" s="9"/>
      <c r="AM2502" s="9"/>
      <c r="AN2502" s="9"/>
      <c r="AO2502" s="9"/>
      <c r="AP2502" s="9"/>
      <c r="AQ2502" s="9"/>
      <c r="AR2502" s="9"/>
      <c r="AS2502" s="9"/>
      <c r="AT2502" s="9"/>
      <c r="AU2502" s="9"/>
      <c r="AV2502" s="9"/>
      <c r="AW2502" s="9"/>
      <c r="AX2502" s="9"/>
      <c r="AY2502" s="9"/>
      <c r="AZ2502" s="9"/>
      <c r="BA2502" s="9"/>
      <c r="BB2502" s="9"/>
      <c r="BC2502" s="9"/>
      <c r="BD2502" s="9"/>
      <c r="BE2502" s="9"/>
      <c r="BF2502" s="9"/>
      <c r="BG2502" s="9"/>
      <c r="BH2502" s="9"/>
      <c r="BI2502" s="9"/>
      <c r="BJ2502" s="9"/>
      <c r="BK2502" s="9"/>
      <c r="BL2502" s="9"/>
      <c r="BM2502" s="9"/>
      <c r="BN2502" s="9"/>
      <c r="BO2502" s="9"/>
      <c r="BP2502" s="9"/>
      <c r="BQ2502" s="9"/>
      <c r="BR2502" s="9"/>
      <c r="BS2502" s="9"/>
      <c r="BT2502" s="9"/>
      <c r="BU2502" s="9"/>
      <c r="BV2502" s="9"/>
      <c r="BW2502" s="9"/>
      <c r="BX2502" s="9"/>
      <c r="BY2502" s="9"/>
      <c r="BZ2502" s="9"/>
      <c r="CA2502" s="9"/>
      <c r="CB2502" s="9"/>
      <c r="CC2502" s="9"/>
      <c r="CD2502" s="9"/>
      <c r="CE2502" s="9"/>
      <c r="CF2502" s="9"/>
      <c r="CG2502" s="9"/>
      <c r="CH2502" s="9"/>
      <c r="CI2502" s="9"/>
      <c r="CJ2502" s="9"/>
    </row>
    <row r="2503" spans="1:121" hidden="1">
      <c r="A2503" s="9"/>
      <c r="B2503" s="9"/>
      <c r="C2503" s="9"/>
      <c r="D2503" s="9"/>
      <c r="E2503" s="9"/>
      <c r="F2503" s="9"/>
      <c r="G2503" s="9"/>
      <c r="H2503" s="9"/>
      <c r="I2503" s="9"/>
      <c r="J2503" s="9"/>
      <c r="K2503" s="9"/>
      <c r="L2503" s="9"/>
      <c r="M2503" s="9"/>
      <c r="N2503" s="9"/>
      <c r="O2503" s="9"/>
      <c r="P2503" s="9"/>
      <c r="Q2503" s="9"/>
      <c r="R2503" s="9"/>
      <c r="S2503" s="9"/>
      <c r="T2503" s="9"/>
      <c r="U2503" s="9"/>
      <c r="V2503" s="9"/>
      <c r="W2503" s="9"/>
      <c r="X2503" s="9"/>
      <c r="Y2503" s="9"/>
      <c r="Z2503" s="9"/>
      <c r="AA2503" s="9"/>
      <c r="AB2503" s="9"/>
      <c r="AC2503" s="9"/>
      <c r="AD2503" s="9"/>
      <c r="AE2503" s="9"/>
      <c r="AF2503" s="9"/>
      <c r="AG2503" s="9"/>
      <c r="AH2503" s="9"/>
      <c r="AI2503" s="9"/>
      <c r="AJ2503" s="9"/>
      <c r="AK2503" s="9"/>
      <c r="AL2503" s="9"/>
      <c r="AM2503" s="9"/>
      <c r="AN2503" s="9"/>
      <c r="AO2503" s="9"/>
      <c r="AP2503" s="9"/>
      <c r="AQ2503" s="9"/>
      <c r="AR2503" s="9"/>
      <c r="AS2503" s="9"/>
      <c r="AT2503" s="9"/>
      <c r="AU2503" s="9"/>
      <c r="AV2503" s="9"/>
      <c r="AW2503" s="9"/>
      <c r="AX2503" s="9"/>
      <c r="AY2503" s="9"/>
      <c r="AZ2503" s="9"/>
      <c r="BA2503" s="9"/>
      <c r="BB2503" s="9"/>
      <c r="BC2503" s="9"/>
      <c r="BD2503" s="9"/>
      <c r="BE2503" s="9"/>
      <c r="BF2503" s="9"/>
      <c r="BG2503" s="9"/>
      <c r="BH2503" s="9"/>
      <c r="BI2503" s="9"/>
      <c r="BJ2503" s="9"/>
      <c r="BK2503" s="9"/>
      <c r="BL2503" s="9"/>
      <c r="BM2503" s="9"/>
      <c r="BN2503" s="9"/>
      <c r="BO2503" s="9"/>
      <c r="BP2503" s="9"/>
      <c r="BQ2503" s="9"/>
      <c r="BR2503" s="9"/>
      <c r="BS2503" s="9"/>
      <c r="BT2503" s="9"/>
      <c r="BU2503" s="9"/>
      <c r="BV2503" s="9"/>
      <c r="BW2503" s="9"/>
      <c r="BX2503" s="9"/>
      <c r="BY2503" s="9"/>
      <c r="BZ2503" s="9"/>
      <c r="CA2503" s="9"/>
      <c r="CB2503" s="9"/>
      <c r="CC2503" s="9"/>
      <c r="CD2503" s="9"/>
      <c r="CE2503" s="9"/>
      <c r="CF2503" s="9"/>
      <c r="CG2503" s="9"/>
      <c r="CH2503" s="9"/>
      <c r="CI2503" s="9"/>
      <c r="CJ2503" s="9"/>
    </row>
    <row r="2504" spans="1:121" hidden="1">
      <c r="A2504" s="9"/>
      <c r="B2504" s="9"/>
      <c r="C2504" s="9"/>
      <c r="D2504" s="9"/>
      <c r="E2504" s="9"/>
      <c r="F2504" s="9"/>
      <c r="G2504" s="9"/>
      <c r="H2504" s="9"/>
      <c r="I2504" s="9"/>
      <c r="J2504" s="9"/>
      <c r="K2504" s="9"/>
      <c r="L2504" s="9"/>
      <c r="M2504" s="9"/>
      <c r="N2504" s="9"/>
      <c r="O2504" s="9"/>
      <c r="P2504" s="9"/>
      <c r="Q2504" s="9"/>
      <c r="R2504" s="9"/>
      <c r="S2504" s="9"/>
      <c r="T2504" s="9"/>
      <c r="U2504" s="9"/>
      <c r="V2504" s="9"/>
      <c r="W2504" s="9"/>
      <c r="X2504" s="9"/>
      <c r="Y2504" s="9"/>
      <c r="Z2504" s="9"/>
      <c r="AA2504" s="9"/>
      <c r="AB2504" s="9"/>
      <c r="AC2504" s="9"/>
      <c r="AD2504" s="9"/>
      <c r="AE2504" s="9"/>
      <c r="AF2504" s="9"/>
      <c r="AG2504" s="9"/>
      <c r="AH2504" s="9"/>
      <c r="AI2504" s="9"/>
      <c r="AJ2504" s="9"/>
      <c r="AK2504" s="9"/>
      <c r="AL2504" s="9"/>
      <c r="AM2504" s="9"/>
      <c r="AN2504" s="9"/>
      <c r="AO2504" s="9"/>
      <c r="AP2504" s="9"/>
      <c r="AQ2504" s="9"/>
      <c r="AR2504" s="9"/>
      <c r="AS2504" s="9"/>
      <c r="AT2504" s="9"/>
      <c r="AU2504" s="9"/>
      <c r="AV2504" s="9"/>
      <c r="AW2504" s="9"/>
      <c r="AX2504" s="9"/>
      <c r="AY2504" s="9"/>
      <c r="AZ2504" s="9"/>
      <c r="BA2504" s="9"/>
      <c r="BB2504" s="9"/>
      <c r="BC2504" s="9"/>
      <c r="BD2504" s="9"/>
      <c r="BE2504" s="9"/>
      <c r="BF2504" s="9"/>
      <c r="BG2504" s="9"/>
      <c r="BH2504" s="9"/>
      <c r="BI2504" s="9"/>
      <c r="BJ2504" s="9"/>
      <c r="BK2504" s="9"/>
      <c r="BL2504" s="9"/>
      <c r="BM2504" s="9"/>
      <c r="BN2504" s="9"/>
      <c r="BO2504" s="9"/>
      <c r="BP2504" s="9"/>
      <c r="BQ2504" s="9"/>
      <c r="BR2504" s="9"/>
      <c r="BS2504" s="9"/>
      <c r="BT2504" s="9"/>
      <c r="BU2504" s="9"/>
      <c r="BV2504" s="9"/>
      <c r="BW2504" s="9"/>
      <c r="BX2504" s="9"/>
      <c r="BY2504" s="9"/>
      <c r="BZ2504" s="9"/>
      <c r="CA2504" s="9"/>
      <c r="CB2504" s="9"/>
      <c r="CC2504" s="9"/>
      <c r="CD2504" s="9"/>
      <c r="CE2504" s="9"/>
      <c r="CF2504" s="9"/>
      <c r="CG2504" s="9"/>
      <c r="CH2504" s="9"/>
      <c r="CI2504" s="9"/>
      <c r="CJ2504" s="9"/>
    </row>
    <row r="2505" spans="1:121" hidden="1">
      <c r="A2505" s="9"/>
      <c r="B2505" s="9"/>
      <c r="C2505" s="9"/>
      <c r="D2505" s="9"/>
      <c r="E2505" s="9"/>
      <c r="F2505" s="9"/>
      <c r="G2505" s="9"/>
      <c r="H2505" s="9"/>
      <c r="I2505" s="9"/>
      <c r="J2505" s="9"/>
      <c r="K2505" s="9"/>
      <c r="L2505" s="9"/>
      <c r="M2505" s="9"/>
      <c r="N2505" s="9"/>
      <c r="O2505" s="9"/>
      <c r="P2505" s="9"/>
      <c r="Q2505" s="9"/>
      <c r="R2505" s="9"/>
      <c r="S2505" s="9"/>
      <c r="T2505" s="9"/>
      <c r="U2505" s="9"/>
      <c r="V2505" s="9"/>
      <c r="W2505" s="9"/>
      <c r="X2505" s="9"/>
      <c r="Y2505" s="9"/>
      <c r="Z2505" s="9"/>
      <c r="AA2505" s="9"/>
      <c r="AB2505" s="9"/>
      <c r="AC2505" s="9"/>
      <c r="AD2505" s="9"/>
      <c r="AE2505" s="9"/>
      <c r="AF2505" s="9"/>
      <c r="AG2505" s="9"/>
      <c r="AH2505" s="9"/>
      <c r="AI2505" s="9"/>
      <c r="AJ2505" s="9"/>
      <c r="AK2505" s="9"/>
      <c r="AL2505" s="9"/>
      <c r="AM2505" s="9"/>
      <c r="AN2505" s="9"/>
      <c r="AO2505" s="9"/>
      <c r="AP2505" s="9"/>
      <c r="AQ2505" s="9"/>
      <c r="AR2505" s="9"/>
      <c r="AS2505" s="9"/>
      <c r="AT2505" s="9"/>
      <c r="AU2505" s="9"/>
      <c r="AV2505" s="9"/>
      <c r="AW2505" s="9"/>
      <c r="AX2505" s="9"/>
      <c r="AY2505" s="9"/>
      <c r="AZ2505" s="9"/>
      <c r="BA2505" s="9"/>
      <c r="BB2505" s="9"/>
      <c r="BC2505" s="9"/>
      <c r="BD2505" s="9"/>
      <c r="BE2505" s="9"/>
      <c r="BF2505" s="9"/>
      <c r="BG2505" s="9"/>
      <c r="BH2505" s="9"/>
      <c r="BI2505" s="9"/>
      <c r="BJ2505" s="9"/>
      <c r="BK2505" s="9"/>
      <c r="BL2505" s="9"/>
      <c r="BM2505" s="9"/>
      <c r="BN2505" s="9"/>
      <c r="BO2505" s="9"/>
      <c r="BP2505" s="9"/>
      <c r="BQ2505" s="9"/>
      <c r="BR2505" s="9"/>
      <c r="BS2505" s="9"/>
      <c r="BT2505" s="9"/>
      <c r="BU2505" s="9"/>
      <c r="BV2505" s="9"/>
      <c r="BW2505" s="9"/>
      <c r="BX2505" s="9"/>
      <c r="BY2505" s="9"/>
      <c r="BZ2505" s="9"/>
      <c r="CA2505" s="9"/>
      <c r="CB2505" s="9"/>
      <c r="CC2505" s="9"/>
      <c r="CD2505" s="9"/>
      <c r="CE2505" s="9"/>
      <c r="CF2505" s="9"/>
      <c r="CG2505" s="9"/>
      <c r="CH2505" s="9"/>
      <c r="CI2505" s="9"/>
      <c r="CJ2505" s="9"/>
    </row>
    <row r="2506" spans="1:121" hidden="1">
      <c r="A2506" s="9"/>
      <c r="B2506" s="9"/>
      <c r="C2506" s="9"/>
      <c r="D2506" s="9"/>
      <c r="E2506" s="9"/>
      <c r="F2506" s="9"/>
      <c r="G2506" s="9"/>
      <c r="H2506" s="9"/>
      <c r="I2506" s="9"/>
      <c r="J2506" s="9"/>
      <c r="K2506" s="9"/>
      <c r="L2506" s="9"/>
      <c r="M2506" s="9"/>
      <c r="N2506" s="9"/>
      <c r="O2506" s="9"/>
      <c r="P2506" s="9"/>
      <c r="Q2506" s="9"/>
      <c r="R2506" s="9"/>
      <c r="S2506" s="9"/>
      <c r="T2506" s="9"/>
      <c r="U2506" s="9"/>
      <c r="V2506" s="9"/>
      <c r="W2506" s="9"/>
      <c r="X2506" s="9"/>
      <c r="Y2506" s="9"/>
      <c r="Z2506" s="9"/>
      <c r="AA2506" s="9"/>
      <c r="AB2506" s="9"/>
      <c r="AC2506" s="9"/>
      <c r="AD2506" s="9"/>
      <c r="AE2506" s="9"/>
      <c r="AF2506" s="9"/>
      <c r="AG2506" s="9"/>
      <c r="AH2506" s="9"/>
      <c r="AI2506" s="9"/>
      <c r="AJ2506" s="9"/>
      <c r="AK2506" s="9"/>
      <c r="AL2506" s="9"/>
      <c r="AM2506" s="9"/>
      <c r="AN2506" s="9"/>
      <c r="AO2506" s="9"/>
      <c r="AP2506" s="9"/>
      <c r="AQ2506" s="9"/>
      <c r="AR2506" s="9"/>
      <c r="AS2506" s="9"/>
      <c r="AT2506" s="9"/>
      <c r="AU2506" s="9"/>
      <c r="AV2506" s="9"/>
      <c r="AW2506" s="9"/>
      <c r="AX2506" s="9"/>
      <c r="AY2506" s="9"/>
      <c r="AZ2506" s="9"/>
      <c r="BA2506" s="9"/>
      <c r="BB2506" s="9"/>
      <c r="BC2506" s="9"/>
      <c r="BD2506" s="9"/>
      <c r="BE2506" s="9"/>
      <c r="BF2506" s="9"/>
      <c r="BG2506" s="9"/>
      <c r="BH2506" s="9"/>
      <c r="BI2506" s="9"/>
      <c r="BJ2506" s="9"/>
      <c r="BK2506" s="9"/>
      <c r="BL2506" s="9"/>
      <c r="BM2506" s="9"/>
      <c r="BN2506" s="9"/>
      <c r="BO2506" s="9"/>
      <c r="BP2506" s="9"/>
      <c r="BQ2506" s="9"/>
      <c r="BR2506" s="9"/>
      <c r="BS2506" s="9"/>
      <c r="BT2506" s="9"/>
      <c r="BU2506" s="9"/>
      <c r="BV2506" s="9"/>
      <c r="BW2506" s="9"/>
      <c r="BX2506" s="9"/>
      <c r="BY2506" s="9"/>
      <c r="BZ2506" s="9"/>
      <c r="CA2506" s="9"/>
      <c r="CB2506" s="9"/>
      <c r="CC2506" s="9"/>
      <c r="CD2506" s="9"/>
      <c r="CE2506" s="9"/>
      <c r="CF2506" s="9"/>
      <c r="CG2506" s="9"/>
      <c r="CH2506" s="9"/>
      <c r="CI2506" s="9"/>
      <c r="CJ2506" s="9"/>
    </row>
    <row r="2507" spans="1:121" hidden="1">
      <c r="A2507" s="9"/>
      <c r="B2507" s="9"/>
      <c r="C2507" s="9"/>
      <c r="D2507" s="9"/>
      <c r="E2507" s="9"/>
      <c r="F2507" s="9"/>
      <c r="G2507" s="9"/>
      <c r="H2507" s="9"/>
      <c r="I2507" s="9"/>
      <c r="J2507" s="9"/>
      <c r="K2507" s="9"/>
      <c r="L2507" s="9"/>
      <c r="M2507" s="9"/>
      <c r="N2507" s="9"/>
      <c r="O2507" s="9"/>
      <c r="P2507" s="9"/>
      <c r="Q2507" s="9"/>
      <c r="R2507" s="9"/>
      <c r="S2507" s="9"/>
      <c r="T2507" s="9"/>
      <c r="U2507" s="9"/>
      <c r="V2507" s="9"/>
      <c r="W2507" s="9"/>
      <c r="X2507" s="9"/>
      <c r="Y2507" s="9"/>
      <c r="Z2507" s="9"/>
      <c r="AA2507" s="9"/>
      <c r="AB2507" s="9"/>
      <c r="AC2507" s="9"/>
      <c r="AD2507" s="9"/>
      <c r="AE2507" s="9"/>
      <c r="AF2507" s="9"/>
      <c r="AG2507" s="9"/>
      <c r="AH2507" s="9"/>
      <c r="AI2507" s="9"/>
      <c r="AJ2507" s="9"/>
      <c r="AK2507" s="9"/>
      <c r="AL2507" s="9"/>
      <c r="AM2507" s="9"/>
      <c r="AN2507" s="9"/>
      <c r="AO2507" s="9"/>
      <c r="AP2507" s="9"/>
      <c r="AQ2507" s="9"/>
      <c r="AR2507" s="9"/>
      <c r="AS2507" s="9"/>
      <c r="AT2507" s="9"/>
      <c r="AU2507" s="9"/>
      <c r="AV2507" s="9"/>
      <c r="AW2507" s="9"/>
      <c r="AX2507" s="9"/>
      <c r="AY2507" s="9"/>
      <c r="AZ2507" s="9"/>
      <c r="BA2507" s="9"/>
      <c r="BB2507" s="9"/>
      <c r="BC2507" s="9"/>
      <c r="BD2507" s="9"/>
      <c r="BE2507" s="9"/>
      <c r="BF2507" s="9"/>
      <c r="BG2507" s="9"/>
      <c r="BH2507" s="9"/>
      <c r="BI2507" s="9"/>
      <c r="BJ2507" s="9"/>
      <c r="BK2507" s="9"/>
      <c r="BL2507" s="9"/>
      <c r="BM2507" s="9"/>
      <c r="BN2507" s="9"/>
      <c r="BO2507" s="9"/>
      <c r="BP2507" s="9"/>
      <c r="BQ2507" s="9"/>
      <c r="BR2507" s="9"/>
      <c r="BS2507" s="9"/>
      <c r="BT2507" s="9"/>
      <c r="BU2507" s="9"/>
      <c r="BV2507" s="9"/>
      <c r="BW2507" s="9"/>
      <c r="BX2507" s="9"/>
      <c r="BY2507" s="9"/>
      <c r="BZ2507" s="9"/>
      <c r="CA2507" s="9"/>
      <c r="CB2507" s="9"/>
      <c r="CC2507" s="9"/>
      <c r="CD2507" s="9"/>
      <c r="CE2507" s="9"/>
      <c r="CF2507" s="9"/>
      <c r="CG2507" s="9"/>
      <c r="CH2507" s="9"/>
      <c r="CI2507" s="9"/>
      <c r="CJ2507" s="9"/>
    </row>
    <row r="2508" spans="1:121" hidden="1">
      <c r="A2508" s="9"/>
      <c r="B2508" s="9"/>
      <c r="C2508" s="9"/>
      <c r="D2508" s="9"/>
      <c r="E2508" s="9"/>
      <c r="F2508" s="9"/>
      <c r="G2508" s="9"/>
      <c r="H2508" s="9"/>
      <c r="I2508" s="9"/>
      <c r="J2508" s="9"/>
      <c r="K2508" s="9"/>
      <c r="L2508" s="9"/>
      <c r="M2508" s="9"/>
      <c r="N2508" s="9"/>
      <c r="O2508" s="9"/>
      <c r="P2508" s="9"/>
      <c r="Q2508" s="9"/>
      <c r="R2508" s="9"/>
      <c r="S2508" s="9"/>
      <c r="T2508" s="9"/>
      <c r="U2508" s="9"/>
      <c r="V2508" s="9"/>
      <c r="W2508" s="9"/>
      <c r="X2508" s="9"/>
      <c r="Y2508" s="9"/>
      <c r="Z2508" s="9"/>
      <c r="AA2508" s="9"/>
      <c r="AB2508" s="9"/>
      <c r="AC2508" s="9"/>
      <c r="AD2508" s="9"/>
      <c r="AE2508" s="9"/>
      <c r="AF2508" s="9"/>
      <c r="AG2508" s="9"/>
      <c r="AH2508" s="9"/>
      <c r="AI2508" s="9"/>
      <c r="AJ2508" s="9"/>
      <c r="AK2508" s="9"/>
      <c r="AL2508" s="9"/>
      <c r="AM2508" s="9"/>
      <c r="AN2508" s="9"/>
      <c r="AO2508" s="9"/>
      <c r="AP2508" s="9"/>
      <c r="AQ2508" s="9"/>
      <c r="AR2508" s="9"/>
      <c r="AS2508" s="9"/>
      <c r="AT2508" s="9"/>
      <c r="AU2508" s="9"/>
      <c r="AV2508" s="9"/>
      <c r="AW2508" s="9"/>
      <c r="AX2508" s="9"/>
      <c r="AY2508" s="9"/>
      <c r="AZ2508" s="9"/>
      <c r="BA2508" s="9"/>
      <c r="BB2508" s="9"/>
      <c r="BC2508" s="9"/>
      <c r="BD2508" s="9"/>
      <c r="BE2508" s="9"/>
      <c r="BF2508" s="9"/>
      <c r="BG2508" s="9"/>
      <c r="BH2508" s="9"/>
      <c r="BI2508" s="9"/>
      <c r="BJ2508" s="9"/>
      <c r="BK2508" s="9"/>
      <c r="BL2508" s="9"/>
      <c r="BM2508" s="9"/>
      <c r="BN2508" s="9"/>
      <c r="BO2508" s="9"/>
      <c r="BP2508" s="9"/>
      <c r="BQ2508" s="9"/>
      <c r="BR2508" s="9"/>
      <c r="BS2508" s="9"/>
      <c r="BT2508" s="9"/>
      <c r="BU2508" s="9"/>
      <c r="BV2508" s="9"/>
      <c r="BW2508" s="9"/>
      <c r="BX2508" s="9"/>
      <c r="BY2508" s="9"/>
      <c r="BZ2508" s="9"/>
      <c r="CA2508" s="9"/>
      <c r="CB2508" s="9"/>
      <c r="CC2508" s="9"/>
      <c r="CD2508" s="9"/>
      <c r="CE2508" s="9"/>
      <c r="CF2508" s="9"/>
      <c r="CG2508" s="9"/>
      <c r="CH2508" s="9"/>
      <c r="CI2508" s="9"/>
      <c r="CJ2508" s="9"/>
    </row>
    <row r="2509" spans="1:121" hidden="1">
      <c r="A2509" s="9"/>
      <c r="B2509" s="9"/>
      <c r="C2509" s="9"/>
      <c r="D2509" s="9"/>
      <c r="E2509" s="9"/>
      <c r="F2509" s="9"/>
      <c r="G2509" s="9"/>
      <c r="H2509" s="9"/>
      <c r="I2509" s="9"/>
      <c r="J2509" s="9"/>
      <c r="K2509" s="9"/>
      <c r="L2509" s="9"/>
      <c r="M2509" s="9"/>
      <c r="N2509" s="9"/>
      <c r="O2509" s="9"/>
      <c r="P2509" s="9"/>
      <c r="Q2509" s="9"/>
      <c r="R2509" s="9"/>
      <c r="S2509" s="9"/>
      <c r="T2509" s="9"/>
      <c r="U2509" s="9"/>
      <c r="V2509" s="9"/>
      <c r="W2509" s="9"/>
      <c r="X2509" s="9"/>
      <c r="Y2509" s="9"/>
      <c r="Z2509" s="9"/>
      <c r="AA2509" s="9"/>
      <c r="AB2509" s="9"/>
      <c r="AC2509" s="9"/>
      <c r="AD2509" s="9"/>
      <c r="AE2509" s="9"/>
      <c r="AF2509" s="9"/>
      <c r="AG2509" s="9"/>
      <c r="AH2509" s="9"/>
      <c r="AI2509" s="9"/>
      <c r="AJ2509" s="9"/>
      <c r="AK2509" s="9"/>
      <c r="AL2509" s="9"/>
      <c r="AM2509" s="9"/>
      <c r="AN2509" s="9"/>
      <c r="AO2509" s="9"/>
      <c r="AP2509" s="9"/>
      <c r="AQ2509" s="9"/>
      <c r="AR2509" s="9"/>
      <c r="AS2509" s="9"/>
      <c r="AT2509" s="9"/>
      <c r="AU2509" s="9"/>
      <c r="AV2509" s="9"/>
      <c r="AW2509" s="9"/>
      <c r="AX2509" s="9"/>
      <c r="AY2509" s="9"/>
      <c r="AZ2509" s="9"/>
      <c r="BA2509" s="9"/>
      <c r="BB2509" s="9"/>
      <c r="BC2509" s="9"/>
      <c r="BD2509" s="9"/>
      <c r="BE2509" s="9"/>
      <c r="BF2509" s="9"/>
      <c r="BG2509" s="9"/>
      <c r="BH2509" s="9"/>
      <c r="BI2509" s="9"/>
      <c r="BJ2509" s="9"/>
      <c r="BK2509" s="9"/>
      <c r="BL2509" s="9"/>
      <c r="BM2509" s="9"/>
      <c r="BN2509" s="9"/>
      <c r="BO2509" s="9"/>
      <c r="BP2509" s="9"/>
      <c r="BQ2509" s="9"/>
      <c r="BR2509" s="9"/>
      <c r="BS2509" s="9"/>
      <c r="BT2509" s="9"/>
      <c r="BU2509" s="9"/>
      <c r="BV2509" s="9"/>
      <c r="BW2509" s="9"/>
      <c r="BX2509" s="9"/>
      <c r="BY2509" s="9"/>
      <c r="BZ2509" s="9"/>
      <c r="CA2509" s="9"/>
      <c r="CB2509" s="9"/>
      <c r="CC2509" s="9"/>
      <c r="CD2509" s="9"/>
      <c r="CE2509" s="9"/>
      <c r="CF2509" s="9"/>
      <c r="CG2509" s="9"/>
      <c r="CH2509" s="9"/>
      <c r="CI2509" s="9"/>
      <c r="CJ2509" s="9"/>
    </row>
    <row r="2510" spans="1:121" hidden="1">
      <c r="A2510" s="9"/>
      <c r="B2510" s="9"/>
      <c r="C2510" s="9"/>
      <c r="D2510" s="9"/>
      <c r="E2510" s="9"/>
      <c r="F2510" s="9"/>
      <c r="G2510" s="9"/>
      <c r="H2510" s="9"/>
      <c r="I2510" s="9"/>
      <c r="J2510" s="9"/>
      <c r="K2510" s="9"/>
      <c r="L2510" s="9"/>
      <c r="M2510" s="9"/>
      <c r="N2510" s="9"/>
      <c r="O2510" s="9"/>
      <c r="P2510" s="9"/>
      <c r="Q2510" s="9"/>
      <c r="R2510" s="9"/>
      <c r="S2510" s="9"/>
      <c r="T2510" s="9"/>
      <c r="U2510" s="9"/>
      <c r="V2510" s="9"/>
      <c r="W2510" s="9"/>
      <c r="X2510" s="9"/>
      <c r="Y2510" s="9"/>
      <c r="Z2510" s="9"/>
      <c r="AA2510" s="9"/>
      <c r="AB2510" s="9"/>
      <c r="AC2510" s="9"/>
      <c r="AD2510" s="9"/>
      <c r="AE2510" s="9"/>
      <c r="AF2510" s="9"/>
      <c r="AG2510" s="9"/>
      <c r="AH2510" s="9"/>
      <c r="AI2510" s="9"/>
      <c r="AJ2510" s="9"/>
      <c r="AK2510" s="9"/>
      <c r="AL2510" s="9"/>
      <c r="AM2510" s="9"/>
      <c r="AN2510" s="9"/>
      <c r="AO2510" s="9"/>
      <c r="AP2510" s="9"/>
      <c r="AQ2510" s="9"/>
      <c r="AR2510" s="9"/>
      <c r="AS2510" s="9"/>
      <c r="AT2510" s="9"/>
      <c r="AU2510" s="9"/>
      <c r="AV2510" s="9"/>
      <c r="AW2510" s="9"/>
      <c r="AX2510" s="9"/>
      <c r="AY2510" s="9"/>
      <c r="AZ2510" s="9"/>
      <c r="BA2510" s="9"/>
      <c r="BB2510" s="9"/>
      <c r="BC2510" s="9"/>
      <c r="BD2510" s="9"/>
      <c r="BE2510" s="9"/>
      <c r="BF2510" s="9"/>
      <c r="BG2510" s="9"/>
      <c r="BH2510" s="9"/>
      <c r="BI2510" s="9"/>
      <c r="BJ2510" s="9"/>
      <c r="BK2510" s="9"/>
      <c r="BL2510" s="9"/>
      <c r="BM2510" s="9"/>
      <c r="BN2510" s="9"/>
      <c r="BO2510" s="9"/>
      <c r="BP2510" s="9"/>
      <c r="BQ2510" s="9"/>
      <c r="BR2510" s="9"/>
      <c r="BS2510" s="9"/>
      <c r="BT2510" s="9"/>
      <c r="BU2510" s="9"/>
      <c r="BV2510" s="9"/>
      <c r="BW2510" s="9"/>
      <c r="BX2510" s="9"/>
      <c r="BY2510" s="9"/>
      <c r="BZ2510" s="9"/>
      <c r="CA2510" s="9"/>
      <c r="CB2510" s="9"/>
      <c r="CC2510" s="9"/>
      <c r="CD2510" s="9"/>
      <c r="CE2510" s="9"/>
      <c r="CF2510" s="9"/>
      <c r="CG2510" s="9"/>
      <c r="CH2510" s="9"/>
      <c r="CI2510" s="9"/>
      <c r="CJ2510" s="9"/>
    </row>
    <row r="2511" spans="1:121" hidden="1">
      <c r="A2511" s="9"/>
      <c r="B2511" s="9"/>
      <c r="C2511" s="9"/>
      <c r="D2511" s="9"/>
      <c r="E2511" s="9"/>
      <c r="F2511" s="9"/>
      <c r="G2511" s="9"/>
      <c r="H2511" s="9"/>
      <c r="I2511" s="9"/>
      <c r="J2511" s="9"/>
      <c r="K2511" s="9"/>
      <c r="L2511" s="9"/>
      <c r="M2511" s="9"/>
      <c r="N2511" s="9"/>
      <c r="O2511" s="9"/>
      <c r="P2511" s="9"/>
      <c r="Q2511" s="9"/>
      <c r="R2511" s="9"/>
      <c r="S2511" s="9"/>
      <c r="T2511" s="9"/>
      <c r="U2511" s="9"/>
      <c r="V2511" s="9"/>
      <c r="W2511" s="9"/>
      <c r="X2511" s="9"/>
      <c r="Y2511" s="9"/>
      <c r="Z2511" s="9"/>
      <c r="AA2511" s="9"/>
      <c r="AB2511" s="9"/>
      <c r="AC2511" s="9"/>
      <c r="AD2511" s="9"/>
      <c r="AE2511" s="9"/>
      <c r="AF2511" s="9"/>
      <c r="AG2511" s="9"/>
      <c r="AH2511" s="9"/>
      <c r="AI2511" s="9"/>
      <c r="AJ2511" s="9"/>
      <c r="AK2511" s="9"/>
      <c r="AL2511" s="9"/>
      <c r="AM2511" s="9"/>
      <c r="AN2511" s="9"/>
      <c r="AO2511" s="9"/>
      <c r="AP2511" s="9"/>
      <c r="AQ2511" s="9"/>
      <c r="AR2511" s="9"/>
      <c r="AS2511" s="9"/>
      <c r="AT2511" s="9"/>
      <c r="AU2511" s="9"/>
      <c r="AV2511" s="9"/>
      <c r="AW2511" s="9"/>
      <c r="AX2511" s="9"/>
      <c r="AY2511" s="9"/>
      <c r="AZ2511" s="9"/>
      <c r="BA2511" s="9"/>
      <c r="BB2511" s="9"/>
      <c r="BC2511" s="9"/>
      <c r="BD2511" s="9"/>
      <c r="BE2511" s="9"/>
      <c r="BF2511" s="9"/>
      <c r="BG2511" s="9"/>
      <c r="BH2511" s="9"/>
      <c r="BI2511" s="9"/>
      <c r="BJ2511" s="9"/>
      <c r="BK2511" s="9"/>
      <c r="BL2511" s="9"/>
      <c r="BM2511" s="9"/>
      <c r="BN2511" s="9"/>
      <c r="BO2511" s="9"/>
      <c r="BP2511" s="9"/>
      <c r="BQ2511" s="9"/>
      <c r="BR2511" s="9"/>
      <c r="BS2511" s="9"/>
      <c r="BT2511" s="9"/>
      <c r="BU2511" s="9"/>
      <c r="BV2511" s="9"/>
      <c r="BW2511" s="9"/>
      <c r="BX2511" s="9"/>
      <c r="BY2511" s="9"/>
      <c r="BZ2511" s="9"/>
      <c r="CA2511" s="9"/>
      <c r="CB2511" s="9"/>
      <c r="CC2511" s="9"/>
      <c r="CD2511" s="9"/>
      <c r="CE2511" s="9"/>
      <c r="CF2511" s="9"/>
      <c r="CG2511" s="9"/>
      <c r="CH2511" s="9"/>
      <c r="CI2511" s="9"/>
      <c r="CJ2511" s="9"/>
    </row>
    <row r="2512" spans="1:121" hidden="1">
      <c r="A2512" s="9"/>
      <c r="B2512" s="9"/>
      <c r="C2512" s="9"/>
      <c r="D2512" s="9"/>
      <c r="E2512" s="9"/>
      <c r="F2512" s="9"/>
      <c r="G2512" s="9"/>
      <c r="H2512" s="9"/>
      <c r="I2512" s="9"/>
      <c r="J2512" s="9"/>
      <c r="K2512" s="9"/>
      <c r="L2512" s="9"/>
      <c r="M2512" s="9"/>
      <c r="N2512" s="9"/>
      <c r="O2512" s="9"/>
      <c r="P2512" s="9"/>
      <c r="Q2512" s="9"/>
      <c r="R2512" s="9"/>
      <c r="S2512" s="9"/>
      <c r="T2512" s="9"/>
      <c r="U2512" s="9"/>
      <c r="V2512" s="9"/>
      <c r="W2512" s="9"/>
      <c r="X2512" s="9"/>
      <c r="Y2512" s="9"/>
      <c r="Z2512" s="9"/>
      <c r="AA2512" s="9"/>
      <c r="AB2512" s="9"/>
      <c r="AC2512" s="9"/>
      <c r="AD2512" s="9"/>
      <c r="AE2512" s="9"/>
      <c r="AF2512" s="9"/>
      <c r="AG2512" s="9"/>
      <c r="AH2512" s="9"/>
      <c r="AI2512" s="9"/>
      <c r="AJ2512" s="9"/>
      <c r="AK2512" s="9"/>
      <c r="AL2512" s="9"/>
      <c r="AM2512" s="9"/>
      <c r="AN2512" s="9"/>
      <c r="AO2512" s="9"/>
      <c r="AP2512" s="9"/>
      <c r="AQ2512" s="9"/>
      <c r="AR2512" s="9"/>
      <c r="AS2512" s="9"/>
      <c r="AT2512" s="9"/>
      <c r="AU2512" s="9"/>
      <c r="AV2512" s="9"/>
      <c r="AW2512" s="9"/>
      <c r="AX2512" s="9"/>
      <c r="AY2512" s="9"/>
      <c r="AZ2512" s="9"/>
      <c r="BA2512" s="9"/>
      <c r="BB2512" s="9"/>
      <c r="BC2512" s="9"/>
      <c r="BD2512" s="9"/>
      <c r="BE2512" s="9"/>
      <c r="BF2512" s="9"/>
      <c r="BG2512" s="9"/>
      <c r="BH2512" s="9"/>
      <c r="BI2512" s="9"/>
      <c r="BJ2512" s="9"/>
      <c r="BK2512" s="9"/>
      <c r="BL2512" s="9"/>
      <c r="BM2512" s="9"/>
      <c r="BN2512" s="9"/>
      <c r="BO2512" s="9"/>
      <c r="BP2512" s="9"/>
      <c r="BQ2512" s="9"/>
      <c r="BR2512" s="9"/>
      <c r="BS2512" s="9"/>
      <c r="BT2512" s="9"/>
      <c r="BU2512" s="9"/>
      <c r="BV2512" s="9"/>
      <c r="BW2512" s="9"/>
      <c r="BX2512" s="9"/>
      <c r="BY2512" s="9"/>
      <c r="BZ2512" s="9"/>
      <c r="CA2512" s="9"/>
      <c r="CB2512" s="9"/>
      <c r="CC2512" s="9"/>
      <c r="CD2512" s="9"/>
      <c r="CE2512" s="9"/>
      <c r="CF2512" s="9"/>
      <c r="CG2512" s="9"/>
      <c r="CH2512" s="9"/>
      <c r="CI2512" s="9"/>
      <c r="CJ2512" s="9"/>
    </row>
    <row r="2513" spans="1:88" hidden="1">
      <c r="A2513" s="9"/>
      <c r="B2513" s="9"/>
      <c r="C2513" s="9"/>
      <c r="D2513" s="9"/>
      <c r="E2513" s="9"/>
      <c r="F2513" s="9"/>
      <c r="G2513" s="9"/>
      <c r="H2513" s="9"/>
      <c r="I2513" s="9"/>
      <c r="J2513" s="9"/>
      <c r="K2513" s="9"/>
      <c r="L2513" s="9"/>
      <c r="M2513" s="9"/>
      <c r="N2513" s="9"/>
      <c r="O2513" s="9"/>
      <c r="P2513" s="9"/>
      <c r="Q2513" s="9"/>
      <c r="R2513" s="9"/>
      <c r="S2513" s="9"/>
      <c r="T2513" s="9"/>
      <c r="U2513" s="9"/>
      <c r="V2513" s="9"/>
      <c r="W2513" s="9"/>
      <c r="X2513" s="9"/>
      <c r="Y2513" s="9"/>
      <c r="Z2513" s="9"/>
      <c r="AA2513" s="9"/>
      <c r="AB2513" s="9"/>
      <c r="AC2513" s="9"/>
      <c r="AD2513" s="9"/>
      <c r="AE2513" s="9"/>
      <c r="AF2513" s="9"/>
      <c r="AG2513" s="9"/>
      <c r="AH2513" s="9"/>
      <c r="AI2513" s="9"/>
      <c r="AJ2513" s="9"/>
      <c r="AK2513" s="9"/>
      <c r="AL2513" s="9"/>
      <c r="AM2513" s="9"/>
      <c r="AN2513" s="9"/>
      <c r="AO2513" s="9"/>
      <c r="AP2513" s="9"/>
      <c r="AQ2513" s="9"/>
      <c r="AR2513" s="9"/>
      <c r="AS2513" s="9"/>
      <c r="AT2513" s="9"/>
      <c r="AU2513" s="9"/>
      <c r="AV2513" s="9"/>
      <c r="AW2513" s="9"/>
      <c r="AX2513" s="9"/>
      <c r="AY2513" s="9"/>
      <c r="AZ2513" s="9"/>
      <c r="BA2513" s="9"/>
      <c r="BB2513" s="9"/>
      <c r="BC2513" s="9"/>
      <c r="BD2513" s="9"/>
      <c r="BE2513" s="9"/>
      <c r="BF2513" s="9"/>
      <c r="BG2513" s="9"/>
      <c r="BH2513" s="9"/>
      <c r="BI2513" s="9"/>
      <c r="BJ2513" s="9"/>
      <c r="BK2513" s="9"/>
      <c r="BL2513" s="9"/>
      <c r="BM2513" s="9"/>
      <c r="BN2513" s="9"/>
      <c r="BO2513" s="9"/>
      <c r="BP2513" s="9"/>
      <c r="BQ2513" s="9"/>
      <c r="BR2513" s="9"/>
      <c r="BS2513" s="9"/>
      <c r="BT2513" s="9"/>
      <c r="BU2513" s="9"/>
      <c r="BV2513" s="9"/>
      <c r="BW2513" s="9"/>
      <c r="BX2513" s="9"/>
      <c r="BY2513" s="9"/>
      <c r="BZ2513" s="9"/>
      <c r="CA2513" s="9"/>
      <c r="CB2513" s="9"/>
      <c r="CC2513" s="9"/>
      <c r="CD2513" s="9"/>
      <c r="CE2513" s="9"/>
      <c r="CF2513" s="9"/>
      <c r="CG2513" s="9"/>
      <c r="CH2513" s="9"/>
      <c r="CI2513" s="9"/>
      <c r="CJ2513" s="9"/>
    </row>
    <row r="2514" spans="1:88" hidden="1">
      <c r="A2514" s="9"/>
      <c r="B2514" s="9"/>
      <c r="C2514" s="9"/>
      <c r="D2514" s="9"/>
      <c r="E2514" s="9"/>
      <c r="F2514" s="9"/>
      <c r="G2514" s="9"/>
      <c r="H2514" s="9"/>
      <c r="I2514" s="9"/>
      <c r="J2514" s="9"/>
      <c r="K2514" s="9"/>
      <c r="L2514" s="9"/>
      <c r="M2514" s="9"/>
      <c r="N2514" s="9"/>
      <c r="O2514" s="9"/>
      <c r="P2514" s="9"/>
      <c r="Q2514" s="9"/>
      <c r="R2514" s="9"/>
      <c r="S2514" s="9"/>
      <c r="T2514" s="9"/>
      <c r="U2514" s="9"/>
      <c r="V2514" s="9"/>
      <c r="W2514" s="9"/>
      <c r="X2514" s="9"/>
      <c r="Y2514" s="9"/>
      <c r="Z2514" s="9"/>
      <c r="AA2514" s="9"/>
      <c r="AB2514" s="9"/>
      <c r="AC2514" s="9"/>
      <c r="AD2514" s="9"/>
      <c r="AE2514" s="9"/>
      <c r="AF2514" s="9"/>
      <c r="AG2514" s="9"/>
      <c r="AH2514" s="9"/>
      <c r="AI2514" s="9"/>
      <c r="AJ2514" s="9"/>
      <c r="AK2514" s="9"/>
      <c r="AL2514" s="9"/>
      <c r="AM2514" s="9"/>
      <c r="AN2514" s="9"/>
      <c r="AO2514" s="9"/>
      <c r="AP2514" s="9"/>
      <c r="AQ2514" s="9"/>
      <c r="AR2514" s="9"/>
      <c r="AS2514" s="9"/>
      <c r="AT2514" s="9"/>
      <c r="AU2514" s="9"/>
      <c r="AV2514" s="9"/>
      <c r="AW2514" s="9"/>
      <c r="AX2514" s="9"/>
      <c r="AY2514" s="9"/>
      <c r="AZ2514" s="9"/>
      <c r="BA2514" s="9"/>
      <c r="BB2514" s="9"/>
      <c r="BC2514" s="9"/>
      <c r="BD2514" s="9"/>
      <c r="BE2514" s="9"/>
      <c r="BF2514" s="9"/>
      <c r="BG2514" s="9"/>
      <c r="BH2514" s="9"/>
      <c r="BI2514" s="9"/>
      <c r="BJ2514" s="9"/>
      <c r="BK2514" s="9"/>
      <c r="BL2514" s="9"/>
      <c r="BM2514" s="9"/>
      <c r="BN2514" s="9"/>
      <c r="BO2514" s="9"/>
      <c r="BP2514" s="9"/>
      <c r="BQ2514" s="9"/>
      <c r="BR2514" s="9"/>
      <c r="BS2514" s="9"/>
      <c r="BT2514" s="9"/>
      <c r="BU2514" s="9"/>
      <c r="BV2514" s="9"/>
      <c r="BW2514" s="9"/>
      <c r="BX2514" s="9"/>
      <c r="BY2514" s="9"/>
      <c r="BZ2514" s="9"/>
      <c r="CA2514" s="9"/>
      <c r="CB2514" s="9"/>
      <c r="CC2514" s="9"/>
      <c r="CD2514" s="9"/>
      <c r="CE2514" s="9"/>
      <c r="CF2514" s="9"/>
      <c r="CG2514" s="9"/>
      <c r="CH2514" s="9"/>
      <c r="CI2514" s="9"/>
      <c r="CJ2514" s="9"/>
    </row>
    <row r="2515" spans="1:88" hidden="1">
      <c r="A2515" s="9"/>
      <c r="B2515" s="9"/>
      <c r="C2515" s="9"/>
      <c r="D2515" s="9"/>
      <c r="E2515" s="9"/>
      <c r="F2515" s="9"/>
      <c r="G2515" s="9"/>
      <c r="H2515" s="9"/>
      <c r="I2515" s="9"/>
      <c r="J2515" s="9"/>
      <c r="K2515" s="9"/>
      <c r="L2515" s="9"/>
      <c r="M2515" s="9"/>
      <c r="N2515" s="9"/>
      <c r="O2515" s="9"/>
      <c r="P2515" s="9"/>
      <c r="Q2515" s="9"/>
      <c r="R2515" s="9"/>
      <c r="S2515" s="9"/>
      <c r="T2515" s="9"/>
      <c r="U2515" s="9"/>
      <c r="V2515" s="9"/>
      <c r="W2515" s="9"/>
      <c r="X2515" s="9"/>
      <c r="Y2515" s="9"/>
      <c r="Z2515" s="9"/>
      <c r="AA2515" s="9"/>
      <c r="AB2515" s="9"/>
      <c r="AC2515" s="9"/>
      <c r="AD2515" s="9"/>
      <c r="AE2515" s="9"/>
      <c r="AF2515" s="9"/>
      <c r="AG2515" s="9"/>
      <c r="AH2515" s="9"/>
      <c r="AI2515" s="9"/>
      <c r="AJ2515" s="9"/>
      <c r="AK2515" s="9"/>
      <c r="AL2515" s="9"/>
      <c r="AM2515" s="9"/>
      <c r="AN2515" s="9"/>
      <c r="AO2515" s="9"/>
      <c r="AP2515" s="9"/>
      <c r="AQ2515" s="9"/>
      <c r="AR2515" s="9"/>
      <c r="AS2515" s="9"/>
      <c r="AT2515" s="9"/>
      <c r="AU2515" s="9"/>
      <c r="AV2515" s="9"/>
      <c r="AW2515" s="9"/>
      <c r="AX2515" s="9"/>
      <c r="AY2515" s="9"/>
      <c r="AZ2515" s="9"/>
      <c r="BA2515" s="9"/>
      <c r="BB2515" s="9"/>
      <c r="BC2515" s="9"/>
      <c r="BD2515" s="9"/>
      <c r="BE2515" s="9"/>
      <c r="BF2515" s="9"/>
      <c r="BG2515" s="9"/>
      <c r="BH2515" s="9"/>
      <c r="BI2515" s="9"/>
      <c r="BJ2515" s="9"/>
      <c r="BK2515" s="9"/>
      <c r="BL2515" s="9"/>
      <c r="BM2515" s="9"/>
      <c r="BN2515" s="9"/>
      <c r="BO2515" s="9"/>
      <c r="BP2515" s="9"/>
      <c r="BQ2515" s="9"/>
      <c r="BR2515" s="9"/>
      <c r="BS2515" s="9"/>
      <c r="BT2515" s="9"/>
      <c r="BU2515" s="9"/>
      <c r="BV2515" s="9"/>
      <c r="BW2515" s="9"/>
      <c r="BX2515" s="9"/>
      <c r="BY2515" s="9"/>
      <c r="BZ2515" s="9"/>
      <c r="CA2515" s="9"/>
      <c r="CB2515" s="9"/>
      <c r="CC2515" s="9"/>
      <c r="CD2515" s="9"/>
      <c r="CE2515" s="9"/>
      <c r="CF2515" s="9"/>
      <c r="CG2515" s="9"/>
      <c r="CH2515" s="9"/>
      <c r="CI2515" s="9"/>
      <c r="CJ2515" s="9"/>
    </row>
    <row r="2516" spans="1:88" hidden="1">
      <c r="A2516" s="9"/>
      <c r="B2516" s="9"/>
      <c r="C2516" s="9"/>
      <c r="D2516" s="9"/>
      <c r="E2516" s="9"/>
      <c r="F2516" s="9"/>
      <c r="G2516" s="9"/>
      <c r="H2516" s="9"/>
      <c r="I2516" s="9"/>
      <c r="J2516" s="9"/>
      <c r="K2516" s="9"/>
      <c r="L2516" s="9"/>
      <c r="M2516" s="9"/>
      <c r="N2516" s="9"/>
      <c r="O2516" s="9"/>
      <c r="P2516" s="9"/>
      <c r="Q2516" s="9"/>
      <c r="R2516" s="9"/>
      <c r="S2516" s="9"/>
      <c r="T2516" s="9"/>
      <c r="U2516" s="9"/>
      <c r="V2516" s="9"/>
      <c r="W2516" s="9"/>
      <c r="X2516" s="9"/>
      <c r="Y2516" s="9"/>
      <c r="Z2516" s="9"/>
      <c r="AA2516" s="9"/>
      <c r="AB2516" s="9"/>
      <c r="AC2516" s="9"/>
      <c r="AD2516" s="9"/>
      <c r="AE2516" s="9"/>
      <c r="AF2516" s="9"/>
      <c r="AG2516" s="9"/>
      <c r="AH2516" s="9"/>
      <c r="AI2516" s="9"/>
      <c r="AJ2516" s="9"/>
      <c r="AK2516" s="9"/>
      <c r="AL2516" s="9"/>
      <c r="AM2516" s="9"/>
      <c r="AN2516" s="9"/>
      <c r="AO2516" s="9"/>
      <c r="AP2516" s="9"/>
      <c r="AQ2516" s="9"/>
      <c r="AR2516" s="9"/>
      <c r="AS2516" s="9"/>
      <c r="AT2516" s="9"/>
      <c r="AU2516" s="9"/>
      <c r="AV2516" s="9"/>
      <c r="AW2516" s="9"/>
      <c r="AX2516" s="9"/>
      <c r="AY2516" s="9"/>
      <c r="AZ2516" s="9"/>
      <c r="BA2516" s="9"/>
      <c r="BB2516" s="9"/>
      <c r="BC2516" s="9"/>
      <c r="BD2516" s="9"/>
      <c r="BE2516" s="9"/>
      <c r="BF2516" s="9"/>
      <c r="BG2516" s="9"/>
      <c r="BH2516" s="9"/>
      <c r="BI2516" s="9"/>
      <c r="BJ2516" s="9"/>
      <c r="BK2516" s="9"/>
      <c r="BL2516" s="9"/>
      <c r="BM2516" s="9"/>
      <c r="BN2516" s="9"/>
      <c r="BO2516" s="9"/>
      <c r="BP2516" s="9"/>
      <c r="BQ2516" s="9"/>
      <c r="BR2516" s="9"/>
      <c r="BS2516" s="9"/>
      <c r="BT2516" s="9"/>
      <c r="BU2516" s="9"/>
      <c r="BV2516" s="9"/>
      <c r="BW2516" s="9"/>
      <c r="BX2516" s="9"/>
      <c r="BY2516" s="9"/>
      <c r="BZ2516" s="9"/>
      <c r="CA2516" s="9"/>
      <c r="CB2516" s="9"/>
      <c r="CC2516" s="9"/>
      <c r="CD2516" s="9"/>
      <c r="CE2516" s="9"/>
      <c r="CF2516" s="9"/>
      <c r="CG2516" s="9"/>
      <c r="CH2516" s="9"/>
      <c r="CI2516" s="9"/>
      <c r="CJ2516" s="9"/>
    </row>
    <row r="2517" spans="1:88" hidden="1">
      <c r="A2517" s="9"/>
      <c r="B2517" s="9"/>
      <c r="C2517" s="9"/>
      <c r="D2517" s="9"/>
      <c r="E2517" s="9"/>
      <c r="F2517" s="9"/>
      <c r="G2517" s="9"/>
      <c r="H2517" s="9"/>
      <c r="I2517" s="9"/>
      <c r="J2517" s="9"/>
      <c r="K2517" s="9"/>
      <c r="L2517" s="9"/>
      <c r="M2517" s="9"/>
      <c r="N2517" s="9"/>
      <c r="O2517" s="9"/>
      <c r="P2517" s="9"/>
      <c r="Q2517" s="9"/>
      <c r="R2517" s="9"/>
      <c r="S2517" s="9"/>
      <c r="T2517" s="9"/>
      <c r="U2517" s="9"/>
      <c r="V2517" s="9"/>
      <c r="W2517" s="9"/>
      <c r="X2517" s="9"/>
      <c r="Y2517" s="9"/>
      <c r="Z2517" s="9"/>
      <c r="AA2517" s="9"/>
      <c r="AB2517" s="9"/>
      <c r="AC2517" s="9"/>
      <c r="AD2517" s="9"/>
      <c r="AE2517" s="9"/>
      <c r="AF2517" s="9"/>
      <c r="AG2517" s="9"/>
      <c r="AH2517" s="9"/>
      <c r="AI2517" s="9"/>
      <c r="AJ2517" s="9"/>
      <c r="AK2517" s="9"/>
      <c r="AL2517" s="9"/>
      <c r="AM2517" s="9"/>
      <c r="AN2517" s="9"/>
      <c r="AO2517" s="9"/>
      <c r="AP2517" s="9"/>
      <c r="AQ2517" s="9"/>
      <c r="AR2517" s="9"/>
      <c r="AS2517" s="9"/>
      <c r="AT2517" s="9"/>
      <c r="AU2517" s="9"/>
      <c r="AV2517" s="9"/>
      <c r="AW2517" s="9"/>
      <c r="AX2517" s="9"/>
      <c r="AY2517" s="9"/>
      <c r="AZ2517" s="9"/>
      <c r="BA2517" s="9"/>
      <c r="BB2517" s="9"/>
      <c r="BC2517" s="9"/>
      <c r="BD2517" s="9"/>
      <c r="BE2517" s="9"/>
      <c r="BF2517" s="9"/>
      <c r="BG2517" s="9"/>
      <c r="BH2517" s="9"/>
      <c r="BI2517" s="9"/>
      <c r="BJ2517" s="9"/>
      <c r="BK2517" s="9"/>
      <c r="BL2517" s="9"/>
      <c r="BM2517" s="9"/>
      <c r="BN2517" s="9"/>
      <c r="BO2517" s="9"/>
      <c r="BP2517" s="9"/>
      <c r="BQ2517" s="9"/>
      <c r="BR2517" s="9"/>
      <c r="BS2517" s="9"/>
      <c r="BT2517" s="9"/>
      <c r="BU2517" s="9"/>
      <c r="BV2517" s="9"/>
      <c r="BW2517" s="9"/>
      <c r="BX2517" s="9"/>
      <c r="BY2517" s="9"/>
      <c r="BZ2517" s="9"/>
      <c r="CA2517" s="9"/>
      <c r="CB2517" s="9"/>
      <c r="CC2517" s="9"/>
      <c r="CD2517" s="9"/>
      <c r="CE2517" s="9"/>
      <c r="CF2517" s="9"/>
      <c r="CG2517" s="9"/>
      <c r="CH2517" s="9"/>
      <c r="CI2517" s="9"/>
      <c r="CJ2517" s="9"/>
    </row>
    <row r="2518" spans="1:88" hidden="1">
      <c r="A2518" s="9"/>
      <c r="B2518" s="9"/>
      <c r="C2518" s="9"/>
      <c r="D2518" s="9"/>
      <c r="E2518" s="9"/>
      <c r="F2518" s="9"/>
      <c r="G2518" s="9"/>
      <c r="H2518" s="9"/>
      <c r="I2518" s="9"/>
      <c r="J2518" s="9"/>
      <c r="K2518" s="9"/>
      <c r="L2518" s="9"/>
      <c r="M2518" s="9"/>
      <c r="N2518" s="9"/>
      <c r="O2518" s="9"/>
      <c r="P2518" s="9"/>
      <c r="Q2518" s="9"/>
      <c r="R2518" s="9"/>
      <c r="S2518" s="9"/>
      <c r="T2518" s="9"/>
      <c r="U2518" s="9"/>
      <c r="V2518" s="9"/>
      <c r="W2518" s="9"/>
      <c r="X2518" s="9"/>
      <c r="Y2518" s="9"/>
      <c r="Z2518" s="9"/>
      <c r="AA2518" s="9"/>
      <c r="AB2518" s="9"/>
      <c r="AC2518" s="9"/>
      <c r="AD2518" s="9"/>
      <c r="AE2518" s="9"/>
      <c r="AF2518" s="9"/>
      <c r="AG2518" s="9"/>
      <c r="AH2518" s="9"/>
      <c r="AI2518" s="9"/>
      <c r="AJ2518" s="9"/>
      <c r="AK2518" s="9"/>
      <c r="AL2518" s="9"/>
      <c r="AM2518" s="9"/>
      <c r="AN2518" s="9"/>
      <c r="AO2518" s="9"/>
      <c r="AP2518" s="9"/>
      <c r="AQ2518" s="9"/>
      <c r="AR2518" s="9"/>
      <c r="AS2518" s="9"/>
      <c r="AT2518" s="9"/>
      <c r="AU2518" s="9"/>
      <c r="AV2518" s="9"/>
      <c r="AW2518" s="9"/>
      <c r="AX2518" s="9"/>
      <c r="AY2518" s="9"/>
      <c r="AZ2518" s="9"/>
      <c r="BA2518" s="9"/>
      <c r="BB2518" s="9"/>
      <c r="BC2518" s="9"/>
      <c r="BD2518" s="9"/>
      <c r="BE2518" s="9"/>
      <c r="BF2518" s="9"/>
      <c r="BG2518" s="9"/>
      <c r="BH2518" s="9"/>
      <c r="BI2518" s="9"/>
      <c r="BJ2518" s="9"/>
      <c r="BK2518" s="9"/>
      <c r="BL2518" s="9"/>
      <c r="BM2518" s="9"/>
      <c r="BN2518" s="9"/>
      <c r="BO2518" s="9"/>
      <c r="BP2518" s="9"/>
      <c r="BQ2518" s="9"/>
      <c r="BR2518" s="9"/>
      <c r="BS2518" s="9"/>
      <c r="BT2518" s="9"/>
      <c r="BU2518" s="9"/>
      <c r="BV2518" s="9"/>
      <c r="BW2518" s="9"/>
      <c r="BX2518" s="9"/>
      <c r="BY2518" s="9"/>
      <c r="BZ2518" s="9"/>
      <c r="CA2518" s="9"/>
      <c r="CB2518" s="9"/>
      <c r="CC2518" s="9"/>
      <c r="CD2518" s="9"/>
      <c r="CE2518" s="9"/>
      <c r="CF2518" s="9"/>
      <c r="CG2518" s="9"/>
      <c r="CH2518" s="9"/>
      <c r="CI2518" s="9"/>
      <c r="CJ2518" s="9"/>
    </row>
    <row r="2519" spans="1:88" hidden="1">
      <c r="A2519" s="9"/>
      <c r="B2519" s="9"/>
      <c r="C2519" s="9"/>
      <c r="D2519" s="9"/>
      <c r="E2519" s="9"/>
      <c r="F2519" s="9"/>
      <c r="G2519" s="9"/>
      <c r="H2519" s="9"/>
      <c r="I2519" s="9"/>
      <c r="J2519" s="9"/>
      <c r="K2519" s="9"/>
      <c r="L2519" s="9"/>
      <c r="M2519" s="9"/>
      <c r="N2519" s="9"/>
      <c r="O2519" s="9"/>
      <c r="P2519" s="9"/>
      <c r="Q2519" s="9"/>
      <c r="R2519" s="9"/>
      <c r="S2519" s="9"/>
      <c r="T2519" s="9"/>
      <c r="U2519" s="9"/>
      <c r="V2519" s="9"/>
      <c r="W2519" s="9"/>
      <c r="X2519" s="9"/>
      <c r="Y2519" s="9"/>
      <c r="Z2519" s="9"/>
      <c r="AA2519" s="9"/>
      <c r="AB2519" s="9"/>
      <c r="AC2519" s="9"/>
      <c r="AD2519" s="9"/>
      <c r="AE2519" s="9"/>
      <c r="AF2519" s="9"/>
      <c r="AG2519" s="9"/>
      <c r="AH2519" s="9"/>
      <c r="AI2519" s="9"/>
      <c r="AJ2519" s="9"/>
      <c r="AK2519" s="9"/>
      <c r="AL2519" s="9"/>
      <c r="AM2519" s="9"/>
      <c r="AN2519" s="9"/>
      <c r="AO2519" s="9"/>
      <c r="AP2519" s="9"/>
      <c r="AQ2519" s="9"/>
      <c r="AR2519" s="9"/>
      <c r="AS2519" s="9"/>
      <c r="AT2519" s="9"/>
      <c r="AU2519" s="9"/>
      <c r="AV2519" s="9"/>
      <c r="AW2519" s="9"/>
      <c r="AX2519" s="9"/>
      <c r="AY2519" s="9"/>
      <c r="AZ2519" s="9"/>
      <c r="BA2519" s="9"/>
      <c r="BB2519" s="9"/>
      <c r="BC2519" s="9"/>
      <c r="BD2519" s="9"/>
      <c r="BE2519" s="9"/>
      <c r="BF2519" s="9"/>
      <c r="BG2519" s="9"/>
      <c r="BH2519" s="9"/>
      <c r="BI2519" s="9"/>
      <c r="BJ2519" s="9"/>
      <c r="BK2519" s="9"/>
      <c r="BL2519" s="9"/>
      <c r="BM2519" s="9"/>
      <c r="BN2519" s="9"/>
      <c r="BO2519" s="9"/>
      <c r="BP2519" s="9"/>
      <c r="BQ2519" s="9"/>
      <c r="BR2519" s="9"/>
      <c r="BS2519" s="9"/>
      <c r="BT2519" s="9"/>
      <c r="BU2519" s="9"/>
      <c r="BV2519" s="9"/>
      <c r="BW2519" s="9"/>
      <c r="BX2519" s="9"/>
      <c r="BY2519" s="9"/>
      <c r="BZ2519" s="9"/>
      <c r="CA2519" s="9"/>
      <c r="CB2519" s="9"/>
      <c r="CC2519" s="9"/>
      <c r="CD2519" s="9"/>
      <c r="CE2519" s="9"/>
      <c r="CF2519" s="9"/>
      <c r="CG2519" s="9"/>
      <c r="CH2519" s="9"/>
      <c r="CI2519" s="9"/>
      <c r="CJ2519" s="9"/>
    </row>
    <row r="2520" spans="1:88" hidden="1">
      <c r="A2520" s="9"/>
      <c r="B2520" s="9"/>
      <c r="C2520" s="9"/>
      <c r="D2520" s="9"/>
      <c r="E2520" s="9"/>
      <c r="F2520" s="9"/>
      <c r="G2520" s="9"/>
      <c r="H2520" s="9"/>
      <c r="I2520" s="9"/>
      <c r="J2520" s="9"/>
      <c r="K2520" s="9"/>
      <c r="L2520" s="9"/>
      <c r="M2520" s="9"/>
      <c r="N2520" s="9"/>
      <c r="O2520" s="9"/>
      <c r="P2520" s="9"/>
      <c r="Q2520" s="9"/>
      <c r="R2520" s="9"/>
      <c r="S2520" s="9"/>
      <c r="T2520" s="9"/>
      <c r="U2520" s="9"/>
      <c r="V2520" s="9"/>
      <c r="W2520" s="9"/>
      <c r="X2520" s="9"/>
      <c r="Y2520" s="9"/>
      <c r="Z2520" s="9"/>
      <c r="AA2520" s="9"/>
      <c r="AB2520" s="9"/>
      <c r="AC2520" s="9"/>
      <c r="AD2520" s="9"/>
      <c r="AE2520" s="9"/>
      <c r="AF2520" s="9"/>
      <c r="AG2520" s="9"/>
      <c r="AH2520" s="9"/>
      <c r="AI2520" s="9"/>
      <c r="AJ2520" s="9"/>
      <c r="AK2520" s="9"/>
      <c r="AL2520" s="9"/>
      <c r="AM2520" s="9"/>
      <c r="AN2520" s="9"/>
      <c r="AO2520" s="9"/>
      <c r="AP2520" s="9"/>
      <c r="AQ2520" s="9"/>
      <c r="AR2520" s="9"/>
      <c r="AS2520" s="9"/>
      <c r="AT2520" s="9"/>
      <c r="AU2520" s="9"/>
      <c r="AV2520" s="9"/>
      <c r="AW2520" s="9"/>
      <c r="AX2520" s="9"/>
      <c r="AY2520" s="9"/>
      <c r="AZ2520" s="9"/>
      <c r="BA2520" s="9"/>
      <c r="BB2520" s="9"/>
      <c r="BC2520" s="9"/>
      <c r="BD2520" s="9"/>
      <c r="BE2520" s="9"/>
      <c r="BF2520" s="9"/>
      <c r="BG2520" s="9"/>
      <c r="BH2520" s="9"/>
      <c r="BI2520" s="9"/>
      <c r="BJ2520" s="9"/>
      <c r="BK2520" s="9"/>
      <c r="BL2520" s="9"/>
      <c r="BM2520" s="9"/>
      <c r="BN2520" s="9"/>
      <c r="BO2520" s="9"/>
      <c r="BP2520" s="9"/>
      <c r="BQ2520" s="9"/>
      <c r="BR2520" s="9"/>
      <c r="BS2520" s="9"/>
      <c r="BT2520" s="9"/>
      <c r="BU2520" s="9"/>
      <c r="BV2520" s="9"/>
      <c r="BW2520" s="9"/>
      <c r="BX2520" s="9"/>
      <c r="BY2520" s="9"/>
      <c r="BZ2520" s="9"/>
      <c r="CA2520" s="9"/>
      <c r="CB2520" s="9"/>
      <c r="CC2520" s="9"/>
      <c r="CD2520" s="9"/>
      <c r="CE2520" s="9"/>
      <c r="CF2520" s="9"/>
      <c r="CG2520" s="9"/>
      <c r="CH2520" s="9"/>
      <c r="CI2520" s="9"/>
      <c r="CJ2520" s="9"/>
    </row>
    <row r="2521" spans="1:88" hidden="1">
      <c r="A2521" s="9"/>
      <c r="B2521" s="9"/>
      <c r="C2521" s="9"/>
      <c r="D2521" s="9"/>
      <c r="E2521" s="9"/>
      <c r="F2521" s="9"/>
      <c r="G2521" s="9"/>
      <c r="H2521" s="9"/>
      <c r="I2521" s="9"/>
      <c r="J2521" s="9"/>
      <c r="K2521" s="9"/>
      <c r="L2521" s="9"/>
      <c r="M2521" s="9"/>
      <c r="N2521" s="9"/>
      <c r="O2521" s="9"/>
      <c r="P2521" s="9"/>
      <c r="Q2521" s="9"/>
      <c r="R2521" s="9"/>
      <c r="S2521" s="9"/>
      <c r="T2521" s="9"/>
      <c r="U2521" s="9"/>
      <c r="V2521" s="9"/>
      <c r="W2521" s="9"/>
      <c r="X2521" s="9"/>
      <c r="Y2521" s="9"/>
      <c r="Z2521" s="9"/>
      <c r="AA2521" s="9"/>
      <c r="AB2521" s="9"/>
      <c r="AC2521" s="9"/>
      <c r="AD2521" s="9"/>
      <c r="AE2521" s="9"/>
      <c r="AF2521" s="9"/>
      <c r="AG2521" s="9"/>
      <c r="AH2521" s="9"/>
      <c r="AI2521" s="9"/>
      <c r="AJ2521" s="9"/>
      <c r="AK2521" s="9"/>
      <c r="AL2521" s="9"/>
      <c r="AM2521" s="9"/>
      <c r="AN2521" s="9"/>
      <c r="AO2521" s="9"/>
      <c r="AP2521" s="9"/>
      <c r="AQ2521" s="9"/>
      <c r="AR2521" s="9"/>
      <c r="AS2521" s="9"/>
      <c r="AT2521" s="9"/>
      <c r="AU2521" s="9"/>
      <c r="AV2521" s="9"/>
      <c r="AW2521" s="9"/>
      <c r="AX2521" s="9"/>
      <c r="AY2521" s="9"/>
      <c r="AZ2521" s="9"/>
      <c r="BA2521" s="9"/>
      <c r="BB2521" s="9"/>
      <c r="BC2521" s="9"/>
      <c r="BD2521" s="9"/>
      <c r="BE2521" s="9"/>
      <c r="BF2521" s="9"/>
      <c r="BG2521" s="9"/>
      <c r="BH2521" s="9"/>
      <c r="BI2521" s="9"/>
      <c r="BJ2521" s="9"/>
      <c r="BK2521" s="9"/>
      <c r="BL2521" s="9"/>
      <c r="BM2521" s="9"/>
      <c r="BN2521" s="9"/>
      <c r="BO2521" s="9"/>
      <c r="BP2521" s="9"/>
      <c r="BQ2521" s="9"/>
      <c r="BR2521" s="9"/>
      <c r="BS2521" s="9"/>
      <c r="BT2521" s="9"/>
      <c r="BU2521" s="9"/>
      <c r="BV2521" s="9"/>
      <c r="BW2521" s="9"/>
      <c r="BX2521" s="9"/>
      <c r="BY2521" s="9"/>
      <c r="BZ2521" s="9"/>
      <c r="CA2521" s="9"/>
      <c r="CB2521" s="9"/>
      <c r="CC2521" s="9"/>
      <c r="CD2521" s="9"/>
      <c r="CE2521" s="9"/>
      <c r="CF2521" s="9"/>
      <c r="CG2521" s="9"/>
      <c r="CH2521" s="9"/>
      <c r="CI2521" s="9"/>
      <c r="CJ2521" s="9"/>
    </row>
    <row r="2522" spans="1:88" hidden="1">
      <c r="A2522" s="9"/>
      <c r="B2522" s="9"/>
      <c r="C2522" s="9"/>
      <c r="D2522" s="9"/>
      <c r="E2522" s="9"/>
      <c r="F2522" s="9"/>
      <c r="G2522" s="9"/>
      <c r="H2522" s="9"/>
      <c r="I2522" s="9"/>
      <c r="J2522" s="9"/>
      <c r="K2522" s="9"/>
      <c r="L2522" s="9"/>
      <c r="M2522" s="9"/>
      <c r="N2522" s="9"/>
      <c r="O2522" s="9"/>
      <c r="P2522" s="9"/>
      <c r="Q2522" s="9"/>
      <c r="R2522" s="9"/>
      <c r="S2522" s="9"/>
      <c r="T2522" s="9"/>
      <c r="U2522" s="9"/>
      <c r="V2522" s="9"/>
      <c r="W2522" s="9"/>
      <c r="X2522" s="9"/>
      <c r="Y2522" s="9"/>
      <c r="Z2522" s="9"/>
      <c r="AA2522" s="9"/>
      <c r="AB2522" s="9"/>
      <c r="AC2522" s="9"/>
      <c r="AD2522" s="9"/>
      <c r="AE2522" s="9"/>
      <c r="AF2522" s="9"/>
      <c r="AG2522" s="9"/>
      <c r="AH2522" s="9"/>
      <c r="AI2522" s="9"/>
      <c r="AJ2522" s="9"/>
      <c r="AK2522" s="9"/>
      <c r="AL2522" s="9"/>
      <c r="AM2522" s="9"/>
      <c r="AN2522" s="9"/>
      <c r="AO2522" s="9"/>
      <c r="AP2522" s="9"/>
      <c r="AQ2522" s="9"/>
      <c r="AR2522" s="9"/>
      <c r="AS2522" s="9"/>
      <c r="AT2522" s="9"/>
      <c r="AU2522" s="9"/>
      <c r="AV2522" s="9"/>
      <c r="AW2522" s="9"/>
      <c r="AX2522" s="9"/>
      <c r="AY2522" s="9"/>
      <c r="AZ2522" s="9"/>
      <c r="BA2522" s="9"/>
      <c r="BB2522" s="9"/>
      <c r="BC2522" s="9"/>
      <c r="BD2522" s="9"/>
      <c r="BE2522" s="9"/>
      <c r="BF2522" s="9"/>
      <c r="BG2522" s="9"/>
      <c r="BH2522" s="9"/>
      <c r="BI2522" s="9"/>
      <c r="BJ2522" s="9"/>
      <c r="BK2522" s="9"/>
      <c r="BL2522" s="9"/>
      <c r="BM2522" s="9"/>
      <c r="BN2522" s="9"/>
      <c r="BO2522" s="9"/>
      <c r="BP2522" s="9"/>
      <c r="BQ2522" s="9"/>
      <c r="BR2522" s="9"/>
      <c r="BS2522" s="9"/>
      <c r="BT2522" s="9"/>
      <c r="BU2522" s="9"/>
      <c r="BV2522" s="9"/>
      <c r="BW2522" s="9"/>
      <c r="BX2522" s="9"/>
      <c r="BY2522" s="9"/>
      <c r="BZ2522" s="9"/>
      <c r="CA2522" s="9"/>
      <c r="CB2522" s="9"/>
      <c r="CC2522" s="9"/>
      <c r="CD2522" s="9"/>
      <c r="CE2522" s="9"/>
      <c r="CF2522" s="9"/>
      <c r="CG2522" s="9"/>
      <c r="CH2522" s="9"/>
      <c r="CI2522" s="9"/>
      <c r="CJ2522" s="9"/>
    </row>
    <row r="2523" spans="1:88" hidden="1">
      <c r="A2523" s="9"/>
      <c r="B2523" s="9"/>
      <c r="C2523" s="9"/>
      <c r="D2523" s="9"/>
      <c r="E2523" s="9"/>
      <c r="F2523" s="9"/>
      <c r="G2523" s="9"/>
      <c r="H2523" s="9"/>
      <c r="I2523" s="9"/>
      <c r="J2523" s="9"/>
      <c r="K2523" s="9"/>
      <c r="L2523" s="9"/>
      <c r="M2523" s="9"/>
      <c r="N2523" s="9"/>
      <c r="O2523" s="9"/>
      <c r="P2523" s="9"/>
      <c r="Q2523" s="9"/>
      <c r="R2523" s="9"/>
      <c r="S2523" s="9"/>
      <c r="T2523" s="9"/>
      <c r="U2523" s="9"/>
      <c r="V2523" s="9"/>
      <c r="W2523" s="9"/>
      <c r="X2523" s="9"/>
      <c r="Y2523" s="9"/>
      <c r="Z2523" s="9"/>
      <c r="AA2523" s="9"/>
      <c r="AB2523" s="9"/>
      <c r="AC2523" s="9"/>
      <c r="AD2523" s="9"/>
      <c r="AE2523" s="9"/>
      <c r="AF2523" s="9"/>
      <c r="AG2523" s="9"/>
      <c r="AH2523" s="9"/>
      <c r="AI2523" s="9"/>
      <c r="AJ2523" s="9"/>
      <c r="AK2523" s="9"/>
      <c r="AL2523" s="9"/>
      <c r="AM2523" s="9"/>
      <c r="AN2523" s="9"/>
      <c r="AO2523" s="9"/>
      <c r="AP2523" s="9"/>
      <c r="AQ2523" s="9"/>
      <c r="AR2523" s="9"/>
      <c r="AS2523" s="9"/>
      <c r="AT2523" s="9"/>
      <c r="AU2523" s="9"/>
      <c r="AV2523" s="9"/>
      <c r="AW2523" s="9"/>
      <c r="AX2523" s="9"/>
      <c r="AY2523" s="9"/>
      <c r="AZ2523" s="9"/>
      <c r="BA2523" s="9"/>
      <c r="BB2523" s="9"/>
      <c r="BC2523" s="9"/>
      <c r="BD2523" s="9"/>
      <c r="BE2523" s="9"/>
      <c r="BF2523" s="9"/>
      <c r="BG2523" s="9"/>
      <c r="BH2523" s="9"/>
      <c r="BI2523" s="9"/>
      <c r="BJ2523" s="9"/>
      <c r="BK2523" s="9"/>
      <c r="BL2523" s="9"/>
      <c r="BM2523" s="9"/>
      <c r="BN2523" s="9"/>
      <c r="BO2523" s="9"/>
      <c r="BP2523" s="9"/>
      <c r="BQ2523" s="9"/>
      <c r="BR2523" s="9"/>
      <c r="BS2523" s="9"/>
      <c r="BT2523" s="9"/>
      <c r="BU2523" s="9"/>
      <c r="BV2523" s="9"/>
      <c r="BW2523" s="9"/>
      <c r="BX2523" s="9"/>
      <c r="BY2523" s="9"/>
      <c r="BZ2523" s="9"/>
      <c r="CA2523" s="9"/>
      <c r="CB2523" s="9"/>
      <c r="CC2523" s="9"/>
      <c r="CD2523" s="9"/>
      <c r="CE2523" s="9"/>
      <c r="CF2523" s="9"/>
      <c r="CG2523" s="9"/>
      <c r="CH2523" s="9"/>
      <c r="CI2523" s="9"/>
      <c r="CJ2523" s="9"/>
    </row>
    <row r="2524" spans="1:88" hidden="1">
      <c r="A2524" s="9"/>
      <c r="B2524" s="9"/>
      <c r="C2524" s="9"/>
      <c r="D2524" s="9"/>
      <c r="E2524" s="9"/>
      <c r="F2524" s="9"/>
      <c r="G2524" s="9"/>
      <c r="H2524" s="9"/>
      <c r="I2524" s="9"/>
      <c r="J2524" s="9"/>
      <c r="K2524" s="9"/>
      <c r="L2524" s="9"/>
      <c r="M2524" s="9"/>
      <c r="N2524" s="9"/>
      <c r="O2524" s="9"/>
      <c r="P2524" s="9"/>
      <c r="Q2524" s="9"/>
      <c r="R2524" s="9"/>
      <c r="S2524" s="9"/>
      <c r="T2524" s="9"/>
      <c r="U2524" s="9"/>
      <c r="V2524" s="9"/>
      <c r="W2524" s="9"/>
      <c r="X2524" s="9"/>
      <c r="Y2524" s="9"/>
      <c r="Z2524" s="9"/>
      <c r="AA2524" s="9"/>
      <c r="AB2524" s="9"/>
      <c r="AC2524" s="9"/>
      <c r="AD2524" s="9"/>
      <c r="AE2524" s="9"/>
      <c r="AF2524" s="9"/>
      <c r="AG2524" s="9"/>
      <c r="AH2524" s="9"/>
      <c r="AI2524" s="9"/>
      <c r="AJ2524" s="9"/>
      <c r="AK2524" s="9"/>
      <c r="AL2524" s="9"/>
      <c r="AM2524" s="9"/>
      <c r="AN2524" s="9"/>
      <c r="AO2524" s="9"/>
      <c r="AP2524" s="9"/>
      <c r="AQ2524" s="9"/>
      <c r="AR2524" s="9"/>
      <c r="AS2524" s="9"/>
      <c r="AT2524" s="9"/>
      <c r="AU2524" s="9"/>
      <c r="AV2524" s="9"/>
      <c r="AW2524" s="9"/>
      <c r="AX2524" s="9"/>
      <c r="AY2524" s="9"/>
      <c r="AZ2524" s="9"/>
      <c r="BA2524" s="9"/>
      <c r="BB2524" s="9"/>
      <c r="BC2524" s="9"/>
      <c r="BD2524" s="9"/>
      <c r="BE2524" s="9"/>
      <c r="BF2524" s="9"/>
      <c r="BG2524" s="9"/>
      <c r="BH2524" s="9"/>
      <c r="BI2524" s="9"/>
      <c r="BJ2524" s="9"/>
      <c r="BK2524" s="9"/>
      <c r="BL2524" s="9"/>
      <c r="BM2524" s="9"/>
      <c r="BN2524" s="9"/>
      <c r="BO2524" s="9"/>
      <c r="BP2524" s="9"/>
      <c r="BQ2524" s="9"/>
      <c r="BR2524" s="9"/>
      <c r="BS2524" s="9"/>
      <c r="BT2524" s="9"/>
      <c r="BU2524" s="9"/>
      <c r="BV2524" s="9"/>
      <c r="BW2524" s="9"/>
      <c r="BX2524" s="9"/>
      <c r="BY2524" s="9"/>
      <c r="BZ2524" s="9"/>
      <c r="CA2524" s="9"/>
      <c r="CB2524" s="9"/>
      <c r="CC2524" s="9"/>
      <c r="CD2524" s="9"/>
      <c r="CE2524" s="9"/>
      <c r="CF2524" s="9"/>
      <c r="CG2524" s="9"/>
      <c r="CH2524" s="9"/>
      <c r="CI2524" s="9"/>
      <c r="CJ2524" s="9"/>
    </row>
    <row r="2525" spans="1:88" hidden="1">
      <c r="A2525" s="9"/>
      <c r="B2525" s="9"/>
      <c r="C2525" s="9"/>
      <c r="D2525" s="9"/>
      <c r="E2525" s="9"/>
      <c r="F2525" s="9"/>
      <c r="G2525" s="9"/>
      <c r="H2525" s="9"/>
      <c r="I2525" s="9"/>
      <c r="J2525" s="9"/>
      <c r="K2525" s="9"/>
      <c r="L2525" s="9"/>
      <c r="M2525" s="9"/>
      <c r="N2525" s="9"/>
      <c r="O2525" s="9"/>
      <c r="P2525" s="9"/>
      <c r="Q2525" s="9"/>
      <c r="R2525" s="9"/>
      <c r="S2525" s="9"/>
      <c r="T2525" s="9"/>
      <c r="U2525" s="9"/>
      <c r="V2525" s="9"/>
      <c r="W2525" s="9"/>
      <c r="X2525" s="9"/>
      <c r="Y2525" s="9"/>
      <c r="Z2525" s="9"/>
      <c r="AA2525" s="9"/>
      <c r="AB2525" s="9"/>
      <c r="AC2525" s="9"/>
      <c r="AD2525" s="9"/>
      <c r="AE2525" s="9"/>
      <c r="AF2525" s="9"/>
      <c r="AG2525" s="9"/>
      <c r="AH2525" s="9"/>
      <c r="AI2525" s="9"/>
      <c r="AJ2525" s="9"/>
      <c r="AK2525" s="9"/>
      <c r="AL2525" s="9"/>
      <c r="AM2525" s="9"/>
      <c r="AN2525" s="9"/>
      <c r="AO2525" s="9"/>
      <c r="AP2525" s="9"/>
      <c r="AQ2525" s="9"/>
      <c r="AR2525" s="9"/>
      <c r="AS2525" s="9"/>
      <c r="AT2525" s="9"/>
      <c r="AU2525" s="9"/>
      <c r="AV2525" s="9"/>
      <c r="AW2525" s="9"/>
      <c r="AX2525" s="9"/>
      <c r="AY2525" s="9"/>
      <c r="AZ2525" s="9"/>
      <c r="BA2525" s="9"/>
      <c r="BB2525" s="9"/>
      <c r="BC2525" s="9"/>
      <c r="BD2525" s="9"/>
      <c r="BE2525" s="9"/>
      <c r="BF2525" s="9"/>
      <c r="BG2525" s="9"/>
      <c r="BH2525" s="9"/>
      <c r="BI2525" s="9"/>
      <c r="BJ2525" s="9"/>
      <c r="BK2525" s="9"/>
      <c r="BL2525" s="9"/>
      <c r="BM2525" s="9"/>
      <c r="BN2525" s="9"/>
      <c r="BO2525" s="9"/>
      <c r="BP2525" s="9"/>
      <c r="BQ2525" s="9"/>
      <c r="BR2525" s="9"/>
      <c r="BS2525" s="9"/>
      <c r="BT2525" s="9"/>
      <c r="BU2525" s="9"/>
      <c r="BV2525" s="9"/>
      <c r="BW2525" s="9"/>
      <c r="BX2525" s="9"/>
      <c r="BY2525" s="9"/>
      <c r="BZ2525" s="9"/>
      <c r="CA2525" s="9"/>
      <c r="CB2525" s="9"/>
      <c r="CC2525" s="9"/>
      <c r="CD2525" s="9"/>
      <c r="CE2525" s="9"/>
      <c r="CF2525" s="9"/>
      <c r="CG2525" s="9"/>
      <c r="CH2525" s="9"/>
      <c r="CI2525" s="9"/>
      <c r="CJ2525" s="9"/>
    </row>
    <row r="2526" spans="1:88" hidden="1">
      <c r="A2526" s="9"/>
      <c r="B2526" s="9"/>
      <c r="C2526" s="9"/>
      <c r="D2526" s="9"/>
      <c r="E2526" s="9"/>
      <c r="F2526" s="9"/>
      <c r="G2526" s="9"/>
      <c r="H2526" s="9"/>
      <c r="I2526" s="9"/>
      <c r="J2526" s="9"/>
      <c r="K2526" s="9"/>
      <c r="L2526" s="9"/>
      <c r="M2526" s="9"/>
      <c r="N2526" s="9"/>
      <c r="O2526" s="9"/>
      <c r="P2526" s="9"/>
      <c r="Q2526" s="9"/>
      <c r="R2526" s="9"/>
      <c r="S2526" s="9"/>
      <c r="T2526" s="9"/>
      <c r="U2526" s="9"/>
      <c r="V2526" s="9"/>
      <c r="W2526" s="9"/>
      <c r="X2526" s="9"/>
      <c r="Y2526" s="9"/>
      <c r="Z2526" s="9"/>
      <c r="AA2526" s="9"/>
      <c r="AB2526" s="9"/>
      <c r="AC2526" s="9"/>
      <c r="AD2526" s="9"/>
      <c r="AE2526" s="9"/>
      <c r="AF2526" s="9"/>
      <c r="AG2526" s="9"/>
      <c r="AH2526" s="9"/>
      <c r="AI2526" s="9"/>
      <c r="AJ2526" s="9"/>
      <c r="AK2526" s="9"/>
      <c r="AL2526" s="9"/>
      <c r="AM2526" s="9"/>
      <c r="AN2526" s="9"/>
      <c r="AO2526" s="9"/>
      <c r="AP2526" s="9"/>
      <c r="AQ2526" s="9"/>
      <c r="AR2526" s="9"/>
      <c r="AS2526" s="9"/>
      <c r="AT2526" s="9"/>
      <c r="AU2526" s="9"/>
      <c r="AV2526" s="9"/>
      <c r="AW2526" s="9"/>
      <c r="AX2526" s="9"/>
      <c r="AY2526" s="9"/>
      <c r="AZ2526" s="9"/>
      <c r="BA2526" s="9"/>
      <c r="BB2526" s="9"/>
      <c r="BC2526" s="9"/>
      <c r="BD2526" s="9"/>
      <c r="BE2526" s="9"/>
      <c r="BF2526" s="9"/>
      <c r="BG2526" s="9"/>
      <c r="BH2526" s="9"/>
      <c r="BI2526" s="9"/>
      <c r="BJ2526" s="9"/>
      <c r="BK2526" s="9"/>
      <c r="BL2526" s="9"/>
      <c r="BM2526" s="9"/>
      <c r="BN2526" s="9"/>
      <c r="BO2526" s="9"/>
      <c r="BP2526" s="9"/>
      <c r="BQ2526" s="9"/>
      <c r="BR2526" s="9"/>
      <c r="BS2526" s="9"/>
      <c r="BT2526" s="9"/>
      <c r="BU2526" s="9"/>
      <c r="BV2526" s="9"/>
      <c r="BW2526" s="9"/>
      <c r="BX2526" s="9"/>
      <c r="BY2526" s="9"/>
      <c r="BZ2526" s="9"/>
      <c r="CA2526" s="9"/>
      <c r="CB2526" s="9"/>
      <c r="CC2526" s="9"/>
      <c r="CD2526" s="9"/>
      <c r="CE2526" s="9"/>
      <c r="CF2526" s="9"/>
      <c r="CG2526" s="9"/>
      <c r="CH2526" s="9"/>
      <c r="CI2526" s="9"/>
      <c r="CJ2526" s="9"/>
    </row>
    <row r="2527" spans="1:88" hidden="1">
      <c r="A2527" s="9"/>
      <c r="B2527" s="9"/>
      <c r="C2527" s="9"/>
      <c r="D2527" s="9"/>
      <c r="E2527" s="9"/>
      <c r="F2527" s="9"/>
      <c r="G2527" s="9"/>
      <c r="H2527" s="9"/>
      <c r="I2527" s="9"/>
      <c r="J2527" s="9"/>
      <c r="K2527" s="9"/>
      <c r="L2527" s="9"/>
      <c r="M2527" s="9"/>
      <c r="N2527" s="9"/>
      <c r="O2527" s="9"/>
      <c r="P2527" s="9"/>
      <c r="Q2527" s="9"/>
      <c r="R2527" s="9"/>
      <c r="S2527" s="9"/>
      <c r="T2527" s="9"/>
      <c r="U2527" s="9"/>
      <c r="V2527" s="9"/>
      <c r="W2527" s="9"/>
      <c r="X2527" s="9"/>
      <c r="Y2527" s="9"/>
      <c r="Z2527" s="9"/>
      <c r="AA2527" s="9"/>
      <c r="AB2527" s="9"/>
      <c r="AC2527" s="9"/>
      <c r="AD2527" s="9"/>
      <c r="AE2527" s="9"/>
      <c r="AF2527" s="9"/>
      <c r="AG2527" s="9"/>
      <c r="AH2527" s="9"/>
      <c r="AI2527" s="9"/>
      <c r="AJ2527" s="9"/>
      <c r="AK2527" s="9"/>
      <c r="AL2527" s="9"/>
      <c r="AM2527" s="9"/>
      <c r="AN2527" s="9"/>
      <c r="AO2527" s="9"/>
      <c r="AP2527" s="9"/>
      <c r="AQ2527" s="9"/>
      <c r="AR2527" s="9"/>
      <c r="AS2527" s="9"/>
      <c r="AT2527" s="9"/>
      <c r="AU2527" s="9"/>
      <c r="AV2527" s="9"/>
      <c r="AW2527" s="9"/>
      <c r="AX2527" s="9"/>
      <c r="AY2527" s="9"/>
      <c r="AZ2527" s="9"/>
      <c r="BA2527" s="9"/>
      <c r="BB2527" s="9"/>
      <c r="BC2527" s="9"/>
      <c r="BD2527" s="9"/>
      <c r="BE2527" s="9"/>
      <c r="BF2527" s="9"/>
      <c r="BG2527" s="9"/>
      <c r="BH2527" s="9"/>
      <c r="BI2527" s="9"/>
      <c r="BJ2527" s="9"/>
      <c r="BK2527" s="9"/>
      <c r="BL2527" s="9"/>
      <c r="BM2527" s="9"/>
      <c r="BN2527" s="9"/>
      <c r="BO2527" s="9"/>
      <c r="BP2527" s="9"/>
      <c r="BQ2527" s="9"/>
      <c r="BR2527" s="9"/>
      <c r="BS2527" s="9"/>
      <c r="BT2527" s="9"/>
      <c r="BU2527" s="9"/>
      <c r="BV2527" s="9"/>
      <c r="BW2527" s="9"/>
      <c r="BX2527" s="9"/>
      <c r="BY2527" s="9"/>
      <c r="BZ2527" s="9"/>
      <c r="CA2527" s="9"/>
      <c r="CB2527" s="9"/>
      <c r="CC2527" s="9"/>
      <c r="CD2527" s="9"/>
      <c r="CE2527" s="9"/>
      <c r="CF2527" s="9"/>
      <c r="CG2527" s="9"/>
      <c r="CH2527" s="9"/>
      <c r="CI2527" s="9"/>
      <c r="CJ2527" s="9"/>
    </row>
    <row r="2528" spans="1:88" hidden="1">
      <c r="A2528" s="9"/>
      <c r="B2528" s="9"/>
      <c r="C2528" s="9"/>
      <c r="D2528" s="9"/>
      <c r="E2528" s="9"/>
      <c r="F2528" s="9"/>
      <c r="G2528" s="9"/>
      <c r="H2528" s="9"/>
      <c r="I2528" s="9"/>
      <c r="J2528" s="9"/>
      <c r="K2528" s="9"/>
      <c r="L2528" s="9"/>
      <c r="M2528" s="9"/>
      <c r="N2528" s="9"/>
      <c r="O2528" s="9"/>
      <c r="P2528" s="9"/>
      <c r="Q2528" s="9"/>
      <c r="R2528" s="9"/>
      <c r="S2528" s="9"/>
      <c r="T2528" s="9"/>
      <c r="U2528" s="9"/>
      <c r="V2528" s="9"/>
      <c r="W2528" s="9"/>
      <c r="X2528" s="9"/>
      <c r="Y2528" s="9"/>
      <c r="Z2528" s="9"/>
      <c r="AA2528" s="9"/>
      <c r="AB2528" s="9"/>
      <c r="AC2528" s="9"/>
      <c r="AD2528" s="9"/>
      <c r="AE2528" s="9"/>
      <c r="AF2528" s="9"/>
      <c r="AG2528" s="9"/>
      <c r="AH2528" s="9"/>
      <c r="AI2528" s="9"/>
      <c r="AJ2528" s="9"/>
      <c r="AK2528" s="9"/>
      <c r="AL2528" s="9"/>
      <c r="AM2528" s="9"/>
      <c r="AN2528" s="9"/>
      <c r="AO2528" s="9"/>
      <c r="AP2528" s="9"/>
      <c r="AQ2528" s="9"/>
      <c r="AR2528" s="9"/>
      <c r="AS2528" s="9"/>
      <c r="AT2528" s="9"/>
      <c r="AU2528" s="9"/>
      <c r="AV2528" s="9"/>
      <c r="AW2528" s="9"/>
      <c r="AX2528" s="9"/>
      <c r="AY2528" s="9"/>
      <c r="AZ2528" s="9"/>
      <c r="BA2528" s="9"/>
      <c r="BB2528" s="9"/>
      <c r="BC2528" s="9"/>
      <c r="BD2528" s="9"/>
      <c r="BE2528" s="9"/>
      <c r="BF2528" s="9"/>
      <c r="BG2528" s="9"/>
      <c r="BH2528" s="9"/>
      <c r="BI2528" s="9"/>
      <c r="BJ2528" s="9"/>
      <c r="BK2528" s="9"/>
      <c r="BL2528" s="9"/>
      <c r="BM2528" s="9"/>
      <c r="BN2528" s="9"/>
      <c r="BO2528" s="9"/>
      <c r="BP2528" s="9"/>
      <c r="BQ2528" s="9"/>
      <c r="BR2528" s="9"/>
      <c r="BS2528" s="9"/>
      <c r="BT2528" s="9"/>
      <c r="BU2528" s="9"/>
      <c r="BV2528" s="9"/>
      <c r="BW2528" s="9"/>
      <c r="BX2528" s="9"/>
      <c r="BY2528" s="9"/>
      <c r="BZ2528" s="9"/>
      <c r="CA2528" s="9"/>
      <c r="CB2528" s="9"/>
      <c r="CC2528" s="9"/>
      <c r="CD2528" s="9"/>
      <c r="CE2528" s="9"/>
      <c r="CF2528" s="9"/>
      <c r="CG2528" s="9"/>
      <c r="CH2528" s="9"/>
      <c r="CI2528" s="9"/>
      <c r="CJ2528" s="9"/>
    </row>
    <row r="2529" spans="1:88" hidden="1">
      <c r="A2529" s="9"/>
      <c r="B2529" s="9"/>
      <c r="C2529" s="9"/>
      <c r="D2529" s="9"/>
      <c r="E2529" s="9"/>
      <c r="F2529" s="9"/>
      <c r="G2529" s="9"/>
      <c r="H2529" s="9"/>
      <c r="I2529" s="9"/>
      <c r="J2529" s="9"/>
      <c r="K2529" s="9"/>
      <c r="L2529" s="9"/>
      <c r="M2529" s="9"/>
      <c r="N2529" s="9"/>
      <c r="O2529" s="9"/>
      <c r="P2529" s="9"/>
      <c r="Q2529" s="9"/>
      <c r="R2529" s="9"/>
      <c r="S2529" s="9"/>
      <c r="T2529" s="9"/>
      <c r="U2529" s="9"/>
      <c r="V2529" s="9"/>
      <c r="W2529" s="9"/>
      <c r="X2529" s="9"/>
      <c r="Y2529" s="9"/>
      <c r="Z2529" s="9"/>
      <c r="AA2529" s="9"/>
      <c r="AB2529" s="9"/>
      <c r="AC2529" s="9"/>
      <c r="AD2529" s="9"/>
      <c r="AE2529" s="9"/>
      <c r="AF2529" s="9"/>
      <c r="AG2529" s="9"/>
      <c r="AH2529" s="9"/>
      <c r="AI2529" s="9"/>
      <c r="AJ2529" s="9"/>
      <c r="AK2529" s="9"/>
      <c r="AL2529" s="9"/>
      <c r="AM2529" s="9"/>
      <c r="AN2529" s="9"/>
      <c r="AO2529" s="9"/>
      <c r="AP2529" s="9"/>
      <c r="AQ2529" s="9"/>
      <c r="AR2529" s="9"/>
      <c r="AS2529" s="9"/>
      <c r="AT2529" s="9"/>
      <c r="AU2529" s="9"/>
      <c r="AV2529" s="9"/>
      <c r="AW2529" s="9"/>
      <c r="AX2529" s="9"/>
      <c r="AY2529" s="9"/>
      <c r="AZ2529" s="9"/>
      <c r="BA2529" s="9"/>
      <c r="BB2529" s="9"/>
      <c r="BC2529" s="9"/>
      <c r="BD2529" s="9"/>
      <c r="BE2529" s="9"/>
      <c r="BF2529" s="9"/>
      <c r="BG2529" s="9"/>
      <c r="BH2529" s="9"/>
      <c r="BI2529" s="9"/>
      <c r="BJ2529" s="9"/>
      <c r="BK2529" s="9"/>
      <c r="BL2529" s="9"/>
      <c r="BM2529" s="9"/>
      <c r="BN2529" s="9"/>
      <c r="BO2529" s="9"/>
      <c r="BP2529" s="9"/>
      <c r="BQ2529" s="9"/>
      <c r="BR2529" s="9"/>
      <c r="BS2529" s="9"/>
      <c r="BT2529" s="9"/>
      <c r="BU2529" s="9"/>
      <c r="BV2529" s="9"/>
      <c r="BW2529" s="9"/>
      <c r="BX2529" s="9"/>
      <c r="BY2529" s="9"/>
      <c r="BZ2529" s="9"/>
      <c r="CA2529" s="9"/>
      <c r="CB2529" s="9"/>
      <c r="CC2529" s="9"/>
      <c r="CD2529" s="9"/>
      <c r="CE2529" s="9"/>
      <c r="CF2529" s="9"/>
      <c r="CG2529" s="9"/>
      <c r="CH2529" s="9"/>
      <c r="CI2529" s="9"/>
      <c r="CJ2529" s="9"/>
    </row>
    <row r="2530" spans="1:88" hidden="1">
      <c r="A2530" s="9"/>
      <c r="B2530" s="9"/>
      <c r="C2530" s="9"/>
      <c r="D2530" s="9"/>
      <c r="E2530" s="9"/>
      <c r="F2530" s="9"/>
      <c r="G2530" s="9"/>
      <c r="H2530" s="9"/>
      <c r="I2530" s="9"/>
      <c r="J2530" s="9"/>
      <c r="K2530" s="9"/>
      <c r="L2530" s="9"/>
      <c r="M2530" s="9"/>
      <c r="N2530" s="9"/>
      <c r="O2530" s="9"/>
      <c r="P2530" s="9"/>
      <c r="Q2530" s="9"/>
      <c r="R2530" s="9"/>
      <c r="S2530" s="9"/>
      <c r="T2530" s="9"/>
      <c r="U2530" s="9"/>
      <c r="V2530" s="9"/>
      <c r="W2530" s="9"/>
      <c r="X2530" s="9"/>
      <c r="Y2530" s="9"/>
      <c r="Z2530" s="9"/>
      <c r="AA2530" s="9"/>
      <c r="AB2530" s="9"/>
      <c r="AC2530" s="9"/>
      <c r="AD2530" s="9"/>
      <c r="AE2530" s="9"/>
      <c r="AF2530" s="9"/>
      <c r="AG2530" s="9"/>
      <c r="AH2530" s="9"/>
      <c r="AI2530" s="9"/>
      <c r="AJ2530" s="9"/>
      <c r="AK2530" s="9"/>
      <c r="AL2530" s="9"/>
      <c r="AM2530" s="9"/>
      <c r="AN2530" s="9"/>
      <c r="AO2530" s="9"/>
      <c r="AP2530" s="9"/>
      <c r="AQ2530" s="9"/>
      <c r="AR2530" s="9"/>
      <c r="AS2530" s="9"/>
      <c r="AT2530" s="9"/>
      <c r="AU2530" s="9"/>
      <c r="AV2530" s="9"/>
      <c r="AW2530" s="9"/>
      <c r="AX2530" s="9"/>
      <c r="AY2530" s="9"/>
      <c r="AZ2530" s="9"/>
      <c r="BA2530" s="9"/>
      <c r="BB2530" s="9"/>
      <c r="BC2530" s="9"/>
      <c r="BD2530" s="9"/>
      <c r="BE2530" s="9"/>
      <c r="BF2530" s="9"/>
      <c r="BG2530" s="9"/>
      <c r="BH2530" s="9"/>
      <c r="BI2530" s="9"/>
      <c r="BJ2530" s="9"/>
      <c r="BK2530" s="9"/>
      <c r="BL2530" s="9"/>
      <c r="BM2530" s="9"/>
      <c r="BN2530" s="9"/>
      <c r="BO2530" s="9"/>
      <c r="BP2530" s="9"/>
      <c r="BQ2530" s="9"/>
      <c r="BR2530" s="9"/>
      <c r="BS2530" s="9"/>
      <c r="BT2530" s="9"/>
      <c r="BU2530" s="9"/>
      <c r="BV2530" s="9"/>
      <c r="BW2530" s="9"/>
      <c r="BX2530" s="9"/>
      <c r="BY2530" s="9"/>
      <c r="BZ2530" s="9"/>
      <c r="CA2530" s="9"/>
      <c r="CB2530" s="9"/>
      <c r="CC2530" s="9"/>
      <c r="CD2530" s="9"/>
      <c r="CE2530" s="9"/>
      <c r="CF2530" s="9"/>
      <c r="CG2530" s="9"/>
      <c r="CH2530" s="9"/>
      <c r="CI2530" s="9"/>
      <c r="CJ2530" s="9"/>
    </row>
    <row r="2531" spans="1:88" hidden="1">
      <c r="A2531" s="9"/>
      <c r="B2531" s="9"/>
      <c r="C2531" s="9"/>
      <c r="D2531" s="9"/>
      <c r="E2531" s="9"/>
      <c r="F2531" s="9"/>
      <c r="G2531" s="9"/>
      <c r="H2531" s="9"/>
      <c r="I2531" s="9"/>
      <c r="J2531" s="9"/>
      <c r="K2531" s="9"/>
      <c r="L2531" s="9"/>
      <c r="M2531" s="9"/>
      <c r="N2531" s="9"/>
      <c r="O2531" s="9"/>
      <c r="P2531" s="9"/>
      <c r="Q2531" s="9"/>
      <c r="R2531" s="9"/>
      <c r="S2531" s="9"/>
      <c r="T2531" s="9"/>
      <c r="U2531" s="9"/>
      <c r="V2531" s="9"/>
      <c r="W2531" s="9"/>
      <c r="X2531" s="9"/>
      <c r="Y2531" s="9"/>
      <c r="Z2531" s="9"/>
      <c r="AA2531" s="9"/>
      <c r="AB2531" s="9"/>
      <c r="AC2531" s="9"/>
      <c r="AD2531" s="9"/>
      <c r="AE2531" s="9"/>
      <c r="AF2531" s="9"/>
      <c r="AG2531" s="9"/>
      <c r="AH2531" s="9"/>
      <c r="AI2531" s="9"/>
      <c r="AJ2531" s="9"/>
      <c r="AK2531" s="9"/>
      <c r="AL2531" s="9"/>
      <c r="AM2531" s="9"/>
      <c r="AN2531" s="9"/>
      <c r="AO2531" s="9"/>
      <c r="AP2531" s="9"/>
      <c r="AQ2531" s="9"/>
      <c r="AR2531" s="9"/>
      <c r="AS2531" s="9"/>
      <c r="AT2531" s="9"/>
      <c r="AU2531" s="9"/>
      <c r="AV2531" s="9"/>
      <c r="AW2531" s="9"/>
      <c r="AX2531" s="9"/>
      <c r="AY2531" s="9"/>
      <c r="AZ2531" s="9"/>
      <c r="BA2531" s="9"/>
      <c r="BB2531" s="9"/>
      <c r="BC2531" s="9"/>
      <c r="BD2531" s="9"/>
      <c r="BE2531" s="9"/>
      <c r="BF2531" s="9"/>
      <c r="BG2531" s="9"/>
      <c r="BH2531" s="9"/>
      <c r="BI2531" s="9"/>
      <c r="BJ2531" s="9"/>
      <c r="BK2531" s="9"/>
      <c r="BL2531" s="9"/>
      <c r="BM2531" s="9"/>
      <c r="BN2531" s="9"/>
      <c r="BO2531" s="9"/>
      <c r="BP2531" s="9"/>
      <c r="BQ2531" s="9"/>
      <c r="BR2531" s="9"/>
      <c r="BS2531" s="9"/>
      <c r="BT2531" s="9"/>
      <c r="BU2531" s="9"/>
      <c r="BV2531" s="9"/>
      <c r="BW2531" s="9"/>
      <c r="BX2531" s="9"/>
      <c r="BY2531" s="9"/>
      <c r="BZ2531" s="9"/>
      <c r="CA2531" s="9"/>
      <c r="CB2531" s="9"/>
      <c r="CC2531" s="9"/>
      <c r="CD2531" s="9"/>
      <c r="CE2531" s="9"/>
      <c r="CF2531" s="9"/>
      <c r="CG2531" s="9"/>
      <c r="CH2531" s="9"/>
      <c r="CI2531" s="9"/>
      <c r="CJ2531" s="9"/>
    </row>
    <row r="2532" spans="1:88" hidden="1">
      <c r="A2532" s="9"/>
      <c r="B2532" s="9"/>
      <c r="C2532" s="9"/>
      <c r="D2532" s="9"/>
      <c r="E2532" s="9"/>
      <c r="F2532" s="9"/>
      <c r="G2532" s="9"/>
      <c r="H2532" s="9"/>
      <c r="I2532" s="9"/>
      <c r="J2532" s="9"/>
      <c r="K2532" s="9"/>
      <c r="L2532" s="9"/>
      <c r="M2532" s="9"/>
      <c r="N2532" s="9"/>
      <c r="O2532" s="9"/>
      <c r="P2532" s="9"/>
      <c r="Q2532" s="9"/>
      <c r="R2532" s="9"/>
      <c r="S2532" s="9"/>
      <c r="T2532" s="9"/>
      <c r="U2532" s="9"/>
      <c r="V2532" s="9"/>
      <c r="W2532" s="9"/>
      <c r="X2532" s="9"/>
      <c r="Y2532" s="9"/>
      <c r="Z2532" s="9"/>
      <c r="AA2532" s="9"/>
      <c r="AB2532" s="9"/>
      <c r="AC2532" s="9"/>
      <c r="AD2532" s="9"/>
      <c r="AE2532" s="9"/>
      <c r="AF2532" s="9"/>
      <c r="AG2532" s="9"/>
      <c r="AH2532" s="9"/>
      <c r="AI2532" s="9"/>
      <c r="AJ2532" s="9"/>
      <c r="AK2532" s="9"/>
      <c r="AL2532" s="9"/>
      <c r="AM2532" s="9"/>
      <c r="AN2532" s="9"/>
      <c r="AO2532" s="9"/>
      <c r="AP2532" s="9"/>
      <c r="AQ2532" s="9"/>
      <c r="AR2532" s="9"/>
      <c r="AS2532" s="9"/>
      <c r="AT2532" s="9"/>
      <c r="AU2532" s="9"/>
      <c r="AV2532" s="9"/>
      <c r="AW2532" s="9"/>
      <c r="AX2532" s="9"/>
      <c r="AY2532" s="9"/>
      <c r="AZ2532" s="9"/>
      <c r="BA2532" s="9"/>
      <c r="BB2532" s="9"/>
      <c r="BC2532" s="9"/>
      <c r="BD2532" s="9"/>
      <c r="BE2532" s="9"/>
      <c r="BF2532" s="9"/>
      <c r="BG2532" s="9"/>
      <c r="BH2532" s="9"/>
      <c r="BI2532" s="9"/>
      <c r="BJ2532" s="9"/>
      <c r="BK2532" s="9"/>
      <c r="BL2532" s="9"/>
      <c r="BM2532" s="9"/>
      <c r="BN2532" s="9"/>
      <c r="BO2532" s="9"/>
      <c r="BP2532" s="9"/>
      <c r="BQ2532" s="9"/>
      <c r="BR2532" s="9"/>
      <c r="BS2532" s="9"/>
      <c r="BT2532" s="9"/>
      <c r="BU2532" s="9"/>
      <c r="BV2532" s="9"/>
      <c r="BW2532" s="9"/>
      <c r="BX2532" s="9"/>
      <c r="BY2532" s="9"/>
      <c r="BZ2532" s="9"/>
      <c r="CA2532" s="9"/>
      <c r="CB2532" s="9"/>
      <c r="CC2532" s="9"/>
      <c r="CD2532" s="9"/>
      <c r="CE2532" s="9"/>
      <c r="CF2532" s="9"/>
      <c r="CG2532" s="9"/>
      <c r="CH2532" s="9"/>
      <c r="CI2532" s="9"/>
      <c r="CJ2532" s="9"/>
    </row>
    <row r="2533" spans="1:88" hidden="1">
      <c r="A2533" s="9"/>
      <c r="B2533" s="9"/>
      <c r="C2533" s="9"/>
      <c r="D2533" s="9"/>
      <c r="E2533" s="9"/>
      <c r="F2533" s="9"/>
      <c r="G2533" s="9"/>
      <c r="H2533" s="9"/>
      <c r="I2533" s="9"/>
      <c r="J2533" s="9"/>
      <c r="K2533" s="9"/>
      <c r="L2533" s="9"/>
      <c r="M2533" s="9"/>
      <c r="N2533" s="9"/>
      <c r="O2533" s="9"/>
      <c r="P2533" s="9"/>
      <c r="Q2533" s="9"/>
      <c r="R2533" s="9"/>
      <c r="S2533" s="9"/>
      <c r="T2533" s="9"/>
      <c r="U2533" s="9"/>
      <c r="V2533" s="9"/>
      <c r="W2533" s="9"/>
      <c r="X2533" s="9"/>
      <c r="Y2533" s="9"/>
      <c r="Z2533" s="9"/>
      <c r="AA2533" s="9"/>
      <c r="AB2533" s="9"/>
      <c r="AC2533" s="9"/>
      <c r="AD2533" s="9"/>
      <c r="AE2533" s="9"/>
      <c r="AF2533" s="9"/>
      <c r="AG2533" s="9"/>
      <c r="AH2533" s="9"/>
      <c r="AI2533" s="9"/>
      <c r="AJ2533" s="9"/>
      <c r="AK2533" s="9"/>
      <c r="AL2533" s="9"/>
      <c r="AM2533" s="9"/>
      <c r="AN2533" s="9"/>
      <c r="AO2533" s="9"/>
      <c r="AP2533" s="9"/>
      <c r="AQ2533" s="9"/>
      <c r="AR2533" s="9"/>
      <c r="AS2533" s="9"/>
      <c r="AT2533" s="9"/>
      <c r="AU2533" s="9"/>
      <c r="AV2533" s="9"/>
      <c r="AW2533" s="9"/>
      <c r="AX2533" s="9"/>
      <c r="AY2533" s="9"/>
      <c r="AZ2533" s="9"/>
      <c r="BA2533" s="9"/>
      <c r="BB2533" s="9"/>
      <c r="BC2533" s="9"/>
      <c r="BD2533" s="9"/>
      <c r="BE2533" s="9"/>
      <c r="BF2533" s="9"/>
      <c r="BG2533" s="9"/>
      <c r="BH2533" s="9"/>
      <c r="BI2533" s="9"/>
      <c r="BJ2533" s="9"/>
      <c r="BK2533" s="9"/>
      <c r="BL2533" s="9"/>
      <c r="BM2533" s="9"/>
      <c r="BN2533" s="9"/>
      <c r="BO2533" s="9"/>
      <c r="BP2533" s="9"/>
      <c r="BQ2533" s="9"/>
      <c r="BR2533" s="9"/>
      <c r="BS2533" s="9"/>
      <c r="BT2533" s="9"/>
      <c r="BU2533" s="9"/>
      <c r="BV2533" s="9"/>
      <c r="BW2533" s="9"/>
      <c r="BX2533" s="9"/>
      <c r="BY2533" s="9"/>
      <c r="BZ2533" s="9"/>
      <c r="CA2533" s="9"/>
      <c r="CB2533" s="9"/>
      <c r="CC2533" s="9"/>
      <c r="CD2533" s="9"/>
      <c r="CE2533" s="9"/>
      <c r="CF2533" s="9"/>
      <c r="CG2533" s="9"/>
      <c r="CH2533" s="9"/>
      <c r="CI2533" s="9"/>
      <c r="CJ2533" s="9"/>
    </row>
    <row r="2534" spans="1:88" hidden="1">
      <c r="A2534" s="9"/>
      <c r="B2534" s="9"/>
      <c r="C2534" s="9"/>
      <c r="D2534" s="9"/>
      <c r="E2534" s="9"/>
      <c r="F2534" s="9"/>
      <c r="G2534" s="9"/>
      <c r="H2534" s="9"/>
      <c r="I2534" s="9"/>
      <c r="J2534" s="9"/>
      <c r="K2534" s="9"/>
      <c r="L2534" s="9"/>
      <c r="M2534" s="9"/>
      <c r="N2534" s="9"/>
      <c r="O2534" s="9"/>
      <c r="P2534" s="9"/>
      <c r="Q2534" s="9"/>
      <c r="R2534" s="9"/>
      <c r="S2534" s="9"/>
      <c r="T2534" s="9"/>
      <c r="U2534" s="9"/>
      <c r="V2534" s="9"/>
      <c r="W2534" s="9"/>
      <c r="X2534" s="9"/>
      <c r="Y2534" s="9"/>
      <c r="Z2534" s="9"/>
      <c r="AA2534" s="9"/>
      <c r="AB2534" s="9"/>
      <c r="AC2534" s="9"/>
      <c r="AD2534" s="9"/>
      <c r="AE2534" s="9"/>
      <c r="AF2534" s="9"/>
      <c r="AG2534" s="9"/>
      <c r="AH2534" s="9"/>
      <c r="AI2534" s="9"/>
      <c r="AJ2534" s="9"/>
      <c r="AK2534" s="9"/>
      <c r="AL2534" s="9"/>
      <c r="AM2534" s="9"/>
      <c r="AN2534" s="9"/>
      <c r="AO2534" s="9"/>
      <c r="AP2534" s="9"/>
      <c r="AQ2534" s="9"/>
      <c r="AR2534" s="9"/>
      <c r="AS2534" s="9"/>
      <c r="AT2534" s="9"/>
      <c r="AU2534" s="9"/>
      <c r="AV2534" s="9"/>
      <c r="AW2534" s="9"/>
      <c r="AX2534" s="9"/>
      <c r="AY2534" s="9"/>
      <c r="AZ2534" s="9"/>
      <c r="BA2534" s="9"/>
      <c r="BB2534" s="9"/>
      <c r="BC2534" s="9"/>
      <c r="BD2534" s="9"/>
      <c r="BE2534" s="9"/>
      <c r="BF2534" s="9"/>
      <c r="BG2534" s="9"/>
      <c r="BH2534" s="9"/>
      <c r="BI2534" s="9"/>
      <c r="BJ2534" s="9"/>
      <c r="BK2534" s="9"/>
      <c r="BL2534" s="9"/>
      <c r="BM2534" s="9"/>
      <c r="BN2534" s="9"/>
      <c r="BO2534" s="9"/>
      <c r="BP2534" s="9"/>
      <c r="BQ2534" s="9"/>
      <c r="BR2534" s="9"/>
      <c r="BS2534" s="9"/>
      <c r="BT2534" s="9"/>
      <c r="BU2534" s="9"/>
      <c r="BV2534" s="9"/>
      <c r="BW2534" s="9"/>
      <c r="BX2534" s="9"/>
      <c r="BY2534" s="9"/>
      <c r="BZ2534" s="9"/>
      <c r="CA2534" s="9"/>
      <c r="CB2534" s="9"/>
      <c r="CC2534" s="9"/>
      <c r="CD2534" s="9"/>
      <c r="CE2534" s="9"/>
      <c r="CF2534" s="9"/>
      <c r="CG2534" s="9"/>
      <c r="CH2534" s="9"/>
      <c r="CI2534" s="9"/>
      <c r="CJ2534" s="9"/>
    </row>
    <row r="2535" spans="1:88" hidden="1">
      <c r="A2535" s="9"/>
      <c r="B2535" s="9"/>
      <c r="C2535" s="9"/>
      <c r="D2535" s="9"/>
      <c r="E2535" s="9"/>
      <c r="F2535" s="9"/>
      <c r="G2535" s="9"/>
      <c r="H2535" s="9"/>
      <c r="I2535" s="9"/>
      <c r="J2535" s="9"/>
      <c r="K2535" s="9"/>
      <c r="L2535" s="9"/>
      <c r="M2535" s="9"/>
      <c r="N2535" s="9"/>
      <c r="O2535" s="9"/>
      <c r="P2535" s="9"/>
      <c r="Q2535" s="9"/>
      <c r="R2535" s="9"/>
      <c r="S2535" s="9"/>
      <c r="T2535" s="9"/>
      <c r="U2535" s="9"/>
      <c r="V2535" s="9"/>
      <c r="W2535" s="9"/>
      <c r="X2535" s="9"/>
      <c r="Y2535" s="9"/>
      <c r="Z2535" s="9"/>
      <c r="AA2535" s="9"/>
      <c r="AB2535" s="9"/>
      <c r="AC2535" s="9"/>
      <c r="AD2535" s="9"/>
      <c r="AE2535" s="9"/>
      <c r="AF2535" s="9"/>
      <c r="AG2535" s="9"/>
      <c r="AH2535" s="9"/>
      <c r="AI2535" s="9"/>
      <c r="AJ2535" s="9"/>
      <c r="AK2535" s="9"/>
      <c r="AL2535" s="9"/>
      <c r="AM2535" s="9"/>
      <c r="AN2535" s="9"/>
      <c r="AO2535" s="9"/>
      <c r="AP2535" s="9"/>
      <c r="AQ2535" s="9"/>
      <c r="AR2535" s="9"/>
      <c r="AS2535" s="9"/>
      <c r="AT2535" s="9"/>
      <c r="AU2535" s="9"/>
      <c r="AV2535" s="9"/>
      <c r="AW2535" s="9"/>
      <c r="AX2535" s="9"/>
      <c r="AY2535" s="9"/>
      <c r="AZ2535" s="9"/>
      <c r="BA2535" s="9"/>
      <c r="BB2535" s="9"/>
      <c r="BC2535" s="9"/>
      <c r="BD2535" s="9"/>
      <c r="BE2535" s="9"/>
      <c r="BF2535" s="9"/>
      <c r="BG2535" s="9"/>
      <c r="BH2535" s="9"/>
      <c r="BI2535" s="9"/>
      <c r="BJ2535" s="9"/>
      <c r="BK2535" s="9"/>
      <c r="BL2535" s="9"/>
      <c r="BM2535" s="9"/>
      <c r="BN2535" s="9"/>
      <c r="BO2535" s="9"/>
      <c r="BP2535" s="9"/>
      <c r="BQ2535" s="9"/>
      <c r="BR2535" s="9"/>
      <c r="BS2535" s="9"/>
      <c r="BT2535" s="9"/>
      <c r="BU2535" s="9"/>
      <c r="BV2535" s="9"/>
      <c r="BW2535" s="9"/>
      <c r="BX2535" s="9"/>
      <c r="BY2535" s="9"/>
      <c r="BZ2535" s="9"/>
      <c r="CA2535" s="9"/>
      <c r="CB2535" s="9"/>
      <c r="CC2535" s="9"/>
      <c r="CD2535" s="9"/>
      <c r="CE2535" s="9"/>
      <c r="CF2535" s="9"/>
      <c r="CG2535" s="9"/>
      <c r="CH2535" s="9"/>
      <c r="CI2535" s="9"/>
      <c r="CJ2535" s="9"/>
    </row>
    <row r="2536" spans="1:88" hidden="1">
      <c r="A2536" s="9"/>
      <c r="B2536" s="9"/>
      <c r="C2536" s="9"/>
      <c r="D2536" s="9"/>
      <c r="E2536" s="9"/>
      <c r="F2536" s="9"/>
      <c r="G2536" s="9"/>
      <c r="H2536" s="9"/>
      <c r="I2536" s="9"/>
      <c r="J2536" s="9"/>
      <c r="K2536" s="9"/>
      <c r="L2536" s="9"/>
      <c r="M2536" s="9"/>
      <c r="N2536" s="9"/>
      <c r="O2536" s="9"/>
      <c r="P2536" s="9"/>
      <c r="Q2536" s="9"/>
      <c r="R2536" s="9"/>
      <c r="S2536" s="9"/>
      <c r="T2536" s="9"/>
      <c r="U2536" s="9"/>
      <c r="V2536" s="9"/>
      <c r="W2536" s="9"/>
      <c r="X2536" s="9"/>
      <c r="Y2536" s="9"/>
      <c r="Z2536" s="9"/>
      <c r="AA2536" s="9"/>
      <c r="AB2536" s="9"/>
      <c r="AC2536" s="9"/>
      <c r="AD2536" s="9"/>
      <c r="AE2536" s="9"/>
      <c r="AF2536" s="9"/>
      <c r="AG2536" s="9"/>
      <c r="AH2536" s="9"/>
      <c r="AI2536" s="9"/>
      <c r="AJ2536" s="9"/>
      <c r="AK2536" s="9"/>
      <c r="AL2536" s="9"/>
      <c r="AM2536" s="9"/>
      <c r="AN2536" s="9"/>
      <c r="AO2536" s="9"/>
      <c r="AP2536" s="9"/>
      <c r="AQ2536" s="9"/>
      <c r="AR2536" s="9"/>
      <c r="AS2536" s="9"/>
      <c r="AT2536" s="9"/>
      <c r="AU2536" s="9"/>
      <c r="AV2536" s="9"/>
      <c r="AW2536" s="9"/>
      <c r="AX2536" s="9"/>
      <c r="AY2536" s="9"/>
      <c r="AZ2536" s="9"/>
      <c r="BA2536" s="9"/>
      <c r="BB2536" s="9"/>
      <c r="BC2536" s="9"/>
      <c r="BD2536" s="9"/>
      <c r="BE2536" s="9"/>
      <c r="BF2536" s="9"/>
      <c r="BG2536" s="9"/>
      <c r="BH2536" s="9"/>
      <c r="BI2536" s="9"/>
      <c r="BJ2536" s="9"/>
      <c r="BK2536" s="9"/>
      <c r="BL2536" s="9"/>
      <c r="BM2536" s="9"/>
      <c r="BN2536" s="9"/>
      <c r="BO2536" s="9"/>
      <c r="BP2536" s="9"/>
      <c r="BQ2536" s="9"/>
      <c r="BR2536" s="9"/>
      <c r="BS2536" s="9"/>
      <c r="BT2536" s="9"/>
      <c r="BU2536" s="9"/>
      <c r="BV2536" s="9"/>
      <c r="BW2536" s="9"/>
      <c r="BX2536" s="9"/>
      <c r="BY2536" s="9"/>
      <c r="BZ2536" s="9"/>
      <c r="CA2536" s="9"/>
      <c r="CB2536" s="9"/>
      <c r="CC2536" s="9"/>
      <c r="CD2536" s="9"/>
      <c r="CE2536" s="9"/>
      <c r="CF2536" s="9"/>
      <c r="CG2536" s="9"/>
      <c r="CH2536" s="9"/>
      <c r="CI2536" s="9"/>
      <c r="CJ2536" s="9"/>
    </row>
    <row r="2537" spans="1:88" hidden="1">
      <c r="A2537" s="9"/>
      <c r="B2537" s="9"/>
      <c r="C2537" s="9"/>
      <c r="D2537" s="9"/>
      <c r="E2537" s="9"/>
      <c r="F2537" s="9"/>
      <c r="G2537" s="9"/>
      <c r="H2537" s="9"/>
      <c r="I2537" s="9"/>
      <c r="J2537" s="9"/>
      <c r="K2537" s="9"/>
      <c r="L2537" s="9"/>
      <c r="M2537" s="9"/>
      <c r="N2537" s="9"/>
      <c r="O2537" s="9"/>
      <c r="P2537" s="9"/>
      <c r="Q2537" s="9"/>
      <c r="R2537" s="9"/>
      <c r="S2537" s="9"/>
      <c r="T2537" s="9"/>
      <c r="U2537" s="9"/>
      <c r="V2537" s="9"/>
      <c r="W2537" s="9"/>
      <c r="X2537" s="9"/>
      <c r="Y2537" s="9"/>
      <c r="Z2537" s="9"/>
      <c r="AA2537" s="9"/>
      <c r="AB2537" s="9"/>
      <c r="AC2537" s="9"/>
      <c r="AD2537" s="9"/>
      <c r="AE2537" s="9"/>
      <c r="AF2537" s="9"/>
      <c r="AG2537" s="9"/>
      <c r="AH2537" s="9"/>
      <c r="AI2537" s="9"/>
      <c r="AJ2537" s="9"/>
      <c r="AK2537" s="9"/>
      <c r="AL2537" s="9"/>
      <c r="AM2537" s="9"/>
      <c r="AN2537" s="9"/>
      <c r="AO2537" s="9"/>
      <c r="AP2537" s="9"/>
      <c r="AQ2537" s="9"/>
      <c r="AR2537" s="9"/>
      <c r="AS2537" s="9"/>
      <c r="AT2537" s="9"/>
      <c r="AU2537" s="9"/>
      <c r="AV2537" s="9"/>
      <c r="AW2537" s="9"/>
      <c r="AX2537" s="9"/>
      <c r="AY2537" s="9"/>
      <c r="AZ2537" s="9"/>
      <c r="BA2537" s="9"/>
      <c r="BB2537" s="9"/>
      <c r="BC2537" s="9"/>
      <c r="BD2537" s="9"/>
      <c r="BE2537" s="9"/>
      <c r="BF2537" s="9"/>
      <c r="BG2537" s="9"/>
      <c r="BH2537" s="9"/>
      <c r="BI2537" s="9"/>
      <c r="BJ2537" s="9"/>
      <c r="BK2537" s="9"/>
      <c r="BL2537" s="9"/>
      <c r="BM2537" s="9"/>
      <c r="BN2537" s="9"/>
      <c r="BO2537" s="9"/>
      <c r="BP2537" s="9"/>
      <c r="BQ2537" s="9"/>
      <c r="BR2537" s="9"/>
      <c r="BS2537" s="9"/>
      <c r="BT2537" s="9"/>
      <c r="BU2537" s="9"/>
      <c r="BV2537" s="9"/>
      <c r="BW2537" s="9"/>
      <c r="BX2537" s="9"/>
      <c r="BY2537" s="9"/>
      <c r="BZ2537" s="9"/>
      <c r="CA2537" s="9"/>
      <c r="CB2537" s="9"/>
      <c r="CC2537" s="9"/>
      <c r="CD2537" s="9"/>
      <c r="CE2537" s="9"/>
      <c r="CF2537" s="9"/>
      <c r="CG2537" s="9"/>
      <c r="CH2537" s="9"/>
      <c r="CI2537" s="9"/>
      <c r="CJ2537" s="9"/>
    </row>
    <row r="2538" spans="1:88" hidden="1">
      <c r="A2538" s="9"/>
      <c r="B2538" s="9"/>
      <c r="C2538" s="9"/>
      <c r="D2538" s="9"/>
      <c r="E2538" s="9"/>
      <c r="F2538" s="9"/>
      <c r="G2538" s="9"/>
      <c r="H2538" s="9"/>
      <c r="I2538" s="9"/>
      <c r="J2538" s="9"/>
      <c r="K2538" s="9"/>
      <c r="L2538" s="9"/>
      <c r="M2538" s="9"/>
      <c r="N2538" s="9"/>
      <c r="O2538" s="9"/>
      <c r="P2538" s="9"/>
      <c r="Q2538" s="9"/>
      <c r="R2538" s="9"/>
      <c r="S2538" s="9"/>
      <c r="T2538" s="9"/>
      <c r="U2538" s="9"/>
      <c r="V2538" s="9"/>
      <c r="W2538" s="9"/>
      <c r="X2538" s="9"/>
      <c r="Y2538" s="9"/>
      <c r="Z2538" s="9"/>
      <c r="AA2538" s="9"/>
      <c r="AB2538" s="9"/>
      <c r="AC2538" s="9"/>
      <c r="AD2538" s="9"/>
      <c r="AE2538" s="9"/>
      <c r="AF2538" s="9"/>
      <c r="AG2538" s="9"/>
      <c r="AH2538" s="9"/>
      <c r="AI2538" s="9"/>
      <c r="AJ2538" s="9"/>
      <c r="AK2538" s="9"/>
      <c r="AL2538" s="9"/>
      <c r="AM2538" s="9"/>
      <c r="AN2538" s="9"/>
      <c r="AO2538" s="9"/>
      <c r="AP2538" s="9"/>
      <c r="AQ2538" s="9"/>
      <c r="AR2538" s="9"/>
      <c r="AS2538" s="9"/>
      <c r="AT2538" s="9"/>
      <c r="AU2538" s="9"/>
      <c r="AV2538" s="9"/>
      <c r="AW2538" s="9"/>
      <c r="AX2538" s="9"/>
      <c r="AY2538" s="9"/>
      <c r="AZ2538" s="9"/>
      <c r="BA2538" s="9"/>
      <c r="BB2538" s="9"/>
      <c r="BC2538" s="9"/>
      <c r="BD2538" s="9"/>
      <c r="BE2538" s="9"/>
      <c r="BF2538" s="9"/>
      <c r="BG2538" s="9"/>
      <c r="BH2538" s="9"/>
      <c r="BI2538" s="9"/>
      <c r="BJ2538" s="9"/>
      <c r="BK2538" s="9"/>
      <c r="BL2538" s="9"/>
      <c r="BM2538" s="9"/>
      <c r="BN2538" s="9"/>
      <c r="BO2538" s="9"/>
      <c r="BP2538" s="9"/>
      <c r="BQ2538" s="9"/>
      <c r="BR2538" s="9"/>
      <c r="BS2538" s="9"/>
      <c r="BT2538" s="9"/>
      <c r="BU2538" s="9"/>
      <c r="BV2538" s="9"/>
      <c r="BW2538" s="9"/>
      <c r="BX2538" s="9"/>
      <c r="BY2538" s="9"/>
      <c r="BZ2538" s="9"/>
      <c r="CA2538" s="9"/>
      <c r="CB2538" s="9"/>
      <c r="CC2538" s="9"/>
      <c r="CD2538" s="9"/>
      <c r="CE2538" s="9"/>
      <c r="CF2538" s="9"/>
      <c r="CG2538" s="9"/>
      <c r="CH2538" s="9"/>
      <c r="CI2538" s="9"/>
      <c r="CJ2538" s="9"/>
    </row>
    <row r="2539" spans="1:88" hidden="1">
      <c r="A2539" s="9"/>
      <c r="B2539" s="9"/>
      <c r="C2539" s="9"/>
      <c r="D2539" s="9"/>
      <c r="E2539" s="9"/>
      <c r="F2539" s="9"/>
      <c r="G2539" s="9"/>
      <c r="H2539" s="9"/>
      <c r="I2539" s="9"/>
      <c r="J2539" s="9"/>
      <c r="K2539" s="9"/>
      <c r="L2539" s="9"/>
      <c r="M2539" s="9"/>
      <c r="N2539" s="9"/>
      <c r="O2539" s="9"/>
      <c r="P2539" s="9"/>
      <c r="Q2539" s="9"/>
      <c r="R2539" s="9"/>
      <c r="S2539" s="9"/>
      <c r="T2539" s="9"/>
      <c r="U2539" s="9"/>
      <c r="V2539" s="9"/>
      <c r="W2539" s="9"/>
      <c r="X2539" s="9"/>
      <c r="Y2539" s="9"/>
      <c r="Z2539" s="9"/>
      <c r="AA2539" s="9"/>
      <c r="AB2539" s="9"/>
      <c r="AC2539" s="9"/>
      <c r="AD2539" s="9"/>
      <c r="AE2539" s="9"/>
      <c r="AF2539" s="9"/>
      <c r="AG2539" s="9"/>
      <c r="AH2539" s="9"/>
      <c r="AI2539" s="9"/>
      <c r="AJ2539" s="9"/>
      <c r="AK2539" s="9"/>
      <c r="AL2539" s="9"/>
      <c r="AM2539" s="9"/>
      <c r="AN2539" s="9"/>
      <c r="AO2539" s="9"/>
      <c r="AP2539" s="9"/>
      <c r="AQ2539" s="9"/>
      <c r="AR2539" s="9"/>
      <c r="AS2539" s="9"/>
      <c r="AT2539" s="9"/>
      <c r="AU2539" s="9"/>
      <c r="AV2539" s="9"/>
      <c r="AW2539" s="9"/>
      <c r="AX2539" s="9"/>
      <c r="AY2539" s="9"/>
      <c r="AZ2539" s="9"/>
      <c r="BA2539" s="9"/>
      <c r="BB2539" s="9"/>
      <c r="BC2539" s="9"/>
      <c r="BD2539" s="9"/>
      <c r="BE2539" s="9"/>
      <c r="BF2539" s="9"/>
      <c r="BG2539" s="9"/>
      <c r="BH2539" s="9"/>
      <c r="BI2539" s="9"/>
      <c r="BJ2539" s="9"/>
      <c r="BK2539" s="9"/>
      <c r="BL2539" s="9"/>
      <c r="BM2539" s="9"/>
      <c r="BN2539" s="9"/>
      <c r="BO2539" s="9"/>
      <c r="BP2539" s="9"/>
      <c r="BQ2539" s="9"/>
      <c r="BR2539" s="9"/>
      <c r="BS2539" s="9"/>
      <c r="BT2539" s="9"/>
      <c r="BU2539" s="9"/>
      <c r="BV2539" s="9"/>
      <c r="BW2539" s="9"/>
      <c r="BX2539" s="9"/>
      <c r="BY2539" s="9"/>
      <c r="BZ2539" s="9"/>
      <c r="CA2539" s="9"/>
      <c r="CB2539" s="9"/>
      <c r="CC2539" s="9"/>
      <c r="CD2539" s="9"/>
      <c r="CE2539" s="9"/>
      <c r="CF2539" s="9"/>
      <c r="CG2539" s="9"/>
      <c r="CH2539" s="9"/>
      <c r="CI2539" s="9"/>
      <c r="CJ2539" s="9"/>
    </row>
    <row r="2540" spans="1:88" hidden="1">
      <c r="A2540" s="9"/>
      <c r="B2540" s="9"/>
      <c r="C2540" s="9"/>
      <c r="D2540" s="9"/>
      <c r="E2540" s="9"/>
      <c r="F2540" s="9"/>
      <c r="G2540" s="9"/>
      <c r="H2540" s="9"/>
      <c r="I2540" s="9"/>
      <c r="J2540" s="9"/>
      <c r="K2540" s="9"/>
      <c r="L2540" s="9"/>
      <c r="M2540" s="9"/>
      <c r="N2540" s="9"/>
      <c r="O2540" s="9"/>
      <c r="P2540" s="9"/>
      <c r="Q2540" s="9"/>
      <c r="R2540" s="9"/>
      <c r="S2540" s="9"/>
      <c r="T2540" s="9"/>
      <c r="U2540" s="9"/>
      <c r="V2540" s="9"/>
      <c r="W2540" s="9"/>
      <c r="X2540" s="9"/>
      <c r="Y2540" s="9"/>
      <c r="Z2540" s="9"/>
      <c r="AA2540" s="9"/>
      <c r="AB2540" s="9"/>
      <c r="AC2540" s="9"/>
      <c r="AD2540" s="9"/>
      <c r="AE2540" s="9"/>
      <c r="AF2540" s="9"/>
      <c r="AG2540" s="9"/>
      <c r="AH2540" s="9"/>
      <c r="AI2540" s="9"/>
      <c r="AJ2540" s="9"/>
      <c r="AK2540" s="9"/>
      <c r="AL2540" s="9"/>
      <c r="AM2540" s="9"/>
      <c r="AN2540" s="9"/>
      <c r="AO2540" s="9"/>
      <c r="AP2540" s="9"/>
      <c r="AQ2540" s="9"/>
      <c r="AR2540" s="9"/>
      <c r="AS2540" s="9"/>
      <c r="AT2540" s="9"/>
      <c r="AU2540" s="9"/>
      <c r="AV2540" s="9"/>
      <c r="AW2540" s="9"/>
      <c r="AX2540" s="9"/>
      <c r="AY2540" s="9"/>
      <c r="AZ2540" s="9"/>
      <c r="BA2540" s="9"/>
      <c r="BB2540" s="9"/>
      <c r="BC2540" s="9"/>
      <c r="BD2540" s="9"/>
      <c r="BE2540" s="9"/>
      <c r="BF2540" s="9"/>
      <c r="BG2540" s="9"/>
      <c r="BH2540" s="9"/>
      <c r="BI2540" s="9"/>
      <c r="BJ2540" s="9"/>
      <c r="BK2540" s="9"/>
      <c r="BL2540" s="9"/>
      <c r="BM2540" s="9"/>
      <c r="BN2540" s="9"/>
      <c r="BO2540" s="9"/>
      <c r="BP2540" s="9"/>
      <c r="BQ2540" s="9"/>
      <c r="BR2540" s="9"/>
      <c r="BS2540" s="9"/>
      <c r="BT2540" s="9"/>
      <c r="BU2540" s="9"/>
      <c r="BV2540" s="9"/>
      <c r="BW2540" s="9"/>
      <c r="BX2540" s="9"/>
      <c r="BY2540" s="9"/>
      <c r="BZ2540" s="9"/>
      <c r="CA2540" s="9"/>
      <c r="CB2540" s="9"/>
      <c r="CC2540" s="9"/>
      <c r="CD2540" s="9"/>
      <c r="CE2540" s="9"/>
      <c r="CF2540" s="9"/>
      <c r="CG2540" s="9"/>
      <c r="CH2540" s="9"/>
      <c r="CI2540" s="9"/>
      <c r="CJ2540" s="9"/>
    </row>
    <row r="2541" spans="1:88" hidden="1">
      <c r="A2541" s="9"/>
      <c r="B2541" s="9"/>
      <c r="C2541" s="9"/>
      <c r="D2541" s="9"/>
      <c r="E2541" s="9"/>
      <c r="F2541" s="9"/>
      <c r="G2541" s="9"/>
      <c r="H2541" s="9"/>
      <c r="I2541" s="9"/>
      <c r="J2541" s="9"/>
      <c r="K2541" s="9"/>
      <c r="L2541" s="9"/>
      <c r="M2541" s="9"/>
      <c r="N2541" s="9"/>
      <c r="O2541" s="9"/>
      <c r="P2541" s="9"/>
      <c r="Q2541" s="9"/>
      <c r="R2541" s="9"/>
      <c r="S2541" s="9"/>
      <c r="T2541" s="9"/>
      <c r="U2541" s="9"/>
      <c r="V2541" s="9"/>
      <c r="W2541" s="9"/>
      <c r="X2541" s="9"/>
      <c r="Y2541" s="9"/>
      <c r="Z2541" s="9"/>
      <c r="AA2541" s="9"/>
      <c r="AB2541" s="9"/>
      <c r="AC2541" s="9"/>
      <c r="AD2541" s="9"/>
      <c r="AE2541" s="9"/>
      <c r="AF2541" s="9"/>
      <c r="AG2541" s="9"/>
      <c r="AH2541" s="9"/>
      <c r="AI2541" s="9"/>
      <c r="AJ2541" s="9"/>
      <c r="AK2541" s="9"/>
      <c r="AL2541" s="9"/>
      <c r="AM2541" s="9"/>
      <c r="AN2541" s="9"/>
      <c r="AO2541" s="9"/>
      <c r="AP2541" s="9"/>
      <c r="AQ2541" s="9"/>
      <c r="AR2541" s="9"/>
      <c r="AS2541" s="9"/>
      <c r="AT2541" s="9"/>
      <c r="AU2541" s="9"/>
      <c r="AV2541" s="9"/>
      <c r="AW2541" s="9"/>
      <c r="AX2541" s="9"/>
      <c r="AY2541" s="9"/>
      <c r="AZ2541" s="9"/>
      <c r="BA2541" s="9"/>
      <c r="BB2541" s="9"/>
      <c r="BC2541" s="9"/>
      <c r="BD2541" s="9"/>
      <c r="BE2541" s="9"/>
      <c r="BF2541" s="9"/>
      <c r="BG2541" s="9"/>
      <c r="BH2541" s="9"/>
      <c r="BI2541" s="9"/>
      <c r="BJ2541" s="9"/>
      <c r="BK2541" s="9"/>
      <c r="BL2541" s="9"/>
      <c r="BM2541" s="9"/>
      <c r="BN2541" s="9"/>
      <c r="BO2541" s="9"/>
      <c r="BP2541" s="9"/>
      <c r="BQ2541" s="9"/>
      <c r="BR2541" s="9"/>
      <c r="BS2541" s="9"/>
      <c r="BT2541" s="9"/>
      <c r="BU2541" s="9"/>
      <c r="BV2541" s="9"/>
      <c r="BW2541" s="9"/>
      <c r="BX2541" s="9"/>
      <c r="BY2541" s="9"/>
      <c r="BZ2541" s="9"/>
      <c r="CA2541" s="9"/>
      <c r="CB2541" s="9"/>
      <c r="CC2541" s="9"/>
      <c r="CD2541" s="9"/>
      <c r="CE2541" s="9"/>
      <c r="CF2541" s="9"/>
      <c r="CG2541" s="9"/>
      <c r="CH2541" s="9"/>
      <c r="CI2541" s="9"/>
      <c r="CJ2541" s="9"/>
    </row>
    <row r="2542" spans="1:88" hidden="1">
      <c r="A2542" s="9"/>
      <c r="B2542" s="9"/>
      <c r="C2542" s="9"/>
      <c r="D2542" s="9"/>
      <c r="E2542" s="9"/>
      <c r="F2542" s="9"/>
      <c r="G2542" s="9"/>
      <c r="H2542" s="9"/>
      <c r="I2542" s="9"/>
      <c r="J2542" s="9"/>
      <c r="K2542" s="9"/>
      <c r="L2542" s="9"/>
      <c r="M2542" s="9"/>
      <c r="N2542" s="9"/>
      <c r="O2542" s="9"/>
      <c r="P2542" s="9"/>
      <c r="Q2542" s="9"/>
      <c r="R2542" s="9"/>
      <c r="S2542" s="9"/>
      <c r="T2542" s="9"/>
      <c r="U2542" s="9"/>
      <c r="V2542" s="9"/>
      <c r="W2542" s="9"/>
      <c r="X2542" s="9"/>
      <c r="Y2542" s="9"/>
      <c r="Z2542" s="9"/>
      <c r="AA2542" s="9"/>
      <c r="AB2542" s="9"/>
      <c r="AC2542" s="9"/>
      <c r="AD2542" s="9"/>
      <c r="AE2542" s="9"/>
      <c r="AF2542" s="9"/>
      <c r="AG2542" s="9"/>
      <c r="AH2542" s="9"/>
      <c r="AI2542" s="9"/>
      <c r="AJ2542" s="9"/>
      <c r="AK2542" s="9"/>
      <c r="AL2542" s="9"/>
      <c r="AM2542" s="9"/>
      <c r="AN2542" s="9"/>
      <c r="AO2542" s="9"/>
      <c r="AP2542" s="9"/>
      <c r="AQ2542" s="9"/>
      <c r="AR2542" s="9"/>
      <c r="AS2542" s="9"/>
      <c r="AT2542" s="9"/>
      <c r="AU2542" s="9"/>
      <c r="AV2542" s="9"/>
      <c r="AW2542" s="9"/>
      <c r="AX2542" s="9"/>
      <c r="AY2542" s="9"/>
      <c r="AZ2542" s="9"/>
      <c r="BA2542" s="9"/>
      <c r="BB2542" s="9"/>
      <c r="BC2542" s="9"/>
      <c r="BD2542" s="9"/>
      <c r="BE2542" s="9"/>
      <c r="BF2542" s="9"/>
      <c r="BG2542" s="9"/>
      <c r="BH2542" s="9"/>
      <c r="BI2542" s="9"/>
      <c r="BJ2542" s="9"/>
      <c r="BK2542" s="9"/>
      <c r="BL2542" s="9"/>
      <c r="BM2542" s="9"/>
      <c r="BN2542" s="9"/>
      <c r="BO2542" s="9"/>
      <c r="BP2542" s="9"/>
      <c r="BQ2542" s="9"/>
      <c r="BR2542" s="9"/>
      <c r="BS2542" s="9"/>
      <c r="BT2542" s="9"/>
      <c r="BU2542" s="9"/>
      <c r="BV2542" s="9"/>
      <c r="BW2542" s="9"/>
      <c r="BX2542" s="9"/>
      <c r="BY2542" s="9"/>
      <c r="BZ2542" s="9"/>
      <c r="CA2542" s="9"/>
      <c r="CB2542" s="9"/>
      <c r="CC2542" s="9"/>
      <c r="CD2542" s="9"/>
      <c r="CE2542" s="9"/>
      <c r="CF2542" s="9"/>
      <c r="CG2542" s="9"/>
      <c r="CH2542" s="9"/>
      <c r="CI2542" s="9"/>
      <c r="CJ2542" s="9"/>
    </row>
    <row r="2543" spans="1:88" hidden="1">
      <c r="A2543" s="9"/>
      <c r="B2543" s="9"/>
      <c r="C2543" s="9"/>
      <c r="D2543" s="9"/>
      <c r="E2543" s="9"/>
      <c r="F2543" s="9"/>
      <c r="G2543" s="9"/>
      <c r="H2543" s="9"/>
      <c r="I2543" s="9"/>
      <c r="J2543" s="9"/>
      <c r="K2543" s="9"/>
      <c r="L2543" s="9"/>
      <c r="M2543" s="9"/>
      <c r="N2543" s="9"/>
      <c r="O2543" s="9"/>
      <c r="P2543" s="9"/>
      <c r="Q2543" s="9"/>
      <c r="R2543" s="9"/>
      <c r="S2543" s="9"/>
      <c r="T2543" s="9"/>
      <c r="U2543" s="9"/>
      <c r="V2543" s="9"/>
      <c r="W2543" s="9"/>
      <c r="X2543" s="9"/>
      <c r="Y2543" s="9"/>
      <c r="Z2543" s="9"/>
      <c r="AA2543" s="9"/>
      <c r="AB2543" s="9"/>
      <c r="AC2543" s="9"/>
      <c r="AD2543" s="9"/>
      <c r="AE2543" s="9"/>
      <c r="AF2543" s="9"/>
      <c r="AG2543" s="9"/>
      <c r="AH2543" s="9"/>
      <c r="AI2543" s="9"/>
      <c r="AJ2543" s="9"/>
      <c r="AK2543" s="9"/>
      <c r="AL2543" s="9"/>
      <c r="AM2543" s="9"/>
      <c r="AN2543" s="9"/>
      <c r="AO2543" s="9"/>
      <c r="AP2543" s="9"/>
      <c r="AQ2543" s="9"/>
      <c r="AR2543" s="9"/>
      <c r="AS2543" s="9"/>
      <c r="AT2543" s="9"/>
      <c r="AU2543" s="9"/>
      <c r="AV2543" s="9"/>
      <c r="AW2543" s="9"/>
      <c r="AX2543" s="9"/>
      <c r="AY2543" s="9"/>
      <c r="AZ2543" s="9"/>
      <c r="BA2543" s="9"/>
      <c r="BB2543" s="9"/>
      <c r="BC2543" s="9"/>
      <c r="BD2543" s="9"/>
      <c r="BE2543" s="9"/>
      <c r="BF2543" s="9"/>
      <c r="BG2543" s="9"/>
      <c r="BH2543" s="9"/>
      <c r="BI2543" s="9"/>
      <c r="BJ2543" s="9"/>
      <c r="BK2543" s="9"/>
      <c r="BL2543" s="9"/>
      <c r="BM2543" s="9"/>
      <c r="BN2543" s="9"/>
      <c r="BO2543" s="9"/>
      <c r="BP2543" s="9"/>
      <c r="BQ2543" s="9"/>
      <c r="BR2543" s="9"/>
      <c r="BS2543" s="9"/>
      <c r="BT2543" s="9"/>
      <c r="BU2543" s="9"/>
      <c r="BV2543" s="9"/>
      <c r="BW2543" s="9"/>
      <c r="BX2543" s="9"/>
      <c r="BY2543" s="9"/>
      <c r="BZ2543" s="9"/>
      <c r="CA2543" s="9"/>
      <c r="CB2543" s="9"/>
      <c r="CC2543" s="9"/>
      <c r="CD2543" s="9"/>
      <c r="CE2543" s="9"/>
      <c r="CF2543" s="9"/>
      <c r="CG2543" s="9"/>
      <c r="CH2543" s="9"/>
      <c r="CI2543" s="9"/>
      <c r="CJ2543" s="9"/>
    </row>
    <row r="2544" spans="1:88" hidden="1">
      <c r="A2544" s="9"/>
      <c r="B2544" s="9"/>
      <c r="C2544" s="9"/>
      <c r="D2544" s="9"/>
      <c r="E2544" s="9"/>
      <c r="F2544" s="9"/>
      <c r="G2544" s="9"/>
      <c r="H2544" s="9"/>
      <c r="I2544" s="9"/>
      <c r="J2544" s="9"/>
      <c r="K2544" s="9"/>
      <c r="L2544" s="9"/>
      <c r="M2544" s="9"/>
      <c r="N2544" s="9"/>
      <c r="O2544" s="9"/>
      <c r="P2544" s="9"/>
      <c r="Q2544" s="9"/>
      <c r="R2544" s="9"/>
      <c r="S2544" s="9"/>
      <c r="T2544" s="9"/>
      <c r="U2544" s="9"/>
      <c r="V2544" s="9"/>
      <c r="W2544" s="9"/>
      <c r="X2544" s="9"/>
      <c r="Y2544" s="9"/>
      <c r="Z2544" s="9"/>
      <c r="AA2544" s="9"/>
      <c r="AB2544" s="9"/>
      <c r="AC2544" s="9"/>
      <c r="AD2544" s="9"/>
      <c r="AE2544" s="9"/>
      <c r="AF2544" s="9"/>
      <c r="AG2544" s="9"/>
      <c r="AH2544" s="9"/>
      <c r="AI2544" s="9"/>
      <c r="AJ2544" s="9"/>
      <c r="AK2544" s="9"/>
      <c r="AL2544" s="9"/>
      <c r="AM2544" s="9"/>
      <c r="AN2544" s="9"/>
      <c r="AO2544" s="9"/>
      <c r="AP2544" s="9"/>
      <c r="AQ2544" s="9"/>
      <c r="AR2544" s="9"/>
      <c r="AS2544" s="9"/>
      <c r="AT2544" s="9"/>
      <c r="AU2544" s="9"/>
      <c r="AV2544" s="9"/>
      <c r="AW2544" s="9"/>
      <c r="AX2544" s="9"/>
      <c r="AY2544" s="9"/>
      <c r="AZ2544" s="9"/>
      <c r="BA2544" s="9"/>
      <c r="BB2544" s="9"/>
      <c r="BC2544" s="9"/>
      <c r="BD2544" s="9"/>
      <c r="BE2544" s="9"/>
      <c r="BF2544" s="9"/>
      <c r="BG2544" s="9"/>
      <c r="BH2544" s="9"/>
      <c r="BI2544" s="9"/>
      <c r="BJ2544" s="9"/>
      <c r="BK2544" s="9"/>
      <c r="BL2544" s="9"/>
      <c r="BM2544" s="9"/>
      <c r="BN2544" s="9"/>
      <c r="BO2544" s="9"/>
      <c r="BP2544" s="9"/>
      <c r="BQ2544" s="9"/>
      <c r="BR2544" s="9"/>
      <c r="BS2544" s="9"/>
      <c r="BT2544" s="9"/>
      <c r="BU2544" s="9"/>
      <c r="BV2544" s="9"/>
      <c r="BW2544" s="9"/>
      <c r="BX2544" s="9"/>
      <c r="BY2544" s="9"/>
      <c r="BZ2544" s="9"/>
      <c r="CA2544" s="9"/>
      <c r="CB2544" s="9"/>
      <c r="CC2544" s="9"/>
      <c r="CD2544" s="9"/>
      <c r="CE2544" s="9"/>
      <c r="CF2544" s="9"/>
      <c r="CG2544" s="9"/>
      <c r="CH2544" s="9"/>
      <c r="CI2544" s="9"/>
      <c r="CJ2544" s="9"/>
    </row>
    <row r="2545" spans="1:88" hidden="1">
      <c r="A2545" s="9"/>
      <c r="B2545" s="9"/>
      <c r="C2545" s="9"/>
      <c r="D2545" s="9"/>
      <c r="E2545" s="9"/>
      <c r="F2545" s="9"/>
      <c r="G2545" s="9"/>
      <c r="H2545" s="9"/>
      <c r="I2545" s="9"/>
      <c r="J2545" s="9"/>
      <c r="K2545" s="9"/>
      <c r="L2545" s="9"/>
      <c r="M2545" s="9"/>
      <c r="N2545" s="9"/>
      <c r="O2545" s="9"/>
      <c r="P2545" s="9"/>
      <c r="Q2545" s="9"/>
      <c r="R2545" s="9"/>
      <c r="S2545" s="9"/>
      <c r="T2545" s="9"/>
      <c r="U2545" s="9"/>
      <c r="V2545" s="9"/>
      <c r="W2545" s="9"/>
      <c r="X2545" s="9"/>
      <c r="Y2545" s="9"/>
      <c r="Z2545" s="9"/>
      <c r="AA2545" s="9"/>
      <c r="AB2545" s="9"/>
      <c r="AC2545" s="9"/>
      <c r="AD2545" s="9"/>
      <c r="AE2545" s="9"/>
      <c r="AF2545" s="9"/>
      <c r="AG2545" s="9"/>
      <c r="AH2545" s="9"/>
      <c r="AI2545" s="9"/>
      <c r="AJ2545" s="9"/>
      <c r="AK2545" s="9"/>
      <c r="AL2545" s="9"/>
      <c r="AM2545" s="9"/>
      <c r="AN2545" s="9"/>
      <c r="AO2545" s="9"/>
      <c r="AP2545" s="9"/>
      <c r="AQ2545" s="9"/>
      <c r="AR2545" s="9"/>
      <c r="AS2545" s="9"/>
      <c r="AT2545" s="9"/>
      <c r="AU2545" s="9"/>
      <c r="AV2545" s="9"/>
      <c r="AW2545" s="9"/>
      <c r="AX2545" s="9"/>
      <c r="AY2545" s="9"/>
      <c r="AZ2545" s="9"/>
      <c r="BA2545" s="9"/>
      <c r="BB2545" s="9"/>
      <c r="BC2545" s="9"/>
      <c r="BD2545" s="9"/>
      <c r="BE2545" s="9"/>
      <c r="BF2545" s="9"/>
      <c r="BG2545" s="9"/>
      <c r="BH2545" s="9"/>
      <c r="BI2545" s="9"/>
      <c r="BJ2545" s="9"/>
      <c r="BK2545" s="9"/>
      <c r="BL2545" s="9"/>
      <c r="BM2545" s="9"/>
      <c r="BN2545" s="9"/>
      <c r="BO2545" s="9"/>
      <c r="BP2545" s="9"/>
      <c r="BQ2545" s="9"/>
      <c r="BR2545" s="9"/>
      <c r="BS2545" s="9"/>
      <c r="BT2545" s="9"/>
      <c r="BU2545" s="9"/>
      <c r="BV2545" s="9"/>
      <c r="BW2545" s="9"/>
      <c r="BX2545" s="9"/>
      <c r="BY2545" s="9"/>
      <c r="BZ2545" s="9"/>
      <c r="CA2545" s="9"/>
      <c r="CB2545" s="9"/>
      <c r="CC2545" s="9"/>
      <c r="CD2545" s="9"/>
      <c r="CE2545" s="9"/>
      <c r="CF2545" s="9"/>
      <c r="CG2545" s="9"/>
      <c r="CH2545" s="9"/>
      <c r="CI2545" s="9"/>
      <c r="CJ2545" s="9"/>
    </row>
    <row r="2546" spans="1:88" hidden="1">
      <c r="A2546" s="9"/>
      <c r="B2546" s="9"/>
      <c r="C2546" s="9"/>
      <c r="D2546" s="9"/>
      <c r="E2546" s="9"/>
      <c r="F2546" s="9"/>
      <c r="G2546" s="9"/>
      <c r="H2546" s="9"/>
      <c r="I2546" s="9"/>
      <c r="J2546" s="9"/>
      <c r="K2546" s="9"/>
      <c r="L2546" s="9"/>
      <c r="M2546" s="9"/>
      <c r="N2546" s="9"/>
      <c r="O2546" s="9"/>
      <c r="P2546" s="9"/>
      <c r="Q2546" s="9"/>
      <c r="R2546" s="9"/>
      <c r="S2546" s="9"/>
      <c r="T2546" s="9"/>
      <c r="U2546" s="9"/>
      <c r="V2546" s="9"/>
      <c r="W2546" s="9"/>
      <c r="X2546" s="9"/>
      <c r="Y2546" s="9"/>
      <c r="Z2546" s="9"/>
      <c r="AA2546" s="9"/>
      <c r="AB2546" s="9"/>
      <c r="AC2546" s="9"/>
      <c r="AD2546" s="9"/>
      <c r="AE2546" s="9"/>
      <c r="AF2546" s="9"/>
      <c r="AG2546" s="9"/>
      <c r="AH2546" s="9"/>
      <c r="AI2546" s="9"/>
      <c r="AJ2546" s="9"/>
      <c r="AK2546" s="9"/>
      <c r="AL2546" s="9"/>
      <c r="AM2546" s="9"/>
      <c r="AN2546" s="9"/>
      <c r="AO2546" s="9"/>
      <c r="AP2546" s="9"/>
      <c r="AQ2546" s="9"/>
      <c r="AR2546" s="9"/>
      <c r="AS2546" s="9"/>
      <c r="AT2546" s="9"/>
      <c r="AU2546" s="9"/>
      <c r="AV2546" s="9"/>
      <c r="AW2546" s="9"/>
      <c r="AX2546" s="9"/>
      <c r="AY2546" s="9"/>
      <c r="AZ2546" s="9"/>
      <c r="BA2546" s="9"/>
      <c r="BB2546" s="9"/>
      <c r="BC2546" s="9"/>
      <c r="BD2546" s="9"/>
      <c r="BE2546" s="9"/>
      <c r="BF2546" s="9"/>
      <c r="BG2546" s="9"/>
      <c r="BH2546" s="9"/>
      <c r="BI2546" s="9"/>
      <c r="BJ2546" s="9"/>
      <c r="BK2546" s="9"/>
      <c r="BL2546" s="9"/>
      <c r="BM2546" s="9"/>
      <c r="BN2546" s="9"/>
      <c r="BO2546" s="9"/>
      <c r="BP2546" s="9"/>
      <c r="BQ2546" s="9"/>
      <c r="BR2546" s="9"/>
      <c r="BS2546" s="9"/>
      <c r="BT2546" s="9"/>
      <c r="BU2546" s="9"/>
      <c r="BV2546" s="9"/>
      <c r="BW2546" s="9"/>
      <c r="BX2546" s="9"/>
      <c r="BY2546" s="9"/>
      <c r="BZ2546" s="9"/>
      <c r="CA2546" s="9"/>
      <c r="CB2546" s="9"/>
      <c r="CC2546" s="9"/>
      <c r="CD2546" s="9"/>
      <c r="CE2546" s="9"/>
      <c r="CF2546" s="9"/>
      <c r="CG2546" s="9"/>
      <c r="CH2546" s="9"/>
      <c r="CI2546" s="9"/>
      <c r="CJ2546" s="9"/>
    </row>
    <row r="2547" spans="1:88" hidden="1">
      <c r="A2547" s="9"/>
      <c r="B2547" s="9"/>
      <c r="C2547" s="9"/>
      <c r="D2547" s="9"/>
      <c r="E2547" s="9"/>
      <c r="F2547" s="9"/>
      <c r="G2547" s="9"/>
      <c r="H2547" s="9"/>
      <c r="I2547" s="9"/>
      <c r="J2547" s="9"/>
      <c r="K2547" s="9"/>
      <c r="L2547" s="9"/>
      <c r="M2547" s="9"/>
      <c r="N2547" s="9"/>
      <c r="O2547" s="9"/>
      <c r="P2547" s="9"/>
      <c r="Q2547" s="9"/>
      <c r="R2547" s="9"/>
      <c r="S2547" s="9"/>
      <c r="T2547" s="9"/>
      <c r="U2547" s="9"/>
      <c r="V2547" s="9"/>
      <c r="W2547" s="9"/>
      <c r="X2547" s="9"/>
      <c r="Y2547" s="9"/>
      <c r="Z2547" s="9"/>
      <c r="AA2547" s="9"/>
      <c r="AB2547" s="9"/>
      <c r="AC2547" s="9"/>
      <c r="AD2547" s="9"/>
      <c r="AE2547" s="9"/>
      <c r="AF2547" s="9"/>
      <c r="AG2547" s="9"/>
      <c r="AH2547" s="9"/>
      <c r="AI2547" s="9"/>
      <c r="AJ2547" s="9"/>
      <c r="AK2547" s="9"/>
      <c r="AL2547" s="9"/>
      <c r="AM2547" s="9"/>
      <c r="AN2547" s="9"/>
      <c r="AO2547" s="9"/>
      <c r="AP2547" s="9"/>
      <c r="AQ2547" s="9"/>
      <c r="AR2547" s="9"/>
      <c r="AS2547" s="9"/>
      <c r="AT2547" s="9"/>
      <c r="AU2547" s="9"/>
      <c r="AV2547" s="9"/>
      <c r="AW2547" s="9"/>
      <c r="AX2547" s="9"/>
      <c r="AY2547" s="9"/>
      <c r="AZ2547" s="9"/>
      <c r="BA2547" s="9"/>
      <c r="BB2547" s="9"/>
      <c r="BC2547" s="9"/>
      <c r="BD2547" s="9"/>
      <c r="BE2547" s="9"/>
      <c r="BF2547" s="9"/>
      <c r="BG2547" s="9"/>
      <c r="BH2547" s="9"/>
      <c r="BI2547" s="9"/>
      <c r="BJ2547" s="9"/>
      <c r="BK2547" s="9"/>
      <c r="BL2547" s="9"/>
      <c r="BM2547" s="9"/>
      <c r="BN2547" s="9"/>
      <c r="BO2547" s="9"/>
      <c r="BP2547" s="9"/>
      <c r="BQ2547" s="9"/>
      <c r="BR2547" s="9"/>
      <c r="BS2547" s="9"/>
      <c r="BT2547" s="9"/>
      <c r="BU2547" s="9"/>
      <c r="BV2547" s="9"/>
      <c r="BW2547" s="9"/>
      <c r="BX2547" s="9"/>
      <c r="BY2547" s="9"/>
      <c r="BZ2547" s="9"/>
      <c r="CA2547" s="9"/>
      <c r="CB2547" s="9"/>
      <c r="CC2547" s="9"/>
      <c r="CD2547" s="9"/>
      <c r="CE2547" s="9"/>
      <c r="CF2547" s="9"/>
      <c r="CG2547" s="9"/>
      <c r="CH2547" s="9"/>
      <c r="CI2547" s="9"/>
      <c r="CJ2547" s="9"/>
    </row>
    <row r="2548" spans="1:88" hidden="1">
      <c r="A2548" s="9"/>
      <c r="B2548" s="9"/>
      <c r="C2548" s="9"/>
      <c r="D2548" s="9"/>
      <c r="E2548" s="9"/>
      <c r="F2548" s="9"/>
      <c r="G2548" s="9"/>
      <c r="H2548" s="9"/>
      <c r="I2548" s="9"/>
      <c r="J2548" s="9"/>
      <c r="K2548" s="9"/>
      <c r="L2548" s="9"/>
      <c r="M2548" s="9"/>
      <c r="N2548" s="9"/>
      <c r="O2548" s="9"/>
      <c r="P2548" s="9"/>
      <c r="Q2548" s="9"/>
      <c r="R2548" s="9"/>
      <c r="S2548" s="9"/>
      <c r="T2548" s="9"/>
      <c r="U2548" s="9"/>
      <c r="V2548" s="9"/>
      <c r="W2548" s="9"/>
      <c r="X2548" s="9"/>
      <c r="Y2548" s="9"/>
      <c r="Z2548" s="9"/>
      <c r="AA2548" s="9"/>
      <c r="AB2548" s="9"/>
      <c r="AC2548" s="9"/>
      <c r="AD2548" s="9"/>
      <c r="AE2548" s="9"/>
      <c r="AF2548" s="9"/>
      <c r="AG2548" s="9"/>
      <c r="AH2548" s="9"/>
      <c r="AI2548" s="9"/>
      <c r="AJ2548" s="9"/>
      <c r="AK2548" s="9"/>
      <c r="AL2548" s="9"/>
      <c r="AM2548" s="9"/>
      <c r="AN2548" s="9"/>
      <c r="AO2548" s="9"/>
      <c r="AP2548" s="9"/>
      <c r="AQ2548" s="9"/>
      <c r="AR2548" s="9"/>
      <c r="AS2548" s="9"/>
      <c r="AT2548" s="9"/>
      <c r="AU2548" s="9"/>
      <c r="AV2548" s="9"/>
      <c r="AW2548" s="9"/>
      <c r="AX2548" s="9"/>
      <c r="AY2548" s="9"/>
      <c r="AZ2548" s="9"/>
      <c r="BA2548" s="9"/>
      <c r="BB2548" s="9"/>
      <c r="BC2548" s="9"/>
      <c r="BD2548" s="9"/>
      <c r="BE2548" s="9"/>
      <c r="BF2548" s="9"/>
      <c r="BG2548" s="9"/>
      <c r="BH2548" s="9"/>
      <c r="BI2548" s="9"/>
      <c r="BJ2548" s="9"/>
      <c r="BK2548" s="9"/>
      <c r="BL2548" s="9"/>
      <c r="BM2548" s="9"/>
      <c r="BN2548" s="9"/>
      <c r="BO2548" s="9"/>
      <c r="BP2548" s="9"/>
      <c r="BQ2548" s="9"/>
      <c r="BR2548" s="9"/>
      <c r="BS2548" s="9"/>
      <c r="BT2548" s="9"/>
      <c r="BU2548" s="9"/>
      <c r="BV2548" s="9"/>
      <c r="BW2548" s="9"/>
      <c r="BX2548" s="9"/>
      <c r="BY2548" s="9"/>
      <c r="BZ2548" s="9"/>
      <c r="CA2548" s="9"/>
      <c r="CB2548" s="9"/>
      <c r="CC2548" s="9"/>
      <c r="CD2548" s="9"/>
      <c r="CE2548" s="9"/>
      <c r="CF2548" s="9"/>
      <c r="CG2548" s="9"/>
      <c r="CH2548" s="9"/>
      <c r="CI2548" s="9"/>
      <c r="CJ2548" s="9"/>
    </row>
    <row r="2549" spans="1:88" hidden="1">
      <c r="A2549" s="9"/>
      <c r="B2549" s="9"/>
      <c r="C2549" s="9"/>
      <c r="D2549" s="9"/>
      <c r="E2549" s="9"/>
      <c r="F2549" s="9"/>
      <c r="G2549" s="9"/>
      <c r="H2549" s="9"/>
      <c r="I2549" s="9"/>
      <c r="J2549" s="9"/>
      <c r="K2549" s="9"/>
      <c r="L2549" s="9"/>
      <c r="M2549" s="9"/>
      <c r="N2549" s="9"/>
      <c r="O2549" s="9"/>
      <c r="P2549" s="9"/>
      <c r="Q2549" s="9"/>
      <c r="R2549" s="9"/>
      <c r="S2549" s="9"/>
      <c r="T2549" s="9"/>
      <c r="U2549" s="9"/>
      <c r="V2549" s="9"/>
      <c r="W2549" s="9"/>
      <c r="X2549" s="9"/>
      <c r="Y2549" s="9"/>
      <c r="Z2549" s="9"/>
      <c r="AA2549" s="9"/>
      <c r="AB2549" s="9"/>
      <c r="AC2549" s="9"/>
      <c r="AD2549" s="9"/>
      <c r="AE2549" s="9"/>
      <c r="AF2549" s="9"/>
      <c r="AG2549" s="9"/>
      <c r="AH2549" s="9"/>
      <c r="AI2549" s="9"/>
      <c r="AJ2549" s="9"/>
      <c r="AK2549" s="9"/>
      <c r="AL2549" s="9"/>
      <c r="AM2549" s="9"/>
      <c r="AN2549" s="9"/>
      <c r="AO2549" s="9"/>
      <c r="AP2549" s="9"/>
      <c r="AQ2549" s="9"/>
      <c r="AR2549" s="9"/>
      <c r="AS2549" s="9"/>
      <c r="AT2549" s="9"/>
      <c r="AU2549" s="9"/>
      <c r="AV2549" s="9"/>
      <c r="AW2549" s="9"/>
      <c r="AX2549" s="9"/>
      <c r="AY2549" s="9"/>
      <c r="AZ2549" s="9"/>
      <c r="BA2549" s="9"/>
      <c r="BB2549" s="9"/>
      <c r="BC2549" s="9"/>
      <c r="BD2549" s="9"/>
      <c r="BE2549" s="9"/>
      <c r="BF2549" s="9"/>
      <c r="BG2549" s="9"/>
      <c r="BH2549" s="9"/>
      <c r="BI2549" s="9"/>
      <c r="BJ2549" s="9"/>
      <c r="BK2549" s="9"/>
      <c r="BL2549" s="9"/>
      <c r="BM2549" s="9"/>
      <c r="BN2549" s="9"/>
      <c r="BO2549" s="9"/>
      <c r="BP2549" s="9"/>
      <c r="BQ2549" s="9"/>
      <c r="BR2549" s="9"/>
      <c r="BS2549" s="9"/>
      <c r="BT2549" s="9"/>
      <c r="BU2549" s="9"/>
      <c r="BV2549" s="9"/>
      <c r="BW2549" s="9"/>
      <c r="BX2549" s="9"/>
      <c r="BY2549" s="9"/>
      <c r="BZ2549" s="9"/>
      <c r="CA2549" s="9"/>
      <c r="CB2549" s="9"/>
      <c r="CC2549" s="9"/>
      <c r="CD2549" s="9"/>
      <c r="CE2549" s="9"/>
      <c r="CF2549" s="9"/>
      <c r="CG2549" s="9"/>
      <c r="CH2549" s="9"/>
      <c r="CI2549" s="9"/>
      <c r="CJ2549" s="9"/>
    </row>
    <row r="2550" spans="1:88" hidden="1">
      <c r="A2550" s="9"/>
      <c r="B2550" s="9"/>
      <c r="C2550" s="9"/>
      <c r="D2550" s="9"/>
      <c r="E2550" s="9"/>
      <c r="F2550" s="9"/>
      <c r="G2550" s="9"/>
      <c r="H2550" s="9"/>
      <c r="I2550" s="9"/>
      <c r="J2550" s="9"/>
      <c r="K2550" s="9"/>
      <c r="L2550" s="9"/>
      <c r="M2550" s="9"/>
      <c r="N2550" s="9"/>
      <c r="O2550" s="9"/>
      <c r="P2550" s="9"/>
      <c r="Q2550" s="9"/>
      <c r="R2550" s="9"/>
      <c r="S2550" s="9"/>
      <c r="T2550" s="9"/>
      <c r="U2550" s="9"/>
      <c r="V2550" s="9"/>
      <c r="W2550" s="9"/>
      <c r="X2550" s="9"/>
      <c r="Y2550" s="9"/>
      <c r="Z2550" s="9"/>
      <c r="AA2550" s="9"/>
      <c r="AB2550" s="9"/>
      <c r="AC2550" s="9"/>
      <c r="AD2550" s="9"/>
      <c r="AE2550" s="9"/>
      <c r="AF2550" s="9"/>
      <c r="AG2550" s="9"/>
      <c r="AH2550" s="9"/>
      <c r="AI2550" s="9"/>
      <c r="AJ2550" s="9"/>
      <c r="AK2550" s="9"/>
      <c r="AL2550" s="9"/>
      <c r="AM2550" s="9"/>
      <c r="AN2550" s="9"/>
      <c r="AO2550" s="9"/>
      <c r="AP2550" s="9"/>
      <c r="AQ2550" s="9"/>
      <c r="AR2550" s="9"/>
      <c r="AS2550" s="9"/>
      <c r="AT2550" s="9"/>
      <c r="AU2550" s="9"/>
      <c r="AV2550" s="9"/>
      <c r="AW2550" s="9"/>
      <c r="AX2550" s="9"/>
      <c r="AY2550" s="9"/>
      <c r="AZ2550" s="9"/>
      <c r="BA2550" s="9"/>
      <c r="BB2550" s="9"/>
      <c r="BC2550" s="9"/>
      <c r="BD2550" s="9"/>
      <c r="BE2550" s="9"/>
      <c r="BF2550" s="9"/>
      <c r="BG2550" s="9"/>
      <c r="BH2550" s="9"/>
      <c r="BI2550" s="9"/>
      <c r="BJ2550" s="9"/>
      <c r="BK2550" s="9"/>
      <c r="BL2550" s="9"/>
      <c r="BM2550" s="9"/>
      <c r="BN2550" s="9"/>
      <c r="BO2550" s="9"/>
      <c r="BP2550" s="9"/>
      <c r="BQ2550" s="9"/>
      <c r="BR2550" s="9"/>
      <c r="BS2550" s="9"/>
      <c r="BT2550" s="9"/>
      <c r="BU2550" s="9"/>
      <c r="BV2550" s="9"/>
      <c r="BW2550" s="9"/>
      <c r="BX2550" s="9"/>
      <c r="BY2550" s="9"/>
      <c r="BZ2550" s="9"/>
      <c r="CA2550" s="9"/>
      <c r="CB2550" s="9"/>
      <c r="CC2550" s="9"/>
      <c r="CD2550" s="9"/>
      <c r="CE2550" s="9"/>
      <c r="CF2550" s="9"/>
      <c r="CG2550" s="9"/>
      <c r="CH2550" s="9"/>
      <c r="CI2550" s="9"/>
      <c r="CJ2550" s="9"/>
    </row>
    <row r="2551" spans="1:88" hidden="1">
      <c r="A2551" s="9"/>
      <c r="B2551" s="9"/>
      <c r="C2551" s="9"/>
      <c r="D2551" s="9"/>
      <c r="E2551" s="9"/>
      <c r="F2551" s="9"/>
      <c r="G2551" s="9"/>
      <c r="H2551" s="9"/>
      <c r="I2551" s="9"/>
      <c r="J2551" s="9"/>
      <c r="K2551" s="9"/>
      <c r="L2551" s="9"/>
      <c r="M2551" s="9"/>
      <c r="N2551" s="9"/>
      <c r="O2551" s="9"/>
      <c r="P2551" s="9"/>
      <c r="Q2551" s="9"/>
      <c r="R2551" s="9"/>
      <c r="S2551" s="9"/>
      <c r="T2551" s="9"/>
      <c r="U2551" s="9"/>
      <c r="V2551" s="9"/>
      <c r="W2551" s="9"/>
      <c r="X2551" s="9"/>
      <c r="Y2551" s="9"/>
      <c r="Z2551" s="9"/>
      <c r="AA2551" s="9"/>
      <c r="AB2551" s="9"/>
      <c r="AC2551" s="9"/>
      <c r="AD2551" s="9"/>
      <c r="AE2551" s="9"/>
      <c r="AF2551" s="9"/>
      <c r="AG2551" s="9"/>
      <c r="AH2551" s="9"/>
      <c r="AI2551" s="9"/>
      <c r="AJ2551" s="9"/>
      <c r="AK2551" s="9"/>
      <c r="AL2551" s="9"/>
      <c r="AM2551" s="9"/>
      <c r="AN2551" s="9"/>
      <c r="AO2551" s="9"/>
      <c r="AP2551" s="9"/>
      <c r="AQ2551" s="9"/>
      <c r="AR2551" s="9"/>
      <c r="AS2551" s="9"/>
      <c r="AT2551" s="9"/>
      <c r="AU2551" s="9"/>
      <c r="AV2551" s="9"/>
      <c r="AW2551" s="9"/>
      <c r="AX2551" s="9"/>
      <c r="AY2551" s="9"/>
      <c r="AZ2551" s="9"/>
      <c r="BA2551" s="9"/>
      <c r="BB2551" s="9"/>
      <c r="BC2551" s="9"/>
      <c r="BD2551" s="9"/>
      <c r="BE2551" s="9"/>
      <c r="BF2551" s="9"/>
      <c r="BG2551" s="9"/>
      <c r="BH2551" s="9"/>
      <c r="BI2551" s="9"/>
      <c r="BJ2551" s="9"/>
      <c r="BK2551" s="9"/>
      <c r="BL2551" s="9"/>
      <c r="BM2551" s="9"/>
      <c r="BN2551" s="9"/>
      <c r="BO2551" s="9"/>
      <c r="BP2551" s="9"/>
      <c r="BQ2551" s="9"/>
      <c r="BR2551" s="9"/>
      <c r="BS2551" s="9"/>
      <c r="BT2551" s="9"/>
      <c r="BU2551" s="9"/>
      <c r="BV2551" s="9"/>
      <c r="BW2551" s="9"/>
      <c r="BX2551" s="9"/>
      <c r="BY2551" s="9"/>
      <c r="BZ2551" s="9"/>
      <c r="CA2551" s="9"/>
      <c r="CB2551" s="9"/>
      <c r="CC2551" s="9"/>
      <c r="CD2551" s="9"/>
      <c r="CE2551" s="9"/>
      <c r="CF2551" s="9"/>
      <c r="CG2551" s="9"/>
      <c r="CH2551" s="9"/>
      <c r="CI2551" s="9"/>
      <c r="CJ2551" s="9"/>
    </row>
    <row r="2552" spans="1:88" hidden="1">
      <c r="A2552" s="9"/>
      <c r="B2552" s="9"/>
      <c r="C2552" s="9"/>
      <c r="D2552" s="9"/>
      <c r="E2552" s="9"/>
      <c r="F2552" s="9"/>
      <c r="G2552" s="9"/>
      <c r="H2552" s="9"/>
      <c r="I2552" s="9"/>
      <c r="J2552" s="9"/>
      <c r="K2552" s="9"/>
      <c r="L2552" s="9"/>
      <c r="M2552" s="9"/>
      <c r="N2552" s="9"/>
      <c r="O2552" s="9"/>
      <c r="P2552" s="9"/>
      <c r="Q2552" s="9"/>
      <c r="R2552" s="9"/>
      <c r="S2552" s="9"/>
      <c r="T2552" s="9"/>
      <c r="U2552" s="9"/>
      <c r="V2552" s="9"/>
      <c r="W2552" s="9"/>
      <c r="X2552" s="9"/>
      <c r="Y2552" s="9"/>
      <c r="Z2552" s="9"/>
      <c r="AA2552" s="9"/>
      <c r="AB2552" s="9"/>
      <c r="AC2552" s="9"/>
      <c r="AD2552" s="9"/>
      <c r="AE2552" s="9"/>
      <c r="AF2552" s="9"/>
      <c r="AG2552" s="9"/>
      <c r="AH2552" s="9"/>
      <c r="AI2552" s="9"/>
      <c r="AJ2552" s="9"/>
      <c r="AK2552" s="9"/>
      <c r="AL2552" s="9"/>
      <c r="AM2552" s="9"/>
      <c r="AN2552" s="9"/>
      <c r="AO2552" s="9"/>
      <c r="AP2552" s="9"/>
      <c r="AQ2552" s="9"/>
      <c r="AR2552" s="9"/>
      <c r="AS2552" s="9"/>
      <c r="AT2552" s="9"/>
      <c r="AU2552" s="9"/>
      <c r="AV2552" s="9"/>
      <c r="AW2552" s="9"/>
      <c r="AX2552" s="9"/>
      <c r="AY2552" s="9"/>
      <c r="AZ2552" s="9"/>
      <c r="BA2552" s="9"/>
      <c r="BB2552" s="9"/>
      <c r="BC2552" s="9"/>
      <c r="BD2552" s="9"/>
      <c r="BE2552" s="9"/>
      <c r="BF2552" s="9"/>
      <c r="BG2552" s="9"/>
      <c r="BH2552" s="9"/>
      <c r="BI2552" s="9"/>
      <c r="BJ2552" s="9"/>
      <c r="BK2552" s="9"/>
      <c r="BL2552" s="9"/>
      <c r="BM2552" s="9"/>
      <c r="BN2552" s="9"/>
      <c r="BO2552" s="9"/>
      <c r="BP2552" s="9"/>
      <c r="BQ2552" s="9"/>
      <c r="BR2552" s="9"/>
      <c r="BS2552" s="9"/>
      <c r="BT2552" s="9"/>
      <c r="BU2552" s="9"/>
      <c r="BV2552" s="9"/>
      <c r="BW2552" s="9"/>
      <c r="BX2552" s="9"/>
      <c r="BY2552" s="9"/>
      <c r="BZ2552" s="9"/>
      <c r="CA2552" s="9"/>
      <c r="CB2552" s="9"/>
      <c r="CC2552" s="9"/>
      <c r="CD2552" s="9"/>
      <c r="CE2552" s="9"/>
      <c r="CF2552" s="9"/>
      <c r="CG2552" s="9"/>
      <c r="CH2552" s="9"/>
      <c r="CI2552" s="9"/>
      <c r="CJ2552" s="9"/>
    </row>
    <row r="2553" spans="1:88" hidden="1">
      <c r="A2553" s="9"/>
      <c r="B2553" s="9"/>
      <c r="C2553" s="9"/>
      <c r="D2553" s="9"/>
      <c r="E2553" s="9"/>
      <c r="F2553" s="9"/>
      <c r="G2553" s="9"/>
      <c r="H2553" s="9"/>
      <c r="I2553" s="9"/>
      <c r="J2553" s="9"/>
      <c r="K2553" s="9"/>
      <c r="L2553" s="9"/>
      <c r="M2553" s="9"/>
      <c r="N2553" s="9"/>
      <c r="O2553" s="9"/>
      <c r="P2553" s="9"/>
      <c r="Q2553" s="9"/>
      <c r="R2553" s="9"/>
      <c r="S2553" s="9"/>
      <c r="T2553" s="9"/>
      <c r="U2553" s="9"/>
      <c r="V2553" s="9"/>
      <c r="W2553" s="9"/>
      <c r="X2553" s="9"/>
      <c r="Y2553" s="9"/>
      <c r="Z2553" s="9"/>
      <c r="AA2553" s="9"/>
      <c r="AB2553" s="9"/>
      <c r="AC2553" s="9"/>
      <c r="AD2553" s="9"/>
      <c r="AE2553" s="9"/>
      <c r="AF2553" s="9"/>
      <c r="AG2553" s="9"/>
      <c r="AH2553" s="9"/>
      <c r="AI2553" s="9"/>
      <c r="AJ2553" s="9"/>
      <c r="AK2553" s="9"/>
      <c r="AL2553" s="9"/>
      <c r="AM2553" s="9"/>
      <c r="AN2553" s="9"/>
      <c r="AO2553" s="9"/>
      <c r="AP2553" s="9"/>
      <c r="AQ2553" s="9"/>
      <c r="AR2553" s="9"/>
      <c r="AS2553" s="9"/>
      <c r="AT2553" s="9"/>
      <c r="AU2553" s="9"/>
      <c r="AV2553" s="9"/>
      <c r="AW2553" s="9"/>
      <c r="AX2553" s="9"/>
      <c r="AY2553" s="9"/>
      <c r="AZ2553" s="9"/>
      <c r="BA2553" s="9"/>
      <c r="BB2553" s="9"/>
      <c r="BC2553" s="9"/>
      <c r="BD2553" s="9"/>
      <c r="BE2553" s="9"/>
      <c r="BF2553" s="9"/>
      <c r="BG2553" s="9"/>
      <c r="BH2553" s="9"/>
      <c r="BI2553" s="9"/>
      <c r="BJ2553" s="9"/>
      <c r="BK2553" s="9"/>
      <c r="BL2553" s="9"/>
      <c r="BM2553" s="9"/>
      <c r="BN2553" s="9"/>
      <c r="BO2553" s="9"/>
      <c r="BP2553" s="9"/>
      <c r="BQ2553" s="9"/>
      <c r="BR2553" s="9"/>
      <c r="BS2553" s="9"/>
      <c r="BT2553" s="9"/>
      <c r="BU2553" s="9"/>
      <c r="BV2553" s="9"/>
      <c r="BW2553" s="9"/>
      <c r="BX2553" s="9"/>
      <c r="BY2553" s="9"/>
      <c r="BZ2553" s="9"/>
      <c r="CA2553" s="9"/>
      <c r="CB2553" s="9"/>
      <c r="CC2553" s="9"/>
      <c r="CD2553" s="9"/>
      <c r="CE2553" s="9"/>
      <c r="CF2553" s="9"/>
      <c r="CG2553" s="9"/>
      <c r="CH2553" s="9"/>
      <c r="CI2553" s="9"/>
      <c r="CJ2553" s="9"/>
    </row>
    <row r="2554" spans="1:88" hidden="1">
      <c r="A2554" s="9"/>
      <c r="B2554" s="9"/>
      <c r="C2554" s="9"/>
      <c r="D2554" s="9"/>
      <c r="E2554" s="9"/>
      <c r="F2554" s="9"/>
      <c r="G2554" s="9"/>
      <c r="H2554" s="9"/>
      <c r="I2554" s="9"/>
      <c r="J2554" s="9"/>
      <c r="K2554" s="9"/>
      <c r="L2554" s="9"/>
      <c r="M2554" s="9"/>
      <c r="N2554" s="9"/>
      <c r="O2554" s="9"/>
      <c r="P2554" s="9"/>
      <c r="Q2554" s="9"/>
      <c r="R2554" s="9"/>
      <c r="S2554" s="9"/>
      <c r="T2554" s="9"/>
      <c r="U2554" s="9"/>
      <c r="V2554" s="9"/>
      <c r="W2554" s="9"/>
      <c r="X2554" s="9"/>
      <c r="Y2554" s="9"/>
      <c r="Z2554" s="9"/>
      <c r="AA2554" s="9"/>
      <c r="AB2554" s="9"/>
      <c r="AC2554" s="9"/>
      <c r="AD2554" s="9"/>
      <c r="AE2554" s="9"/>
      <c r="AF2554" s="9"/>
      <c r="AG2554" s="9"/>
      <c r="AH2554" s="9"/>
      <c r="AI2554" s="9"/>
      <c r="AJ2554" s="9"/>
      <c r="AK2554" s="9"/>
      <c r="AL2554" s="9"/>
      <c r="AM2554" s="9"/>
      <c r="AN2554" s="9"/>
      <c r="AO2554" s="9"/>
      <c r="AP2554" s="9"/>
      <c r="AQ2554" s="9"/>
      <c r="AR2554" s="9"/>
      <c r="AS2554" s="9"/>
      <c r="AT2554" s="9"/>
      <c r="AU2554" s="9"/>
      <c r="AV2554" s="9"/>
      <c r="AW2554" s="9"/>
      <c r="AX2554" s="9"/>
      <c r="AY2554" s="9"/>
      <c r="AZ2554" s="9"/>
      <c r="BA2554" s="9"/>
      <c r="BB2554" s="9"/>
      <c r="BC2554" s="9"/>
      <c r="BD2554" s="9"/>
      <c r="BE2554" s="9"/>
      <c r="BF2554" s="9"/>
      <c r="BG2554" s="9"/>
      <c r="BH2554" s="9"/>
      <c r="BI2554" s="9"/>
      <c r="BJ2554" s="9"/>
      <c r="BK2554" s="9"/>
      <c r="BL2554" s="9"/>
      <c r="BM2554" s="9"/>
      <c r="BN2554" s="9"/>
      <c r="BO2554" s="9"/>
      <c r="BP2554" s="9"/>
      <c r="BQ2554" s="9"/>
      <c r="BR2554" s="9"/>
      <c r="BS2554" s="9"/>
      <c r="BT2554" s="9"/>
      <c r="BU2554" s="9"/>
      <c r="BV2554" s="9"/>
      <c r="BW2554" s="9"/>
      <c r="BX2554" s="9"/>
      <c r="BY2554" s="9"/>
      <c r="BZ2554" s="9"/>
      <c r="CA2554" s="9"/>
      <c r="CB2554" s="9"/>
      <c r="CC2554" s="9"/>
      <c r="CD2554" s="9"/>
      <c r="CE2554" s="9"/>
      <c r="CF2554" s="9"/>
      <c r="CG2554" s="9"/>
      <c r="CH2554" s="9"/>
      <c r="CI2554" s="9"/>
      <c r="CJ2554" s="9"/>
    </row>
    <row r="2555" spans="1:88" hidden="1">
      <c r="A2555" s="9"/>
      <c r="B2555" s="9"/>
      <c r="C2555" s="9"/>
      <c r="D2555" s="9"/>
      <c r="E2555" s="9"/>
      <c r="F2555" s="9"/>
      <c r="G2555" s="9"/>
      <c r="H2555" s="9"/>
      <c r="I2555" s="9"/>
      <c r="J2555" s="9"/>
      <c r="K2555" s="9"/>
      <c r="L2555" s="9"/>
      <c r="M2555" s="9"/>
      <c r="N2555" s="9"/>
      <c r="O2555" s="9"/>
      <c r="P2555" s="9"/>
      <c r="Q2555" s="9"/>
      <c r="R2555" s="9"/>
      <c r="S2555" s="9"/>
      <c r="T2555" s="9"/>
      <c r="U2555" s="9"/>
      <c r="V2555" s="9"/>
      <c r="W2555" s="9"/>
      <c r="X2555" s="9"/>
      <c r="Y2555" s="9"/>
      <c r="Z2555" s="9"/>
      <c r="AA2555" s="9"/>
      <c r="AB2555" s="9"/>
      <c r="AC2555" s="9"/>
      <c r="AD2555" s="9"/>
      <c r="AE2555" s="9"/>
      <c r="AF2555" s="9"/>
      <c r="AG2555" s="9"/>
      <c r="AH2555" s="9"/>
      <c r="AI2555" s="9"/>
      <c r="AJ2555" s="9"/>
      <c r="AK2555" s="9"/>
      <c r="AL2555" s="9"/>
      <c r="AM2555" s="9"/>
      <c r="AN2555" s="9"/>
      <c r="AO2555" s="9"/>
      <c r="AP2555" s="9"/>
      <c r="AQ2555" s="9"/>
      <c r="AR2555" s="9"/>
      <c r="AS2555" s="9"/>
      <c r="AT2555" s="9"/>
      <c r="AU2555" s="9"/>
      <c r="AV2555" s="9"/>
      <c r="AW2555" s="9"/>
      <c r="AX2555" s="9"/>
      <c r="AY2555" s="9"/>
      <c r="AZ2555" s="9"/>
      <c r="BA2555" s="9"/>
      <c r="BB2555" s="9"/>
      <c r="BC2555" s="9"/>
      <c r="BD2555" s="9"/>
      <c r="BE2555" s="9"/>
      <c r="BF2555" s="9"/>
      <c r="BG2555" s="9"/>
      <c r="BH2555" s="9"/>
      <c r="BI2555" s="9"/>
      <c r="BJ2555" s="9"/>
      <c r="BK2555" s="9"/>
      <c r="BL2555" s="9"/>
      <c r="BM2555" s="9"/>
      <c r="BN2555" s="9"/>
      <c r="BO2555" s="9"/>
      <c r="BP2555" s="9"/>
      <c r="BQ2555" s="9"/>
      <c r="BR2555" s="9"/>
      <c r="BS2555" s="9"/>
      <c r="BT2555" s="9"/>
      <c r="BU2555" s="9"/>
      <c r="BV2555" s="9"/>
      <c r="BW2555" s="9"/>
      <c r="BX2555" s="9"/>
      <c r="BY2555" s="9"/>
      <c r="BZ2555" s="9"/>
      <c r="CA2555" s="9"/>
      <c r="CB2555" s="9"/>
      <c r="CC2555" s="9"/>
      <c r="CD2555" s="9"/>
      <c r="CE2555" s="9"/>
      <c r="CF2555" s="9"/>
      <c r="CG2555" s="9"/>
      <c r="CH2555" s="9"/>
      <c r="CI2555" s="9"/>
      <c r="CJ2555" s="9"/>
    </row>
    <row r="2556" spans="1:88" hidden="1">
      <c r="A2556" s="9"/>
      <c r="B2556" s="9"/>
      <c r="C2556" s="9"/>
      <c r="D2556" s="9"/>
      <c r="E2556" s="9"/>
      <c r="F2556" s="9"/>
      <c r="G2556" s="9"/>
      <c r="H2556" s="9"/>
      <c r="I2556" s="9"/>
      <c r="J2556" s="9"/>
      <c r="K2556" s="9"/>
      <c r="L2556" s="9"/>
      <c r="M2556" s="9"/>
      <c r="N2556" s="9"/>
      <c r="O2556" s="9"/>
      <c r="P2556" s="9"/>
      <c r="Q2556" s="9"/>
      <c r="R2556" s="9"/>
      <c r="S2556" s="9"/>
      <c r="T2556" s="9"/>
      <c r="U2556" s="9"/>
      <c r="V2556" s="9"/>
      <c r="W2556" s="9"/>
      <c r="X2556" s="9"/>
      <c r="Y2556" s="9"/>
      <c r="Z2556" s="9"/>
      <c r="AA2556" s="9"/>
      <c r="AB2556" s="9"/>
      <c r="AC2556" s="9"/>
      <c r="AD2556" s="9"/>
      <c r="AE2556" s="9"/>
      <c r="AF2556" s="9"/>
      <c r="AG2556" s="9"/>
      <c r="AH2556" s="9"/>
      <c r="AI2556" s="9"/>
      <c r="AJ2556" s="9"/>
      <c r="AK2556" s="9"/>
      <c r="AL2556" s="9"/>
      <c r="AM2556" s="9"/>
      <c r="AN2556" s="9"/>
      <c r="AO2556" s="9"/>
      <c r="AP2556" s="9"/>
      <c r="AQ2556" s="9"/>
      <c r="AR2556" s="9"/>
      <c r="AS2556" s="9"/>
      <c r="AT2556" s="9"/>
      <c r="AU2556" s="9"/>
      <c r="AV2556" s="9"/>
      <c r="AW2556" s="9"/>
      <c r="AX2556" s="9"/>
      <c r="AY2556" s="9"/>
      <c r="AZ2556" s="9"/>
      <c r="BA2556" s="9"/>
      <c r="BB2556" s="9"/>
      <c r="BC2556" s="9"/>
      <c r="BD2556" s="9"/>
      <c r="BE2556" s="9"/>
      <c r="BF2556" s="9"/>
      <c r="BG2556" s="9"/>
      <c r="BH2556" s="9"/>
      <c r="BI2556" s="9"/>
      <c r="BJ2556" s="9"/>
      <c r="BK2556" s="9"/>
      <c r="BL2556" s="9"/>
      <c r="BM2556" s="9"/>
      <c r="BN2556" s="9"/>
      <c r="BO2556" s="9"/>
      <c r="BP2556" s="9"/>
      <c r="BQ2556" s="9"/>
      <c r="BR2556" s="9"/>
      <c r="BS2556" s="9"/>
      <c r="BT2556" s="9"/>
      <c r="BU2556" s="9"/>
      <c r="BV2556" s="9"/>
      <c r="BW2556" s="9"/>
      <c r="BX2556" s="9"/>
      <c r="BY2556" s="9"/>
      <c r="BZ2556" s="9"/>
      <c r="CA2556" s="9"/>
      <c r="CB2556" s="9"/>
      <c r="CC2556" s="9"/>
      <c r="CD2556" s="9"/>
      <c r="CE2556" s="9"/>
      <c r="CF2556" s="9"/>
      <c r="CG2556" s="9"/>
      <c r="CH2556" s="9"/>
      <c r="CI2556" s="9"/>
      <c r="CJ2556" s="9"/>
    </row>
    <row r="2557" spans="1:88" hidden="1">
      <c r="A2557" s="9"/>
      <c r="B2557" s="9"/>
      <c r="C2557" s="9"/>
      <c r="D2557" s="9"/>
      <c r="E2557" s="9"/>
      <c r="F2557" s="9"/>
      <c r="G2557" s="9"/>
      <c r="H2557" s="9"/>
      <c r="I2557" s="9"/>
      <c r="J2557" s="9"/>
      <c r="K2557" s="9"/>
      <c r="L2557" s="9"/>
      <c r="M2557" s="9"/>
      <c r="N2557" s="9"/>
      <c r="O2557" s="9"/>
      <c r="P2557" s="9"/>
      <c r="Q2557" s="9"/>
      <c r="R2557" s="9"/>
      <c r="S2557" s="9"/>
      <c r="T2557" s="9"/>
      <c r="U2557" s="9"/>
      <c r="V2557" s="9"/>
      <c r="W2557" s="9"/>
      <c r="X2557" s="9"/>
      <c r="Y2557" s="9"/>
      <c r="Z2557" s="9"/>
      <c r="AA2557" s="9"/>
      <c r="AB2557" s="9"/>
      <c r="AC2557" s="9"/>
      <c r="AD2557" s="9"/>
      <c r="AE2557" s="9"/>
      <c r="AF2557" s="9"/>
      <c r="AG2557" s="9"/>
      <c r="AH2557" s="9"/>
      <c r="AI2557" s="9"/>
      <c r="AJ2557" s="9"/>
      <c r="AK2557" s="9"/>
      <c r="AL2557" s="9"/>
      <c r="AM2557" s="9"/>
      <c r="AN2557" s="9"/>
      <c r="AO2557" s="9"/>
      <c r="AP2557" s="9"/>
      <c r="AQ2557" s="9"/>
      <c r="AR2557" s="9"/>
      <c r="AS2557" s="9"/>
      <c r="AT2557" s="9"/>
      <c r="AU2557" s="9"/>
      <c r="AV2557" s="9"/>
      <c r="AW2557" s="9"/>
      <c r="AX2557" s="9"/>
      <c r="AY2557" s="9"/>
      <c r="AZ2557" s="9"/>
      <c r="BA2557" s="9"/>
      <c r="BB2557" s="9"/>
      <c r="BC2557" s="9"/>
      <c r="BD2557" s="9"/>
      <c r="BE2557" s="9"/>
      <c r="BF2557" s="9"/>
      <c r="BG2557" s="9"/>
      <c r="BH2557" s="9"/>
      <c r="BI2557" s="9"/>
      <c r="BJ2557" s="9"/>
      <c r="BK2557" s="9"/>
      <c r="BL2557" s="9"/>
      <c r="BM2557" s="9"/>
      <c r="BN2557" s="9"/>
      <c r="BO2557" s="9"/>
      <c r="BP2557" s="9"/>
      <c r="BQ2557" s="9"/>
      <c r="BR2557" s="9"/>
      <c r="BS2557" s="9"/>
      <c r="BT2557" s="9"/>
      <c r="BU2557" s="9"/>
      <c r="BV2557" s="9"/>
      <c r="BW2557" s="9"/>
      <c r="BX2557" s="9"/>
      <c r="BY2557" s="9"/>
      <c r="BZ2557" s="9"/>
      <c r="CA2557" s="9"/>
      <c r="CB2557" s="9"/>
      <c r="CC2557" s="9"/>
      <c r="CD2557" s="9"/>
      <c r="CE2557" s="9"/>
      <c r="CF2557" s="9"/>
      <c r="CG2557" s="9"/>
      <c r="CH2557" s="9"/>
      <c r="CI2557" s="9"/>
      <c r="CJ2557" s="9"/>
    </row>
    <row r="2558" spans="1:88" hidden="1">
      <c r="A2558" s="9"/>
      <c r="B2558" s="9"/>
      <c r="C2558" s="9"/>
      <c r="D2558" s="9"/>
      <c r="E2558" s="9"/>
      <c r="F2558" s="9"/>
      <c r="G2558" s="9"/>
      <c r="H2558" s="9"/>
      <c r="I2558" s="9"/>
      <c r="J2558" s="9"/>
      <c r="K2558" s="9"/>
      <c r="L2558" s="9"/>
      <c r="M2558" s="9"/>
      <c r="N2558" s="9"/>
      <c r="O2558" s="9"/>
      <c r="P2558" s="9"/>
      <c r="Q2558" s="9"/>
      <c r="R2558" s="9"/>
      <c r="S2558" s="9"/>
      <c r="T2558" s="9"/>
      <c r="U2558" s="9"/>
      <c r="V2558" s="9"/>
      <c r="W2558" s="9"/>
      <c r="X2558" s="9"/>
      <c r="Y2558" s="9"/>
      <c r="Z2558" s="9"/>
      <c r="AA2558" s="9"/>
      <c r="AB2558" s="9"/>
      <c r="AC2558" s="9"/>
      <c r="AD2558" s="9"/>
      <c r="AE2558" s="9"/>
      <c r="AF2558" s="9"/>
      <c r="AG2558" s="9"/>
      <c r="AH2558" s="9"/>
      <c r="AI2558" s="9"/>
      <c r="AJ2558" s="9"/>
      <c r="AK2558" s="9"/>
      <c r="AL2558" s="9"/>
      <c r="AM2558" s="9"/>
      <c r="AN2558" s="9"/>
      <c r="AO2558" s="9"/>
      <c r="AP2558" s="9"/>
      <c r="AQ2558" s="9"/>
      <c r="AR2558" s="9"/>
      <c r="AS2558" s="9"/>
      <c r="AT2558" s="9"/>
      <c r="AU2558" s="9"/>
      <c r="AV2558" s="9"/>
      <c r="AW2558" s="9"/>
      <c r="AX2558" s="9"/>
      <c r="AY2558" s="9"/>
      <c r="AZ2558" s="9"/>
      <c r="BA2558" s="9"/>
      <c r="BB2558" s="9"/>
      <c r="BC2558" s="9"/>
      <c r="BD2558" s="9"/>
      <c r="BE2558" s="9"/>
      <c r="BF2558" s="9"/>
      <c r="BG2558" s="9"/>
      <c r="BH2558" s="9"/>
      <c r="BI2558" s="9"/>
      <c r="BJ2558" s="9"/>
      <c r="BK2558" s="9"/>
      <c r="BL2558" s="9"/>
      <c r="BM2558" s="9"/>
      <c r="BN2558" s="9"/>
      <c r="BO2558" s="9"/>
      <c r="BP2558" s="9"/>
      <c r="BQ2558" s="9"/>
      <c r="BR2558" s="9"/>
      <c r="BS2558" s="9"/>
      <c r="BT2558" s="9"/>
      <c r="BU2558" s="9"/>
      <c r="BV2558" s="9"/>
      <c r="BW2558" s="9"/>
      <c r="BX2558" s="9"/>
      <c r="BY2558" s="9"/>
      <c r="BZ2558" s="9"/>
      <c r="CA2558" s="9"/>
      <c r="CB2558" s="9"/>
      <c r="CC2558" s="9"/>
      <c r="CD2558" s="9"/>
      <c r="CE2558" s="9"/>
      <c r="CF2558" s="9"/>
      <c r="CG2558" s="9"/>
      <c r="CH2558" s="9"/>
      <c r="CI2558" s="9"/>
      <c r="CJ2558" s="9"/>
    </row>
    <row r="2559" spans="1:88" hidden="1">
      <c r="A2559" s="9"/>
      <c r="B2559" s="9"/>
      <c r="C2559" s="9"/>
      <c r="D2559" s="9"/>
      <c r="E2559" s="9"/>
      <c r="F2559" s="9"/>
      <c r="G2559" s="9"/>
      <c r="H2559" s="9"/>
      <c r="I2559" s="9"/>
      <c r="J2559" s="9"/>
      <c r="K2559" s="9"/>
      <c r="L2559" s="9"/>
      <c r="M2559" s="9"/>
      <c r="N2559" s="9"/>
      <c r="O2559" s="9"/>
      <c r="P2559" s="9"/>
      <c r="Q2559" s="9"/>
      <c r="R2559" s="9"/>
      <c r="S2559" s="9"/>
      <c r="T2559" s="9"/>
      <c r="U2559" s="9"/>
      <c r="V2559" s="9"/>
      <c r="W2559" s="9"/>
      <c r="X2559" s="9"/>
      <c r="Y2559" s="9"/>
      <c r="Z2559" s="9"/>
      <c r="AA2559" s="9"/>
      <c r="AB2559" s="9"/>
      <c r="AC2559" s="9"/>
      <c r="AD2559" s="9"/>
      <c r="AE2559" s="9"/>
      <c r="AF2559" s="9"/>
      <c r="AG2559" s="9"/>
      <c r="AH2559" s="9"/>
      <c r="AI2559" s="9"/>
      <c r="AJ2559" s="9"/>
      <c r="AK2559" s="9"/>
      <c r="AL2559" s="9"/>
      <c r="AM2559" s="9"/>
      <c r="AN2559" s="9"/>
      <c r="AO2559" s="9"/>
      <c r="AP2559" s="9"/>
      <c r="AQ2559" s="9"/>
      <c r="AR2559" s="9"/>
      <c r="AS2559" s="9"/>
      <c r="AT2559" s="9"/>
      <c r="AU2559" s="9"/>
      <c r="AV2559" s="9"/>
      <c r="AW2559" s="9"/>
      <c r="AX2559" s="9"/>
      <c r="AY2559" s="9"/>
      <c r="AZ2559" s="9"/>
      <c r="BA2559" s="9"/>
      <c r="BB2559" s="9"/>
      <c r="BC2559" s="9"/>
      <c r="BD2559" s="9"/>
      <c r="BE2559" s="9"/>
      <c r="BF2559" s="9"/>
      <c r="BG2559" s="9"/>
      <c r="BH2559" s="9"/>
      <c r="BI2559" s="9"/>
      <c r="BJ2559" s="9"/>
      <c r="BK2559" s="9"/>
      <c r="BL2559" s="9"/>
      <c r="BM2559" s="9"/>
      <c r="BN2559" s="9"/>
      <c r="BO2559" s="9"/>
      <c r="BP2559" s="9"/>
      <c r="BQ2559" s="9"/>
      <c r="BR2559" s="9"/>
      <c r="BS2559" s="9"/>
      <c r="BT2559" s="9"/>
      <c r="BU2559" s="9"/>
      <c r="BV2559" s="9"/>
      <c r="BW2559" s="9"/>
      <c r="BX2559" s="9"/>
      <c r="BY2559" s="9"/>
      <c r="BZ2559" s="9"/>
      <c r="CA2559" s="9"/>
      <c r="CB2559" s="9"/>
      <c r="CC2559" s="9"/>
      <c r="CD2559" s="9"/>
      <c r="CE2559" s="9"/>
      <c r="CF2559" s="9"/>
      <c r="CG2559" s="9"/>
      <c r="CH2559" s="9"/>
      <c r="CI2559" s="9"/>
      <c r="CJ2559" s="9"/>
    </row>
    <row r="2560" spans="1:88" hidden="1">
      <c r="A2560" s="9"/>
      <c r="B2560" s="9"/>
      <c r="C2560" s="9"/>
      <c r="D2560" s="9"/>
      <c r="E2560" s="9"/>
      <c r="F2560" s="9"/>
      <c r="G2560" s="9"/>
      <c r="H2560" s="9"/>
      <c r="I2560" s="9"/>
      <c r="J2560" s="9"/>
      <c r="K2560" s="9"/>
      <c r="L2560" s="9"/>
      <c r="M2560" s="9"/>
      <c r="N2560" s="9"/>
      <c r="O2560" s="9"/>
      <c r="P2560" s="9"/>
      <c r="Q2560" s="9"/>
      <c r="R2560" s="9"/>
      <c r="S2560" s="9"/>
      <c r="T2560" s="9"/>
      <c r="U2560" s="9"/>
      <c r="V2560" s="9"/>
      <c r="W2560" s="9"/>
      <c r="X2560" s="9"/>
      <c r="Y2560" s="9"/>
      <c r="Z2560" s="9"/>
      <c r="AA2560" s="9"/>
      <c r="AB2560" s="9"/>
      <c r="AC2560" s="9"/>
      <c r="AD2560" s="9"/>
      <c r="AE2560" s="9"/>
      <c r="AF2560" s="9"/>
      <c r="AG2560" s="9"/>
      <c r="AH2560" s="9"/>
      <c r="AI2560" s="9"/>
      <c r="AJ2560" s="9"/>
      <c r="AK2560" s="9"/>
      <c r="AL2560" s="9"/>
      <c r="AM2560" s="9"/>
      <c r="AN2560" s="9"/>
      <c r="AO2560" s="9"/>
      <c r="AP2560" s="9"/>
      <c r="AQ2560" s="9"/>
      <c r="AR2560" s="9"/>
      <c r="AS2560" s="9"/>
      <c r="AT2560" s="9"/>
      <c r="AU2560" s="9"/>
      <c r="AV2560" s="9"/>
      <c r="AW2560" s="9"/>
      <c r="AX2560" s="9"/>
      <c r="AY2560" s="9"/>
      <c r="AZ2560" s="9"/>
      <c r="BA2560" s="9"/>
      <c r="BB2560" s="9"/>
      <c r="BC2560" s="9"/>
      <c r="BD2560" s="9"/>
      <c r="BE2560" s="9"/>
      <c r="BF2560" s="9"/>
      <c r="BG2560" s="9"/>
      <c r="BH2560" s="9"/>
      <c r="BI2560" s="9"/>
      <c r="BJ2560" s="9"/>
      <c r="BK2560" s="9"/>
      <c r="BL2560" s="9"/>
      <c r="BM2560" s="9"/>
      <c r="BN2560" s="9"/>
      <c r="BO2560" s="9"/>
      <c r="BP2560" s="9"/>
      <c r="BQ2560" s="9"/>
      <c r="BR2560" s="9"/>
      <c r="BS2560" s="9"/>
      <c r="BT2560" s="9"/>
      <c r="BU2560" s="9"/>
      <c r="BV2560" s="9"/>
      <c r="BW2560" s="9"/>
      <c r="BX2560" s="9"/>
      <c r="BY2560" s="9"/>
      <c r="BZ2560" s="9"/>
      <c r="CA2560" s="9"/>
      <c r="CB2560" s="9"/>
      <c r="CC2560" s="9"/>
      <c r="CD2560" s="9"/>
      <c r="CE2560" s="9"/>
      <c r="CF2560" s="9"/>
      <c r="CG2560" s="9"/>
      <c r="CH2560" s="9"/>
      <c r="CI2560" s="9"/>
      <c r="CJ2560" s="9"/>
    </row>
    <row r="2561" spans="1:88" hidden="1">
      <c r="A2561" s="9"/>
      <c r="B2561" s="9"/>
      <c r="C2561" s="9"/>
      <c r="D2561" s="9"/>
      <c r="E2561" s="9"/>
      <c r="F2561" s="9"/>
      <c r="G2561" s="9"/>
      <c r="H2561" s="9"/>
      <c r="I2561" s="9"/>
      <c r="J2561" s="9"/>
      <c r="K2561" s="9"/>
      <c r="L2561" s="9"/>
      <c r="M2561" s="9"/>
      <c r="N2561" s="9"/>
      <c r="O2561" s="9"/>
      <c r="P2561" s="9"/>
      <c r="Q2561" s="9"/>
      <c r="R2561" s="9"/>
      <c r="S2561" s="9"/>
      <c r="T2561" s="9"/>
      <c r="U2561" s="9"/>
      <c r="V2561" s="9"/>
      <c r="W2561" s="9"/>
      <c r="X2561" s="9"/>
      <c r="Y2561" s="9"/>
      <c r="Z2561" s="9"/>
      <c r="AA2561" s="9"/>
      <c r="AB2561" s="9"/>
      <c r="AC2561" s="9"/>
      <c r="AD2561" s="9"/>
      <c r="AE2561" s="9"/>
      <c r="AF2561" s="9"/>
      <c r="AG2561" s="9"/>
      <c r="AH2561" s="9"/>
      <c r="AI2561" s="9"/>
      <c r="AJ2561" s="9"/>
      <c r="AK2561" s="9"/>
      <c r="AL2561" s="9"/>
      <c r="AM2561" s="9"/>
      <c r="AN2561" s="9"/>
      <c r="AO2561" s="9"/>
      <c r="AP2561" s="9"/>
      <c r="AQ2561" s="9"/>
      <c r="AR2561" s="9"/>
      <c r="AS2561" s="9"/>
      <c r="AT2561" s="9"/>
      <c r="AU2561" s="9"/>
      <c r="AV2561" s="9"/>
      <c r="AW2561" s="9"/>
      <c r="AX2561" s="9"/>
      <c r="AY2561" s="9"/>
      <c r="AZ2561" s="9"/>
      <c r="BA2561" s="9"/>
      <c r="BB2561" s="9"/>
      <c r="BC2561" s="9"/>
      <c r="BD2561" s="9"/>
      <c r="BE2561" s="9"/>
      <c r="BF2561" s="9"/>
      <c r="BG2561" s="9"/>
      <c r="BH2561" s="9"/>
      <c r="BI2561" s="9"/>
      <c r="BJ2561" s="9"/>
      <c r="BK2561" s="9"/>
      <c r="BL2561" s="9"/>
      <c r="BM2561" s="9"/>
      <c r="BN2561" s="9"/>
      <c r="BO2561" s="9"/>
      <c r="BP2561" s="9"/>
      <c r="BQ2561" s="9"/>
      <c r="BR2561" s="9"/>
      <c r="BS2561" s="9"/>
      <c r="BT2561" s="9"/>
      <c r="BU2561" s="9"/>
      <c r="BV2561" s="9"/>
      <c r="BW2561" s="9"/>
      <c r="BX2561" s="9"/>
      <c r="BY2561" s="9"/>
      <c r="BZ2561" s="9"/>
      <c r="CA2561" s="9"/>
      <c r="CB2561" s="9"/>
      <c r="CC2561" s="9"/>
      <c r="CD2561" s="9"/>
      <c r="CE2561" s="9"/>
      <c r="CF2561" s="9"/>
      <c r="CG2561" s="9"/>
      <c r="CH2561" s="9"/>
      <c r="CI2561" s="9"/>
      <c r="CJ2561" s="9"/>
    </row>
    <row r="2562" spans="1:88" hidden="1">
      <c r="A2562" s="9"/>
      <c r="B2562" s="9"/>
      <c r="C2562" s="9"/>
      <c r="D2562" s="9"/>
      <c r="E2562" s="9"/>
      <c r="F2562" s="9"/>
      <c r="G2562" s="9"/>
      <c r="H2562" s="9"/>
      <c r="I2562" s="9"/>
      <c r="J2562" s="9"/>
      <c r="K2562" s="9"/>
      <c r="L2562" s="9"/>
      <c r="M2562" s="9"/>
      <c r="N2562" s="9"/>
      <c r="O2562" s="9"/>
      <c r="P2562" s="9"/>
      <c r="Q2562" s="9"/>
      <c r="R2562" s="9"/>
      <c r="S2562" s="9"/>
      <c r="T2562" s="9"/>
      <c r="U2562" s="9"/>
      <c r="V2562" s="9"/>
      <c r="W2562" s="9"/>
      <c r="X2562" s="9"/>
      <c r="Y2562" s="9"/>
      <c r="Z2562" s="9"/>
      <c r="AA2562" s="9"/>
      <c r="AB2562" s="9"/>
      <c r="AC2562" s="9"/>
      <c r="AD2562" s="9"/>
      <c r="AE2562" s="9"/>
      <c r="AF2562" s="9"/>
      <c r="AG2562" s="9"/>
      <c r="AH2562" s="9"/>
      <c r="AI2562" s="9"/>
      <c r="AJ2562" s="9"/>
      <c r="AK2562" s="9"/>
      <c r="AL2562" s="9"/>
      <c r="AM2562" s="9"/>
      <c r="AN2562" s="9"/>
      <c r="AO2562" s="9"/>
      <c r="AP2562" s="9"/>
      <c r="AQ2562" s="9"/>
      <c r="AR2562" s="9"/>
      <c r="AS2562" s="9"/>
      <c r="AT2562" s="9"/>
      <c r="AU2562" s="9"/>
      <c r="AV2562" s="9"/>
      <c r="AW2562" s="9"/>
      <c r="AX2562" s="9"/>
      <c r="AY2562" s="9"/>
      <c r="AZ2562" s="9"/>
      <c r="BA2562" s="9"/>
      <c r="BB2562" s="9"/>
      <c r="BC2562" s="9"/>
      <c r="BD2562" s="9"/>
      <c r="BE2562" s="9"/>
      <c r="BF2562" s="9"/>
      <c r="BG2562" s="9"/>
      <c r="BH2562" s="9"/>
      <c r="BI2562" s="9"/>
      <c r="BJ2562" s="9"/>
      <c r="BK2562" s="9"/>
      <c r="BL2562" s="9"/>
      <c r="BM2562" s="9"/>
      <c r="BN2562" s="9"/>
      <c r="BO2562" s="9"/>
      <c r="BP2562" s="9"/>
      <c r="BQ2562" s="9"/>
      <c r="BR2562" s="9"/>
      <c r="BS2562" s="9"/>
      <c r="BT2562" s="9"/>
      <c r="BU2562" s="9"/>
      <c r="BV2562" s="9"/>
      <c r="BW2562" s="9"/>
      <c r="BX2562" s="9"/>
      <c r="BY2562" s="9"/>
      <c r="BZ2562" s="9"/>
      <c r="CA2562" s="9"/>
      <c r="CB2562" s="9"/>
      <c r="CC2562" s="9"/>
      <c r="CD2562" s="9"/>
      <c r="CE2562" s="9"/>
      <c r="CF2562" s="9"/>
      <c r="CG2562" s="9"/>
      <c r="CH2562" s="9"/>
      <c r="CI2562" s="9"/>
      <c r="CJ2562" s="9"/>
    </row>
    <row r="2563" spans="1:88" hidden="1">
      <c r="A2563" s="9"/>
      <c r="B2563" s="9"/>
      <c r="C2563" s="9"/>
      <c r="D2563" s="9"/>
      <c r="E2563" s="9"/>
      <c r="F2563" s="9"/>
      <c r="G2563" s="9"/>
      <c r="H2563" s="9"/>
      <c r="I2563" s="9"/>
      <c r="J2563" s="9"/>
      <c r="K2563" s="9"/>
      <c r="L2563" s="9"/>
      <c r="M2563" s="9"/>
      <c r="N2563" s="9"/>
      <c r="O2563" s="9"/>
      <c r="P2563" s="9"/>
      <c r="Q2563" s="9"/>
      <c r="R2563" s="9"/>
      <c r="S2563" s="9"/>
      <c r="T2563" s="9"/>
      <c r="U2563" s="9"/>
      <c r="V2563" s="9"/>
      <c r="W2563" s="9"/>
      <c r="X2563" s="9"/>
      <c r="Y2563" s="9"/>
      <c r="Z2563" s="9"/>
      <c r="AA2563" s="9"/>
      <c r="AB2563" s="9"/>
      <c r="AC2563" s="9"/>
      <c r="AD2563" s="9"/>
      <c r="AE2563" s="9"/>
      <c r="AF2563" s="9"/>
      <c r="AG2563" s="9"/>
      <c r="AH2563" s="9"/>
      <c r="AI2563" s="9"/>
      <c r="AJ2563" s="9"/>
      <c r="AK2563" s="9"/>
      <c r="AL2563" s="9"/>
      <c r="AM2563" s="9"/>
      <c r="AN2563" s="9"/>
      <c r="AO2563" s="9"/>
      <c r="AP2563" s="9"/>
      <c r="AQ2563" s="9"/>
      <c r="AR2563" s="9"/>
      <c r="AS2563" s="9"/>
      <c r="AT2563" s="9"/>
      <c r="AU2563" s="9"/>
      <c r="AV2563" s="9"/>
      <c r="AW2563" s="9"/>
      <c r="AX2563" s="9"/>
      <c r="AY2563" s="9"/>
      <c r="AZ2563" s="9"/>
      <c r="BA2563" s="9"/>
      <c r="BB2563" s="9"/>
      <c r="BC2563" s="9"/>
      <c r="BD2563" s="9"/>
      <c r="BE2563" s="9"/>
      <c r="BF2563" s="9"/>
      <c r="BG2563" s="9"/>
      <c r="BH2563" s="9"/>
      <c r="BI2563" s="9"/>
      <c r="BJ2563" s="9"/>
      <c r="BK2563" s="9"/>
      <c r="BL2563" s="9"/>
      <c r="BM2563" s="9"/>
      <c r="BN2563" s="9"/>
      <c r="BO2563" s="9"/>
      <c r="BP2563" s="9"/>
      <c r="BQ2563" s="9"/>
      <c r="BR2563" s="9"/>
      <c r="BS2563" s="9"/>
      <c r="BT2563" s="9"/>
      <c r="BU2563" s="9"/>
      <c r="BV2563" s="9"/>
      <c r="BW2563" s="9"/>
      <c r="BX2563" s="9"/>
      <c r="BY2563" s="9"/>
      <c r="BZ2563" s="9"/>
      <c r="CA2563" s="9"/>
      <c r="CB2563" s="9"/>
      <c r="CC2563" s="9"/>
      <c r="CD2563" s="9"/>
      <c r="CE2563" s="9"/>
      <c r="CF2563" s="9"/>
      <c r="CG2563" s="9"/>
      <c r="CH2563" s="9"/>
      <c r="CI2563" s="9"/>
      <c r="CJ2563" s="9"/>
    </row>
    <row r="2564" spans="1:88" hidden="1">
      <c r="A2564" s="9"/>
      <c r="B2564" s="9"/>
      <c r="C2564" s="9"/>
      <c r="D2564" s="9"/>
      <c r="E2564" s="9"/>
      <c r="F2564" s="9"/>
      <c r="G2564" s="9"/>
      <c r="H2564" s="9"/>
      <c r="I2564" s="9"/>
      <c r="J2564" s="9"/>
      <c r="K2564" s="9"/>
      <c r="L2564" s="9"/>
      <c r="M2564" s="9"/>
      <c r="N2564" s="9"/>
      <c r="O2564" s="9"/>
      <c r="P2564" s="9"/>
      <c r="Q2564" s="9"/>
      <c r="R2564" s="9"/>
      <c r="S2564" s="9"/>
      <c r="T2564" s="9"/>
      <c r="U2564" s="9"/>
      <c r="V2564" s="9"/>
      <c r="W2564" s="9"/>
      <c r="X2564" s="9"/>
      <c r="Y2564" s="9"/>
      <c r="Z2564" s="9"/>
      <c r="AA2564" s="9"/>
      <c r="AB2564" s="9"/>
      <c r="AC2564" s="9"/>
      <c r="AD2564" s="9"/>
      <c r="AE2564" s="9"/>
      <c r="AF2564" s="9"/>
      <c r="AG2564" s="9"/>
      <c r="AH2564" s="9"/>
      <c r="AI2564" s="9"/>
      <c r="AJ2564" s="9"/>
      <c r="AK2564" s="9"/>
      <c r="AL2564" s="9"/>
      <c r="AM2564" s="9"/>
      <c r="AN2564" s="9"/>
      <c r="AO2564" s="9"/>
      <c r="AP2564" s="9"/>
      <c r="AQ2564" s="9"/>
      <c r="AR2564" s="9"/>
      <c r="AS2564" s="9"/>
      <c r="AT2564" s="9"/>
      <c r="AU2564" s="9"/>
      <c r="AV2564" s="9"/>
      <c r="AW2564" s="9"/>
      <c r="AX2564" s="9"/>
      <c r="AY2564" s="9"/>
      <c r="AZ2564" s="9"/>
      <c r="BA2564" s="9"/>
      <c r="BB2564" s="9"/>
      <c r="BC2564" s="9"/>
      <c r="BD2564" s="9"/>
      <c r="BE2564" s="9"/>
      <c r="BF2564" s="9"/>
      <c r="BG2564" s="9"/>
      <c r="BH2564" s="9"/>
      <c r="BI2564" s="9"/>
      <c r="BJ2564" s="9"/>
      <c r="BK2564" s="9"/>
      <c r="BL2564" s="9"/>
      <c r="BM2564" s="9"/>
      <c r="BN2564" s="9"/>
      <c r="BO2564" s="9"/>
      <c r="BP2564" s="9"/>
      <c r="BQ2564" s="9"/>
      <c r="BR2564" s="9"/>
      <c r="BS2564" s="9"/>
      <c r="BT2564" s="9"/>
      <c r="BU2564" s="9"/>
      <c r="BV2564" s="9"/>
      <c r="BW2564" s="9"/>
      <c r="BX2564" s="9"/>
      <c r="BY2564" s="9"/>
      <c r="BZ2564" s="9"/>
      <c r="CA2564" s="9"/>
      <c r="CB2564" s="9"/>
      <c r="CC2564" s="9"/>
      <c r="CD2564" s="9"/>
      <c r="CE2564" s="9"/>
      <c r="CF2564" s="9"/>
      <c r="CG2564" s="9"/>
      <c r="CH2564" s="9"/>
      <c r="CI2564" s="9"/>
      <c r="CJ2564" s="9"/>
    </row>
    <row r="2565" spans="1:88" hidden="1">
      <c r="A2565" s="9"/>
      <c r="B2565" s="9"/>
      <c r="C2565" s="9"/>
      <c r="D2565" s="9"/>
      <c r="E2565" s="9"/>
      <c r="F2565" s="9"/>
      <c r="G2565" s="9"/>
      <c r="H2565" s="9"/>
      <c r="I2565" s="9"/>
      <c r="J2565" s="9"/>
      <c r="K2565" s="9"/>
      <c r="L2565" s="9"/>
      <c r="M2565" s="9"/>
      <c r="N2565" s="9"/>
      <c r="O2565" s="9"/>
      <c r="P2565" s="9"/>
      <c r="Q2565" s="9"/>
      <c r="R2565" s="9"/>
      <c r="S2565" s="9"/>
      <c r="T2565" s="9"/>
      <c r="U2565" s="9"/>
      <c r="V2565" s="9"/>
      <c r="W2565" s="9"/>
      <c r="X2565" s="9"/>
      <c r="Y2565" s="9"/>
      <c r="Z2565" s="9"/>
      <c r="AA2565" s="9"/>
      <c r="AB2565" s="9"/>
      <c r="AC2565" s="9"/>
      <c r="AD2565" s="9"/>
      <c r="AE2565" s="9"/>
      <c r="AF2565" s="9"/>
      <c r="AG2565" s="9"/>
      <c r="AH2565" s="9"/>
      <c r="AI2565" s="9"/>
      <c r="AJ2565" s="9"/>
      <c r="AK2565" s="9"/>
      <c r="AL2565" s="9"/>
      <c r="AM2565" s="9"/>
      <c r="AN2565" s="9"/>
      <c r="AO2565" s="9"/>
      <c r="AP2565" s="9"/>
      <c r="AQ2565" s="9"/>
      <c r="AR2565" s="9"/>
      <c r="AS2565" s="9"/>
      <c r="AT2565" s="9"/>
      <c r="AU2565" s="9"/>
      <c r="AV2565" s="9"/>
      <c r="AW2565" s="9"/>
      <c r="AX2565" s="9"/>
      <c r="AY2565" s="9"/>
      <c r="AZ2565" s="9"/>
      <c r="BA2565" s="9"/>
      <c r="BB2565" s="9"/>
      <c r="BC2565" s="9"/>
      <c r="BD2565" s="9"/>
      <c r="BE2565" s="9"/>
      <c r="BF2565" s="9"/>
      <c r="BG2565" s="9"/>
      <c r="BH2565" s="9"/>
      <c r="BI2565" s="9"/>
      <c r="BJ2565" s="9"/>
      <c r="BK2565" s="9"/>
      <c r="BL2565" s="9"/>
      <c r="BM2565" s="9"/>
      <c r="BN2565" s="9"/>
      <c r="BO2565" s="9"/>
      <c r="BP2565" s="9"/>
      <c r="BQ2565" s="9"/>
      <c r="BR2565" s="9"/>
      <c r="BS2565" s="9"/>
      <c r="BT2565" s="9"/>
      <c r="BU2565" s="9"/>
      <c r="BV2565" s="9"/>
      <c r="BW2565" s="9"/>
      <c r="BX2565" s="9"/>
      <c r="BY2565" s="9"/>
      <c r="BZ2565" s="9"/>
      <c r="CA2565" s="9"/>
      <c r="CB2565" s="9"/>
      <c r="CC2565" s="9"/>
      <c r="CD2565" s="9"/>
      <c r="CE2565" s="9"/>
      <c r="CF2565" s="9"/>
      <c r="CG2565" s="9"/>
      <c r="CH2565" s="9"/>
      <c r="CI2565" s="9"/>
      <c r="CJ2565" s="9"/>
    </row>
    <row r="2566" spans="1:88" hidden="1">
      <c r="A2566" s="9"/>
      <c r="B2566" s="9"/>
      <c r="C2566" s="9"/>
      <c r="D2566" s="9"/>
      <c r="E2566" s="9"/>
      <c r="F2566" s="9"/>
      <c r="G2566" s="9"/>
      <c r="H2566" s="9"/>
      <c r="I2566" s="9"/>
      <c r="J2566" s="9"/>
      <c r="K2566" s="9"/>
      <c r="L2566" s="9"/>
      <c r="M2566" s="9"/>
      <c r="N2566" s="9"/>
      <c r="O2566" s="9"/>
      <c r="P2566" s="9"/>
      <c r="Q2566" s="9"/>
      <c r="R2566" s="9"/>
      <c r="S2566" s="9"/>
      <c r="T2566" s="9"/>
      <c r="U2566" s="9"/>
      <c r="V2566" s="9"/>
      <c r="W2566" s="9"/>
      <c r="X2566" s="9"/>
      <c r="Y2566" s="9"/>
      <c r="Z2566" s="9"/>
      <c r="AA2566" s="9"/>
      <c r="AB2566" s="9"/>
      <c r="AC2566" s="9"/>
      <c r="AD2566" s="9"/>
      <c r="AE2566" s="9"/>
      <c r="AF2566" s="9"/>
      <c r="AG2566" s="9"/>
      <c r="AH2566" s="9"/>
      <c r="AI2566" s="9"/>
      <c r="AJ2566" s="9"/>
      <c r="AK2566" s="9"/>
      <c r="AL2566" s="9"/>
      <c r="AM2566" s="9"/>
      <c r="AN2566" s="9"/>
      <c r="AO2566" s="9"/>
      <c r="AP2566" s="9"/>
      <c r="AQ2566" s="9"/>
      <c r="AR2566" s="9"/>
      <c r="AS2566" s="9"/>
      <c r="AT2566" s="9"/>
      <c r="AU2566" s="9"/>
      <c r="AV2566" s="9"/>
      <c r="AW2566" s="9"/>
      <c r="AX2566" s="9"/>
      <c r="AY2566" s="9"/>
      <c r="AZ2566" s="9"/>
      <c r="BA2566" s="9"/>
      <c r="BB2566" s="9"/>
      <c r="BC2566" s="9"/>
      <c r="BD2566" s="9"/>
      <c r="BE2566" s="9"/>
      <c r="BF2566" s="9"/>
      <c r="BG2566" s="9"/>
      <c r="BH2566" s="9"/>
      <c r="BI2566" s="9"/>
      <c r="BJ2566" s="9"/>
      <c r="BK2566" s="9"/>
      <c r="BL2566" s="9"/>
      <c r="BM2566" s="9"/>
      <c r="BN2566" s="9"/>
      <c r="BO2566" s="9"/>
      <c r="BP2566" s="9"/>
      <c r="BQ2566" s="9"/>
      <c r="BR2566" s="9"/>
      <c r="BS2566" s="9"/>
      <c r="BT2566" s="9"/>
      <c r="BU2566" s="9"/>
      <c r="BV2566" s="9"/>
      <c r="BW2566" s="9"/>
      <c r="BX2566" s="9"/>
      <c r="BY2566" s="9"/>
      <c r="BZ2566" s="9"/>
      <c r="CA2566" s="9"/>
      <c r="CB2566" s="9"/>
      <c r="CC2566" s="9"/>
      <c r="CD2566" s="9"/>
      <c r="CE2566" s="9"/>
      <c r="CF2566" s="9"/>
      <c r="CG2566" s="9"/>
      <c r="CH2566" s="9"/>
      <c r="CI2566" s="9"/>
      <c r="CJ2566" s="9"/>
    </row>
    <row r="2567" spans="1:88" hidden="1">
      <c r="A2567" s="9"/>
      <c r="B2567" s="9"/>
      <c r="C2567" s="9"/>
      <c r="D2567" s="9"/>
      <c r="E2567" s="9"/>
      <c r="F2567" s="9"/>
      <c r="G2567" s="9"/>
      <c r="H2567" s="9"/>
      <c r="I2567" s="9"/>
      <c r="J2567" s="9"/>
      <c r="K2567" s="9"/>
      <c r="L2567" s="9"/>
      <c r="M2567" s="9"/>
      <c r="N2567" s="9"/>
      <c r="O2567" s="9"/>
      <c r="P2567" s="9"/>
      <c r="Q2567" s="9"/>
      <c r="R2567" s="9"/>
      <c r="S2567" s="9"/>
      <c r="T2567" s="9"/>
      <c r="U2567" s="9"/>
      <c r="V2567" s="9"/>
      <c r="W2567" s="9"/>
      <c r="X2567" s="9"/>
      <c r="Y2567" s="9"/>
      <c r="Z2567" s="9"/>
      <c r="AA2567" s="9"/>
      <c r="AB2567" s="9"/>
      <c r="AC2567" s="9"/>
      <c r="AD2567" s="9"/>
      <c r="AE2567" s="9"/>
      <c r="AF2567" s="9"/>
      <c r="AG2567" s="9"/>
      <c r="AH2567" s="9"/>
      <c r="AI2567" s="9"/>
      <c r="AJ2567" s="9"/>
      <c r="AK2567" s="9"/>
      <c r="AL2567" s="9"/>
      <c r="AM2567" s="9"/>
      <c r="AN2567" s="9"/>
      <c r="AO2567" s="9"/>
      <c r="AP2567" s="9"/>
      <c r="AQ2567" s="9"/>
      <c r="AR2567" s="9"/>
      <c r="AS2567" s="9"/>
      <c r="AT2567" s="9"/>
      <c r="AU2567" s="9"/>
      <c r="AV2567" s="9"/>
      <c r="AW2567" s="9"/>
      <c r="AX2567" s="9"/>
      <c r="AY2567" s="9"/>
      <c r="AZ2567" s="9"/>
      <c r="BA2567" s="9"/>
      <c r="BB2567" s="9"/>
      <c r="BC2567" s="9"/>
      <c r="BD2567" s="9"/>
      <c r="BE2567" s="9"/>
      <c r="BF2567" s="9"/>
      <c r="BG2567" s="9"/>
      <c r="BH2567" s="9"/>
      <c r="BI2567" s="9"/>
      <c r="BJ2567" s="9"/>
      <c r="BK2567" s="9"/>
      <c r="BL2567" s="9"/>
      <c r="BM2567" s="9"/>
      <c r="BN2567" s="9"/>
      <c r="BO2567" s="9"/>
      <c r="BP2567" s="9"/>
      <c r="BQ2567" s="9"/>
      <c r="BR2567" s="9"/>
      <c r="BS2567" s="9"/>
      <c r="BT2567" s="9"/>
      <c r="BU2567" s="9"/>
      <c r="BV2567" s="9"/>
      <c r="BW2567" s="9"/>
      <c r="BX2567" s="9"/>
      <c r="BY2567" s="9"/>
      <c r="BZ2567" s="9"/>
      <c r="CA2567" s="9"/>
      <c r="CB2567" s="9"/>
      <c r="CC2567" s="9"/>
      <c r="CD2567" s="9"/>
      <c r="CE2567" s="9"/>
      <c r="CF2567" s="9"/>
      <c r="CG2567" s="9"/>
      <c r="CH2567" s="9"/>
      <c r="CI2567" s="9"/>
      <c r="CJ2567" s="9"/>
    </row>
    <row r="2568" spans="1:88" hidden="1">
      <c r="A2568" s="9"/>
      <c r="B2568" s="9"/>
      <c r="C2568" s="9"/>
      <c r="D2568" s="9"/>
      <c r="E2568" s="9"/>
      <c r="F2568" s="9"/>
      <c r="G2568" s="9"/>
      <c r="H2568" s="9"/>
      <c r="I2568" s="9"/>
      <c r="J2568" s="9"/>
      <c r="K2568" s="9"/>
      <c r="L2568" s="9"/>
      <c r="M2568" s="9"/>
      <c r="N2568" s="9"/>
      <c r="O2568" s="9"/>
      <c r="P2568" s="9"/>
      <c r="Q2568" s="9"/>
      <c r="R2568" s="9"/>
      <c r="S2568" s="9"/>
      <c r="T2568" s="9"/>
      <c r="U2568" s="9"/>
      <c r="V2568" s="9"/>
      <c r="W2568" s="9"/>
      <c r="X2568" s="9"/>
      <c r="Y2568" s="9"/>
      <c r="Z2568" s="9"/>
      <c r="AA2568" s="9"/>
      <c r="AB2568" s="9"/>
      <c r="AC2568" s="9"/>
      <c r="AD2568" s="9"/>
      <c r="AE2568" s="9"/>
      <c r="AF2568" s="9"/>
      <c r="AG2568" s="9"/>
      <c r="AH2568" s="9"/>
      <c r="AI2568" s="9"/>
      <c r="AJ2568" s="9"/>
      <c r="AK2568" s="9"/>
      <c r="AL2568" s="9"/>
      <c r="AM2568" s="9"/>
      <c r="AN2568" s="9"/>
      <c r="AO2568" s="9"/>
      <c r="AP2568" s="9"/>
      <c r="AQ2568" s="9"/>
      <c r="AR2568" s="9"/>
      <c r="AS2568" s="9"/>
      <c r="AT2568" s="9"/>
      <c r="AU2568" s="9"/>
      <c r="AV2568" s="9"/>
      <c r="AW2568" s="9"/>
      <c r="AX2568" s="9"/>
      <c r="AY2568" s="9"/>
      <c r="AZ2568" s="9"/>
      <c r="BA2568" s="9"/>
      <c r="BB2568" s="9"/>
      <c r="BC2568" s="9"/>
      <c r="BD2568" s="9"/>
      <c r="BE2568" s="9"/>
      <c r="BF2568" s="9"/>
      <c r="BG2568" s="9"/>
      <c r="BH2568" s="9"/>
      <c r="BI2568" s="9"/>
      <c r="BJ2568" s="9"/>
      <c r="BK2568" s="9"/>
      <c r="BL2568" s="9"/>
      <c r="BM2568" s="9"/>
      <c r="BN2568" s="9"/>
      <c r="BO2568" s="9"/>
      <c r="BP2568" s="9"/>
      <c r="BQ2568" s="9"/>
      <c r="BR2568" s="9"/>
      <c r="BS2568" s="9"/>
      <c r="BT2568" s="9"/>
      <c r="BU2568" s="9"/>
      <c r="BV2568" s="9"/>
      <c r="BW2568" s="9"/>
      <c r="BX2568" s="9"/>
      <c r="BY2568" s="9"/>
      <c r="BZ2568" s="9"/>
      <c r="CA2568" s="9"/>
      <c r="CB2568" s="9"/>
      <c r="CC2568" s="9"/>
      <c r="CD2568" s="9"/>
      <c r="CE2568" s="9"/>
      <c r="CF2568" s="9"/>
      <c r="CG2568" s="9"/>
      <c r="CH2568" s="9"/>
      <c r="CI2568" s="9"/>
      <c r="CJ2568" s="9"/>
    </row>
    <row r="2569" spans="1:88" hidden="1">
      <c r="A2569" s="9"/>
      <c r="B2569" s="9"/>
      <c r="C2569" s="9"/>
      <c r="D2569" s="9"/>
      <c r="E2569" s="9"/>
      <c r="F2569" s="9"/>
      <c r="G2569" s="9"/>
      <c r="H2569" s="9"/>
      <c r="I2569" s="9"/>
      <c r="J2569" s="9"/>
      <c r="K2569" s="9"/>
      <c r="L2569" s="9"/>
      <c r="M2569" s="9"/>
      <c r="N2569" s="9"/>
      <c r="O2569" s="9"/>
      <c r="P2569" s="9"/>
      <c r="Q2569" s="9"/>
      <c r="R2569" s="9"/>
      <c r="S2569" s="9"/>
      <c r="T2569" s="9"/>
      <c r="U2569" s="9"/>
      <c r="V2569" s="9"/>
      <c r="W2569" s="9"/>
      <c r="X2569" s="9"/>
      <c r="Y2569" s="9"/>
      <c r="Z2569" s="9"/>
      <c r="AA2569" s="9"/>
      <c r="AB2569" s="9"/>
      <c r="AC2569" s="9"/>
      <c r="AD2569" s="9"/>
      <c r="AE2569" s="9"/>
      <c r="AF2569" s="9"/>
      <c r="AG2569" s="9"/>
      <c r="AH2569" s="9"/>
      <c r="AI2569" s="9"/>
      <c r="AJ2569" s="9"/>
      <c r="AK2569" s="9"/>
      <c r="AL2569" s="9"/>
      <c r="AM2569" s="9"/>
      <c r="AN2569" s="9"/>
      <c r="AO2569" s="9"/>
      <c r="AP2569" s="9"/>
      <c r="AQ2569" s="9"/>
      <c r="AR2569" s="9"/>
      <c r="AS2569" s="9"/>
      <c r="AT2569" s="9"/>
      <c r="AU2569" s="9"/>
      <c r="AV2569" s="9"/>
      <c r="AW2569" s="9"/>
      <c r="AX2569" s="9"/>
      <c r="AY2569" s="9"/>
      <c r="AZ2569" s="9"/>
      <c r="BA2569" s="9"/>
      <c r="BB2569" s="9"/>
      <c r="BC2569" s="9"/>
      <c r="BD2569" s="9"/>
      <c r="BE2569" s="9"/>
      <c r="BF2569" s="9"/>
      <c r="BG2569" s="9"/>
      <c r="BH2569" s="9"/>
      <c r="BI2569" s="9"/>
      <c r="BJ2569" s="9"/>
      <c r="BK2569" s="9"/>
      <c r="BL2569" s="9"/>
      <c r="BM2569" s="9"/>
      <c r="BN2569" s="9"/>
      <c r="BO2569" s="9"/>
      <c r="BP2569" s="9"/>
      <c r="BQ2569" s="9"/>
      <c r="BR2569" s="9"/>
      <c r="BS2569" s="9"/>
      <c r="BT2569" s="9"/>
      <c r="BU2569" s="9"/>
      <c r="BV2569" s="9"/>
      <c r="BW2569" s="9"/>
      <c r="BX2569" s="9"/>
      <c r="BY2569" s="9"/>
      <c r="BZ2569" s="9"/>
      <c r="CA2569" s="9"/>
      <c r="CB2569" s="9"/>
      <c r="CC2569" s="9"/>
      <c r="CD2569" s="9"/>
      <c r="CE2569" s="9"/>
      <c r="CF2569" s="9"/>
      <c r="CG2569" s="9"/>
      <c r="CH2569" s="9"/>
      <c r="CI2569" s="9"/>
      <c r="CJ2569" s="9"/>
    </row>
    <row r="2570" spans="1:88" hidden="1">
      <c r="A2570" s="9"/>
      <c r="B2570" s="9"/>
      <c r="C2570" s="9"/>
      <c r="D2570" s="9"/>
      <c r="E2570" s="9"/>
      <c r="F2570" s="9"/>
      <c r="G2570" s="9"/>
      <c r="H2570" s="9"/>
      <c r="I2570" s="9"/>
      <c r="J2570" s="9"/>
      <c r="K2570" s="9"/>
      <c r="L2570" s="9"/>
      <c r="M2570" s="9"/>
      <c r="N2570" s="9"/>
      <c r="O2570" s="9"/>
      <c r="P2570" s="9"/>
      <c r="Q2570" s="9"/>
      <c r="R2570" s="9"/>
      <c r="S2570" s="9"/>
      <c r="T2570" s="9"/>
      <c r="U2570" s="9"/>
      <c r="V2570" s="9"/>
      <c r="W2570" s="9"/>
      <c r="X2570" s="9"/>
      <c r="Y2570" s="9"/>
      <c r="Z2570" s="9"/>
      <c r="AA2570" s="9"/>
      <c r="AB2570" s="9"/>
      <c r="AC2570" s="9"/>
      <c r="AD2570" s="9"/>
      <c r="AE2570" s="9"/>
      <c r="AF2570" s="9"/>
      <c r="AG2570" s="9"/>
      <c r="AH2570" s="9"/>
      <c r="AI2570" s="9"/>
      <c r="AJ2570" s="9"/>
      <c r="AK2570" s="9"/>
      <c r="AL2570" s="9"/>
      <c r="AM2570" s="9"/>
      <c r="AN2570" s="9"/>
      <c r="AO2570" s="9"/>
      <c r="AP2570" s="9"/>
      <c r="AQ2570" s="9"/>
      <c r="AR2570" s="9"/>
      <c r="AS2570" s="9"/>
      <c r="AT2570" s="9"/>
      <c r="AU2570" s="9"/>
      <c r="AV2570" s="9"/>
      <c r="AW2570" s="9"/>
      <c r="AX2570" s="9"/>
      <c r="AY2570" s="9"/>
      <c r="AZ2570" s="9"/>
      <c r="BA2570" s="9"/>
      <c r="BB2570" s="9"/>
      <c r="BC2570" s="9"/>
      <c r="BD2570" s="9"/>
      <c r="BE2570" s="9"/>
      <c r="BF2570" s="9"/>
      <c r="BG2570" s="9"/>
      <c r="BH2570" s="9"/>
      <c r="BI2570" s="9"/>
      <c r="BJ2570" s="9"/>
      <c r="BK2570" s="9"/>
      <c r="BL2570" s="9"/>
      <c r="BM2570" s="9"/>
      <c r="BN2570" s="9"/>
      <c r="BO2570" s="9"/>
      <c r="BP2570" s="9"/>
      <c r="BQ2570" s="9"/>
      <c r="BR2570" s="9"/>
      <c r="BS2570" s="9"/>
      <c r="BT2570" s="9"/>
      <c r="BU2570" s="9"/>
      <c r="BV2570" s="9"/>
      <c r="BW2570" s="9"/>
      <c r="BX2570" s="9"/>
      <c r="BY2570" s="9"/>
      <c r="BZ2570" s="9"/>
      <c r="CA2570" s="9"/>
      <c r="CB2570" s="9"/>
      <c r="CC2570" s="9"/>
      <c r="CD2570" s="9"/>
      <c r="CE2570" s="9"/>
      <c r="CF2570" s="9"/>
      <c r="CG2570" s="9"/>
      <c r="CH2570" s="9"/>
      <c r="CI2570" s="9"/>
      <c r="CJ2570" s="9"/>
    </row>
    <row r="2571" spans="1:88" hidden="1">
      <c r="A2571" s="9"/>
      <c r="B2571" s="9"/>
      <c r="C2571" s="9"/>
      <c r="D2571" s="9"/>
      <c r="E2571" s="9"/>
      <c r="F2571" s="9"/>
      <c r="G2571" s="9"/>
      <c r="H2571" s="9"/>
      <c r="I2571" s="9"/>
      <c r="J2571" s="9"/>
      <c r="K2571" s="9"/>
      <c r="L2571" s="9"/>
      <c r="M2571" s="9"/>
      <c r="N2571" s="9"/>
      <c r="O2571" s="9"/>
      <c r="P2571" s="9"/>
      <c r="Q2571" s="9"/>
      <c r="R2571" s="9"/>
      <c r="S2571" s="9"/>
      <c r="T2571" s="9"/>
      <c r="U2571" s="9"/>
      <c r="V2571" s="9"/>
      <c r="W2571" s="9"/>
      <c r="X2571" s="9"/>
      <c r="Y2571" s="9"/>
      <c r="Z2571" s="9"/>
      <c r="AA2571" s="9"/>
      <c r="AB2571" s="9"/>
      <c r="AC2571" s="9"/>
      <c r="AD2571" s="9"/>
      <c r="AE2571" s="9"/>
      <c r="AF2571" s="9"/>
      <c r="AG2571" s="9"/>
      <c r="AH2571" s="9"/>
      <c r="AI2571" s="9"/>
      <c r="AJ2571" s="9"/>
      <c r="AK2571" s="9"/>
      <c r="AL2571" s="9"/>
      <c r="AM2571" s="9"/>
      <c r="AN2571" s="9"/>
      <c r="AO2571" s="9"/>
      <c r="AP2571" s="9"/>
      <c r="AQ2571" s="9"/>
      <c r="AR2571" s="9"/>
      <c r="AS2571" s="9"/>
      <c r="AT2571" s="9"/>
      <c r="AU2571" s="9"/>
      <c r="AV2571" s="9"/>
      <c r="AW2571" s="9"/>
      <c r="AX2571" s="9"/>
      <c r="AY2571" s="9"/>
      <c r="AZ2571" s="9"/>
      <c r="BA2571" s="9"/>
      <c r="BB2571" s="9"/>
      <c r="BC2571" s="9"/>
      <c r="BD2571" s="9"/>
      <c r="BE2571" s="9"/>
      <c r="BF2571" s="9"/>
      <c r="BG2571" s="9"/>
      <c r="BH2571" s="9"/>
      <c r="BI2571" s="9"/>
      <c r="BJ2571" s="9"/>
      <c r="BK2571" s="9"/>
      <c r="BL2571" s="9"/>
      <c r="BM2571" s="9"/>
      <c r="BN2571" s="9"/>
      <c r="BO2571" s="9"/>
      <c r="BP2571" s="9"/>
      <c r="BQ2571" s="9"/>
      <c r="BR2571" s="9"/>
      <c r="BS2571" s="9"/>
      <c r="BT2571" s="9"/>
      <c r="BU2571" s="9"/>
      <c r="BV2571" s="9"/>
      <c r="BW2571" s="9"/>
      <c r="BX2571" s="9"/>
      <c r="BY2571" s="9"/>
      <c r="BZ2571" s="9"/>
      <c r="CA2571" s="9"/>
      <c r="CB2571" s="9"/>
      <c r="CC2571" s="9"/>
      <c r="CD2571" s="9"/>
      <c r="CE2571" s="9"/>
      <c r="CF2571" s="9"/>
      <c r="CG2571" s="9"/>
      <c r="CH2571" s="9"/>
      <c r="CI2571" s="9"/>
      <c r="CJ2571" s="9"/>
    </row>
    <row r="2572" spans="1:88" hidden="1">
      <c r="A2572" s="9"/>
      <c r="B2572" s="9"/>
      <c r="C2572" s="9"/>
      <c r="D2572" s="9"/>
      <c r="E2572" s="9"/>
      <c r="F2572" s="9"/>
      <c r="G2572" s="9"/>
      <c r="H2572" s="9"/>
      <c r="I2572" s="9"/>
      <c r="J2572" s="9"/>
      <c r="K2572" s="9"/>
      <c r="L2572" s="9"/>
      <c r="M2572" s="9"/>
      <c r="N2572" s="9"/>
      <c r="O2572" s="9"/>
      <c r="P2572" s="9"/>
      <c r="Q2572" s="9"/>
      <c r="R2572" s="9"/>
      <c r="S2572" s="9"/>
      <c r="T2572" s="9"/>
      <c r="U2572" s="9"/>
      <c r="V2572" s="9"/>
      <c r="W2572" s="9"/>
      <c r="X2572" s="9"/>
      <c r="Y2572" s="9"/>
      <c r="Z2572" s="9"/>
      <c r="AA2572" s="9"/>
      <c r="AB2572" s="9"/>
      <c r="AC2572" s="9"/>
      <c r="AD2572" s="9"/>
      <c r="AE2572" s="9"/>
      <c r="AF2572" s="9"/>
      <c r="AG2572" s="9"/>
      <c r="AH2572" s="9"/>
      <c r="AI2572" s="9"/>
      <c r="AJ2572" s="9"/>
      <c r="AK2572" s="9"/>
      <c r="AL2572" s="9"/>
      <c r="AM2572" s="9"/>
      <c r="AN2572" s="9"/>
      <c r="AO2572" s="9"/>
      <c r="AP2572" s="9"/>
      <c r="AQ2572" s="9"/>
      <c r="AR2572" s="9"/>
      <c r="AS2572" s="9"/>
      <c r="AT2572" s="9"/>
      <c r="AU2572" s="9"/>
      <c r="AV2572" s="9"/>
      <c r="AW2572" s="9"/>
      <c r="AX2572" s="9"/>
      <c r="AY2572" s="9"/>
      <c r="AZ2572" s="9"/>
      <c r="BA2572" s="9"/>
      <c r="BB2572" s="9"/>
      <c r="BC2572" s="9"/>
      <c r="BD2572" s="9"/>
      <c r="BE2572" s="9"/>
      <c r="BF2572" s="9"/>
      <c r="BG2572" s="9"/>
      <c r="BH2572" s="9"/>
      <c r="BI2572" s="9"/>
      <c r="BJ2572" s="9"/>
      <c r="BK2572" s="9"/>
      <c r="BL2572" s="9"/>
      <c r="BM2572" s="9"/>
      <c r="BN2572" s="9"/>
      <c r="BO2572" s="9"/>
      <c r="BP2572" s="9"/>
      <c r="BQ2572" s="9"/>
      <c r="BR2572" s="9"/>
      <c r="BS2572" s="9"/>
      <c r="BT2572" s="9"/>
      <c r="BU2572" s="9"/>
      <c r="BV2572" s="9"/>
      <c r="BW2572" s="9"/>
      <c r="BX2572" s="9"/>
      <c r="BY2572" s="9"/>
      <c r="BZ2572" s="9"/>
      <c r="CA2572" s="9"/>
      <c r="CB2572" s="9"/>
      <c r="CC2572" s="9"/>
      <c r="CD2572" s="9"/>
      <c r="CE2572" s="9"/>
      <c r="CF2572" s="9"/>
      <c r="CG2572" s="9"/>
      <c r="CH2572" s="9"/>
      <c r="CI2572" s="9"/>
      <c r="CJ2572" s="9"/>
    </row>
    <row r="2573" spans="1:88" hidden="1">
      <c r="A2573" s="9"/>
      <c r="B2573" s="9"/>
      <c r="C2573" s="9"/>
      <c r="D2573" s="9"/>
      <c r="E2573" s="9"/>
      <c r="F2573" s="9"/>
      <c r="G2573" s="9"/>
      <c r="H2573" s="9"/>
      <c r="I2573" s="9"/>
      <c r="J2573" s="9"/>
      <c r="K2573" s="9"/>
      <c r="L2573" s="9"/>
      <c r="M2573" s="9"/>
      <c r="N2573" s="9"/>
      <c r="O2573" s="9"/>
      <c r="P2573" s="9"/>
      <c r="Q2573" s="9"/>
      <c r="R2573" s="9"/>
      <c r="S2573" s="9"/>
      <c r="T2573" s="9"/>
      <c r="U2573" s="9"/>
      <c r="V2573" s="9"/>
      <c r="W2573" s="9"/>
      <c r="X2573" s="9"/>
      <c r="Y2573" s="9"/>
      <c r="Z2573" s="9"/>
      <c r="AA2573" s="9"/>
      <c r="AB2573" s="9"/>
      <c r="AC2573" s="9"/>
      <c r="AD2573" s="9"/>
      <c r="AE2573" s="9"/>
      <c r="AF2573" s="9"/>
      <c r="AG2573" s="9"/>
      <c r="AH2573" s="9"/>
      <c r="AI2573" s="9"/>
      <c r="AJ2573" s="9"/>
      <c r="AK2573" s="9"/>
      <c r="AL2573" s="9"/>
      <c r="AM2573" s="9"/>
      <c r="AN2573" s="9"/>
      <c r="AO2573" s="9"/>
      <c r="AP2573" s="9"/>
      <c r="AQ2573" s="9"/>
      <c r="AR2573" s="9"/>
      <c r="AS2573" s="9"/>
      <c r="AT2573" s="9"/>
      <c r="AU2573" s="9"/>
      <c r="AV2573" s="9"/>
      <c r="AW2573" s="9"/>
      <c r="AX2573" s="9"/>
      <c r="AY2573" s="9"/>
      <c r="AZ2573" s="9"/>
      <c r="BA2573" s="9"/>
      <c r="BB2573" s="9"/>
      <c r="BC2573" s="9"/>
      <c r="BD2573" s="9"/>
      <c r="BE2573" s="9"/>
      <c r="BF2573" s="9"/>
      <c r="BG2573" s="9"/>
      <c r="BH2573" s="9"/>
      <c r="BI2573" s="9"/>
      <c r="BJ2573" s="9"/>
      <c r="BK2573" s="9"/>
      <c r="BL2573" s="9"/>
      <c r="BM2573" s="9"/>
      <c r="BN2573" s="9"/>
      <c r="BO2573" s="9"/>
      <c r="BP2573" s="9"/>
      <c r="BQ2573" s="9"/>
      <c r="BR2573" s="9"/>
      <c r="BS2573" s="9"/>
      <c r="BT2573" s="9"/>
      <c r="BU2573" s="9"/>
      <c r="BV2573" s="9"/>
      <c r="BW2573" s="9"/>
      <c r="BX2573" s="9"/>
      <c r="BY2573" s="9"/>
      <c r="BZ2573" s="9"/>
      <c r="CA2573" s="9"/>
      <c r="CB2573" s="9"/>
      <c r="CC2573" s="9"/>
      <c r="CD2573" s="9"/>
      <c r="CE2573" s="9"/>
      <c r="CF2573" s="9"/>
      <c r="CG2573" s="9"/>
      <c r="CH2573" s="9"/>
      <c r="CI2573" s="9"/>
      <c r="CJ2573" s="9"/>
    </row>
    <row r="2574" spans="1:88" hidden="1">
      <c r="A2574" s="9"/>
      <c r="B2574" s="9"/>
      <c r="C2574" s="9"/>
      <c r="D2574" s="9"/>
      <c r="E2574" s="9"/>
      <c r="F2574" s="9"/>
      <c r="G2574" s="9"/>
      <c r="H2574" s="9"/>
      <c r="I2574" s="9"/>
      <c r="J2574" s="9"/>
      <c r="K2574" s="9"/>
      <c r="L2574" s="9"/>
      <c r="M2574" s="9"/>
      <c r="N2574" s="9"/>
      <c r="O2574" s="9"/>
      <c r="P2574" s="9"/>
      <c r="Q2574" s="9"/>
      <c r="R2574" s="9"/>
      <c r="S2574" s="9"/>
      <c r="T2574" s="9"/>
      <c r="U2574" s="9"/>
      <c r="V2574" s="9"/>
      <c r="W2574" s="9"/>
      <c r="X2574" s="9"/>
      <c r="Y2574" s="9"/>
      <c r="Z2574" s="9"/>
      <c r="AA2574" s="9"/>
      <c r="AB2574" s="9"/>
      <c r="AC2574" s="9"/>
      <c r="AD2574" s="9"/>
      <c r="AE2574" s="9"/>
      <c r="AF2574" s="9"/>
      <c r="AG2574" s="9"/>
      <c r="AH2574" s="9"/>
      <c r="AI2574" s="9"/>
      <c r="AJ2574" s="9"/>
      <c r="AK2574" s="9"/>
      <c r="AL2574" s="9"/>
      <c r="AM2574" s="9"/>
      <c r="AN2574" s="9"/>
      <c r="AO2574" s="9"/>
      <c r="AP2574" s="9"/>
      <c r="AQ2574" s="9"/>
      <c r="AR2574" s="9"/>
      <c r="AS2574" s="9"/>
      <c r="AT2574" s="9"/>
      <c r="AU2574" s="9"/>
      <c r="AV2574" s="9"/>
      <c r="AW2574" s="9"/>
      <c r="AX2574" s="9"/>
      <c r="AY2574" s="9"/>
      <c r="AZ2574" s="9"/>
      <c r="BA2574" s="9"/>
      <c r="BB2574" s="9"/>
      <c r="BC2574" s="9"/>
      <c r="BD2574" s="9"/>
      <c r="BE2574" s="9"/>
      <c r="BF2574" s="9"/>
      <c r="BG2574" s="9"/>
      <c r="BH2574" s="9"/>
      <c r="BI2574" s="9"/>
      <c r="BJ2574" s="9"/>
      <c r="BK2574" s="9"/>
      <c r="BL2574" s="9"/>
      <c r="BM2574" s="9"/>
      <c r="BN2574" s="9"/>
      <c r="BO2574" s="9"/>
      <c r="BP2574" s="9"/>
      <c r="BQ2574" s="9"/>
      <c r="BR2574" s="9"/>
      <c r="BS2574" s="9"/>
      <c r="BT2574" s="9"/>
      <c r="BU2574" s="9"/>
      <c r="BV2574" s="9"/>
      <c r="BW2574" s="9"/>
      <c r="BX2574" s="9"/>
      <c r="BY2574" s="9"/>
      <c r="BZ2574" s="9"/>
      <c r="CA2574" s="9"/>
      <c r="CB2574" s="9"/>
      <c r="CC2574" s="9"/>
      <c r="CD2574" s="9"/>
      <c r="CE2574" s="9"/>
      <c r="CF2574" s="9"/>
      <c r="CG2574" s="9"/>
      <c r="CH2574" s="9"/>
      <c r="CI2574" s="9"/>
      <c r="CJ2574" s="9"/>
    </row>
    <row r="2575" spans="1:88" hidden="1">
      <c r="A2575" s="9"/>
      <c r="B2575" s="9"/>
      <c r="C2575" s="9"/>
      <c r="D2575" s="9"/>
      <c r="E2575" s="9"/>
      <c r="F2575" s="9"/>
      <c r="G2575" s="9"/>
      <c r="H2575" s="9"/>
      <c r="I2575" s="9"/>
      <c r="J2575" s="9"/>
      <c r="K2575" s="9"/>
      <c r="L2575" s="9"/>
      <c r="M2575" s="9"/>
      <c r="N2575" s="9"/>
      <c r="O2575" s="9"/>
      <c r="P2575" s="9"/>
      <c r="Q2575" s="9"/>
      <c r="R2575" s="9"/>
      <c r="S2575" s="9"/>
      <c r="T2575" s="9"/>
      <c r="U2575" s="9"/>
      <c r="V2575" s="9"/>
      <c r="W2575" s="9"/>
      <c r="X2575" s="9"/>
      <c r="Y2575" s="9"/>
      <c r="Z2575" s="9"/>
      <c r="AA2575" s="9"/>
      <c r="AB2575" s="9"/>
      <c r="AC2575" s="9"/>
      <c r="AD2575" s="9"/>
      <c r="AE2575" s="9"/>
      <c r="AF2575" s="9"/>
      <c r="AG2575" s="9"/>
      <c r="AH2575" s="9"/>
      <c r="AI2575" s="9"/>
      <c r="AJ2575" s="9"/>
      <c r="AK2575" s="9"/>
      <c r="AL2575" s="9"/>
      <c r="AM2575" s="9"/>
      <c r="AN2575" s="9"/>
      <c r="AO2575" s="9"/>
      <c r="AP2575" s="9"/>
      <c r="AQ2575" s="9"/>
      <c r="AR2575" s="9"/>
      <c r="AS2575" s="9"/>
      <c r="AT2575" s="9"/>
      <c r="AU2575" s="9"/>
      <c r="AV2575" s="9"/>
      <c r="AW2575" s="9"/>
      <c r="AX2575" s="9"/>
      <c r="AY2575" s="9"/>
      <c r="AZ2575" s="9"/>
      <c r="BA2575" s="9"/>
      <c r="BB2575" s="9"/>
      <c r="BC2575" s="9"/>
      <c r="BD2575" s="9"/>
      <c r="BE2575" s="9"/>
      <c r="BF2575" s="9"/>
      <c r="BG2575" s="9"/>
      <c r="BH2575" s="9"/>
      <c r="BI2575" s="9"/>
      <c r="BJ2575" s="9"/>
      <c r="BK2575" s="9"/>
      <c r="BL2575" s="9"/>
      <c r="BM2575" s="9"/>
      <c r="BN2575" s="9"/>
      <c r="BO2575" s="9"/>
      <c r="BP2575" s="9"/>
      <c r="BQ2575" s="9"/>
      <c r="BR2575" s="9"/>
      <c r="BS2575" s="9"/>
      <c r="BT2575" s="9"/>
      <c r="BU2575" s="9"/>
      <c r="BV2575" s="9"/>
      <c r="BW2575" s="9"/>
      <c r="BX2575" s="9"/>
      <c r="BY2575" s="9"/>
      <c r="BZ2575" s="9"/>
      <c r="CA2575" s="9"/>
      <c r="CB2575" s="9"/>
      <c r="CC2575" s="9"/>
      <c r="CD2575" s="9"/>
      <c r="CE2575" s="9"/>
      <c r="CF2575" s="9"/>
      <c r="CG2575" s="9"/>
      <c r="CH2575" s="9"/>
      <c r="CI2575" s="9"/>
      <c r="CJ2575" s="9"/>
    </row>
    <row r="2576" spans="1:88" hidden="1">
      <c r="A2576" s="9"/>
      <c r="B2576" s="9"/>
      <c r="C2576" s="9"/>
      <c r="D2576" s="9"/>
      <c r="E2576" s="9"/>
      <c r="F2576" s="9"/>
      <c r="G2576" s="9"/>
      <c r="H2576" s="9"/>
      <c r="I2576" s="9"/>
      <c r="J2576" s="9"/>
      <c r="K2576" s="9"/>
      <c r="L2576" s="9"/>
      <c r="M2576" s="9"/>
      <c r="N2576" s="9"/>
      <c r="O2576" s="9"/>
      <c r="P2576" s="9"/>
      <c r="Q2576" s="9"/>
      <c r="R2576" s="9"/>
      <c r="S2576" s="9"/>
      <c r="T2576" s="9"/>
      <c r="U2576" s="9"/>
      <c r="V2576" s="9"/>
      <c r="W2576" s="9"/>
      <c r="X2576" s="9"/>
      <c r="Y2576" s="9"/>
      <c r="Z2576" s="9"/>
      <c r="AA2576" s="9"/>
      <c r="AB2576" s="9"/>
      <c r="AC2576" s="9"/>
      <c r="AD2576" s="9"/>
      <c r="AE2576" s="9"/>
      <c r="AF2576" s="9"/>
      <c r="AG2576" s="9"/>
      <c r="AH2576" s="9"/>
      <c r="AI2576" s="9"/>
      <c r="AJ2576" s="9"/>
      <c r="AK2576" s="9"/>
      <c r="AL2576" s="9"/>
      <c r="AM2576" s="9"/>
      <c r="AN2576" s="9"/>
      <c r="AO2576" s="9"/>
      <c r="AP2576" s="9"/>
      <c r="AQ2576" s="9"/>
      <c r="AR2576" s="9"/>
      <c r="AS2576" s="9"/>
      <c r="AT2576" s="9"/>
      <c r="AU2576" s="9"/>
      <c r="AV2576" s="9"/>
      <c r="AW2576" s="9"/>
      <c r="AX2576" s="9"/>
      <c r="AY2576" s="9"/>
      <c r="AZ2576" s="9"/>
      <c r="BA2576" s="9"/>
      <c r="BB2576" s="9"/>
      <c r="BC2576" s="9"/>
      <c r="BD2576" s="9"/>
      <c r="BE2576" s="9"/>
      <c r="BF2576" s="9"/>
      <c r="BG2576" s="9"/>
      <c r="BH2576" s="9"/>
      <c r="BI2576" s="9"/>
      <c r="BJ2576" s="9"/>
      <c r="BK2576" s="9"/>
      <c r="BL2576" s="9"/>
      <c r="BM2576" s="9"/>
      <c r="BN2576" s="9"/>
      <c r="BO2576" s="9"/>
      <c r="BP2576" s="9"/>
      <c r="BQ2576" s="9"/>
      <c r="BR2576" s="9"/>
      <c r="BS2576" s="9"/>
      <c r="BT2576" s="9"/>
      <c r="BU2576" s="9"/>
      <c r="BV2576" s="9"/>
      <c r="BW2576" s="9"/>
      <c r="BX2576" s="9"/>
      <c r="BY2576" s="9"/>
      <c r="BZ2576" s="9"/>
      <c r="CA2576" s="9"/>
      <c r="CB2576" s="9"/>
      <c r="CC2576" s="9"/>
      <c r="CD2576" s="9"/>
      <c r="CE2576" s="9"/>
      <c r="CF2576" s="9"/>
      <c r="CG2576" s="9"/>
      <c r="CH2576" s="9"/>
      <c r="CI2576" s="9"/>
      <c r="CJ2576" s="9"/>
    </row>
    <row r="2577" spans="1:88" hidden="1">
      <c r="A2577" s="9"/>
      <c r="B2577" s="9"/>
      <c r="C2577" s="9"/>
      <c r="D2577" s="9"/>
      <c r="E2577" s="9"/>
      <c r="F2577" s="9"/>
      <c r="G2577" s="9"/>
      <c r="H2577" s="9"/>
      <c r="I2577" s="9"/>
      <c r="J2577" s="9"/>
      <c r="K2577" s="9"/>
      <c r="L2577" s="9"/>
      <c r="M2577" s="9"/>
      <c r="N2577" s="9"/>
      <c r="O2577" s="9"/>
      <c r="P2577" s="9"/>
      <c r="Q2577" s="9"/>
      <c r="R2577" s="9"/>
      <c r="S2577" s="9"/>
      <c r="T2577" s="9"/>
      <c r="U2577" s="9"/>
      <c r="V2577" s="9"/>
      <c r="W2577" s="9"/>
      <c r="X2577" s="9"/>
      <c r="Y2577" s="9"/>
      <c r="Z2577" s="9"/>
      <c r="AA2577" s="9"/>
      <c r="AB2577" s="9"/>
      <c r="AC2577" s="9"/>
      <c r="AD2577" s="9"/>
      <c r="AE2577" s="9"/>
      <c r="AF2577" s="9"/>
      <c r="AG2577" s="9"/>
      <c r="AH2577" s="9"/>
      <c r="AI2577" s="9"/>
      <c r="AJ2577" s="9"/>
      <c r="AK2577" s="9"/>
      <c r="AL2577" s="9"/>
      <c r="AM2577" s="9"/>
      <c r="AN2577" s="9"/>
      <c r="AO2577" s="9"/>
      <c r="AP2577" s="9"/>
      <c r="AQ2577" s="9"/>
      <c r="AR2577" s="9"/>
      <c r="AS2577" s="9"/>
      <c r="AT2577" s="9"/>
      <c r="AU2577" s="9"/>
      <c r="AV2577" s="9"/>
      <c r="AW2577" s="9"/>
      <c r="AX2577" s="9"/>
      <c r="AY2577" s="9"/>
      <c r="AZ2577" s="9"/>
      <c r="BA2577" s="9"/>
      <c r="BB2577" s="9"/>
      <c r="BC2577" s="9"/>
      <c r="BD2577" s="9"/>
      <c r="BE2577" s="9"/>
      <c r="BF2577" s="9"/>
      <c r="BG2577" s="9"/>
      <c r="BH2577" s="9"/>
      <c r="BI2577" s="9"/>
      <c r="BJ2577" s="9"/>
      <c r="BK2577" s="9"/>
      <c r="BL2577" s="9"/>
      <c r="BM2577" s="9"/>
      <c r="BN2577" s="9"/>
      <c r="BO2577" s="9"/>
      <c r="BP2577" s="9"/>
      <c r="BQ2577" s="9"/>
      <c r="BR2577" s="9"/>
      <c r="BS2577" s="9"/>
      <c r="BT2577" s="9"/>
      <c r="BU2577" s="9"/>
      <c r="BV2577" s="9"/>
      <c r="BW2577" s="9"/>
      <c r="BX2577" s="9"/>
      <c r="BY2577" s="9"/>
      <c r="BZ2577" s="9"/>
      <c r="CA2577" s="9"/>
      <c r="CB2577" s="9"/>
      <c r="CC2577" s="9"/>
      <c r="CD2577" s="9"/>
      <c r="CE2577" s="9"/>
      <c r="CF2577" s="9"/>
      <c r="CG2577" s="9"/>
      <c r="CH2577" s="9"/>
      <c r="CI2577" s="9"/>
      <c r="CJ2577" s="9"/>
    </row>
    <row r="2578" spans="1:88" hidden="1">
      <c r="A2578" s="9"/>
      <c r="B2578" s="9"/>
      <c r="C2578" s="9"/>
      <c r="D2578" s="9"/>
      <c r="E2578" s="9"/>
      <c r="F2578" s="9"/>
      <c r="G2578" s="9"/>
      <c r="H2578" s="9"/>
      <c r="I2578" s="9"/>
      <c r="J2578" s="9"/>
      <c r="K2578" s="9"/>
      <c r="L2578" s="9"/>
      <c r="M2578" s="9"/>
      <c r="N2578" s="9"/>
      <c r="O2578" s="9"/>
      <c r="P2578" s="9"/>
      <c r="Q2578" s="9"/>
      <c r="R2578" s="9"/>
      <c r="S2578" s="9"/>
      <c r="T2578" s="9"/>
      <c r="U2578" s="9"/>
      <c r="V2578" s="9"/>
      <c r="W2578" s="9"/>
      <c r="X2578" s="9"/>
      <c r="Y2578" s="9"/>
      <c r="Z2578" s="9"/>
      <c r="AA2578" s="9"/>
      <c r="AB2578" s="9"/>
      <c r="AC2578" s="9"/>
      <c r="AD2578" s="9"/>
      <c r="AE2578" s="9"/>
      <c r="AF2578" s="9"/>
      <c r="AG2578" s="9"/>
      <c r="AH2578" s="9"/>
      <c r="AI2578" s="9"/>
      <c r="AJ2578" s="9"/>
      <c r="AK2578" s="9"/>
      <c r="AL2578" s="9"/>
      <c r="AM2578" s="9"/>
      <c r="AN2578" s="9"/>
      <c r="AO2578" s="9"/>
      <c r="AP2578" s="9"/>
      <c r="AQ2578" s="9"/>
      <c r="AR2578" s="9"/>
      <c r="AS2578" s="9"/>
      <c r="AT2578" s="9"/>
      <c r="AU2578" s="9"/>
      <c r="AV2578" s="9"/>
      <c r="AW2578" s="9"/>
      <c r="AX2578" s="9"/>
      <c r="AY2578" s="9"/>
      <c r="AZ2578" s="9"/>
      <c r="BA2578" s="9"/>
      <c r="BB2578" s="9"/>
      <c r="BC2578" s="9"/>
      <c r="BD2578" s="9"/>
      <c r="BE2578" s="9"/>
      <c r="BF2578" s="9"/>
      <c r="BG2578" s="9"/>
      <c r="BH2578" s="9"/>
      <c r="BI2578" s="9"/>
      <c r="BJ2578" s="9"/>
      <c r="BK2578" s="9"/>
      <c r="BL2578" s="9"/>
      <c r="BM2578" s="9"/>
      <c r="BN2578" s="9"/>
      <c r="BO2578" s="9"/>
      <c r="BP2578" s="9"/>
      <c r="BQ2578" s="9"/>
      <c r="BR2578" s="9"/>
      <c r="BS2578" s="9"/>
      <c r="BT2578" s="9"/>
      <c r="BU2578" s="9"/>
      <c r="BV2578" s="9"/>
      <c r="BW2578" s="9"/>
      <c r="BX2578" s="9"/>
      <c r="BY2578" s="9"/>
      <c r="BZ2578" s="9"/>
      <c r="CA2578" s="9"/>
      <c r="CB2578" s="9"/>
      <c r="CC2578" s="9"/>
      <c r="CD2578" s="9"/>
      <c r="CE2578" s="9"/>
      <c r="CF2578" s="9"/>
      <c r="CG2578" s="9"/>
      <c r="CH2578" s="9"/>
      <c r="CI2578" s="9"/>
      <c r="CJ2578" s="9"/>
    </row>
    <row r="2579" spans="1:88" hidden="1">
      <c r="A2579" s="9"/>
      <c r="B2579" s="9"/>
      <c r="C2579" s="9"/>
      <c r="D2579" s="9"/>
      <c r="E2579" s="9"/>
      <c r="F2579" s="9"/>
      <c r="G2579" s="9"/>
      <c r="H2579" s="9"/>
      <c r="I2579" s="9"/>
      <c r="J2579" s="9"/>
      <c r="K2579" s="9"/>
      <c r="L2579" s="9"/>
      <c r="M2579" s="9"/>
      <c r="N2579" s="9"/>
      <c r="O2579" s="9"/>
      <c r="P2579" s="9"/>
      <c r="Q2579" s="9"/>
      <c r="R2579" s="9"/>
      <c r="S2579" s="9"/>
      <c r="T2579" s="9"/>
      <c r="U2579" s="9"/>
      <c r="V2579" s="9"/>
      <c r="W2579" s="9"/>
      <c r="X2579" s="9"/>
      <c r="Y2579" s="9"/>
      <c r="Z2579" s="9"/>
      <c r="AA2579" s="9"/>
      <c r="AB2579" s="9"/>
      <c r="AC2579" s="9"/>
      <c r="AD2579" s="9"/>
      <c r="AE2579" s="9"/>
      <c r="AF2579" s="9"/>
      <c r="AG2579" s="9"/>
      <c r="AH2579" s="9"/>
      <c r="AI2579" s="9"/>
      <c r="AJ2579" s="9"/>
      <c r="AK2579" s="9"/>
      <c r="AL2579" s="9"/>
      <c r="AM2579" s="9"/>
      <c r="AN2579" s="9"/>
      <c r="AO2579" s="9"/>
      <c r="AP2579" s="9"/>
      <c r="AQ2579" s="9"/>
      <c r="AR2579" s="9"/>
      <c r="AS2579" s="9"/>
      <c r="AT2579" s="9"/>
      <c r="AU2579" s="9"/>
      <c r="AV2579" s="9"/>
      <c r="AW2579" s="9"/>
      <c r="AX2579" s="9"/>
      <c r="AY2579" s="9"/>
      <c r="AZ2579" s="9"/>
      <c r="BA2579" s="9"/>
      <c r="BB2579" s="9"/>
      <c r="BC2579" s="9"/>
      <c r="BD2579" s="9"/>
      <c r="BE2579" s="9"/>
      <c r="BF2579" s="9"/>
      <c r="BG2579" s="9"/>
      <c r="BH2579" s="9"/>
      <c r="BI2579" s="9"/>
      <c r="BJ2579" s="9"/>
      <c r="BK2579" s="9"/>
      <c r="BL2579" s="9"/>
      <c r="BM2579" s="9"/>
      <c r="BN2579" s="9"/>
      <c r="BO2579" s="9"/>
      <c r="BP2579" s="9"/>
      <c r="BQ2579" s="9"/>
      <c r="BR2579" s="9"/>
      <c r="BS2579" s="9"/>
      <c r="BT2579" s="9"/>
      <c r="BU2579" s="9"/>
      <c r="BV2579" s="9"/>
      <c r="BW2579" s="9"/>
      <c r="BX2579" s="9"/>
      <c r="BY2579" s="9"/>
      <c r="BZ2579" s="9"/>
      <c r="CA2579" s="9"/>
      <c r="CB2579" s="9"/>
      <c r="CC2579" s="9"/>
      <c r="CD2579" s="9"/>
      <c r="CE2579" s="9"/>
      <c r="CF2579" s="9"/>
      <c r="CG2579" s="9"/>
      <c r="CH2579" s="9"/>
      <c r="CI2579" s="9"/>
      <c r="CJ2579" s="9"/>
    </row>
    <row r="2580" spans="1:88" hidden="1">
      <c r="A2580" s="9"/>
      <c r="B2580" s="9"/>
      <c r="C2580" s="9"/>
      <c r="D2580" s="9"/>
      <c r="E2580" s="9"/>
      <c r="F2580" s="9"/>
      <c r="G2580" s="9"/>
      <c r="H2580" s="9"/>
      <c r="I2580" s="9"/>
      <c r="J2580" s="9"/>
      <c r="K2580" s="9"/>
      <c r="L2580" s="9"/>
      <c r="M2580" s="9"/>
      <c r="N2580" s="9"/>
      <c r="O2580" s="9"/>
      <c r="P2580" s="9"/>
      <c r="Q2580" s="9"/>
      <c r="R2580" s="9"/>
      <c r="S2580" s="9"/>
      <c r="T2580" s="9"/>
      <c r="U2580" s="9"/>
      <c r="V2580" s="9"/>
      <c r="W2580" s="9"/>
      <c r="X2580" s="9"/>
      <c r="Y2580" s="9"/>
      <c r="Z2580" s="9"/>
      <c r="AA2580" s="9"/>
      <c r="AB2580" s="9"/>
      <c r="AC2580" s="9"/>
      <c r="AD2580" s="9"/>
      <c r="AE2580" s="9"/>
      <c r="AF2580" s="9"/>
      <c r="AG2580" s="9"/>
      <c r="AH2580" s="9"/>
      <c r="AI2580" s="9"/>
      <c r="AJ2580" s="9"/>
      <c r="AK2580" s="9"/>
      <c r="AL2580" s="9"/>
      <c r="AM2580" s="9"/>
      <c r="AN2580" s="9"/>
      <c r="AO2580" s="9"/>
      <c r="AP2580" s="9"/>
      <c r="AQ2580" s="9"/>
      <c r="AR2580" s="9"/>
      <c r="AS2580" s="9"/>
      <c r="AT2580" s="9"/>
      <c r="AU2580" s="9"/>
      <c r="AV2580" s="9"/>
      <c r="AW2580" s="9"/>
      <c r="AX2580" s="9"/>
      <c r="AY2580" s="9"/>
      <c r="AZ2580" s="9"/>
      <c r="BA2580" s="9"/>
      <c r="BB2580" s="9"/>
      <c r="BC2580" s="9"/>
      <c r="BD2580" s="9"/>
      <c r="BE2580" s="9"/>
      <c r="BF2580" s="9"/>
      <c r="BG2580" s="9"/>
      <c r="BH2580" s="9"/>
      <c r="BI2580" s="9"/>
      <c r="BJ2580" s="9"/>
      <c r="BK2580" s="9"/>
      <c r="BL2580" s="9"/>
      <c r="BM2580" s="9"/>
      <c r="BN2580" s="9"/>
      <c r="BO2580" s="9"/>
      <c r="BP2580" s="9"/>
      <c r="BQ2580" s="9"/>
      <c r="BR2580" s="9"/>
      <c r="BS2580" s="9"/>
      <c r="BT2580" s="9"/>
      <c r="BU2580" s="9"/>
      <c r="BV2580" s="9"/>
      <c r="BW2580" s="9"/>
      <c r="BX2580" s="9"/>
      <c r="BY2580" s="9"/>
      <c r="BZ2580" s="9"/>
      <c r="CA2580" s="9"/>
      <c r="CB2580" s="9"/>
      <c r="CC2580" s="9"/>
      <c r="CD2580" s="9"/>
      <c r="CE2580" s="9"/>
      <c r="CF2580" s="9"/>
      <c r="CG2580" s="9"/>
      <c r="CH2580" s="9"/>
      <c r="CI2580" s="9"/>
      <c r="CJ2580" s="9"/>
    </row>
    <row r="2581" spans="1:88" hidden="1">
      <c r="A2581" s="9"/>
      <c r="B2581" s="9"/>
      <c r="C2581" s="9"/>
      <c r="D2581" s="9"/>
      <c r="E2581" s="9"/>
      <c r="F2581" s="9"/>
      <c r="G2581" s="9"/>
      <c r="H2581" s="9"/>
      <c r="I2581" s="9"/>
      <c r="J2581" s="9"/>
      <c r="K2581" s="9"/>
      <c r="L2581" s="9"/>
      <c r="M2581" s="9"/>
      <c r="N2581" s="9"/>
      <c r="O2581" s="9"/>
      <c r="P2581" s="9"/>
      <c r="Q2581" s="9"/>
      <c r="R2581" s="9"/>
      <c r="S2581" s="9"/>
      <c r="T2581" s="9"/>
      <c r="U2581" s="9"/>
      <c r="V2581" s="9"/>
      <c r="W2581" s="9"/>
      <c r="X2581" s="9"/>
      <c r="Y2581" s="9"/>
      <c r="Z2581" s="9"/>
      <c r="AA2581" s="9"/>
      <c r="AB2581" s="9"/>
      <c r="AC2581" s="9"/>
      <c r="AD2581" s="9"/>
      <c r="AE2581" s="9"/>
      <c r="AF2581" s="9"/>
      <c r="AG2581" s="9"/>
      <c r="AH2581" s="9"/>
      <c r="AI2581" s="9"/>
      <c r="AJ2581" s="9"/>
      <c r="AK2581" s="9"/>
      <c r="AL2581" s="9"/>
      <c r="AM2581" s="9"/>
      <c r="AN2581" s="9"/>
      <c r="AO2581" s="9"/>
      <c r="AP2581" s="9"/>
      <c r="AQ2581" s="9"/>
      <c r="AR2581" s="9"/>
      <c r="AS2581" s="9"/>
      <c r="AT2581" s="9"/>
      <c r="AU2581" s="9"/>
      <c r="AV2581" s="9"/>
      <c r="AW2581" s="9"/>
      <c r="AX2581" s="9"/>
      <c r="AY2581" s="9"/>
      <c r="AZ2581" s="9"/>
      <c r="BA2581" s="9"/>
      <c r="BB2581" s="9"/>
      <c r="BC2581" s="9"/>
      <c r="BD2581" s="9"/>
      <c r="BE2581" s="9"/>
      <c r="BF2581" s="9"/>
      <c r="BG2581" s="9"/>
      <c r="BH2581" s="9"/>
      <c r="BI2581" s="9"/>
      <c r="BJ2581" s="9"/>
      <c r="BK2581" s="9"/>
      <c r="BL2581" s="9"/>
      <c r="BM2581" s="9"/>
      <c r="BN2581" s="9"/>
      <c r="BO2581" s="9"/>
      <c r="BP2581" s="9"/>
      <c r="BQ2581" s="9"/>
      <c r="BR2581" s="9"/>
      <c r="BS2581" s="9"/>
      <c r="BT2581" s="9"/>
      <c r="BU2581" s="9"/>
      <c r="BV2581" s="9"/>
      <c r="BW2581" s="9"/>
      <c r="BX2581" s="9"/>
      <c r="BY2581" s="9"/>
      <c r="BZ2581" s="9"/>
      <c r="CA2581" s="9"/>
      <c r="CB2581" s="9"/>
      <c r="CC2581" s="9"/>
      <c r="CD2581" s="9"/>
      <c r="CE2581" s="9"/>
      <c r="CF2581" s="9"/>
      <c r="CG2581" s="9"/>
      <c r="CH2581" s="9"/>
      <c r="CI2581" s="9"/>
      <c r="CJ2581" s="9"/>
    </row>
    <row r="2582" spans="1:88" hidden="1">
      <c r="A2582" s="9"/>
      <c r="B2582" s="9"/>
      <c r="C2582" s="9"/>
      <c r="D2582" s="9"/>
      <c r="E2582" s="9"/>
      <c r="F2582" s="9"/>
      <c r="G2582" s="9"/>
      <c r="H2582" s="9"/>
      <c r="I2582" s="9"/>
      <c r="J2582" s="9"/>
      <c r="K2582" s="9"/>
      <c r="L2582" s="9"/>
      <c r="M2582" s="9"/>
      <c r="N2582" s="9"/>
      <c r="O2582" s="9"/>
      <c r="P2582" s="9"/>
      <c r="Q2582" s="9"/>
      <c r="R2582" s="9"/>
      <c r="S2582" s="9"/>
      <c r="T2582" s="9"/>
      <c r="U2582" s="9"/>
      <c r="V2582" s="9"/>
      <c r="W2582" s="9"/>
      <c r="X2582" s="9"/>
      <c r="Y2582" s="9"/>
      <c r="Z2582" s="9"/>
      <c r="AA2582" s="9"/>
      <c r="AB2582" s="9"/>
      <c r="AC2582" s="9"/>
      <c r="AD2582" s="9"/>
      <c r="AE2582" s="9"/>
      <c r="AF2582" s="9"/>
      <c r="AG2582" s="9"/>
      <c r="AH2582" s="9"/>
      <c r="AI2582" s="9"/>
      <c r="AJ2582" s="9"/>
      <c r="AK2582" s="9"/>
      <c r="AL2582" s="9"/>
      <c r="AM2582" s="9"/>
      <c r="AN2582" s="9"/>
      <c r="AO2582" s="9"/>
      <c r="AP2582" s="9"/>
      <c r="AQ2582" s="9"/>
      <c r="AR2582" s="9"/>
      <c r="AS2582" s="9"/>
      <c r="AT2582" s="9"/>
      <c r="AU2582" s="9"/>
      <c r="AV2582" s="9"/>
      <c r="AW2582" s="9"/>
      <c r="AX2582" s="9"/>
      <c r="AY2582" s="9"/>
      <c r="AZ2582" s="9"/>
      <c r="BA2582" s="9"/>
      <c r="BB2582" s="9"/>
      <c r="BC2582" s="9"/>
      <c r="BD2582" s="9"/>
      <c r="BE2582" s="9"/>
      <c r="BF2582" s="9"/>
      <c r="BG2582" s="9"/>
      <c r="BH2582" s="9"/>
      <c r="BI2582" s="9"/>
      <c r="BJ2582" s="9"/>
      <c r="BK2582" s="9"/>
      <c r="BL2582" s="9"/>
      <c r="BM2582" s="9"/>
      <c r="BN2582" s="9"/>
      <c r="BO2582" s="9"/>
      <c r="BP2582" s="9"/>
      <c r="BQ2582" s="9"/>
      <c r="BR2582" s="9"/>
      <c r="BS2582" s="9"/>
      <c r="BT2582" s="9"/>
      <c r="BU2582" s="9"/>
      <c r="BV2582" s="9"/>
      <c r="BW2582" s="9"/>
      <c r="BX2582" s="9"/>
      <c r="BY2582" s="9"/>
      <c r="BZ2582" s="9"/>
      <c r="CA2582" s="9"/>
      <c r="CB2582" s="9"/>
      <c r="CC2582" s="9"/>
      <c r="CD2582" s="9"/>
      <c r="CE2582" s="9"/>
      <c r="CF2582" s="9"/>
      <c r="CG2582" s="9"/>
      <c r="CH2582" s="9"/>
      <c r="CI2582" s="9"/>
      <c r="CJ2582" s="9"/>
    </row>
    <row r="2583" spans="1:88" hidden="1">
      <c r="A2583" s="9"/>
      <c r="B2583" s="9"/>
      <c r="C2583" s="9"/>
      <c r="D2583" s="9"/>
      <c r="E2583" s="9"/>
      <c r="F2583" s="9"/>
      <c r="G2583" s="9"/>
      <c r="H2583" s="9"/>
      <c r="I2583" s="9"/>
      <c r="J2583" s="9"/>
      <c r="K2583" s="9"/>
      <c r="L2583" s="9"/>
      <c r="M2583" s="9"/>
      <c r="N2583" s="9"/>
      <c r="O2583" s="9"/>
      <c r="P2583" s="9"/>
      <c r="Q2583" s="9"/>
      <c r="R2583" s="9"/>
      <c r="S2583" s="9"/>
      <c r="T2583" s="9"/>
      <c r="U2583" s="9"/>
      <c r="V2583" s="9"/>
      <c r="W2583" s="9"/>
      <c r="X2583" s="9"/>
      <c r="Y2583" s="9"/>
      <c r="Z2583" s="9"/>
      <c r="AA2583" s="9"/>
      <c r="AB2583" s="9"/>
      <c r="AC2583" s="9"/>
      <c r="AD2583" s="9"/>
      <c r="AE2583" s="9"/>
      <c r="AF2583" s="9"/>
      <c r="AG2583" s="9"/>
      <c r="AH2583" s="9"/>
      <c r="AI2583" s="9"/>
      <c r="AJ2583" s="9"/>
      <c r="AK2583" s="9"/>
      <c r="AL2583" s="9"/>
      <c r="AM2583" s="9"/>
      <c r="AN2583" s="9"/>
      <c r="AO2583" s="9"/>
      <c r="AP2583" s="9"/>
      <c r="AQ2583" s="9"/>
      <c r="AR2583" s="9"/>
      <c r="AS2583" s="9"/>
      <c r="AT2583" s="9"/>
      <c r="AU2583" s="9"/>
      <c r="AV2583" s="9"/>
      <c r="AW2583" s="9"/>
      <c r="AX2583" s="9"/>
      <c r="AY2583" s="9"/>
      <c r="AZ2583" s="9"/>
      <c r="BA2583" s="9"/>
      <c r="BB2583" s="9"/>
      <c r="BC2583" s="9"/>
      <c r="BD2583" s="9"/>
      <c r="BE2583" s="9"/>
      <c r="BF2583" s="9"/>
      <c r="BG2583" s="9"/>
      <c r="BH2583" s="9"/>
      <c r="BI2583" s="9"/>
      <c r="BJ2583" s="9"/>
      <c r="BK2583" s="9"/>
      <c r="BL2583" s="9"/>
      <c r="BM2583" s="9"/>
      <c r="BN2583" s="9"/>
      <c r="BO2583" s="9"/>
      <c r="BP2583" s="9"/>
      <c r="BQ2583" s="9"/>
      <c r="BR2583" s="9"/>
      <c r="BS2583" s="9"/>
      <c r="BT2583" s="9"/>
      <c r="BU2583" s="9"/>
      <c r="BV2583" s="9"/>
      <c r="BW2583" s="9"/>
      <c r="BX2583" s="9"/>
      <c r="BY2583" s="9"/>
      <c r="BZ2583" s="9"/>
      <c r="CA2583" s="9"/>
      <c r="CB2583" s="9"/>
      <c r="CC2583" s="9"/>
      <c r="CD2583" s="9"/>
      <c r="CE2583" s="9"/>
      <c r="CF2583" s="9"/>
      <c r="CG2583" s="9"/>
      <c r="CH2583" s="9"/>
      <c r="CI2583" s="9"/>
      <c r="CJ2583" s="9"/>
    </row>
    <row r="2584" spans="1:88" hidden="1">
      <c r="A2584" s="9"/>
      <c r="B2584" s="9"/>
      <c r="C2584" s="9"/>
      <c r="D2584" s="9"/>
      <c r="E2584" s="9"/>
      <c r="F2584" s="9"/>
      <c r="G2584" s="9"/>
      <c r="H2584" s="9"/>
      <c r="I2584" s="9"/>
      <c r="J2584" s="9"/>
      <c r="K2584" s="9"/>
      <c r="L2584" s="9"/>
      <c r="M2584" s="9"/>
      <c r="N2584" s="9"/>
      <c r="O2584" s="9"/>
      <c r="P2584" s="9"/>
      <c r="Q2584" s="9"/>
      <c r="R2584" s="9"/>
      <c r="S2584" s="9"/>
      <c r="T2584" s="9"/>
      <c r="U2584" s="9"/>
      <c r="V2584" s="9"/>
      <c r="W2584" s="9"/>
      <c r="X2584" s="9"/>
      <c r="Y2584" s="9"/>
      <c r="Z2584" s="9"/>
      <c r="AA2584" s="9"/>
      <c r="AB2584" s="9"/>
      <c r="AC2584" s="9"/>
      <c r="AD2584" s="9"/>
      <c r="AE2584" s="9"/>
      <c r="AF2584" s="9"/>
      <c r="AG2584" s="9"/>
      <c r="AH2584" s="9"/>
      <c r="AI2584" s="9"/>
      <c r="AJ2584" s="9"/>
      <c r="AK2584" s="9"/>
      <c r="AL2584" s="9"/>
      <c r="AM2584" s="9"/>
      <c r="AN2584" s="9"/>
      <c r="AO2584" s="9"/>
      <c r="AP2584" s="9"/>
      <c r="AQ2584" s="9"/>
      <c r="AR2584" s="9"/>
      <c r="AS2584" s="9"/>
      <c r="AT2584" s="9"/>
      <c r="AU2584" s="9"/>
      <c r="AV2584" s="9"/>
      <c r="AW2584" s="9"/>
      <c r="AX2584" s="9"/>
      <c r="AY2584" s="9"/>
      <c r="AZ2584" s="9"/>
      <c r="BA2584" s="9"/>
      <c r="BB2584" s="9"/>
      <c r="BC2584" s="9"/>
      <c r="BD2584" s="9"/>
      <c r="BE2584" s="9"/>
      <c r="BF2584" s="9"/>
      <c r="BG2584" s="9"/>
      <c r="BH2584" s="9"/>
      <c r="BI2584" s="9"/>
      <c r="BJ2584" s="9"/>
      <c r="BK2584" s="9"/>
      <c r="BL2584" s="9"/>
      <c r="BM2584" s="9"/>
      <c r="BN2584" s="9"/>
      <c r="BO2584" s="9"/>
      <c r="BP2584" s="9"/>
      <c r="BQ2584" s="9"/>
      <c r="BR2584" s="9"/>
      <c r="BS2584" s="9"/>
      <c r="BT2584" s="9"/>
      <c r="BU2584" s="9"/>
      <c r="BV2584" s="9"/>
      <c r="BW2584" s="9"/>
      <c r="BX2584" s="9"/>
      <c r="BY2584" s="9"/>
      <c r="BZ2584" s="9"/>
      <c r="CA2584" s="9"/>
      <c r="CB2584" s="9"/>
      <c r="CC2584" s="9"/>
      <c r="CD2584" s="9"/>
      <c r="CE2584" s="9"/>
      <c r="CF2584" s="9"/>
      <c r="CG2584" s="9"/>
      <c r="CH2584" s="9"/>
      <c r="CI2584" s="9"/>
      <c r="CJ2584" s="9"/>
    </row>
    <row r="2585" spans="1:88" hidden="1">
      <c r="A2585" s="9"/>
      <c r="B2585" s="9"/>
      <c r="C2585" s="9"/>
      <c r="D2585" s="9"/>
      <c r="E2585" s="9"/>
      <c r="F2585" s="9"/>
      <c r="G2585" s="9"/>
      <c r="H2585" s="9"/>
      <c r="I2585" s="9"/>
      <c r="J2585" s="9"/>
      <c r="K2585" s="9"/>
      <c r="L2585" s="9"/>
      <c r="M2585" s="9"/>
      <c r="N2585" s="9"/>
      <c r="O2585" s="9"/>
      <c r="P2585" s="9"/>
      <c r="Q2585" s="9"/>
      <c r="R2585" s="9"/>
      <c r="S2585" s="9"/>
      <c r="T2585" s="9"/>
      <c r="U2585" s="9"/>
      <c r="V2585" s="9"/>
      <c r="W2585" s="9"/>
      <c r="X2585" s="9"/>
      <c r="Y2585" s="9"/>
      <c r="Z2585" s="9"/>
      <c r="AA2585" s="9"/>
      <c r="AB2585" s="9"/>
      <c r="AC2585" s="9"/>
      <c r="AD2585" s="9"/>
      <c r="AE2585" s="9"/>
      <c r="AF2585" s="9"/>
      <c r="AG2585" s="9"/>
      <c r="AH2585" s="9"/>
      <c r="AI2585" s="9"/>
      <c r="AJ2585" s="9"/>
      <c r="AK2585" s="9"/>
      <c r="AL2585" s="9"/>
      <c r="AM2585" s="9"/>
      <c r="AN2585" s="9"/>
      <c r="AO2585" s="9"/>
      <c r="AP2585" s="9"/>
      <c r="AQ2585" s="9"/>
      <c r="AR2585" s="9"/>
      <c r="AS2585" s="9"/>
      <c r="AT2585" s="9"/>
      <c r="AU2585" s="9"/>
      <c r="AV2585" s="9"/>
      <c r="AW2585" s="9"/>
      <c r="AX2585" s="9"/>
      <c r="AY2585" s="9"/>
      <c r="AZ2585" s="9"/>
      <c r="BA2585" s="9"/>
      <c r="BB2585" s="9"/>
      <c r="BC2585" s="9"/>
      <c r="BD2585" s="9"/>
      <c r="BE2585" s="9"/>
      <c r="BF2585" s="9"/>
      <c r="BG2585" s="9"/>
      <c r="BH2585" s="9"/>
      <c r="BI2585" s="9"/>
      <c r="BJ2585" s="9"/>
      <c r="BK2585" s="9"/>
      <c r="BL2585" s="9"/>
      <c r="BM2585" s="9"/>
      <c r="BN2585" s="9"/>
      <c r="BO2585" s="9"/>
      <c r="BP2585" s="9"/>
      <c r="BQ2585" s="9"/>
      <c r="BR2585" s="9"/>
      <c r="BS2585" s="9"/>
      <c r="BT2585" s="9"/>
      <c r="BU2585" s="9"/>
      <c r="BV2585" s="9"/>
      <c r="BW2585" s="9"/>
      <c r="BX2585" s="9"/>
      <c r="BY2585" s="9"/>
      <c r="BZ2585" s="9"/>
      <c r="CA2585" s="9"/>
      <c r="CB2585" s="9"/>
      <c r="CC2585" s="9"/>
      <c r="CD2585" s="9"/>
      <c r="CE2585" s="9"/>
      <c r="CF2585" s="9"/>
      <c r="CG2585" s="9"/>
      <c r="CH2585" s="9"/>
      <c r="CI2585" s="9"/>
      <c r="CJ2585" s="9"/>
    </row>
    <row r="2586" spans="1:88" hidden="1">
      <c r="A2586" s="9"/>
      <c r="B2586" s="9"/>
      <c r="C2586" s="9"/>
      <c r="D2586" s="9"/>
      <c r="E2586" s="9"/>
      <c r="F2586" s="9"/>
      <c r="G2586" s="9"/>
      <c r="H2586" s="9"/>
      <c r="I2586" s="9"/>
      <c r="J2586" s="9"/>
      <c r="K2586" s="9"/>
      <c r="L2586" s="9"/>
      <c r="M2586" s="9"/>
      <c r="N2586" s="9"/>
      <c r="O2586" s="9"/>
      <c r="P2586" s="9"/>
      <c r="Q2586" s="9"/>
      <c r="R2586" s="9"/>
      <c r="S2586" s="9"/>
      <c r="T2586" s="9"/>
      <c r="U2586" s="9"/>
      <c r="V2586" s="9"/>
      <c r="W2586" s="9"/>
      <c r="X2586" s="9"/>
      <c r="Y2586" s="9"/>
      <c r="Z2586" s="9"/>
      <c r="AA2586" s="9"/>
      <c r="AB2586" s="9"/>
      <c r="AC2586" s="9"/>
      <c r="AD2586" s="9"/>
      <c r="AE2586" s="9"/>
      <c r="AF2586" s="9"/>
      <c r="AG2586" s="9"/>
      <c r="AH2586" s="9"/>
      <c r="AI2586" s="9"/>
      <c r="AJ2586" s="9"/>
      <c r="AK2586" s="9"/>
      <c r="AL2586" s="9"/>
      <c r="AM2586" s="9"/>
      <c r="AN2586" s="9"/>
      <c r="AO2586" s="9"/>
      <c r="AP2586" s="9"/>
      <c r="AQ2586" s="9"/>
      <c r="AR2586" s="9"/>
      <c r="AS2586" s="9"/>
      <c r="AT2586" s="9"/>
      <c r="AU2586" s="9"/>
      <c r="AV2586" s="9"/>
      <c r="AW2586" s="9"/>
      <c r="AX2586" s="9"/>
      <c r="AY2586" s="9"/>
      <c r="AZ2586" s="9"/>
      <c r="BA2586" s="9"/>
      <c r="BB2586" s="9"/>
      <c r="BC2586" s="9"/>
      <c r="BD2586" s="9"/>
      <c r="BE2586" s="9"/>
      <c r="BF2586" s="9"/>
      <c r="BG2586" s="9"/>
      <c r="BH2586" s="9"/>
      <c r="BI2586" s="9"/>
      <c r="BJ2586" s="9"/>
      <c r="BK2586" s="9"/>
      <c r="BL2586" s="9"/>
      <c r="BM2586" s="9"/>
      <c r="BN2586" s="9"/>
      <c r="BO2586" s="9"/>
      <c r="BP2586" s="9"/>
      <c r="BQ2586" s="9"/>
      <c r="BR2586" s="9"/>
      <c r="BS2586" s="9"/>
      <c r="BT2586" s="9"/>
      <c r="BU2586" s="9"/>
      <c r="BV2586" s="9"/>
      <c r="BW2586" s="9"/>
      <c r="BX2586" s="9"/>
      <c r="BY2586" s="9"/>
      <c r="BZ2586" s="9"/>
      <c r="CA2586" s="9"/>
      <c r="CB2586" s="9"/>
      <c r="CC2586" s="9"/>
      <c r="CD2586" s="9"/>
      <c r="CE2586" s="9"/>
      <c r="CF2586" s="9"/>
      <c r="CG2586" s="9"/>
      <c r="CH2586" s="9"/>
      <c r="CI2586" s="9"/>
      <c r="CJ2586" s="9"/>
    </row>
    <row r="2587" spans="1:88" hidden="1">
      <c r="A2587" s="9"/>
      <c r="B2587" s="9"/>
      <c r="C2587" s="9"/>
      <c r="D2587" s="9"/>
      <c r="E2587" s="9"/>
      <c r="F2587" s="9"/>
      <c r="G2587" s="9"/>
      <c r="H2587" s="9"/>
      <c r="I2587" s="9"/>
      <c r="J2587" s="9"/>
      <c r="K2587" s="9"/>
      <c r="L2587" s="9"/>
      <c r="M2587" s="9"/>
      <c r="N2587" s="9"/>
      <c r="O2587" s="9"/>
      <c r="P2587" s="9"/>
      <c r="Q2587" s="9"/>
      <c r="R2587" s="9"/>
      <c r="S2587" s="9"/>
      <c r="T2587" s="9"/>
      <c r="U2587" s="9"/>
      <c r="V2587" s="9"/>
      <c r="W2587" s="9"/>
      <c r="X2587" s="9"/>
      <c r="Y2587" s="9"/>
      <c r="Z2587" s="9"/>
      <c r="AA2587" s="9"/>
      <c r="AB2587" s="9"/>
      <c r="AC2587" s="9"/>
      <c r="AD2587" s="9"/>
      <c r="AE2587" s="9"/>
      <c r="AF2587" s="9"/>
      <c r="AG2587" s="9"/>
      <c r="AH2587" s="9"/>
      <c r="AI2587" s="9"/>
      <c r="AJ2587" s="9"/>
      <c r="AK2587" s="9"/>
      <c r="AL2587" s="9"/>
      <c r="AM2587" s="9"/>
      <c r="AN2587" s="9"/>
      <c r="AO2587" s="9"/>
      <c r="AP2587" s="9"/>
      <c r="AQ2587" s="9"/>
      <c r="AR2587" s="9"/>
      <c r="AS2587" s="9"/>
      <c r="AT2587" s="9"/>
      <c r="AU2587" s="9"/>
      <c r="AV2587" s="9"/>
      <c r="AW2587" s="9"/>
      <c r="AX2587" s="9"/>
      <c r="AY2587" s="9"/>
      <c r="AZ2587" s="9"/>
      <c r="BA2587" s="9"/>
      <c r="BB2587" s="9"/>
      <c r="BC2587" s="9"/>
      <c r="BD2587" s="9"/>
      <c r="BE2587" s="9"/>
      <c r="BF2587" s="9"/>
      <c r="BG2587" s="9"/>
      <c r="BH2587" s="9"/>
      <c r="BI2587" s="9"/>
      <c r="BJ2587" s="9"/>
      <c r="BK2587" s="9"/>
      <c r="BL2587" s="9"/>
      <c r="BM2587" s="9"/>
      <c r="BN2587" s="9"/>
      <c r="BO2587" s="9"/>
      <c r="BP2587" s="9"/>
      <c r="BQ2587" s="9"/>
      <c r="BR2587" s="9"/>
      <c r="BS2587" s="9"/>
      <c r="BT2587" s="9"/>
      <c r="BU2587" s="9"/>
      <c r="BV2587" s="9"/>
      <c r="BW2587" s="9"/>
      <c r="BX2587" s="9"/>
      <c r="BY2587" s="9"/>
      <c r="BZ2587" s="9"/>
      <c r="CA2587" s="9"/>
      <c r="CB2587" s="9"/>
      <c r="CC2587" s="9"/>
      <c r="CD2587" s="9"/>
      <c r="CE2587" s="9"/>
      <c r="CF2587" s="9"/>
      <c r="CG2587" s="9"/>
      <c r="CH2587" s="9"/>
      <c r="CI2587" s="9"/>
      <c r="CJ2587" s="9"/>
    </row>
    <row r="2588" spans="1:88" hidden="1">
      <c r="A2588" s="9"/>
      <c r="B2588" s="9"/>
      <c r="C2588" s="9"/>
      <c r="D2588" s="9"/>
      <c r="E2588" s="9"/>
      <c r="F2588" s="9"/>
      <c r="G2588" s="9"/>
      <c r="H2588" s="9"/>
      <c r="I2588" s="9"/>
      <c r="J2588" s="9"/>
      <c r="K2588" s="9"/>
      <c r="L2588" s="9"/>
      <c r="M2588" s="9"/>
      <c r="N2588" s="9"/>
      <c r="O2588" s="9"/>
      <c r="P2588" s="9"/>
      <c r="Q2588" s="9"/>
      <c r="R2588" s="9"/>
      <c r="S2588" s="9"/>
      <c r="T2588" s="9"/>
      <c r="U2588" s="9"/>
      <c r="V2588" s="9"/>
      <c r="W2588" s="9"/>
      <c r="X2588" s="9"/>
      <c r="Y2588" s="9"/>
      <c r="Z2588" s="9"/>
      <c r="AA2588" s="9"/>
      <c r="AB2588" s="9"/>
      <c r="AC2588" s="9"/>
      <c r="AD2588" s="9"/>
      <c r="AE2588" s="9"/>
      <c r="AF2588" s="9"/>
      <c r="AG2588" s="9"/>
      <c r="AH2588" s="9"/>
      <c r="AI2588" s="9"/>
      <c r="AJ2588" s="9"/>
      <c r="AK2588" s="9"/>
      <c r="AL2588" s="9"/>
      <c r="AM2588" s="9"/>
      <c r="AN2588" s="9"/>
      <c r="AO2588" s="9"/>
      <c r="AP2588" s="9"/>
      <c r="AQ2588" s="9"/>
      <c r="AR2588" s="9"/>
      <c r="AS2588" s="9"/>
      <c r="AT2588" s="9"/>
      <c r="AU2588" s="9"/>
      <c r="AV2588" s="9"/>
      <c r="AW2588" s="9"/>
      <c r="AX2588" s="9"/>
      <c r="AY2588" s="9"/>
      <c r="AZ2588" s="9"/>
      <c r="BA2588" s="9"/>
      <c r="BB2588" s="9"/>
      <c r="BC2588" s="9"/>
      <c r="BD2588" s="9"/>
      <c r="BE2588" s="9"/>
      <c r="BF2588" s="9"/>
      <c r="BG2588" s="9"/>
      <c r="BH2588" s="9"/>
      <c r="BI2588" s="9"/>
      <c r="BJ2588" s="9"/>
      <c r="BK2588" s="9"/>
      <c r="BL2588" s="9"/>
      <c r="BM2588" s="9"/>
      <c r="BN2588" s="9"/>
      <c r="BO2588" s="9"/>
      <c r="BP2588" s="9"/>
      <c r="BQ2588" s="9"/>
      <c r="BR2588" s="9"/>
      <c r="BS2588" s="9"/>
      <c r="BT2588" s="9"/>
      <c r="BU2588" s="9"/>
      <c r="BV2588" s="9"/>
      <c r="BW2588" s="9"/>
      <c r="BX2588" s="9"/>
      <c r="BY2588" s="9"/>
      <c r="BZ2588" s="9"/>
      <c r="CA2588" s="9"/>
      <c r="CB2588" s="9"/>
      <c r="CC2588" s="9"/>
      <c r="CD2588" s="9"/>
      <c r="CE2588" s="9"/>
      <c r="CF2588" s="9"/>
      <c r="CG2588" s="9"/>
      <c r="CH2588" s="9"/>
      <c r="CI2588" s="9"/>
      <c r="CJ2588" s="9"/>
    </row>
    <row r="2589" spans="1:88" hidden="1">
      <c r="A2589" s="9"/>
      <c r="B2589" s="9"/>
      <c r="C2589" s="9"/>
      <c r="D2589" s="9"/>
      <c r="E2589" s="9"/>
      <c r="F2589" s="9"/>
      <c r="G2589" s="9"/>
      <c r="H2589" s="9"/>
      <c r="I2589" s="9"/>
      <c r="J2589" s="9"/>
      <c r="K2589" s="9"/>
      <c r="L2589" s="9"/>
      <c r="M2589" s="9"/>
      <c r="N2589" s="9"/>
      <c r="O2589" s="9"/>
      <c r="P2589" s="9"/>
      <c r="Q2589" s="9"/>
      <c r="R2589" s="9"/>
      <c r="S2589" s="9"/>
      <c r="T2589" s="9"/>
      <c r="U2589" s="9"/>
      <c r="V2589" s="9"/>
      <c r="W2589" s="9"/>
      <c r="X2589" s="9"/>
      <c r="Y2589" s="9"/>
      <c r="Z2589" s="9"/>
      <c r="AA2589" s="9"/>
      <c r="AB2589" s="9"/>
      <c r="AC2589" s="9"/>
      <c r="AD2589" s="9"/>
      <c r="AE2589" s="9"/>
      <c r="AF2589" s="9"/>
      <c r="AG2589" s="9"/>
      <c r="AH2589" s="9"/>
      <c r="AI2589" s="9"/>
      <c r="AJ2589" s="9"/>
      <c r="AK2589" s="9"/>
      <c r="AL2589" s="9"/>
      <c r="AM2589" s="9"/>
      <c r="AN2589" s="9"/>
      <c r="AO2589" s="9"/>
      <c r="AP2589" s="9"/>
      <c r="AQ2589" s="9"/>
      <c r="AR2589" s="9"/>
      <c r="AS2589" s="9"/>
      <c r="AT2589" s="9"/>
      <c r="AU2589" s="9"/>
      <c r="AV2589" s="9"/>
      <c r="AW2589" s="9"/>
      <c r="AX2589" s="9"/>
      <c r="AY2589" s="9"/>
      <c r="AZ2589" s="9"/>
      <c r="BA2589" s="9"/>
      <c r="BB2589" s="9"/>
      <c r="BC2589" s="9"/>
      <c r="BD2589" s="9"/>
      <c r="BE2589" s="9"/>
      <c r="BF2589" s="9"/>
      <c r="BG2589" s="9"/>
      <c r="BH2589" s="9"/>
      <c r="BI2589" s="9"/>
      <c r="BJ2589" s="9"/>
      <c r="BK2589" s="9"/>
      <c r="BL2589" s="9"/>
      <c r="BM2589" s="9"/>
      <c r="BN2589" s="9"/>
      <c r="BO2589" s="9"/>
      <c r="BP2589" s="9"/>
      <c r="BQ2589" s="9"/>
      <c r="BR2589" s="9"/>
      <c r="BS2589" s="9"/>
      <c r="BT2589" s="9"/>
      <c r="BU2589" s="9"/>
      <c r="BV2589" s="9"/>
      <c r="BW2589" s="9"/>
      <c r="BX2589" s="9"/>
      <c r="BY2589" s="9"/>
      <c r="BZ2589" s="9"/>
      <c r="CA2589" s="9"/>
      <c r="CB2589" s="9"/>
      <c r="CC2589" s="9"/>
      <c r="CD2589" s="9"/>
      <c r="CE2589" s="9"/>
      <c r="CF2589" s="9"/>
      <c r="CG2589" s="9"/>
      <c r="CH2589" s="9"/>
      <c r="CI2589" s="9"/>
      <c r="CJ2589" s="9"/>
    </row>
    <row r="2590" spans="1:88" hidden="1">
      <c r="A2590" s="9"/>
      <c r="B2590" s="9"/>
      <c r="C2590" s="9"/>
      <c r="D2590" s="9"/>
      <c r="E2590" s="9"/>
      <c r="F2590" s="9"/>
      <c r="G2590" s="9"/>
      <c r="H2590" s="9"/>
      <c r="I2590" s="9"/>
      <c r="J2590" s="9"/>
      <c r="K2590" s="9"/>
      <c r="L2590" s="9"/>
      <c r="M2590" s="9"/>
      <c r="N2590" s="9"/>
      <c r="O2590" s="9"/>
      <c r="P2590" s="9"/>
      <c r="Q2590" s="9"/>
      <c r="R2590" s="9"/>
      <c r="S2590" s="9"/>
      <c r="T2590" s="9"/>
      <c r="U2590" s="9"/>
      <c r="V2590" s="9"/>
      <c r="W2590" s="9"/>
      <c r="X2590" s="9"/>
      <c r="Y2590" s="9"/>
      <c r="Z2590" s="9"/>
      <c r="AA2590" s="9"/>
      <c r="AB2590" s="9"/>
      <c r="AC2590" s="9"/>
      <c r="AD2590" s="9"/>
      <c r="AE2590" s="9"/>
      <c r="AF2590" s="9"/>
      <c r="AG2590" s="9"/>
      <c r="AH2590" s="9"/>
      <c r="AI2590" s="9"/>
      <c r="AJ2590" s="9"/>
      <c r="AK2590" s="9"/>
      <c r="AL2590" s="9"/>
      <c r="AM2590" s="9"/>
      <c r="AN2590" s="9"/>
      <c r="AO2590" s="9"/>
      <c r="AP2590" s="9"/>
      <c r="AQ2590" s="9"/>
      <c r="AR2590" s="9"/>
      <c r="AS2590" s="9"/>
      <c r="AT2590" s="9"/>
      <c r="AU2590" s="9"/>
      <c r="AV2590" s="9"/>
      <c r="AW2590" s="9"/>
      <c r="AX2590" s="9"/>
      <c r="AY2590" s="9"/>
      <c r="AZ2590" s="9"/>
      <c r="BA2590" s="9"/>
      <c r="BB2590" s="9"/>
      <c r="BC2590" s="9"/>
      <c r="BD2590" s="9"/>
      <c r="BE2590" s="9"/>
      <c r="BF2590" s="9"/>
      <c r="BG2590" s="9"/>
      <c r="BH2590" s="9"/>
      <c r="BI2590" s="9"/>
      <c r="BJ2590" s="9"/>
      <c r="BK2590" s="9"/>
      <c r="BL2590" s="9"/>
      <c r="BM2590" s="9"/>
      <c r="BN2590" s="9"/>
      <c r="BO2590" s="9"/>
      <c r="BP2590" s="9"/>
      <c r="BQ2590" s="9"/>
      <c r="BR2590" s="9"/>
      <c r="BS2590" s="9"/>
      <c r="BT2590" s="9"/>
      <c r="BU2590" s="9"/>
      <c r="BV2590" s="9"/>
      <c r="BW2590" s="9"/>
      <c r="BX2590" s="9"/>
      <c r="BY2590" s="9"/>
      <c r="BZ2590" s="9"/>
      <c r="CA2590" s="9"/>
      <c r="CB2590" s="9"/>
      <c r="CC2590" s="9"/>
      <c r="CD2590" s="9"/>
      <c r="CE2590" s="9"/>
      <c r="CF2590" s="9"/>
      <c r="CG2590" s="9"/>
      <c r="CH2590" s="9"/>
      <c r="CI2590" s="9"/>
      <c r="CJ2590" s="9"/>
    </row>
    <row r="2591" spans="1:88" hidden="1">
      <c r="A2591" s="9"/>
      <c r="B2591" s="9"/>
      <c r="C2591" s="9"/>
      <c r="D2591" s="9"/>
      <c r="E2591" s="9"/>
      <c r="F2591" s="9"/>
      <c r="G2591" s="9"/>
      <c r="H2591" s="9"/>
      <c r="I2591" s="9"/>
      <c r="J2591" s="9"/>
      <c r="K2591" s="9"/>
      <c r="L2591" s="9"/>
      <c r="M2591" s="9"/>
      <c r="N2591" s="9"/>
      <c r="O2591" s="9"/>
      <c r="P2591" s="9"/>
      <c r="Q2591" s="9"/>
      <c r="R2591" s="9"/>
      <c r="S2591" s="9"/>
      <c r="T2591" s="9"/>
      <c r="U2591" s="9"/>
      <c r="V2591" s="9"/>
      <c r="W2591" s="9"/>
      <c r="X2591" s="9"/>
      <c r="Y2591" s="9"/>
      <c r="Z2591" s="9"/>
      <c r="AA2591" s="9"/>
      <c r="AB2591" s="9"/>
      <c r="AC2591" s="9"/>
      <c r="AD2591" s="9"/>
      <c r="AE2591" s="9"/>
      <c r="AF2591" s="9"/>
      <c r="AG2591" s="9"/>
      <c r="AH2591" s="9"/>
      <c r="AI2591" s="9"/>
      <c r="AJ2591" s="9"/>
      <c r="AK2591" s="9"/>
      <c r="AL2591" s="9"/>
      <c r="AM2591" s="9"/>
      <c r="AN2591" s="9"/>
      <c r="AO2591" s="9"/>
      <c r="AP2591" s="9"/>
      <c r="AQ2591" s="9"/>
      <c r="AR2591" s="9"/>
      <c r="AS2591" s="9"/>
      <c r="AT2591" s="9"/>
      <c r="AU2591" s="9"/>
      <c r="AV2591" s="9"/>
      <c r="AW2591" s="9"/>
      <c r="AX2591" s="9"/>
      <c r="AY2591" s="9"/>
      <c r="AZ2591" s="9"/>
      <c r="BA2591" s="9"/>
      <c r="BB2591" s="9"/>
      <c r="BC2591" s="9"/>
      <c r="BD2591" s="9"/>
      <c r="BE2591" s="9"/>
      <c r="BF2591" s="9"/>
      <c r="BG2591" s="9"/>
      <c r="BH2591" s="9"/>
      <c r="BI2591" s="9"/>
      <c r="BJ2591" s="9"/>
      <c r="BK2591" s="9"/>
      <c r="BL2591" s="9"/>
      <c r="BM2591" s="9"/>
      <c r="BN2591" s="9"/>
      <c r="BO2591" s="9"/>
      <c r="BP2591" s="9"/>
      <c r="BQ2591" s="9"/>
      <c r="BR2591" s="9"/>
      <c r="BS2591" s="9"/>
      <c r="BT2591" s="9"/>
      <c r="BU2591" s="9"/>
      <c r="BV2591" s="9"/>
      <c r="BW2591" s="9"/>
      <c r="BX2591" s="9"/>
      <c r="BY2591" s="9"/>
      <c r="BZ2591" s="9"/>
      <c r="CA2591" s="9"/>
      <c r="CB2591" s="9"/>
      <c r="CC2591" s="9"/>
      <c r="CD2591" s="9"/>
      <c r="CE2591" s="9"/>
      <c r="CF2591" s="9"/>
      <c r="CG2591" s="9"/>
      <c r="CH2591" s="9"/>
      <c r="CI2591" s="9"/>
      <c r="CJ2591" s="9"/>
    </row>
    <row r="2592" spans="1:88" hidden="1">
      <c r="A2592" s="9"/>
      <c r="B2592" s="9"/>
      <c r="C2592" s="9"/>
      <c r="D2592" s="9"/>
      <c r="E2592" s="9"/>
      <c r="F2592" s="9"/>
      <c r="G2592" s="9"/>
      <c r="H2592" s="9"/>
      <c r="I2592" s="9"/>
      <c r="J2592" s="9"/>
      <c r="K2592" s="9"/>
      <c r="L2592" s="9"/>
      <c r="M2592" s="9"/>
      <c r="N2592" s="9"/>
      <c r="O2592" s="9"/>
      <c r="P2592" s="9"/>
      <c r="Q2592" s="9"/>
      <c r="R2592" s="9"/>
      <c r="S2592" s="9"/>
      <c r="T2592" s="9"/>
      <c r="U2592" s="9"/>
      <c r="V2592" s="9"/>
      <c r="W2592" s="9"/>
      <c r="X2592" s="9"/>
      <c r="Y2592" s="9"/>
      <c r="Z2592" s="9"/>
      <c r="AA2592" s="9"/>
      <c r="AB2592" s="9"/>
      <c r="AC2592" s="9"/>
      <c r="AD2592" s="9"/>
      <c r="AE2592" s="9"/>
      <c r="AF2592" s="9"/>
      <c r="AG2592" s="9"/>
      <c r="AH2592" s="9"/>
      <c r="AI2592" s="9"/>
      <c r="AJ2592" s="9"/>
      <c r="AK2592" s="9"/>
      <c r="AL2592" s="9"/>
      <c r="AM2592" s="9"/>
      <c r="AN2592" s="9"/>
      <c r="AO2592" s="9"/>
      <c r="AP2592" s="9"/>
      <c r="AQ2592" s="9"/>
      <c r="AR2592" s="9"/>
      <c r="AS2592" s="9"/>
      <c r="AT2592" s="9"/>
      <c r="AU2592" s="9"/>
      <c r="AV2592" s="9"/>
      <c r="AW2592" s="9"/>
      <c r="AX2592" s="9"/>
      <c r="AY2592" s="9"/>
      <c r="AZ2592" s="9"/>
      <c r="BA2592" s="9"/>
      <c r="BB2592" s="9"/>
      <c r="BC2592" s="9"/>
      <c r="BD2592" s="9"/>
      <c r="BE2592" s="9"/>
      <c r="BF2592" s="9"/>
      <c r="BG2592" s="9"/>
      <c r="BH2592" s="9"/>
      <c r="BI2592" s="9"/>
      <c r="BJ2592" s="9"/>
      <c r="BK2592" s="9"/>
      <c r="BL2592" s="9"/>
      <c r="BM2592" s="9"/>
      <c r="BN2592" s="9"/>
      <c r="BO2592" s="9"/>
      <c r="BP2592" s="9"/>
      <c r="BQ2592" s="9"/>
      <c r="BR2592" s="9"/>
      <c r="BS2592" s="9"/>
      <c r="BT2592" s="9"/>
      <c r="BU2592" s="9"/>
      <c r="BV2592" s="9"/>
      <c r="BW2592" s="9"/>
      <c r="BX2592" s="9"/>
      <c r="BY2592" s="9"/>
      <c r="BZ2592" s="9"/>
      <c r="CA2592" s="9"/>
      <c r="CB2592" s="9"/>
      <c r="CC2592" s="9"/>
      <c r="CD2592" s="9"/>
      <c r="CE2592" s="9"/>
      <c r="CF2592" s="9"/>
      <c r="CG2592" s="9"/>
      <c r="CH2592" s="9"/>
      <c r="CI2592" s="9"/>
      <c r="CJ2592" s="9"/>
    </row>
    <row r="2593" spans="1:88" hidden="1">
      <c r="A2593" s="9"/>
      <c r="B2593" s="9"/>
      <c r="C2593" s="9"/>
      <c r="D2593" s="9"/>
      <c r="E2593" s="9"/>
      <c r="F2593" s="9"/>
      <c r="G2593" s="9"/>
      <c r="H2593" s="9"/>
      <c r="I2593" s="9"/>
      <c r="J2593" s="9"/>
      <c r="K2593" s="9"/>
      <c r="L2593" s="9"/>
      <c r="M2593" s="9"/>
      <c r="N2593" s="9"/>
      <c r="O2593" s="9"/>
      <c r="P2593" s="9"/>
      <c r="Q2593" s="9"/>
      <c r="R2593" s="9"/>
      <c r="S2593" s="9"/>
      <c r="T2593" s="9"/>
      <c r="U2593" s="9"/>
      <c r="V2593" s="9"/>
      <c r="W2593" s="9"/>
      <c r="X2593" s="9"/>
      <c r="Y2593" s="9"/>
      <c r="Z2593" s="9"/>
      <c r="AA2593" s="9"/>
      <c r="AB2593" s="9"/>
      <c r="AC2593" s="9"/>
      <c r="AD2593" s="9"/>
      <c r="AE2593" s="9"/>
      <c r="AF2593" s="9"/>
      <c r="AG2593" s="9"/>
      <c r="AH2593" s="9"/>
      <c r="AI2593" s="9"/>
      <c r="AJ2593" s="9"/>
      <c r="AK2593" s="9"/>
      <c r="AL2593" s="9"/>
      <c r="AM2593" s="9"/>
      <c r="AN2593" s="9"/>
      <c r="AO2593" s="9"/>
      <c r="AP2593" s="9"/>
      <c r="AQ2593" s="9"/>
      <c r="AR2593" s="9"/>
      <c r="AS2593" s="9"/>
      <c r="AT2593" s="9"/>
      <c r="AU2593" s="9"/>
      <c r="AV2593" s="9"/>
      <c r="AW2593" s="9"/>
      <c r="AX2593" s="9"/>
      <c r="AY2593" s="9"/>
      <c r="AZ2593" s="9"/>
      <c r="BA2593" s="9"/>
      <c r="BB2593" s="9"/>
      <c r="BC2593" s="9"/>
      <c r="BD2593" s="9"/>
      <c r="BE2593" s="9"/>
      <c r="BF2593" s="9"/>
      <c r="BG2593" s="9"/>
      <c r="BH2593" s="9"/>
      <c r="BI2593" s="9"/>
      <c r="BJ2593" s="9"/>
      <c r="BK2593" s="9"/>
      <c r="BL2593" s="9"/>
      <c r="BM2593" s="9"/>
      <c r="BN2593" s="9"/>
      <c r="BO2593" s="9"/>
      <c r="BP2593" s="9"/>
      <c r="BQ2593" s="9"/>
      <c r="BR2593" s="9"/>
      <c r="BS2593" s="9"/>
      <c r="BT2593" s="9"/>
      <c r="BU2593" s="9"/>
      <c r="BV2593" s="9"/>
      <c r="BW2593" s="9"/>
      <c r="BX2593" s="9"/>
      <c r="BY2593" s="9"/>
      <c r="BZ2593" s="9"/>
      <c r="CA2593" s="9"/>
      <c r="CB2593" s="9"/>
      <c r="CC2593" s="9"/>
      <c r="CD2593" s="9"/>
      <c r="CE2593" s="9"/>
      <c r="CF2593" s="9"/>
      <c r="CG2593" s="9"/>
      <c r="CH2593" s="9"/>
      <c r="CI2593" s="9"/>
      <c r="CJ2593" s="9"/>
    </row>
    <row r="2594" spans="1:88" hidden="1">
      <c r="A2594" s="9"/>
      <c r="B2594" s="9"/>
      <c r="C2594" s="9"/>
      <c r="D2594" s="9"/>
      <c r="E2594" s="9"/>
      <c r="F2594" s="9"/>
      <c r="G2594" s="9"/>
      <c r="H2594" s="9"/>
      <c r="I2594" s="9"/>
      <c r="J2594" s="9"/>
      <c r="K2594" s="9"/>
      <c r="L2594" s="9"/>
      <c r="M2594" s="9"/>
      <c r="N2594" s="9"/>
      <c r="O2594" s="9"/>
      <c r="P2594" s="9"/>
      <c r="Q2594" s="9"/>
      <c r="R2594" s="9"/>
      <c r="S2594" s="9"/>
      <c r="T2594" s="9"/>
      <c r="U2594" s="9"/>
      <c r="V2594" s="9"/>
      <c r="W2594" s="9"/>
      <c r="X2594" s="9"/>
      <c r="Y2594" s="9"/>
      <c r="Z2594" s="9"/>
      <c r="AA2594" s="9"/>
      <c r="AB2594" s="9"/>
      <c r="AC2594" s="9"/>
      <c r="AD2594" s="9"/>
      <c r="AE2594" s="9"/>
      <c r="AF2594" s="9"/>
      <c r="AG2594" s="9"/>
      <c r="AH2594" s="9"/>
      <c r="AI2594" s="9"/>
      <c r="AJ2594" s="9"/>
      <c r="AK2594" s="9"/>
      <c r="AL2594" s="9"/>
      <c r="AM2594" s="9"/>
      <c r="AN2594" s="9"/>
      <c r="AO2594" s="9"/>
      <c r="AP2594" s="9"/>
      <c r="AQ2594" s="9"/>
      <c r="AR2594" s="9"/>
      <c r="AS2594" s="9"/>
      <c r="AT2594" s="9"/>
      <c r="AU2594" s="9"/>
      <c r="AV2594" s="9"/>
      <c r="AW2594" s="9"/>
      <c r="AX2594" s="9"/>
      <c r="AY2594" s="9"/>
      <c r="AZ2594" s="9"/>
      <c r="BA2594" s="9"/>
      <c r="BB2594" s="9"/>
      <c r="BC2594" s="9"/>
      <c r="BD2594" s="9"/>
      <c r="BE2594" s="9"/>
      <c r="BF2594" s="9"/>
      <c r="BG2594" s="9"/>
      <c r="BH2594" s="9"/>
      <c r="BI2594" s="9"/>
      <c r="BJ2594" s="9"/>
      <c r="BK2594" s="9"/>
      <c r="BL2594" s="9"/>
      <c r="BM2594" s="9"/>
      <c r="BN2594" s="9"/>
      <c r="BO2594" s="9"/>
      <c r="BP2594" s="9"/>
      <c r="BQ2594" s="9"/>
      <c r="BR2594" s="9"/>
      <c r="BS2594" s="9"/>
      <c r="BT2594" s="9"/>
      <c r="BU2594" s="9"/>
      <c r="BV2594" s="9"/>
      <c r="BW2594" s="9"/>
      <c r="BX2594" s="9"/>
      <c r="BY2594" s="9"/>
      <c r="BZ2594" s="9"/>
      <c r="CA2594" s="9"/>
      <c r="CB2594" s="9"/>
      <c r="CC2594" s="9"/>
      <c r="CD2594" s="9"/>
      <c r="CE2594" s="9"/>
      <c r="CF2594" s="9"/>
      <c r="CG2594" s="9"/>
      <c r="CH2594" s="9"/>
      <c r="CI2594" s="9"/>
      <c r="CJ2594" s="9"/>
    </row>
    <row r="2595" spans="1:88" hidden="1">
      <c r="A2595" s="9"/>
      <c r="B2595" s="9"/>
      <c r="C2595" s="9"/>
      <c r="D2595" s="9"/>
      <c r="E2595" s="9"/>
      <c r="F2595" s="9"/>
      <c r="G2595" s="9"/>
      <c r="H2595" s="9"/>
      <c r="I2595" s="9"/>
      <c r="J2595" s="9"/>
      <c r="K2595" s="9"/>
      <c r="L2595" s="9"/>
      <c r="M2595" s="9"/>
      <c r="N2595" s="9"/>
      <c r="O2595" s="9"/>
      <c r="P2595" s="9"/>
      <c r="Q2595" s="9"/>
      <c r="R2595" s="9"/>
      <c r="S2595" s="9"/>
      <c r="T2595" s="9"/>
      <c r="U2595" s="9"/>
      <c r="V2595" s="9"/>
      <c r="W2595" s="9"/>
      <c r="X2595" s="9"/>
      <c r="Y2595" s="9"/>
      <c r="Z2595" s="9"/>
      <c r="AA2595" s="9"/>
      <c r="AB2595" s="9"/>
      <c r="AC2595" s="9"/>
      <c r="AD2595" s="9"/>
      <c r="AE2595" s="9"/>
      <c r="AF2595" s="9"/>
      <c r="AG2595" s="9"/>
      <c r="AH2595" s="9"/>
      <c r="AI2595" s="9"/>
      <c r="AJ2595" s="9"/>
      <c r="AK2595" s="9"/>
      <c r="AL2595" s="9"/>
      <c r="AM2595" s="9"/>
      <c r="AN2595" s="9"/>
      <c r="AO2595" s="9"/>
      <c r="AP2595" s="9"/>
      <c r="AQ2595" s="9"/>
      <c r="AR2595" s="9"/>
      <c r="AS2595" s="9"/>
      <c r="AT2595" s="9"/>
      <c r="AU2595" s="9"/>
      <c r="AV2595" s="9"/>
      <c r="AW2595" s="9"/>
      <c r="AX2595" s="9"/>
      <c r="AY2595" s="9"/>
      <c r="AZ2595" s="9"/>
      <c r="BA2595" s="9"/>
      <c r="BB2595" s="9"/>
      <c r="BC2595" s="9"/>
      <c r="BD2595" s="9"/>
      <c r="BE2595" s="9"/>
      <c r="BF2595" s="9"/>
      <c r="BG2595" s="9"/>
      <c r="BH2595" s="9"/>
      <c r="BI2595" s="9"/>
      <c r="BJ2595" s="9"/>
      <c r="BK2595" s="9"/>
      <c r="BL2595" s="9"/>
      <c r="BM2595" s="9"/>
      <c r="BN2595" s="9"/>
      <c r="BO2595" s="9"/>
      <c r="BP2595" s="9"/>
      <c r="BQ2595" s="9"/>
      <c r="BR2595" s="9"/>
      <c r="BS2595" s="9"/>
      <c r="BT2595" s="9"/>
      <c r="BU2595" s="9"/>
      <c r="BV2595" s="9"/>
      <c r="BW2595" s="9"/>
      <c r="BX2595" s="9"/>
      <c r="BY2595" s="9"/>
      <c r="BZ2595" s="9"/>
      <c r="CA2595" s="9"/>
      <c r="CB2595" s="9"/>
      <c r="CC2595" s="9"/>
      <c r="CD2595" s="9"/>
      <c r="CE2595" s="9"/>
      <c r="CF2595" s="9"/>
      <c r="CG2595" s="9"/>
      <c r="CH2595" s="9"/>
      <c r="CI2595" s="9"/>
      <c r="CJ2595" s="9"/>
    </row>
    <row r="2596" spans="1:88" hidden="1">
      <c r="A2596" s="9"/>
      <c r="B2596" s="9"/>
      <c r="C2596" s="9"/>
      <c r="D2596" s="9"/>
      <c r="E2596" s="9"/>
      <c r="F2596" s="9"/>
      <c r="G2596" s="9"/>
      <c r="H2596" s="9"/>
      <c r="I2596" s="9"/>
      <c r="J2596" s="9"/>
      <c r="K2596" s="9"/>
      <c r="L2596" s="9"/>
      <c r="M2596" s="9"/>
      <c r="N2596" s="9"/>
      <c r="O2596" s="9"/>
      <c r="P2596" s="9"/>
      <c r="Q2596" s="9"/>
      <c r="R2596" s="9"/>
      <c r="S2596" s="9"/>
      <c r="T2596" s="9"/>
      <c r="U2596" s="9"/>
      <c r="V2596" s="9"/>
      <c r="W2596" s="9"/>
      <c r="X2596" s="9"/>
      <c r="Y2596" s="9"/>
      <c r="Z2596" s="9"/>
      <c r="AA2596" s="9"/>
      <c r="AB2596" s="9"/>
      <c r="AC2596" s="9"/>
      <c r="AD2596" s="9"/>
      <c r="AE2596" s="9"/>
      <c r="AF2596" s="9"/>
      <c r="AG2596" s="9"/>
      <c r="AH2596" s="9"/>
      <c r="AI2596" s="9"/>
      <c r="AJ2596" s="9"/>
      <c r="AK2596" s="9"/>
      <c r="AL2596" s="9"/>
      <c r="AM2596" s="9"/>
      <c r="AN2596" s="9"/>
      <c r="AO2596" s="9"/>
      <c r="AP2596" s="9"/>
      <c r="AQ2596" s="9"/>
      <c r="AR2596" s="9"/>
      <c r="AS2596" s="9"/>
      <c r="AT2596" s="9"/>
      <c r="AU2596" s="9"/>
      <c r="AV2596" s="9"/>
      <c r="AW2596" s="9"/>
      <c r="AX2596" s="9"/>
      <c r="AY2596" s="9"/>
      <c r="AZ2596" s="9"/>
      <c r="BA2596" s="9"/>
      <c r="BB2596" s="9"/>
      <c r="BC2596" s="9"/>
      <c r="BD2596" s="9"/>
      <c r="BE2596" s="9"/>
      <c r="BF2596" s="9"/>
      <c r="BG2596" s="9"/>
      <c r="BH2596" s="9"/>
      <c r="BI2596" s="9"/>
      <c r="BJ2596" s="9"/>
      <c r="BK2596" s="9"/>
      <c r="BL2596" s="9"/>
      <c r="BM2596" s="9"/>
      <c r="BN2596" s="9"/>
      <c r="BO2596" s="9"/>
      <c r="BP2596" s="9"/>
      <c r="BQ2596" s="9"/>
      <c r="BR2596" s="9"/>
      <c r="BS2596" s="9"/>
      <c r="BT2596" s="9"/>
      <c r="BU2596" s="9"/>
      <c r="BV2596" s="9"/>
      <c r="BW2596" s="9"/>
      <c r="BX2596" s="9"/>
      <c r="BY2596" s="9"/>
      <c r="BZ2596" s="9"/>
      <c r="CA2596" s="9"/>
      <c r="CB2596" s="9"/>
      <c r="CC2596" s="9"/>
      <c r="CD2596" s="9"/>
      <c r="CE2596" s="9"/>
      <c r="CF2596" s="9"/>
      <c r="CG2596" s="9"/>
      <c r="CH2596" s="9"/>
      <c r="CI2596" s="9"/>
      <c r="CJ2596" s="9"/>
    </row>
    <row r="2597" spans="1:88" hidden="1">
      <c r="A2597" s="9"/>
      <c r="B2597" s="9"/>
      <c r="C2597" s="9"/>
      <c r="D2597" s="9"/>
      <c r="E2597" s="9"/>
      <c r="F2597" s="9"/>
      <c r="G2597" s="9"/>
      <c r="H2597" s="9"/>
      <c r="I2597" s="9"/>
      <c r="J2597" s="9"/>
      <c r="K2597" s="9"/>
      <c r="L2597" s="9"/>
      <c r="M2597" s="9"/>
      <c r="N2597" s="9"/>
      <c r="O2597" s="9"/>
      <c r="P2597" s="9"/>
      <c r="Q2597" s="9"/>
      <c r="R2597" s="9"/>
      <c r="S2597" s="9"/>
      <c r="T2597" s="9"/>
      <c r="U2597" s="9"/>
      <c r="V2597" s="9"/>
      <c r="W2597" s="9"/>
      <c r="X2597" s="9"/>
      <c r="Y2597" s="9"/>
      <c r="Z2597" s="9"/>
      <c r="AA2597" s="9"/>
      <c r="AB2597" s="9"/>
      <c r="AC2597" s="9"/>
      <c r="AD2597" s="9"/>
      <c r="AE2597" s="9"/>
      <c r="AF2597" s="9"/>
      <c r="AG2597" s="9"/>
      <c r="AH2597" s="9"/>
      <c r="AI2597" s="9"/>
      <c r="AJ2597" s="9"/>
      <c r="AK2597" s="9"/>
      <c r="AL2597" s="9"/>
      <c r="AM2597" s="9"/>
      <c r="AN2597" s="9"/>
      <c r="AO2597" s="9"/>
      <c r="AP2597" s="9"/>
      <c r="AQ2597" s="9"/>
      <c r="AR2597" s="9"/>
      <c r="AS2597" s="9"/>
      <c r="AT2597" s="9"/>
      <c r="AU2597" s="9"/>
      <c r="AV2597" s="9"/>
      <c r="AW2597" s="9"/>
      <c r="AX2597" s="9"/>
      <c r="AY2597" s="9"/>
      <c r="AZ2597" s="9"/>
      <c r="BA2597" s="9"/>
      <c r="BB2597" s="9"/>
      <c r="BC2597" s="9"/>
      <c r="BD2597" s="9"/>
      <c r="BE2597" s="9"/>
      <c r="BF2597" s="9"/>
      <c r="BG2597" s="9"/>
      <c r="BH2597" s="9"/>
      <c r="BI2597" s="9"/>
      <c r="BJ2597" s="9"/>
      <c r="BK2597" s="9"/>
      <c r="BL2597" s="9"/>
      <c r="BM2597" s="9"/>
      <c r="BN2597" s="9"/>
      <c r="BO2597" s="9"/>
      <c r="BP2597" s="9"/>
      <c r="BQ2597" s="9"/>
      <c r="BR2597" s="9"/>
      <c r="BS2597" s="9"/>
      <c r="BT2597" s="9"/>
      <c r="BU2597" s="9"/>
      <c r="BV2597" s="9"/>
      <c r="BW2597" s="9"/>
      <c r="BX2597" s="9"/>
      <c r="BY2597" s="9"/>
      <c r="BZ2597" s="9"/>
      <c r="CA2597" s="9"/>
      <c r="CB2597" s="9"/>
      <c r="CC2597" s="9"/>
      <c r="CD2597" s="9"/>
      <c r="CE2597" s="9"/>
      <c r="CF2597" s="9"/>
      <c r="CG2597" s="9"/>
      <c r="CH2597" s="9"/>
      <c r="CI2597" s="9"/>
      <c r="CJ2597" s="9"/>
    </row>
    <row r="2598" spans="1:88" hidden="1">
      <c r="A2598" s="9"/>
      <c r="B2598" s="9"/>
      <c r="C2598" s="9"/>
      <c r="D2598" s="9"/>
      <c r="E2598" s="9"/>
      <c r="F2598" s="9"/>
      <c r="G2598" s="9"/>
      <c r="H2598" s="9"/>
      <c r="I2598" s="9"/>
      <c r="J2598" s="9"/>
      <c r="K2598" s="9"/>
      <c r="L2598" s="9"/>
      <c r="M2598" s="9"/>
      <c r="N2598" s="9"/>
      <c r="O2598" s="9"/>
      <c r="P2598" s="9"/>
      <c r="Q2598" s="9"/>
      <c r="R2598" s="9"/>
      <c r="S2598" s="9"/>
      <c r="T2598" s="9"/>
      <c r="U2598" s="9"/>
      <c r="V2598" s="9"/>
      <c r="W2598" s="9"/>
      <c r="X2598" s="9"/>
      <c r="Y2598" s="9"/>
      <c r="Z2598" s="9"/>
      <c r="AA2598" s="9"/>
      <c r="AB2598" s="9"/>
      <c r="AC2598" s="9"/>
      <c r="AD2598" s="9"/>
      <c r="AE2598" s="9"/>
      <c r="AF2598" s="9"/>
      <c r="AG2598" s="9"/>
      <c r="AH2598" s="9"/>
      <c r="AI2598" s="9"/>
      <c r="AJ2598" s="9"/>
      <c r="AK2598" s="9"/>
      <c r="AL2598" s="9"/>
      <c r="AM2598" s="9"/>
      <c r="AN2598" s="9"/>
      <c r="AO2598" s="9"/>
      <c r="AP2598" s="9"/>
      <c r="AQ2598" s="9"/>
      <c r="AR2598" s="9"/>
      <c r="AS2598" s="9"/>
      <c r="AT2598" s="9"/>
      <c r="AU2598" s="9"/>
      <c r="AV2598" s="9"/>
      <c r="AW2598" s="9"/>
      <c r="AX2598" s="9"/>
      <c r="AY2598" s="9"/>
      <c r="AZ2598" s="9"/>
      <c r="BA2598" s="9"/>
      <c r="BB2598" s="9"/>
      <c r="BC2598" s="9"/>
      <c r="BD2598" s="9"/>
      <c r="BE2598" s="9"/>
      <c r="BF2598" s="9"/>
      <c r="BG2598" s="9"/>
      <c r="BH2598" s="9"/>
      <c r="BI2598" s="9"/>
      <c r="BJ2598" s="9"/>
      <c r="BK2598" s="9"/>
      <c r="BL2598" s="9"/>
      <c r="BM2598" s="9"/>
      <c r="BN2598" s="9"/>
      <c r="BO2598" s="9"/>
      <c r="BP2598" s="9"/>
      <c r="BQ2598" s="9"/>
      <c r="BR2598" s="9"/>
      <c r="BS2598" s="9"/>
      <c r="BT2598" s="9"/>
      <c r="BU2598" s="9"/>
      <c r="BV2598" s="9"/>
      <c r="BW2598" s="9"/>
      <c r="BX2598" s="9"/>
      <c r="BY2598" s="9"/>
      <c r="BZ2598" s="9"/>
      <c r="CA2598" s="9"/>
      <c r="CB2598" s="9"/>
      <c r="CC2598" s="9"/>
      <c r="CD2598" s="9"/>
      <c r="CE2598" s="9"/>
      <c r="CF2598" s="9"/>
      <c r="CG2598" s="9"/>
      <c r="CH2598" s="9"/>
      <c r="CI2598" s="9"/>
      <c r="CJ2598" s="9"/>
    </row>
    <row r="2599" spans="1:88" hidden="1">
      <c r="A2599" s="9"/>
      <c r="B2599" s="9"/>
      <c r="C2599" s="9"/>
      <c r="D2599" s="9"/>
      <c r="E2599" s="9"/>
      <c r="F2599" s="9"/>
      <c r="G2599" s="9"/>
      <c r="H2599" s="9"/>
      <c r="I2599" s="9"/>
      <c r="J2599" s="9"/>
      <c r="K2599" s="9"/>
      <c r="L2599" s="9"/>
      <c r="M2599" s="9"/>
      <c r="N2599" s="9"/>
      <c r="O2599" s="9"/>
      <c r="P2599" s="9"/>
      <c r="Q2599" s="9"/>
      <c r="R2599" s="9"/>
      <c r="S2599" s="9"/>
      <c r="T2599" s="9"/>
      <c r="U2599" s="9"/>
      <c r="V2599" s="9"/>
      <c r="W2599" s="9"/>
      <c r="X2599" s="9"/>
      <c r="Y2599" s="9"/>
      <c r="Z2599" s="9"/>
      <c r="AA2599" s="9"/>
      <c r="AB2599" s="9"/>
      <c r="AC2599" s="9"/>
      <c r="AD2599" s="9"/>
      <c r="AE2599" s="9"/>
      <c r="AF2599" s="9"/>
      <c r="AG2599" s="9"/>
      <c r="AH2599" s="9"/>
      <c r="AI2599" s="9"/>
      <c r="AJ2599" s="9"/>
      <c r="AK2599" s="9"/>
      <c r="AL2599" s="9"/>
      <c r="AM2599" s="9"/>
      <c r="AN2599" s="9"/>
      <c r="AO2599" s="9"/>
      <c r="AP2599" s="9"/>
      <c r="AQ2599" s="9"/>
      <c r="AR2599" s="9"/>
      <c r="AS2599" s="9"/>
      <c r="AT2599" s="9"/>
      <c r="AU2599" s="9"/>
      <c r="AV2599" s="9"/>
      <c r="AW2599" s="9"/>
      <c r="AX2599" s="9"/>
      <c r="AY2599" s="9"/>
      <c r="AZ2599" s="9"/>
      <c r="BA2599" s="9"/>
      <c r="BB2599" s="9"/>
      <c r="BC2599" s="9"/>
      <c r="BD2599" s="9"/>
      <c r="BE2599" s="9"/>
      <c r="BF2599" s="9"/>
      <c r="BG2599" s="9"/>
      <c r="BH2599" s="9"/>
      <c r="BI2599" s="9"/>
      <c r="BJ2599" s="9"/>
      <c r="BK2599" s="9"/>
      <c r="BL2599" s="9"/>
      <c r="BM2599" s="9"/>
      <c r="BN2599" s="9"/>
      <c r="BO2599" s="9"/>
      <c r="BP2599" s="9"/>
      <c r="BQ2599" s="9"/>
      <c r="BR2599" s="9"/>
      <c r="BS2599" s="9"/>
      <c r="BT2599" s="9"/>
      <c r="BU2599" s="9"/>
      <c r="BV2599" s="9"/>
      <c r="BW2599" s="9"/>
      <c r="BX2599" s="9"/>
      <c r="BY2599" s="9"/>
      <c r="BZ2599" s="9"/>
      <c r="CA2599" s="9"/>
      <c r="CB2599" s="9"/>
      <c r="CC2599" s="9"/>
      <c r="CD2599" s="9"/>
      <c r="CE2599" s="9"/>
      <c r="CF2599" s="9"/>
      <c r="CG2599" s="9"/>
      <c r="CH2599" s="9"/>
      <c r="CI2599" s="9"/>
      <c r="CJ2599" s="9"/>
    </row>
    <row r="2600" spans="1:88" hidden="1">
      <c r="A2600" s="9"/>
      <c r="B2600" s="9"/>
      <c r="C2600" s="9"/>
      <c r="D2600" s="9"/>
      <c r="E2600" s="9"/>
      <c r="F2600" s="9"/>
      <c r="G2600" s="9"/>
      <c r="H2600" s="9"/>
      <c r="I2600" s="9"/>
      <c r="J2600" s="9"/>
      <c r="K2600" s="9"/>
      <c r="L2600" s="9"/>
      <c r="M2600" s="9"/>
      <c r="N2600" s="9"/>
      <c r="O2600" s="9"/>
      <c r="P2600" s="9"/>
      <c r="Q2600" s="9"/>
      <c r="R2600" s="9"/>
      <c r="S2600" s="9"/>
      <c r="T2600" s="9"/>
      <c r="U2600" s="9"/>
      <c r="V2600" s="9"/>
      <c r="W2600" s="9"/>
      <c r="X2600" s="9"/>
      <c r="Y2600" s="9"/>
      <c r="Z2600" s="9"/>
      <c r="AA2600" s="9"/>
      <c r="AB2600" s="9"/>
      <c r="AC2600" s="9"/>
      <c r="AD2600" s="9"/>
      <c r="AE2600" s="9"/>
      <c r="AF2600" s="9"/>
      <c r="AG2600" s="9"/>
      <c r="AH2600" s="9"/>
      <c r="AI2600" s="9"/>
      <c r="AJ2600" s="9"/>
      <c r="AK2600" s="9"/>
      <c r="AL2600" s="9"/>
      <c r="AM2600" s="9"/>
      <c r="AN2600" s="9"/>
      <c r="AO2600" s="9"/>
      <c r="AP2600" s="9"/>
      <c r="AQ2600" s="9"/>
      <c r="AR2600" s="9"/>
      <c r="AS2600" s="9"/>
      <c r="AT2600" s="9"/>
      <c r="AU2600" s="9"/>
      <c r="AV2600" s="9"/>
      <c r="AW2600" s="9"/>
      <c r="AX2600" s="9"/>
      <c r="AY2600" s="9"/>
      <c r="AZ2600" s="9"/>
      <c r="BA2600" s="9"/>
      <c r="BB2600" s="9"/>
      <c r="BC2600" s="9"/>
      <c r="BD2600" s="9"/>
      <c r="BE2600" s="9"/>
      <c r="BF2600" s="9"/>
      <c r="BG2600" s="9"/>
      <c r="BH2600" s="9"/>
      <c r="BI2600" s="9"/>
      <c r="BJ2600" s="9"/>
      <c r="BK2600" s="9"/>
      <c r="BL2600" s="9"/>
      <c r="BM2600" s="9"/>
      <c r="BN2600" s="9"/>
      <c r="BO2600" s="9"/>
      <c r="BP2600" s="9"/>
      <c r="BQ2600" s="9"/>
      <c r="BR2600" s="9"/>
      <c r="BS2600" s="9"/>
      <c r="BT2600" s="9"/>
      <c r="BU2600" s="9"/>
      <c r="BV2600" s="9"/>
      <c r="BW2600" s="9"/>
      <c r="BX2600" s="9"/>
      <c r="BY2600" s="9"/>
      <c r="BZ2600" s="9"/>
      <c r="CA2600" s="9"/>
      <c r="CB2600" s="9"/>
      <c r="CC2600" s="9"/>
      <c r="CD2600" s="9"/>
      <c r="CE2600" s="9"/>
      <c r="CF2600" s="9"/>
      <c r="CG2600" s="9"/>
      <c r="CH2600" s="9"/>
      <c r="CI2600" s="9"/>
      <c r="CJ2600" s="9"/>
    </row>
    <row r="2601" spans="1:88" hidden="1">
      <c r="A2601" s="9"/>
      <c r="B2601" s="9"/>
      <c r="C2601" s="9"/>
      <c r="D2601" s="9"/>
      <c r="E2601" s="9"/>
      <c r="F2601" s="9"/>
      <c r="G2601" s="9"/>
      <c r="H2601" s="9"/>
      <c r="I2601" s="9"/>
      <c r="J2601" s="9"/>
      <c r="K2601" s="9"/>
      <c r="L2601" s="9"/>
      <c r="M2601" s="9"/>
      <c r="N2601" s="9"/>
      <c r="O2601" s="9"/>
      <c r="P2601" s="9"/>
      <c r="Q2601" s="9"/>
      <c r="R2601" s="9"/>
      <c r="S2601" s="9"/>
      <c r="T2601" s="9"/>
      <c r="U2601" s="9"/>
      <c r="V2601" s="9"/>
      <c r="W2601" s="9"/>
      <c r="X2601" s="9"/>
      <c r="Y2601" s="9"/>
      <c r="Z2601" s="9"/>
      <c r="AA2601" s="9"/>
      <c r="AB2601" s="9"/>
      <c r="AC2601" s="9"/>
      <c r="AD2601" s="9"/>
      <c r="AE2601" s="9"/>
      <c r="AF2601" s="9"/>
      <c r="AG2601" s="9"/>
      <c r="AH2601" s="9"/>
      <c r="AI2601" s="9"/>
      <c r="AJ2601" s="9"/>
      <c r="AK2601" s="9"/>
      <c r="AL2601" s="9"/>
      <c r="AM2601" s="9"/>
      <c r="AN2601" s="9"/>
      <c r="AO2601" s="9"/>
      <c r="AP2601" s="9"/>
      <c r="AQ2601" s="9"/>
      <c r="AR2601" s="9"/>
      <c r="AS2601" s="9"/>
      <c r="AT2601" s="9"/>
      <c r="AU2601" s="9"/>
      <c r="AV2601" s="9"/>
      <c r="AW2601" s="9"/>
      <c r="AX2601" s="9"/>
      <c r="AY2601" s="9"/>
      <c r="AZ2601" s="9"/>
      <c r="BA2601" s="9"/>
      <c r="BB2601" s="9"/>
      <c r="BC2601" s="9"/>
      <c r="BD2601" s="9"/>
      <c r="BE2601" s="9"/>
      <c r="BF2601" s="9"/>
      <c r="BG2601" s="9"/>
      <c r="BH2601" s="9"/>
      <c r="BI2601" s="9"/>
      <c r="BJ2601" s="9"/>
      <c r="BK2601" s="9"/>
      <c r="BL2601" s="9"/>
      <c r="BM2601" s="9"/>
      <c r="BN2601" s="9"/>
      <c r="BO2601" s="9"/>
      <c r="BP2601" s="9"/>
      <c r="BQ2601" s="9"/>
      <c r="BR2601" s="9"/>
      <c r="BS2601" s="9"/>
      <c r="BT2601" s="9"/>
      <c r="BU2601" s="9"/>
      <c r="BV2601" s="9"/>
      <c r="BW2601" s="9"/>
      <c r="BX2601" s="9"/>
      <c r="BY2601" s="9"/>
      <c r="BZ2601" s="9"/>
      <c r="CA2601" s="9"/>
      <c r="CB2601" s="9"/>
      <c r="CC2601" s="9"/>
      <c r="CD2601" s="9"/>
      <c r="CE2601" s="9"/>
      <c r="CF2601" s="9"/>
      <c r="CG2601" s="9"/>
      <c r="CH2601" s="9"/>
      <c r="CI2601" s="9"/>
      <c r="CJ2601" s="9"/>
    </row>
    <row r="2602" spans="1:88" hidden="1">
      <c r="A2602" s="9"/>
      <c r="B2602" s="9"/>
      <c r="C2602" s="9"/>
      <c r="D2602" s="9"/>
      <c r="E2602" s="9"/>
      <c r="F2602" s="9"/>
      <c r="G2602" s="9"/>
      <c r="H2602" s="9"/>
      <c r="I2602" s="9"/>
      <c r="J2602" s="9"/>
      <c r="K2602" s="9"/>
      <c r="L2602" s="9"/>
      <c r="M2602" s="9"/>
      <c r="N2602" s="9"/>
      <c r="O2602" s="9"/>
      <c r="P2602" s="9"/>
      <c r="Q2602" s="9"/>
      <c r="R2602" s="9"/>
      <c r="S2602" s="9"/>
      <c r="T2602" s="9"/>
      <c r="U2602" s="9"/>
      <c r="V2602" s="9"/>
      <c r="W2602" s="9"/>
      <c r="X2602" s="9"/>
      <c r="Y2602" s="9"/>
      <c r="Z2602" s="9"/>
      <c r="AA2602" s="9"/>
      <c r="AB2602" s="9"/>
      <c r="AC2602" s="9"/>
      <c r="AD2602" s="9"/>
      <c r="AE2602" s="9"/>
      <c r="AF2602" s="9"/>
      <c r="AG2602" s="9"/>
      <c r="AH2602" s="9"/>
      <c r="AI2602" s="9"/>
      <c r="AJ2602" s="9"/>
      <c r="AK2602" s="9"/>
      <c r="AL2602" s="9"/>
      <c r="AM2602" s="9"/>
      <c r="AN2602" s="9"/>
      <c r="AO2602" s="9"/>
      <c r="AP2602" s="9"/>
      <c r="AQ2602" s="9"/>
      <c r="AR2602" s="9"/>
      <c r="AS2602" s="9"/>
      <c r="AT2602" s="9"/>
      <c r="AU2602" s="9"/>
      <c r="AV2602" s="9"/>
      <c r="AW2602" s="9"/>
      <c r="AX2602" s="9"/>
      <c r="AY2602" s="9"/>
      <c r="AZ2602" s="9"/>
      <c r="BA2602" s="9"/>
      <c r="BB2602" s="9"/>
      <c r="BC2602" s="9"/>
      <c r="BD2602" s="9"/>
      <c r="BE2602" s="9"/>
      <c r="BF2602" s="9"/>
      <c r="BG2602" s="9"/>
      <c r="BH2602" s="9"/>
      <c r="BI2602" s="9"/>
      <c r="BJ2602" s="9"/>
      <c r="BK2602" s="9"/>
      <c r="BL2602" s="9"/>
      <c r="BM2602" s="9"/>
      <c r="BN2602" s="9"/>
      <c r="BO2602" s="9"/>
      <c r="BP2602" s="9"/>
      <c r="BQ2602" s="9"/>
      <c r="BR2602" s="9"/>
      <c r="BS2602" s="9"/>
      <c r="BT2602" s="9"/>
      <c r="BU2602" s="9"/>
      <c r="BV2602" s="9"/>
      <c r="BW2602" s="9"/>
      <c r="BX2602" s="9"/>
      <c r="BY2602" s="9"/>
      <c r="BZ2602" s="9"/>
      <c r="CA2602" s="9"/>
      <c r="CB2602" s="9"/>
      <c r="CC2602" s="9"/>
      <c r="CD2602" s="9"/>
      <c r="CE2602" s="9"/>
      <c r="CF2602" s="9"/>
      <c r="CG2602" s="9"/>
      <c r="CH2602" s="9"/>
      <c r="CI2602" s="9"/>
      <c r="CJ2602" s="9"/>
    </row>
    <row r="2603" spans="1:88" hidden="1">
      <c r="A2603" s="9"/>
      <c r="B2603" s="9"/>
      <c r="C2603" s="9"/>
      <c r="D2603" s="9"/>
      <c r="E2603" s="9"/>
      <c r="F2603" s="9"/>
      <c r="G2603" s="9"/>
      <c r="H2603" s="9"/>
      <c r="I2603" s="9"/>
      <c r="J2603" s="9"/>
      <c r="K2603" s="9"/>
      <c r="L2603" s="9"/>
      <c r="M2603" s="9"/>
      <c r="N2603" s="9"/>
      <c r="O2603" s="9"/>
      <c r="P2603" s="9"/>
      <c r="Q2603" s="9"/>
      <c r="R2603" s="9"/>
      <c r="S2603" s="9"/>
      <c r="T2603" s="9"/>
      <c r="U2603" s="9"/>
      <c r="V2603" s="9"/>
      <c r="W2603" s="9"/>
      <c r="X2603" s="9"/>
      <c r="Y2603" s="9"/>
      <c r="Z2603" s="9"/>
      <c r="AA2603" s="9"/>
      <c r="AB2603" s="9"/>
      <c r="AC2603" s="9"/>
      <c r="AD2603" s="9"/>
      <c r="AE2603" s="9"/>
      <c r="AF2603" s="9"/>
      <c r="AG2603" s="9"/>
      <c r="AH2603" s="9"/>
      <c r="AI2603" s="9"/>
      <c r="AJ2603" s="9"/>
      <c r="AK2603" s="9"/>
      <c r="AL2603" s="9"/>
      <c r="AM2603" s="9"/>
      <c r="AN2603" s="9"/>
      <c r="AO2603" s="9"/>
      <c r="AP2603" s="9"/>
      <c r="AQ2603" s="9"/>
      <c r="AR2603" s="9"/>
      <c r="AS2603" s="9"/>
      <c r="AT2603" s="9"/>
      <c r="AU2603" s="9"/>
      <c r="AV2603" s="9"/>
      <c r="AW2603" s="9"/>
      <c r="AX2603" s="9"/>
      <c r="AY2603" s="9"/>
      <c r="AZ2603" s="9"/>
      <c r="BA2603" s="9"/>
      <c r="BB2603" s="9"/>
      <c r="BC2603" s="9"/>
      <c r="BD2603" s="9"/>
      <c r="BE2603" s="9"/>
      <c r="BF2603" s="9"/>
      <c r="BG2603" s="9"/>
      <c r="BH2603" s="9"/>
      <c r="BI2603" s="9"/>
      <c r="BJ2603" s="9"/>
      <c r="BK2603" s="9"/>
      <c r="BL2603" s="9"/>
      <c r="BM2603" s="9"/>
      <c r="BN2603" s="9"/>
      <c r="BO2603" s="9"/>
      <c r="BP2603" s="9"/>
      <c r="BQ2603" s="9"/>
      <c r="BR2603" s="9"/>
      <c r="BS2603" s="9"/>
      <c r="BT2603" s="9"/>
      <c r="BU2603" s="9"/>
      <c r="BV2603" s="9"/>
      <c r="BW2603" s="9"/>
      <c r="BX2603" s="9"/>
      <c r="BY2603" s="9"/>
      <c r="BZ2603" s="9"/>
      <c r="CA2603" s="9"/>
      <c r="CB2603" s="9"/>
      <c r="CC2603" s="9"/>
      <c r="CD2603" s="9"/>
      <c r="CE2603" s="9"/>
      <c r="CF2603" s="9"/>
      <c r="CG2603" s="9"/>
      <c r="CH2603" s="9"/>
      <c r="CI2603" s="9"/>
      <c r="CJ2603" s="9"/>
    </row>
    <row r="2604" spans="1:88" hidden="1">
      <c r="A2604" s="9"/>
      <c r="B2604" s="9"/>
      <c r="C2604" s="9"/>
      <c r="D2604" s="9"/>
      <c r="E2604" s="9"/>
      <c r="F2604" s="9"/>
      <c r="G2604" s="9"/>
      <c r="H2604" s="9"/>
      <c r="I2604" s="9"/>
      <c r="J2604" s="9"/>
      <c r="K2604" s="9"/>
      <c r="L2604" s="9"/>
      <c r="M2604" s="9"/>
      <c r="N2604" s="9"/>
      <c r="O2604" s="9"/>
      <c r="P2604" s="9"/>
      <c r="Q2604" s="9"/>
      <c r="R2604" s="9"/>
      <c r="S2604" s="9"/>
      <c r="T2604" s="9"/>
      <c r="U2604" s="9"/>
      <c r="V2604" s="9"/>
      <c r="W2604" s="9"/>
      <c r="X2604" s="9"/>
      <c r="Y2604" s="9"/>
      <c r="Z2604" s="9"/>
      <c r="AA2604" s="9"/>
      <c r="AB2604" s="9"/>
      <c r="AC2604" s="9"/>
      <c r="AD2604" s="9"/>
      <c r="AE2604" s="9"/>
      <c r="AF2604" s="9"/>
      <c r="AG2604" s="9"/>
      <c r="AH2604" s="9"/>
      <c r="AI2604" s="9"/>
      <c r="AJ2604" s="9"/>
      <c r="AK2604" s="9"/>
      <c r="AL2604" s="9"/>
      <c r="AM2604" s="9"/>
      <c r="AN2604" s="9"/>
      <c r="AO2604" s="9"/>
      <c r="AP2604" s="9"/>
      <c r="AQ2604" s="9"/>
      <c r="AR2604" s="9"/>
      <c r="AS2604" s="9"/>
      <c r="AT2604" s="9"/>
      <c r="AU2604" s="9"/>
      <c r="AV2604" s="9"/>
      <c r="AW2604" s="9"/>
      <c r="AX2604" s="9"/>
      <c r="AY2604" s="9"/>
      <c r="AZ2604" s="9"/>
      <c r="BA2604" s="9"/>
      <c r="BB2604" s="9"/>
      <c r="BC2604" s="9"/>
      <c r="BD2604" s="9"/>
      <c r="BE2604" s="9"/>
      <c r="BF2604" s="9"/>
      <c r="BG2604" s="9"/>
      <c r="BH2604" s="9"/>
      <c r="BI2604" s="9"/>
      <c r="BJ2604" s="9"/>
      <c r="BK2604" s="9"/>
      <c r="BL2604" s="9"/>
      <c r="BM2604" s="9"/>
      <c r="BN2604" s="9"/>
      <c r="BO2604" s="9"/>
      <c r="BP2604" s="9"/>
      <c r="BQ2604" s="9"/>
      <c r="BR2604" s="9"/>
      <c r="BS2604" s="9"/>
      <c r="BT2604" s="9"/>
      <c r="BU2604" s="9"/>
      <c r="BV2604" s="9"/>
      <c r="BW2604" s="9"/>
      <c r="BX2604" s="9"/>
      <c r="BY2604" s="9"/>
      <c r="BZ2604" s="9"/>
      <c r="CA2604" s="9"/>
      <c r="CB2604" s="9"/>
      <c r="CC2604" s="9"/>
      <c r="CD2604" s="9"/>
      <c r="CE2604" s="9"/>
      <c r="CF2604" s="9"/>
      <c r="CG2604" s="9"/>
      <c r="CH2604" s="9"/>
      <c r="CI2604" s="9"/>
      <c r="CJ2604" s="9"/>
    </row>
    <row r="2605" spans="1:88" hidden="1">
      <c r="A2605" s="9"/>
      <c r="B2605" s="9"/>
      <c r="C2605" s="9"/>
      <c r="D2605" s="9"/>
      <c r="E2605" s="9"/>
      <c r="F2605" s="9"/>
      <c r="G2605" s="9"/>
      <c r="H2605" s="9"/>
      <c r="I2605" s="9"/>
      <c r="J2605" s="9"/>
      <c r="K2605" s="9"/>
      <c r="L2605" s="9"/>
      <c r="M2605" s="9"/>
      <c r="N2605" s="9"/>
      <c r="O2605" s="9"/>
      <c r="P2605" s="9"/>
      <c r="Q2605" s="9"/>
      <c r="R2605" s="9"/>
      <c r="S2605" s="9"/>
      <c r="T2605" s="9"/>
      <c r="U2605" s="9"/>
      <c r="V2605" s="9"/>
      <c r="W2605" s="9"/>
      <c r="X2605" s="9"/>
      <c r="Y2605" s="9"/>
      <c r="Z2605" s="9"/>
      <c r="AA2605" s="9"/>
      <c r="AB2605" s="9"/>
      <c r="AC2605" s="9"/>
      <c r="AD2605" s="9"/>
      <c r="AE2605" s="9"/>
      <c r="AF2605" s="9"/>
      <c r="AG2605" s="9"/>
      <c r="AH2605" s="9"/>
      <c r="AI2605" s="9"/>
      <c r="AJ2605" s="9"/>
      <c r="AK2605" s="9"/>
      <c r="AL2605" s="9"/>
      <c r="AM2605" s="9"/>
      <c r="AN2605" s="9"/>
      <c r="AO2605" s="9"/>
      <c r="AP2605" s="9"/>
      <c r="AQ2605" s="9"/>
      <c r="AR2605" s="9"/>
      <c r="AS2605" s="9"/>
      <c r="AT2605" s="9"/>
      <c r="AU2605" s="9"/>
      <c r="AV2605" s="9"/>
      <c r="AW2605" s="9"/>
      <c r="AX2605" s="9"/>
      <c r="AY2605" s="9"/>
      <c r="AZ2605" s="9"/>
      <c r="BA2605" s="9"/>
      <c r="BB2605" s="9"/>
      <c r="BC2605" s="9"/>
      <c r="BD2605" s="9"/>
      <c r="BE2605" s="9"/>
      <c r="BF2605" s="9"/>
      <c r="BG2605" s="9"/>
      <c r="BH2605" s="9"/>
      <c r="BI2605" s="9"/>
      <c r="BJ2605" s="9"/>
      <c r="BK2605" s="9"/>
      <c r="BL2605" s="9"/>
      <c r="BM2605" s="9"/>
      <c r="BN2605" s="9"/>
      <c r="BO2605" s="9"/>
      <c r="BP2605" s="9"/>
      <c r="BQ2605" s="9"/>
      <c r="BR2605" s="9"/>
      <c r="BS2605" s="9"/>
      <c r="BT2605" s="9"/>
      <c r="BU2605" s="9"/>
      <c r="BV2605" s="9"/>
      <c r="BW2605" s="9"/>
      <c r="BX2605" s="9"/>
      <c r="BY2605" s="9"/>
      <c r="BZ2605" s="9"/>
      <c r="CA2605" s="9"/>
      <c r="CB2605" s="9"/>
      <c r="CC2605" s="9"/>
      <c r="CD2605" s="9"/>
      <c r="CE2605" s="9"/>
      <c r="CF2605" s="9"/>
      <c r="CG2605" s="9"/>
      <c r="CH2605" s="9"/>
      <c r="CI2605" s="9"/>
      <c r="CJ2605" s="9"/>
    </row>
    <row r="2606" spans="1:88" hidden="1">
      <c r="A2606" s="9"/>
      <c r="B2606" s="9"/>
      <c r="C2606" s="9"/>
      <c r="D2606" s="9"/>
      <c r="E2606" s="9"/>
      <c r="F2606" s="9"/>
      <c r="G2606" s="9"/>
      <c r="H2606" s="9"/>
      <c r="I2606" s="9"/>
      <c r="J2606" s="9"/>
      <c r="K2606" s="9"/>
      <c r="L2606" s="9"/>
      <c r="M2606" s="9"/>
      <c r="N2606" s="9"/>
      <c r="O2606" s="9"/>
      <c r="P2606" s="9"/>
      <c r="Q2606" s="9"/>
      <c r="R2606" s="9"/>
      <c r="S2606" s="9"/>
      <c r="T2606" s="9"/>
      <c r="U2606" s="9"/>
      <c r="V2606" s="9"/>
      <c r="W2606" s="9"/>
      <c r="X2606" s="9"/>
      <c r="Y2606" s="9"/>
      <c r="Z2606" s="9"/>
      <c r="AA2606" s="9"/>
      <c r="AB2606" s="9"/>
      <c r="AC2606" s="9"/>
      <c r="AD2606" s="9"/>
      <c r="AE2606" s="9"/>
      <c r="AF2606" s="9"/>
      <c r="AG2606" s="9"/>
      <c r="AH2606" s="9"/>
      <c r="AI2606" s="9"/>
      <c r="AJ2606" s="9"/>
      <c r="AK2606" s="9"/>
      <c r="AL2606" s="9"/>
      <c r="AM2606" s="9"/>
      <c r="AN2606" s="9"/>
      <c r="AO2606" s="9"/>
      <c r="AP2606" s="9"/>
      <c r="AQ2606" s="9"/>
      <c r="AR2606" s="9"/>
      <c r="AS2606" s="9"/>
      <c r="AT2606" s="9"/>
      <c r="AU2606" s="9"/>
      <c r="AV2606" s="9"/>
      <c r="AW2606" s="9"/>
      <c r="AX2606" s="9"/>
      <c r="AY2606" s="9"/>
      <c r="AZ2606" s="9"/>
      <c r="BA2606" s="9"/>
      <c r="BB2606" s="9"/>
      <c r="BC2606" s="9"/>
      <c r="BD2606" s="9"/>
      <c r="BE2606" s="9"/>
      <c r="BF2606" s="9"/>
      <c r="BG2606" s="9"/>
      <c r="BH2606" s="9"/>
      <c r="BI2606" s="9"/>
      <c r="BJ2606" s="9"/>
      <c r="BK2606" s="9"/>
      <c r="BL2606" s="9"/>
      <c r="BM2606" s="9"/>
      <c r="BN2606" s="9"/>
      <c r="BO2606" s="9"/>
      <c r="BP2606" s="9"/>
      <c r="BQ2606" s="9"/>
      <c r="BR2606" s="9"/>
      <c r="BS2606" s="9"/>
      <c r="BT2606" s="9"/>
      <c r="BU2606" s="9"/>
      <c r="BV2606" s="9"/>
      <c r="BW2606" s="9"/>
      <c r="BX2606" s="9"/>
      <c r="BY2606" s="9"/>
      <c r="BZ2606" s="9"/>
      <c r="CA2606" s="9"/>
      <c r="CB2606" s="9"/>
      <c r="CC2606" s="9"/>
      <c r="CD2606" s="9"/>
      <c r="CE2606" s="9"/>
      <c r="CF2606" s="9"/>
      <c r="CG2606" s="9"/>
      <c r="CH2606" s="9"/>
      <c r="CI2606" s="9"/>
      <c r="CJ2606" s="9"/>
    </row>
    <row r="2607" spans="1:88" hidden="1">
      <c r="A2607" s="9"/>
      <c r="B2607" s="9"/>
      <c r="C2607" s="9"/>
      <c r="D2607" s="9"/>
      <c r="E2607" s="9"/>
      <c r="F2607" s="9"/>
      <c r="G2607" s="9"/>
      <c r="H2607" s="9"/>
      <c r="I2607" s="9"/>
      <c r="J2607" s="9"/>
      <c r="K2607" s="9"/>
      <c r="L2607" s="9"/>
      <c r="M2607" s="9"/>
      <c r="N2607" s="9"/>
      <c r="O2607" s="9"/>
      <c r="P2607" s="9"/>
      <c r="Q2607" s="9"/>
      <c r="R2607" s="9"/>
      <c r="S2607" s="9"/>
      <c r="T2607" s="9"/>
      <c r="U2607" s="9"/>
      <c r="V2607" s="9"/>
      <c r="W2607" s="9"/>
      <c r="X2607" s="9"/>
      <c r="Y2607" s="9"/>
      <c r="Z2607" s="9"/>
      <c r="AA2607" s="9"/>
      <c r="AB2607" s="9"/>
      <c r="AC2607" s="9"/>
      <c r="AD2607" s="9"/>
      <c r="AE2607" s="9"/>
      <c r="AF2607" s="9"/>
      <c r="AG2607" s="9"/>
      <c r="AH2607" s="9"/>
      <c r="AI2607" s="9"/>
      <c r="AJ2607" s="9"/>
      <c r="AK2607" s="9"/>
      <c r="AL2607" s="9"/>
      <c r="AM2607" s="9"/>
      <c r="AN2607" s="9"/>
      <c r="AO2607" s="9"/>
      <c r="AP2607" s="9"/>
      <c r="AQ2607" s="9"/>
      <c r="AR2607" s="9"/>
      <c r="AS2607" s="9"/>
      <c r="AT2607" s="9"/>
      <c r="AU2607" s="9"/>
      <c r="AV2607" s="9"/>
      <c r="AW2607" s="9"/>
      <c r="AX2607" s="9"/>
      <c r="AY2607" s="9"/>
      <c r="AZ2607" s="9"/>
      <c r="BA2607" s="9"/>
      <c r="BB2607" s="9"/>
      <c r="BC2607" s="9"/>
      <c r="BD2607" s="9"/>
      <c r="BE2607" s="9"/>
      <c r="BF2607" s="9"/>
      <c r="BG2607" s="9"/>
      <c r="BH2607" s="9"/>
      <c r="BI2607" s="9"/>
      <c r="BJ2607" s="9"/>
      <c r="BK2607" s="9"/>
      <c r="BL2607" s="9"/>
      <c r="BM2607" s="9"/>
      <c r="BN2607" s="9"/>
      <c r="BO2607" s="9"/>
      <c r="BP2607" s="9"/>
      <c r="BQ2607" s="9"/>
      <c r="BR2607" s="9"/>
      <c r="BS2607" s="9"/>
      <c r="BT2607" s="9"/>
      <c r="BU2607" s="9"/>
      <c r="BV2607" s="9"/>
      <c r="BW2607" s="9"/>
      <c r="BX2607" s="9"/>
      <c r="BY2607" s="9"/>
      <c r="BZ2607" s="9"/>
      <c r="CA2607" s="9"/>
      <c r="CB2607" s="9"/>
      <c r="CC2607" s="9"/>
      <c r="CD2607" s="9"/>
      <c r="CE2607" s="9"/>
      <c r="CF2607" s="9"/>
      <c r="CG2607" s="9"/>
      <c r="CH2607" s="9"/>
      <c r="CI2607" s="9"/>
      <c r="CJ2607" s="9"/>
    </row>
    <row r="2608" spans="1:88" hidden="1">
      <c r="A2608" s="9"/>
      <c r="B2608" s="9"/>
      <c r="C2608" s="9"/>
      <c r="D2608" s="9"/>
      <c r="E2608" s="9"/>
      <c r="F2608" s="9"/>
      <c r="G2608" s="9"/>
      <c r="H2608" s="9"/>
      <c r="I2608" s="9"/>
      <c r="J2608" s="9"/>
      <c r="K2608" s="9"/>
      <c r="L2608" s="9"/>
      <c r="M2608" s="9"/>
      <c r="N2608" s="9"/>
      <c r="O2608" s="9"/>
      <c r="P2608" s="9"/>
      <c r="Q2608" s="9"/>
      <c r="R2608" s="9"/>
      <c r="S2608" s="9"/>
      <c r="T2608" s="9"/>
      <c r="U2608" s="9"/>
      <c r="V2608" s="9"/>
      <c r="W2608" s="9"/>
      <c r="X2608" s="9"/>
      <c r="Y2608" s="9"/>
      <c r="Z2608" s="9"/>
      <c r="AA2608" s="9"/>
      <c r="AB2608" s="9"/>
      <c r="AC2608" s="9"/>
      <c r="AD2608" s="9"/>
      <c r="AE2608" s="9"/>
      <c r="AF2608" s="9"/>
      <c r="AG2608" s="9"/>
      <c r="AH2608" s="9"/>
      <c r="AI2608" s="9"/>
      <c r="AJ2608" s="9"/>
      <c r="AK2608" s="9"/>
      <c r="AL2608" s="9"/>
      <c r="AM2608" s="9"/>
      <c r="AN2608" s="9"/>
      <c r="AO2608" s="9"/>
      <c r="AP2608" s="9"/>
      <c r="AQ2608" s="9"/>
      <c r="AR2608" s="9"/>
      <c r="AS2608" s="9"/>
      <c r="AT2608" s="9"/>
      <c r="AU2608" s="9"/>
      <c r="AV2608" s="9"/>
      <c r="AW2608" s="9"/>
      <c r="AX2608" s="9"/>
      <c r="AY2608" s="9"/>
      <c r="AZ2608" s="9"/>
      <c r="BA2608" s="9"/>
      <c r="BB2608" s="9"/>
      <c r="BC2608" s="9"/>
      <c r="BD2608" s="9"/>
      <c r="BE2608" s="9"/>
      <c r="BF2608" s="9"/>
      <c r="BG2608" s="9"/>
      <c r="BH2608" s="9"/>
      <c r="BI2608" s="9"/>
      <c r="BJ2608" s="9"/>
      <c r="BK2608" s="9"/>
      <c r="BL2608" s="9"/>
      <c r="BM2608" s="9"/>
      <c r="BN2608" s="9"/>
      <c r="BO2608" s="9"/>
      <c r="BP2608" s="9"/>
      <c r="BQ2608" s="9"/>
      <c r="BR2608" s="9"/>
      <c r="BS2608" s="9"/>
      <c r="BT2608" s="9"/>
      <c r="BU2608" s="9"/>
      <c r="BV2608" s="9"/>
      <c r="BW2608" s="9"/>
      <c r="BX2608" s="9"/>
      <c r="BY2608" s="9"/>
      <c r="BZ2608" s="9"/>
      <c r="CA2608" s="9"/>
      <c r="CB2608" s="9"/>
      <c r="CC2608" s="9"/>
      <c r="CD2608" s="9"/>
      <c r="CE2608" s="9"/>
      <c r="CF2608" s="9"/>
      <c r="CG2608" s="9"/>
      <c r="CH2608" s="9"/>
      <c r="CI2608" s="9"/>
      <c r="CJ2608" s="9"/>
    </row>
    <row r="2609" spans="1:88" hidden="1">
      <c r="A2609" s="9"/>
      <c r="B2609" s="9"/>
      <c r="C2609" s="9"/>
      <c r="D2609" s="9"/>
      <c r="E2609" s="9"/>
      <c r="F2609" s="9"/>
      <c r="G2609" s="9"/>
      <c r="H2609" s="9"/>
      <c r="I2609" s="9"/>
      <c r="J2609" s="9"/>
      <c r="K2609" s="9"/>
      <c r="L2609" s="9"/>
      <c r="M2609" s="9"/>
      <c r="N2609" s="9"/>
      <c r="O2609" s="9"/>
      <c r="P2609" s="9"/>
      <c r="Q2609" s="9"/>
      <c r="R2609" s="9"/>
      <c r="S2609" s="9"/>
      <c r="T2609" s="9"/>
      <c r="U2609" s="9"/>
      <c r="V2609" s="9"/>
      <c r="W2609" s="9"/>
      <c r="X2609" s="9"/>
      <c r="Y2609" s="9"/>
      <c r="Z2609" s="9"/>
      <c r="AA2609" s="9"/>
      <c r="AB2609" s="9"/>
      <c r="AC2609" s="9"/>
      <c r="AD2609" s="9"/>
      <c r="AE2609" s="9"/>
      <c r="AF2609" s="9"/>
      <c r="AG2609" s="9"/>
      <c r="AH2609" s="9"/>
      <c r="AI2609" s="9"/>
      <c r="AJ2609" s="9"/>
      <c r="AK2609" s="9"/>
      <c r="AL2609" s="9"/>
      <c r="AM2609" s="9"/>
      <c r="AN2609" s="9"/>
      <c r="AO2609" s="9"/>
      <c r="AP2609" s="9"/>
      <c r="AQ2609" s="9"/>
      <c r="AR2609" s="9"/>
      <c r="AS2609" s="9"/>
      <c r="AT2609" s="9"/>
      <c r="AU2609" s="9"/>
      <c r="AV2609" s="9"/>
      <c r="AW2609" s="9"/>
      <c r="AX2609" s="9"/>
      <c r="AY2609" s="9"/>
      <c r="AZ2609" s="9"/>
      <c r="BA2609" s="9"/>
      <c r="BB2609" s="9"/>
      <c r="BC2609" s="9"/>
      <c r="BD2609" s="9"/>
      <c r="BE2609" s="9"/>
      <c r="BF2609" s="9"/>
      <c r="BG2609" s="9"/>
      <c r="BH2609" s="9"/>
      <c r="BI2609" s="9"/>
      <c r="BJ2609" s="9"/>
      <c r="BK2609" s="9"/>
      <c r="BL2609" s="9"/>
      <c r="BM2609" s="9"/>
      <c r="BN2609" s="9"/>
      <c r="BO2609" s="9"/>
      <c r="BP2609" s="9"/>
      <c r="BQ2609" s="9"/>
      <c r="BR2609" s="9"/>
      <c r="BS2609" s="9"/>
      <c r="BT2609" s="9"/>
      <c r="BU2609" s="9"/>
      <c r="BV2609" s="9"/>
      <c r="BW2609" s="9"/>
      <c r="BX2609" s="9"/>
      <c r="BY2609" s="9"/>
      <c r="BZ2609" s="9"/>
      <c r="CA2609" s="9"/>
      <c r="CB2609" s="9"/>
      <c r="CC2609" s="9"/>
      <c r="CD2609" s="9"/>
      <c r="CE2609" s="9"/>
      <c r="CF2609" s="9"/>
      <c r="CG2609" s="9"/>
      <c r="CH2609" s="9"/>
      <c r="CI2609" s="9"/>
      <c r="CJ2609" s="9"/>
    </row>
    <row r="2610" spans="1:88" hidden="1">
      <c r="A2610" s="9"/>
      <c r="B2610" s="9"/>
      <c r="C2610" s="9"/>
      <c r="D2610" s="9"/>
      <c r="E2610" s="9"/>
      <c r="F2610" s="9"/>
      <c r="G2610" s="9"/>
      <c r="H2610" s="9"/>
      <c r="I2610" s="9"/>
      <c r="J2610" s="9"/>
      <c r="K2610" s="9"/>
      <c r="L2610" s="9"/>
      <c r="M2610" s="9"/>
      <c r="N2610" s="9"/>
      <c r="O2610" s="9"/>
      <c r="P2610" s="9"/>
      <c r="Q2610" s="9"/>
      <c r="R2610" s="9"/>
      <c r="S2610" s="9"/>
      <c r="T2610" s="9"/>
      <c r="U2610" s="9"/>
      <c r="V2610" s="9"/>
      <c r="W2610" s="9"/>
      <c r="X2610" s="9"/>
      <c r="Y2610" s="9"/>
      <c r="Z2610" s="9"/>
      <c r="AA2610" s="9"/>
      <c r="AB2610" s="9"/>
      <c r="AC2610" s="9"/>
      <c r="AD2610" s="9"/>
      <c r="AE2610" s="9"/>
      <c r="AF2610" s="9"/>
      <c r="AG2610" s="9"/>
      <c r="AH2610" s="9"/>
      <c r="AI2610" s="9"/>
      <c r="AJ2610" s="9"/>
      <c r="AK2610" s="9"/>
      <c r="AL2610" s="9"/>
      <c r="AM2610" s="9"/>
      <c r="AN2610" s="9"/>
      <c r="AO2610" s="9"/>
      <c r="AP2610" s="9"/>
      <c r="AQ2610" s="9"/>
      <c r="AR2610" s="9"/>
      <c r="AS2610" s="9"/>
      <c r="AT2610" s="9"/>
      <c r="AU2610" s="9"/>
      <c r="AV2610" s="9"/>
      <c r="AW2610" s="9"/>
      <c r="AX2610" s="9"/>
      <c r="AY2610" s="9"/>
      <c r="AZ2610" s="9"/>
      <c r="BA2610" s="9"/>
      <c r="BB2610" s="9"/>
      <c r="BC2610" s="9"/>
      <c r="BD2610" s="9"/>
      <c r="BE2610" s="9"/>
      <c r="BF2610" s="9"/>
      <c r="BG2610" s="9"/>
      <c r="BH2610" s="9"/>
      <c r="BI2610" s="9"/>
      <c r="BJ2610" s="9"/>
      <c r="BK2610" s="9"/>
      <c r="BL2610" s="9"/>
      <c r="BM2610" s="9"/>
      <c r="BN2610" s="9"/>
      <c r="BO2610" s="9"/>
      <c r="BP2610" s="9"/>
      <c r="BQ2610" s="9"/>
      <c r="BR2610" s="9"/>
      <c r="BS2610" s="9"/>
      <c r="BT2610" s="9"/>
      <c r="BU2610" s="9"/>
      <c r="BV2610" s="9"/>
      <c r="BW2610" s="9"/>
      <c r="BX2610" s="9"/>
      <c r="BY2610" s="9"/>
      <c r="BZ2610" s="9"/>
      <c r="CA2610" s="9"/>
      <c r="CB2610" s="9"/>
      <c r="CC2610" s="9"/>
      <c r="CD2610" s="9"/>
      <c r="CE2610" s="9"/>
      <c r="CF2610" s="9"/>
      <c r="CG2610" s="9"/>
      <c r="CH2610" s="9"/>
      <c r="CI2610" s="9"/>
      <c r="CJ2610" s="9"/>
    </row>
    <row r="2611" spans="1:88" hidden="1">
      <c r="A2611" s="9"/>
      <c r="B2611" s="9"/>
      <c r="C2611" s="9"/>
      <c r="D2611" s="9"/>
      <c r="E2611" s="9"/>
      <c r="F2611" s="9"/>
      <c r="G2611" s="9"/>
      <c r="H2611" s="9"/>
      <c r="I2611" s="9"/>
      <c r="J2611" s="9"/>
      <c r="K2611" s="9"/>
      <c r="L2611" s="9"/>
      <c r="M2611" s="9"/>
      <c r="N2611" s="9"/>
      <c r="O2611" s="9"/>
      <c r="P2611" s="9"/>
      <c r="Q2611" s="9"/>
      <c r="R2611" s="9"/>
      <c r="S2611" s="9"/>
      <c r="T2611" s="9"/>
      <c r="U2611" s="9"/>
      <c r="V2611" s="9"/>
      <c r="W2611" s="9"/>
      <c r="X2611" s="9"/>
      <c r="Y2611" s="9"/>
      <c r="Z2611" s="9"/>
      <c r="AA2611" s="9"/>
      <c r="AB2611" s="9"/>
      <c r="AC2611" s="9"/>
      <c r="AD2611" s="9"/>
      <c r="AE2611" s="9"/>
      <c r="AF2611" s="9"/>
      <c r="AG2611" s="9"/>
      <c r="AH2611" s="9"/>
      <c r="AI2611" s="9"/>
      <c r="AJ2611" s="9"/>
      <c r="AK2611" s="9"/>
      <c r="AL2611" s="9"/>
      <c r="AM2611" s="9"/>
      <c r="AN2611" s="9"/>
      <c r="AO2611" s="9"/>
      <c r="AP2611" s="9"/>
      <c r="AQ2611" s="9"/>
      <c r="AR2611" s="9"/>
      <c r="AS2611" s="9"/>
      <c r="AT2611" s="9"/>
      <c r="AU2611" s="9"/>
      <c r="AV2611" s="9"/>
      <c r="AW2611" s="9"/>
      <c r="AX2611" s="9"/>
      <c r="AY2611" s="9"/>
      <c r="AZ2611" s="9"/>
      <c r="BA2611" s="9"/>
      <c r="BB2611" s="9"/>
      <c r="BC2611" s="9"/>
      <c r="BD2611" s="9"/>
      <c r="BE2611" s="9"/>
      <c r="BF2611" s="9"/>
      <c r="BG2611" s="9"/>
      <c r="BH2611" s="9"/>
      <c r="BI2611" s="9"/>
      <c r="BJ2611" s="9"/>
      <c r="BK2611" s="9"/>
      <c r="BL2611" s="9"/>
      <c r="BM2611" s="9"/>
      <c r="BN2611" s="9"/>
      <c r="BO2611" s="9"/>
      <c r="BP2611" s="9"/>
      <c r="BQ2611" s="9"/>
      <c r="BR2611" s="9"/>
      <c r="BS2611" s="9"/>
      <c r="BT2611" s="9"/>
      <c r="BU2611" s="9"/>
      <c r="BV2611" s="9"/>
      <c r="BW2611" s="9"/>
      <c r="BX2611" s="9"/>
      <c r="BY2611" s="9"/>
      <c r="BZ2611" s="9"/>
      <c r="CA2611" s="9"/>
      <c r="CB2611" s="9"/>
      <c r="CC2611" s="9"/>
      <c r="CD2611" s="9"/>
      <c r="CE2611" s="9"/>
      <c r="CF2611" s="9"/>
      <c r="CG2611" s="9"/>
      <c r="CH2611" s="9"/>
      <c r="CI2611" s="9"/>
      <c r="CJ2611" s="9"/>
    </row>
    <row r="2612" spans="1:88" hidden="1">
      <c r="A2612" s="9"/>
      <c r="B2612" s="9"/>
      <c r="C2612" s="9"/>
      <c r="D2612" s="9"/>
      <c r="E2612" s="9"/>
      <c r="F2612" s="9"/>
      <c r="G2612" s="9"/>
      <c r="H2612" s="9"/>
      <c r="I2612" s="9"/>
      <c r="J2612" s="9"/>
      <c r="K2612" s="9"/>
      <c r="L2612" s="9"/>
      <c r="M2612" s="9"/>
      <c r="N2612" s="9"/>
      <c r="O2612" s="9"/>
      <c r="P2612" s="9"/>
      <c r="Q2612" s="9"/>
      <c r="R2612" s="9"/>
      <c r="S2612" s="9"/>
      <c r="T2612" s="9"/>
      <c r="U2612" s="9"/>
      <c r="V2612" s="9"/>
      <c r="W2612" s="9"/>
      <c r="X2612" s="9"/>
      <c r="Y2612" s="9"/>
      <c r="Z2612" s="9"/>
      <c r="AA2612" s="9"/>
      <c r="AB2612" s="9"/>
      <c r="AC2612" s="9"/>
      <c r="AD2612" s="9"/>
      <c r="AE2612" s="9"/>
      <c r="AF2612" s="9"/>
      <c r="AG2612" s="9"/>
      <c r="AH2612" s="9"/>
      <c r="AI2612" s="9"/>
      <c r="AJ2612" s="9"/>
      <c r="AK2612" s="9"/>
      <c r="AL2612" s="9"/>
      <c r="AM2612" s="9"/>
      <c r="AN2612" s="9"/>
      <c r="AO2612" s="9"/>
      <c r="AP2612" s="9"/>
      <c r="AQ2612" s="9"/>
      <c r="AR2612" s="9"/>
      <c r="AS2612" s="9"/>
      <c r="AT2612" s="9"/>
      <c r="AU2612" s="9"/>
      <c r="AV2612" s="9"/>
      <c r="AW2612" s="9"/>
      <c r="AX2612" s="9"/>
      <c r="AY2612" s="9"/>
      <c r="AZ2612" s="9"/>
      <c r="BA2612" s="9"/>
      <c r="BB2612" s="9"/>
      <c r="BC2612" s="9"/>
      <c r="BD2612" s="9"/>
      <c r="BE2612" s="9"/>
      <c r="BF2612" s="9"/>
      <c r="BG2612" s="9"/>
      <c r="BH2612" s="9"/>
      <c r="BI2612" s="9"/>
      <c r="BJ2612" s="9"/>
      <c r="BK2612" s="9"/>
      <c r="BL2612" s="9"/>
      <c r="BM2612" s="9"/>
      <c r="BN2612" s="9"/>
      <c r="BO2612" s="9"/>
      <c r="BP2612" s="9"/>
      <c r="BQ2612" s="9"/>
      <c r="BR2612" s="9"/>
      <c r="BS2612" s="9"/>
      <c r="BT2612" s="9"/>
      <c r="BU2612" s="9"/>
      <c r="BV2612" s="9"/>
      <c r="BW2612" s="9"/>
      <c r="BX2612" s="9"/>
      <c r="BY2612" s="9"/>
      <c r="BZ2612" s="9"/>
      <c r="CA2612" s="9"/>
      <c r="CB2612" s="9"/>
      <c r="CC2612" s="9"/>
      <c r="CD2612" s="9"/>
      <c r="CE2612" s="9"/>
      <c r="CF2612" s="9"/>
      <c r="CG2612" s="9"/>
      <c r="CH2612" s="9"/>
      <c r="CI2612" s="9"/>
      <c r="CJ2612" s="9"/>
    </row>
    <row r="2613" spans="1:88" hidden="1">
      <c r="A2613" s="9"/>
      <c r="B2613" s="9"/>
      <c r="C2613" s="9"/>
      <c r="D2613" s="9"/>
      <c r="E2613" s="9"/>
      <c r="F2613" s="9"/>
      <c r="G2613" s="9"/>
      <c r="H2613" s="9"/>
      <c r="I2613" s="9"/>
      <c r="J2613" s="9"/>
      <c r="K2613" s="9"/>
      <c r="L2613" s="9"/>
      <c r="M2613" s="9"/>
      <c r="N2613" s="9"/>
      <c r="O2613" s="9"/>
      <c r="P2613" s="9"/>
      <c r="Q2613" s="9"/>
      <c r="R2613" s="9"/>
      <c r="S2613" s="9"/>
      <c r="T2613" s="9"/>
      <c r="U2613" s="9"/>
      <c r="V2613" s="9"/>
      <c r="W2613" s="9"/>
      <c r="X2613" s="9"/>
      <c r="Y2613" s="9"/>
      <c r="Z2613" s="9"/>
      <c r="AA2613" s="9"/>
      <c r="AB2613" s="9"/>
      <c r="AC2613" s="9"/>
      <c r="AD2613" s="9"/>
      <c r="AE2613" s="9"/>
      <c r="AF2613" s="9"/>
      <c r="AG2613" s="9"/>
      <c r="AH2613" s="9"/>
      <c r="AI2613" s="9"/>
      <c r="AJ2613" s="9"/>
      <c r="AK2613" s="9"/>
      <c r="AL2613" s="9"/>
      <c r="AM2613" s="9"/>
      <c r="AN2613" s="9"/>
      <c r="AO2613" s="9"/>
      <c r="AP2613" s="9"/>
      <c r="AQ2613" s="9"/>
      <c r="AR2613" s="9"/>
      <c r="AS2613" s="9"/>
      <c r="AT2613" s="9"/>
      <c r="AU2613" s="9"/>
      <c r="AV2613" s="9"/>
      <c r="AW2613" s="9"/>
      <c r="AX2613" s="9"/>
      <c r="AY2613" s="9"/>
      <c r="AZ2613" s="9"/>
      <c r="BA2613" s="9"/>
      <c r="BB2613" s="9"/>
      <c r="BC2613" s="9"/>
      <c r="BD2613" s="9"/>
      <c r="BE2613" s="9"/>
      <c r="BF2613" s="9"/>
      <c r="BG2613" s="9"/>
      <c r="BH2613" s="9"/>
      <c r="BI2613" s="9"/>
      <c r="BJ2613" s="9"/>
      <c r="BK2613" s="9"/>
      <c r="BL2613" s="9"/>
      <c r="BM2613" s="9"/>
      <c r="BN2613" s="9"/>
      <c r="BO2613" s="9"/>
      <c r="BP2613" s="9"/>
      <c r="BQ2613" s="9"/>
      <c r="BR2613" s="9"/>
      <c r="BS2613" s="9"/>
      <c r="BT2613" s="9"/>
      <c r="BU2613" s="9"/>
      <c r="BV2613" s="9"/>
      <c r="BW2613" s="9"/>
      <c r="BX2613" s="9"/>
      <c r="BY2613" s="9"/>
      <c r="BZ2613" s="9"/>
      <c r="CA2613" s="9"/>
      <c r="CB2613" s="9"/>
      <c r="CC2613" s="9"/>
      <c r="CD2613" s="9"/>
      <c r="CE2613" s="9"/>
      <c r="CF2613" s="9"/>
      <c r="CG2613" s="9"/>
      <c r="CH2613" s="9"/>
      <c r="CI2613" s="9"/>
      <c r="CJ2613" s="9"/>
    </row>
    <row r="2614" spans="1:88" hidden="1">
      <c r="A2614" s="9"/>
      <c r="B2614" s="9"/>
      <c r="C2614" s="9"/>
      <c r="D2614" s="9"/>
      <c r="E2614" s="9"/>
      <c r="F2614" s="9"/>
      <c r="G2614" s="9"/>
      <c r="H2614" s="9"/>
      <c r="I2614" s="9"/>
      <c r="J2614" s="9"/>
      <c r="K2614" s="9"/>
      <c r="L2614" s="9"/>
      <c r="M2614" s="9"/>
      <c r="N2614" s="9"/>
      <c r="O2614" s="9"/>
      <c r="P2614" s="9"/>
      <c r="Q2614" s="9"/>
      <c r="R2614" s="9"/>
      <c r="S2614" s="9"/>
      <c r="T2614" s="9"/>
      <c r="U2614" s="9"/>
      <c r="V2614" s="9"/>
      <c r="W2614" s="9"/>
      <c r="X2614" s="9"/>
      <c r="Y2614" s="9"/>
      <c r="Z2614" s="9"/>
      <c r="AA2614" s="9"/>
      <c r="AB2614" s="9"/>
      <c r="AC2614" s="9"/>
      <c r="AD2614" s="9"/>
      <c r="AE2614" s="9"/>
      <c r="AF2614" s="9"/>
      <c r="AG2614" s="9"/>
      <c r="AH2614" s="9"/>
      <c r="AI2614" s="9"/>
      <c r="AJ2614" s="9"/>
      <c r="AK2614" s="9"/>
      <c r="AL2614" s="9"/>
      <c r="AM2614" s="9"/>
      <c r="AN2614" s="9"/>
      <c r="AO2614" s="9"/>
      <c r="AP2614" s="9"/>
      <c r="AQ2614" s="9"/>
      <c r="AR2614" s="9"/>
      <c r="AS2614" s="9"/>
      <c r="AT2614" s="9"/>
      <c r="AU2614" s="9"/>
      <c r="AV2614" s="9"/>
      <c r="AW2614" s="9"/>
      <c r="AX2614" s="9"/>
      <c r="AY2614" s="9"/>
      <c r="AZ2614" s="9"/>
      <c r="BA2614" s="9"/>
      <c r="BB2614" s="9"/>
      <c r="BC2614" s="9"/>
      <c r="BD2614" s="9"/>
      <c r="BE2614" s="9"/>
      <c r="BF2614" s="9"/>
      <c r="BG2614" s="9"/>
      <c r="BH2614" s="9"/>
      <c r="BI2614" s="9"/>
      <c r="BJ2614" s="9"/>
      <c r="BK2614" s="9"/>
      <c r="BL2614" s="9"/>
      <c r="BM2614" s="9"/>
      <c r="BN2614" s="9"/>
      <c r="BO2614" s="9"/>
      <c r="BP2614" s="9"/>
      <c r="BQ2614" s="9"/>
      <c r="BR2614" s="9"/>
      <c r="BS2614" s="9"/>
      <c r="BT2614" s="9"/>
      <c r="BU2614" s="9"/>
      <c r="BV2614" s="9"/>
      <c r="BW2614" s="9"/>
      <c r="BX2614" s="9"/>
      <c r="BY2614" s="9"/>
      <c r="BZ2614" s="9"/>
      <c r="CA2614" s="9"/>
      <c r="CB2614" s="9"/>
      <c r="CC2614" s="9"/>
      <c r="CD2614" s="9"/>
      <c r="CE2614" s="9"/>
      <c r="CF2614" s="9"/>
      <c r="CG2614" s="9"/>
      <c r="CH2614" s="9"/>
      <c r="CI2614" s="9"/>
      <c r="CJ2614" s="9"/>
    </row>
    <row r="2615" spans="1:88" hidden="1">
      <c r="A2615" s="9"/>
      <c r="B2615" s="9"/>
      <c r="C2615" s="9"/>
      <c r="D2615" s="9"/>
      <c r="E2615" s="9"/>
      <c r="F2615" s="9"/>
      <c r="G2615" s="9"/>
      <c r="H2615" s="9"/>
      <c r="I2615" s="9"/>
      <c r="J2615" s="9"/>
      <c r="K2615" s="9"/>
      <c r="L2615" s="9"/>
      <c r="M2615" s="9"/>
      <c r="N2615" s="9"/>
      <c r="O2615" s="9"/>
      <c r="P2615" s="9"/>
      <c r="Q2615" s="9"/>
      <c r="R2615" s="9"/>
      <c r="S2615" s="9"/>
      <c r="T2615" s="9"/>
      <c r="U2615" s="9"/>
      <c r="V2615" s="9"/>
      <c r="W2615" s="9"/>
      <c r="X2615" s="9"/>
      <c r="Y2615" s="9"/>
      <c r="Z2615" s="9"/>
      <c r="AA2615" s="9"/>
      <c r="AB2615" s="9"/>
      <c r="AC2615" s="9"/>
      <c r="AD2615" s="9"/>
      <c r="AE2615" s="9"/>
      <c r="AF2615" s="9"/>
      <c r="AG2615" s="9"/>
      <c r="AH2615" s="9"/>
      <c r="AI2615" s="9"/>
      <c r="AJ2615" s="9"/>
      <c r="AK2615" s="9"/>
      <c r="AL2615" s="9"/>
      <c r="AM2615" s="9"/>
      <c r="AN2615" s="9"/>
      <c r="AO2615" s="9"/>
      <c r="AP2615" s="9"/>
      <c r="AQ2615" s="9"/>
      <c r="AR2615" s="9"/>
      <c r="AS2615" s="9"/>
      <c r="AT2615" s="9"/>
      <c r="AU2615" s="9"/>
      <c r="AV2615" s="9"/>
      <c r="AW2615" s="9"/>
      <c r="AX2615" s="9"/>
      <c r="AY2615" s="9"/>
      <c r="AZ2615" s="9"/>
      <c r="BA2615" s="9"/>
      <c r="BB2615" s="9"/>
      <c r="BC2615" s="9"/>
      <c r="BD2615" s="9"/>
      <c r="BE2615" s="9"/>
      <c r="BF2615" s="9"/>
      <c r="BG2615" s="9"/>
      <c r="BH2615" s="9"/>
      <c r="BI2615" s="9"/>
      <c r="BJ2615" s="9"/>
      <c r="BK2615" s="9"/>
      <c r="BL2615" s="9"/>
      <c r="BM2615" s="9"/>
      <c r="BN2615" s="9"/>
      <c r="BO2615" s="9"/>
      <c r="BP2615" s="9"/>
      <c r="BQ2615" s="9"/>
      <c r="BR2615" s="9"/>
      <c r="BS2615" s="9"/>
      <c r="BT2615" s="9"/>
      <c r="BU2615" s="9"/>
      <c r="BV2615" s="9"/>
      <c r="BW2615" s="9"/>
      <c r="BX2615" s="9"/>
      <c r="BY2615" s="9"/>
      <c r="BZ2615" s="9"/>
      <c r="CA2615" s="9"/>
      <c r="CB2615" s="9"/>
      <c r="CC2615" s="9"/>
      <c r="CD2615" s="9"/>
      <c r="CE2615" s="9"/>
      <c r="CF2615" s="9"/>
      <c r="CG2615" s="9"/>
      <c r="CH2615" s="9"/>
      <c r="CI2615" s="9"/>
      <c r="CJ2615" s="9"/>
    </row>
    <row r="2616" spans="1:88" hidden="1">
      <c r="A2616" s="9"/>
      <c r="B2616" s="9"/>
      <c r="C2616" s="9"/>
      <c r="D2616" s="9"/>
      <c r="E2616" s="9"/>
      <c r="F2616" s="9"/>
      <c r="G2616" s="9"/>
      <c r="H2616" s="9"/>
      <c r="I2616" s="9"/>
      <c r="J2616" s="9"/>
      <c r="K2616" s="9"/>
      <c r="L2616" s="9"/>
      <c r="M2616" s="9"/>
      <c r="N2616" s="9"/>
      <c r="O2616" s="9"/>
      <c r="P2616" s="9"/>
      <c r="Q2616" s="9"/>
      <c r="R2616" s="9"/>
      <c r="S2616" s="9"/>
      <c r="T2616" s="9"/>
      <c r="U2616" s="9"/>
      <c r="V2616" s="9"/>
      <c r="W2616" s="9"/>
      <c r="X2616" s="9"/>
      <c r="Y2616" s="9"/>
      <c r="Z2616" s="9"/>
      <c r="AA2616" s="9"/>
      <c r="AB2616" s="9"/>
      <c r="AC2616" s="9"/>
      <c r="AD2616" s="9"/>
      <c r="AE2616" s="9"/>
      <c r="AF2616" s="9"/>
      <c r="AG2616" s="9"/>
      <c r="AH2616" s="9"/>
      <c r="AI2616" s="9"/>
      <c r="AJ2616" s="9"/>
      <c r="AK2616" s="9"/>
      <c r="AL2616" s="9"/>
      <c r="AM2616" s="9"/>
      <c r="AN2616" s="9"/>
      <c r="AO2616" s="9"/>
      <c r="AP2616" s="9"/>
      <c r="AQ2616" s="9"/>
      <c r="AR2616" s="9"/>
      <c r="AS2616" s="9"/>
      <c r="AT2616" s="9"/>
      <c r="AU2616" s="9"/>
      <c r="AV2616" s="9"/>
      <c r="AW2616" s="9"/>
      <c r="AX2616" s="9"/>
      <c r="AY2616" s="9"/>
      <c r="AZ2616" s="9"/>
      <c r="BA2616" s="9"/>
      <c r="BB2616" s="9"/>
      <c r="BC2616" s="9"/>
      <c r="BD2616" s="9"/>
      <c r="BE2616" s="9"/>
      <c r="BF2616" s="9"/>
      <c r="BG2616" s="9"/>
      <c r="BH2616" s="9"/>
      <c r="BI2616" s="9"/>
      <c r="BJ2616" s="9"/>
      <c r="BK2616" s="9"/>
      <c r="BL2616" s="9"/>
      <c r="BM2616" s="9"/>
      <c r="BN2616" s="9"/>
      <c r="BO2616" s="9"/>
      <c r="BP2616" s="9"/>
      <c r="BQ2616" s="9"/>
      <c r="BR2616" s="9"/>
      <c r="BS2616" s="9"/>
      <c r="BT2616" s="9"/>
      <c r="BU2616" s="9"/>
      <c r="BV2616" s="9"/>
      <c r="BW2616" s="9"/>
      <c r="BX2616" s="9"/>
      <c r="BY2616" s="9"/>
      <c r="BZ2616" s="9"/>
      <c r="CA2616" s="9"/>
      <c r="CB2616" s="9"/>
      <c r="CC2616" s="9"/>
      <c r="CD2616" s="9"/>
      <c r="CE2616" s="9"/>
      <c r="CF2616" s="9"/>
      <c r="CG2616" s="9"/>
      <c r="CH2616" s="9"/>
      <c r="CI2616" s="9"/>
      <c r="CJ2616" s="9"/>
    </row>
    <row r="2617" spans="1:88" hidden="1">
      <c r="A2617" s="9"/>
      <c r="B2617" s="9"/>
      <c r="C2617" s="9"/>
      <c r="D2617" s="9"/>
      <c r="E2617" s="9"/>
      <c r="F2617" s="9"/>
      <c r="G2617" s="9"/>
      <c r="H2617" s="9"/>
      <c r="I2617" s="9"/>
      <c r="J2617" s="9"/>
      <c r="K2617" s="9"/>
      <c r="L2617" s="9"/>
      <c r="M2617" s="9"/>
      <c r="N2617" s="9"/>
      <c r="O2617" s="9"/>
      <c r="P2617" s="9"/>
      <c r="Q2617" s="9"/>
      <c r="R2617" s="9"/>
      <c r="S2617" s="9"/>
      <c r="T2617" s="9"/>
      <c r="U2617" s="9"/>
      <c r="V2617" s="9"/>
      <c r="W2617" s="9"/>
      <c r="X2617" s="9"/>
      <c r="Y2617" s="9"/>
      <c r="Z2617" s="9"/>
      <c r="AA2617" s="9"/>
      <c r="AB2617" s="9"/>
      <c r="AC2617" s="9"/>
      <c r="AD2617" s="9"/>
      <c r="AE2617" s="9"/>
      <c r="AF2617" s="9"/>
      <c r="AG2617" s="9"/>
      <c r="AH2617" s="9"/>
      <c r="AI2617" s="9"/>
      <c r="AJ2617" s="9"/>
      <c r="AK2617" s="9"/>
      <c r="AL2617" s="9"/>
      <c r="AM2617" s="9"/>
      <c r="AN2617" s="9"/>
      <c r="AO2617" s="9"/>
      <c r="AP2617" s="9"/>
      <c r="AQ2617" s="9"/>
      <c r="AR2617" s="9"/>
      <c r="AS2617" s="9"/>
      <c r="AT2617" s="9"/>
      <c r="AU2617" s="9"/>
      <c r="AV2617" s="9"/>
      <c r="AW2617" s="9"/>
      <c r="AX2617" s="9"/>
      <c r="AY2617" s="9"/>
      <c r="AZ2617" s="9"/>
      <c r="BA2617" s="9"/>
      <c r="BB2617" s="9"/>
      <c r="BC2617" s="9"/>
      <c r="BD2617" s="9"/>
      <c r="BE2617" s="9"/>
      <c r="BF2617" s="9"/>
      <c r="BG2617" s="9"/>
      <c r="BH2617" s="9"/>
      <c r="BI2617" s="9"/>
      <c r="BJ2617" s="9"/>
      <c r="BK2617" s="9"/>
      <c r="BL2617" s="9"/>
      <c r="BM2617" s="9"/>
      <c r="BN2617" s="9"/>
      <c r="BO2617" s="9"/>
      <c r="BP2617" s="9"/>
      <c r="BQ2617" s="9"/>
      <c r="BR2617" s="9"/>
      <c r="BS2617" s="9"/>
      <c r="BT2617" s="9"/>
      <c r="BU2617" s="9"/>
      <c r="BV2617" s="9"/>
      <c r="BW2617" s="9"/>
      <c r="BX2617" s="9"/>
      <c r="BY2617" s="9"/>
      <c r="BZ2617" s="9"/>
      <c r="CA2617" s="9"/>
      <c r="CB2617" s="9"/>
      <c r="CC2617" s="9"/>
      <c r="CD2617" s="9"/>
      <c r="CE2617" s="9"/>
      <c r="CF2617" s="9"/>
      <c r="CG2617" s="9"/>
      <c r="CH2617" s="9"/>
      <c r="CI2617" s="9"/>
      <c r="CJ2617" s="9"/>
    </row>
    <row r="2618" spans="1:88" hidden="1">
      <c r="A2618" s="9"/>
      <c r="B2618" s="9"/>
      <c r="C2618" s="9"/>
      <c r="D2618" s="9"/>
      <c r="E2618" s="9"/>
      <c r="F2618" s="9"/>
      <c r="G2618" s="9"/>
      <c r="H2618" s="9"/>
      <c r="I2618" s="9"/>
      <c r="J2618" s="9"/>
      <c r="K2618" s="9"/>
      <c r="L2618" s="9"/>
      <c r="M2618" s="9"/>
      <c r="N2618" s="9"/>
      <c r="O2618" s="9"/>
      <c r="P2618" s="9"/>
      <c r="Q2618" s="9"/>
      <c r="R2618" s="9"/>
      <c r="S2618" s="9"/>
      <c r="T2618" s="9"/>
      <c r="U2618" s="9"/>
      <c r="V2618" s="9"/>
      <c r="W2618" s="9"/>
      <c r="X2618" s="9"/>
      <c r="Y2618" s="9"/>
      <c r="Z2618" s="9"/>
      <c r="AA2618" s="9"/>
      <c r="AB2618" s="9"/>
      <c r="AC2618" s="9"/>
      <c r="AD2618" s="9"/>
      <c r="AE2618" s="9"/>
      <c r="AF2618" s="9"/>
      <c r="AG2618" s="9"/>
      <c r="AH2618" s="9"/>
      <c r="AI2618" s="9"/>
      <c r="AJ2618" s="9"/>
      <c r="AK2618" s="9"/>
      <c r="AL2618" s="9"/>
      <c r="AM2618" s="9"/>
      <c r="AN2618" s="9"/>
      <c r="AO2618" s="9"/>
      <c r="AP2618" s="9"/>
      <c r="AQ2618" s="9"/>
      <c r="AR2618" s="9"/>
      <c r="AS2618" s="9"/>
      <c r="AT2618" s="9"/>
      <c r="AU2618" s="9"/>
      <c r="AV2618" s="9"/>
      <c r="AW2618" s="9"/>
      <c r="AX2618" s="9"/>
      <c r="AY2618" s="9"/>
      <c r="AZ2618" s="9"/>
      <c r="BA2618" s="9"/>
      <c r="BB2618" s="9"/>
      <c r="BC2618" s="9"/>
      <c r="BD2618" s="9"/>
      <c r="BE2618" s="9"/>
      <c r="BF2618" s="9"/>
      <c r="BG2618" s="9"/>
      <c r="BH2618" s="9"/>
      <c r="BI2618" s="9"/>
      <c r="BJ2618" s="9"/>
      <c r="BK2618" s="9"/>
      <c r="BL2618" s="9"/>
      <c r="BM2618" s="9"/>
      <c r="BN2618" s="9"/>
      <c r="BO2618" s="9"/>
      <c r="BP2618" s="9"/>
      <c r="BQ2618" s="9"/>
      <c r="BR2618" s="9"/>
      <c r="BS2618" s="9"/>
      <c r="BT2618" s="9"/>
      <c r="BU2618" s="9"/>
      <c r="BV2618" s="9"/>
      <c r="BW2618" s="9"/>
      <c r="BX2618" s="9"/>
      <c r="BY2618" s="9"/>
      <c r="BZ2618" s="9"/>
      <c r="CA2618" s="9"/>
      <c r="CB2618" s="9"/>
      <c r="CC2618" s="9"/>
      <c r="CD2618" s="9"/>
      <c r="CE2618" s="9"/>
      <c r="CF2618" s="9"/>
      <c r="CG2618" s="9"/>
      <c r="CH2618" s="9"/>
      <c r="CI2618" s="9"/>
      <c r="CJ2618" s="9"/>
    </row>
    <row r="2619" spans="1:88" hidden="1">
      <c r="A2619" s="9"/>
      <c r="B2619" s="9"/>
      <c r="C2619" s="9"/>
      <c r="D2619" s="9"/>
      <c r="E2619" s="9"/>
      <c r="F2619" s="9"/>
      <c r="G2619" s="9"/>
      <c r="H2619" s="9"/>
      <c r="I2619" s="9"/>
      <c r="J2619" s="9"/>
      <c r="K2619" s="9"/>
      <c r="L2619" s="9"/>
      <c r="M2619" s="9"/>
      <c r="N2619" s="9"/>
      <c r="O2619" s="9"/>
      <c r="P2619" s="9"/>
      <c r="Q2619" s="9"/>
      <c r="R2619" s="9"/>
      <c r="S2619" s="9"/>
      <c r="T2619" s="9"/>
      <c r="U2619" s="9"/>
      <c r="V2619" s="9"/>
      <c r="W2619" s="9"/>
      <c r="X2619" s="9"/>
      <c r="Y2619" s="9"/>
      <c r="Z2619" s="9"/>
      <c r="AA2619" s="9"/>
      <c r="AB2619" s="9"/>
      <c r="AC2619" s="9"/>
      <c r="AD2619" s="9"/>
      <c r="AE2619" s="9"/>
      <c r="AF2619" s="9"/>
      <c r="AG2619" s="9"/>
      <c r="AH2619" s="9"/>
      <c r="AI2619" s="9"/>
      <c r="AJ2619" s="9"/>
      <c r="AK2619" s="9"/>
      <c r="AL2619" s="9"/>
      <c r="AM2619" s="9"/>
      <c r="AN2619" s="9"/>
      <c r="AO2619" s="9"/>
      <c r="AP2619" s="9"/>
      <c r="AQ2619" s="9"/>
      <c r="AR2619" s="9"/>
      <c r="AS2619" s="9"/>
      <c r="AT2619" s="9"/>
      <c r="AU2619" s="9"/>
      <c r="AV2619" s="9"/>
      <c r="AW2619" s="9"/>
      <c r="AX2619" s="9"/>
      <c r="AY2619" s="9"/>
      <c r="AZ2619" s="9"/>
      <c r="BA2619" s="9"/>
      <c r="BB2619" s="9"/>
      <c r="BC2619" s="9"/>
      <c r="BD2619" s="9"/>
      <c r="BE2619" s="9"/>
      <c r="BF2619" s="9"/>
      <c r="BG2619" s="9"/>
      <c r="BH2619" s="9"/>
      <c r="BI2619" s="9"/>
      <c r="BJ2619" s="9"/>
      <c r="BK2619" s="9"/>
      <c r="BL2619" s="9"/>
      <c r="BM2619" s="9"/>
      <c r="BN2619" s="9"/>
      <c r="BO2619" s="9"/>
      <c r="BP2619" s="9"/>
      <c r="BQ2619" s="9"/>
      <c r="BR2619" s="9"/>
      <c r="BS2619" s="9"/>
      <c r="BT2619" s="9"/>
      <c r="BU2619" s="9"/>
      <c r="BV2619" s="9"/>
      <c r="BW2619" s="9"/>
      <c r="BX2619" s="9"/>
      <c r="BY2619" s="9"/>
      <c r="BZ2619" s="9"/>
      <c r="CA2619" s="9"/>
      <c r="CB2619" s="9"/>
      <c r="CC2619" s="9"/>
      <c r="CD2619" s="9"/>
      <c r="CE2619" s="9"/>
      <c r="CF2619" s="9"/>
      <c r="CG2619" s="9"/>
      <c r="CH2619" s="9"/>
      <c r="CI2619" s="9"/>
      <c r="CJ2619" s="9"/>
    </row>
    <row r="2620" spans="1:88" hidden="1">
      <c r="A2620" s="9"/>
      <c r="B2620" s="9"/>
      <c r="C2620" s="9"/>
      <c r="D2620" s="9"/>
      <c r="E2620" s="9"/>
      <c r="F2620" s="9"/>
      <c r="G2620" s="9"/>
      <c r="H2620" s="9"/>
      <c r="I2620" s="9"/>
      <c r="J2620" s="9"/>
      <c r="K2620" s="9"/>
      <c r="L2620" s="9"/>
      <c r="M2620" s="9"/>
      <c r="N2620" s="9"/>
      <c r="O2620" s="9"/>
      <c r="P2620" s="9"/>
      <c r="Q2620" s="9"/>
      <c r="R2620" s="9"/>
      <c r="S2620" s="9"/>
      <c r="T2620" s="9"/>
      <c r="U2620" s="9"/>
      <c r="V2620" s="9"/>
      <c r="W2620" s="9"/>
      <c r="X2620" s="9"/>
      <c r="Y2620" s="9"/>
      <c r="Z2620" s="9"/>
      <c r="AA2620" s="9"/>
      <c r="AB2620" s="9"/>
      <c r="AC2620" s="9"/>
      <c r="AD2620" s="9"/>
      <c r="AE2620" s="9"/>
      <c r="AF2620" s="9"/>
      <c r="AG2620" s="9"/>
      <c r="AH2620" s="9"/>
      <c r="AI2620" s="9"/>
      <c r="AJ2620" s="9"/>
      <c r="AK2620" s="9"/>
      <c r="AL2620" s="9"/>
      <c r="AM2620" s="9"/>
      <c r="AN2620" s="9"/>
      <c r="AO2620" s="9"/>
      <c r="AP2620" s="9"/>
      <c r="AQ2620" s="9"/>
      <c r="AR2620" s="9"/>
      <c r="AS2620" s="9"/>
      <c r="AT2620" s="9"/>
      <c r="AU2620" s="9"/>
      <c r="AV2620" s="9"/>
      <c r="AW2620" s="9"/>
      <c r="AX2620" s="9"/>
      <c r="AY2620" s="9"/>
      <c r="AZ2620" s="9"/>
      <c r="BA2620" s="9"/>
      <c r="BB2620" s="9"/>
      <c r="BC2620" s="9"/>
      <c r="BD2620" s="9"/>
      <c r="BE2620" s="9"/>
      <c r="BF2620" s="9"/>
      <c r="BG2620" s="9"/>
      <c r="BH2620" s="9"/>
      <c r="BI2620" s="9"/>
      <c r="BJ2620" s="9"/>
      <c r="BK2620" s="9"/>
      <c r="BL2620" s="9"/>
      <c r="BM2620" s="9"/>
      <c r="BN2620" s="9"/>
      <c r="BO2620" s="9"/>
      <c r="BP2620" s="9"/>
      <c r="BQ2620" s="9"/>
      <c r="BR2620" s="9"/>
      <c r="BS2620" s="9"/>
      <c r="BT2620" s="9"/>
      <c r="BU2620" s="9"/>
      <c r="BV2620" s="9"/>
      <c r="BW2620" s="9"/>
      <c r="BX2620" s="9"/>
      <c r="BY2620" s="9"/>
      <c r="BZ2620" s="9"/>
      <c r="CA2620" s="9"/>
      <c r="CB2620" s="9"/>
      <c r="CC2620" s="9"/>
      <c r="CD2620" s="9"/>
      <c r="CE2620" s="9"/>
      <c r="CF2620" s="9"/>
      <c r="CG2620" s="9"/>
      <c r="CH2620" s="9"/>
      <c r="CI2620" s="9"/>
      <c r="CJ2620" s="9"/>
    </row>
    <row r="2621" spans="1:88" hidden="1">
      <c r="A2621" s="9"/>
      <c r="B2621" s="9"/>
      <c r="C2621" s="9"/>
      <c r="D2621" s="9"/>
      <c r="E2621" s="9"/>
      <c r="F2621" s="9"/>
      <c r="G2621" s="9"/>
      <c r="H2621" s="9"/>
      <c r="I2621" s="9"/>
      <c r="J2621" s="9"/>
      <c r="K2621" s="9"/>
      <c r="L2621" s="9"/>
      <c r="M2621" s="9"/>
      <c r="N2621" s="9"/>
      <c r="O2621" s="9"/>
      <c r="P2621" s="9"/>
      <c r="Q2621" s="9"/>
      <c r="R2621" s="9"/>
      <c r="S2621" s="9"/>
      <c r="T2621" s="9"/>
      <c r="U2621" s="9"/>
      <c r="V2621" s="9"/>
      <c r="W2621" s="9"/>
      <c r="X2621" s="9"/>
      <c r="Y2621" s="9"/>
      <c r="Z2621" s="9"/>
      <c r="AA2621" s="9"/>
      <c r="AB2621" s="9"/>
      <c r="AC2621" s="9"/>
      <c r="AD2621" s="9"/>
      <c r="AE2621" s="9"/>
      <c r="AF2621" s="9"/>
      <c r="AG2621" s="9"/>
      <c r="AH2621" s="9"/>
      <c r="AI2621" s="9"/>
      <c r="AJ2621" s="9"/>
      <c r="AK2621" s="9"/>
      <c r="AL2621" s="9"/>
      <c r="AM2621" s="9"/>
      <c r="AN2621" s="9"/>
      <c r="AO2621" s="9"/>
      <c r="AP2621" s="9"/>
      <c r="AQ2621" s="9"/>
      <c r="AR2621" s="9"/>
      <c r="AS2621" s="9"/>
      <c r="AT2621" s="9"/>
      <c r="AU2621" s="9"/>
      <c r="AV2621" s="9"/>
      <c r="AW2621" s="9"/>
      <c r="AX2621" s="9"/>
      <c r="AY2621" s="9"/>
      <c r="AZ2621" s="9"/>
      <c r="BA2621" s="9"/>
      <c r="BB2621" s="9"/>
      <c r="BC2621" s="9"/>
      <c r="BD2621" s="9"/>
      <c r="BE2621" s="9"/>
      <c r="BF2621" s="9"/>
      <c r="BG2621" s="9"/>
      <c r="BH2621" s="9"/>
      <c r="BI2621" s="9"/>
      <c r="BJ2621" s="9"/>
      <c r="BK2621" s="9"/>
      <c r="BL2621" s="9"/>
      <c r="BM2621" s="9"/>
      <c r="BN2621" s="9"/>
      <c r="BO2621" s="9"/>
      <c r="BP2621" s="9"/>
      <c r="BQ2621" s="9"/>
      <c r="BR2621" s="9"/>
      <c r="BS2621" s="9"/>
      <c r="BT2621" s="9"/>
      <c r="BU2621" s="9"/>
      <c r="BV2621" s="9"/>
      <c r="BW2621" s="9"/>
      <c r="BX2621" s="9"/>
      <c r="BY2621" s="9"/>
      <c r="BZ2621" s="9"/>
      <c r="CA2621" s="9"/>
      <c r="CB2621" s="9"/>
      <c r="CC2621" s="9"/>
      <c r="CD2621" s="9"/>
      <c r="CE2621" s="9"/>
      <c r="CF2621" s="9"/>
      <c r="CG2621" s="9"/>
      <c r="CH2621" s="9"/>
      <c r="CI2621" s="9"/>
      <c r="CJ2621" s="9"/>
    </row>
    <row r="2622" spans="1:88" hidden="1">
      <c r="A2622" s="9"/>
      <c r="B2622" s="9"/>
      <c r="C2622" s="9"/>
      <c r="D2622" s="9"/>
      <c r="E2622" s="9"/>
      <c r="F2622" s="9"/>
      <c r="G2622" s="9"/>
      <c r="H2622" s="9"/>
      <c r="I2622" s="9"/>
      <c r="J2622" s="9"/>
      <c r="K2622" s="9"/>
      <c r="L2622" s="9"/>
      <c r="M2622" s="9"/>
      <c r="N2622" s="9"/>
      <c r="O2622" s="9"/>
      <c r="P2622" s="9"/>
      <c r="Q2622" s="9"/>
      <c r="R2622" s="9"/>
      <c r="S2622" s="9"/>
      <c r="T2622" s="9"/>
      <c r="U2622" s="9"/>
      <c r="V2622" s="9"/>
      <c r="W2622" s="9"/>
      <c r="X2622" s="9"/>
      <c r="Y2622" s="9"/>
      <c r="Z2622" s="9"/>
      <c r="AA2622" s="9"/>
      <c r="AB2622" s="9"/>
      <c r="AC2622" s="9"/>
      <c r="AD2622" s="9"/>
      <c r="AE2622" s="9"/>
      <c r="AF2622" s="9"/>
      <c r="AG2622" s="9"/>
      <c r="AH2622" s="9"/>
      <c r="AI2622" s="9"/>
      <c r="AJ2622" s="9"/>
      <c r="AK2622" s="9"/>
      <c r="AL2622" s="9"/>
      <c r="AM2622" s="9"/>
      <c r="AN2622" s="9"/>
      <c r="AO2622" s="9"/>
      <c r="AP2622" s="9"/>
      <c r="AQ2622" s="9"/>
      <c r="AR2622" s="9"/>
      <c r="AS2622" s="9"/>
      <c r="AT2622" s="9"/>
      <c r="AU2622" s="9"/>
      <c r="AV2622" s="9"/>
      <c r="AW2622" s="9"/>
      <c r="AX2622" s="9"/>
      <c r="AY2622" s="9"/>
      <c r="AZ2622" s="9"/>
      <c r="BA2622" s="9"/>
      <c r="BB2622" s="9"/>
      <c r="BC2622" s="9"/>
      <c r="BD2622" s="9"/>
      <c r="BE2622" s="9"/>
      <c r="BF2622" s="9"/>
      <c r="BG2622" s="9"/>
      <c r="BH2622" s="9"/>
      <c r="BI2622" s="9"/>
      <c r="BJ2622" s="9"/>
      <c r="BK2622" s="9"/>
      <c r="BL2622" s="9"/>
      <c r="BM2622" s="9"/>
      <c r="BN2622" s="9"/>
      <c r="BO2622" s="9"/>
      <c r="BP2622" s="9"/>
      <c r="BQ2622" s="9"/>
      <c r="BR2622" s="9"/>
      <c r="BS2622" s="9"/>
      <c r="BT2622" s="9"/>
      <c r="BU2622" s="9"/>
      <c r="BV2622" s="9"/>
      <c r="BW2622" s="9"/>
      <c r="BX2622" s="9"/>
      <c r="BY2622" s="9"/>
      <c r="BZ2622" s="9"/>
      <c r="CA2622" s="9"/>
      <c r="CB2622" s="9"/>
      <c r="CC2622" s="9"/>
      <c r="CD2622" s="9"/>
      <c r="CE2622" s="9"/>
      <c r="CF2622" s="9"/>
      <c r="CG2622" s="9"/>
      <c r="CH2622" s="9"/>
      <c r="CI2622" s="9"/>
      <c r="CJ2622" s="9"/>
    </row>
    <row r="2623" spans="1:88" hidden="1">
      <c r="A2623" s="9"/>
      <c r="B2623" s="9"/>
      <c r="C2623" s="9"/>
      <c r="D2623" s="9"/>
      <c r="E2623" s="9"/>
      <c r="F2623" s="9"/>
      <c r="G2623" s="9"/>
      <c r="H2623" s="9"/>
      <c r="I2623" s="9"/>
      <c r="J2623" s="9"/>
      <c r="K2623" s="9"/>
      <c r="L2623" s="9"/>
      <c r="M2623" s="9"/>
      <c r="N2623" s="9"/>
      <c r="O2623" s="9"/>
      <c r="P2623" s="9"/>
      <c r="Q2623" s="9"/>
      <c r="R2623" s="9"/>
      <c r="S2623" s="9"/>
      <c r="T2623" s="9"/>
      <c r="U2623" s="9"/>
      <c r="V2623" s="9"/>
      <c r="W2623" s="9"/>
      <c r="X2623" s="9"/>
      <c r="Y2623" s="9"/>
      <c r="Z2623" s="9"/>
      <c r="AA2623" s="9"/>
      <c r="AB2623" s="9"/>
      <c r="AC2623" s="9"/>
      <c r="AD2623" s="9"/>
      <c r="AE2623" s="9"/>
      <c r="AF2623" s="9"/>
      <c r="AG2623" s="9"/>
      <c r="AH2623" s="9"/>
      <c r="AI2623" s="9"/>
      <c r="AJ2623" s="9"/>
      <c r="AK2623" s="9"/>
      <c r="AL2623" s="9"/>
      <c r="AM2623" s="9"/>
      <c r="AN2623" s="9"/>
      <c r="AO2623" s="9"/>
      <c r="AP2623" s="9"/>
      <c r="AQ2623" s="9"/>
      <c r="AR2623" s="9"/>
      <c r="AS2623" s="9"/>
      <c r="AT2623" s="9"/>
      <c r="AU2623" s="9"/>
      <c r="AV2623" s="9"/>
      <c r="AW2623" s="9"/>
      <c r="AX2623" s="9"/>
      <c r="AY2623" s="9"/>
      <c r="AZ2623" s="9"/>
      <c r="BA2623" s="9"/>
      <c r="BB2623" s="9"/>
      <c r="BC2623" s="9"/>
      <c r="BD2623" s="9"/>
      <c r="BE2623" s="9"/>
      <c r="BF2623" s="9"/>
      <c r="BG2623" s="9"/>
      <c r="BH2623" s="9"/>
      <c r="BI2623" s="9"/>
      <c r="BJ2623" s="9"/>
      <c r="BK2623" s="9"/>
      <c r="BL2623" s="9"/>
      <c r="BM2623" s="9"/>
      <c r="BN2623" s="9"/>
      <c r="BO2623" s="9"/>
      <c r="BP2623" s="9"/>
      <c r="BQ2623" s="9"/>
      <c r="BR2623" s="9"/>
      <c r="BS2623" s="9"/>
      <c r="BT2623" s="9"/>
      <c r="BU2623" s="9"/>
      <c r="BV2623" s="9"/>
      <c r="BW2623" s="9"/>
      <c r="BX2623" s="9"/>
      <c r="BY2623" s="9"/>
      <c r="BZ2623" s="9"/>
      <c r="CA2623" s="9"/>
      <c r="CB2623" s="9"/>
      <c r="CC2623" s="9"/>
      <c r="CD2623" s="9"/>
      <c r="CE2623" s="9"/>
      <c r="CF2623" s="9"/>
      <c r="CG2623" s="9"/>
      <c r="CH2623" s="9"/>
      <c r="CI2623" s="9"/>
      <c r="CJ2623" s="9"/>
    </row>
    <row r="2624" spans="1:88" hidden="1">
      <c r="A2624" s="9"/>
      <c r="B2624" s="9"/>
      <c r="C2624" s="9"/>
      <c r="D2624" s="9"/>
      <c r="E2624" s="9"/>
      <c r="F2624" s="9"/>
      <c r="G2624" s="9"/>
      <c r="H2624" s="9"/>
      <c r="I2624" s="9"/>
      <c r="J2624" s="9"/>
      <c r="K2624" s="9"/>
      <c r="L2624" s="9"/>
      <c r="M2624" s="9"/>
      <c r="N2624" s="9"/>
      <c r="O2624" s="9"/>
      <c r="P2624" s="9"/>
      <c r="Q2624" s="9"/>
      <c r="R2624" s="9"/>
      <c r="S2624" s="9"/>
      <c r="T2624" s="9"/>
      <c r="U2624" s="9"/>
      <c r="V2624" s="9"/>
      <c r="W2624" s="9"/>
      <c r="X2624" s="9"/>
      <c r="Y2624" s="9"/>
      <c r="Z2624" s="9"/>
      <c r="AA2624" s="9"/>
      <c r="AB2624" s="9"/>
      <c r="AC2624" s="9"/>
      <c r="AD2624" s="9"/>
      <c r="AE2624" s="9"/>
      <c r="AF2624" s="9"/>
      <c r="AG2624" s="9"/>
      <c r="AH2624" s="9"/>
      <c r="AI2624" s="9"/>
      <c r="AJ2624" s="9"/>
      <c r="AK2624" s="9"/>
      <c r="AL2624" s="9"/>
      <c r="AM2624" s="9"/>
      <c r="AN2624" s="9"/>
      <c r="AO2624" s="9"/>
      <c r="AP2624" s="9"/>
      <c r="AQ2624" s="9"/>
      <c r="AR2624" s="9"/>
      <c r="AS2624" s="9"/>
      <c r="AT2624" s="9"/>
      <c r="AU2624" s="9"/>
      <c r="AV2624" s="9"/>
      <c r="AW2624" s="9"/>
      <c r="AX2624" s="9"/>
      <c r="AY2624" s="9"/>
      <c r="AZ2624" s="9"/>
      <c r="BA2624" s="9"/>
      <c r="BB2624" s="9"/>
      <c r="BC2624" s="9"/>
      <c r="BD2624" s="9"/>
      <c r="BE2624" s="9"/>
      <c r="BF2624" s="9"/>
      <c r="BG2624" s="9"/>
      <c r="BH2624" s="9"/>
      <c r="BI2624" s="9"/>
      <c r="BJ2624" s="9"/>
      <c r="BK2624" s="9"/>
      <c r="BL2624" s="9"/>
      <c r="BM2624" s="9"/>
      <c r="BN2624" s="9"/>
      <c r="BO2624" s="9"/>
      <c r="BP2624" s="9"/>
      <c r="BQ2624" s="9"/>
      <c r="BR2624" s="9"/>
      <c r="BS2624" s="9"/>
      <c r="BT2624" s="9"/>
      <c r="BU2624" s="9"/>
      <c r="BV2624" s="9"/>
      <c r="BW2624" s="9"/>
      <c r="BX2624" s="9"/>
      <c r="BY2624" s="9"/>
      <c r="BZ2624" s="9"/>
      <c r="CA2624" s="9"/>
      <c r="CB2624" s="9"/>
      <c r="CC2624" s="9"/>
      <c r="CD2624" s="9"/>
      <c r="CE2624" s="9"/>
      <c r="CF2624" s="9"/>
      <c r="CG2624" s="9"/>
      <c r="CH2624" s="9"/>
      <c r="CI2624" s="9"/>
      <c r="CJ2624" s="9"/>
    </row>
    <row r="2625" spans="1:88" hidden="1">
      <c r="A2625" s="9"/>
      <c r="B2625" s="9"/>
      <c r="C2625" s="9"/>
      <c r="D2625" s="9"/>
      <c r="E2625" s="9"/>
      <c r="F2625" s="9"/>
      <c r="G2625" s="9"/>
      <c r="H2625" s="9"/>
      <c r="I2625" s="9"/>
      <c r="J2625" s="9"/>
      <c r="K2625" s="9"/>
      <c r="L2625" s="9"/>
      <c r="M2625" s="9"/>
      <c r="N2625" s="9"/>
      <c r="O2625" s="9"/>
      <c r="P2625" s="9"/>
      <c r="Q2625" s="9"/>
      <c r="R2625" s="9"/>
      <c r="S2625" s="9"/>
      <c r="T2625" s="9"/>
      <c r="U2625" s="9"/>
      <c r="V2625" s="9"/>
      <c r="W2625" s="9"/>
      <c r="X2625" s="9"/>
      <c r="Y2625" s="9"/>
      <c r="Z2625" s="9"/>
      <c r="AA2625" s="9"/>
      <c r="AB2625" s="9"/>
      <c r="AC2625" s="9"/>
      <c r="AD2625" s="9"/>
      <c r="AE2625" s="9"/>
      <c r="AF2625" s="9"/>
      <c r="AG2625" s="9"/>
      <c r="AH2625" s="9"/>
      <c r="AI2625" s="9"/>
      <c r="AJ2625" s="9"/>
      <c r="AK2625" s="9"/>
      <c r="AL2625" s="9"/>
      <c r="AM2625" s="9"/>
      <c r="AN2625" s="9"/>
      <c r="AO2625" s="9"/>
      <c r="AP2625" s="9"/>
      <c r="AQ2625" s="9"/>
      <c r="AR2625" s="9"/>
      <c r="AS2625" s="9"/>
      <c r="AT2625" s="9"/>
      <c r="AU2625" s="9"/>
      <c r="AV2625" s="9"/>
      <c r="AW2625" s="9"/>
      <c r="AX2625" s="9"/>
      <c r="AY2625" s="9"/>
      <c r="AZ2625" s="9"/>
      <c r="BA2625" s="9"/>
      <c r="BB2625" s="9"/>
      <c r="BC2625" s="9"/>
      <c r="BD2625" s="9"/>
      <c r="BE2625" s="9"/>
      <c r="BF2625" s="9"/>
      <c r="BG2625" s="9"/>
      <c r="BH2625" s="9"/>
      <c r="BI2625" s="9"/>
      <c r="BJ2625" s="9"/>
      <c r="BK2625" s="9"/>
      <c r="BL2625" s="9"/>
      <c r="BM2625" s="9"/>
      <c r="BN2625" s="9"/>
      <c r="BO2625" s="9"/>
      <c r="BP2625" s="9"/>
      <c r="BQ2625" s="9"/>
      <c r="BR2625" s="9"/>
      <c r="BS2625" s="9"/>
      <c r="BT2625" s="9"/>
      <c r="BU2625" s="9"/>
      <c r="BV2625" s="9"/>
      <c r="BW2625" s="9"/>
      <c r="BX2625" s="9"/>
      <c r="BY2625" s="9"/>
      <c r="BZ2625" s="9"/>
      <c r="CA2625" s="9"/>
      <c r="CB2625" s="9"/>
      <c r="CC2625" s="9"/>
      <c r="CD2625" s="9"/>
      <c r="CE2625" s="9"/>
      <c r="CF2625" s="9"/>
      <c r="CG2625" s="9"/>
      <c r="CH2625" s="9"/>
      <c r="CI2625" s="9"/>
      <c r="CJ2625" s="9"/>
    </row>
    <row r="2626" spans="1:88" hidden="1">
      <c r="A2626" s="9"/>
      <c r="B2626" s="9"/>
      <c r="C2626" s="9"/>
      <c r="D2626" s="9"/>
      <c r="E2626" s="9"/>
      <c r="F2626" s="9"/>
      <c r="G2626" s="9"/>
      <c r="H2626" s="9"/>
      <c r="I2626" s="9"/>
      <c r="J2626" s="9"/>
      <c r="K2626" s="9"/>
      <c r="L2626" s="9"/>
      <c r="M2626" s="9"/>
      <c r="N2626" s="9"/>
      <c r="O2626" s="9"/>
      <c r="P2626" s="9"/>
      <c r="Q2626" s="9"/>
      <c r="R2626" s="9"/>
      <c r="S2626" s="9"/>
      <c r="T2626" s="9"/>
      <c r="U2626" s="9"/>
      <c r="V2626" s="9"/>
      <c r="W2626" s="9"/>
      <c r="X2626" s="9"/>
      <c r="Y2626" s="9"/>
      <c r="Z2626" s="9"/>
      <c r="AA2626" s="9"/>
      <c r="AB2626" s="9"/>
      <c r="AC2626" s="9"/>
      <c r="AD2626" s="9"/>
      <c r="AE2626" s="9"/>
      <c r="AF2626" s="9"/>
      <c r="AG2626" s="9"/>
      <c r="AH2626" s="9"/>
      <c r="AI2626" s="9"/>
      <c r="AJ2626" s="9"/>
      <c r="AK2626" s="9"/>
      <c r="AL2626" s="9"/>
      <c r="AM2626" s="9"/>
      <c r="AN2626" s="9"/>
      <c r="AO2626" s="9"/>
      <c r="AP2626" s="9"/>
      <c r="AQ2626" s="9"/>
      <c r="AR2626" s="9"/>
      <c r="AS2626" s="9"/>
      <c r="AT2626" s="9"/>
      <c r="AU2626" s="9"/>
      <c r="AV2626" s="9"/>
      <c r="AW2626" s="9"/>
      <c r="AX2626" s="9"/>
      <c r="AY2626" s="9"/>
      <c r="AZ2626" s="9"/>
      <c r="BA2626" s="9"/>
      <c r="BB2626" s="9"/>
      <c r="BC2626" s="9"/>
      <c r="BD2626" s="9"/>
      <c r="BE2626" s="9"/>
      <c r="BF2626" s="9"/>
      <c r="BG2626" s="9"/>
      <c r="BH2626" s="9"/>
      <c r="BI2626" s="9"/>
      <c r="BJ2626" s="9"/>
      <c r="BK2626" s="9"/>
      <c r="BL2626" s="9"/>
      <c r="BM2626" s="9"/>
      <c r="BN2626" s="9"/>
      <c r="BO2626" s="9"/>
      <c r="BP2626" s="9"/>
      <c r="BQ2626" s="9"/>
      <c r="BR2626" s="9"/>
      <c r="BS2626" s="9"/>
      <c r="BT2626" s="9"/>
      <c r="BU2626" s="9"/>
      <c r="BV2626" s="9"/>
      <c r="BW2626" s="9"/>
      <c r="BX2626" s="9"/>
      <c r="BY2626" s="9"/>
      <c r="BZ2626" s="9"/>
      <c r="CA2626" s="9"/>
      <c r="CB2626" s="9"/>
      <c r="CC2626" s="9"/>
      <c r="CD2626" s="9"/>
      <c r="CE2626" s="9"/>
      <c r="CF2626" s="9"/>
      <c r="CG2626" s="9"/>
      <c r="CH2626" s="9"/>
      <c r="CI2626" s="9"/>
      <c r="CJ2626" s="9"/>
    </row>
    <row r="2627" spans="1:88" hidden="1">
      <c r="A2627" s="9"/>
      <c r="B2627" s="9"/>
      <c r="C2627" s="9"/>
      <c r="D2627" s="9"/>
      <c r="E2627" s="9"/>
      <c r="F2627" s="9"/>
      <c r="G2627" s="9"/>
      <c r="H2627" s="9"/>
      <c r="I2627" s="9"/>
      <c r="J2627" s="9"/>
      <c r="K2627" s="9"/>
      <c r="L2627" s="9"/>
      <c r="M2627" s="9"/>
      <c r="N2627" s="9"/>
      <c r="O2627" s="9"/>
      <c r="P2627" s="9"/>
      <c r="Q2627" s="9"/>
      <c r="R2627" s="9"/>
      <c r="S2627" s="9"/>
      <c r="T2627" s="9"/>
      <c r="U2627" s="9"/>
      <c r="V2627" s="9"/>
      <c r="W2627" s="9"/>
      <c r="X2627" s="9"/>
      <c r="Y2627" s="9"/>
      <c r="Z2627" s="9"/>
      <c r="AA2627" s="9"/>
      <c r="AB2627" s="9"/>
      <c r="AC2627" s="9"/>
      <c r="AD2627" s="9"/>
      <c r="AE2627" s="9"/>
      <c r="AF2627" s="9"/>
      <c r="AG2627" s="9"/>
      <c r="AH2627" s="9"/>
      <c r="AI2627" s="9"/>
      <c r="AJ2627" s="9"/>
      <c r="AK2627" s="9"/>
      <c r="AL2627" s="9"/>
      <c r="AM2627" s="9"/>
      <c r="AN2627" s="9"/>
      <c r="AO2627" s="9"/>
      <c r="AP2627" s="9"/>
      <c r="AQ2627" s="9"/>
      <c r="AR2627" s="9"/>
      <c r="AS2627" s="9"/>
      <c r="AT2627" s="9"/>
      <c r="AU2627" s="9"/>
      <c r="AV2627" s="9"/>
      <c r="AW2627" s="9"/>
      <c r="AX2627" s="9"/>
      <c r="AY2627" s="9"/>
      <c r="AZ2627" s="9"/>
      <c r="BA2627" s="9"/>
      <c r="BB2627" s="9"/>
      <c r="BC2627" s="9"/>
      <c r="BD2627" s="9"/>
      <c r="BE2627" s="9"/>
      <c r="BF2627" s="9"/>
      <c r="BG2627" s="9"/>
      <c r="BH2627" s="9"/>
      <c r="BI2627" s="9"/>
      <c r="BJ2627" s="9"/>
      <c r="BK2627" s="9"/>
      <c r="BL2627" s="9"/>
      <c r="BM2627" s="9"/>
      <c r="BN2627" s="9"/>
      <c r="BO2627" s="9"/>
      <c r="BP2627" s="9"/>
      <c r="BQ2627" s="9"/>
      <c r="BR2627" s="9"/>
      <c r="BS2627" s="9"/>
      <c r="BT2627" s="9"/>
      <c r="BU2627" s="9"/>
      <c r="BV2627" s="9"/>
      <c r="BW2627" s="9"/>
      <c r="BX2627" s="9"/>
      <c r="BY2627" s="9"/>
      <c r="BZ2627" s="9"/>
      <c r="CA2627" s="9"/>
      <c r="CB2627" s="9"/>
      <c r="CC2627" s="9"/>
      <c r="CD2627" s="9"/>
      <c r="CE2627" s="9"/>
      <c r="CF2627" s="9"/>
      <c r="CG2627" s="9"/>
      <c r="CH2627" s="9"/>
      <c r="CI2627" s="9"/>
      <c r="CJ2627" s="9"/>
    </row>
    <row r="2628" spans="1:88" hidden="1">
      <c r="A2628" s="9"/>
      <c r="B2628" s="9"/>
      <c r="C2628" s="9"/>
      <c r="D2628" s="9"/>
      <c r="E2628" s="9"/>
      <c r="F2628" s="9"/>
      <c r="G2628" s="9"/>
      <c r="H2628" s="9"/>
      <c r="I2628" s="9"/>
      <c r="J2628" s="9"/>
      <c r="K2628" s="9"/>
      <c r="L2628" s="9"/>
      <c r="M2628" s="9"/>
      <c r="N2628" s="9"/>
      <c r="O2628" s="9"/>
      <c r="P2628" s="9"/>
      <c r="Q2628" s="9"/>
      <c r="R2628" s="9"/>
      <c r="S2628" s="9"/>
      <c r="T2628" s="9"/>
      <c r="U2628" s="9"/>
      <c r="V2628" s="9"/>
      <c r="W2628" s="9"/>
      <c r="X2628" s="9"/>
      <c r="Y2628" s="9"/>
      <c r="Z2628" s="9"/>
      <c r="AA2628" s="9"/>
      <c r="AB2628" s="9"/>
      <c r="AC2628" s="9"/>
      <c r="AD2628" s="9"/>
      <c r="AE2628" s="9"/>
      <c r="AF2628" s="9"/>
      <c r="AG2628" s="9"/>
      <c r="AH2628" s="9"/>
      <c r="AI2628" s="9"/>
      <c r="AJ2628" s="9"/>
      <c r="AK2628" s="9"/>
      <c r="AL2628" s="9"/>
      <c r="AM2628" s="9"/>
      <c r="AN2628" s="9"/>
      <c r="AO2628" s="9"/>
      <c r="AP2628" s="9"/>
      <c r="AQ2628" s="9"/>
      <c r="AR2628" s="9"/>
      <c r="AS2628" s="9"/>
      <c r="AT2628" s="9"/>
      <c r="AU2628" s="9"/>
      <c r="AV2628" s="9"/>
      <c r="AW2628" s="9"/>
      <c r="AX2628" s="9"/>
      <c r="AY2628" s="9"/>
      <c r="AZ2628" s="9"/>
      <c r="BA2628" s="9"/>
      <c r="BB2628" s="9"/>
      <c r="BC2628" s="9"/>
      <c r="BD2628" s="9"/>
      <c r="BE2628" s="9"/>
      <c r="BF2628" s="9"/>
      <c r="BG2628" s="9"/>
      <c r="BH2628" s="9"/>
      <c r="BI2628" s="9"/>
      <c r="BJ2628" s="9"/>
      <c r="BK2628" s="9"/>
      <c r="BL2628" s="9"/>
      <c r="BM2628" s="9"/>
      <c r="BN2628" s="9"/>
      <c r="BO2628" s="9"/>
      <c r="BP2628" s="9"/>
      <c r="BQ2628" s="9"/>
      <c r="BR2628" s="9"/>
      <c r="BS2628" s="9"/>
      <c r="BT2628" s="9"/>
      <c r="BU2628" s="9"/>
      <c r="BV2628" s="9"/>
      <c r="BW2628" s="9"/>
      <c r="BX2628" s="9"/>
      <c r="BY2628" s="9"/>
      <c r="BZ2628" s="9"/>
      <c r="CA2628" s="9"/>
      <c r="CB2628" s="9"/>
      <c r="CC2628" s="9"/>
      <c r="CD2628" s="9"/>
      <c r="CE2628" s="9"/>
      <c r="CF2628" s="9"/>
      <c r="CG2628" s="9"/>
      <c r="CH2628" s="9"/>
      <c r="CI2628" s="9"/>
      <c r="CJ2628" s="9"/>
    </row>
    <row r="2629" spans="1:88" hidden="1">
      <c r="A2629" s="9"/>
      <c r="B2629" s="9"/>
      <c r="C2629" s="9"/>
      <c r="D2629" s="9"/>
      <c r="E2629" s="9"/>
      <c r="F2629" s="9"/>
      <c r="G2629" s="9"/>
      <c r="H2629" s="9"/>
      <c r="I2629" s="9"/>
      <c r="J2629" s="9"/>
      <c r="K2629" s="9"/>
      <c r="L2629" s="9"/>
      <c r="M2629" s="9"/>
      <c r="N2629" s="9"/>
      <c r="O2629" s="9"/>
      <c r="P2629" s="9"/>
      <c r="Q2629" s="9"/>
      <c r="R2629" s="9"/>
      <c r="S2629" s="9"/>
      <c r="T2629" s="9"/>
      <c r="U2629" s="9"/>
      <c r="V2629" s="9"/>
      <c r="W2629" s="9"/>
      <c r="X2629" s="9"/>
      <c r="Y2629" s="9"/>
      <c r="Z2629" s="9"/>
      <c r="AA2629" s="9"/>
      <c r="AB2629" s="9"/>
      <c r="AC2629" s="9"/>
      <c r="AD2629" s="9"/>
      <c r="AE2629" s="9"/>
      <c r="AF2629" s="9"/>
      <c r="AG2629" s="9"/>
      <c r="AH2629" s="9"/>
      <c r="AI2629" s="9"/>
      <c r="AJ2629" s="9"/>
      <c r="AK2629" s="9"/>
      <c r="AL2629" s="9"/>
      <c r="AM2629" s="9"/>
      <c r="AN2629" s="9"/>
      <c r="AO2629" s="9"/>
      <c r="AP2629" s="9"/>
      <c r="AQ2629" s="9"/>
      <c r="AR2629" s="9"/>
      <c r="AS2629" s="9"/>
      <c r="AT2629" s="9"/>
      <c r="AU2629" s="9"/>
      <c r="AV2629" s="9"/>
      <c r="AW2629" s="9"/>
      <c r="AX2629" s="9"/>
      <c r="AY2629" s="9"/>
      <c r="AZ2629" s="9"/>
      <c r="BA2629" s="9"/>
      <c r="BB2629" s="9"/>
      <c r="BC2629" s="9"/>
      <c r="BD2629" s="9"/>
      <c r="BE2629" s="9"/>
      <c r="BF2629" s="9"/>
      <c r="BG2629" s="9"/>
      <c r="BH2629" s="9"/>
      <c r="BI2629" s="9"/>
      <c r="BJ2629" s="9"/>
      <c r="BK2629" s="9"/>
      <c r="BL2629" s="9"/>
      <c r="BM2629" s="9"/>
      <c r="BN2629" s="9"/>
      <c r="BO2629" s="9"/>
      <c r="BP2629" s="9"/>
      <c r="BQ2629" s="9"/>
      <c r="BR2629" s="9"/>
      <c r="BS2629" s="9"/>
      <c r="BT2629" s="9"/>
      <c r="BU2629" s="9"/>
      <c r="BV2629" s="9"/>
      <c r="BW2629" s="9"/>
      <c r="BX2629" s="9"/>
      <c r="BY2629" s="9"/>
      <c r="BZ2629" s="9"/>
      <c r="CA2629" s="9"/>
      <c r="CB2629" s="9"/>
      <c r="CC2629" s="9"/>
      <c r="CD2629" s="9"/>
      <c r="CE2629" s="9"/>
      <c r="CF2629" s="9"/>
      <c r="CG2629" s="9"/>
      <c r="CH2629" s="9"/>
      <c r="CI2629" s="9"/>
      <c r="CJ2629" s="9"/>
    </row>
    <row r="2630" spans="1:88" hidden="1">
      <c r="A2630" s="9"/>
      <c r="B2630" s="9"/>
      <c r="C2630" s="9"/>
      <c r="D2630" s="9"/>
      <c r="E2630" s="9"/>
      <c r="F2630" s="9"/>
      <c r="G2630" s="9"/>
      <c r="H2630" s="9"/>
      <c r="I2630" s="9"/>
      <c r="J2630" s="9"/>
      <c r="K2630" s="9"/>
      <c r="L2630" s="9"/>
      <c r="M2630" s="9"/>
      <c r="N2630" s="9"/>
      <c r="O2630" s="9"/>
      <c r="P2630" s="9"/>
      <c r="Q2630" s="9"/>
      <c r="R2630" s="9"/>
      <c r="S2630" s="9"/>
      <c r="T2630" s="9"/>
      <c r="U2630" s="9"/>
      <c r="V2630" s="9"/>
      <c r="W2630" s="9"/>
      <c r="X2630" s="9"/>
      <c r="Y2630" s="9"/>
      <c r="Z2630" s="9"/>
      <c r="AA2630" s="9"/>
      <c r="AB2630" s="9"/>
      <c r="AC2630" s="9"/>
      <c r="AD2630" s="9"/>
      <c r="AE2630" s="9"/>
      <c r="AF2630" s="9"/>
      <c r="AG2630" s="9"/>
      <c r="AH2630" s="9"/>
      <c r="AI2630" s="9"/>
      <c r="AJ2630" s="9"/>
      <c r="AK2630" s="9"/>
      <c r="AL2630" s="9"/>
      <c r="AM2630" s="9"/>
      <c r="AN2630" s="9"/>
      <c r="AO2630" s="9"/>
      <c r="AP2630" s="9"/>
      <c r="AQ2630" s="9"/>
      <c r="AR2630" s="9"/>
      <c r="AS2630" s="9"/>
      <c r="AT2630" s="9"/>
      <c r="AU2630" s="9"/>
      <c r="AV2630" s="9"/>
      <c r="AW2630" s="9"/>
      <c r="AX2630" s="9"/>
      <c r="AY2630" s="9"/>
      <c r="AZ2630" s="9"/>
      <c r="BA2630" s="9"/>
      <c r="BB2630" s="9"/>
      <c r="BC2630" s="9"/>
      <c r="BD2630" s="9"/>
      <c r="BE2630" s="9"/>
      <c r="BF2630" s="9"/>
      <c r="BG2630" s="9"/>
      <c r="BH2630" s="9"/>
      <c r="BI2630" s="9"/>
      <c r="BJ2630" s="9"/>
      <c r="BK2630" s="9"/>
      <c r="BL2630" s="9"/>
      <c r="BM2630" s="9"/>
      <c r="BN2630" s="9"/>
      <c r="BO2630" s="9"/>
      <c r="BP2630" s="9"/>
      <c r="BQ2630" s="9"/>
      <c r="BR2630" s="9"/>
      <c r="BS2630" s="9"/>
      <c r="BT2630" s="9"/>
      <c r="BU2630" s="9"/>
      <c r="BV2630" s="9"/>
      <c r="BW2630" s="9"/>
      <c r="BX2630" s="9"/>
      <c r="BY2630" s="9"/>
      <c r="BZ2630" s="9"/>
      <c r="CA2630" s="9"/>
      <c r="CB2630" s="9"/>
      <c r="CC2630" s="9"/>
      <c r="CD2630" s="9"/>
      <c r="CE2630" s="9"/>
      <c r="CF2630" s="9"/>
      <c r="CG2630" s="9"/>
      <c r="CH2630" s="9"/>
      <c r="CI2630" s="9"/>
      <c r="CJ2630" s="9"/>
    </row>
    <row r="2631" spans="1:88" hidden="1">
      <c r="A2631" s="9"/>
      <c r="B2631" s="9"/>
      <c r="C2631" s="9"/>
      <c r="D2631" s="9"/>
      <c r="E2631" s="9"/>
      <c r="F2631" s="9"/>
      <c r="G2631" s="9"/>
      <c r="H2631" s="9"/>
      <c r="I2631" s="9"/>
      <c r="J2631" s="9"/>
      <c r="K2631" s="9"/>
      <c r="L2631" s="9"/>
      <c r="M2631" s="9"/>
      <c r="N2631" s="9"/>
      <c r="O2631" s="9"/>
      <c r="P2631" s="9"/>
      <c r="Q2631" s="9"/>
      <c r="R2631" s="9"/>
      <c r="S2631" s="9"/>
      <c r="T2631" s="9"/>
      <c r="U2631" s="9"/>
      <c r="V2631" s="9"/>
      <c r="W2631" s="9"/>
      <c r="X2631" s="9"/>
      <c r="Y2631" s="9"/>
      <c r="Z2631" s="9"/>
      <c r="AA2631" s="9"/>
      <c r="AB2631" s="9"/>
      <c r="AC2631" s="9"/>
      <c r="AD2631" s="9"/>
      <c r="AE2631" s="9"/>
      <c r="AF2631" s="9"/>
      <c r="AG2631" s="9"/>
      <c r="AH2631" s="9"/>
      <c r="AI2631" s="9"/>
      <c r="AJ2631" s="9"/>
      <c r="AK2631" s="9"/>
      <c r="AL2631" s="9"/>
      <c r="AM2631" s="9"/>
      <c r="AN2631" s="9"/>
      <c r="AO2631" s="9"/>
      <c r="AP2631" s="9"/>
      <c r="AQ2631" s="9"/>
      <c r="AR2631" s="9"/>
      <c r="AS2631" s="9"/>
      <c r="AT2631" s="9"/>
      <c r="AU2631" s="9"/>
      <c r="AV2631" s="9"/>
      <c r="AW2631" s="9"/>
      <c r="AX2631" s="9"/>
      <c r="AY2631" s="9"/>
      <c r="AZ2631" s="9"/>
      <c r="BA2631" s="9"/>
      <c r="BB2631" s="9"/>
      <c r="BC2631" s="9"/>
      <c r="BD2631" s="9"/>
      <c r="BE2631" s="9"/>
      <c r="BF2631" s="9"/>
      <c r="BG2631" s="9"/>
      <c r="BH2631" s="9"/>
      <c r="BI2631" s="9"/>
      <c r="BJ2631" s="9"/>
      <c r="BK2631" s="9"/>
      <c r="BL2631" s="9"/>
      <c r="BM2631" s="9"/>
      <c r="BN2631" s="9"/>
      <c r="BO2631" s="9"/>
      <c r="BP2631" s="9"/>
      <c r="BQ2631" s="9"/>
      <c r="BR2631" s="9"/>
      <c r="BS2631" s="9"/>
      <c r="BT2631" s="9"/>
      <c r="BU2631" s="9"/>
      <c r="BV2631" s="9"/>
      <c r="BW2631" s="9"/>
      <c r="BX2631" s="9"/>
      <c r="BY2631" s="9"/>
      <c r="BZ2631" s="9"/>
      <c r="CA2631" s="9"/>
      <c r="CB2631" s="9"/>
      <c r="CC2631" s="9"/>
      <c r="CD2631" s="9"/>
      <c r="CE2631" s="9"/>
      <c r="CF2631" s="9"/>
      <c r="CG2631" s="9"/>
      <c r="CH2631" s="9"/>
      <c r="CI2631" s="9"/>
      <c r="CJ2631" s="9"/>
    </row>
    <row r="2632" spans="1:88" hidden="1">
      <c r="A2632" s="9"/>
      <c r="B2632" s="9"/>
      <c r="C2632" s="9"/>
      <c r="D2632" s="9"/>
      <c r="E2632" s="9"/>
      <c r="F2632" s="9"/>
      <c r="G2632" s="9"/>
      <c r="H2632" s="9"/>
      <c r="I2632" s="9"/>
      <c r="J2632" s="9"/>
      <c r="K2632" s="9"/>
      <c r="L2632" s="9"/>
      <c r="M2632" s="9"/>
      <c r="N2632" s="9"/>
      <c r="O2632" s="9"/>
      <c r="P2632" s="9"/>
      <c r="Q2632" s="9"/>
      <c r="R2632" s="9"/>
      <c r="S2632" s="9"/>
      <c r="T2632" s="9"/>
      <c r="U2632" s="9"/>
      <c r="V2632" s="9"/>
      <c r="W2632" s="9"/>
      <c r="X2632" s="9"/>
      <c r="Y2632" s="9"/>
      <c r="Z2632" s="9"/>
      <c r="AA2632" s="9"/>
      <c r="AB2632" s="9"/>
      <c r="AC2632" s="9"/>
      <c r="AD2632" s="9"/>
      <c r="AE2632" s="9"/>
      <c r="AF2632" s="9"/>
      <c r="AG2632" s="9"/>
      <c r="AH2632" s="9"/>
      <c r="AI2632" s="9"/>
      <c r="AJ2632" s="9"/>
      <c r="AK2632" s="9"/>
      <c r="AL2632" s="9"/>
      <c r="AM2632" s="9"/>
      <c r="AN2632" s="9"/>
      <c r="AO2632" s="9"/>
      <c r="AP2632" s="9"/>
      <c r="AQ2632" s="9"/>
      <c r="AR2632" s="9"/>
      <c r="AS2632" s="9"/>
      <c r="AT2632" s="9"/>
      <c r="AU2632" s="9"/>
      <c r="AV2632" s="9"/>
      <c r="AW2632" s="9"/>
      <c r="AX2632" s="9"/>
      <c r="AY2632" s="9"/>
      <c r="AZ2632" s="9"/>
      <c r="BA2632" s="9"/>
      <c r="BB2632" s="9"/>
      <c r="BC2632" s="9"/>
      <c r="BD2632" s="9"/>
      <c r="BE2632" s="9"/>
      <c r="BF2632" s="9"/>
      <c r="BG2632" s="9"/>
      <c r="BH2632" s="9"/>
      <c r="BI2632" s="9"/>
      <c r="BJ2632" s="9"/>
      <c r="BK2632" s="9"/>
      <c r="BL2632" s="9"/>
      <c r="BM2632" s="9"/>
      <c r="BN2632" s="9"/>
      <c r="BO2632" s="9"/>
      <c r="BP2632" s="9"/>
      <c r="BQ2632" s="9"/>
      <c r="BR2632" s="9"/>
      <c r="BS2632" s="9"/>
      <c r="BT2632" s="9"/>
      <c r="BU2632" s="9"/>
      <c r="BV2632" s="9"/>
      <c r="BW2632" s="9"/>
      <c r="BX2632" s="9"/>
      <c r="BY2632" s="9"/>
      <c r="BZ2632" s="9"/>
      <c r="CA2632" s="9"/>
      <c r="CB2632" s="9"/>
      <c r="CC2632" s="9"/>
      <c r="CD2632" s="9"/>
      <c r="CE2632" s="9"/>
      <c r="CF2632" s="9"/>
      <c r="CG2632" s="9"/>
      <c r="CH2632" s="9"/>
      <c r="CI2632" s="9"/>
      <c r="CJ2632" s="9"/>
    </row>
    <row r="2633" spans="1:88" hidden="1">
      <c r="A2633" s="9"/>
      <c r="B2633" s="9"/>
      <c r="C2633" s="9"/>
      <c r="D2633" s="9"/>
      <c r="E2633" s="9"/>
      <c r="F2633" s="9"/>
      <c r="G2633" s="9"/>
      <c r="H2633" s="9"/>
      <c r="I2633" s="9"/>
      <c r="J2633" s="9"/>
      <c r="K2633" s="9"/>
      <c r="L2633" s="9"/>
      <c r="M2633" s="9"/>
      <c r="N2633" s="9"/>
      <c r="O2633" s="9"/>
      <c r="P2633" s="9"/>
      <c r="Q2633" s="9"/>
      <c r="R2633" s="9"/>
      <c r="S2633" s="9"/>
      <c r="T2633" s="9"/>
      <c r="U2633" s="9"/>
      <c r="V2633" s="9"/>
      <c r="W2633" s="9"/>
      <c r="X2633" s="9"/>
      <c r="Y2633" s="9"/>
      <c r="Z2633" s="9"/>
      <c r="AA2633" s="9"/>
      <c r="AB2633" s="9"/>
      <c r="AC2633" s="9"/>
      <c r="AD2633" s="9"/>
      <c r="AE2633" s="9"/>
      <c r="AF2633" s="9"/>
      <c r="AG2633" s="9"/>
      <c r="AH2633" s="9"/>
      <c r="AI2633" s="9"/>
      <c r="AJ2633" s="9"/>
      <c r="AK2633" s="9"/>
      <c r="AL2633" s="9"/>
      <c r="AM2633" s="9"/>
      <c r="AN2633" s="9"/>
      <c r="AO2633" s="9"/>
      <c r="AP2633" s="9"/>
      <c r="AQ2633" s="9"/>
      <c r="AR2633" s="9"/>
      <c r="AS2633" s="9"/>
      <c r="AT2633" s="9"/>
      <c r="AU2633" s="9"/>
      <c r="AV2633" s="9"/>
      <c r="AW2633" s="9"/>
      <c r="AX2633" s="9"/>
      <c r="AY2633" s="9"/>
      <c r="AZ2633" s="9"/>
      <c r="BA2633" s="9"/>
      <c r="BB2633" s="9"/>
      <c r="BC2633" s="9"/>
      <c r="BD2633" s="9"/>
      <c r="BE2633" s="9"/>
      <c r="BF2633" s="9"/>
      <c r="BG2633" s="9"/>
      <c r="BH2633" s="9"/>
      <c r="BI2633" s="9"/>
      <c r="BJ2633" s="9"/>
      <c r="BK2633" s="9"/>
      <c r="BL2633" s="9"/>
      <c r="BM2633" s="9"/>
      <c r="BN2633" s="9"/>
      <c r="BO2633" s="9"/>
      <c r="BP2633" s="9"/>
      <c r="BQ2633" s="9"/>
      <c r="BR2633" s="9"/>
      <c r="BS2633" s="9"/>
      <c r="BT2633" s="9"/>
      <c r="BU2633" s="9"/>
      <c r="BV2633" s="9"/>
      <c r="BW2633" s="9"/>
      <c r="BX2633" s="9"/>
      <c r="BY2633" s="9"/>
      <c r="BZ2633" s="9"/>
      <c r="CA2633" s="9"/>
      <c r="CB2633" s="9"/>
      <c r="CC2633" s="9"/>
      <c r="CD2633" s="9"/>
      <c r="CE2633" s="9"/>
      <c r="CF2633" s="9"/>
      <c r="CG2633" s="9"/>
      <c r="CH2633" s="9"/>
      <c r="CI2633" s="9"/>
      <c r="CJ2633" s="9"/>
    </row>
    <row r="2634" spans="1:88" hidden="1">
      <c r="A2634" s="9"/>
      <c r="B2634" s="9"/>
      <c r="C2634" s="9"/>
      <c r="D2634" s="9"/>
      <c r="E2634" s="9"/>
      <c r="F2634" s="9"/>
      <c r="G2634" s="9"/>
      <c r="H2634" s="9"/>
      <c r="I2634" s="9"/>
      <c r="J2634" s="9"/>
      <c r="K2634" s="9"/>
      <c r="L2634" s="9"/>
      <c r="M2634" s="9"/>
      <c r="N2634" s="9"/>
      <c r="O2634" s="9"/>
      <c r="P2634" s="9"/>
      <c r="Q2634" s="9"/>
      <c r="R2634" s="9"/>
      <c r="S2634" s="9"/>
      <c r="T2634" s="9"/>
      <c r="U2634" s="9"/>
      <c r="V2634" s="9"/>
      <c r="W2634" s="9"/>
      <c r="X2634" s="9"/>
      <c r="Y2634" s="9"/>
      <c r="Z2634" s="9"/>
      <c r="AA2634" s="9"/>
      <c r="AB2634" s="9"/>
      <c r="AC2634" s="9"/>
      <c r="AD2634" s="9"/>
      <c r="AE2634" s="9"/>
      <c r="AF2634" s="9"/>
      <c r="AG2634" s="9"/>
      <c r="AH2634" s="9"/>
      <c r="AI2634" s="9"/>
      <c r="AJ2634" s="9"/>
      <c r="AK2634" s="9"/>
      <c r="AL2634" s="9"/>
      <c r="AM2634" s="9"/>
      <c r="AN2634" s="9"/>
      <c r="AO2634" s="9"/>
      <c r="AP2634" s="9"/>
      <c r="AQ2634" s="9"/>
      <c r="AR2634" s="9"/>
      <c r="AS2634" s="9"/>
      <c r="AT2634" s="9"/>
      <c r="AU2634" s="9"/>
      <c r="AV2634" s="9"/>
      <c r="AW2634" s="9"/>
      <c r="AX2634" s="9"/>
      <c r="AY2634" s="9"/>
      <c r="AZ2634" s="9"/>
      <c r="BA2634" s="9"/>
      <c r="BB2634" s="9"/>
      <c r="BC2634" s="9"/>
      <c r="BD2634" s="9"/>
      <c r="BE2634" s="9"/>
      <c r="BF2634" s="9"/>
      <c r="BG2634" s="9"/>
      <c r="BH2634" s="9"/>
      <c r="BI2634" s="9"/>
      <c r="BJ2634" s="9"/>
      <c r="BK2634" s="9"/>
      <c r="BL2634" s="9"/>
      <c r="BM2634" s="9"/>
      <c r="BN2634" s="9"/>
      <c r="BO2634" s="9"/>
      <c r="BP2634" s="9"/>
      <c r="BQ2634" s="9"/>
      <c r="BR2634" s="9"/>
      <c r="BS2634" s="9"/>
      <c r="BT2634" s="9"/>
      <c r="BU2634" s="9"/>
      <c r="BV2634" s="9"/>
      <c r="BW2634" s="9"/>
      <c r="BX2634" s="9"/>
      <c r="BY2634" s="9"/>
      <c r="BZ2634" s="9"/>
      <c r="CA2634" s="9"/>
      <c r="CB2634" s="9"/>
      <c r="CC2634" s="9"/>
      <c r="CD2634" s="9"/>
      <c r="CE2634" s="9"/>
      <c r="CF2634" s="9"/>
      <c r="CG2634" s="9"/>
      <c r="CH2634" s="9"/>
      <c r="CI2634" s="9"/>
      <c r="CJ2634" s="9"/>
    </row>
    <row r="2635" spans="1:88" hidden="1">
      <c r="A2635" s="9"/>
      <c r="B2635" s="9"/>
      <c r="C2635" s="9"/>
      <c r="D2635" s="9"/>
      <c r="E2635" s="9"/>
      <c r="F2635" s="9"/>
      <c r="G2635" s="9"/>
      <c r="H2635" s="9"/>
      <c r="I2635" s="9"/>
      <c r="J2635" s="9"/>
      <c r="K2635" s="9"/>
      <c r="L2635" s="9"/>
      <c r="M2635" s="9"/>
      <c r="N2635" s="9"/>
      <c r="O2635" s="9"/>
      <c r="P2635" s="9"/>
      <c r="Q2635" s="9"/>
      <c r="R2635" s="9"/>
      <c r="S2635" s="9"/>
      <c r="T2635" s="9"/>
      <c r="U2635" s="9"/>
      <c r="V2635" s="9"/>
      <c r="W2635" s="9"/>
      <c r="X2635" s="9"/>
      <c r="Y2635" s="9"/>
      <c r="Z2635" s="9"/>
      <c r="AA2635" s="9"/>
      <c r="AB2635" s="9"/>
      <c r="AC2635" s="9"/>
      <c r="AD2635" s="9"/>
      <c r="AE2635" s="9"/>
      <c r="AF2635" s="9"/>
      <c r="AG2635" s="9"/>
      <c r="AH2635" s="9"/>
      <c r="AI2635" s="9"/>
      <c r="AJ2635" s="9"/>
      <c r="AK2635" s="9"/>
      <c r="AL2635" s="9"/>
      <c r="AM2635" s="9"/>
      <c r="AN2635" s="9"/>
      <c r="AO2635" s="9"/>
      <c r="AP2635" s="9"/>
      <c r="AQ2635" s="9"/>
      <c r="AR2635" s="9"/>
      <c r="AS2635" s="9"/>
      <c r="AT2635" s="9"/>
      <c r="AU2635" s="9"/>
      <c r="AV2635" s="9"/>
      <c r="AW2635" s="9"/>
      <c r="AX2635" s="9"/>
      <c r="AY2635" s="9"/>
      <c r="AZ2635" s="9"/>
      <c r="BA2635" s="9"/>
      <c r="BB2635" s="9"/>
      <c r="BC2635" s="9"/>
      <c r="BD2635" s="9"/>
      <c r="BE2635" s="9"/>
      <c r="BF2635" s="9"/>
      <c r="BG2635" s="9"/>
      <c r="BH2635" s="9"/>
      <c r="BI2635" s="9"/>
      <c r="BJ2635" s="9"/>
      <c r="BK2635" s="9"/>
      <c r="BL2635" s="9"/>
      <c r="BM2635" s="9"/>
      <c r="BN2635" s="9"/>
      <c r="BO2635" s="9"/>
      <c r="BP2635" s="9"/>
      <c r="BQ2635" s="9"/>
      <c r="BR2635" s="9"/>
      <c r="BS2635" s="9"/>
      <c r="BT2635" s="9"/>
      <c r="BU2635" s="9"/>
      <c r="BV2635" s="9"/>
      <c r="BW2635" s="9"/>
      <c r="BX2635" s="9"/>
      <c r="BY2635" s="9"/>
      <c r="BZ2635" s="9"/>
      <c r="CA2635" s="9"/>
      <c r="CB2635" s="9"/>
      <c r="CC2635" s="9"/>
      <c r="CD2635" s="9"/>
      <c r="CE2635" s="9"/>
      <c r="CF2635" s="9"/>
      <c r="CG2635" s="9"/>
      <c r="CH2635" s="9"/>
      <c r="CI2635" s="9"/>
      <c r="CJ2635" s="9"/>
    </row>
    <row r="2636" spans="1:88" hidden="1">
      <c r="A2636" s="9"/>
      <c r="B2636" s="9"/>
      <c r="C2636" s="9"/>
      <c r="D2636" s="9"/>
      <c r="E2636" s="9"/>
      <c r="F2636" s="9"/>
      <c r="G2636" s="9"/>
      <c r="H2636" s="9"/>
      <c r="I2636" s="9"/>
      <c r="J2636" s="9"/>
      <c r="K2636" s="9"/>
      <c r="L2636" s="9"/>
      <c r="M2636" s="9"/>
      <c r="N2636" s="9"/>
      <c r="O2636" s="9"/>
      <c r="P2636" s="9"/>
      <c r="Q2636" s="9"/>
      <c r="R2636" s="9"/>
      <c r="S2636" s="9"/>
      <c r="T2636" s="9"/>
      <c r="U2636" s="9"/>
      <c r="V2636" s="9"/>
      <c r="W2636" s="9"/>
      <c r="X2636" s="9"/>
      <c r="Y2636" s="9"/>
      <c r="Z2636" s="9"/>
      <c r="AA2636" s="9"/>
      <c r="AB2636" s="9"/>
      <c r="AC2636" s="9"/>
      <c r="AD2636" s="9"/>
      <c r="AE2636" s="9"/>
      <c r="AF2636" s="9"/>
      <c r="AG2636" s="9"/>
      <c r="AH2636" s="9"/>
      <c r="AI2636" s="9"/>
      <c r="AJ2636" s="9"/>
      <c r="AK2636" s="9"/>
      <c r="AL2636" s="9"/>
      <c r="AM2636" s="9"/>
      <c r="AN2636" s="9"/>
      <c r="AO2636" s="9"/>
      <c r="AP2636" s="9"/>
      <c r="AQ2636" s="9"/>
      <c r="AR2636" s="9"/>
      <c r="AS2636" s="9"/>
      <c r="AT2636" s="9"/>
      <c r="AU2636" s="9"/>
      <c r="AV2636" s="9"/>
      <c r="AW2636" s="9"/>
      <c r="AX2636" s="9"/>
      <c r="AY2636" s="9"/>
      <c r="AZ2636" s="9"/>
      <c r="BA2636" s="9"/>
      <c r="BB2636" s="9"/>
      <c r="BC2636" s="9"/>
      <c r="BD2636" s="9"/>
      <c r="BE2636" s="9"/>
      <c r="BF2636" s="9"/>
      <c r="BG2636" s="9"/>
      <c r="BH2636" s="9"/>
      <c r="BI2636" s="9"/>
      <c r="BJ2636" s="9"/>
      <c r="BK2636" s="9"/>
      <c r="BL2636" s="9"/>
      <c r="BM2636" s="9"/>
      <c r="BN2636" s="9"/>
      <c r="BO2636" s="9"/>
      <c r="BP2636" s="9"/>
      <c r="BQ2636" s="9"/>
      <c r="BR2636" s="9"/>
      <c r="BS2636" s="9"/>
      <c r="BT2636" s="9"/>
      <c r="BU2636" s="9"/>
      <c r="BV2636" s="9"/>
      <c r="BW2636" s="9"/>
      <c r="BX2636" s="9"/>
      <c r="BY2636" s="9"/>
      <c r="BZ2636" s="9"/>
      <c r="CA2636" s="9"/>
      <c r="CB2636" s="9"/>
      <c r="CC2636" s="9"/>
      <c r="CD2636" s="9"/>
      <c r="CE2636" s="9"/>
      <c r="CF2636" s="9"/>
      <c r="CG2636" s="9"/>
      <c r="CH2636" s="9"/>
      <c r="CI2636" s="9"/>
      <c r="CJ2636" s="9"/>
    </row>
    <row r="2637" spans="1:88" hidden="1">
      <c r="A2637" s="9"/>
      <c r="B2637" s="9"/>
      <c r="C2637" s="9"/>
      <c r="D2637" s="9"/>
      <c r="E2637" s="9"/>
      <c r="F2637" s="9"/>
      <c r="G2637" s="9"/>
      <c r="H2637" s="9"/>
      <c r="I2637" s="9"/>
      <c r="J2637" s="9"/>
      <c r="K2637" s="9"/>
      <c r="L2637" s="9"/>
      <c r="M2637" s="9"/>
      <c r="N2637" s="9"/>
      <c r="O2637" s="9"/>
      <c r="P2637" s="9"/>
      <c r="Q2637" s="9"/>
      <c r="R2637" s="9"/>
      <c r="S2637" s="9"/>
      <c r="T2637" s="9"/>
      <c r="U2637" s="9"/>
      <c r="V2637" s="9"/>
      <c r="W2637" s="9"/>
      <c r="X2637" s="9"/>
      <c r="Y2637" s="9"/>
      <c r="Z2637" s="9"/>
      <c r="AA2637" s="9"/>
      <c r="AB2637" s="9"/>
      <c r="AC2637" s="9"/>
      <c r="AD2637" s="9"/>
      <c r="AE2637" s="9"/>
      <c r="AF2637" s="9"/>
      <c r="AG2637" s="9"/>
      <c r="AH2637" s="9"/>
      <c r="AI2637" s="9"/>
      <c r="AJ2637" s="9"/>
      <c r="AK2637" s="9"/>
      <c r="AL2637" s="9"/>
      <c r="AM2637" s="9"/>
      <c r="AN2637" s="9"/>
      <c r="AO2637" s="9"/>
      <c r="AP2637" s="9"/>
      <c r="AQ2637" s="9"/>
      <c r="AR2637" s="9"/>
      <c r="AS2637" s="9"/>
      <c r="AT2637" s="9"/>
      <c r="AU2637" s="9"/>
      <c r="AV2637" s="9"/>
      <c r="AW2637" s="9"/>
      <c r="AX2637" s="9"/>
      <c r="AY2637" s="9"/>
      <c r="AZ2637" s="9"/>
      <c r="BA2637" s="9"/>
      <c r="BB2637" s="9"/>
      <c r="BC2637" s="9"/>
      <c r="BD2637" s="9"/>
      <c r="BE2637" s="9"/>
      <c r="BF2637" s="9"/>
      <c r="BG2637" s="9"/>
      <c r="BH2637" s="9"/>
      <c r="BI2637" s="9"/>
      <c r="BJ2637" s="9"/>
      <c r="BK2637" s="9"/>
      <c r="BL2637" s="9"/>
      <c r="BM2637" s="9"/>
      <c r="BN2637" s="9"/>
      <c r="BO2637" s="9"/>
      <c r="BP2637" s="9"/>
      <c r="BQ2637" s="9"/>
      <c r="BR2637" s="9"/>
      <c r="BS2637" s="9"/>
      <c r="BT2637" s="9"/>
      <c r="BU2637" s="9"/>
      <c r="BV2637" s="9"/>
      <c r="BW2637" s="9"/>
      <c r="BX2637" s="9"/>
      <c r="BY2637" s="9"/>
      <c r="BZ2637" s="9"/>
      <c r="CA2637" s="9"/>
      <c r="CB2637" s="9"/>
      <c r="CC2637" s="9"/>
      <c r="CD2637" s="9"/>
      <c r="CE2637" s="9"/>
      <c r="CF2637" s="9"/>
      <c r="CG2637" s="9"/>
      <c r="CH2637" s="9"/>
      <c r="CI2637" s="9"/>
      <c r="CJ2637" s="9"/>
    </row>
    <row r="2638" spans="1:88" hidden="1">
      <c r="A2638" s="9"/>
      <c r="B2638" s="9"/>
      <c r="C2638" s="9"/>
      <c r="D2638" s="9"/>
      <c r="E2638" s="9"/>
      <c r="F2638" s="9"/>
      <c r="G2638" s="9"/>
      <c r="H2638" s="9"/>
      <c r="I2638" s="9"/>
      <c r="J2638" s="9"/>
      <c r="K2638" s="9"/>
      <c r="L2638" s="9"/>
      <c r="M2638" s="9"/>
      <c r="N2638" s="9"/>
      <c r="O2638" s="9"/>
      <c r="P2638" s="9"/>
      <c r="Q2638" s="9"/>
      <c r="R2638" s="9"/>
      <c r="S2638" s="9"/>
      <c r="T2638" s="9"/>
      <c r="U2638" s="9"/>
      <c r="V2638" s="9"/>
      <c r="W2638" s="9"/>
      <c r="X2638" s="9"/>
      <c r="Y2638" s="9"/>
      <c r="Z2638" s="9"/>
      <c r="AA2638" s="9"/>
      <c r="AB2638" s="9"/>
      <c r="AC2638" s="9"/>
      <c r="AD2638" s="9"/>
      <c r="AE2638" s="9"/>
      <c r="AF2638" s="9"/>
      <c r="AG2638" s="9"/>
      <c r="AH2638" s="9"/>
      <c r="AI2638" s="9"/>
      <c r="AJ2638" s="9"/>
      <c r="AK2638" s="9"/>
      <c r="AL2638" s="9"/>
      <c r="AM2638" s="9"/>
      <c r="AN2638" s="9"/>
      <c r="AO2638" s="9"/>
      <c r="AP2638" s="9"/>
      <c r="AQ2638" s="9"/>
      <c r="AR2638" s="9"/>
      <c r="AS2638" s="9"/>
      <c r="AT2638" s="9"/>
      <c r="AU2638" s="9"/>
      <c r="AV2638" s="9"/>
      <c r="AW2638" s="9"/>
      <c r="AX2638" s="9"/>
      <c r="AY2638" s="9"/>
      <c r="AZ2638" s="9"/>
      <c r="BA2638" s="9"/>
      <c r="BB2638" s="9"/>
      <c r="BC2638" s="9"/>
      <c r="BD2638" s="9"/>
      <c r="BE2638" s="9"/>
      <c r="BF2638" s="9"/>
      <c r="BG2638" s="9"/>
      <c r="BH2638" s="9"/>
      <c r="BI2638" s="9"/>
      <c r="BJ2638" s="9"/>
      <c r="BK2638" s="9"/>
      <c r="BL2638" s="9"/>
      <c r="BM2638" s="9"/>
      <c r="BN2638" s="9"/>
      <c r="BO2638" s="9"/>
      <c r="BP2638" s="9"/>
      <c r="BQ2638" s="9"/>
      <c r="BR2638" s="9"/>
      <c r="BS2638" s="9"/>
      <c r="BT2638" s="9"/>
      <c r="BU2638" s="9"/>
      <c r="BV2638" s="9"/>
      <c r="BW2638" s="9"/>
      <c r="BX2638" s="9"/>
      <c r="BY2638" s="9"/>
      <c r="BZ2638" s="9"/>
      <c r="CA2638" s="9"/>
      <c r="CB2638" s="9"/>
      <c r="CC2638" s="9"/>
      <c r="CD2638" s="9"/>
      <c r="CE2638" s="9"/>
      <c r="CF2638" s="9"/>
      <c r="CG2638" s="9"/>
      <c r="CH2638" s="9"/>
      <c r="CI2638" s="9"/>
      <c r="CJ2638" s="9"/>
    </row>
    <row r="2639" spans="1:88" hidden="1">
      <c r="A2639" s="9"/>
      <c r="B2639" s="9"/>
      <c r="C2639" s="9"/>
      <c r="D2639" s="9"/>
      <c r="E2639" s="9"/>
      <c r="F2639" s="9"/>
      <c r="G2639" s="9"/>
      <c r="H2639" s="9"/>
      <c r="I2639" s="9"/>
      <c r="J2639" s="9"/>
      <c r="K2639" s="9"/>
      <c r="L2639" s="9"/>
      <c r="M2639" s="9"/>
      <c r="N2639" s="9"/>
      <c r="O2639" s="9"/>
      <c r="P2639" s="9"/>
      <c r="Q2639" s="9"/>
      <c r="R2639" s="9"/>
      <c r="S2639" s="9"/>
      <c r="T2639" s="9"/>
      <c r="U2639" s="9"/>
      <c r="V2639" s="9"/>
      <c r="W2639" s="9"/>
      <c r="X2639" s="9"/>
      <c r="Y2639" s="9"/>
      <c r="Z2639" s="9"/>
      <c r="AA2639" s="9"/>
      <c r="AB2639" s="9"/>
      <c r="AC2639" s="9"/>
      <c r="AD2639" s="9"/>
      <c r="AE2639" s="9"/>
      <c r="AF2639" s="9"/>
      <c r="AG2639" s="9"/>
      <c r="AH2639" s="9"/>
      <c r="AI2639" s="9"/>
      <c r="AJ2639" s="9"/>
      <c r="AK2639" s="9"/>
      <c r="AL2639" s="9"/>
      <c r="AM2639" s="9"/>
      <c r="AN2639" s="9"/>
      <c r="AO2639" s="9"/>
      <c r="AP2639" s="9"/>
      <c r="AQ2639" s="9"/>
      <c r="AR2639" s="9"/>
      <c r="AS2639" s="9"/>
      <c r="AT2639" s="9"/>
      <c r="AU2639" s="9"/>
      <c r="AV2639" s="9"/>
      <c r="AW2639" s="9"/>
      <c r="AX2639" s="9"/>
      <c r="AY2639" s="9"/>
      <c r="AZ2639" s="9"/>
      <c r="BA2639" s="9"/>
      <c r="BB2639" s="9"/>
      <c r="BC2639" s="9"/>
      <c r="BD2639" s="9"/>
      <c r="BE2639" s="9"/>
      <c r="BF2639" s="9"/>
      <c r="BG2639" s="9"/>
      <c r="BH2639" s="9"/>
      <c r="BI2639" s="9"/>
      <c r="BJ2639" s="9"/>
      <c r="BK2639" s="9"/>
      <c r="BL2639" s="9"/>
      <c r="BM2639" s="9"/>
      <c r="BN2639" s="9"/>
      <c r="BO2639" s="9"/>
      <c r="BP2639" s="9"/>
      <c r="BQ2639" s="9"/>
      <c r="BR2639" s="9"/>
      <c r="BS2639" s="9"/>
      <c r="BT2639" s="9"/>
      <c r="BU2639" s="9"/>
      <c r="BV2639" s="9"/>
      <c r="BW2639" s="9"/>
      <c r="BX2639" s="9"/>
      <c r="BY2639" s="9"/>
      <c r="BZ2639" s="9"/>
      <c r="CA2639" s="9"/>
      <c r="CB2639" s="9"/>
      <c r="CC2639" s="9"/>
      <c r="CD2639" s="9"/>
      <c r="CE2639" s="9"/>
      <c r="CF2639" s="9"/>
      <c r="CG2639" s="9"/>
      <c r="CH2639" s="9"/>
      <c r="CI2639" s="9"/>
      <c r="CJ2639" s="9"/>
    </row>
    <row r="2640" spans="1:88" hidden="1">
      <c r="A2640" s="9"/>
      <c r="B2640" s="9"/>
      <c r="C2640" s="9"/>
      <c r="D2640" s="9"/>
      <c r="E2640" s="9"/>
      <c r="F2640" s="9"/>
      <c r="G2640" s="9"/>
      <c r="H2640" s="9"/>
      <c r="I2640" s="9"/>
      <c r="J2640" s="9"/>
      <c r="K2640" s="9"/>
      <c r="L2640" s="9"/>
      <c r="M2640" s="9"/>
      <c r="N2640" s="9"/>
      <c r="O2640" s="9"/>
      <c r="P2640" s="9"/>
      <c r="Q2640" s="9"/>
      <c r="R2640" s="9"/>
      <c r="S2640" s="9"/>
      <c r="T2640" s="9"/>
      <c r="U2640" s="9"/>
      <c r="V2640" s="9"/>
      <c r="W2640" s="9"/>
      <c r="X2640" s="9"/>
      <c r="Y2640" s="9"/>
      <c r="Z2640" s="9"/>
      <c r="AA2640" s="9"/>
      <c r="AB2640" s="9"/>
      <c r="AC2640" s="9"/>
      <c r="AD2640" s="9"/>
      <c r="AE2640" s="9"/>
      <c r="AF2640" s="9"/>
      <c r="AG2640" s="9"/>
      <c r="AH2640" s="9"/>
      <c r="AI2640" s="9"/>
      <c r="AJ2640" s="9"/>
      <c r="AK2640" s="9"/>
      <c r="AL2640" s="9"/>
      <c r="AM2640" s="9"/>
      <c r="AN2640" s="9"/>
      <c r="AO2640" s="9"/>
      <c r="AP2640" s="9"/>
      <c r="AQ2640" s="9"/>
      <c r="AR2640" s="9"/>
      <c r="AS2640" s="9"/>
      <c r="AT2640" s="9"/>
      <c r="AU2640" s="9"/>
      <c r="AV2640" s="9"/>
      <c r="AW2640" s="9"/>
      <c r="AX2640" s="9"/>
      <c r="AY2640" s="9"/>
      <c r="AZ2640" s="9"/>
      <c r="BA2640" s="9"/>
      <c r="BB2640" s="9"/>
      <c r="BC2640" s="9"/>
      <c r="BD2640" s="9"/>
      <c r="BE2640" s="9"/>
      <c r="BF2640" s="9"/>
      <c r="BG2640" s="9"/>
      <c r="BH2640" s="9"/>
      <c r="BI2640" s="9"/>
      <c r="BJ2640" s="9"/>
      <c r="BK2640" s="9"/>
      <c r="BL2640" s="9"/>
      <c r="BM2640" s="9"/>
      <c r="BN2640" s="9"/>
      <c r="BO2640" s="9"/>
      <c r="BP2640" s="9"/>
      <c r="BQ2640" s="9"/>
      <c r="BR2640" s="9"/>
      <c r="BS2640" s="9"/>
      <c r="BT2640" s="9"/>
      <c r="BU2640" s="9"/>
      <c r="BV2640" s="9"/>
      <c r="BW2640" s="9"/>
      <c r="BX2640" s="9"/>
      <c r="BY2640" s="9"/>
      <c r="BZ2640" s="9"/>
      <c r="CA2640" s="9"/>
      <c r="CB2640" s="9"/>
      <c r="CC2640" s="9"/>
      <c r="CD2640" s="9"/>
      <c r="CE2640" s="9"/>
      <c r="CF2640" s="9"/>
      <c r="CG2640" s="9"/>
      <c r="CH2640" s="9"/>
      <c r="CI2640" s="9"/>
      <c r="CJ2640" s="9"/>
    </row>
    <row r="2641" spans="1:88" hidden="1">
      <c r="A2641" s="9"/>
      <c r="B2641" s="9"/>
      <c r="C2641" s="9"/>
      <c r="D2641" s="9"/>
      <c r="E2641" s="9"/>
      <c r="F2641" s="9"/>
      <c r="G2641" s="9"/>
      <c r="H2641" s="9"/>
      <c r="I2641" s="9"/>
      <c r="J2641" s="9"/>
      <c r="K2641" s="9"/>
      <c r="L2641" s="9"/>
      <c r="M2641" s="9"/>
      <c r="N2641" s="9"/>
      <c r="O2641" s="9"/>
      <c r="P2641" s="9"/>
      <c r="Q2641" s="9"/>
      <c r="R2641" s="9"/>
      <c r="S2641" s="9"/>
      <c r="T2641" s="9"/>
      <c r="U2641" s="9"/>
      <c r="V2641" s="9"/>
      <c r="W2641" s="9"/>
      <c r="X2641" s="9"/>
      <c r="Y2641" s="9"/>
      <c r="Z2641" s="9"/>
      <c r="AA2641" s="9"/>
      <c r="AB2641" s="9"/>
      <c r="AC2641" s="9"/>
      <c r="AD2641" s="9"/>
      <c r="AE2641" s="9"/>
      <c r="AF2641" s="9"/>
      <c r="AG2641" s="9"/>
      <c r="AH2641" s="9"/>
      <c r="AI2641" s="9"/>
      <c r="AJ2641" s="9"/>
      <c r="AK2641" s="9"/>
      <c r="AL2641" s="9"/>
      <c r="AM2641" s="9"/>
      <c r="AN2641" s="9"/>
      <c r="AO2641" s="9"/>
      <c r="AP2641" s="9"/>
      <c r="AQ2641" s="9"/>
      <c r="AR2641" s="9"/>
      <c r="AS2641" s="9"/>
      <c r="AT2641" s="9"/>
      <c r="AU2641" s="9"/>
      <c r="AV2641" s="9"/>
      <c r="AW2641" s="9"/>
      <c r="AX2641" s="9"/>
      <c r="AY2641" s="9"/>
      <c r="AZ2641" s="9"/>
      <c r="BA2641" s="9"/>
      <c r="BB2641" s="9"/>
      <c r="BC2641" s="9"/>
      <c r="BD2641" s="9"/>
      <c r="BE2641" s="9"/>
      <c r="BF2641" s="9"/>
      <c r="BG2641" s="9"/>
      <c r="BH2641" s="9"/>
      <c r="BI2641" s="9"/>
      <c r="BJ2641" s="9"/>
      <c r="BK2641" s="9"/>
      <c r="BL2641" s="9"/>
      <c r="BM2641" s="9"/>
      <c r="BN2641" s="9"/>
      <c r="BO2641" s="9"/>
      <c r="BP2641" s="9"/>
      <c r="BQ2641" s="9"/>
      <c r="BR2641" s="9"/>
      <c r="BS2641" s="9"/>
      <c r="BT2641" s="9"/>
      <c r="BU2641" s="9"/>
      <c r="BV2641" s="9"/>
      <c r="BW2641" s="9"/>
      <c r="BX2641" s="9"/>
      <c r="BY2641" s="9"/>
      <c r="BZ2641" s="9"/>
      <c r="CA2641" s="9"/>
      <c r="CB2641" s="9"/>
      <c r="CC2641" s="9"/>
      <c r="CD2641" s="9"/>
      <c r="CE2641" s="9"/>
      <c r="CF2641" s="9"/>
      <c r="CG2641" s="9"/>
      <c r="CH2641" s="9"/>
      <c r="CI2641" s="9"/>
      <c r="CJ2641" s="9"/>
    </row>
    <row r="2642" spans="1:88" hidden="1">
      <c r="A2642" s="9"/>
      <c r="B2642" s="9"/>
      <c r="C2642" s="9"/>
      <c r="D2642" s="9"/>
      <c r="E2642" s="9"/>
      <c r="F2642" s="9"/>
      <c r="G2642" s="9"/>
      <c r="H2642" s="9"/>
      <c r="I2642" s="9"/>
      <c r="J2642" s="9"/>
      <c r="K2642" s="9"/>
      <c r="L2642" s="9"/>
      <c r="M2642" s="9"/>
      <c r="N2642" s="9"/>
      <c r="O2642" s="9"/>
      <c r="P2642" s="9"/>
      <c r="Q2642" s="9"/>
      <c r="R2642" s="9"/>
      <c r="S2642" s="9"/>
      <c r="T2642" s="9"/>
      <c r="U2642" s="9"/>
      <c r="V2642" s="9"/>
      <c r="W2642" s="9"/>
      <c r="X2642" s="9"/>
      <c r="Y2642" s="9"/>
      <c r="Z2642" s="9"/>
      <c r="AA2642" s="9"/>
      <c r="AB2642" s="9"/>
      <c r="AC2642" s="9"/>
      <c r="AD2642" s="9"/>
      <c r="AE2642" s="9"/>
      <c r="AF2642" s="9"/>
      <c r="AG2642" s="9"/>
      <c r="AH2642" s="9"/>
      <c r="AI2642" s="9"/>
      <c r="AJ2642" s="9"/>
      <c r="AK2642" s="9"/>
      <c r="AL2642" s="9"/>
      <c r="AM2642" s="9"/>
      <c r="AN2642" s="9"/>
      <c r="AO2642" s="9"/>
      <c r="AP2642" s="9"/>
      <c r="AQ2642" s="9"/>
      <c r="AR2642" s="9"/>
      <c r="AS2642" s="9"/>
      <c r="AT2642" s="9"/>
      <c r="AU2642" s="9"/>
      <c r="AV2642" s="9"/>
      <c r="AW2642" s="9"/>
      <c r="AX2642" s="9"/>
      <c r="AY2642" s="9"/>
      <c r="AZ2642" s="9"/>
      <c r="BA2642" s="9"/>
      <c r="BB2642" s="9"/>
      <c r="BC2642" s="9"/>
      <c r="BD2642" s="9"/>
      <c r="BE2642" s="9"/>
      <c r="BF2642" s="9"/>
      <c r="BG2642" s="9"/>
      <c r="BH2642" s="9"/>
      <c r="BI2642" s="9"/>
      <c r="BJ2642" s="9"/>
      <c r="BK2642" s="9"/>
      <c r="BL2642" s="9"/>
      <c r="BM2642" s="9"/>
      <c r="BN2642" s="9"/>
      <c r="BO2642" s="9"/>
      <c r="BP2642" s="9"/>
      <c r="BQ2642" s="9"/>
      <c r="BR2642" s="9"/>
      <c r="BS2642" s="9"/>
      <c r="BT2642" s="9"/>
      <c r="BU2642" s="9"/>
      <c r="BV2642" s="9"/>
      <c r="BW2642" s="9"/>
      <c r="BX2642" s="9"/>
      <c r="BY2642" s="9"/>
      <c r="BZ2642" s="9"/>
      <c r="CA2642" s="9"/>
      <c r="CB2642" s="9"/>
      <c r="CC2642" s="9"/>
      <c r="CD2642" s="9"/>
      <c r="CE2642" s="9"/>
      <c r="CF2642" s="9"/>
      <c r="CG2642" s="9"/>
      <c r="CH2642" s="9"/>
      <c r="CI2642" s="9"/>
      <c r="CJ2642" s="9"/>
    </row>
    <row r="2643" spans="1:88" hidden="1">
      <c r="A2643" s="9"/>
      <c r="B2643" s="9"/>
      <c r="C2643" s="9"/>
      <c r="D2643" s="9"/>
      <c r="E2643" s="9"/>
      <c r="F2643" s="9"/>
      <c r="G2643" s="9"/>
      <c r="H2643" s="9"/>
      <c r="I2643" s="9"/>
      <c r="J2643" s="9"/>
      <c r="K2643" s="9"/>
      <c r="L2643" s="9"/>
      <c r="M2643" s="9"/>
      <c r="N2643" s="9"/>
      <c r="O2643" s="9"/>
      <c r="P2643" s="9"/>
      <c r="Q2643" s="9"/>
      <c r="R2643" s="9"/>
      <c r="S2643" s="9"/>
      <c r="T2643" s="9"/>
      <c r="U2643" s="9"/>
      <c r="V2643" s="9"/>
      <c r="W2643" s="9"/>
      <c r="X2643" s="9"/>
      <c r="Y2643" s="9"/>
      <c r="Z2643" s="9"/>
      <c r="AA2643" s="9"/>
      <c r="AB2643" s="9"/>
      <c r="AC2643" s="9"/>
      <c r="AD2643" s="9"/>
      <c r="AE2643" s="9"/>
      <c r="AF2643" s="9"/>
      <c r="AG2643" s="9"/>
      <c r="AH2643" s="9"/>
      <c r="AI2643" s="9"/>
      <c r="AJ2643" s="9"/>
      <c r="AK2643" s="9"/>
      <c r="AL2643" s="9"/>
      <c r="AM2643" s="9"/>
      <c r="AN2643" s="9"/>
      <c r="AO2643" s="9"/>
      <c r="AP2643" s="9"/>
      <c r="AQ2643" s="9"/>
      <c r="AR2643" s="9"/>
      <c r="AS2643" s="9"/>
      <c r="AT2643" s="9"/>
      <c r="AU2643" s="9"/>
      <c r="AV2643" s="9"/>
      <c r="AW2643" s="9"/>
      <c r="AX2643" s="9"/>
      <c r="AY2643" s="9"/>
      <c r="AZ2643" s="9"/>
      <c r="BA2643" s="9"/>
      <c r="BB2643" s="9"/>
      <c r="BC2643" s="9"/>
      <c r="BD2643" s="9"/>
      <c r="BE2643" s="9"/>
      <c r="BF2643" s="9"/>
      <c r="BG2643" s="9"/>
      <c r="BH2643" s="9"/>
      <c r="BI2643" s="9"/>
      <c r="BJ2643" s="9"/>
      <c r="BK2643" s="9"/>
      <c r="BL2643" s="9"/>
      <c r="BM2643" s="9"/>
      <c r="BN2643" s="9"/>
      <c r="BO2643" s="9"/>
      <c r="BP2643" s="9"/>
      <c r="BQ2643" s="9"/>
      <c r="BR2643" s="9"/>
      <c r="BS2643" s="9"/>
      <c r="BT2643" s="9"/>
      <c r="BU2643" s="9"/>
      <c r="BV2643" s="9"/>
      <c r="BW2643" s="9"/>
      <c r="BX2643" s="9"/>
      <c r="BY2643" s="9"/>
      <c r="BZ2643" s="9"/>
      <c r="CA2643" s="9"/>
      <c r="CB2643" s="9"/>
      <c r="CC2643" s="9"/>
      <c r="CD2643" s="9"/>
      <c r="CE2643" s="9"/>
      <c r="CF2643" s="9"/>
      <c r="CG2643" s="9"/>
      <c r="CH2643" s="9"/>
      <c r="CI2643" s="9"/>
      <c r="CJ2643" s="9"/>
    </row>
    <row r="2644" spans="1:88" hidden="1">
      <c r="A2644" s="9"/>
      <c r="B2644" s="9"/>
      <c r="C2644" s="9"/>
      <c r="D2644" s="9"/>
      <c r="E2644" s="9"/>
      <c r="F2644" s="9"/>
      <c r="G2644" s="9"/>
      <c r="H2644" s="9"/>
      <c r="I2644" s="9"/>
      <c r="J2644" s="9"/>
      <c r="K2644" s="9"/>
      <c r="L2644" s="9"/>
      <c r="M2644" s="9"/>
      <c r="N2644" s="9"/>
      <c r="O2644" s="9"/>
      <c r="P2644" s="9"/>
      <c r="Q2644" s="9"/>
      <c r="R2644" s="9"/>
      <c r="S2644" s="9"/>
      <c r="T2644" s="9"/>
      <c r="U2644" s="9"/>
      <c r="V2644" s="9"/>
      <c r="W2644" s="9"/>
      <c r="X2644" s="9"/>
      <c r="Y2644" s="9"/>
      <c r="Z2644" s="9"/>
      <c r="AA2644" s="9"/>
      <c r="AB2644" s="9"/>
      <c r="AC2644" s="9"/>
      <c r="AD2644" s="9"/>
      <c r="AE2644" s="9"/>
      <c r="AF2644" s="9"/>
      <c r="AG2644" s="9"/>
      <c r="AH2644" s="9"/>
      <c r="AI2644" s="9"/>
      <c r="AJ2644" s="9"/>
      <c r="AK2644" s="9"/>
      <c r="AL2644" s="9"/>
      <c r="AM2644" s="9"/>
      <c r="AN2644" s="9"/>
      <c r="AO2644" s="9"/>
      <c r="AP2644" s="9"/>
      <c r="AQ2644" s="9"/>
      <c r="AR2644" s="9"/>
      <c r="AS2644" s="9"/>
      <c r="AT2644" s="9"/>
      <c r="AU2644" s="9"/>
      <c r="AV2644" s="9"/>
      <c r="AW2644" s="9"/>
      <c r="AX2644" s="9"/>
      <c r="AY2644" s="9"/>
      <c r="AZ2644" s="9"/>
      <c r="BA2644" s="9"/>
      <c r="BB2644" s="9"/>
      <c r="BC2644" s="9"/>
      <c r="BD2644" s="9"/>
      <c r="BE2644" s="9"/>
      <c r="BF2644" s="9"/>
      <c r="BG2644" s="9"/>
      <c r="BH2644" s="9"/>
      <c r="BI2644" s="9"/>
      <c r="BJ2644" s="9"/>
      <c r="BK2644" s="9"/>
      <c r="BL2644" s="9"/>
      <c r="BM2644" s="9"/>
      <c r="BN2644" s="9"/>
      <c r="BO2644" s="9"/>
      <c r="BP2644" s="9"/>
      <c r="BQ2644" s="9"/>
      <c r="BR2644" s="9"/>
      <c r="BS2644" s="9"/>
      <c r="BT2644" s="9"/>
      <c r="BU2644" s="9"/>
      <c r="BV2644" s="9"/>
      <c r="BW2644" s="9"/>
      <c r="BX2644" s="9"/>
      <c r="BY2644" s="9"/>
      <c r="BZ2644" s="9"/>
      <c r="CA2644" s="9"/>
      <c r="CB2644" s="9"/>
      <c r="CC2644" s="9"/>
      <c r="CD2644" s="9"/>
      <c r="CE2644" s="9"/>
      <c r="CF2644" s="9"/>
      <c r="CG2644" s="9"/>
      <c r="CH2644" s="9"/>
      <c r="CI2644" s="9"/>
      <c r="CJ2644" s="9"/>
    </row>
    <row r="2645" spans="1:88" hidden="1">
      <c r="A2645" s="9"/>
      <c r="B2645" s="9"/>
      <c r="C2645" s="9"/>
      <c r="D2645" s="9"/>
      <c r="E2645" s="9"/>
      <c r="F2645" s="9"/>
      <c r="G2645" s="9"/>
      <c r="H2645" s="9"/>
      <c r="I2645" s="9"/>
      <c r="J2645" s="9"/>
      <c r="K2645" s="9"/>
      <c r="L2645" s="9"/>
      <c r="M2645" s="9"/>
      <c r="N2645" s="9"/>
      <c r="O2645" s="9"/>
      <c r="P2645" s="9"/>
      <c r="Q2645" s="9"/>
      <c r="R2645" s="9"/>
      <c r="S2645" s="9"/>
      <c r="T2645" s="9"/>
      <c r="U2645" s="9"/>
      <c r="V2645" s="9"/>
      <c r="W2645" s="9"/>
      <c r="X2645" s="9"/>
      <c r="Y2645" s="9"/>
      <c r="Z2645" s="9"/>
      <c r="AA2645" s="9"/>
      <c r="AB2645" s="9"/>
      <c r="AC2645" s="9"/>
      <c r="AD2645" s="9"/>
      <c r="AE2645" s="9"/>
      <c r="AF2645" s="9"/>
      <c r="AG2645" s="9"/>
      <c r="AH2645" s="9"/>
      <c r="AI2645" s="9"/>
      <c r="AJ2645" s="9"/>
      <c r="AK2645" s="9"/>
      <c r="AL2645" s="9"/>
      <c r="AM2645" s="9"/>
      <c r="AN2645" s="9"/>
      <c r="AO2645" s="9"/>
      <c r="AP2645" s="9"/>
      <c r="AQ2645" s="9"/>
      <c r="AR2645" s="9"/>
      <c r="AS2645" s="9"/>
      <c r="AT2645" s="9"/>
      <c r="AU2645" s="9"/>
      <c r="AV2645" s="9"/>
      <c r="AW2645" s="9"/>
      <c r="AX2645" s="9"/>
      <c r="AY2645" s="9"/>
      <c r="AZ2645" s="9"/>
      <c r="BA2645" s="9"/>
      <c r="BB2645" s="9"/>
      <c r="BC2645" s="9"/>
      <c r="BD2645" s="9"/>
      <c r="BE2645" s="9"/>
      <c r="BF2645" s="9"/>
      <c r="BG2645" s="9"/>
      <c r="BH2645" s="9"/>
      <c r="BI2645" s="9"/>
      <c r="BJ2645" s="9"/>
      <c r="BK2645" s="9"/>
      <c r="BL2645" s="9"/>
      <c r="BM2645" s="9"/>
      <c r="BN2645" s="9"/>
      <c r="BO2645" s="9"/>
      <c r="BP2645" s="9"/>
      <c r="BQ2645" s="9"/>
      <c r="BR2645" s="9"/>
      <c r="BS2645" s="9"/>
      <c r="BT2645" s="9"/>
      <c r="BU2645" s="9"/>
      <c r="BV2645" s="9"/>
      <c r="BW2645" s="9"/>
      <c r="BX2645" s="9"/>
      <c r="BY2645" s="9"/>
      <c r="BZ2645" s="9"/>
      <c r="CA2645" s="9"/>
      <c r="CB2645" s="9"/>
      <c r="CC2645" s="9"/>
      <c r="CD2645" s="9"/>
      <c r="CE2645" s="9"/>
      <c r="CF2645" s="9"/>
      <c r="CG2645" s="9"/>
      <c r="CH2645" s="9"/>
      <c r="CI2645" s="9"/>
      <c r="CJ2645" s="9"/>
    </row>
    <row r="2646" spans="1:88" hidden="1">
      <c r="A2646" s="9"/>
      <c r="B2646" s="9"/>
      <c r="C2646" s="9"/>
      <c r="D2646" s="9"/>
      <c r="E2646" s="9"/>
      <c r="F2646" s="9"/>
      <c r="G2646" s="9"/>
      <c r="H2646" s="9"/>
      <c r="I2646" s="9"/>
      <c r="J2646" s="9"/>
      <c r="K2646" s="9"/>
      <c r="L2646" s="9"/>
      <c r="M2646" s="9"/>
      <c r="N2646" s="9"/>
      <c r="O2646" s="9"/>
      <c r="P2646" s="9"/>
      <c r="Q2646" s="9"/>
      <c r="R2646" s="9"/>
      <c r="S2646" s="9"/>
      <c r="T2646" s="9"/>
      <c r="U2646" s="9"/>
      <c r="V2646" s="9"/>
      <c r="W2646" s="9"/>
      <c r="X2646" s="9"/>
      <c r="Y2646" s="9"/>
      <c r="Z2646" s="9"/>
      <c r="AA2646" s="9"/>
      <c r="AB2646" s="9"/>
      <c r="AC2646" s="9"/>
      <c r="AD2646" s="9"/>
      <c r="AE2646" s="9"/>
      <c r="AF2646" s="9"/>
      <c r="AG2646" s="9"/>
      <c r="AH2646" s="9"/>
      <c r="AI2646" s="9"/>
      <c r="AJ2646" s="9"/>
      <c r="AK2646" s="9"/>
      <c r="AL2646" s="9"/>
      <c r="AM2646" s="9"/>
      <c r="AN2646" s="9"/>
      <c r="AO2646" s="9"/>
      <c r="AP2646" s="9"/>
      <c r="AQ2646" s="9"/>
      <c r="AR2646" s="9"/>
      <c r="AS2646" s="9"/>
      <c r="AT2646" s="9"/>
      <c r="AU2646" s="9"/>
      <c r="AV2646" s="9"/>
      <c r="AW2646" s="9"/>
      <c r="AX2646" s="9"/>
      <c r="AY2646" s="9"/>
      <c r="AZ2646" s="9"/>
      <c r="BA2646" s="9"/>
      <c r="BB2646" s="9"/>
      <c r="BC2646" s="9"/>
      <c r="BD2646" s="9"/>
      <c r="BE2646" s="9"/>
      <c r="BF2646" s="9"/>
      <c r="BG2646" s="9"/>
      <c r="BH2646" s="9"/>
      <c r="BI2646" s="9"/>
      <c r="BJ2646" s="9"/>
      <c r="BK2646" s="9"/>
      <c r="BL2646" s="9"/>
      <c r="BM2646" s="9"/>
      <c r="BN2646" s="9"/>
      <c r="BO2646" s="9"/>
      <c r="BP2646" s="9"/>
      <c r="BQ2646" s="9"/>
      <c r="BR2646" s="9"/>
      <c r="BS2646" s="9"/>
      <c r="BT2646" s="9"/>
      <c r="BU2646" s="9"/>
      <c r="BV2646" s="9"/>
      <c r="BW2646" s="9"/>
      <c r="BX2646" s="9"/>
      <c r="BY2646" s="9"/>
      <c r="BZ2646" s="9"/>
      <c r="CA2646" s="9"/>
      <c r="CB2646" s="9"/>
      <c r="CC2646" s="9"/>
      <c r="CD2646" s="9"/>
      <c r="CE2646" s="9"/>
      <c r="CF2646" s="9"/>
      <c r="CG2646" s="9"/>
      <c r="CH2646" s="9"/>
      <c r="CI2646" s="9"/>
      <c r="CJ2646" s="9"/>
    </row>
    <row r="2647" spans="1:88" hidden="1">
      <c r="A2647" s="9"/>
      <c r="B2647" s="9"/>
      <c r="C2647" s="9"/>
      <c r="D2647" s="9"/>
      <c r="E2647" s="9"/>
      <c r="F2647" s="9"/>
      <c r="G2647" s="9"/>
      <c r="H2647" s="9"/>
      <c r="I2647" s="9"/>
      <c r="J2647" s="9"/>
      <c r="K2647" s="9"/>
      <c r="L2647" s="9"/>
      <c r="M2647" s="9"/>
      <c r="N2647" s="9"/>
      <c r="O2647" s="9"/>
      <c r="P2647" s="9"/>
      <c r="Q2647" s="9"/>
      <c r="R2647" s="9"/>
      <c r="S2647" s="9"/>
      <c r="T2647" s="9"/>
      <c r="U2647" s="9"/>
      <c r="V2647" s="9"/>
      <c r="W2647" s="9"/>
      <c r="X2647" s="9"/>
      <c r="Y2647" s="9"/>
      <c r="Z2647" s="9"/>
      <c r="AA2647" s="9"/>
      <c r="AB2647" s="9"/>
      <c r="AC2647" s="9"/>
      <c r="AD2647" s="9"/>
      <c r="AE2647" s="9"/>
      <c r="AF2647" s="9"/>
      <c r="AG2647" s="9"/>
      <c r="AH2647" s="9"/>
      <c r="AI2647" s="9"/>
      <c r="AJ2647" s="9"/>
      <c r="AK2647" s="9"/>
      <c r="AL2647" s="9"/>
      <c r="AM2647" s="9"/>
      <c r="AN2647" s="9"/>
      <c r="AO2647" s="9"/>
      <c r="AP2647" s="9"/>
      <c r="AQ2647" s="9"/>
      <c r="AR2647" s="9"/>
      <c r="AS2647" s="9"/>
      <c r="AT2647" s="9"/>
      <c r="AU2647" s="9"/>
      <c r="AV2647" s="9"/>
      <c r="AW2647" s="9"/>
      <c r="AX2647" s="9"/>
      <c r="AY2647" s="9"/>
      <c r="AZ2647" s="9"/>
      <c r="BA2647" s="9"/>
      <c r="BB2647" s="9"/>
      <c r="BC2647" s="9"/>
      <c r="BD2647" s="9"/>
      <c r="BE2647" s="9"/>
      <c r="BF2647" s="9"/>
      <c r="BG2647" s="9"/>
      <c r="BH2647" s="9"/>
      <c r="BI2647" s="9"/>
      <c r="BJ2647" s="9"/>
      <c r="BK2647" s="9"/>
      <c r="BL2647" s="9"/>
      <c r="BM2647" s="9"/>
      <c r="BN2647" s="9"/>
      <c r="BO2647" s="9"/>
      <c r="BP2647" s="9"/>
      <c r="BQ2647" s="9"/>
      <c r="BR2647" s="9"/>
      <c r="BS2647" s="9"/>
      <c r="BT2647" s="9"/>
      <c r="BU2647" s="9"/>
      <c r="BV2647" s="9"/>
      <c r="BW2647" s="9"/>
      <c r="BX2647" s="9"/>
      <c r="BY2647" s="9"/>
      <c r="BZ2647" s="9"/>
      <c r="CA2647" s="9"/>
      <c r="CB2647" s="9"/>
      <c r="CC2647" s="9"/>
      <c r="CD2647" s="9"/>
      <c r="CE2647" s="9"/>
      <c r="CF2647" s="9"/>
      <c r="CG2647" s="9"/>
      <c r="CH2647" s="9"/>
      <c r="CI2647" s="9"/>
      <c r="CJ2647" s="9"/>
    </row>
    <row r="2648" spans="1:88" hidden="1">
      <c r="A2648" s="9"/>
      <c r="B2648" s="9"/>
      <c r="C2648" s="9"/>
      <c r="D2648" s="9"/>
      <c r="E2648" s="9"/>
      <c r="F2648" s="9"/>
      <c r="G2648" s="9"/>
      <c r="H2648" s="9"/>
      <c r="I2648" s="9"/>
      <c r="J2648" s="9"/>
      <c r="K2648" s="9"/>
      <c r="L2648" s="9"/>
      <c r="M2648" s="9"/>
      <c r="N2648" s="9"/>
      <c r="O2648" s="9"/>
      <c r="P2648" s="9"/>
      <c r="Q2648" s="9"/>
      <c r="R2648" s="9"/>
      <c r="S2648" s="9"/>
      <c r="T2648" s="9"/>
      <c r="U2648" s="9"/>
      <c r="V2648" s="9"/>
      <c r="W2648" s="9"/>
      <c r="X2648" s="9"/>
      <c r="Y2648" s="9"/>
      <c r="Z2648" s="9"/>
      <c r="AA2648" s="9"/>
      <c r="AB2648" s="9"/>
      <c r="AC2648" s="9"/>
      <c r="AD2648" s="9"/>
      <c r="AE2648" s="9"/>
      <c r="AF2648" s="9"/>
      <c r="AG2648" s="9"/>
      <c r="AH2648" s="9"/>
      <c r="AI2648" s="9"/>
      <c r="AJ2648" s="9"/>
      <c r="AK2648" s="9"/>
      <c r="AL2648" s="9"/>
      <c r="AM2648" s="9"/>
      <c r="AN2648" s="9"/>
      <c r="AO2648" s="9"/>
      <c r="AP2648" s="9"/>
      <c r="AQ2648" s="9"/>
      <c r="AR2648" s="9"/>
      <c r="AS2648" s="9"/>
      <c r="AT2648" s="9"/>
      <c r="AU2648" s="9"/>
      <c r="AV2648" s="9"/>
      <c r="AW2648" s="9"/>
      <c r="AX2648" s="9"/>
      <c r="AY2648" s="9"/>
      <c r="AZ2648" s="9"/>
      <c r="BA2648" s="9"/>
      <c r="BB2648" s="9"/>
      <c r="BC2648" s="9"/>
      <c r="BD2648" s="9"/>
      <c r="BE2648" s="9"/>
      <c r="BF2648" s="9"/>
      <c r="BG2648" s="9"/>
      <c r="BH2648" s="9"/>
      <c r="BI2648" s="9"/>
      <c r="BJ2648" s="9"/>
      <c r="BK2648" s="9"/>
      <c r="BL2648" s="9"/>
      <c r="BM2648" s="9"/>
      <c r="BN2648" s="9"/>
      <c r="BO2648" s="9"/>
      <c r="BP2648" s="9"/>
      <c r="BQ2648" s="9"/>
      <c r="BR2648" s="9"/>
      <c r="BS2648" s="9"/>
      <c r="BT2648" s="9"/>
      <c r="BU2648" s="9"/>
      <c r="BV2648" s="9"/>
      <c r="BW2648" s="9"/>
      <c r="BX2648" s="9"/>
      <c r="BY2648" s="9"/>
      <c r="BZ2648" s="9"/>
      <c r="CA2648" s="9"/>
      <c r="CB2648" s="9"/>
      <c r="CC2648" s="9"/>
      <c r="CD2648" s="9"/>
      <c r="CE2648" s="9"/>
      <c r="CF2648" s="9"/>
      <c r="CG2648" s="9"/>
      <c r="CH2648" s="9"/>
      <c r="CI2648" s="9"/>
      <c r="CJ2648" s="9"/>
    </row>
    <row r="2649" spans="1:88" hidden="1">
      <c r="A2649" s="9"/>
      <c r="B2649" s="9"/>
      <c r="C2649" s="9"/>
      <c r="D2649" s="9"/>
      <c r="E2649" s="9"/>
      <c r="F2649" s="9"/>
      <c r="G2649" s="9"/>
      <c r="H2649" s="9"/>
      <c r="I2649" s="9"/>
      <c r="J2649" s="9"/>
      <c r="K2649" s="9"/>
      <c r="L2649" s="9"/>
      <c r="M2649" s="9"/>
      <c r="N2649" s="9"/>
      <c r="O2649" s="9"/>
      <c r="P2649" s="9"/>
      <c r="Q2649" s="9"/>
      <c r="R2649" s="9"/>
      <c r="S2649" s="9"/>
      <c r="T2649" s="9"/>
      <c r="U2649" s="9"/>
      <c r="V2649" s="9"/>
      <c r="W2649" s="9"/>
      <c r="X2649" s="9"/>
      <c r="Y2649" s="9"/>
      <c r="Z2649" s="9"/>
      <c r="AA2649" s="9"/>
      <c r="AB2649" s="9"/>
      <c r="AC2649" s="9"/>
      <c r="AD2649" s="9"/>
      <c r="AE2649" s="9"/>
      <c r="AF2649" s="9"/>
      <c r="AG2649" s="9"/>
      <c r="AH2649" s="9"/>
      <c r="AI2649" s="9"/>
      <c r="AJ2649" s="9"/>
      <c r="AK2649" s="9"/>
      <c r="AL2649" s="9"/>
      <c r="AM2649" s="9"/>
      <c r="AN2649" s="9"/>
      <c r="AO2649" s="9"/>
      <c r="AP2649" s="9"/>
      <c r="AQ2649" s="9"/>
      <c r="AR2649" s="9"/>
      <c r="AS2649" s="9"/>
      <c r="AT2649" s="9"/>
      <c r="AU2649" s="9"/>
      <c r="AV2649" s="9"/>
      <c r="AW2649" s="9"/>
      <c r="AX2649" s="9"/>
      <c r="AY2649" s="9"/>
      <c r="AZ2649" s="9"/>
      <c r="BA2649" s="9"/>
      <c r="BB2649" s="9"/>
      <c r="BC2649" s="9"/>
      <c r="BD2649" s="9"/>
      <c r="BE2649" s="9"/>
      <c r="BF2649" s="9"/>
      <c r="BG2649" s="9"/>
      <c r="BH2649" s="9"/>
      <c r="BI2649" s="9"/>
      <c r="BJ2649" s="9"/>
      <c r="BK2649" s="9"/>
      <c r="BL2649" s="9"/>
      <c r="BM2649" s="9"/>
      <c r="BN2649" s="9"/>
      <c r="BO2649" s="9"/>
      <c r="BP2649" s="9"/>
      <c r="BQ2649" s="9"/>
      <c r="BR2649" s="9"/>
      <c r="BS2649" s="9"/>
      <c r="BT2649" s="9"/>
      <c r="BU2649" s="9"/>
      <c r="BV2649" s="9"/>
      <c r="BW2649" s="9"/>
      <c r="BX2649" s="9"/>
      <c r="BY2649" s="9"/>
      <c r="BZ2649" s="9"/>
      <c r="CA2649" s="9"/>
      <c r="CB2649" s="9"/>
      <c r="CC2649" s="9"/>
      <c r="CD2649" s="9"/>
      <c r="CE2649" s="9"/>
      <c r="CF2649" s="9"/>
      <c r="CG2649" s="9"/>
      <c r="CH2649" s="9"/>
      <c r="CI2649" s="9"/>
      <c r="CJ2649" s="9"/>
    </row>
    <row r="2650" spans="1:88" hidden="1">
      <c r="A2650" s="9"/>
      <c r="B2650" s="9"/>
      <c r="C2650" s="9"/>
      <c r="D2650" s="9"/>
      <c r="E2650" s="9"/>
      <c r="F2650" s="9"/>
      <c r="G2650" s="9"/>
      <c r="H2650" s="9"/>
      <c r="I2650" s="9"/>
      <c r="J2650" s="9"/>
      <c r="K2650" s="9"/>
      <c r="L2650" s="9"/>
      <c r="M2650" s="9"/>
      <c r="N2650" s="9"/>
      <c r="O2650" s="9"/>
      <c r="P2650" s="9"/>
      <c r="Q2650" s="9"/>
      <c r="R2650" s="9"/>
      <c r="S2650" s="9"/>
      <c r="T2650" s="9"/>
      <c r="U2650" s="9"/>
      <c r="V2650" s="9"/>
      <c r="W2650" s="9"/>
      <c r="X2650" s="9"/>
      <c r="Y2650" s="9"/>
      <c r="Z2650" s="9"/>
      <c r="AA2650" s="9"/>
      <c r="AB2650" s="9"/>
      <c r="AC2650" s="9"/>
      <c r="AD2650" s="9"/>
      <c r="AE2650" s="9"/>
      <c r="AF2650" s="9"/>
      <c r="AG2650" s="9"/>
      <c r="AH2650" s="9"/>
      <c r="AI2650" s="9"/>
      <c r="AJ2650" s="9"/>
      <c r="AK2650" s="9"/>
      <c r="AL2650" s="9"/>
      <c r="AM2650" s="9"/>
      <c r="AN2650" s="9"/>
      <c r="AO2650" s="9"/>
      <c r="AP2650" s="9"/>
      <c r="AQ2650" s="9"/>
      <c r="AR2650" s="9"/>
      <c r="AS2650" s="9"/>
      <c r="AT2650" s="9"/>
      <c r="AU2650" s="9"/>
      <c r="AV2650" s="9"/>
      <c r="AW2650" s="9"/>
      <c r="AX2650" s="9"/>
      <c r="AY2650" s="9"/>
      <c r="AZ2650" s="9"/>
      <c r="BA2650" s="9"/>
      <c r="BB2650" s="9"/>
      <c r="BC2650" s="9"/>
      <c r="BD2650" s="9"/>
      <c r="BE2650" s="9"/>
      <c r="BF2650" s="9"/>
      <c r="BG2650" s="9"/>
      <c r="BH2650" s="9"/>
      <c r="BI2650" s="9"/>
      <c r="BJ2650" s="9"/>
      <c r="BK2650" s="9"/>
      <c r="BL2650" s="9"/>
      <c r="BM2650" s="9"/>
      <c r="BN2650" s="9"/>
      <c r="BO2650" s="9"/>
      <c r="BP2650" s="9"/>
      <c r="BQ2650" s="9"/>
      <c r="BR2650" s="9"/>
      <c r="BS2650" s="9"/>
      <c r="BT2650" s="9"/>
      <c r="BU2650" s="9"/>
      <c r="BV2650" s="9"/>
      <c r="BW2650" s="9"/>
      <c r="BX2650" s="9"/>
      <c r="BY2650" s="9"/>
      <c r="BZ2650" s="9"/>
      <c r="CA2650" s="9"/>
      <c r="CB2650" s="9"/>
      <c r="CC2650" s="9"/>
      <c r="CD2650" s="9"/>
      <c r="CE2650" s="9"/>
      <c r="CF2650" s="9"/>
      <c r="CG2650" s="9"/>
      <c r="CH2650" s="9"/>
      <c r="CI2650" s="9"/>
      <c r="CJ2650" s="9"/>
    </row>
    <row r="2651" spans="1:88" hidden="1">
      <c r="A2651" s="9"/>
      <c r="B2651" s="9"/>
      <c r="C2651" s="9"/>
      <c r="D2651" s="9"/>
      <c r="E2651" s="9"/>
      <c r="F2651" s="9"/>
      <c r="G2651" s="9"/>
      <c r="H2651" s="9"/>
      <c r="I2651" s="9"/>
      <c r="J2651" s="9"/>
      <c r="K2651" s="9"/>
      <c r="L2651" s="9"/>
      <c r="M2651" s="9"/>
      <c r="N2651" s="9"/>
      <c r="O2651" s="9"/>
      <c r="P2651" s="9"/>
      <c r="Q2651" s="9"/>
      <c r="R2651" s="9"/>
      <c r="S2651" s="9"/>
      <c r="T2651" s="9"/>
      <c r="U2651" s="9"/>
      <c r="V2651" s="9"/>
      <c r="W2651" s="9"/>
      <c r="X2651" s="9"/>
      <c r="Y2651" s="9"/>
      <c r="Z2651" s="9"/>
      <c r="AA2651" s="9"/>
      <c r="AB2651" s="9"/>
      <c r="AC2651" s="9"/>
      <c r="AD2651" s="9"/>
      <c r="AE2651" s="9"/>
      <c r="AF2651" s="9"/>
      <c r="AG2651" s="9"/>
      <c r="AH2651" s="9"/>
      <c r="AI2651" s="9"/>
      <c r="AJ2651" s="9"/>
      <c r="AK2651" s="9"/>
      <c r="AL2651" s="9"/>
      <c r="AM2651" s="9"/>
      <c r="AN2651" s="9"/>
      <c r="AO2651" s="9"/>
      <c r="AP2651" s="9"/>
      <c r="AQ2651" s="9"/>
      <c r="AR2651" s="9"/>
      <c r="AS2651" s="9"/>
      <c r="AT2651" s="9"/>
      <c r="AU2651" s="9"/>
      <c r="AV2651" s="9"/>
      <c r="AW2651" s="9"/>
      <c r="AX2651" s="9"/>
      <c r="AY2651" s="9"/>
      <c r="AZ2651" s="9"/>
      <c r="BA2651" s="9"/>
      <c r="BB2651" s="9"/>
      <c r="BC2651" s="9"/>
      <c r="BD2651" s="9"/>
      <c r="BE2651" s="9"/>
      <c r="BF2651" s="9"/>
      <c r="BG2651" s="9"/>
      <c r="BH2651" s="9"/>
      <c r="BI2651" s="9"/>
      <c r="BJ2651" s="9"/>
      <c r="BK2651" s="9"/>
      <c r="BL2651" s="9"/>
      <c r="BM2651" s="9"/>
      <c r="BN2651" s="9"/>
      <c r="BO2651" s="9"/>
      <c r="BP2651" s="9"/>
      <c r="BQ2651" s="9"/>
      <c r="BR2651" s="9"/>
      <c r="BS2651" s="9"/>
      <c r="BT2651" s="9"/>
      <c r="BU2651" s="9"/>
      <c r="BV2651" s="9"/>
      <c r="BW2651" s="9"/>
      <c r="BX2651" s="9"/>
      <c r="BY2651" s="9"/>
      <c r="BZ2651" s="9"/>
      <c r="CA2651" s="9"/>
      <c r="CB2651" s="9"/>
      <c r="CC2651" s="9"/>
      <c r="CD2651" s="9"/>
      <c r="CE2651" s="9"/>
      <c r="CF2651" s="9"/>
      <c r="CG2651" s="9"/>
      <c r="CH2651" s="9"/>
      <c r="CI2651" s="9"/>
      <c r="CJ2651" s="9"/>
    </row>
    <row r="2652" spans="1:88" hidden="1">
      <c r="A2652" s="9"/>
      <c r="B2652" s="9"/>
      <c r="C2652" s="9"/>
      <c r="D2652" s="9"/>
      <c r="E2652" s="9"/>
      <c r="F2652" s="9"/>
      <c r="G2652" s="9"/>
      <c r="H2652" s="9"/>
      <c r="I2652" s="9"/>
      <c r="J2652" s="9"/>
      <c r="K2652" s="9"/>
      <c r="L2652" s="9"/>
      <c r="M2652" s="9"/>
      <c r="N2652" s="9"/>
      <c r="O2652" s="9"/>
      <c r="P2652" s="9"/>
      <c r="Q2652" s="9"/>
      <c r="R2652" s="9"/>
      <c r="S2652" s="9"/>
      <c r="T2652" s="9"/>
      <c r="U2652" s="9"/>
      <c r="V2652" s="9"/>
      <c r="W2652" s="9"/>
      <c r="X2652" s="9"/>
      <c r="Y2652" s="9"/>
      <c r="Z2652" s="9"/>
      <c r="AA2652" s="9"/>
      <c r="AB2652" s="9"/>
      <c r="AC2652" s="9"/>
      <c r="AD2652" s="9"/>
      <c r="AE2652" s="9"/>
      <c r="AF2652" s="9"/>
      <c r="AG2652" s="9"/>
      <c r="AH2652" s="9"/>
      <c r="AI2652" s="9"/>
      <c r="AJ2652" s="9"/>
      <c r="AK2652" s="9"/>
      <c r="AL2652" s="9"/>
      <c r="AM2652" s="9"/>
      <c r="AN2652" s="9"/>
      <c r="AO2652" s="9"/>
      <c r="AP2652" s="9"/>
      <c r="AQ2652" s="9"/>
      <c r="AR2652" s="9"/>
      <c r="AS2652" s="9"/>
      <c r="AT2652" s="9"/>
      <c r="AU2652" s="9"/>
      <c r="AV2652" s="9"/>
      <c r="AW2652" s="9"/>
      <c r="AX2652" s="9"/>
      <c r="AY2652" s="9"/>
      <c r="AZ2652" s="9"/>
      <c r="BA2652" s="9"/>
      <c r="BB2652" s="9"/>
      <c r="BC2652" s="9"/>
      <c r="BD2652" s="9"/>
      <c r="BE2652" s="9"/>
      <c r="BF2652" s="9"/>
      <c r="BG2652" s="9"/>
      <c r="BH2652" s="9"/>
      <c r="BI2652" s="9"/>
      <c r="BJ2652" s="9"/>
      <c r="BK2652" s="9"/>
      <c r="BL2652" s="9"/>
      <c r="BM2652" s="9"/>
      <c r="BN2652" s="9"/>
      <c r="BO2652" s="9"/>
      <c r="BP2652" s="9"/>
      <c r="BQ2652" s="9"/>
      <c r="BR2652" s="9"/>
      <c r="BS2652" s="9"/>
      <c r="BT2652" s="9"/>
      <c r="BU2652" s="9"/>
      <c r="BV2652" s="9"/>
      <c r="BW2652" s="9"/>
      <c r="BX2652" s="9"/>
      <c r="BY2652" s="9"/>
      <c r="BZ2652" s="9"/>
      <c r="CA2652" s="9"/>
      <c r="CB2652" s="9"/>
      <c r="CC2652" s="9"/>
      <c r="CD2652" s="9"/>
      <c r="CE2652" s="9"/>
      <c r="CF2652" s="9"/>
      <c r="CG2652" s="9"/>
      <c r="CH2652" s="9"/>
      <c r="CI2652" s="9"/>
      <c r="CJ2652" s="9"/>
    </row>
    <row r="2653" spans="1:88" hidden="1">
      <c r="A2653" s="9"/>
      <c r="B2653" s="9"/>
      <c r="C2653" s="9"/>
      <c r="D2653" s="9"/>
      <c r="E2653" s="9"/>
      <c r="F2653" s="9"/>
      <c r="G2653" s="9"/>
      <c r="H2653" s="9"/>
      <c r="I2653" s="9"/>
      <c r="J2653" s="9"/>
      <c r="K2653" s="9"/>
      <c r="L2653" s="9"/>
      <c r="M2653" s="9"/>
      <c r="N2653" s="9"/>
      <c r="O2653" s="9"/>
      <c r="P2653" s="9"/>
      <c r="Q2653" s="9"/>
      <c r="R2653" s="9"/>
      <c r="S2653" s="9"/>
      <c r="T2653" s="9"/>
      <c r="U2653" s="9"/>
      <c r="V2653" s="9"/>
      <c r="W2653" s="9"/>
      <c r="X2653" s="9"/>
      <c r="Y2653" s="9"/>
      <c r="Z2653" s="9"/>
      <c r="AA2653" s="9"/>
      <c r="AB2653" s="9"/>
      <c r="AC2653" s="9"/>
      <c r="AD2653" s="9"/>
      <c r="AE2653" s="9"/>
      <c r="AF2653" s="9"/>
      <c r="AG2653" s="9"/>
      <c r="AH2653" s="9"/>
      <c r="AI2653" s="9"/>
      <c r="AJ2653" s="9"/>
      <c r="AK2653" s="9"/>
      <c r="AL2653" s="9"/>
      <c r="AM2653" s="9"/>
      <c r="AN2653" s="9"/>
      <c r="AO2653" s="9"/>
      <c r="AP2653" s="9"/>
      <c r="AQ2653" s="9"/>
      <c r="AR2653" s="9"/>
      <c r="AS2653" s="9"/>
      <c r="AT2653" s="9"/>
      <c r="AU2653" s="9"/>
      <c r="AV2653" s="9"/>
      <c r="AW2653" s="9"/>
      <c r="AX2653" s="9"/>
      <c r="AY2653" s="9"/>
      <c r="AZ2653" s="9"/>
      <c r="BA2653" s="9"/>
      <c r="BB2653" s="9"/>
      <c r="BC2653" s="9"/>
      <c r="BD2653" s="9"/>
      <c r="BE2653" s="9"/>
      <c r="BF2653" s="9"/>
      <c r="BG2653" s="9"/>
      <c r="BH2653" s="9"/>
      <c r="BI2653" s="9"/>
      <c r="BJ2653" s="9"/>
      <c r="BK2653" s="9"/>
      <c r="BL2653" s="9"/>
      <c r="BM2653" s="9"/>
      <c r="BN2653" s="9"/>
      <c r="BO2653" s="9"/>
      <c r="BP2653" s="9"/>
      <c r="BQ2653" s="9"/>
      <c r="BR2653" s="9"/>
      <c r="BS2653" s="9"/>
      <c r="BT2653" s="9"/>
      <c r="BU2653" s="9"/>
      <c r="BV2653" s="9"/>
      <c r="BW2653" s="9"/>
      <c r="BX2653" s="9"/>
      <c r="BY2653" s="9"/>
      <c r="BZ2653" s="9"/>
      <c r="CA2653" s="9"/>
      <c r="CB2653" s="9"/>
      <c r="CC2653" s="9"/>
      <c r="CD2653" s="9"/>
      <c r="CE2653" s="9"/>
      <c r="CF2653" s="9"/>
      <c r="CG2653" s="9"/>
      <c r="CH2653" s="9"/>
      <c r="CI2653" s="9"/>
      <c r="CJ2653" s="9"/>
    </row>
    <row r="2654" spans="1:88" hidden="1">
      <c r="A2654" s="9"/>
      <c r="B2654" s="9"/>
      <c r="C2654" s="9"/>
      <c r="D2654" s="9"/>
      <c r="E2654" s="9"/>
      <c r="F2654" s="9"/>
      <c r="G2654" s="9"/>
      <c r="H2654" s="9"/>
      <c r="I2654" s="9"/>
      <c r="J2654" s="9"/>
      <c r="K2654" s="9"/>
      <c r="L2654" s="9"/>
      <c r="M2654" s="9"/>
      <c r="N2654" s="9"/>
      <c r="O2654" s="9"/>
      <c r="P2654" s="9"/>
      <c r="Q2654" s="9"/>
      <c r="R2654" s="9"/>
      <c r="S2654" s="9"/>
      <c r="T2654" s="9"/>
      <c r="U2654" s="9"/>
      <c r="V2654" s="9"/>
      <c r="W2654" s="9"/>
      <c r="X2654" s="9"/>
      <c r="Y2654" s="9"/>
      <c r="Z2654" s="9"/>
      <c r="AA2654" s="9"/>
      <c r="AB2654" s="9"/>
      <c r="AC2654" s="9"/>
      <c r="AD2654" s="9"/>
      <c r="AE2654" s="9"/>
      <c r="AF2654" s="9"/>
      <c r="AG2654" s="9"/>
      <c r="AH2654" s="9"/>
      <c r="AI2654" s="9"/>
      <c r="AJ2654" s="9"/>
      <c r="AK2654" s="9"/>
      <c r="AL2654" s="9"/>
      <c r="AM2654" s="9"/>
      <c r="AN2654" s="9"/>
      <c r="AO2654" s="9"/>
      <c r="AP2654" s="9"/>
      <c r="AQ2654" s="9"/>
      <c r="AR2654" s="9"/>
      <c r="AS2654" s="9"/>
      <c r="AT2654" s="9"/>
      <c r="AU2654" s="9"/>
      <c r="AV2654" s="9"/>
      <c r="AW2654" s="9"/>
      <c r="AX2654" s="9"/>
      <c r="AY2654" s="9"/>
      <c r="AZ2654" s="9"/>
      <c r="BA2654" s="9"/>
      <c r="BB2654" s="9"/>
      <c r="BC2654" s="9"/>
      <c r="BD2654" s="9"/>
      <c r="BE2654" s="9"/>
      <c r="BF2654" s="9"/>
      <c r="BG2654" s="9"/>
      <c r="BH2654" s="9"/>
      <c r="BI2654" s="9"/>
      <c r="BJ2654" s="9"/>
      <c r="BK2654" s="9"/>
      <c r="BL2654" s="9"/>
      <c r="BM2654" s="9"/>
      <c r="BN2654" s="9"/>
      <c r="BO2654" s="9"/>
      <c r="BP2654" s="9"/>
      <c r="BQ2654" s="9"/>
      <c r="BR2654" s="9"/>
      <c r="BS2654" s="9"/>
      <c r="BT2654" s="9"/>
      <c r="BU2654" s="9"/>
      <c r="BV2654" s="9"/>
      <c r="BW2654" s="9"/>
      <c r="BX2654" s="9"/>
      <c r="BY2654" s="9"/>
      <c r="BZ2654" s="9"/>
      <c r="CA2654" s="9"/>
      <c r="CB2654" s="9"/>
      <c r="CC2654" s="9"/>
      <c r="CD2654" s="9"/>
      <c r="CE2654" s="9"/>
      <c r="CF2654" s="9"/>
      <c r="CG2654" s="9"/>
      <c r="CH2654" s="9"/>
      <c r="CI2654" s="9"/>
      <c r="CJ2654" s="9"/>
    </row>
    <row r="2655" spans="1:88" hidden="1">
      <c r="A2655" s="9"/>
      <c r="B2655" s="9"/>
      <c r="C2655" s="9"/>
      <c r="D2655" s="9"/>
      <c r="E2655" s="9"/>
      <c r="F2655" s="9"/>
      <c r="G2655" s="9"/>
      <c r="H2655" s="9"/>
      <c r="I2655" s="9"/>
      <c r="J2655" s="9"/>
      <c r="K2655" s="9"/>
      <c r="L2655" s="9"/>
      <c r="M2655" s="9"/>
      <c r="N2655" s="9"/>
      <c r="O2655" s="9"/>
      <c r="P2655" s="9"/>
      <c r="Q2655" s="9"/>
      <c r="R2655" s="9"/>
      <c r="S2655" s="9"/>
      <c r="T2655" s="9"/>
      <c r="U2655" s="9"/>
      <c r="V2655" s="9"/>
      <c r="W2655" s="9"/>
      <c r="X2655" s="9"/>
      <c r="Y2655" s="9"/>
      <c r="Z2655" s="9"/>
      <c r="AA2655" s="9"/>
      <c r="AB2655" s="9"/>
      <c r="AC2655" s="9"/>
      <c r="AD2655" s="9"/>
      <c r="AE2655" s="9"/>
      <c r="AF2655" s="9"/>
      <c r="AG2655" s="9"/>
      <c r="AH2655" s="9"/>
      <c r="AI2655" s="9"/>
      <c r="AJ2655" s="9"/>
      <c r="AK2655" s="9"/>
      <c r="AL2655" s="9"/>
      <c r="AM2655" s="9"/>
      <c r="AN2655" s="9"/>
      <c r="AO2655" s="9"/>
      <c r="AP2655" s="9"/>
      <c r="AQ2655" s="9"/>
      <c r="AR2655" s="9"/>
      <c r="AS2655" s="9"/>
      <c r="AT2655" s="9"/>
      <c r="AU2655" s="9"/>
      <c r="AV2655" s="9"/>
      <c r="AW2655" s="9"/>
      <c r="AX2655" s="9"/>
      <c r="AY2655" s="9"/>
      <c r="AZ2655" s="9"/>
      <c r="BA2655" s="9"/>
      <c r="BB2655" s="9"/>
      <c r="BC2655" s="9"/>
      <c r="BD2655" s="9"/>
      <c r="BE2655" s="9"/>
      <c r="BF2655" s="9"/>
      <c r="BG2655" s="9"/>
      <c r="BH2655" s="9"/>
      <c r="BI2655" s="9"/>
      <c r="BJ2655" s="9"/>
      <c r="BK2655" s="9"/>
      <c r="BL2655" s="9"/>
      <c r="BM2655" s="9"/>
      <c r="BN2655" s="9"/>
      <c r="BO2655" s="9"/>
      <c r="BP2655" s="9"/>
      <c r="BQ2655" s="9"/>
      <c r="BR2655" s="9"/>
      <c r="BS2655" s="9"/>
      <c r="BT2655" s="9"/>
      <c r="BU2655" s="9"/>
      <c r="BV2655" s="9"/>
      <c r="BW2655" s="9"/>
      <c r="BX2655" s="9"/>
      <c r="BY2655" s="9"/>
      <c r="BZ2655" s="9"/>
      <c r="CA2655" s="9"/>
      <c r="CB2655" s="9"/>
      <c r="CC2655" s="9"/>
      <c r="CD2655" s="9"/>
      <c r="CE2655" s="9"/>
      <c r="CF2655" s="9"/>
      <c r="CG2655" s="9"/>
      <c r="CH2655" s="9"/>
      <c r="CI2655" s="9"/>
      <c r="CJ2655" s="9"/>
    </row>
    <row r="2656" spans="1:88" hidden="1">
      <c r="A2656" s="9"/>
      <c r="B2656" s="9"/>
      <c r="C2656" s="9"/>
      <c r="D2656" s="9"/>
      <c r="E2656" s="9"/>
      <c r="F2656" s="9"/>
      <c r="G2656" s="9"/>
      <c r="H2656" s="9"/>
      <c r="I2656" s="9"/>
      <c r="J2656" s="9"/>
      <c r="K2656" s="9"/>
      <c r="L2656" s="9"/>
      <c r="M2656" s="9"/>
      <c r="N2656" s="9"/>
      <c r="O2656" s="9"/>
      <c r="P2656" s="9"/>
      <c r="Q2656" s="9"/>
      <c r="R2656" s="9"/>
      <c r="S2656" s="9"/>
      <c r="T2656" s="9"/>
      <c r="U2656" s="9"/>
      <c r="V2656" s="9"/>
      <c r="W2656" s="9"/>
      <c r="X2656" s="9"/>
      <c r="Y2656" s="9"/>
      <c r="Z2656" s="9"/>
      <c r="AA2656" s="9"/>
      <c r="AB2656" s="9"/>
      <c r="AC2656" s="9"/>
      <c r="AD2656" s="9"/>
      <c r="AE2656" s="9"/>
      <c r="AF2656" s="9"/>
      <c r="AG2656" s="9"/>
      <c r="AH2656" s="9"/>
      <c r="AI2656" s="9"/>
      <c r="AJ2656" s="9"/>
      <c r="AK2656" s="9"/>
      <c r="AL2656" s="9"/>
      <c r="AM2656" s="9"/>
      <c r="AN2656" s="9"/>
      <c r="AO2656" s="9"/>
      <c r="AP2656" s="9"/>
      <c r="AQ2656" s="9"/>
      <c r="AR2656" s="9"/>
      <c r="AS2656" s="9"/>
      <c r="AT2656" s="9"/>
      <c r="AU2656" s="9"/>
      <c r="AV2656" s="9"/>
      <c r="AW2656" s="9"/>
      <c r="AX2656" s="9"/>
      <c r="AY2656" s="9"/>
      <c r="AZ2656" s="9"/>
      <c r="BA2656" s="9"/>
      <c r="BB2656" s="9"/>
      <c r="BC2656" s="9"/>
      <c r="BD2656" s="9"/>
      <c r="BE2656" s="9"/>
      <c r="BF2656" s="9"/>
      <c r="BG2656" s="9"/>
      <c r="BH2656" s="9"/>
      <c r="BI2656" s="9"/>
      <c r="BJ2656" s="9"/>
      <c r="BK2656" s="9"/>
      <c r="BL2656" s="9"/>
      <c r="BM2656" s="9"/>
      <c r="BN2656" s="9"/>
      <c r="BO2656" s="9"/>
      <c r="BP2656" s="9"/>
      <c r="BQ2656" s="9"/>
      <c r="BR2656" s="9"/>
      <c r="BS2656" s="9"/>
      <c r="BT2656" s="9"/>
      <c r="BU2656" s="9"/>
      <c r="BV2656" s="9"/>
      <c r="BW2656" s="9"/>
      <c r="BX2656" s="9"/>
      <c r="BY2656" s="9"/>
      <c r="BZ2656" s="9"/>
      <c r="CA2656" s="9"/>
      <c r="CB2656" s="9"/>
      <c r="CC2656" s="9"/>
      <c r="CD2656" s="9"/>
      <c r="CE2656" s="9"/>
      <c r="CF2656" s="9"/>
      <c r="CG2656" s="9"/>
      <c r="CH2656" s="9"/>
      <c r="CI2656" s="9"/>
      <c r="CJ2656" s="9"/>
    </row>
    <row r="2657" spans="1:88" hidden="1">
      <c r="A2657" s="9"/>
      <c r="B2657" s="9"/>
      <c r="C2657" s="9"/>
      <c r="D2657" s="9"/>
      <c r="E2657" s="9"/>
      <c r="F2657" s="9"/>
      <c r="G2657" s="9"/>
      <c r="H2657" s="9"/>
      <c r="I2657" s="9"/>
      <c r="J2657" s="9"/>
      <c r="K2657" s="9"/>
      <c r="L2657" s="9"/>
      <c r="M2657" s="9"/>
      <c r="N2657" s="9"/>
      <c r="O2657" s="9"/>
      <c r="P2657" s="9"/>
      <c r="Q2657" s="9"/>
      <c r="R2657" s="9"/>
      <c r="S2657" s="9"/>
      <c r="T2657" s="9"/>
      <c r="U2657" s="9"/>
      <c r="V2657" s="9"/>
      <c r="W2657" s="9"/>
      <c r="X2657" s="9"/>
      <c r="Y2657" s="9"/>
      <c r="Z2657" s="9"/>
      <c r="AA2657" s="9"/>
      <c r="AB2657" s="9"/>
      <c r="AC2657" s="9"/>
      <c r="AD2657" s="9"/>
      <c r="AE2657" s="9"/>
      <c r="AF2657" s="9"/>
      <c r="AG2657" s="9"/>
      <c r="AH2657" s="9"/>
      <c r="AI2657" s="9"/>
      <c r="AJ2657" s="9"/>
      <c r="AK2657" s="9"/>
      <c r="AL2657" s="9"/>
      <c r="AM2657" s="9"/>
      <c r="AN2657" s="9"/>
      <c r="AO2657" s="9"/>
      <c r="AP2657" s="9"/>
      <c r="AQ2657" s="9"/>
      <c r="AR2657" s="9"/>
      <c r="AS2657" s="9"/>
      <c r="AT2657" s="9"/>
      <c r="AU2657" s="9"/>
      <c r="AV2657" s="9"/>
      <c r="AW2657" s="9"/>
      <c r="AX2657" s="9"/>
      <c r="AY2657" s="9"/>
      <c r="AZ2657" s="9"/>
      <c r="BA2657" s="9"/>
      <c r="BB2657" s="9"/>
      <c r="BC2657" s="9"/>
      <c r="BD2657" s="9"/>
      <c r="BE2657" s="9"/>
      <c r="BF2657" s="9"/>
      <c r="BG2657" s="9"/>
      <c r="BH2657" s="9"/>
      <c r="BI2657" s="9"/>
      <c r="BJ2657" s="9"/>
      <c r="BK2657" s="9"/>
      <c r="BL2657" s="9"/>
      <c r="BM2657" s="9"/>
      <c r="BN2657" s="9"/>
      <c r="BO2657" s="9"/>
      <c r="BP2657" s="9"/>
      <c r="BQ2657" s="9"/>
      <c r="BR2657" s="9"/>
      <c r="BS2657" s="9"/>
      <c r="BT2657" s="9"/>
      <c r="BU2657" s="9"/>
      <c r="BV2657" s="9"/>
      <c r="BW2657" s="9"/>
      <c r="BX2657" s="9"/>
      <c r="BY2657" s="9"/>
      <c r="BZ2657" s="9"/>
      <c r="CA2657" s="9"/>
      <c r="CB2657" s="9"/>
      <c r="CC2657" s="9"/>
      <c r="CD2657" s="9"/>
      <c r="CE2657" s="9"/>
      <c r="CF2657" s="9"/>
      <c r="CG2657" s="9"/>
      <c r="CH2657" s="9"/>
      <c r="CI2657" s="9"/>
      <c r="CJ2657" s="9"/>
    </row>
    <row r="2658" spans="1:88" hidden="1">
      <c r="A2658" s="9"/>
      <c r="B2658" s="9"/>
      <c r="C2658" s="9"/>
      <c r="D2658" s="9"/>
      <c r="E2658" s="9"/>
      <c r="F2658" s="9"/>
      <c r="G2658" s="9"/>
      <c r="H2658" s="9"/>
      <c r="I2658" s="9"/>
      <c r="J2658" s="9"/>
      <c r="K2658" s="9"/>
      <c r="L2658" s="9"/>
      <c r="M2658" s="9"/>
      <c r="N2658" s="9"/>
      <c r="O2658" s="9"/>
      <c r="P2658" s="9"/>
      <c r="Q2658" s="9"/>
      <c r="R2658" s="9"/>
      <c r="S2658" s="9"/>
      <c r="T2658" s="9"/>
      <c r="U2658" s="9"/>
      <c r="V2658" s="9"/>
      <c r="W2658" s="9"/>
      <c r="X2658" s="9"/>
      <c r="Y2658" s="9"/>
      <c r="Z2658" s="9"/>
      <c r="AA2658" s="9"/>
      <c r="AB2658" s="9"/>
      <c r="AC2658" s="9"/>
      <c r="AD2658" s="9"/>
      <c r="AE2658" s="9"/>
      <c r="AF2658" s="9"/>
      <c r="AG2658" s="9"/>
      <c r="AH2658" s="9"/>
      <c r="AI2658" s="9"/>
      <c r="AJ2658" s="9"/>
      <c r="AK2658" s="9"/>
      <c r="AL2658" s="9"/>
      <c r="AM2658" s="9"/>
      <c r="AN2658" s="9"/>
      <c r="AO2658" s="9"/>
      <c r="AP2658" s="9"/>
      <c r="AQ2658" s="9"/>
      <c r="AR2658" s="9"/>
      <c r="AS2658" s="9"/>
      <c r="AT2658" s="9"/>
      <c r="AU2658" s="9"/>
      <c r="AV2658" s="9"/>
      <c r="AW2658" s="9"/>
      <c r="AX2658" s="9"/>
      <c r="AY2658" s="9"/>
      <c r="AZ2658" s="9"/>
      <c r="BA2658" s="9"/>
      <c r="BB2658" s="9"/>
      <c r="BC2658" s="9"/>
      <c r="BD2658" s="9"/>
      <c r="BE2658" s="9"/>
      <c r="BF2658" s="9"/>
      <c r="BG2658" s="9"/>
      <c r="BH2658" s="9"/>
      <c r="BI2658" s="9"/>
      <c r="BJ2658" s="9"/>
      <c r="BK2658" s="9"/>
      <c r="BL2658" s="9"/>
      <c r="BM2658" s="9"/>
      <c r="BN2658" s="9"/>
      <c r="BO2658" s="9"/>
      <c r="BP2658" s="9"/>
      <c r="BQ2658" s="9"/>
      <c r="BR2658" s="9"/>
      <c r="BS2658" s="9"/>
      <c r="BT2658" s="9"/>
      <c r="BU2658" s="9"/>
      <c r="BV2658" s="9"/>
      <c r="BW2658" s="9"/>
      <c r="BX2658" s="9"/>
      <c r="BY2658" s="9"/>
      <c r="BZ2658" s="9"/>
      <c r="CA2658" s="9"/>
      <c r="CB2658" s="9"/>
      <c r="CC2658" s="9"/>
      <c r="CD2658" s="9"/>
      <c r="CE2658" s="9"/>
      <c r="CF2658" s="9"/>
      <c r="CG2658" s="9"/>
      <c r="CH2658" s="9"/>
      <c r="CI2658" s="9"/>
      <c r="CJ2658" s="9"/>
    </row>
    <row r="2659" spans="1:88" hidden="1">
      <c r="A2659" s="9"/>
      <c r="B2659" s="9"/>
      <c r="C2659" s="9"/>
      <c r="D2659" s="9"/>
      <c r="E2659" s="9"/>
      <c r="F2659" s="9"/>
      <c r="G2659" s="9"/>
      <c r="H2659" s="9"/>
      <c r="I2659" s="9"/>
      <c r="J2659" s="9"/>
      <c r="K2659" s="9"/>
      <c r="L2659" s="9"/>
      <c r="M2659" s="9"/>
      <c r="N2659" s="9"/>
      <c r="O2659" s="9"/>
      <c r="P2659" s="9"/>
      <c r="Q2659" s="9"/>
      <c r="R2659" s="9"/>
      <c r="S2659" s="9"/>
      <c r="T2659" s="9"/>
      <c r="U2659" s="9"/>
      <c r="V2659" s="9"/>
      <c r="W2659" s="9"/>
      <c r="X2659" s="9"/>
      <c r="Y2659" s="9"/>
      <c r="Z2659" s="9"/>
      <c r="AA2659" s="9"/>
      <c r="AB2659" s="9"/>
      <c r="AC2659" s="9"/>
      <c r="AD2659" s="9"/>
      <c r="AE2659" s="9"/>
      <c r="AF2659" s="9"/>
      <c r="AG2659" s="9"/>
      <c r="AH2659" s="9"/>
      <c r="AI2659" s="9"/>
      <c r="AJ2659" s="9"/>
      <c r="AK2659" s="9"/>
      <c r="AL2659" s="9"/>
      <c r="AM2659" s="9"/>
      <c r="AN2659" s="9"/>
      <c r="AO2659" s="9"/>
      <c r="AP2659" s="9"/>
      <c r="AQ2659" s="9"/>
      <c r="AR2659" s="9"/>
      <c r="AS2659" s="9"/>
      <c r="AT2659" s="9"/>
      <c r="AU2659" s="9"/>
      <c r="AV2659" s="9"/>
      <c r="AW2659" s="9"/>
      <c r="AX2659" s="9"/>
      <c r="AY2659" s="9"/>
      <c r="AZ2659" s="9"/>
      <c r="BA2659" s="9"/>
      <c r="BB2659" s="9"/>
      <c r="BC2659" s="9"/>
      <c r="BD2659" s="9"/>
      <c r="BE2659" s="9"/>
      <c r="BF2659" s="9"/>
      <c r="BG2659" s="9"/>
      <c r="BH2659" s="9"/>
      <c r="BI2659" s="9"/>
      <c r="BJ2659" s="9"/>
      <c r="BK2659" s="9"/>
      <c r="BL2659" s="9"/>
      <c r="BM2659" s="9"/>
      <c r="BN2659" s="9"/>
      <c r="BO2659" s="9"/>
      <c r="BP2659" s="9"/>
      <c r="BQ2659" s="9"/>
      <c r="BR2659" s="9"/>
      <c r="BS2659" s="9"/>
      <c r="BT2659" s="9"/>
      <c r="BU2659" s="9"/>
      <c r="BV2659" s="9"/>
      <c r="BW2659" s="9"/>
      <c r="BX2659" s="9"/>
      <c r="BY2659" s="9"/>
      <c r="BZ2659" s="9"/>
      <c r="CA2659" s="9"/>
      <c r="CB2659" s="9"/>
      <c r="CC2659" s="9"/>
      <c r="CD2659" s="9"/>
      <c r="CE2659" s="9"/>
      <c r="CF2659" s="9"/>
      <c r="CG2659" s="9"/>
      <c r="CH2659" s="9"/>
      <c r="CI2659" s="9"/>
      <c r="CJ2659" s="9"/>
    </row>
    <row r="2660" spans="1:88" hidden="1">
      <c r="A2660" s="9"/>
      <c r="B2660" s="9"/>
      <c r="C2660" s="9"/>
      <c r="D2660" s="9"/>
      <c r="E2660" s="9"/>
      <c r="F2660" s="9"/>
      <c r="G2660" s="9"/>
      <c r="H2660" s="9"/>
      <c r="I2660" s="9"/>
      <c r="J2660" s="9"/>
      <c r="K2660" s="9"/>
      <c r="L2660" s="9"/>
      <c r="M2660" s="9"/>
      <c r="N2660" s="9"/>
      <c r="O2660" s="9"/>
      <c r="P2660" s="9"/>
      <c r="Q2660" s="9"/>
      <c r="R2660" s="9"/>
      <c r="S2660" s="9"/>
      <c r="T2660" s="9"/>
      <c r="U2660" s="9"/>
      <c r="V2660" s="9"/>
      <c r="W2660" s="9"/>
      <c r="X2660" s="9"/>
      <c r="Y2660" s="9"/>
      <c r="Z2660" s="9"/>
      <c r="AA2660" s="9"/>
      <c r="AB2660" s="9"/>
      <c r="AC2660" s="9"/>
      <c r="AD2660" s="9"/>
      <c r="AE2660" s="9"/>
      <c r="AF2660" s="9"/>
      <c r="AG2660" s="9"/>
      <c r="AH2660" s="9"/>
      <c r="AI2660" s="9"/>
      <c r="AJ2660" s="9"/>
      <c r="AK2660" s="9"/>
      <c r="AL2660" s="9"/>
      <c r="AM2660" s="9"/>
      <c r="AN2660" s="9"/>
      <c r="AO2660" s="9"/>
      <c r="AP2660" s="9"/>
      <c r="AQ2660" s="9"/>
      <c r="AR2660" s="9"/>
      <c r="AS2660" s="9"/>
      <c r="AT2660" s="9"/>
      <c r="AU2660" s="9"/>
      <c r="AV2660" s="9"/>
      <c r="AW2660" s="9"/>
      <c r="AX2660" s="9"/>
      <c r="AY2660" s="9"/>
      <c r="AZ2660" s="9"/>
      <c r="BA2660" s="9"/>
      <c r="BB2660" s="9"/>
      <c r="BC2660" s="9"/>
      <c r="BD2660" s="9"/>
      <c r="BE2660" s="9"/>
      <c r="BF2660" s="9"/>
      <c r="BG2660" s="9"/>
      <c r="BH2660" s="9"/>
      <c r="BI2660" s="9"/>
      <c r="BJ2660" s="9"/>
      <c r="BK2660" s="9"/>
      <c r="BL2660" s="9"/>
      <c r="BM2660" s="9"/>
      <c r="BN2660" s="9"/>
      <c r="BO2660" s="9"/>
      <c r="BP2660" s="9"/>
      <c r="BQ2660" s="9"/>
      <c r="BR2660" s="9"/>
      <c r="BS2660" s="9"/>
      <c r="BT2660" s="9"/>
      <c r="BU2660" s="9"/>
      <c r="BV2660" s="9"/>
      <c r="BW2660" s="9"/>
      <c r="BX2660" s="9"/>
      <c r="BY2660" s="9"/>
      <c r="BZ2660" s="9"/>
      <c r="CA2660" s="9"/>
      <c r="CB2660" s="9"/>
      <c r="CC2660" s="9"/>
      <c r="CD2660" s="9"/>
      <c r="CE2660" s="9"/>
      <c r="CF2660" s="9"/>
      <c r="CG2660" s="9"/>
      <c r="CH2660" s="9"/>
      <c r="CI2660" s="9"/>
      <c r="CJ2660" s="9"/>
    </row>
    <row r="2661" spans="1:88" hidden="1">
      <c r="A2661" s="9"/>
      <c r="B2661" s="9"/>
      <c r="C2661" s="9"/>
      <c r="D2661" s="9"/>
      <c r="E2661" s="9"/>
      <c r="F2661" s="9"/>
      <c r="G2661" s="9"/>
      <c r="H2661" s="9"/>
      <c r="I2661" s="9"/>
      <c r="J2661" s="9"/>
      <c r="K2661" s="9"/>
      <c r="L2661" s="9"/>
      <c r="M2661" s="9"/>
      <c r="N2661" s="9"/>
      <c r="O2661" s="9"/>
      <c r="P2661" s="9"/>
      <c r="Q2661" s="9"/>
      <c r="R2661" s="9"/>
      <c r="S2661" s="9"/>
      <c r="T2661" s="9"/>
      <c r="U2661" s="9"/>
      <c r="V2661" s="9"/>
      <c r="W2661" s="9"/>
      <c r="X2661" s="9"/>
      <c r="Y2661" s="9"/>
      <c r="Z2661" s="9"/>
      <c r="AA2661" s="9"/>
      <c r="AB2661" s="9"/>
      <c r="AC2661" s="9"/>
      <c r="AD2661" s="9"/>
      <c r="AE2661" s="9"/>
      <c r="AF2661" s="9"/>
      <c r="AG2661" s="9"/>
      <c r="AH2661" s="9"/>
      <c r="AI2661" s="9"/>
      <c r="AJ2661" s="9"/>
      <c r="AK2661" s="9"/>
      <c r="AL2661" s="9"/>
      <c r="AM2661" s="9"/>
      <c r="AN2661" s="9"/>
      <c r="AO2661" s="9"/>
      <c r="AP2661" s="9"/>
      <c r="AQ2661" s="9"/>
      <c r="AR2661" s="9"/>
      <c r="AS2661" s="9"/>
      <c r="AT2661" s="9"/>
      <c r="AU2661" s="9"/>
      <c r="AV2661" s="9"/>
      <c r="AW2661" s="9"/>
      <c r="AX2661" s="9"/>
      <c r="AY2661" s="9"/>
      <c r="AZ2661" s="9"/>
      <c r="BA2661" s="9"/>
      <c r="BB2661" s="9"/>
      <c r="BC2661" s="9"/>
      <c r="BD2661" s="9"/>
      <c r="BE2661" s="9"/>
      <c r="BF2661" s="9"/>
      <c r="BG2661" s="9"/>
      <c r="BH2661" s="9"/>
      <c r="BI2661" s="9"/>
      <c r="BJ2661" s="9"/>
      <c r="BK2661" s="9"/>
      <c r="BL2661" s="9"/>
      <c r="BM2661" s="9"/>
      <c r="BN2661" s="9"/>
      <c r="BO2661" s="9"/>
      <c r="BP2661" s="9"/>
      <c r="BQ2661" s="9"/>
      <c r="BR2661" s="9"/>
      <c r="BS2661" s="9"/>
      <c r="BT2661" s="9"/>
      <c r="BU2661" s="9"/>
      <c r="BV2661" s="9"/>
      <c r="BW2661" s="9"/>
      <c r="BX2661" s="9"/>
      <c r="BY2661" s="9"/>
      <c r="BZ2661" s="9"/>
      <c r="CA2661" s="9"/>
      <c r="CB2661" s="9"/>
      <c r="CC2661" s="9"/>
      <c r="CD2661" s="9"/>
      <c r="CE2661" s="9"/>
      <c r="CF2661" s="9"/>
      <c r="CG2661" s="9"/>
      <c r="CH2661" s="9"/>
      <c r="CI2661" s="9"/>
      <c r="CJ2661" s="9"/>
    </row>
    <row r="2662" spans="1:88" hidden="1">
      <c r="A2662" s="9"/>
      <c r="B2662" s="9"/>
      <c r="C2662" s="9"/>
      <c r="D2662" s="9"/>
      <c r="E2662" s="9"/>
      <c r="F2662" s="9"/>
      <c r="G2662" s="9"/>
      <c r="H2662" s="9"/>
      <c r="I2662" s="9"/>
      <c r="J2662" s="9"/>
      <c r="K2662" s="9"/>
      <c r="L2662" s="9"/>
      <c r="M2662" s="9"/>
      <c r="N2662" s="9"/>
      <c r="O2662" s="9"/>
      <c r="P2662" s="9"/>
      <c r="Q2662" s="9"/>
      <c r="R2662" s="9"/>
      <c r="S2662" s="9"/>
      <c r="T2662" s="9"/>
      <c r="U2662" s="9"/>
      <c r="V2662" s="9"/>
      <c r="W2662" s="9"/>
      <c r="X2662" s="9"/>
      <c r="Y2662" s="9"/>
      <c r="Z2662" s="9"/>
      <c r="AA2662" s="9"/>
      <c r="AB2662" s="9"/>
      <c r="AC2662" s="9"/>
      <c r="AD2662" s="9"/>
      <c r="AE2662" s="9"/>
      <c r="AF2662" s="9"/>
      <c r="AG2662" s="9"/>
      <c r="AH2662" s="9"/>
      <c r="AI2662" s="9"/>
      <c r="AJ2662" s="9"/>
      <c r="AK2662" s="9"/>
      <c r="AL2662" s="9"/>
      <c r="AM2662" s="9"/>
      <c r="AN2662" s="9"/>
      <c r="AO2662" s="9"/>
      <c r="AP2662" s="9"/>
      <c r="AQ2662" s="9"/>
      <c r="AR2662" s="9"/>
      <c r="AS2662" s="9"/>
      <c r="AT2662" s="9"/>
      <c r="AU2662" s="9"/>
      <c r="AV2662" s="9"/>
      <c r="AW2662" s="9"/>
      <c r="AX2662" s="9"/>
      <c r="AY2662" s="9"/>
      <c r="AZ2662" s="9"/>
      <c r="BA2662" s="9"/>
      <c r="BB2662" s="9"/>
      <c r="BC2662" s="9"/>
      <c r="BD2662" s="9"/>
      <c r="BE2662" s="9"/>
      <c r="BF2662" s="9"/>
      <c r="BG2662" s="9"/>
      <c r="BH2662" s="9"/>
      <c r="BI2662" s="9"/>
      <c r="BJ2662" s="9"/>
      <c r="BK2662" s="9"/>
      <c r="BL2662" s="9"/>
      <c r="BM2662" s="9"/>
      <c r="BN2662" s="9"/>
      <c r="BO2662" s="9"/>
      <c r="BP2662" s="9"/>
      <c r="BQ2662" s="9"/>
      <c r="BR2662" s="9"/>
      <c r="BS2662" s="9"/>
      <c r="BT2662" s="9"/>
      <c r="BU2662" s="9"/>
      <c r="BV2662" s="9"/>
      <c r="BW2662" s="9"/>
      <c r="BX2662" s="9"/>
      <c r="BY2662" s="9"/>
      <c r="BZ2662" s="9"/>
      <c r="CA2662" s="9"/>
      <c r="CB2662" s="9"/>
      <c r="CC2662" s="9"/>
      <c r="CD2662" s="9"/>
      <c r="CE2662" s="9"/>
      <c r="CF2662" s="9"/>
      <c r="CG2662" s="9"/>
      <c r="CH2662" s="9"/>
      <c r="CI2662" s="9"/>
      <c r="CJ2662" s="9"/>
    </row>
    <row r="2663" spans="1:88" hidden="1">
      <c r="A2663" s="9"/>
      <c r="B2663" s="9"/>
      <c r="C2663" s="9"/>
      <c r="D2663" s="9"/>
      <c r="E2663" s="9"/>
      <c r="F2663" s="9"/>
      <c r="G2663" s="9"/>
      <c r="H2663" s="9"/>
      <c r="I2663" s="9"/>
      <c r="J2663" s="9"/>
      <c r="K2663" s="9"/>
      <c r="L2663" s="9"/>
      <c r="M2663" s="9"/>
      <c r="N2663" s="9"/>
      <c r="O2663" s="9"/>
      <c r="P2663" s="9"/>
      <c r="Q2663" s="9"/>
      <c r="R2663" s="9"/>
      <c r="S2663" s="9"/>
      <c r="T2663" s="9"/>
      <c r="U2663" s="9"/>
      <c r="V2663" s="9"/>
      <c r="W2663" s="9"/>
      <c r="X2663" s="9"/>
      <c r="Y2663" s="9"/>
      <c r="Z2663" s="9"/>
      <c r="AA2663" s="9"/>
      <c r="AB2663" s="9"/>
      <c r="AC2663" s="9"/>
      <c r="AD2663" s="9"/>
      <c r="AE2663" s="9"/>
      <c r="AF2663" s="9"/>
      <c r="AG2663" s="9"/>
      <c r="AH2663" s="9"/>
      <c r="AI2663" s="9"/>
      <c r="AJ2663" s="9"/>
      <c r="AK2663" s="9"/>
      <c r="AL2663" s="9"/>
      <c r="AM2663" s="9"/>
      <c r="AN2663" s="9"/>
      <c r="AO2663" s="9"/>
      <c r="AP2663" s="9"/>
      <c r="AQ2663" s="9"/>
      <c r="AR2663" s="9"/>
      <c r="AS2663" s="9"/>
      <c r="AT2663" s="9"/>
      <c r="AU2663" s="9"/>
      <c r="AV2663" s="9"/>
      <c r="AW2663" s="9"/>
      <c r="AX2663" s="9"/>
      <c r="AY2663" s="9"/>
      <c r="AZ2663" s="9"/>
      <c r="BA2663" s="9"/>
      <c r="BB2663" s="9"/>
      <c r="BC2663" s="9"/>
      <c r="BD2663" s="9"/>
      <c r="BE2663" s="9"/>
      <c r="BF2663" s="9"/>
      <c r="BG2663" s="9"/>
      <c r="BH2663" s="9"/>
      <c r="BI2663" s="9"/>
      <c r="BJ2663" s="9"/>
      <c r="BK2663" s="9"/>
      <c r="BL2663" s="9"/>
      <c r="BM2663" s="9"/>
      <c r="BN2663" s="9"/>
      <c r="BO2663" s="9"/>
      <c r="BP2663" s="9"/>
      <c r="BQ2663" s="9"/>
      <c r="BR2663" s="9"/>
      <c r="BS2663" s="9"/>
      <c r="BT2663" s="9"/>
      <c r="BU2663" s="9"/>
      <c r="BV2663" s="9"/>
      <c r="BW2663" s="9"/>
      <c r="BX2663" s="9"/>
      <c r="BY2663" s="9"/>
      <c r="BZ2663" s="9"/>
      <c r="CA2663" s="9"/>
      <c r="CB2663" s="9"/>
      <c r="CC2663" s="9"/>
      <c r="CD2663" s="9"/>
      <c r="CE2663" s="9"/>
      <c r="CF2663" s="9"/>
      <c r="CG2663" s="9"/>
      <c r="CH2663" s="9"/>
      <c r="CI2663" s="9"/>
      <c r="CJ2663" s="9"/>
    </row>
    <row r="2664" spans="1:88" hidden="1">
      <c r="A2664" s="9"/>
      <c r="B2664" s="9"/>
      <c r="C2664" s="9"/>
      <c r="D2664" s="9"/>
      <c r="E2664" s="9"/>
      <c r="F2664" s="9"/>
      <c r="G2664" s="9"/>
      <c r="H2664" s="9"/>
      <c r="I2664" s="9"/>
      <c r="J2664" s="9"/>
      <c r="K2664" s="9"/>
      <c r="L2664" s="9"/>
      <c r="M2664" s="9"/>
      <c r="N2664" s="9"/>
      <c r="O2664" s="9"/>
      <c r="P2664" s="9"/>
      <c r="Q2664" s="9"/>
      <c r="R2664" s="9"/>
      <c r="S2664" s="9"/>
      <c r="T2664" s="9"/>
      <c r="U2664" s="9"/>
      <c r="V2664" s="9"/>
      <c r="W2664" s="9"/>
      <c r="X2664" s="9"/>
      <c r="Y2664" s="9"/>
      <c r="Z2664" s="9"/>
      <c r="AA2664" s="9"/>
      <c r="AB2664" s="9"/>
      <c r="AC2664" s="9"/>
      <c r="AD2664" s="9"/>
      <c r="AE2664" s="9"/>
      <c r="AF2664" s="9"/>
      <c r="AG2664" s="9"/>
      <c r="AH2664" s="9"/>
      <c r="AI2664" s="9"/>
      <c r="AJ2664" s="9"/>
      <c r="AK2664" s="9"/>
      <c r="AL2664" s="9"/>
      <c r="AM2664" s="9"/>
      <c r="AN2664" s="9"/>
      <c r="AO2664" s="9"/>
      <c r="AP2664" s="9"/>
      <c r="AQ2664" s="9"/>
      <c r="AR2664" s="9"/>
      <c r="AS2664" s="9"/>
      <c r="AT2664" s="9"/>
      <c r="AU2664" s="9"/>
      <c r="AV2664" s="9"/>
      <c r="AW2664" s="9"/>
      <c r="AX2664" s="9"/>
      <c r="AY2664" s="9"/>
      <c r="AZ2664" s="9"/>
      <c r="BA2664" s="9"/>
      <c r="BB2664" s="9"/>
      <c r="BC2664" s="9"/>
      <c r="BD2664" s="9"/>
      <c r="BE2664" s="9"/>
      <c r="BF2664" s="9"/>
      <c r="BG2664" s="9"/>
      <c r="BH2664" s="9"/>
      <c r="BI2664" s="9"/>
      <c r="BJ2664" s="9"/>
      <c r="BK2664" s="9"/>
      <c r="BL2664" s="9"/>
      <c r="BM2664" s="9"/>
      <c r="BN2664" s="9"/>
      <c r="BO2664" s="9"/>
      <c r="BP2664" s="9"/>
      <c r="BQ2664" s="9"/>
      <c r="BR2664" s="9"/>
      <c r="BS2664" s="9"/>
      <c r="BT2664" s="9"/>
      <c r="BU2664" s="9"/>
      <c r="BV2664" s="9"/>
      <c r="BW2664" s="9"/>
      <c r="BX2664" s="9"/>
      <c r="BY2664" s="9"/>
      <c r="BZ2664" s="9"/>
      <c r="CA2664" s="9"/>
      <c r="CB2664" s="9"/>
      <c r="CC2664" s="9"/>
      <c r="CD2664" s="9"/>
      <c r="CE2664" s="9"/>
      <c r="CF2664" s="9"/>
      <c r="CG2664" s="9"/>
      <c r="CH2664" s="9"/>
      <c r="CI2664" s="9"/>
      <c r="CJ2664" s="9"/>
    </row>
    <row r="2665" spans="1:88" hidden="1">
      <c r="A2665" s="9"/>
      <c r="B2665" s="9"/>
      <c r="C2665" s="9"/>
      <c r="D2665" s="9"/>
      <c r="E2665" s="9"/>
      <c r="F2665" s="9"/>
      <c r="G2665" s="9"/>
      <c r="H2665" s="9"/>
      <c r="I2665" s="9"/>
      <c r="J2665" s="9"/>
      <c r="K2665" s="9"/>
      <c r="L2665" s="9"/>
      <c r="M2665" s="9"/>
      <c r="N2665" s="9"/>
      <c r="O2665" s="9"/>
      <c r="P2665" s="9"/>
      <c r="Q2665" s="9"/>
      <c r="R2665" s="9"/>
      <c r="S2665" s="9"/>
      <c r="T2665" s="9"/>
      <c r="U2665" s="9"/>
      <c r="V2665" s="9"/>
      <c r="W2665" s="9"/>
      <c r="X2665" s="9"/>
      <c r="Y2665" s="9"/>
      <c r="Z2665" s="9"/>
      <c r="AA2665" s="9"/>
      <c r="AB2665" s="9"/>
      <c r="AC2665" s="9"/>
      <c r="AD2665" s="9"/>
      <c r="AE2665" s="9"/>
      <c r="AF2665" s="9"/>
      <c r="AG2665" s="9"/>
      <c r="AH2665" s="9"/>
      <c r="AI2665" s="9"/>
      <c r="AJ2665" s="9"/>
      <c r="AK2665" s="9"/>
      <c r="AL2665" s="9"/>
      <c r="AM2665" s="9"/>
      <c r="AN2665" s="9"/>
      <c r="AO2665" s="9"/>
      <c r="AP2665" s="9"/>
      <c r="AQ2665" s="9"/>
      <c r="AR2665" s="9"/>
      <c r="AS2665" s="9"/>
      <c r="AT2665" s="9"/>
      <c r="AU2665" s="9"/>
      <c r="AV2665" s="9"/>
      <c r="AW2665" s="9"/>
      <c r="AX2665" s="9"/>
      <c r="AY2665" s="9"/>
      <c r="AZ2665" s="9"/>
      <c r="BA2665" s="9"/>
      <c r="BB2665" s="9"/>
      <c r="BC2665" s="9"/>
      <c r="BD2665" s="9"/>
      <c r="BE2665" s="9"/>
      <c r="BF2665" s="9"/>
      <c r="BG2665" s="9"/>
      <c r="BH2665" s="9"/>
      <c r="BI2665" s="9"/>
      <c r="BJ2665" s="9"/>
      <c r="BK2665" s="9"/>
      <c r="BL2665" s="9"/>
      <c r="BM2665" s="9"/>
      <c r="BN2665" s="9"/>
      <c r="BO2665" s="9"/>
      <c r="BP2665" s="9"/>
      <c r="BQ2665" s="9"/>
      <c r="BR2665" s="9"/>
      <c r="BS2665" s="9"/>
      <c r="BT2665" s="9"/>
      <c r="BU2665" s="9"/>
      <c r="BV2665" s="9"/>
      <c r="BW2665" s="9"/>
      <c r="BX2665" s="9"/>
      <c r="BY2665" s="9"/>
      <c r="BZ2665" s="9"/>
      <c r="CA2665" s="9"/>
      <c r="CB2665" s="9"/>
      <c r="CC2665" s="9"/>
      <c r="CD2665" s="9"/>
      <c r="CE2665" s="9"/>
      <c r="CF2665" s="9"/>
      <c r="CG2665" s="9"/>
      <c r="CH2665" s="9"/>
      <c r="CI2665" s="9"/>
      <c r="CJ2665" s="9"/>
    </row>
    <row r="2666" spans="1:88" hidden="1">
      <c r="A2666" s="9"/>
      <c r="B2666" s="9"/>
      <c r="C2666" s="9"/>
      <c r="D2666" s="9"/>
      <c r="E2666" s="9"/>
      <c r="F2666" s="9"/>
      <c r="G2666" s="9"/>
      <c r="H2666" s="9"/>
      <c r="I2666" s="9"/>
      <c r="J2666" s="9"/>
      <c r="K2666" s="9"/>
      <c r="L2666" s="9"/>
      <c r="M2666" s="9"/>
      <c r="N2666" s="9"/>
      <c r="O2666" s="9"/>
      <c r="P2666" s="9"/>
      <c r="Q2666" s="9"/>
      <c r="R2666" s="9"/>
      <c r="S2666" s="9"/>
      <c r="T2666" s="9"/>
      <c r="U2666" s="9"/>
      <c r="V2666" s="9"/>
      <c r="W2666" s="9"/>
      <c r="X2666" s="9"/>
      <c r="Y2666" s="9"/>
      <c r="Z2666" s="9"/>
      <c r="AA2666" s="9"/>
      <c r="AB2666" s="9"/>
      <c r="AC2666" s="9"/>
      <c r="AD2666" s="9"/>
      <c r="AE2666" s="9"/>
      <c r="AF2666" s="9"/>
      <c r="AG2666" s="9"/>
      <c r="AH2666" s="9"/>
      <c r="AI2666" s="9"/>
      <c r="AJ2666" s="9"/>
      <c r="AK2666" s="9"/>
      <c r="AL2666" s="9"/>
      <c r="AM2666" s="9"/>
      <c r="AN2666" s="9"/>
      <c r="AO2666" s="9"/>
      <c r="AP2666" s="9"/>
      <c r="AQ2666" s="9"/>
      <c r="AR2666" s="9"/>
      <c r="AS2666" s="9"/>
      <c r="AT2666" s="9"/>
      <c r="AU2666" s="9"/>
      <c r="AV2666" s="9"/>
      <c r="AW2666" s="9"/>
      <c r="AX2666" s="9"/>
      <c r="AY2666" s="9"/>
      <c r="AZ2666" s="9"/>
      <c r="BA2666" s="9"/>
      <c r="BB2666" s="9"/>
      <c r="BC2666" s="9"/>
      <c r="BD2666" s="9"/>
      <c r="BE2666" s="9"/>
      <c r="BF2666" s="9"/>
      <c r="BG2666" s="9"/>
      <c r="BH2666" s="9"/>
      <c r="BI2666" s="9"/>
      <c r="BJ2666" s="9"/>
      <c r="BK2666" s="9"/>
      <c r="BL2666" s="9"/>
      <c r="BM2666" s="9"/>
      <c r="BN2666" s="9"/>
      <c r="BO2666" s="9"/>
      <c r="BP2666" s="9"/>
      <c r="BQ2666" s="9"/>
      <c r="BR2666" s="9"/>
      <c r="BS2666" s="9"/>
      <c r="BT2666" s="9"/>
      <c r="BU2666" s="9"/>
      <c r="BV2666" s="9"/>
      <c r="BW2666" s="9"/>
      <c r="BX2666" s="9"/>
      <c r="BY2666" s="9"/>
      <c r="BZ2666" s="9"/>
      <c r="CA2666" s="9"/>
      <c r="CB2666" s="9"/>
      <c r="CC2666" s="9"/>
      <c r="CD2666" s="9"/>
      <c r="CE2666" s="9"/>
      <c r="CF2666" s="9"/>
      <c r="CG2666" s="9"/>
      <c r="CH2666" s="9"/>
      <c r="CI2666" s="9"/>
      <c r="CJ2666" s="9"/>
    </row>
    <row r="2667" spans="1:88" hidden="1">
      <c r="A2667" s="9"/>
      <c r="B2667" s="9"/>
      <c r="C2667" s="9"/>
      <c r="D2667" s="9"/>
      <c r="E2667" s="9"/>
      <c r="F2667" s="9"/>
      <c r="G2667" s="9"/>
      <c r="H2667" s="9"/>
      <c r="I2667" s="9"/>
      <c r="J2667" s="9"/>
      <c r="K2667" s="9"/>
      <c r="L2667" s="9"/>
      <c r="M2667" s="9"/>
      <c r="N2667" s="9"/>
      <c r="O2667" s="9"/>
      <c r="P2667" s="9"/>
      <c r="Q2667" s="9"/>
      <c r="R2667" s="9"/>
      <c r="S2667" s="9"/>
      <c r="T2667" s="9"/>
      <c r="U2667" s="9"/>
      <c r="V2667" s="9"/>
      <c r="W2667" s="9"/>
      <c r="X2667" s="9"/>
      <c r="Y2667" s="9"/>
      <c r="Z2667" s="9"/>
      <c r="AA2667" s="9"/>
      <c r="AB2667" s="9"/>
      <c r="AC2667" s="9"/>
      <c r="AD2667" s="9"/>
      <c r="AE2667" s="9"/>
      <c r="AF2667" s="9"/>
      <c r="AG2667" s="9"/>
      <c r="AH2667" s="9"/>
      <c r="AI2667" s="9"/>
      <c r="AJ2667" s="9"/>
      <c r="AK2667" s="9"/>
      <c r="AL2667" s="9"/>
      <c r="AM2667" s="9"/>
      <c r="AN2667" s="9"/>
      <c r="AO2667" s="9"/>
      <c r="AP2667" s="9"/>
      <c r="AQ2667" s="9"/>
      <c r="AR2667" s="9"/>
      <c r="AS2667" s="9"/>
      <c r="AT2667" s="9"/>
      <c r="AU2667" s="9"/>
      <c r="AV2667" s="9"/>
      <c r="AW2667" s="9"/>
      <c r="AX2667" s="9"/>
      <c r="AY2667" s="9"/>
      <c r="AZ2667" s="9"/>
      <c r="BA2667" s="9"/>
      <c r="BB2667" s="9"/>
      <c r="BC2667" s="9"/>
      <c r="BD2667" s="9"/>
      <c r="BE2667" s="9"/>
      <c r="BF2667" s="9"/>
      <c r="BG2667" s="9"/>
      <c r="BH2667" s="9"/>
      <c r="BI2667" s="9"/>
      <c r="BJ2667" s="9"/>
      <c r="BK2667" s="9"/>
      <c r="BL2667" s="9"/>
      <c r="BM2667" s="9"/>
      <c r="BN2667" s="9"/>
      <c r="BO2667" s="9"/>
      <c r="BP2667" s="9"/>
      <c r="BQ2667" s="9"/>
      <c r="BR2667" s="9"/>
      <c r="BS2667" s="9"/>
      <c r="BT2667" s="9"/>
      <c r="BU2667" s="9"/>
      <c r="BV2667" s="9"/>
      <c r="BW2667" s="9"/>
      <c r="BX2667" s="9"/>
      <c r="BY2667" s="9"/>
      <c r="BZ2667" s="9"/>
      <c r="CA2667" s="9"/>
      <c r="CB2667" s="9"/>
      <c r="CC2667" s="9"/>
      <c r="CD2667" s="9"/>
      <c r="CE2667" s="9"/>
      <c r="CF2667" s="9"/>
      <c r="CG2667" s="9"/>
      <c r="CH2667" s="9"/>
      <c r="CI2667" s="9"/>
      <c r="CJ2667" s="9"/>
    </row>
    <row r="2668" spans="1:88" hidden="1">
      <c r="A2668" s="9"/>
      <c r="B2668" s="9"/>
      <c r="C2668" s="9"/>
      <c r="D2668" s="9"/>
      <c r="E2668" s="9"/>
      <c r="F2668" s="9"/>
      <c r="G2668" s="9"/>
      <c r="H2668" s="9"/>
      <c r="I2668" s="9"/>
      <c r="J2668" s="9"/>
      <c r="K2668" s="9"/>
      <c r="L2668" s="9"/>
      <c r="M2668" s="9"/>
      <c r="N2668" s="9"/>
      <c r="O2668" s="9"/>
      <c r="P2668" s="9"/>
      <c r="Q2668" s="9"/>
      <c r="R2668" s="9"/>
      <c r="S2668" s="9"/>
      <c r="T2668" s="9"/>
      <c r="U2668" s="9"/>
      <c r="V2668" s="9"/>
      <c r="W2668" s="9"/>
      <c r="X2668" s="9"/>
      <c r="Y2668" s="9"/>
      <c r="Z2668" s="9"/>
      <c r="AA2668" s="9"/>
      <c r="AB2668" s="9"/>
      <c r="AC2668" s="9"/>
      <c r="AD2668" s="9"/>
      <c r="AE2668" s="9"/>
      <c r="AF2668" s="9"/>
      <c r="AG2668" s="9"/>
      <c r="AH2668" s="9"/>
      <c r="AI2668" s="9"/>
      <c r="AJ2668" s="9"/>
      <c r="AK2668" s="9"/>
      <c r="AL2668" s="9"/>
      <c r="AM2668" s="9"/>
      <c r="AN2668" s="9"/>
      <c r="AO2668" s="9"/>
      <c r="AP2668" s="9"/>
      <c r="AQ2668" s="9"/>
      <c r="AR2668" s="9"/>
      <c r="AS2668" s="9"/>
      <c r="AT2668" s="9"/>
      <c r="AU2668" s="9"/>
      <c r="AV2668" s="9"/>
      <c r="AW2668" s="9"/>
      <c r="AX2668" s="9"/>
      <c r="AY2668" s="9"/>
      <c r="AZ2668" s="9"/>
      <c r="BA2668" s="9"/>
      <c r="BB2668" s="9"/>
      <c r="BC2668" s="9"/>
      <c r="BD2668" s="9"/>
      <c r="BE2668" s="9"/>
      <c r="BF2668" s="9"/>
      <c r="BG2668" s="9"/>
      <c r="BH2668" s="9"/>
      <c r="BI2668" s="9"/>
      <c r="BJ2668" s="9"/>
      <c r="BK2668" s="9"/>
      <c r="BL2668" s="9"/>
      <c r="BM2668" s="9"/>
      <c r="BN2668" s="9"/>
      <c r="BO2668" s="9"/>
      <c r="BP2668" s="9"/>
      <c r="BQ2668" s="9"/>
      <c r="BR2668" s="9"/>
      <c r="BS2668" s="9"/>
      <c r="BT2668" s="9"/>
      <c r="BU2668" s="9"/>
      <c r="BV2668" s="9"/>
      <c r="BW2668" s="9"/>
      <c r="BX2668" s="9"/>
      <c r="BY2668" s="9"/>
      <c r="BZ2668" s="9"/>
      <c r="CA2668" s="9"/>
      <c r="CB2668" s="9"/>
      <c r="CC2668" s="9"/>
      <c r="CD2668" s="9"/>
      <c r="CE2668" s="9"/>
      <c r="CF2668" s="9"/>
      <c r="CG2668" s="9"/>
      <c r="CH2668" s="9"/>
      <c r="CI2668" s="9"/>
      <c r="CJ2668" s="9"/>
    </row>
    <row r="2669" spans="1:88" hidden="1">
      <c r="A2669" s="9"/>
      <c r="B2669" s="9"/>
      <c r="C2669" s="9"/>
      <c r="D2669" s="9"/>
      <c r="E2669" s="9"/>
      <c r="F2669" s="9"/>
      <c r="G2669" s="9"/>
      <c r="H2669" s="9"/>
      <c r="I2669" s="9"/>
      <c r="J2669" s="9"/>
      <c r="K2669" s="9"/>
      <c r="L2669" s="9"/>
      <c r="M2669" s="9"/>
      <c r="N2669" s="9"/>
      <c r="O2669" s="9"/>
      <c r="P2669" s="9"/>
      <c r="Q2669" s="9"/>
      <c r="R2669" s="9"/>
      <c r="S2669" s="9"/>
      <c r="T2669" s="9"/>
      <c r="U2669" s="9"/>
      <c r="V2669" s="9"/>
      <c r="W2669" s="9"/>
      <c r="X2669" s="9"/>
      <c r="Y2669" s="9"/>
      <c r="Z2669" s="9"/>
      <c r="AA2669" s="9"/>
      <c r="AB2669" s="9"/>
      <c r="AC2669" s="9"/>
      <c r="AD2669" s="9"/>
      <c r="AE2669" s="9"/>
      <c r="AF2669" s="9"/>
      <c r="AG2669" s="9"/>
      <c r="AH2669" s="9"/>
      <c r="AI2669" s="9"/>
      <c r="AJ2669" s="9"/>
      <c r="AK2669" s="9"/>
      <c r="AL2669" s="9"/>
      <c r="AM2669" s="9"/>
      <c r="AN2669" s="9"/>
      <c r="AO2669" s="9"/>
      <c r="AP2669" s="9"/>
      <c r="AQ2669" s="9"/>
      <c r="AR2669" s="9"/>
      <c r="AS2669" s="9"/>
      <c r="AT2669" s="9"/>
      <c r="AU2669" s="9"/>
      <c r="AV2669" s="9"/>
      <c r="AW2669" s="9"/>
      <c r="AX2669" s="9"/>
      <c r="AY2669" s="9"/>
      <c r="AZ2669" s="9"/>
      <c r="BA2669" s="9"/>
      <c r="BB2669" s="9"/>
      <c r="BC2669" s="9"/>
      <c r="BD2669" s="9"/>
      <c r="BE2669" s="9"/>
      <c r="BF2669" s="9"/>
      <c r="BG2669" s="9"/>
      <c r="BH2669" s="9"/>
      <c r="BI2669" s="9"/>
      <c r="BJ2669" s="9"/>
      <c r="BK2669" s="9"/>
      <c r="BL2669" s="9"/>
      <c r="BM2669" s="9"/>
      <c r="BN2669" s="9"/>
      <c r="BO2669" s="9"/>
      <c r="BP2669" s="9"/>
      <c r="BQ2669" s="9"/>
      <c r="BR2669" s="9"/>
      <c r="BS2669" s="9"/>
      <c r="BT2669" s="9"/>
      <c r="BU2669" s="9"/>
      <c r="BV2669" s="9"/>
      <c r="BW2669" s="9"/>
      <c r="BX2669" s="9"/>
      <c r="BY2669" s="9"/>
      <c r="BZ2669" s="9"/>
      <c r="CA2669" s="9"/>
      <c r="CB2669" s="9"/>
      <c r="CC2669" s="9"/>
      <c r="CD2669" s="9"/>
      <c r="CE2669" s="9"/>
      <c r="CF2669" s="9"/>
      <c r="CG2669" s="9"/>
      <c r="CH2669" s="9"/>
      <c r="CI2669" s="9"/>
      <c r="CJ2669" s="9"/>
    </row>
    <row r="2670" spans="1:88" hidden="1">
      <c r="A2670" s="9"/>
      <c r="B2670" s="9"/>
      <c r="C2670" s="9"/>
      <c r="D2670" s="9"/>
      <c r="E2670" s="9"/>
      <c r="F2670" s="9"/>
      <c r="G2670" s="9"/>
      <c r="H2670" s="9"/>
      <c r="I2670" s="9"/>
      <c r="J2670" s="9"/>
      <c r="K2670" s="9"/>
      <c r="L2670" s="9"/>
      <c r="M2670" s="9"/>
      <c r="N2670" s="9"/>
      <c r="O2670" s="9"/>
      <c r="P2670" s="9"/>
      <c r="Q2670" s="9"/>
      <c r="R2670" s="9"/>
      <c r="S2670" s="9"/>
      <c r="T2670" s="9"/>
      <c r="U2670" s="9"/>
      <c r="V2670" s="9"/>
      <c r="W2670" s="9"/>
      <c r="X2670" s="9"/>
      <c r="Y2670" s="9"/>
      <c r="Z2670" s="9"/>
      <c r="AA2670" s="9"/>
      <c r="AB2670" s="9"/>
      <c r="AC2670" s="9"/>
      <c r="AD2670" s="9"/>
      <c r="AE2670" s="9"/>
      <c r="AF2670" s="9"/>
      <c r="AG2670" s="9"/>
      <c r="AH2670" s="9"/>
      <c r="AI2670" s="9"/>
      <c r="AJ2670" s="9"/>
      <c r="AK2670" s="9"/>
      <c r="AL2670" s="9"/>
      <c r="AM2670" s="9"/>
      <c r="AN2670" s="9"/>
      <c r="AO2670" s="9"/>
      <c r="AP2670" s="9"/>
      <c r="AQ2670" s="9"/>
      <c r="AR2670" s="9"/>
      <c r="AS2670" s="9"/>
      <c r="AT2670" s="9"/>
      <c r="AU2670" s="9"/>
      <c r="AV2670" s="9"/>
      <c r="AW2670" s="9"/>
      <c r="AX2670" s="9"/>
      <c r="AY2670" s="9"/>
      <c r="AZ2670" s="9"/>
      <c r="BA2670" s="9"/>
      <c r="BB2670" s="9"/>
      <c r="BC2670" s="9"/>
      <c r="BD2670" s="9"/>
      <c r="BE2670" s="9"/>
      <c r="BF2670" s="9"/>
      <c r="BG2670" s="9"/>
      <c r="BH2670" s="9"/>
      <c r="BI2670" s="9"/>
      <c r="BJ2670" s="9"/>
      <c r="BK2670" s="9"/>
      <c r="BL2670" s="9"/>
      <c r="BM2670" s="9"/>
      <c r="BN2670" s="9"/>
      <c r="BO2670" s="9"/>
      <c r="BP2670" s="9"/>
      <c r="BQ2670" s="9"/>
      <c r="BR2670" s="9"/>
      <c r="BS2670" s="9"/>
      <c r="BT2670" s="9"/>
      <c r="BU2670" s="9"/>
      <c r="BV2670" s="9"/>
      <c r="BW2670" s="9"/>
      <c r="BX2670" s="9"/>
      <c r="BY2670" s="9"/>
      <c r="BZ2670" s="9"/>
      <c r="CA2670" s="9"/>
      <c r="CB2670" s="9"/>
      <c r="CC2670" s="9"/>
      <c r="CD2670" s="9"/>
      <c r="CE2670" s="9"/>
      <c r="CF2670" s="9"/>
      <c r="CG2670" s="9"/>
      <c r="CH2670" s="9"/>
      <c r="CI2670" s="9"/>
      <c r="CJ2670" s="9"/>
    </row>
    <row r="2671" spans="1:88" hidden="1">
      <c r="A2671" s="9"/>
      <c r="B2671" s="9"/>
      <c r="C2671" s="9"/>
      <c r="D2671" s="9"/>
      <c r="E2671" s="9"/>
      <c r="F2671" s="9"/>
      <c r="G2671" s="9"/>
      <c r="H2671" s="9"/>
      <c r="I2671" s="9"/>
      <c r="J2671" s="9"/>
      <c r="K2671" s="9"/>
      <c r="L2671" s="9"/>
      <c r="M2671" s="9"/>
      <c r="N2671" s="9"/>
      <c r="O2671" s="9"/>
      <c r="P2671" s="9"/>
      <c r="Q2671" s="9"/>
      <c r="R2671" s="9"/>
      <c r="S2671" s="9"/>
      <c r="T2671" s="9"/>
      <c r="U2671" s="9"/>
      <c r="V2671" s="9"/>
      <c r="W2671" s="9"/>
      <c r="X2671" s="9"/>
      <c r="Y2671" s="9"/>
      <c r="Z2671" s="9"/>
      <c r="AA2671" s="9"/>
      <c r="AB2671" s="9"/>
      <c r="AC2671" s="9"/>
      <c r="AD2671" s="9"/>
      <c r="AE2671" s="9"/>
      <c r="AF2671" s="9"/>
      <c r="AG2671" s="9"/>
      <c r="AH2671" s="9"/>
      <c r="AI2671" s="9"/>
      <c r="AJ2671" s="9"/>
      <c r="AK2671" s="9"/>
      <c r="AL2671" s="9"/>
      <c r="AM2671" s="9"/>
      <c r="AN2671" s="9"/>
      <c r="AO2671" s="9"/>
      <c r="AP2671" s="9"/>
      <c r="AQ2671" s="9"/>
      <c r="AR2671" s="9"/>
      <c r="AS2671" s="9"/>
      <c r="AT2671" s="9"/>
      <c r="AU2671" s="9"/>
      <c r="AV2671" s="9"/>
      <c r="AW2671" s="9"/>
      <c r="AX2671" s="9"/>
      <c r="AY2671" s="9"/>
      <c r="AZ2671" s="9"/>
      <c r="BA2671" s="9"/>
      <c r="BB2671" s="9"/>
      <c r="BC2671" s="9"/>
      <c r="BD2671" s="9"/>
      <c r="BE2671" s="9"/>
      <c r="BF2671" s="9"/>
      <c r="BG2671" s="9"/>
      <c r="BH2671" s="9"/>
      <c r="BI2671" s="9"/>
      <c r="BJ2671" s="9"/>
      <c r="BK2671" s="9"/>
      <c r="BL2671" s="9"/>
      <c r="BM2671" s="9"/>
      <c r="BN2671" s="9"/>
      <c r="BO2671" s="9"/>
      <c r="BP2671" s="9"/>
      <c r="BQ2671" s="9"/>
      <c r="BR2671" s="9"/>
      <c r="BS2671" s="9"/>
      <c r="BT2671" s="9"/>
      <c r="BU2671" s="9"/>
      <c r="BV2671" s="9"/>
      <c r="BW2671" s="9"/>
      <c r="BX2671" s="9"/>
      <c r="BY2671" s="9"/>
      <c r="BZ2671" s="9"/>
      <c r="CA2671" s="9"/>
      <c r="CB2671" s="9"/>
      <c r="CC2671" s="9"/>
      <c r="CD2671" s="9"/>
      <c r="CE2671" s="9"/>
      <c r="CF2671" s="9"/>
      <c r="CG2671" s="9"/>
      <c r="CH2671" s="9"/>
      <c r="CI2671" s="9"/>
      <c r="CJ2671" s="9"/>
    </row>
    <row r="2672" spans="1:88" hidden="1">
      <c r="A2672" s="9"/>
      <c r="B2672" s="9"/>
      <c r="C2672" s="9"/>
      <c r="D2672" s="9"/>
      <c r="E2672" s="9"/>
      <c r="F2672" s="9"/>
      <c r="G2672" s="9"/>
      <c r="H2672" s="9"/>
      <c r="I2672" s="9"/>
      <c r="J2672" s="9"/>
      <c r="K2672" s="9"/>
      <c r="L2672" s="9"/>
      <c r="M2672" s="9"/>
      <c r="N2672" s="9"/>
      <c r="O2672" s="9"/>
      <c r="P2672" s="9"/>
      <c r="Q2672" s="9"/>
      <c r="R2672" s="9"/>
      <c r="S2672" s="9"/>
      <c r="T2672" s="9"/>
      <c r="U2672" s="9"/>
      <c r="V2672" s="9"/>
      <c r="W2672" s="9"/>
      <c r="X2672" s="9"/>
      <c r="Y2672" s="9"/>
      <c r="Z2672" s="9"/>
      <c r="AA2672" s="9"/>
      <c r="AB2672" s="9"/>
      <c r="AC2672" s="9"/>
      <c r="AD2672" s="9"/>
      <c r="AE2672" s="9"/>
      <c r="AF2672" s="9"/>
      <c r="AG2672" s="9"/>
      <c r="AH2672" s="9"/>
      <c r="AI2672" s="9"/>
      <c r="AJ2672" s="9"/>
      <c r="AK2672" s="9"/>
      <c r="AL2672" s="9"/>
      <c r="AM2672" s="9"/>
      <c r="AN2672" s="9"/>
      <c r="AO2672" s="9"/>
      <c r="AP2672" s="9"/>
      <c r="AQ2672" s="9"/>
      <c r="AR2672" s="9"/>
      <c r="AS2672" s="9"/>
      <c r="AT2672" s="9"/>
      <c r="AU2672" s="9"/>
      <c r="AV2672" s="9"/>
      <c r="AW2672" s="9"/>
      <c r="AX2672" s="9"/>
      <c r="AY2672" s="9"/>
      <c r="AZ2672" s="9"/>
      <c r="BA2672" s="9"/>
      <c r="BB2672" s="9"/>
      <c r="BC2672" s="9"/>
      <c r="BD2672" s="9"/>
      <c r="BE2672" s="9"/>
      <c r="BF2672" s="9"/>
      <c r="BG2672" s="9"/>
      <c r="BH2672" s="9"/>
      <c r="BI2672" s="9"/>
      <c r="BJ2672" s="9"/>
      <c r="BK2672" s="9"/>
      <c r="BL2672" s="9"/>
      <c r="BM2672" s="9"/>
      <c r="BN2672" s="9"/>
      <c r="BO2672" s="9"/>
      <c r="BP2672" s="9"/>
      <c r="BQ2672" s="9"/>
      <c r="BR2672" s="9"/>
      <c r="BS2672" s="9"/>
      <c r="BT2672" s="9"/>
      <c r="BU2672" s="9"/>
      <c r="BV2672" s="9"/>
      <c r="BW2672" s="9"/>
      <c r="BX2672" s="9"/>
      <c r="BY2672" s="9"/>
      <c r="BZ2672" s="9"/>
      <c r="CA2672" s="9"/>
      <c r="CB2672" s="9"/>
      <c r="CC2672" s="9"/>
      <c r="CD2672" s="9"/>
      <c r="CE2672" s="9"/>
      <c r="CF2672" s="9"/>
      <c r="CG2672" s="9"/>
      <c r="CH2672" s="9"/>
      <c r="CI2672" s="9"/>
      <c r="CJ2672" s="9"/>
    </row>
    <row r="2673" spans="1:88" hidden="1">
      <c r="A2673" s="9"/>
      <c r="B2673" s="9"/>
      <c r="C2673" s="9"/>
      <c r="D2673" s="9"/>
      <c r="E2673" s="9"/>
      <c r="F2673" s="9"/>
      <c r="G2673" s="9"/>
      <c r="H2673" s="9"/>
      <c r="I2673" s="9"/>
      <c r="J2673" s="9"/>
      <c r="K2673" s="9"/>
      <c r="L2673" s="9"/>
      <c r="M2673" s="9"/>
      <c r="N2673" s="9"/>
      <c r="O2673" s="9"/>
      <c r="P2673" s="9"/>
      <c r="Q2673" s="9"/>
      <c r="R2673" s="9"/>
      <c r="S2673" s="9"/>
      <c r="T2673" s="9"/>
      <c r="U2673" s="9"/>
      <c r="V2673" s="9"/>
      <c r="W2673" s="9"/>
      <c r="X2673" s="9"/>
      <c r="Y2673" s="9"/>
      <c r="Z2673" s="9"/>
      <c r="AA2673" s="9"/>
      <c r="AB2673" s="9"/>
      <c r="AC2673" s="9"/>
      <c r="AD2673" s="9"/>
      <c r="AE2673" s="9"/>
      <c r="AF2673" s="9"/>
      <c r="AG2673" s="9"/>
      <c r="AH2673" s="9"/>
      <c r="AI2673" s="9"/>
      <c r="AJ2673" s="9"/>
      <c r="AK2673" s="9"/>
      <c r="AL2673" s="9"/>
      <c r="AM2673" s="9"/>
      <c r="AN2673" s="9"/>
      <c r="AO2673" s="9"/>
      <c r="AP2673" s="9"/>
      <c r="AQ2673" s="9"/>
      <c r="AR2673" s="9"/>
      <c r="AS2673" s="9"/>
      <c r="AT2673" s="9"/>
      <c r="AU2673" s="9"/>
      <c r="AV2673" s="9"/>
      <c r="AW2673" s="9"/>
      <c r="AX2673" s="9"/>
      <c r="AY2673" s="9"/>
      <c r="AZ2673" s="9"/>
      <c r="BA2673" s="9"/>
      <c r="BB2673" s="9"/>
      <c r="BC2673" s="9"/>
      <c r="BD2673" s="9"/>
      <c r="BE2673" s="9"/>
      <c r="BF2673" s="9"/>
      <c r="BG2673" s="9"/>
      <c r="BH2673" s="9"/>
      <c r="BI2673" s="9"/>
      <c r="BJ2673" s="9"/>
      <c r="BK2673" s="9"/>
      <c r="BL2673" s="9"/>
      <c r="BM2673" s="9"/>
      <c r="BN2673" s="9"/>
      <c r="BO2673" s="9"/>
      <c r="BP2673" s="9"/>
      <c r="BQ2673" s="9"/>
      <c r="BR2673" s="9"/>
      <c r="BS2673" s="9"/>
      <c r="BT2673" s="9"/>
      <c r="BU2673" s="9"/>
      <c r="BV2673" s="9"/>
      <c r="BW2673" s="9"/>
      <c r="BX2673" s="9"/>
      <c r="BY2673" s="9"/>
      <c r="BZ2673" s="9"/>
      <c r="CA2673" s="9"/>
      <c r="CB2673" s="9"/>
      <c r="CC2673" s="9"/>
      <c r="CD2673" s="9"/>
      <c r="CE2673" s="9"/>
      <c r="CF2673" s="9"/>
      <c r="CG2673" s="9"/>
      <c r="CH2673" s="9"/>
      <c r="CI2673" s="9"/>
      <c r="CJ2673" s="9"/>
    </row>
    <row r="2674" spans="1:88" hidden="1">
      <c r="A2674" s="9"/>
      <c r="B2674" s="9"/>
      <c r="C2674" s="9"/>
      <c r="D2674" s="9"/>
      <c r="E2674" s="9"/>
      <c r="F2674" s="9"/>
      <c r="G2674" s="9"/>
      <c r="H2674" s="9"/>
      <c r="I2674" s="9"/>
      <c r="J2674" s="9"/>
      <c r="K2674" s="9"/>
      <c r="L2674" s="9"/>
      <c r="M2674" s="9"/>
      <c r="N2674" s="9"/>
      <c r="O2674" s="9"/>
      <c r="P2674" s="9"/>
      <c r="Q2674" s="9"/>
      <c r="R2674" s="9"/>
      <c r="S2674" s="9"/>
      <c r="T2674" s="9"/>
      <c r="U2674" s="9"/>
      <c r="V2674" s="9"/>
      <c r="W2674" s="9"/>
      <c r="X2674" s="9"/>
      <c r="Y2674" s="9"/>
      <c r="Z2674" s="9"/>
      <c r="AA2674" s="9"/>
      <c r="AB2674" s="9"/>
      <c r="AC2674" s="9"/>
      <c r="AD2674" s="9"/>
      <c r="AE2674" s="9"/>
      <c r="AF2674" s="9"/>
      <c r="AG2674" s="9"/>
      <c r="AH2674" s="9"/>
      <c r="AI2674" s="9"/>
      <c r="AJ2674" s="9"/>
      <c r="AK2674" s="9"/>
      <c r="AL2674" s="9"/>
      <c r="AM2674" s="9"/>
      <c r="AN2674" s="9"/>
      <c r="AO2674" s="9"/>
      <c r="AP2674" s="9"/>
      <c r="AQ2674" s="9"/>
      <c r="AR2674" s="9"/>
      <c r="AS2674" s="9"/>
      <c r="AT2674" s="9"/>
      <c r="AU2674" s="9"/>
      <c r="AV2674" s="9"/>
      <c r="AW2674" s="9"/>
      <c r="AX2674" s="9"/>
      <c r="AY2674" s="9"/>
      <c r="AZ2674" s="9"/>
      <c r="BA2674" s="9"/>
      <c r="BB2674" s="9"/>
      <c r="BC2674" s="9"/>
      <c r="BD2674" s="9"/>
      <c r="BE2674" s="9"/>
      <c r="BF2674" s="9"/>
      <c r="BG2674" s="9"/>
      <c r="BH2674" s="9"/>
      <c r="BI2674" s="9"/>
      <c r="BJ2674" s="9"/>
      <c r="BK2674" s="9"/>
      <c r="BL2674" s="9"/>
      <c r="BM2674" s="9"/>
      <c r="BN2674" s="9"/>
      <c r="BO2674" s="9"/>
      <c r="BP2674" s="9"/>
      <c r="BQ2674" s="9"/>
      <c r="BR2674" s="9"/>
      <c r="BS2674" s="9"/>
      <c r="BT2674" s="9"/>
      <c r="BU2674" s="9"/>
      <c r="BV2674" s="9"/>
      <c r="BW2674" s="9"/>
      <c r="BX2674" s="9"/>
      <c r="BY2674" s="9"/>
      <c r="BZ2674" s="9"/>
      <c r="CA2674" s="9"/>
      <c r="CB2674" s="9"/>
      <c r="CC2674" s="9"/>
      <c r="CD2674" s="9"/>
      <c r="CE2674" s="9"/>
      <c r="CF2674" s="9"/>
      <c r="CG2674" s="9"/>
      <c r="CH2674" s="9"/>
      <c r="CI2674" s="9"/>
      <c r="CJ2674" s="9"/>
    </row>
    <row r="2675" spans="1:88" hidden="1">
      <c r="A2675" s="9"/>
      <c r="B2675" s="9"/>
      <c r="C2675" s="9"/>
      <c r="D2675" s="9"/>
      <c r="E2675" s="9"/>
      <c r="F2675" s="9"/>
      <c r="G2675" s="9"/>
      <c r="H2675" s="9"/>
      <c r="I2675" s="9"/>
      <c r="J2675" s="9"/>
      <c r="K2675" s="9"/>
      <c r="L2675" s="9"/>
      <c r="M2675" s="9"/>
      <c r="N2675" s="9"/>
      <c r="O2675" s="9"/>
      <c r="P2675" s="9"/>
      <c r="Q2675" s="9"/>
      <c r="R2675" s="9"/>
      <c r="S2675" s="9"/>
      <c r="T2675" s="9"/>
      <c r="U2675" s="9"/>
      <c r="V2675" s="9"/>
      <c r="W2675" s="9"/>
      <c r="X2675" s="9"/>
      <c r="Y2675" s="9"/>
      <c r="Z2675" s="9"/>
      <c r="AA2675" s="9"/>
      <c r="AB2675" s="9"/>
      <c r="AC2675" s="9"/>
      <c r="AD2675" s="9"/>
      <c r="AE2675" s="9"/>
      <c r="AF2675" s="9"/>
      <c r="AG2675" s="9"/>
      <c r="AH2675" s="9"/>
      <c r="AI2675" s="9"/>
      <c r="AJ2675" s="9"/>
      <c r="AK2675" s="9"/>
      <c r="AL2675" s="9"/>
      <c r="AM2675" s="9"/>
      <c r="AN2675" s="9"/>
      <c r="AO2675" s="9"/>
      <c r="AP2675" s="9"/>
      <c r="AQ2675" s="9"/>
      <c r="AR2675" s="9"/>
      <c r="AS2675" s="9"/>
      <c r="AT2675" s="9"/>
      <c r="AU2675" s="9"/>
      <c r="AV2675" s="9"/>
      <c r="AW2675" s="9"/>
      <c r="AX2675" s="9"/>
      <c r="AY2675" s="9"/>
      <c r="AZ2675" s="9"/>
      <c r="BA2675" s="9"/>
      <c r="BB2675" s="9"/>
      <c r="BC2675" s="9"/>
      <c r="BD2675" s="9"/>
      <c r="BE2675" s="9"/>
      <c r="BF2675" s="9"/>
      <c r="BG2675" s="9"/>
      <c r="BH2675" s="9"/>
      <c r="BI2675" s="9"/>
      <c r="BJ2675" s="9"/>
      <c r="BK2675" s="9"/>
      <c r="BL2675" s="9"/>
      <c r="BM2675" s="9"/>
      <c r="BN2675" s="9"/>
      <c r="BO2675" s="9"/>
      <c r="BP2675" s="9"/>
      <c r="BQ2675" s="9"/>
      <c r="BR2675" s="9"/>
      <c r="BS2675" s="9"/>
      <c r="BT2675" s="9"/>
      <c r="BU2675" s="9"/>
      <c r="BV2675" s="9"/>
      <c r="BW2675" s="9"/>
      <c r="BX2675" s="9"/>
      <c r="BY2675" s="9"/>
      <c r="BZ2675" s="9"/>
      <c r="CA2675" s="9"/>
      <c r="CB2675" s="9"/>
      <c r="CC2675" s="9"/>
      <c r="CD2675" s="9"/>
      <c r="CE2675" s="9"/>
      <c r="CF2675" s="9"/>
      <c r="CG2675" s="9"/>
      <c r="CH2675" s="9"/>
      <c r="CI2675" s="9"/>
      <c r="CJ2675" s="9"/>
    </row>
    <row r="2676" spans="1:88" hidden="1">
      <c r="A2676" s="9"/>
      <c r="B2676" s="9"/>
      <c r="C2676" s="9"/>
      <c r="D2676" s="9"/>
      <c r="E2676" s="9"/>
      <c r="F2676" s="9"/>
      <c r="G2676" s="9"/>
      <c r="H2676" s="9"/>
      <c r="I2676" s="9"/>
      <c r="J2676" s="9"/>
      <c r="K2676" s="9"/>
      <c r="L2676" s="9"/>
      <c r="M2676" s="9"/>
      <c r="N2676" s="9"/>
      <c r="O2676" s="9"/>
      <c r="P2676" s="9"/>
      <c r="Q2676" s="9"/>
      <c r="R2676" s="9"/>
      <c r="S2676" s="9"/>
      <c r="T2676" s="9"/>
      <c r="U2676" s="9"/>
      <c r="V2676" s="9"/>
      <c r="W2676" s="9"/>
      <c r="X2676" s="9"/>
      <c r="Y2676" s="9"/>
      <c r="Z2676" s="9"/>
      <c r="AA2676" s="9"/>
      <c r="AB2676" s="9"/>
      <c r="AC2676" s="9"/>
      <c r="AD2676" s="9"/>
      <c r="AE2676" s="9"/>
      <c r="AF2676" s="9"/>
      <c r="AG2676" s="9"/>
      <c r="AH2676" s="9"/>
      <c r="AI2676" s="9"/>
      <c r="AJ2676" s="9"/>
      <c r="AK2676" s="9"/>
      <c r="AL2676" s="9"/>
      <c r="AM2676" s="9"/>
      <c r="AN2676" s="9"/>
      <c r="AO2676" s="9"/>
      <c r="AP2676" s="9"/>
      <c r="AQ2676" s="9"/>
      <c r="AR2676" s="9"/>
      <c r="AS2676" s="9"/>
      <c r="AT2676" s="9"/>
      <c r="AU2676" s="9"/>
      <c r="AV2676" s="9"/>
      <c r="AW2676" s="9"/>
      <c r="AX2676" s="9"/>
      <c r="AY2676" s="9"/>
      <c r="AZ2676" s="9"/>
      <c r="BA2676" s="9"/>
      <c r="BB2676" s="9"/>
      <c r="BC2676" s="9"/>
      <c r="BD2676" s="9"/>
      <c r="BE2676" s="9"/>
      <c r="BF2676" s="9"/>
      <c r="BG2676" s="9"/>
      <c r="BH2676" s="9"/>
      <c r="BI2676" s="9"/>
      <c r="BJ2676" s="9"/>
      <c r="BK2676" s="9"/>
      <c r="BL2676" s="9"/>
      <c r="BM2676" s="9"/>
      <c r="BN2676" s="9"/>
      <c r="BO2676" s="9"/>
      <c r="BP2676" s="9"/>
      <c r="BQ2676" s="9"/>
      <c r="BR2676" s="9"/>
      <c r="BS2676" s="9"/>
      <c r="BT2676" s="9"/>
      <c r="BU2676" s="9"/>
      <c r="BV2676" s="9"/>
      <c r="BW2676" s="9"/>
      <c r="BX2676" s="9"/>
      <c r="BY2676" s="9"/>
      <c r="BZ2676" s="9"/>
      <c r="CA2676" s="9"/>
      <c r="CB2676" s="9"/>
      <c r="CC2676" s="9"/>
      <c r="CD2676" s="9"/>
      <c r="CE2676" s="9"/>
      <c r="CF2676" s="9"/>
      <c r="CG2676" s="9"/>
      <c r="CH2676" s="9"/>
      <c r="CI2676" s="9"/>
      <c r="CJ2676" s="9"/>
    </row>
    <row r="2677" spans="1:88" hidden="1">
      <c r="A2677" s="9"/>
      <c r="B2677" s="9"/>
      <c r="C2677" s="9"/>
      <c r="D2677" s="9"/>
      <c r="E2677" s="9"/>
      <c r="F2677" s="9"/>
      <c r="G2677" s="9"/>
      <c r="H2677" s="9"/>
      <c r="I2677" s="9"/>
      <c r="J2677" s="9"/>
      <c r="K2677" s="9"/>
      <c r="L2677" s="9"/>
      <c r="M2677" s="9"/>
      <c r="N2677" s="9"/>
      <c r="O2677" s="9"/>
      <c r="P2677" s="9"/>
      <c r="Q2677" s="9"/>
      <c r="R2677" s="9"/>
      <c r="S2677" s="9"/>
      <c r="T2677" s="9"/>
      <c r="U2677" s="9"/>
      <c r="V2677" s="9"/>
      <c r="W2677" s="9"/>
      <c r="X2677" s="9"/>
      <c r="Y2677" s="9"/>
      <c r="Z2677" s="9"/>
      <c r="AA2677" s="9"/>
      <c r="AB2677" s="9"/>
      <c r="AC2677" s="9"/>
      <c r="AD2677" s="9"/>
      <c r="AE2677" s="9"/>
      <c r="AF2677" s="9"/>
      <c r="AG2677" s="9"/>
      <c r="AH2677" s="9"/>
      <c r="AI2677" s="9"/>
      <c r="AJ2677" s="9"/>
      <c r="AK2677" s="9"/>
      <c r="AL2677" s="9"/>
      <c r="AM2677" s="9"/>
      <c r="AN2677" s="9"/>
      <c r="AO2677" s="9"/>
      <c r="AP2677" s="9"/>
      <c r="AQ2677" s="9"/>
      <c r="AR2677" s="9"/>
      <c r="AS2677" s="9"/>
      <c r="AT2677" s="9"/>
      <c r="AU2677" s="9"/>
      <c r="AV2677" s="9"/>
      <c r="AW2677" s="9"/>
      <c r="AX2677" s="9"/>
      <c r="AY2677" s="9"/>
      <c r="AZ2677" s="9"/>
      <c r="BA2677" s="9"/>
      <c r="BB2677" s="9"/>
      <c r="BC2677" s="9"/>
      <c r="BD2677" s="9"/>
      <c r="BE2677" s="9"/>
      <c r="BF2677" s="9"/>
      <c r="BG2677" s="9"/>
      <c r="BH2677" s="9"/>
      <c r="BI2677" s="9"/>
      <c r="BJ2677" s="9"/>
      <c r="BK2677" s="9"/>
      <c r="BL2677" s="9"/>
      <c r="BM2677" s="9"/>
      <c r="BN2677" s="9"/>
      <c r="BO2677" s="9"/>
      <c r="BP2677" s="9"/>
      <c r="BQ2677" s="9"/>
      <c r="BR2677" s="9"/>
      <c r="BS2677" s="9"/>
      <c r="BT2677" s="9"/>
      <c r="BU2677" s="9"/>
      <c r="BV2677" s="9"/>
      <c r="BW2677" s="9"/>
      <c r="BX2677" s="9"/>
      <c r="BY2677" s="9"/>
      <c r="BZ2677" s="9"/>
      <c r="CA2677" s="9"/>
      <c r="CB2677" s="9"/>
      <c r="CC2677" s="9"/>
      <c r="CD2677" s="9"/>
      <c r="CE2677" s="9"/>
      <c r="CF2677" s="9"/>
      <c r="CG2677" s="9"/>
      <c r="CH2677" s="9"/>
      <c r="CI2677" s="9"/>
      <c r="CJ2677" s="9"/>
    </row>
    <row r="2678" spans="1:88" hidden="1">
      <c r="A2678" s="9"/>
      <c r="B2678" s="9"/>
      <c r="C2678" s="9"/>
      <c r="D2678" s="9"/>
      <c r="E2678" s="9"/>
      <c r="F2678" s="9"/>
      <c r="G2678" s="9"/>
      <c r="H2678" s="9"/>
      <c r="I2678" s="9"/>
      <c r="J2678" s="9"/>
      <c r="K2678" s="9"/>
      <c r="L2678" s="9"/>
      <c r="M2678" s="9"/>
      <c r="N2678" s="9"/>
      <c r="O2678" s="9"/>
      <c r="P2678" s="9"/>
      <c r="Q2678" s="9"/>
      <c r="R2678" s="9"/>
      <c r="S2678" s="9"/>
      <c r="T2678" s="9"/>
      <c r="U2678" s="9"/>
      <c r="V2678" s="9"/>
      <c r="W2678" s="9"/>
      <c r="X2678" s="9"/>
      <c r="Y2678" s="9"/>
      <c r="Z2678" s="9"/>
      <c r="AA2678" s="9"/>
      <c r="AB2678" s="9"/>
      <c r="AC2678" s="9"/>
      <c r="AD2678" s="9"/>
      <c r="AE2678" s="9"/>
      <c r="AF2678" s="9"/>
      <c r="AG2678" s="9"/>
      <c r="AH2678" s="9"/>
      <c r="AI2678" s="9"/>
      <c r="AJ2678" s="9"/>
      <c r="AK2678" s="9"/>
      <c r="AL2678" s="9"/>
      <c r="AM2678" s="9"/>
      <c r="AN2678" s="9"/>
      <c r="AO2678" s="9"/>
      <c r="AP2678" s="9"/>
      <c r="AQ2678" s="9"/>
      <c r="AR2678" s="9"/>
      <c r="AS2678" s="9"/>
      <c r="AT2678" s="9"/>
      <c r="AU2678" s="9"/>
      <c r="AV2678" s="9"/>
      <c r="AW2678" s="9"/>
      <c r="AX2678" s="9"/>
      <c r="AY2678" s="9"/>
      <c r="AZ2678" s="9"/>
      <c r="BA2678" s="9"/>
      <c r="BB2678" s="9"/>
      <c r="BC2678" s="9"/>
      <c r="BD2678" s="9"/>
      <c r="BE2678" s="9"/>
      <c r="BF2678" s="9"/>
      <c r="BG2678" s="9"/>
      <c r="BH2678" s="9"/>
      <c r="BI2678" s="9"/>
      <c r="BJ2678" s="9"/>
      <c r="BK2678" s="9"/>
      <c r="BL2678" s="9"/>
      <c r="BM2678" s="9"/>
      <c r="BN2678" s="9"/>
      <c r="BO2678" s="9"/>
      <c r="BP2678" s="9"/>
      <c r="BQ2678" s="9"/>
      <c r="BR2678" s="9"/>
      <c r="BS2678" s="9"/>
      <c r="BT2678" s="9"/>
      <c r="BU2678" s="9"/>
      <c r="BV2678" s="9"/>
      <c r="BW2678" s="9"/>
      <c r="BX2678" s="9"/>
      <c r="BY2678" s="9"/>
      <c r="BZ2678" s="9"/>
      <c r="CA2678" s="9"/>
      <c r="CB2678" s="9"/>
      <c r="CC2678" s="9"/>
      <c r="CD2678" s="9"/>
      <c r="CE2678" s="9"/>
      <c r="CF2678" s="9"/>
      <c r="CG2678" s="9"/>
      <c r="CH2678" s="9"/>
      <c r="CI2678" s="9"/>
      <c r="CJ2678" s="9"/>
    </row>
    <row r="2679" spans="1:88" hidden="1">
      <c r="A2679" s="9"/>
      <c r="B2679" s="9"/>
      <c r="C2679" s="9"/>
      <c r="D2679" s="9"/>
      <c r="E2679" s="9"/>
      <c r="F2679" s="9"/>
      <c r="G2679" s="9"/>
      <c r="H2679" s="9"/>
      <c r="I2679" s="9"/>
      <c r="J2679" s="9"/>
      <c r="K2679" s="9"/>
      <c r="L2679" s="9"/>
      <c r="M2679" s="9"/>
      <c r="N2679" s="9"/>
      <c r="O2679" s="9"/>
      <c r="P2679" s="9"/>
      <c r="Q2679" s="9"/>
      <c r="R2679" s="9"/>
      <c r="S2679" s="9"/>
      <c r="T2679" s="9"/>
      <c r="U2679" s="9"/>
      <c r="V2679" s="9"/>
      <c r="W2679" s="9"/>
      <c r="X2679" s="9"/>
      <c r="Y2679" s="9"/>
      <c r="Z2679" s="9"/>
      <c r="AA2679" s="9"/>
      <c r="AB2679" s="9"/>
      <c r="AC2679" s="9"/>
      <c r="AD2679" s="9"/>
      <c r="AE2679" s="9"/>
      <c r="AF2679" s="9"/>
      <c r="AG2679" s="9"/>
      <c r="AH2679" s="9"/>
      <c r="AI2679" s="9"/>
      <c r="AJ2679" s="9"/>
      <c r="AK2679" s="9"/>
      <c r="AL2679" s="9"/>
      <c r="AM2679" s="9"/>
      <c r="AN2679" s="9"/>
      <c r="AO2679" s="9"/>
      <c r="AP2679" s="9"/>
      <c r="AQ2679" s="9"/>
      <c r="AR2679" s="9"/>
      <c r="AS2679" s="9"/>
      <c r="AT2679" s="9"/>
      <c r="AU2679" s="9"/>
      <c r="AV2679" s="9"/>
      <c r="AW2679" s="9"/>
      <c r="AX2679" s="9"/>
      <c r="AY2679" s="9"/>
      <c r="AZ2679" s="9"/>
      <c r="BA2679" s="9"/>
      <c r="BB2679" s="9"/>
      <c r="BC2679" s="9"/>
      <c r="BD2679" s="9"/>
      <c r="BE2679" s="9"/>
      <c r="BF2679" s="9"/>
      <c r="BG2679" s="9"/>
      <c r="BH2679" s="9"/>
      <c r="BI2679" s="9"/>
      <c r="BJ2679" s="9"/>
      <c r="BK2679" s="9"/>
      <c r="BL2679" s="9"/>
      <c r="BM2679" s="9"/>
      <c r="BN2679" s="9"/>
      <c r="BO2679" s="9"/>
      <c r="BP2679" s="9"/>
      <c r="BQ2679" s="9"/>
      <c r="BR2679" s="9"/>
      <c r="BS2679" s="9"/>
      <c r="BT2679" s="9"/>
      <c r="BU2679" s="9"/>
      <c r="BV2679" s="9"/>
      <c r="BW2679" s="9"/>
      <c r="BX2679" s="9"/>
      <c r="BY2679" s="9"/>
      <c r="BZ2679" s="9"/>
      <c r="CA2679" s="9"/>
      <c r="CB2679" s="9"/>
      <c r="CC2679" s="9"/>
      <c r="CD2679" s="9"/>
      <c r="CE2679" s="9"/>
      <c r="CF2679" s="9"/>
      <c r="CG2679" s="9"/>
      <c r="CH2679" s="9"/>
      <c r="CI2679" s="9"/>
      <c r="CJ2679" s="9"/>
    </row>
    <row r="2680" spans="1:88" hidden="1">
      <c r="A2680" s="9"/>
      <c r="B2680" s="9"/>
      <c r="C2680" s="9"/>
      <c r="D2680" s="9"/>
      <c r="E2680" s="9"/>
      <c r="F2680" s="9"/>
      <c r="G2680" s="9"/>
      <c r="H2680" s="9"/>
      <c r="I2680" s="9"/>
      <c r="J2680" s="9"/>
      <c r="K2680" s="9"/>
      <c r="L2680" s="9"/>
      <c r="M2680" s="9"/>
      <c r="N2680" s="9"/>
      <c r="O2680" s="9"/>
      <c r="P2680" s="9"/>
      <c r="Q2680" s="9"/>
      <c r="R2680" s="9"/>
      <c r="S2680" s="9"/>
      <c r="T2680" s="9"/>
      <c r="U2680" s="9"/>
      <c r="V2680" s="9"/>
      <c r="W2680" s="9"/>
      <c r="X2680" s="9"/>
      <c r="Y2680" s="9"/>
      <c r="Z2680" s="9"/>
      <c r="AA2680" s="9"/>
      <c r="AB2680" s="9"/>
      <c r="AC2680" s="9"/>
      <c r="AD2680" s="9"/>
      <c r="AE2680" s="9"/>
      <c r="AF2680" s="9"/>
      <c r="AG2680" s="9"/>
      <c r="AH2680" s="9"/>
      <c r="AI2680" s="9"/>
      <c r="AJ2680" s="9"/>
      <c r="AK2680" s="9"/>
      <c r="AL2680" s="9"/>
      <c r="AM2680" s="9"/>
      <c r="AN2680" s="9"/>
      <c r="AO2680" s="9"/>
      <c r="AP2680" s="9"/>
      <c r="AQ2680" s="9"/>
      <c r="AR2680" s="9"/>
      <c r="AS2680" s="9"/>
      <c r="AT2680" s="9"/>
      <c r="AU2680" s="9"/>
      <c r="AV2680" s="9"/>
      <c r="AW2680" s="9"/>
      <c r="AX2680" s="9"/>
      <c r="AY2680" s="9"/>
      <c r="AZ2680" s="9"/>
      <c r="BA2680" s="9"/>
      <c r="BB2680" s="9"/>
      <c r="BC2680" s="9"/>
      <c r="BD2680" s="9"/>
      <c r="BE2680" s="9"/>
      <c r="BF2680" s="9"/>
      <c r="BG2680" s="9"/>
      <c r="BH2680" s="9"/>
      <c r="BI2680" s="9"/>
      <c r="BJ2680" s="9"/>
      <c r="BK2680" s="9"/>
      <c r="BL2680" s="9"/>
      <c r="BM2680" s="9"/>
      <c r="BN2680" s="9"/>
      <c r="BO2680" s="9"/>
      <c r="BP2680" s="9"/>
      <c r="BQ2680" s="9"/>
      <c r="BR2680" s="9"/>
      <c r="BS2680" s="9"/>
      <c r="BT2680" s="9"/>
      <c r="BU2680" s="9"/>
      <c r="BV2680" s="9"/>
      <c r="BW2680" s="9"/>
      <c r="BX2680" s="9"/>
      <c r="BY2680" s="9"/>
      <c r="BZ2680" s="9"/>
      <c r="CA2680" s="9"/>
      <c r="CB2680" s="9"/>
      <c r="CC2680" s="9"/>
      <c r="CD2680" s="9"/>
      <c r="CE2680" s="9"/>
      <c r="CF2680" s="9"/>
      <c r="CG2680" s="9"/>
      <c r="CH2680" s="9"/>
      <c r="CI2680" s="9"/>
      <c r="CJ2680" s="9"/>
    </row>
    <row r="2681" spans="1:88" hidden="1">
      <c r="A2681" s="9"/>
      <c r="B2681" s="9"/>
      <c r="C2681" s="9"/>
      <c r="D2681" s="9"/>
      <c r="E2681" s="9"/>
      <c r="F2681" s="9"/>
      <c r="G2681" s="9"/>
      <c r="H2681" s="9"/>
      <c r="I2681" s="9"/>
      <c r="J2681" s="9"/>
      <c r="K2681" s="9"/>
      <c r="L2681" s="9"/>
      <c r="M2681" s="9"/>
      <c r="N2681" s="9"/>
      <c r="O2681" s="9"/>
      <c r="P2681" s="9"/>
      <c r="Q2681" s="9"/>
      <c r="R2681" s="9"/>
      <c r="S2681" s="9"/>
      <c r="T2681" s="9"/>
      <c r="U2681" s="9"/>
      <c r="V2681" s="9"/>
      <c r="W2681" s="9"/>
      <c r="X2681" s="9"/>
      <c r="Y2681" s="9"/>
      <c r="Z2681" s="9"/>
      <c r="AA2681" s="9"/>
      <c r="AB2681" s="9"/>
      <c r="AC2681" s="9"/>
      <c r="AD2681" s="9"/>
      <c r="AE2681" s="9"/>
      <c r="AF2681" s="9"/>
      <c r="AG2681" s="9"/>
      <c r="AH2681" s="9"/>
      <c r="AI2681" s="9"/>
      <c r="AJ2681" s="9"/>
      <c r="AK2681" s="9"/>
      <c r="AL2681" s="9"/>
      <c r="AM2681" s="9"/>
      <c r="AN2681" s="9"/>
      <c r="AO2681" s="9"/>
      <c r="AP2681" s="9"/>
      <c r="AQ2681" s="9"/>
      <c r="AR2681" s="9"/>
      <c r="AS2681" s="9"/>
      <c r="AT2681" s="9"/>
      <c r="AU2681" s="9"/>
      <c r="AV2681" s="9"/>
      <c r="AW2681" s="9"/>
      <c r="AX2681" s="9"/>
      <c r="AY2681" s="9"/>
      <c r="AZ2681" s="9"/>
      <c r="BA2681" s="9"/>
      <c r="BB2681" s="9"/>
      <c r="BC2681" s="9"/>
      <c r="BD2681" s="9"/>
      <c r="BE2681" s="9"/>
      <c r="BF2681" s="9"/>
      <c r="BG2681" s="9"/>
      <c r="BH2681" s="9"/>
      <c r="BI2681" s="9"/>
      <c r="BJ2681" s="9"/>
      <c r="BK2681" s="9"/>
      <c r="BL2681" s="9"/>
      <c r="BM2681" s="9"/>
      <c r="BN2681" s="9"/>
      <c r="BO2681" s="9"/>
      <c r="BP2681" s="9"/>
      <c r="BQ2681" s="9"/>
      <c r="BR2681" s="9"/>
      <c r="BS2681" s="9"/>
      <c r="BT2681" s="9"/>
      <c r="BU2681" s="9"/>
      <c r="BV2681" s="9"/>
      <c r="BW2681" s="9"/>
      <c r="BX2681" s="9"/>
      <c r="BY2681" s="9"/>
      <c r="BZ2681" s="9"/>
      <c r="CA2681" s="9"/>
      <c r="CB2681" s="9"/>
      <c r="CC2681" s="9"/>
      <c r="CD2681" s="9"/>
      <c r="CE2681" s="9"/>
      <c r="CF2681" s="9"/>
      <c r="CG2681" s="9"/>
      <c r="CH2681" s="9"/>
      <c r="CI2681" s="9"/>
      <c r="CJ2681" s="9"/>
    </row>
    <row r="2682" spans="1:88" hidden="1">
      <c r="A2682" s="9"/>
      <c r="B2682" s="9"/>
      <c r="C2682" s="9"/>
      <c r="D2682" s="9"/>
      <c r="E2682" s="9"/>
      <c r="F2682" s="9"/>
      <c r="G2682" s="9"/>
      <c r="H2682" s="9"/>
      <c r="I2682" s="9"/>
      <c r="J2682" s="9"/>
      <c r="K2682" s="9"/>
      <c r="L2682" s="9"/>
      <c r="M2682" s="9"/>
      <c r="N2682" s="9"/>
      <c r="O2682" s="9"/>
      <c r="P2682" s="9"/>
      <c r="Q2682" s="9"/>
      <c r="R2682" s="9"/>
      <c r="S2682" s="9"/>
      <c r="T2682" s="9"/>
      <c r="U2682" s="9"/>
      <c r="V2682" s="9"/>
      <c r="W2682" s="9"/>
      <c r="X2682" s="9"/>
      <c r="Y2682" s="9"/>
      <c r="Z2682" s="9"/>
      <c r="AA2682" s="9"/>
      <c r="AB2682" s="9"/>
      <c r="AC2682" s="9"/>
      <c r="AD2682" s="9"/>
      <c r="AE2682" s="9"/>
      <c r="AF2682" s="9"/>
      <c r="AG2682" s="9"/>
      <c r="AH2682" s="9"/>
      <c r="AI2682" s="9"/>
      <c r="AJ2682" s="9"/>
      <c r="AK2682" s="9"/>
      <c r="AL2682" s="9"/>
      <c r="AM2682" s="9"/>
      <c r="AN2682" s="9"/>
      <c r="AO2682" s="9"/>
      <c r="AP2682" s="9"/>
      <c r="AQ2682" s="9"/>
      <c r="AR2682" s="9"/>
      <c r="AS2682" s="9"/>
      <c r="AT2682" s="9"/>
      <c r="AU2682" s="9"/>
      <c r="AV2682" s="9"/>
      <c r="AW2682" s="9"/>
      <c r="AX2682" s="9"/>
      <c r="AY2682" s="9"/>
      <c r="AZ2682" s="9"/>
      <c r="BA2682" s="9"/>
      <c r="BB2682" s="9"/>
      <c r="BC2682" s="9"/>
      <c r="BD2682" s="9"/>
      <c r="BE2682" s="9"/>
      <c r="BF2682" s="9"/>
      <c r="BG2682" s="9"/>
      <c r="BH2682" s="9"/>
      <c r="BI2682" s="9"/>
      <c r="BJ2682" s="9"/>
      <c r="BK2682" s="9"/>
      <c r="BL2682" s="9"/>
      <c r="BM2682" s="9"/>
      <c r="BN2682" s="9"/>
      <c r="BO2682" s="9"/>
      <c r="BP2682" s="9"/>
      <c r="BQ2682" s="9"/>
      <c r="BR2682" s="9"/>
      <c r="BS2682" s="9"/>
      <c r="BT2682" s="9"/>
      <c r="BU2682" s="9"/>
      <c r="BV2682" s="9"/>
      <c r="BW2682" s="9"/>
      <c r="BX2682" s="9"/>
      <c r="BY2682" s="9"/>
      <c r="BZ2682" s="9"/>
      <c r="CA2682" s="9"/>
      <c r="CB2682" s="9"/>
      <c r="CC2682" s="9"/>
      <c r="CD2682" s="9"/>
      <c r="CE2682" s="9"/>
      <c r="CF2682" s="9"/>
      <c r="CG2682" s="9"/>
      <c r="CH2682" s="9"/>
      <c r="CI2682" s="9"/>
      <c r="CJ2682" s="9"/>
    </row>
    <row r="2683" spans="1:88" hidden="1">
      <c r="A2683" s="9"/>
      <c r="B2683" s="9"/>
      <c r="C2683" s="9"/>
      <c r="D2683" s="9"/>
      <c r="E2683" s="9"/>
      <c r="F2683" s="9"/>
      <c r="G2683" s="9"/>
      <c r="H2683" s="9"/>
      <c r="I2683" s="9"/>
      <c r="J2683" s="9"/>
      <c r="K2683" s="9"/>
      <c r="L2683" s="9"/>
      <c r="M2683" s="9"/>
      <c r="N2683" s="9"/>
      <c r="O2683" s="9"/>
      <c r="P2683" s="9"/>
      <c r="Q2683" s="9"/>
      <c r="R2683" s="9"/>
      <c r="S2683" s="9"/>
      <c r="T2683" s="9"/>
      <c r="U2683" s="9"/>
      <c r="V2683" s="9"/>
      <c r="W2683" s="9"/>
      <c r="X2683" s="9"/>
      <c r="Y2683" s="9"/>
      <c r="Z2683" s="9"/>
      <c r="AA2683" s="9"/>
      <c r="AB2683" s="9"/>
      <c r="AC2683" s="9"/>
      <c r="AD2683" s="9"/>
      <c r="AE2683" s="9"/>
      <c r="AF2683" s="9"/>
      <c r="AG2683" s="9"/>
      <c r="AH2683" s="9"/>
      <c r="AI2683" s="9"/>
      <c r="AJ2683" s="9"/>
      <c r="AK2683" s="9"/>
      <c r="AL2683" s="9"/>
      <c r="AM2683" s="9"/>
      <c r="AN2683" s="9"/>
      <c r="AO2683" s="9"/>
      <c r="AP2683" s="9"/>
      <c r="AQ2683" s="9"/>
      <c r="AR2683" s="9"/>
      <c r="AS2683" s="9"/>
      <c r="AT2683" s="9"/>
      <c r="AU2683" s="9"/>
      <c r="AV2683" s="9"/>
      <c r="AW2683" s="9"/>
      <c r="AX2683" s="9"/>
      <c r="AY2683" s="9"/>
      <c r="AZ2683" s="9"/>
      <c r="BA2683" s="9"/>
      <c r="BB2683" s="9"/>
      <c r="BC2683" s="9"/>
      <c r="BD2683" s="9"/>
      <c r="BE2683" s="9"/>
      <c r="BF2683" s="9"/>
      <c r="BG2683" s="9"/>
      <c r="BH2683" s="9"/>
      <c r="BI2683" s="9"/>
      <c r="BJ2683" s="9"/>
      <c r="BK2683" s="9"/>
      <c r="BL2683" s="9"/>
      <c r="BM2683" s="9"/>
      <c r="BN2683" s="9"/>
      <c r="BO2683" s="9"/>
      <c r="BP2683" s="9"/>
      <c r="BQ2683" s="9"/>
      <c r="BR2683" s="9"/>
      <c r="BS2683" s="9"/>
      <c r="BT2683" s="9"/>
      <c r="BU2683" s="9"/>
      <c r="BV2683" s="9"/>
      <c r="BW2683" s="9"/>
      <c r="BX2683" s="9"/>
      <c r="BY2683" s="9"/>
      <c r="BZ2683" s="9"/>
      <c r="CA2683" s="9"/>
      <c r="CB2683" s="9"/>
      <c r="CC2683" s="9"/>
      <c r="CD2683" s="9"/>
      <c r="CE2683" s="9"/>
      <c r="CF2683" s="9"/>
      <c r="CG2683" s="9"/>
      <c r="CH2683" s="9"/>
      <c r="CI2683" s="9"/>
      <c r="CJ2683" s="9"/>
    </row>
    <row r="2684" spans="1:88" hidden="1">
      <c r="A2684" s="9"/>
      <c r="B2684" s="9"/>
      <c r="C2684" s="9"/>
      <c r="D2684" s="9"/>
      <c r="E2684" s="9"/>
      <c r="F2684" s="9"/>
      <c r="G2684" s="9"/>
      <c r="H2684" s="9"/>
      <c r="I2684" s="9"/>
      <c r="J2684" s="9"/>
      <c r="K2684" s="9"/>
      <c r="L2684" s="9"/>
      <c r="M2684" s="9"/>
      <c r="N2684" s="9"/>
      <c r="O2684" s="9"/>
      <c r="P2684" s="9"/>
      <c r="Q2684" s="9"/>
      <c r="R2684" s="9"/>
      <c r="S2684" s="9"/>
      <c r="T2684" s="9"/>
      <c r="U2684" s="9"/>
      <c r="V2684" s="9"/>
      <c r="W2684" s="9"/>
      <c r="X2684" s="9"/>
      <c r="Y2684" s="9"/>
      <c r="Z2684" s="9"/>
      <c r="AA2684" s="9"/>
      <c r="AB2684" s="9"/>
      <c r="AC2684" s="9"/>
      <c r="AD2684" s="9"/>
      <c r="AE2684" s="9"/>
      <c r="AF2684" s="9"/>
      <c r="AG2684" s="9"/>
      <c r="AH2684" s="9"/>
      <c r="AI2684" s="9"/>
      <c r="AJ2684" s="9"/>
      <c r="AK2684" s="9"/>
      <c r="AL2684" s="9"/>
      <c r="AM2684" s="9"/>
      <c r="AN2684" s="9"/>
      <c r="AO2684" s="9"/>
      <c r="AP2684" s="9"/>
      <c r="AQ2684" s="9"/>
      <c r="AR2684" s="9"/>
      <c r="AS2684" s="9"/>
      <c r="AT2684" s="9"/>
      <c r="AU2684" s="9"/>
      <c r="AV2684" s="9"/>
      <c r="AW2684" s="9"/>
      <c r="AX2684" s="9"/>
      <c r="AY2684" s="9"/>
      <c r="AZ2684" s="9"/>
      <c r="BA2684" s="9"/>
      <c r="BB2684" s="9"/>
      <c r="BC2684" s="9"/>
      <c r="BD2684" s="9"/>
      <c r="BE2684" s="9"/>
      <c r="BF2684" s="9"/>
      <c r="BG2684" s="9"/>
      <c r="BH2684" s="9"/>
      <c r="BI2684" s="9"/>
      <c r="BJ2684" s="9"/>
      <c r="BK2684" s="9"/>
      <c r="BL2684" s="9"/>
      <c r="BM2684" s="9"/>
      <c r="BN2684" s="9"/>
      <c r="BO2684" s="9"/>
      <c r="BP2684" s="9"/>
      <c r="BQ2684" s="9"/>
      <c r="BR2684" s="9"/>
      <c r="BS2684" s="9"/>
      <c r="BT2684" s="9"/>
      <c r="BU2684" s="9"/>
      <c r="BV2684" s="9"/>
      <c r="BW2684" s="9"/>
      <c r="BX2684" s="9"/>
      <c r="BY2684" s="9"/>
      <c r="BZ2684" s="9"/>
      <c r="CA2684" s="9"/>
      <c r="CB2684" s="9"/>
      <c r="CC2684" s="9"/>
      <c r="CD2684" s="9"/>
      <c r="CE2684" s="9"/>
      <c r="CF2684" s="9"/>
      <c r="CG2684" s="9"/>
      <c r="CH2684" s="9"/>
      <c r="CI2684" s="9"/>
      <c r="CJ2684" s="9"/>
    </row>
    <row r="2685" spans="1:88" hidden="1">
      <c r="A2685" s="9"/>
      <c r="B2685" s="9"/>
      <c r="C2685" s="9"/>
      <c r="D2685" s="9"/>
      <c r="E2685" s="9"/>
      <c r="F2685" s="9"/>
      <c r="G2685" s="9"/>
      <c r="H2685" s="9"/>
      <c r="I2685" s="9"/>
      <c r="J2685" s="9"/>
      <c r="K2685" s="9"/>
      <c r="L2685" s="9"/>
      <c r="M2685" s="9"/>
      <c r="N2685" s="9"/>
      <c r="O2685" s="9"/>
      <c r="P2685" s="9"/>
      <c r="Q2685" s="9"/>
      <c r="R2685" s="9"/>
      <c r="S2685" s="9"/>
      <c r="T2685" s="9"/>
      <c r="U2685" s="9"/>
      <c r="V2685" s="9"/>
      <c r="W2685" s="9"/>
      <c r="X2685" s="9"/>
      <c r="Y2685" s="9"/>
      <c r="Z2685" s="9"/>
      <c r="AA2685" s="9"/>
      <c r="AB2685" s="9"/>
      <c r="AC2685" s="9"/>
      <c r="AD2685" s="9"/>
      <c r="AE2685" s="9"/>
      <c r="AF2685" s="9"/>
      <c r="AG2685" s="9"/>
      <c r="AH2685" s="9"/>
      <c r="AI2685" s="9"/>
      <c r="AJ2685" s="9"/>
      <c r="AK2685" s="9"/>
      <c r="AL2685" s="9"/>
      <c r="AM2685" s="9"/>
      <c r="AN2685" s="9"/>
      <c r="AO2685" s="9"/>
      <c r="AP2685" s="9"/>
      <c r="AQ2685" s="9"/>
      <c r="AR2685" s="9"/>
      <c r="AS2685" s="9"/>
      <c r="AT2685" s="9"/>
      <c r="AU2685" s="9"/>
      <c r="AV2685" s="9"/>
      <c r="AW2685" s="9"/>
      <c r="AX2685" s="9"/>
      <c r="AY2685" s="9"/>
      <c r="AZ2685" s="9"/>
      <c r="BA2685" s="9"/>
      <c r="BB2685" s="9"/>
      <c r="BC2685" s="9"/>
      <c r="BD2685" s="9"/>
      <c r="BE2685" s="9"/>
      <c r="BF2685" s="9"/>
      <c r="BG2685" s="9"/>
      <c r="BH2685" s="9"/>
      <c r="BI2685" s="9"/>
      <c r="BJ2685" s="9"/>
      <c r="BK2685" s="9"/>
      <c r="BL2685" s="9"/>
      <c r="BM2685" s="9"/>
      <c r="BN2685" s="9"/>
      <c r="BO2685" s="9"/>
      <c r="BP2685" s="9"/>
      <c r="BQ2685" s="9"/>
      <c r="BR2685" s="9"/>
      <c r="BS2685" s="9"/>
      <c r="BT2685" s="9"/>
      <c r="BU2685" s="9"/>
      <c r="BV2685" s="9"/>
      <c r="BW2685" s="9"/>
      <c r="BX2685" s="9"/>
      <c r="BY2685" s="9"/>
      <c r="BZ2685" s="9"/>
      <c r="CA2685" s="9"/>
      <c r="CB2685" s="9"/>
      <c r="CC2685" s="9"/>
      <c r="CD2685" s="9"/>
      <c r="CE2685" s="9"/>
      <c r="CF2685" s="9"/>
      <c r="CG2685" s="9"/>
      <c r="CH2685" s="9"/>
      <c r="CI2685" s="9"/>
      <c r="CJ2685" s="9"/>
    </row>
    <row r="2686" spans="1:88" hidden="1">
      <c r="A2686" s="9"/>
      <c r="B2686" s="9"/>
      <c r="C2686" s="9"/>
      <c r="D2686" s="9"/>
      <c r="E2686" s="9"/>
      <c r="F2686" s="9"/>
      <c r="G2686" s="9"/>
      <c r="H2686" s="9"/>
      <c r="I2686" s="9"/>
      <c r="J2686" s="9"/>
      <c r="K2686" s="9"/>
      <c r="L2686" s="9"/>
      <c r="M2686" s="9"/>
      <c r="N2686" s="9"/>
      <c r="O2686" s="9"/>
      <c r="P2686" s="9"/>
      <c r="Q2686" s="9"/>
      <c r="R2686" s="9"/>
      <c r="S2686" s="9"/>
      <c r="T2686" s="9"/>
      <c r="U2686" s="9"/>
      <c r="V2686" s="9"/>
      <c r="W2686" s="9"/>
      <c r="X2686" s="9"/>
      <c r="Y2686" s="9"/>
      <c r="Z2686" s="9"/>
      <c r="AA2686" s="9"/>
      <c r="AB2686" s="9"/>
      <c r="AC2686" s="9"/>
      <c r="AD2686" s="9"/>
      <c r="AE2686" s="9"/>
      <c r="AF2686" s="9"/>
      <c r="AG2686" s="9"/>
      <c r="AH2686" s="9"/>
      <c r="AI2686" s="9"/>
      <c r="AJ2686" s="9"/>
      <c r="AK2686" s="9"/>
      <c r="AL2686" s="9"/>
      <c r="AM2686" s="9"/>
      <c r="AN2686" s="9"/>
      <c r="AO2686" s="9"/>
      <c r="AP2686" s="9"/>
      <c r="AQ2686" s="9"/>
      <c r="AR2686" s="9"/>
      <c r="AS2686" s="9"/>
      <c r="AT2686" s="9"/>
      <c r="AU2686" s="9"/>
      <c r="AV2686" s="9"/>
      <c r="AW2686" s="9"/>
      <c r="AX2686" s="9"/>
      <c r="AY2686" s="9"/>
      <c r="AZ2686" s="9"/>
      <c r="BA2686" s="9"/>
      <c r="BB2686" s="9"/>
      <c r="BC2686" s="9"/>
      <c r="BD2686" s="9"/>
      <c r="BE2686" s="9"/>
      <c r="BF2686" s="9"/>
      <c r="BG2686" s="9"/>
      <c r="BH2686" s="9"/>
      <c r="BI2686" s="9"/>
      <c r="BJ2686" s="9"/>
      <c r="BK2686" s="9"/>
      <c r="BL2686" s="9"/>
      <c r="BM2686" s="9"/>
      <c r="BN2686" s="9"/>
      <c r="BO2686" s="9"/>
      <c r="BP2686" s="9"/>
      <c r="BQ2686" s="9"/>
      <c r="BR2686" s="9"/>
      <c r="BS2686" s="9"/>
      <c r="BT2686" s="9"/>
      <c r="BU2686" s="9"/>
      <c r="BV2686" s="9"/>
      <c r="BW2686" s="9"/>
      <c r="BX2686" s="9"/>
      <c r="BY2686" s="9"/>
      <c r="BZ2686" s="9"/>
      <c r="CA2686" s="9"/>
      <c r="CB2686" s="9"/>
      <c r="CC2686" s="9"/>
      <c r="CD2686" s="9"/>
      <c r="CE2686" s="9"/>
      <c r="CF2686" s="9"/>
      <c r="CG2686" s="9"/>
      <c r="CH2686" s="9"/>
      <c r="CI2686" s="9"/>
      <c r="CJ2686" s="9"/>
    </row>
    <row r="2687" spans="1:88" hidden="1">
      <c r="A2687" s="9"/>
      <c r="B2687" s="9"/>
      <c r="C2687" s="9"/>
      <c r="D2687" s="9"/>
      <c r="E2687" s="9"/>
      <c r="F2687" s="9"/>
      <c r="G2687" s="9"/>
      <c r="H2687" s="9"/>
      <c r="I2687" s="9"/>
      <c r="J2687" s="9"/>
      <c r="K2687" s="9"/>
      <c r="L2687" s="9"/>
      <c r="M2687" s="9"/>
      <c r="N2687" s="9"/>
      <c r="O2687" s="9"/>
      <c r="P2687" s="9"/>
      <c r="Q2687" s="9"/>
      <c r="R2687" s="9"/>
      <c r="S2687" s="9"/>
      <c r="T2687" s="9"/>
      <c r="U2687" s="9"/>
      <c r="V2687" s="9"/>
      <c r="W2687" s="9"/>
      <c r="X2687" s="9"/>
      <c r="Y2687" s="9"/>
      <c r="Z2687" s="9"/>
      <c r="AA2687" s="9"/>
      <c r="AB2687" s="9"/>
      <c r="AC2687" s="9"/>
      <c r="AD2687" s="9"/>
      <c r="AE2687" s="9"/>
      <c r="AF2687" s="9"/>
      <c r="AG2687" s="9"/>
      <c r="AH2687" s="9"/>
      <c r="AI2687" s="9"/>
      <c r="AJ2687" s="9"/>
      <c r="AK2687" s="9"/>
      <c r="AL2687" s="9"/>
      <c r="AM2687" s="9"/>
      <c r="AN2687" s="9"/>
      <c r="AO2687" s="9"/>
      <c r="AP2687" s="9"/>
      <c r="AQ2687" s="9"/>
      <c r="AR2687" s="9"/>
      <c r="AS2687" s="9"/>
      <c r="AT2687" s="9"/>
      <c r="AU2687" s="9"/>
      <c r="AV2687" s="9"/>
      <c r="AW2687" s="9"/>
      <c r="AX2687" s="9"/>
      <c r="AY2687" s="9"/>
      <c r="AZ2687" s="9"/>
      <c r="BA2687" s="9"/>
      <c r="BB2687" s="9"/>
      <c r="BC2687" s="9"/>
      <c r="BD2687" s="9"/>
      <c r="BE2687" s="9"/>
      <c r="BF2687" s="9"/>
      <c r="BG2687" s="9"/>
      <c r="BH2687" s="9"/>
      <c r="BI2687" s="9"/>
      <c r="BJ2687" s="9"/>
      <c r="BK2687" s="9"/>
      <c r="BL2687" s="9"/>
      <c r="BM2687" s="9"/>
      <c r="BN2687" s="9"/>
      <c r="BO2687" s="9"/>
      <c r="BP2687" s="9"/>
      <c r="BQ2687" s="9"/>
      <c r="BR2687" s="9"/>
      <c r="BS2687" s="9"/>
      <c r="BT2687" s="9"/>
      <c r="BU2687" s="9"/>
      <c r="BV2687" s="9"/>
      <c r="BW2687" s="9"/>
      <c r="BX2687" s="9"/>
      <c r="BY2687" s="9"/>
      <c r="BZ2687" s="9"/>
      <c r="CA2687" s="9"/>
      <c r="CB2687" s="9"/>
      <c r="CC2687" s="9"/>
      <c r="CD2687" s="9"/>
      <c r="CE2687" s="9"/>
      <c r="CF2687" s="9"/>
      <c r="CG2687" s="9"/>
      <c r="CH2687" s="9"/>
      <c r="CI2687" s="9"/>
      <c r="CJ2687" s="9"/>
    </row>
    <row r="2688" spans="1:88" hidden="1">
      <c r="A2688" s="9"/>
      <c r="B2688" s="9"/>
      <c r="C2688" s="9"/>
      <c r="D2688" s="9"/>
      <c r="E2688" s="9"/>
      <c r="F2688" s="9"/>
      <c r="G2688" s="9"/>
      <c r="H2688" s="9"/>
      <c r="I2688" s="9"/>
      <c r="J2688" s="9"/>
      <c r="K2688" s="9"/>
      <c r="L2688" s="9"/>
      <c r="M2688" s="9"/>
      <c r="N2688" s="9"/>
      <c r="O2688" s="9"/>
      <c r="P2688" s="9"/>
      <c r="Q2688" s="9"/>
      <c r="R2688" s="9"/>
      <c r="S2688" s="9"/>
      <c r="T2688" s="9"/>
      <c r="U2688" s="9"/>
      <c r="V2688" s="9"/>
      <c r="W2688" s="9"/>
      <c r="X2688" s="9"/>
      <c r="Y2688" s="9"/>
      <c r="Z2688" s="9"/>
      <c r="AA2688" s="9"/>
      <c r="AB2688" s="9"/>
      <c r="AC2688" s="9"/>
      <c r="AD2688" s="9"/>
      <c r="AE2688" s="9"/>
      <c r="AF2688" s="9"/>
      <c r="AG2688" s="9"/>
      <c r="AH2688" s="9"/>
      <c r="AI2688" s="9"/>
      <c r="AJ2688" s="9"/>
      <c r="AK2688" s="9"/>
      <c r="AL2688" s="9"/>
      <c r="AM2688" s="9"/>
      <c r="AN2688" s="9"/>
      <c r="AO2688" s="9"/>
      <c r="AP2688" s="9"/>
      <c r="AQ2688" s="9"/>
      <c r="AR2688" s="9"/>
      <c r="AS2688" s="9"/>
      <c r="AT2688" s="9"/>
      <c r="AU2688" s="9"/>
      <c r="AV2688" s="9"/>
      <c r="AW2688" s="9"/>
      <c r="AX2688" s="9"/>
      <c r="AY2688" s="9"/>
      <c r="AZ2688" s="9"/>
      <c r="BA2688" s="9"/>
      <c r="BB2688" s="9"/>
      <c r="BC2688" s="9"/>
      <c r="BD2688" s="9"/>
      <c r="BE2688" s="9"/>
      <c r="BF2688" s="9"/>
      <c r="BG2688" s="9"/>
      <c r="BH2688" s="9"/>
      <c r="BI2688" s="9"/>
      <c r="BJ2688" s="9"/>
      <c r="BK2688" s="9"/>
      <c r="BL2688" s="9"/>
      <c r="BM2688" s="9"/>
      <c r="BN2688" s="9"/>
      <c r="BO2688" s="9"/>
      <c r="BP2688" s="9"/>
      <c r="BQ2688" s="9"/>
      <c r="BR2688" s="9"/>
      <c r="BS2688" s="9"/>
      <c r="BT2688" s="9"/>
      <c r="BU2688" s="9"/>
      <c r="BV2688" s="9"/>
      <c r="BW2688" s="9"/>
      <c r="BX2688" s="9"/>
      <c r="BY2688" s="9"/>
      <c r="BZ2688" s="9"/>
      <c r="CA2688" s="9"/>
      <c r="CB2688" s="9"/>
      <c r="CC2688" s="9"/>
      <c r="CD2688" s="9"/>
      <c r="CE2688" s="9"/>
      <c r="CF2688" s="9"/>
      <c r="CG2688" s="9"/>
      <c r="CH2688" s="9"/>
      <c r="CI2688" s="9"/>
      <c r="CJ2688" s="9"/>
    </row>
    <row r="2689" spans="1:88" hidden="1">
      <c r="A2689" s="9"/>
      <c r="B2689" s="9"/>
      <c r="C2689" s="9"/>
      <c r="D2689" s="9"/>
      <c r="E2689" s="9"/>
      <c r="F2689" s="9"/>
      <c r="G2689" s="9"/>
      <c r="H2689" s="9"/>
      <c r="I2689" s="9"/>
      <c r="J2689" s="9"/>
      <c r="K2689" s="9"/>
      <c r="L2689" s="9"/>
      <c r="M2689" s="9"/>
      <c r="N2689" s="9"/>
      <c r="O2689" s="9"/>
      <c r="P2689" s="9"/>
      <c r="Q2689" s="9"/>
      <c r="R2689" s="9"/>
      <c r="S2689" s="9"/>
      <c r="T2689" s="9"/>
      <c r="U2689" s="9"/>
      <c r="V2689" s="9"/>
      <c r="W2689" s="9"/>
      <c r="X2689" s="9"/>
      <c r="Y2689" s="9"/>
      <c r="Z2689" s="9"/>
      <c r="AA2689" s="9"/>
      <c r="AB2689" s="9"/>
      <c r="AC2689" s="9"/>
      <c r="AD2689" s="9"/>
      <c r="AE2689" s="9"/>
      <c r="AF2689" s="9"/>
      <c r="AG2689" s="9"/>
      <c r="AH2689" s="9"/>
      <c r="AI2689" s="9"/>
      <c r="AJ2689" s="9"/>
      <c r="AK2689" s="9"/>
      <c r="AL2689" s="9"/>
      <c r="AM2689" s="9"/>
      <c r="AN2689" s="9"/>
      <c r="AO2689" s="9"/>
      <c r="AP2689" s="9"/>
      <c r="AQ2689" s="9"/>
      <c r="AR2689" s="9"/>
      <c r="AS2689" s="9"/>
      <c r="AT2689" s="9"/>
      <c r="AU2689" s="9"/>
      <c r="AV2689" s="9"/>
      <c r="AW2689" s="9"/>
      <c r="AX2689" s="9"/>
      <c r="AY2689" s="9"/>
      <c r="AZ2689" s="9"/>
      <c r="BA2689" s="9"/>
      <c r="BB2689" s="9"/>
      <c r="BC2689" s="9"/>
      <c r="BD2689" s="9"/>
      <c r="BE2689" s="9"/>
      <c r="BF2689" s="9"/>
      <c r="BG2689" s="9"/>
      <c r="BH2689" s="9"/>
      <c r="BI2689" s="9"/>
      <c r="BJ2689" s="9"/>
      <c r="BK2689" s="9"/>
      <c r="BL2689" s="9"/>
      <c r="BM2689" s="9"/>
      <c r="BN2689" s="9"/>
      <c r="BO2689" s="9"/>
      <c r="BP2689" s="9"/>
      <c r="BQ2689" s="9"/>
      <c r="BR2689" s="9"/>
      <c r="BS2689" s="9"/>
      <c r="BT2689" s="9"/>
      <c r="BU2689" s="9"/>
      <c r="BV2689" s="9"/>
      <c r="BW2689" s="9"/>
      <c r="BX2689" s="9"/>
      <c r="BY2689" s="9"/>
      <c r="BZ2689" s="9"/>
      <c r="CA2689" s="9"/>
      <c r="CB2689" s="9"/>
      <c r="CC2689" s="9"/>
      <c r="CD2689" s="9"/>
      <c r="CE2689" s="9"/>
      <c r="CF2689" s="9"/>
      <c r="CG2689" s="9"/>
      <c r="CH2689" s="9"/>
      <c r="CI2689" s="9"/>
      <c r="CJ2689" s="9"/>
    </row>
    <row r="2690" spans="1:88" hidden="1">
      <c r="A2690" s="9"/>
      <c r="B2690" s="9"/>
      <c r="C2690" s="9"/>
      <c r="D2690" s="9"/>
      <c r="E2690" s="9"/>
      <c r="F2690" s="9"/>
      <c r="G2690" s="9"/>
      <c r="H2690" s="9"/>
      <c r="I2690" s="9"/>
      <c r="J2690" s="9"/>
      <c r="K2690" s="9"/>
      <c r="L2690" s="9"/>
      <c r="M2690" s="9"/>
      <c r="N2690" s="9"/>
      <c r="O2690" s="9"/>
      <c r="P2690" s="9"/>
      <c r="Q2690" s="9"/>
      <c r="R2690" s="9"/>
      <c r="S2690" s="9"/>
      <c r="T2690" s="9"/>
      <c r="U2690" s="9"/>
      <c r="V2690" s="9"/>
      <c r="W2690" s="9"/>
      <c r="X2690" s="9"/>
      <c r="Y2690" s="9"/>
      <c r="Z2690" s="9"/>
      <c r="AA2690" s="9"/>
      <c r="AB2690" s="9"/>
      <c r="AC2690" s="9"/>
      <c r="AD2690" s="9"/>
      <c r="AE2690" s="9"/>
      <c r="AF2690" s="9"/>
      <c r="AG2690" s="9"/>
      <c r="AH2690" s="9"/>
      <c r="AI2690" s="9"/>
      <c r="AJ2690" s="9"/>
      <c r="AK2690" s="9"/>
      <c r="AL2690" s="9"/>
      <c r="AM2690" s="9"/>
      <c r="AN2690" s="9"/>
      <c r="AO2690" s="9"/>
      <c r="AP2690" s="9"/>
      <c r="AQ2690" s="9"/>
      <c r="AR2690" s="9"/>
      <c r="AS2690" s="9"/>
      <c r="AT2690" s="9"/>
      <c r="AU2690" s="9"/>
      <c r="AV2690" s="9"/>
      <c r="AW2690" s="9"/>
      <c r="AX2690" s="9"/>
      <c r="AY2690" s="9"/>
      <c r="AZ2690" s="9"/>
      <c r="BA2690" s="9"/>
      <c r="BB2690" s="9"/>
      <c r="BC2690" s="9"/>
      <c r="BD2690" s="9"/>
      <c r="BE2690" s="9"/>
      <c r="BF2690" s="9"/>
      <c r="BG2690" s="9"/>
      <c r="BH2690" s="9"/>
      <c r="BI2690" s="9"/>
      <c r="BJ2690" s="9"/>
      <c r="BK2690" s="9"/>
      <c r="BL2690" s="9"/>
      <c r="BM2690" s="9"/>
      <c r="BN2690" s="9"/>
      <c r="BO2690" s="9"/>
      <c r="BP2690" s="9"/>
      <c r="BQ2690" s="9"/>
      <c r="BR2690" s="9"/>
      <c r="BS2690" s="9"/>
      <c r="BT2690" s="9"/>
      <c r="BU2690" s="9"/>
      <c r="BV2690" s="9"/>
      <c r="BW2690" s="9"/>
      <c r="BX2690" s="9"/>
      <c r="BY2690" s="9"/>
      <c r="BZ2690" s="9"/>
      <c r="CA2690" s="9"/>
      <c r="CB2690" s="9"/>
      <c r="CC2690" s="9"/>
      <c r="CD2690" s="9"/>
      <c r="CE2690" s="9"/>
      <c r="CF2690" s="9"/>
      <c r="CG2690" s="9"/>
      <c r="CH2690" s="9"/>
      <c r="CI2690" s="9"/>
      <c r="CJ2690" s="9"/>
    </row>
    <row r="2691" spans="1:88" hidden="1">
      <c r="A2691" s="9"/>
      <c r="B2691" s="9"/>
      <c r="C2691" s="9"/>
      <c r="D2691" s="9"/>
      <c r="E2691" s="9"/>
      <c r="F2691" s="9"/>
      <c r="G2691" s="9"/>
      <c r="H2691" s="9"/>
      <c r="I2691" s="9"/>
      <c r="J2691" s="9"/>
      <c r="K2691" s="9"/>
      <c r="L2691" s="9"/>
      <c r="M2691" s="9"/>
      <c r="N2691" s="9"/>
      <c r="O2691" s="9"/>
      <c r="P2691" s="9"/>
      <c r="Q2691" s="9"/>
      <c r="R2691" s="9"/>
      <c r="S2691" s="9"/>
      <c r="T2691" s="9"/>
      <c r="U2691" s="9"/>
      <c r="V2691" s="9"/>
      <c r="W2691" s="9"/>
      <c r="X2691" s="9"/>
      <c r="Y2691" s="9"/>
      <c r="Z2691" s="9"/>
      <c r="AA2691" s="9"/>
      <c r="AB2691" s="9"/>
      <c r="AC2691" s="9"/>
      <c r="AD2691" s="9"/>
      <c r="AE2691" s="9"/>
      <c r="AF2691" s="9"/>
      <c r="AG2691" s="9"/>
      <c r="AH2691" s="9"/>
      <c r="AI2691" s="9"/>
      <c r="AJ2691" s="9"/>
      <c r="AK2691" s="9"/>
      <c r="AL2691" s="9"/>
      <c r="AM2691" s="9"/>
      <c r="AN2691" s="9"/>
      <c r="AO2691" s="9"/>
      <c r="AP2691" s="9"/>
      <c r="AQ2691" s="9"/>
      <c r="AR2691" s="9"/>
      <c r="AS2691" s="9"/>
      <c r="AT2691" s="9"/>
      <c r="AU2691" s="9"/>
      <c r="AV2691" s="9"/>
      <c r="AW2691" s="9"/>
      <c r="AX2691" s="9"/>
      <c r="AY2691" s="9"/>
      <c r="AZ2691" s="9"/>
      <c r="BA2691" s="9"/>
      <c r="BB2691" s="9"/>
      <c r="BC2691" s="9"/>
      <c r="BD2691" s="9"/>
      <c r="BE2691" s="9"/>
      <c r="BF2691" s="9"/>
      <c r="BG2691" s="9"/>
      <c r="BH2691" s="9"/>
      <c r="BI2691" s="9"/>
      <c r="BJ2691" s="9"/>
      <c r="BK2691" s="9"/>
      <c r="BL2691" s="9"/>
      <c r="BM2691" s="9"/>
      <c r="BN2691" s="9"/>
      <c r="BO2691" s="9"/>
      <c r="BP2691" s="9"/>
      <c r="BQ2691" s="9"/>
      <c r="BR2691" s="9"/>
      <c r="BS2691" s="9"/>
      <c r="BT2691" s="9"/>
      <c r="BU2691" s="9"/>
      <c r="BV2691" s="9"/>
      <c r="BW2691" s="9"/>
      <c r="BX2691" s="9"/>
      <c r="BY2691" s="9"/>
      <c r="BZ2691" s="9"/>
      <c r="CA2691" s="9"/>
      <c r="CB2691" s="9"/>
      <c r="CC2691" s="9"/>
      <c r="CD2691" s="9"/>
      <c r="CE2691" s="9"/>
      <c r="CF2691" s="9"/>
      <c r="CG2691" s="9"/>
      <c r="CH2691" s="9"/>
      <c r="CI2691" s="9"/>
      <c r="CJ2691" s="9"/>
    </row>
    <row r="2692" spans="1:88" hidden="1">
      <c r="A2692" s="9"/>
      <c r="B2692" s="9"/>
      <c r="C2692" s="9"/>
      <c r="D2692" s="9"/>
      <c r="E2692" s="9"/>
      <c r="F2692" s="9"/>
      <c r="G2692" s="9"/>
      <c r="H2692" s="9"/>
      <c r="I2692" s="9"/>
      <c r="J2692" s="9"/>
      <c r="K2692" s="9"/>
      <c r="L2692" s="9"/>
      <c r="M2692" s="9"/>
      <c r="N2692" s="9"/>
      <c r="O2692" s="9"/>
      <c r="P2692" s="9"/>
      <c r="Q2692" s="9"/>
      <c r="R2692" s="9"/>
      <c r="S2692" s="9"/>
      <c r="T2692" s="9"/>
      <c r="U2692" s="9"/>
      <c r="V2692" s="9"/>
      <c r="W2692" s="9"/>
      <c r="X2692" s="9"/>
      <c r="Y2692" s="9"/>
      <c r="Z2692" s="9"/>
      <c r="AA2692" s="9"/>
      <c r="AB2692" s="9"/>
      <c r="AC2692" s="9"/>
      <c r="AD2692" s="9"/>
      <c r="AE2692" s="9"/>
      <c r="AF2692" s="9"/>
      <c r="AG2692" s="9"/>
      <c r="AH2692" s="9"/>
      <c r="AI2692" s="9"/>
      <c r="AJ2692" s="9"/>
      <c r="AK2692" s="9"/>
      <c r="AL2692" s="9"/>
      <c r="AM2692" s="9"/>
      <c r="AN2692" s="9"/>
      <c r="AO2692" s="9"/>
      <c r="AP2692" s="9"/>
      <c r="AQ2692" s="9"/>
      <c r="AR2692" s="9"/>
      <c r="AS2692" s="9"/>
      <c r="AT2692" s="9"/>
      <c r="AU2692" s="9"/>
      <c r="AV2692" s="9"/>
      <c r="AW2692" s="9"/>
      <c r="AX2692" s="9"/>
      <c r="AY2692" s="9"/>
      <c r="AZ2692" s="9"/>
      <c r="BA2692" s="9"/>
      <c r="BB2692" s="9"/>
      <c r="BC2692" s="9"/>
      <c r="BD2692" s="9"/>
      <c r="BE2692" s="9"/>
      <c r="BF2692" s="9"/>
      <c r="BG2692" s="9"/>
      <c r="BH2692" s="9"/>
      <c r="BI2692" s="9"/>
      <c r="BJ2692" s="9"/>
      <c r="BK2692" s="9"/>
      <c r="BL2692" s="9"/>
      <c r="BM2692" s="9"/>
      <c r="BN2692" s="9"/>
      <c r="BO2692" s="9"/>
      <c r="BP2692" s="9"/>
      <c r="BQ2692" s="9"/>
      <c r="BR2692" s="9"/>
      <c r="BS2692" s="9"/>
      <c r="BT2692" s="9"/>
      <c r="BU2692" s="9"/>
      <c r="BV2692" s="9"/>
      <c r="BW2692" s="9"/>
      <c r="BX2692" s="9"/>
      <c r="BY2692" s="9"/>
      <c r="BZ2692" s="9"/>
      <c r="CA2692" s="9"/>
      <c r="CB2692" s="9"/>
      <c r="CC2692" s="9"/>
      <c r="CD2692" s="9"/>
      <c r="CE2692" s="9"/>
      <c r="CF2692" s="9"/>
      <c r="CG2692" s="9"/>
      <c r="CH2692" s="9"/>
      <c r="CI2692" s="9"/>
      <c r="CJ2692" s="9"/>
    </row>
    <row r="2693" spans="1:88" hidden="1">
      <c r="A2693" s="9"/>
      <c r="B2693" s="9"/>
      <c r="C2693" s="9"/>
      <c r="D2693" s="9"/>
      <c r="E2693" s="9"/>
      <c r="F2693" s="9"/>
      <c r="G2693" s="9"/>
      <c r="H2693" s="9"/>
      <c r="I2693" s="9"/>
      <c r="J2693" s="9"/>
      <c r="K2693" s="9"/>
      <c r="L2693" s="9"/>
      <c r="M2693" s="9"/>
      <c r="N2693" s="9"/>
      <c r="O2693" s="9"/>
      <c r="P2693" s="9"/>
      <c r="Q2693" s="9"/>
      <c r="R2693" s="9"/>
      <c r="S2693" s="9"/>
      <c r="T2693" s="9"/>
      <c r="U2693" s="9"/>
      <c r="V2693" s="9"/>
      <c r="W2693" s="9"/>
      <c r="X2693" s="9"/>
      <c r="Y2693" s="9"/>
      <c r="Z2693" s="9"/>
      <c r="AA2693" s="9"/>
      <c r="AB2693" s="9"/>
      <c r="AC2693" s="9"/>
      <c r="AD2693" s="9"/>
      <c r="AE2693" s="9"/>
      <c r="AF2693" s="9"/>
      <c r="AG2693" s="9"/>
      <c r="AH2693" s="9"/>
      <c r="AI2693" s="9"/>
      <c r="AJ2693" s="9"/>
      <c r="AK2693" s="9"/>
      <c r="AL2693" s="9"/>
      <c r="AM2693" s="9"/>
      <c r="AN2693" s="9"/>
      <c r="AO2693" s="9"/>
      <c r="AP2693" s="9"/>
      <c r="AQ2693" s="9"/>
      <c r="AR2693" s="9"/>
      <c r="AS2693" s="9"/>
      <c r="AT2693" s="9"/>
      <c r="AU2693" s="9"/>
      <c r="AV2693" s="9"/>
      <c r="AW2693" s="9"/>
      <c r="AX2693" s="9"/>
      <c r="AY2693" s="9"/>
      <c r="AZ2693" s="9"/>
      <c r="BA2693" s="9"/>
      <c r="BB2693" s="9"/>
      <c r="BC2693" s="9"/>
      <c r="BD2693" s="9"/>
      <c r="BE2693" s="9"/>
      <c r="BF2693" s="9"/>
      <c r="BG2693" s="9"/>
      <c r="BH2693" s="9"/>
      <c r="BI2693" s="9"/>
      <c r="BJ2693" s="9"/>
      <c r="BK2693" s="9"/>
      <c r="BL2693" s="9"/>
      <c r="BM2693" s="9"/>
      <c r="BN2693" s="9"/>
      <c r="BO2693" s="9"/>
      <c r="BP2693" s="9"/>
      <c r="BQ2693" s="9"/>
      <c r="BR2693" s="9"/>
      <c r="BS2693" s="9"/>
      <c r="BT2693" s="9"/>
      <c r="BU2693" s="9"/>
      <c r="BV2693" s="9"/>
      <c r="BW2693" s="9"/>
      <c r="BX2693" s="9"/>
      <c r="BY2693" s="9"/>
      <c r="BZ2693" s="9"/>
      <c r="CA2693" s="9"/>
      <c r="CB2693" s="9"/>
      <c r="CC2693" s="9"/>
      <c r="CD2693" s="9"/>
      <c r="CE2693" s="9"/>
      <c r="CF2693" s="9"/>
      <c r="CG2693" s="9"/>
      <c r="CH2693" s="9"/>
      <c r="CI2693" s="9"/>
      <c r="CJ2693" s="9"/>
    </row>
    <row r="2694" spans="1:88" hidden="1">
      <c r="A2694" s="9"/>
      <c r="B2694" s="9"/>
      <c r="C2694" s="9"/>
      <c r="D2694" s="9"/>
      <c r="E2694" s="9"/>
      <c r="F2694" s="9"/>
      <c r="G2694" s="9"/>
      <c r="H2694" s="9"/>
      <c r="I2694" s="9"/>
      <c r="J2694" s="9"/>
      <c r="K2694" s="9"/>
      <c r="L2694" s="9"/>
      <c r="M2694" s="9"/>
      <c r="N2694" s="9"/>
      <c r="O2694" s="9"/>
      <c r="P2694" s="9"/>
      <c r="Q2694" s="9"/>
      <c r="R2694" s="9"/>
      <c r="S2694" s="9"/>
      <c r="T2694" s="9"/>
      <c r="U2694" s="9"/>
      <c r="V2694" s="9"/>
      <c r="W2694" s="9"/>
      <c r="X2694" s="9"/>
      <c r="Y2694" s="9"/>
      <c r="Z2694" s="9"/>
      <c r="AA2694" s="9"/>
      <c r="AB2694" s="9"/>
      <c r="AC2694" s="9"/>
      <c r="AD2694" s="9"/>
      <c r="AE2694" s="9"/>
      <c r="AF2694" s="9"/>
      <c r="AG2694" s="9"/>
      <c r="AH2694" s="9"/>
      <c r="AI2694" s="9"/>
      <c r="AJ2694" s="9"/>
      <c r="AK2694" s="9"/>
      <c r="AL2694" s="9"/>
      <c r="AM2694" s="9"/>
      <c r="AN2694" s="9"/>
      <c r="AO2694" s="9"/>
      <c r="AP2694" s="9"/>
      <c r="AQ2694" s="9"/>
      <c r="AR2694" s="9"/>
      <c r="AS2694" s="9"/>
      <c r="AT2694" s="9"/>
      <c r="AU2694" s="9"/>
      <c r="AV2694" s="9"/>
      <c r="AW2694" s="9"/>
      <c r="AX2694" s="9"/>
      <c r="AY2694" s="9"/>
      <c r="AZ2694" s="9"/>
      <c r="BA2694" s="9"/>
      <c r="BB2694" s="9"/>
      <c r="BC2694" s="9"/>
      <c r="BD2694" s="9"/>
      <c r="BE2694" s="9"/>
      <c r="BF2694" s="9"/>
      <c r="BG2694" s="9"/>
      <c r="BH2694" s="9"/>
      <c r="BI2694" s="9"/>
      <c r="BJ2694" s="9"/>
      <c r="BK2694" s="9"/>
      <c r="BL2694" s="9"/>
      <c r="BM2694" s="9"/>
      <c r="BN2694" s="9"/>
      <c r="BO2694" s="9"/>
      <c r="BP2694" s="9"/>
      <c r="BQ2694" s="9"/>
      <c r="BR2694" s="9"/>
      <c r="BS2694" s="9"/>
      <c r="BT2694" s="9"/>
      <c r="BU2694" s="9"/>
      <c r="BV2694" s="9"/>
      <c r="BW2694" s="9"/>
      <c r="BX2694" s="9"/>
      <c r="BY2694" s="9"/>
      <c r="BZ2694" s="9"/>
      <c r="CA2694" s="9"/>
      <c r="CB2694" s="9"/>
      <c r="CC2694" s="9"/>
      <c r="CD2694" s="9"/>
      <c r="CE2694" s="9"/>
      <c r="CF2694" s="9"/>
      <c r="CG2694" s="9"/>
      <c r="CH2694" s="9"/>
      <c r="CI2694" s="9"/>
      <c r="CJ2694" s="9"/>
    </row>
    <row r="2695" spans="1:88" hidden="1">
      <c r="A2695" s="9"/>
      <c r="B2695" s="9"/>
      <c r="C2695" s="9"/>
      <c r="D2695" s="9"/>
      <c r="E2695" s="9"/>
      <c r="F2695" s="9"/>
      <c r="G2695" s="9"/>
      <c r="H2695" s="9"/>
      <c r="I2695" s="9"/>
      <c r="J2695" s="9"/>
      <c r="K2695" s="9"/>
      <c r="L2695" s="9"/>
      <c r="M2695" s="9"/>
      <c r="N2695" s="9"/>
      <c r="O2695" s="9"/>
      <c r="P2695" s="9"/>
      <c r="Q2695" s="9"/>
      <c r="R2695" s="9"/>
      <c r="S2695" s="9"/>
      <c r="T2695" s="9"/>
      <c r="U2695" s="9"/>
      <c r="V2695" s="9"/>
      <c r="W2695" s="9"/>
      <c r="X2695" s="9"/>
      <c r="Y2695" s="9"/>
      <c r="Z2695" s="9"/>
      <c r="AA2695" s="9"/>
      <c r="AB2695" s="9"/>
      <c r="AC2695" s="9"/>
      <c r="AD2695" s="9"/>
      <c r="AE2695" s="9"/>
      <c r="AF2695" s="9"/>
      <c r="AG2695" s="9"/>
      <c r="AH2695" s="9"/>
      <c r="AI2695" s="9"/>
      <c r="AJ2695" s="9"/>
      <c r="AK2695" s="9"/>
      <c r="AL2695" s="9"/>
      <c r="AM2695" s="9"/>
      <c r="AN2695" s="9"/>
      <c r="AO2695" s="9"/>
      <c r="AP2695" s="9"/>
      <c r="AQ2695" s="9"/>
      <c r="AR2695" s="9"/>
      <c r="AS2695" s="9"/>
      <c r="AT2695" s="9"/>
      <c r="AU2695" s="9"/>
      <c r="AV2695" s="9"/>
      <c r="AW2695" s="9"/>
      <c r="AX2695" s="9"/>
      <c r="AY2695" s="9"/>
      <c r="AZ2695" s="9"/>
      <c r="BA2695" s="9"/>
      <c r="BB2695" s="9"/>
      <c r="BC2695" s="9"/>
      <c r="BD2695" s="9"/>
      <c r="BE2695" s="9"/>
      <c r="BF2695" s="9"/>
      <c r="BG2695" s="9"/>
      <c r="BH2695" s="9"/>
      <c r="BI2695" s="9"/>
      <c r="BJ2695" s="9"/>
      <c r="BK2695" s="9"/>
      <c r="BL2695" s="9"/>
      <c r="BM2695" s="9"/>
      <c r="BN2695" s="9"/>
      <c r="BO2695" s="9"/>
      <c r="BP2695" s="9"/>
      <c r="BQ2695" s="9"/>
      <c r="BR2695" s="9"/>
      <c r="BS2695" s="9"/>
      <c r="BT2695" s="9"/>
      <c r="BU2695" s="9"/>
      <c r="BV2695" s="9"/>
      <c r="BW2695" s="9"/>
      <c r="BX2695" s="9"/>
      <c r="BY2695" s="9"/>
      <c r="BZ2695" s="9"/>
      <c r="CA2695" s="9"/>
      <c r="CB2695" s="9"/>
      <c r="CC2695" s="9"/>
      <c r="CD2695" s="9"/>
      <c r="CE2695" s="9"/>
      <c r="CF2695" s="9"/>
      <c r="CG2695" s="9"/>
      <c r="CH2695" s="9"/>
      <c r="CI2695" s="9"/>
      <c r="CJ2695" s="9"/>
    </row>
    <row r="2696" spans="1:88" hidden="1">
      <c r="A2696" s="9"/>
      <c r="B2696" s="9"/>
      <c r="C2696" s="9"/>
      <c r="D2696" s="9"/>
      <c r="E2696" s="9"/>
      <c r="F2696" s="9"/>
      <c r="G2696" s="9"/>
      <c r="H2696" s="9"/>
      <c r="I2696" s="9"/>
      <c r="J2696" s="9"/>
      <c r="K2696" s="9"/>
      <c r="L2696" s="9"/>
      <c r="M2696" s="9"/>
      <c r="N2696" s="9"/>
      <c r="O2696" s="9"/>
      <c r="P2696" s="9"/>
      <c r="Q2696" s="9"/>
      <c r="R2696" s="9"/>
      <c r="S2696" s="9"/>
      <c r="T2696" s="9"/>
      <c r="U2696" s="9"/>
      <c r="V2696" s="9"/>
      <c r="W2696" s="9"/>
      <c r="X2696" s="9"/>
      <c r="Y2696" s="9"/>
      <c r="Z2696" s="9"/>
      <c r="AA2696" s="9"/>
      <c r="AB2696" s="9"/>
      <c r="AC2696" s="9"/>
      <c r="AD2696" s="9"/>
      <c r="AE2696" s="9"/>
      <c r="AF2696" s="9"/>
      <c r="AG2696" s="9"/>
      <c r="AH2696" s="9"/>
      <c r="AI2696" s="9"/>
      <c r="AJ2696" s="9"/>
      <c r="AK2696" s="9"/>
      <c r="AL2696" s="9"/>
      <c r="AM2696" s="9"/>
      <c r="AN2696" s="9"/>
      <c r="AO2696" s="9"/>
      <c r="AP2696" s="9"/>
      <c r="AQ2696" s="9"/>
      <c r="AR2696" s="9"/>
      <c r="AS2696" s="9"/>
      <c r="AT2696" s="9"/>
      <c r="AU2696" s="9"/>
      <c r="AV2696" s="9"/>
      <c r="AW2696" s="9"/>
      <c r="AX2696" s="9"/>
      <c r="AY2696" s="9"/>
      <c r="AZ2696" s="9"/>
      <c r="BA2696" s="9"/>
      <c r="BB2696" s="9"/>
      <c r="BC2696" s="9"/>
      <c r="BD2696" s="9"/>
      <c r="BE2696" s="9"/>
      <c r="BF2696" s="9"/>
      <c r="BG2696" s="9"/>
      <c r="BH2696" s="9"/>
      <c r="BI2696" s="9"/>
      <c r="BJ2696" s="9"/>
      <c r="BK2696" s="9"/>
      <c r="BL2696" s="9"/>
      <c r="BM2696" s="9"/>
      <c r="BN2696" s="9"/>
      <c r="BO2696" s="9"/>
      <c r="BP2696" s="9"/>
      <c r="BQ2696" s="9"/>
      <c r="BR2696" s="9"/>
      <c r="BS2696" s="9"/>
      <c r="BT2696" s="9"/>
      <c r="BU2696" s="9"/>
      <c r="BV2696" s="9"/>
      <c r="BW2696" s="9"/>
      <c r="BX2696" s="9"/>
      <c r="BY2696" s="9"/>
      <c r="BZ2696" s="9"/>
      <c r="CA2696" s="9"/>
      <c r="CB2696" s="9"/>
      <c r="CC2696" s="9"/>
      <c r="CD2696" s="9"/>
      <c r="CE2696" s="9"/>
      <c r="CF2696" s="9"/>
      <c r="CG2696" s="9"/>
      <c r="CH2696" s="9"/>
      <c r="CI2696" s="9"/>
      <c r="CJ2696" s="9"/>
    </row>
    <row r="2697" spans="1:88" hidden="1">
      <c r="A2697" s="9"/>
      <c r="B2697" s="9"/>
      <c r="C2697" s="9"/>
      <c r="D2697" s="9"/>
      <c r="E2697" s="9"/>
      <c r="F2697" s="9"/>
      <c r="G2697" s="9"/>
      <c r="H2697" s="9"/>
      <c r="I2697" s="9"/>
      <c r="J2697" s="9"/>
      <c r="K2697" s="9"/>
      <c r="L2697" s="9"/>
      <c r="M2697" s="9"/>
      <c r="N2697" s="9"/>
      <c r="O2697" s="9"/>
      <c r="P2697" s="9"/>
      <c r="Q2697" s="9"/>
      <c r="R2697" s="9"/>
      <c r="S2697" s="9"/>
      <c r="T2697" s="9"/>
      <c r="U2697" s="9"/>
      <c r="V2697" s="9"/>
      <c r="W2697" s="9"/>
      <c r="X2697" s="9"/>
      <c r="Y2697" s="9"/>
      <c r="Z2697" s="9"/>
      <c r="AA2697" s="9"/>
      <c r="AB2697" s="9"/>
      <c r="AC2697" s="9"/>
      <c r="AD2697" s="9"/>
      <c r="AE2697" s="9"/>
      <c r="AF2697" s="9"/>
      <c r="AG2697" s="9"/>
      <c r="AH2697" s="9"/>
      <c r="AI2697" s="9"/>
      <c r="AJ2697" s="9"/>
      <c r="AK2697" s="9"/>
      <c r="AL2697" s="9"/>
      <c r="AM2697" s="9"/>
      <c r="AN2697" s="9"/>
      <c r="AO2697" s="9"/>
      <c r="AP2697" s="9"/>
      <c r="AQ2697" s="9"/>
      <c r="AR2697" s="9"/>
      <c r="AS2697" s="9"/>
      <c r="AT2697" s="9"/>
      <c r="AU2697" s="9"/>
      <c r="AV2697" s="9"/>
      <c r="AW2697" s="9"/>
      <c r="AX2697" s="9"/>
      <c r="AY2697" s="9"/>
      <c r="AZ2697" s="9"/>
      <c r="BA2697" s="9"/>
      <c r="BB2697" s="9"/>
      <c r="BC2697" s="9"/>
      <c r="BD2697" s="9"/>
      <c r="BE2697" s="9"/>
      <c r="BF2697" s="9"/>
      <c r="BG2697" s="9"/>
      <c r="BH2697" s="9"/>
      <c r="BI2697" s="9"/>
      <c r="BJ2697" s="9"/>
      <c r="BK2697" s="9"/>
      <c r="BL2697" s="9"/>
      <c r="BM2697" s="9"/>
      <c r="BN2697" s="9"/>
      <c r="BO2697" s="9"/>
      <c r="BP2697" s="9"/>
      <c r="BQ2697" s="9"/>
      <c r="BR2697" s="9"/>
      <c r="BS2697" s="9"/>
      <c r="BT2697" s="9"/>
      <c r="BU2697" s="9"/>
      <c r="BV2697" s="9"/>
      <c r="BW2697" s="9"/>
      <c r="BX2697" s="9"/>
      <c r="BY2697" s="9"/>
      <c r="BZ2697" s="9"/>
      <c r="CA2697" s="9"/>
      <c r="CB2697" s="9"/>
      <c r="CC2697" s="9"/>
      <c r="CD2697" s="9"/>
      <c r="CE2697" s="9"/>
      <c r="CF2697" s="9"/>
      <c r="CG2697" s="9"/>
      <c r="CH2697" s="9"/>
      <c r="CI2697" s="9"/>
      <c r="CJ2697" s="9"/>
    </row>
    <row r="2698" spans="1:88" hidden="1">
      <c r="A2698" s="9"/>
      <c r="B2698" s="9"/>
      <c r="C2698" s="9"/>
      <c r="D2698" s="9"/>
      <c r="E2698" s="9"/>
      <c r="F2698" s="9"/>
      <c r="G2698" s="9"/>
      <c r="H2698" s="9"/>
      <c r="I2698" s="9"/>
      <c r="J2698" s="9"/>
      <c r="K2698" s="9"/>
      <c r="L2698" s="9"/>
      <c r="M2698" s="9"/>
      <c r="N2698" s="9"/>
      <c r="O2698" s="9"/>
      <c r="P2698" s="9"/>
      <c r="Q2698" s="9"/>
      <c r="R2698" s="9"/>
      <c r="S2698" s="9"/>
      <c r="T2698" s="9"/>
      <c r="U2698" s="9"/>
      <c r="V2698" s="9"/>
      <c r="W2698" s="9"/>
      <c r="X2698" s="9"/>
      <c r="Y2698" s="9"/>
      <c r="Z2698" s="9"/>
      <c r="AA2698" s="9"/>
      <c r="AB2698" s="9"/>
      <c r="AC2698" s="9"/>
      <c r="AD2698" s="9"/>
      <c r="AE2698" s="9"/>
      <c r="AF2698" s="9"/>
      <c r="AG2698" s="9"/>
      <c r="AH2698" s="9"/>
      <c r="AI2698" s="9"/>
      <c r="AJ2698" s="9"/>
      <c r="AK2698" s="9"/>
      <c r="AL2698" s="9"/>
      <c r="AM2698" s="9"/>
      <c r="AN2698" s="9"/>
      <c r="AO2698" s="9"/>
      <c r="AP2698" s="9"/>
      <c r="AQ2698" s="9"/>
      <c r="AR2698" s="9"/>
      <c r="AS2698" s="9"/>
      <c r="AT2698" s="9"/>
      <c r="AU2698" s="9"/>
      <c r="AV2698" s="9"/>
      <c r="AW2698" s="9"/>
      <c r="AX2698" s="9"/>
      <c r="AY2698" s="9"/>
      <c r="AZ2698" s="9"/>
      <c r="BA2698" s="9"/>
      <c r="BB2698" s="9"/>
      <c r="BC2698" s="9"/>
      <c r="BD2698" s="9"/>
      <c r="BE2698" s="9"/>
      <c r="BF2698" s="9"/>
      <c r="BG2698" s="9"/>
      <c r="BH2698" s="9"/>
      <c r="BI2698" s="9"/>
      <c r="BJ2698" s="9"/>
      <c r="BK2698" s="9"/>
      <c r="BL2698" s="9"/>
      <c r="BM2698" s="9"/>
      <c r="BN2698" s="9"/>
      <c r="BO2698" s="9"/>
      <c r="BP2698" s="9"/>
      <c r="BQ2698" s="9"/>
      <c r="BR2698" s="9"/>
      <c r="BS2698" s="9"/>
      <c r="BT2698" s="9"/>
      <c r="BU2698" s="9"/>
      <c r="BV2698" s="9"/>
      <c r="BW2698" s="9"/>
      <c r="BX2698" s="9"/>
      <c r="BY2698" s="9"/>
      <c r="BZ2698" s="9"/>
      <c r="CA2698" s="9"/>
      <c r="CB2698" s="9"/>
      <c r="CC2698" s="9"/>
      <c r="CD2698" s="9"/>
      <c r="CE2698" s="9"/>
      <c r="CF2698" s="9"/>
      <c r="CG2698" s="9"/>
      <c r="CH2698" s="9"/>
      <c r="CI2698" s="9"/>
      <c r="CJ2698" s="9"/>
    </row>
    <row r="2699" spans="1:88" hidden="1">
      <c r="A2699" s="9"/>
      <c r="B2699" s="9"/>
      <c r="C2699" s="9"/>
      <c r="D2699" s="9"/>
      <c r="E2699" s="9"/>
      <c r="F2699" s="9"/>
      <c r="G2699" s="9"/>
      <c r="H2699" s="9"/>
      <c r="I2699" s="9"/>
      <c r="J2699" s="9"/>
      <c r="K2699" s="9"/>
      <c r="L2699" s="9"/>
      <c r="M2699" s="9"/>
      <c r="N2699" s="9"/>
      <c r="O2699" s="9"/>
      <c r="P2699" s="9"/>
      <c r="Q2699" s="9"/>
      <c r="R2699" s="9"/>
      <c r="S2699" s="9"/>
      <c r="T2699" s="9"/>
      <c r="U2699" s="9"/>
      <c r="V2699" s="9"/>
      <c r="W2699" s="9"/>
      <c r="X2699" s="9"/>
      <c r="Y2699" s="9"/>
      <c r="Z2699" s="9"/>
      <c r="AA2699" s="9"/>
      <c r="AB2699" s="9"/>
      <c r="AC2699" s="9"/>
      <c r="AD2699" s="9"/>
      <c r="AE2699" s="9"/>
      <c r="AF2699" s="9"/>
      <c r="AG2699" s="9"/>
      <c r="AH2699" s="9"/>
      <c r="AI2699" s="9"/>
      <c r="AJ2699" s="9"/>
      <c r="AK2699" s="9"/>
      <c r="AL2699" s="9"/>
      <c r="AM2699" s="9"/>
      <c r="AN2699" s="9"/>
      <c r="AO2699" s="9"/>
      <c r="AP2699" s="9"/>
      <c r="AQ2699" s="9"/>
      <c r="AR2699" s="9"/>
      <c r="AS2699" s="9"/>
      <c r="AT2699" s="9"/>
      <c r="AU2699" s="9"/>
      <c r="AV2699" s="9"/>
      <c r="AW2699" s="9"/>
      <c r="AX2699" s="9"/>
      <c r="AY2699" s="9"/>
      <c r="AZ2699" s="9"/>
      <c r="BA2699" s="9"/>
      <c r="BB2699" s="9"/>
      <c r="BC2699" s="9"/>
      <c r="BD2699" s="9"/>
      <c r="BE2699" s="9"/>
      <c r="BF2699" s="9"/>
      <c r="BG2699" s="9"/>
      <c r="BH2699" s="9"/>
      <c r="BI2699" s="9"/>
      <c r="BJ2699" s="9"/>
      <c r="BK2699" s="9"/>
      <c r="BL2699" s="9"/>
      <c r="BM2699" s="9"/>
      <c r="BN2699" s="9"/>
      <c r="BO2699" s="9"/>
      <c r="BP2699" s="9"/>
      <c r="BQ2699" s="9"/>
      <c r="BR2699" s="9"/>
      <c r="BS2699" s="9"/>
      <c r="BT2699" s="9"/>
      <c r="BU2699" s="9"/>
      <c r="BV2699" s="9"/>
      <c r="BW2699" s="9"/>
      <c r="BX2699" s="9"/>
      <c r="BY2699" s="9"/>
      <c r="BZ2699" s="9"/>
      <c r="CA2699" s="9"/>
      <c r="CB2699" s="9"/>
      <c r="CC2699" s="9"/>
      <c r="CD2699" s="9"/>
      <c r="CE2699" s="9"/>
      <c r="CF2699" s="9"/>
      <c r="CG2699" s="9"/>
      <c r="CH2699" s="9"/>
      <c r="CI2699" s="9"/>
      <c r="CJ2699" s="9"/>
    </row>
    <row r="2700" spans="1:88" hidden="1">
      <c r="A2700" s="9"/>
      <c r="B2700" s="9"/>
      <c r="C2700" s="9"/>
      <c r="D2700" s="9"/>
      <c r="E2700" s="9"/>
      <c r="F2700" s="9"/>
      <c r="G2700" s="9"/>
      <c r="H2700" s="9"/>
      <c r="I2700" s="9"/>
      <c r="J2700" s="9"/>
      <c r="K2700" s="9"/>
      <c r="L2700" s="9"/>
      <c r="M2700" s="9"/>
      <c r="N2700" s="9"/>
      <c r="O2700" s="9"/>
      <c r="P2700" s="9"/>
      <c r="Q2700" s="9"/>
      <c r="R2700" s="9"/>
      <c r="S2700" s="9"/>
      <c r="T2700" s="9"/>
      <c r="U2700" s="9"/>
      <c r="V2700" s="9"/>
      <c r="W2700" s="9"/>
      <c r="X2700" s="9"/>
      <c r="Y2700" s="9"/>
      <c r="Z2700" s="9"/>
      <c r="AA2700" s="9"/>
      <c r="AB2700" s="9"/>
      <c r="AC2700" s="9"/>
      <c r="AD2700" s="9"/>
      <c r="AE2700" s="9"/>
      <c r="AF2700" s="9"/>
      <c r="AG2700" s="9"/>
      <c r="AH2700" s="9"/>
      <c r="AI2700" s="9"/>
      <c r="AJ2700" s="9"/>
      <c r="AK2700" s="9"/>
      <c r="AL2700" s="9"/>
      <c r="AM2700" s="9"/>
      <c r="AN2700" s="9"/>
      <c r="AO2700" s="9"/>
      <c r="AP2700" s="9"/>
      <c r="AQ2700" s="9"/>
      <c r="AR2700" s="9"/>
      <c r="AS2700" s="9"/>
      <c r="AT2700" s="9"/>
      <c r="AU2700" s="9"/>
      <c r="AV2700" s="9"/>
      <c r="AW2700" s="9"/>
      <c r="AX2700" s="9"/>
      <c r="AY2700" s="9"/>
      <c r="AZ2700" s="9"/>
      <c r="BA2700" s="9"/>
      <c r="BB2700" s="9"/>
      <c r="BC2700" s="9"/>
      <c r="BD2700" s="9"/>
      <c r="BE2700" s="9"/>
      <c r="BF2700" s="9"/>
      <c r="BG2700" s="9"/>
      <c r="BH2700" s="9"/>
      <c r="BI2700" s="9"/>
      <c r="BJ2700" s="9"/>
      <c r="BK2700" s="9"/>
      <c r="BL2700" s="9"/>
      <c r="BM2700" s="9"/>
      <c r="BN2700" s="9"/>
      <c r="BO2700" s="9"/>
      <c r="BP2700" s="9"/>
      <c r="BQ2700" s="9"/>
      <c r="BR2700" s="9"/>
      <c r="BS2700" s="9"/>
      <c r="BT2700" s="9"/>
      <c r="BU2700" s="9"/>
      <c r="BV2700" s="9"/>
      <c r="BW2700" s="9"/>
      <c r="BX2700" s="9"/>
      <c r="BY2700" s="9"/>
      <c r="BZ2700" s="9"/>
      <c r="CA2700" s="9"/>
      <c r="CB2700" s="9"/>
      <c r="CC2700" s="9"/>
      <c r="CD2700" s="9"/>
      <c r="CE2700" s="9"/>
      <c r="CF2700" s="9"/>
      <c r="CG2700" s="9"/>
      <c r="CH2700" s="9"/>
      <c r="CI2700" s="9"/>
      <c r="CJ2700" s="9"/>
    </row>
    <row r="2701" spans="1:88" hidden="1">
      <c r="A2701" s="9"/>
      <c r="B2701" s="9"/>
      <c r="C2701" s="9"/>
      <c r="D2701" s="9"/>
      <c r="E2701" s="9"/>
      <c r="F2701" s="9"/>
      <c r="G2701" s="9"/>
      <c r="H2701" s="9"/>
      <c r="I2701" s="9"/>
      <c r="J2701" s="9"/>
      <c r="K2701" s="9"/>
      <c r="L2701" s="9"/>
      <c r="M2701" s="9"/>
      <c r="N2701" s="9"/>
      <c r="O2701" s="9"/>
      <c r="P2701" s="9"/>
      <c r="Q2701" s="9"/>
      <c r="R2701" s="9"/>
      <c r="S2701" s="9"/>
      <c r="T2701" s="9"/>
      <c r="U2701" s="9"/>
      <c r="V2701" s="9"/>
      <c r="W2701" s="9"/>
      <c r="X2701" s="9"/>
      <c r="Y2701" s="9"/>
      <c r="Z2701" s="9"/>
      <c r="AA2701" s="9"/>
      <c r="AB2701" s="9"/>
      <c r="AC2701" s="9"/>
      <c r="AD2701" s="9"/>
      <c r="AE2701" s="9"/>
      <c r="AF2701" s="9"/>
      <c r="AG2701" s="9"/>
      <c r="AH2701" s="9"/>
      <c r="AI2701" s="9"/>
      <c r="AJ2701" s="9"/>
      <c r="AK2701" s="9"/>
      <c r="AL2701" s="9"/>
      <c r="AM2701" s="9"/>
      <c r="AN2701" s="9"/>
      <c r="AO2701" s="9"/>
      <c r="AP2701" s="9"/>
      <c r="AQ2701" s="9"/>
      <c r="AR2701" s="9"/>
      <c r="AS2701" s="9"/>
      <c r="AT2701" s="9"/>
      <c r="AU2701" s="9"/>
      <c r="AV2701" s="9"/>
      <c r="AW2701" s="9"/>
      <c r="AX2701" s="9"/>
      <c r="AY2701" s="9"/>
      <c r="AZ2701" s="9"/>
      <c r="BA2701" s="9"/>
      <c r="BB2701" s="9"/>
      <c r="BC2701" s="9"/>
      <c r="BD2701" s="9"/>
      <c r="BE2701" s="9"/>
      <c r="BF2701" s="9"/>
      <c r="BG2701" s="9"/>
      <c r="BH2701" s="9"/>
      <c r="BI2701" s="9"/>
      <c r="BJ2701" s="9"/>
      <c r="BK2701" s="9"/>
      <c r="BL2701" s="9"/>
      <c r="BM2701" s="9"/>
      <c r="BN2701" s="9"/>
      <c r="BO2701" s="9"/>
      <c r="BP2701" s="9"/>
      <c r="BQ2701" s="9"/>
      <c r="BR2701" s="9"/>
      <c r="BS2701" s="9"/>
      <c r="BT2701" s="9"/>
      <c r="BU2701" s="9"/>
      <c r="BV2701" s="9"/>
      <c r="BW2701" s="9"/>
      <c r="BX2701" s="9"/>
      <c r="BY2701" s="9"/>
      <c r="BZ2701" s="9"/>
      <c r="CA2701" s="9"/>
      <c r="CB2701" s="9"/>
      <c r="CC2701" s="9"/>
      <c r="CD2701" s="9"/>
      <c r="CE2701" s="9"/>
      <c r="CF2701" s="9"/>
      <c r="CG2701" s="9"/>
      <c r="CH2701" s="9"/>
      <c r="CI2701" s="9"/>
      <c r="CJ2701" s="9"/>
    </row>
    <row r="2702" spans="1:88" hidden="1">
      <c r="A2702" s="9"/>
      <c r="B2702" s="9"/>
      <c r="C2702" s="9"/>
      <c r="D2702" s="9"/>
      <c r="E2702" s="9"/>
      <c r="F2702" s="9"/>
      <c r="G2702" s="9"/>
      <c r="H2702" s="9"/>
      <c r="I2702" s="9"/>
      <c r="J2702" s="9"/>
      <c r="K2702" s="9"/>
      <c r="L2702" s="9"/>
      <c r="M2702" s="9"/>
      <c r="N2702" s="9"/>
      <c r="O2702" s="9"/>
      <c r="P2702" s="9"/>
      <c r="Q2702" s="9"/>
      <c r="R2702" s="9"/>
      <c r="S2702" s="9"/>
      <c r="T2702" s="9"/>
      <c r="U2702" s="9"/>
      <c r="V2702" s="9"/>
      <c r="W2702" s="9"/>
      <c r="X2702" s="9"/>
      <c r="Y2702" s="9"/>
      <c r="Z2702" s="9"/>
      <c r="AA2702" s="9"/>
      <c r="AB2702" s="9"/>
      <c r="AC2702" s="9"/>
      <c r="AD2702" s="9"/>
      <c r="AE2702" s="9"/>
      <c r="AF2702" s="9"/>
      <c r="AG2702" s="9"/>
      <c r="AH2702" s="9"/>
      <c r="AI2702" s="9"/>
      <c r="AJ2702" s="9"/>
      <c r="AK2702" s="9"/>
      <c r="AL2702" s="9"/>
      <c r="AM2702" s="9"/>
      <c r="AN2702" s="9"/>
      <c r="AO2702" s="9"/>
      <c r="AP2702" s="9"/>
      <c r="AQ2702" s="9"/>
      <c r="AR2702" s="9"/>
      <c r="AS2702" s="9"/>
      <c r="AT2702" s="9"/>
      <c r="AU2702" s="9"/>
      <c r="AV2702" s="9"/>
      <c r="AW2702" s="9"/>
      <c r="AX2702" s="9"/>
      <c r="AY2702" s="9"/>
      <c r="AZ2702" s="9"/>
      <c r="BA2702" s="9"/>
      <c r="BB2702" s="9"/>
      <c r="BC2702" s="9"/>
      <c r="BD2702" s="9"/>
      <c r="BE2702" s="9"/>
      <c r="BF2702" s="9"/>
      <c r="BG2702" s="9"/>
      <c r="BH2702" s="9"/>
      <c r="BI2702" s="9"/>
      <c r="BJ2702" s="9"/>
      <c r="BK2702" s="9"/>
      <c r="BL2702" s="9"/>
      <c r="BM2702" s="9"/>
      <c r="BN2702" s="9"/>
      <c r="BO2702" s="9"/>
      <c r="BP2702" s="9"/>
      <c r="BQ2702" s="9"/>
      <c r="BR2702" s="9"/>
      <c r="BS2702" s="9"/>
      <c r="BT2702" s="9"/>
      <c r="BU2702" s="9"/>
      <c r="BV2702" s="9"/>
      <c r="BW2702" s="9"/>
      <c r="BX2702" s="9"/>
      <c r="BY2702" s="9"/>
      <c r="BZ2702" s="9"/>
      <c r="CA2702" s="9"/>
      <c r="CB2702" s="9"/>
      <c r="CC2702" s="9"/>
      <c r="CD2702" s="9"/>
      <c r="CE2702" s="9"/>
      <c r="CF2702" s="9"/>
      <c r="CG2702" s="9"/>
      <c r="CH2702" s="9"/>
      <c r="CI2702" s="9"/>
      <c r="CJ2702" s="9"/>
    </row>
    <row r="2703" spans="1:88" hidden="1">
      <c r="A2703" s="9"/>
      <c r="B2703" s="9"/>
      <c r="C2703" s="9"/>
      <c r="D2703" s="9"/>
      <c r="E2703" s="9"/>
      <c r="F2703" s="9"/>
      <c r="G2703" s="9"/>
      <c r="H2703" s="9"/>
      <c r="I2703" s="9"/>
      <c r="J2703" s="9"/>
      <c r="K2703" s="9"/>
      <c r="L2703" s="9"/>
      <c r="M2703" s="9"/>
      <c r="N2703" s="9"/>
      <c r="O2703" s="9"/>
      <c r="P2703" s="9"/>
      <c r="Q2703" s="9"/>
      <c r="R2703" s="9"/>
      <c r="S2703" s="9"/>
      <c r="T2703" s="9"/>
      <c r="U2703" s="9"/>
      <c r="V2703" s="9"/>
      <c r="W2703" s="9"/>
      <c r="X2703" s="9"/>
      <c r="Y2703" s="9"/>
      <c r="Z2703" s="9"/>
      <c r="AA2703" s="9"/>
      <c r="AB2703" s="9"/>
      <c r="AC2703" s="9"/>
      <c r="AD2703" s="9"/>
      <c r="AE2703" s="9"/>
      <c r="AF2703" s="9"/>
      <c r="AG2703" s="9"/>
      <c r="AH2703" s="9"/>
      <c r="AI2703" s="9"/>
      <c r="AJ2703" s="9"/>
      <c r="AK2703" s="9"/>
      <c r="AL2703" s="9"/>
      <c r="AM2703" s="9"/>
      <c r="AN2703" s="9"/>
      <c r="AO2703" s="9"/>
      <c r="AP2703" s="9"/>
      <c r="AQ2703" s="9"/>
      <c r="AR2703" s="9"/>
      <c r="AS2703" s="9"/>
      <c r="AT2703" s="9"/>
      <c r="AU2703" s="9"/>
      <c r="AV2703" s="9"/>
      <c r="AW2703" s="9"/>
      <c r="AX2703" s="9"/>
      <c r="AY2703" s="9"/>
      <c r="AZ2703" s="9"/>
      <c r="BA2703" s="9"/>
      <c r="BB2703" s="9"/>
      <c r="BC2703" s="9"/>
      <c r="BD2703" s="9"/>
      <c r="BE2703" s="9"/>
      <c r="BF2703" s="9"/>
      <c r="BG2703" s="9"/>
      <c r="BH2703" s="9"/>
      <c r="BI2703" s="9"/>
      <c r="BJ2703" s="9"/>
      <c r="BK2703" s="9"/>
      <c r="BL2703" s="9"/>
      <c r="BM2703" s="9"/>
      <c r="BN2703" s="9"/>
      <c r="BO2703" s="9"/>
      <c r="BP2703" s="9"/>
      <c r="BQ2703" s="9"/>
      <c r="BR2703" s="9"/>
      <c r="BS2703" s="9"/>
      <c r="BT2703" s="9"/>
      <c r="BU2703" s="9"/>
      <c r="BV2703" s="9"/>
      <c r="BW2703" s="9"/>
      <c r="BX2703" s="9"/>
      <c r="BY2703" s="9"/>
      <c r="BZ2703" s="9"/>
      <c r="CA2703" s="9"/>
      <c r="CB2703" s="9"/>
      <c r="CC2703" s="9"/>
      <c r="CD2703" s="9"/>
      <c r="CE2703" s="9"/>
      <c r="CF2703" s="9"/>
      <c r="CG2703" s="9"/>
      <c r="CH2703" s="9"/>
      <c r="CI2703" s="9"/>
      <c r="CJ2703" s="9"/>
    </row>
    <row r="2704" spans="1:88" hidden="1">
      <c r="A2704" s="9"/>
      <c r="B2704" s="9"/>
      <c r="C2704" s="9"/>
      <c r="D2704" s="9"/>
      <c r="E2704" s="9"/>
      <c r="F2704" s="9"/>
      <c r="G2704" s="9"/>
      <c r="H2704" s="9"/>
      <c r="I2704" s="9"/>
      <c r="J2704" s="9"/>
      <c r="K2704" s="9"/>
      <c r="L2704" s="9"/>
      <c r="M2704" s="9"/>
      <c r="N2704" s="9"/>
      <c r="O2704" s="9"/>
      <c r="P2704" s="9"/>
      <c r="Q2704" s="9"/>
      <c r="R2704" s="9"/>
      <c r="S2704" s="9"/>
      <c r="T2704" s="9"/>
      <c r="U2704" s="9"/>
      <c r="V2704" s="9"/>
      <c r="W2704" s="9"/>
      <c r="X2704" s="9"/>
      <c r="Y2704" s="9"/>
      <c r="Z2704" s="9"/>
      <c r="AA2704" s="9"/>
      <c r="AB2704" s="9"/>
      <c r="AC2704" s="9"/>
      <c r="AD2704" s="9"/>
      <c r="AE2704" s="9"/>
      <c r="AF2704" s="9"/>
      <c r="AG2704" s="9"/>
      <c r="AH2704" s="9"/>
      <c r="AI2704" s="9"/>
      <c r="AJ2704" s="9"/>
      <c r="AK2704" s="9"/>
      <c r="AL2704" s="9"/>
      <c r="AM2704" s="9"/>
      <c r="AN2704" s="9"/>
      <c r="AO2704" s="9"/>
      <c r="AP2704" s="9"/>
      <c r="AQ2704" s="9"/>
      <c r="AR2704" s="9"/>
      <c r="AS2704" s="9"/>
      <c r="AT2704" s="9"/>
      <c r="AU2704" s="9"/>
      <c r="AV2704" s="9"/>
      <c r="AW2704" s="9"/>
      <c r="AX2704" s="9"/>
      <c r="AY2704" s="9"/>
      <c r="AZ2704" s="9"/>
      <c r="BA2704" s="9"/>
      <c r="BB2704" s="9"/>
      <c r="BC2704" s="9"/>
      <c r="BD2704" s="9"/>
      <c r="BE2704" s="9"/>
      <c r="BF2704" s="9"/>
      <c r="BG2704" s="9"/>
      <c r="BH2704" s="9"/>
      <c r="BI2704" s="9"/>
      <c r="BJ2704" s="9"/>
      <c r="BK2704" s="9"/>
      <c r="BL2704" s="9"/>
      <c r="BM2704" s="9"/>
      <c r="BN2704" s="9"/>
      <c r="BO2704" s="9"/>
      <c r="BP2704" s="9"/>
      <c r="BQ2704" s="9"/>
      <c r="BR2704" s="9"/>
      <c r="BS2704" s="9"/>
      <c r="BT2704" s="9"/>
      <c r="BU2704" s="9"/>
      <c r="BV2704" s="9"/>
      <c r="BW2704" s="9"/>
      <c r="BX2704" s="9"/>
      <c r="BY2704" s="9"/>
      <c r="BZ2704" s="9"/>
      <c r="CA2704" s="9"/>
      <c r="CB2704" s="9"/>
      <c r="CC2704" s="9"/>
      <c r="CD2704" s="9"/>
      <c r="CE2704" s="9"/>
      <c r="CF2704" s="9"/>
      <c r="CG2704" s="9"/>
      <c r="CH2704" s="9"/>
      <c r="CI2704" s="9"/>
      <c r="CJ2704" s="9"/>
    </row>
    <row r="2705" spans="1:88" hidden="1">
      <c r="A2705" s="9"/>
      <c r="B2705" s="9"/>
      <c r="C2705" s="9"/>
      <c r="D2705" s="9"/>
      <c r="E2705" s="9"/>
      <c r="F2705" s="9"/>
      <c r="G2705" s="9"/>
      <c r="H2705" s="9"/>
      <c r="I2705" s="9"/>
      <c r="J2705" s="9"/>
      <c r="K2705" s="9"/>
      <c r="L2705" s="9"/>
      <c r="M2705" s="9"/>
      <c r="N2705" s="9"/>
      <c r="O2705" s="9"/>
      <c r="P2705" s="9"/>
      <c r="Q2705" s="9"/>
      <c r="R2705" s="9"/>
      <c r="S2705" s="9"/>
      <c r="T2705" s="9"/>
      <c r="U2705" s="9"/>
      <c r="V2705" s="9"/>
      <c r="W2705" s="9"/>
      <c r="X2705" s="9"/>
      <c r="Y2705" s="9"/>
      <c r="Z2705" s="9"/>
      <c r="AA2705" s="9"/>
      <c r="AB2705" s="9"/>
      <c r="AC2705" s="9"/>
      <c r="AD2705" s="9"/>
      <c r="AE2705" s="9"/>
      <c r="AF2705" s="9"/>
      <c r="AG2705" s="9"/>
      <c r="AH2705" s="9"/>
      <c r="AI2705" s="9"/>
      <c r="AJ2705" s="9"/>
      <c r="AK2705" s="9"/>
      <c r="AL2705" s="9"/>
      <c r="AM2705" s="9"/>
      <c r="AN2705" s="9"/>
      <c r="AO2705" s="9"/>
      <c r="AP2705" s="9"/>
      <c r="AQ2705" s="9"/>
      <c r="AR2705" s="9"/>
      <c r="AS2705" s="9"/>
      <c r="AT2705" s="9"/>
      <c r="AU2705" s="9"/>
      <c r="AV2705" s="9"/>
      <c r="AW2705" s="9"/>
      <c r="AX2705" s="9"/>
      <c r="AY2705" s="9"/>
      <c r="AZ2705" s="9"/>
      <c r="BA2705" s="9"/>
      <c r="BB2705" s="9"/>
      <c r="BC2705" s="9"/>
      <c r="BD2705" s="9"/>
      <c r="BE2705" s="9"/>
      <c r="BF2705" s="9"/>
      <c r="BG2705" s="9"/>
      <c r="BH2705" s="9"/>
      <c r="BI2705" s="9"/>
      <c r="BJ2705" s="9"/>
      <c r="BK2705" s="9"/>
      <c r="BL2705" s="9"/>
      <c r="BM2705" s="9"/>
      <c r="BN2705" s="9"/>
      <c r="BO2705" s="9"/>
      <c r="BP2705" s="9"/>
      <c r="BQ2705" s="9"/>
      <c r="BR2705" s="9"/>
      <c r="BS2705" s="9"/>
      <c r="BT2705" s="9"/>
      <c r="BU2705" s="9"/>
      <c r="BV2705" s="9"/>
      <c r="BW2705" s="9"/>
      <c r="BX2705" s="9"/>
      <c r="BY2705" s="9"/>
      <c r="BZ2705" s="9"/>
      <c r="CA2705" s="9"/>
      <c r="CB2705" s="9"/>
      <c r="CC2705" s="9"/>
      <c r="CD2705" s="9"/>
      <c r="CE2705" s="9"/>
      <c r="CF2705" s="9"/>
      <c r="CG2705" s="9"/>
      <c r="CH2705" s="9"/>
      <c r="CI2705" s="9"/>
      <c r="CJ2705" s="9"/>
    </row>
    <row r="2706" spans="1:88" hidden="1">
      <c r="A2706" s="9"/>
      <c r="B2706" s="9"/>
      <c r="C2706" s="9"/>
      <c r="D2706" s="9"/>
      <c r="E2706" s="9"/>
      <c r="F2706" s="9"/>
      <c r="G2706" s="9"/>
      <c r="H2706" s="9"/>
      <c r="I2706" s="9"/>
      <c r="J2706" s="9"/>
      <c r="K2706" s="9"/>
      <c r="L2706" s="9"/>
      <c r="M2706" s="9"/>
      <c r="N2706" s="9"/>
      <c r="O2706" s="9"/>
      <c r="P2706" s="9"/>
      <c r="Q2706" s="9"/>
      <c r="R2706" s="9"/>
      <c r="S2706" s="9"/>
      <c r="T2706" s="9"/>
      <c r="U2706" s="9"/>
      <c r="V2706" s="9"/>
      <c r="W2706" s="9"/>
      <c r="X2706" s="9"/>
      <c r="Y2706" s="9"/>
      <c r="Z2706" s="9"/>
      <c r="AA2706" s="9"/>
      <c r="AB2706" s="9"/>
      <c r="AC2706" s="9"/>
      <c r="AD2706" s="9"/>
      <c r="AE2706" s="9"/>
      <c r="AF2706" s="9"/>
      <c r="AG2706" s="9"/>
      <c r="AH2706" s="9"/>
      <c r="AI2706" s="9"/>
      <c r="AJ2706" s="9"/>
      <c r="AK2706" s="9"/>
      <c r="AL2706" s="9"/>
      <c r="AM2706" s="9"/>
      <c r="AN2706" s="9"/>
      <c r="AO2706" s="9"/>
      <c r="AP2706" s="9"/>
      <c r="AQ2706" s="9"/>
      <c r="AR2706" s="9"/>
      <c r="AS2706" s="9"/>
      <c r="AT2706" s="9"/>
      <c r="AU2706" s="9"/>
      <c r="AV2706" s="9"/>
      <c r="AW2706" s="9"/>
      <c r="AX2706" s="9"/>
      <c r="AY2706" s="9"/>
      <c r="AZ2706" s="9"/>
      <c r="BA2706" s="9"/>
      <c r="BB2706" s="9"/>
      <c r="BC2706" s="9"/>
      <c r="BD2706" s="9"/>
      <c r="BE2706" s="9"/>
      <c r="BF2706" s="9"/>
      <c r="BG2706" s="9"/>
      <c r="BH2706" s="9"/>
      <c r="BI2706" s="9"/>
      <c r="BJ2706" s="9"/>
      <c r="BK2706" s="9"/>
      <c r="BL2706" s="9"/>
      <c r="BM2706" s="9"/>
      <c r="BN2706" s="9"/>
      <c r="BO2706" s="9"/>
      <c r="BP2706" s="9"/>
      <c r="BQ2706" s="9"/>
      <c r="BR2706" s="9"/>
      <c r="BS2706" s="9"/>
      <c r="BT2706" s="9"/>
      <c r="BU2706" s="9"/>
      <c r="BV2706" s="9"/>
      <c r="BW2706" s="9"/>
      <c r="BX2706" s="9"/>
      <c r="BY2706" s="9"/>
      <c r="BZ2706" s="9"/>
      <c r="CA2706" s="9"/>
      <c r="CB2706" s="9"/>
      <c r="CC2706" s="9"/>
      <c r="CD2706" s="9"/>
      <c r="CE2706" s="9"/>
      <c r="CF2706" s="9"/>
      <c r="CG2706" s="9"/>
      <c r="CH2706" s="9"/>
      <c r="CI2706" s="9"/>
      <c r="CJ2706" s="9"/>
    </row>
    <row r="2707" spans="1:88" hidden="1">
      <c r="A2707" s="9"/>
      <c r="B2707" s="9"/>
      <c r="C2707" s="9"/>
      <c r="D2707" s="9"/>
      <c r="E2707" s="9"/>
      <c r="F2707" s="9"/>
      <c r="G2707" s="9"/>
      <c r="H2707" s="9"/>
      <c r="I2707" s="9"/>
      <c r="J2707" s="9"/>
      <c r="K2707" s="9"/>
      <c r="L2707" s="9"/>
      <c r="M2707" s="9"/>
      <c r="N2707" s="9"/>
      <c r="O2707" s="9"/>
      <c r="P2707" s="9"/>
      <c r="Q2707" s="9"/>
      <c r="R2707" s="9"/>
      <c r="S2707" s="9"/>
      <c r="T2707" s="9"/>
      <c r="U2707" s="9"/>
      <c r="V2707" s="9"/>
      <c r="W2707" s="9"/>
      <c r="X2707" s="9"/>
      <c r="Y2707" s="9"/>
      <c r="Z2707" s="9"/>
      <c r="AA2707" s="9"/>
      <c r="AB2707" s="9"/>
      <c r="AC2707" s="9"/>
      <c r="AD2707" s="9"/>
      <c r="AE2707" s="9"/>
      <c r="AF2707" s="9"/>
      <c r="AG2707" s="9"/>
      <c r="AH2707" s="9"/>
      <c r="AI2707" s="9"/>
      <c r="AJ2707" s="9"/>
      <c r="AK2707" s="9"/>
      <c r="AL2707" s="9"/>
      <c r="AM2707" s="9"/>
      <c r="AN2707" s="9"/>
      <c r="AO2707" s="9"/>
      <c r="AP2707" s="9"/>
      <c r="AQ2707" s="9"/>
      <c r="AR2707" s="9"/>
      <c r="AS2707" s="9"/>
      <c r="AT2707" s="9"/>
      <c r="AU2707" s="9"/>
      <c r="AV2707" s="9"/>
      <c r="AW2707" s="9"/>
      <c r="AX2707" s="9"/>
      <c r="AY2707" s="9"/>
      <c r="AZ2707" s="9"/>
      <c r="BA2707" s="9"/>
      <c r="BB2707" s="9"/>
      <c r="BC2707" s="9"/>
      <c r="BD2707" s="9"/>
      <c r="BE2707" s="9"/>
      <c r="BF2707" s="9"/>
      <c r="BG2707" s="9"/>
      <c r="BH2707" s="9"/>
      <c r="BI2707" s="9"/>
      <c r="BJ2707" s="9"/>
      <c r="BK2707" s="9"/>
      <c r="BL2707" s="9"/>
      <c r="BM2707" s="9"/>
      <c r="BN2707" s="9"/>
      <c r="BO2707" s="9"/>
      <c r="BP2707" s="9"/>
      <c r="BQ2707" s="9"/>
      <c r="BR2707" s="9"/>
      <c r="BS2707" s="9"/>
      <c r="BT2707" s="9"/>
      <c r="BU2707" s="9"/>
      <c r="BV2707" s="9"/>
      <c r="BW2707" s="9"/>
      <c r="BX2707" s="9"/>
      <c r="BY2707" s="9"/>
      <c r="BZ2707" s="9"/>
      <c r="CA2707" s="9"/>
      <c r="CB2707" s="9"/>
      <c r="CC2707" s="9"/>
      <c r="CD2707" s="9"/>
      <c r="CE2707" s="9"/>
      <c r="CF2707" s="9"/>
      <c r="CG2707" s="9"/>
      <c r="CH2707" s="9"/>
      <c r="CI2707" s="9"/>
      <c r="CJ2707" s="9"/>
    </row>
    <row r="2708" spans="1:88" hidden="1">
      <c r="A2708" s="9"/>
      <c r="B2708" s="9"/>
      <c r="C2708" s="9"/>
      <c r="D2708" s="9"/>
      <c r="E2708" s="9"/>
      <c r="F2708" s="9"/>
      <c r="G2708" s="9"/>
      <c r="H2708" s="9"/>
      <c r="I2708" s="9"/>
      <c r="J2708" s="9"/>
      <c r="K2708" s="9"/>
      <c r="L2708" s="9"/>
      <c r="M2708" s="9"/>
      <c r="N2708" s="9"/>
      <c r="O2708" s="9"/>
      <c r="P2708" s="9"/>
      <c r="Q2708" s="9"/>
      <c r="R2708" s="9"/>
      <c r="S2708" s="9"/>
      <c r="T2708" s="9"/>
      <c r="U2708" s="9"/>
      <c r="V2708" s="9"/>
      <c r="W2708" s="9"/>
      <c r="X2708" s="9"/>
      <c r="Y2708" s="9"/>
      <c r="Z2708" s="9"/>
      <c r="AA2708" s="9"/>
      <c r="AB2708" s="9"/>
      <c r="AC2708" s="9"/>
      <c r="AD2708" s="9"/>
      <c r="AE2708" s="9"/>
      <c r="AF2708" s="9"/>
      <c r="AG2708" s="9"/>
      <c r="AH2708" s="9"/>
      <c r="AI2708" s="9"/>
      <c r="AJ2708" s="9"/>
      <c r="AK2708" s="9"/>
      <c r="AL2708" s="9"/>
      <c r="AM2708" s="9"/>
      <c r="AN2708" s="9"/>
      <c r="AO2708" s="9"/>
      <c r="AP2708" s="9"/>
      <c r="AQ2708" s="9"/>
      <c r="AR2708" s="9"/>
      <c r="AS2708" s="9"/>
      <c r="AT2708" s="9"/>
      <c r="AU2708" s="9"/>
      <c r="AV2708" s="9"/>
      <c r="AW2708" s="9"/>
      <c r="AX2708" s="9"/>
      <c r="AY2708" s="9"/>
      <c r="AZ2708" s="9"/>
      <c r="BA2708" s="9"/>
      <c r="BB2708" s="9"/>
      <c r="BC2708" s="9"/>
      <c r="BD2708" s="9"/>
      <c r="BE2708" s="9"/>
      <c r="BF2708" s="9"/>
      <c r="BG2708" s="9"/>
      <c r="BH2708" s="9"/>
      <c r="BI2708" s="9"/>
      <c r="BJ2708" s="9"/>
      <c r="BK2708" s="9"/>
      <c r="BL2708" s="9"/>
      <c r="BM2708" s="9"/>
      <c r="BN2708" s="9"/>
      <c r="BO2708" s="9"/>
      <c r="BP2708" s="9"/>
      <c r="BQ2708" s="9"/>
      <c r="BR2708" s="9"/>
      <c r="BS2708" s="9"/>
      <c r="BT2708" s="9"/>
      <c r="BU2708" s="9"/>
      <c r="BV2708" s="9"/>
      <c r="BW2708" s="9"/>
      <c r="BX2708" s="9"/>
      <c r="BY2708" s="9"/>
      <c r="BZ2708" s="9"/>
      <c r="CA2708" s="9"/>
      <c r="CB2708" s="9"/>
      <c r="CC2708" s="9"/>
      <c r="CD2708" s="9"/>
      <c r="CE2708" s="9"/>
      <c r="CF2708" s="9"/>
      <c r="CG2708" s="9"/>
      <c r="CH2708" s="9"/>
      <c r="CI2708" s="9"/>
      <c r="CJ2708" s="9"/>
    </row>
    <row r="2709" spans="1:88" hidden="1">
      <c r="A2709" s="9"/>
      <c r="B2709" s="9"/>
      <c r="C2709" s="9"/>
      <c r="D2709" s="9"/>
      <c r="E2709" s="9"/>
      <c r="F2709" s="9"/>
      <c r="G2709" s="9"/>
      <c r="H2709" s="9"/>
      <c r="I2709" s="9"/>
      <c r="J2709" s="9"/>
      <c r="K2709" s="9"/>
      <c r="L2709" s="9"/>
      <c r="M2709" s="9"/>
      <c r="N2709" s="9"/>
      <c r="O2709" s="9"/>
      <c r="P2709" s="9"/>
      <c r="Q2709" s="9"/>
      <c r="R2709" s="9"/>
      <c r="S2709" s="9"/>
      <c r="T2709" s="9"/>
      <c r="U2709" s="9"/>
      <c r="V2709" s="9"/>
      <c r="W2709" s="9"/>
      <c r="X2709" s="9"/>
      <c r="Y2709" s="9"/>
      <c r="Z2709" s="9"/>
      <c r="AA2709" s="9"/>
      <c r="AB2709" s="9"/>
      <c r="AC2709" s="9"/>
      <c r="AD2709" s="9"/>
      <c r="AE2709" s="9"/>
      <c r="AF2709" s="9"/>
      <c r="AG2709" s="9"/>
      <c r="AH2709" s="9"/>
      <c r="AI2709" s="9"/>
      <c r="AJ2709" s="9"/>
      <c r="AK2709" s="9"/>
      <c r="AL2709" s="9"/>
      <c r="AM2709" s="9"/>
      <c r="AN2709" s="9"/>
      <c r="AO2709" s="9"/>
      <c r="AP2709" s="9"/>
      <c r="AQ2709" s="9"/>
      <c r="AR2709" s="9"/>
      <c r="AS2709" s="9"/>
      <c r="AT2709" s="9"/>
      <c r="AU2709" s="9"/>
      <c r="AV2709" s="9"/>
      <c r="AW2709" s="9"/>
      <c r="AX2709" s="9"/>
      <c r="AY2709" s="9"/>
      <c r="AZ2709" s="9"/>
      <c r="BA2709" s="9"/>
      <c r="BB2709" s="9"/>
      <c r="BC2709" s="9"/>
      <c r="BD2709" s="9"/>
      <c r="BE2709" s="9"/>
      <c r="BF2709" s="9"/>
      <c r="BG2709" s="9"/>
      <c r="BH2709" s="9"/>
      <c r="BI2709" s="9"/>
      <c r="BJ2709" s="9"/>
      <c r="BK2709" s="9"/>
      <c r="BL2709" s="9"/>
      <c r="BM2709" s="9"/>
      <c r="BN2709" s="9"/>
      <c r="BO2709" s="9"/>
      <c r="BP2709" s="9"/>
      <c r="BQ2709" s="9"/>
      <c r="BR2709" s="9"/>
      <c r="BS2709" s="9"/>
      <c r="BT2709" s="9"/>
      <c r="BU2709" s="9"/>
      <c r="BV2709" s="9"/>
      <c r="BW2709" s="9"/>
      <c r="BX2709" s="9"/>
      <c r="BY2709" s="9"/>
      <c r="BZ2709" s="9"/>
      <c r="CA2709" s="9"/>
      <c r="CB2709" s="9"/>
      <c r="CC2709" s="9"/>
      <c r="CD2709" s="9"/>
      <c r="CE2709" s="9"/>
      <c r="CF2709" s="9"/>
      <c r="CG2709" s="9"/>
      <c r="CH2709" s="9"/>
      <c r="CI2709" s="9"/>
      <c r="CJ2709" s="9"/>
    </row>
    <row r="2710" spans="1:88" hidden="1">
      <c r="A2710" s="9"/>
      <c r="B2710" s="9"/>
      <c r="C2710" s="9"/>
      <c r="D2710" s="9"/>
      <c r="E2710" s="9"/>
      <c r="F2710" s="9"/>
      <c r="G2710" s="9"/>
      <c r="H2710" s="9"/>
      <c r="I2710" s="9"/>
      <c r="J2710" s="9"/>
      <c r="K2710" s="9"/>
      <c r="L2710" s="9"/>
      <c r="M2710" s="9"/>
      <c r="N2710" s="9"/>
      <c r="O2710" s="9"/>
      <c r="P2710" s="9"/>
      <c r="Q2710" s="9"/>
      <c r="R2710" s="9"/>
      <c r="S2710" s="9"/>
      <c r="T2710" s="9"/>
      <c r="U2710" s="9"/>
      <c r="V2710" s="9"/>
      <c r="W2710" s="9"/>
      <c r="X2710" s="9"/>
      <c r="Y2710" s="9"/>
      <c r="Z2710" s="9"/>
      <c r="AA2710" s="9"/>
      <c r="AB2710" s="9"/>
      <c r="AC2710" s="9"/>
      <c r="AD2710" s="9"/>
      <c r="AE2710" s="9"/>
      <c r="AF2710" s="9"/>
      <c r="AG2710" s="9"/>
      <c r="AH2710" s="9"/>
      <c r="AI2710" s="9"/>
      <c r="AJ2710" s="9"/>
      <c r="AK2710" s="9"/>
      <c r="AL2710" s="9"/>
      <c r="AM2710" s="9"/>
      <c r="AN2710" s="9"/>
      <c r="AO2710" s="9"/>
      <c r="AP2710" s="9"/>
      <c r="AQ2710" s="9"/>
      <c r="AR2710" s="9"/>
      <c r="AS2710" s="9"/>
      <c r="AT2710" s="9"/>
      <c r="AU2710" s="9"/>
      <c r="AV2710" s="9"/>
      <c r="AW2710" s="9"/>
      <c r="AX2710" s="9"/>
      <c r="AY2710" s="9"/>
      <c r="AZ2710" s="9"/>
      <c r="BA2710" s="9"/>
      <c r="BB2710" s="9"/>
      <c r="BC2710" s="9"/>
      <c r="BD2710" s="9"/>
      <c r="BE2710" s="9"/>
      <c r="BF2710" s="9"/>
      <c r="BG2710" s="9"/>
      <c r="BH2710" s="9"/>
      <c r="BI2710" s="9"/>
      <c r="BJ2710" s="9"/>
      <c r="BK2710" s="9"/>
      <c r="BL2710" s="9"/>
      <c r="BM2710" s="9"/>
      <c r="BN2710" s="9"/>
      <c r="BO2710" s="9"/>
      <c r="BP2710" s="9"/>
      <c r="BQ2710" s="9"/>
      <c r="BR2710" s="9"/>
      <c r="BS2710" s="9"/>
      <c r="BT2710" s="9"/>
      <c r="BU2710" s="9"/>
      <c r="BV2710" s="9"/>
      <c r="BW2710" s="9"/>
      <c r="BX2710" s="9"/>
      <c r="BY2710" s="9"/>
      <c r="BZ2710" s="9"/>
      <c r="CA2710" s="9"/>
      <c r="CB2710" s="9"/>
      <c r="CC2710" s="9"/>
      <c r="CD2710" s="9"/>
      <c r="CE2710" s="9"/>
      <c r="CF2710" s="9"/>
      <c r="CG2710" s="9"/>
      <c r="CH2710" s="9"/>
      <c r="CI2710" s="9"/>
      <c r="CJ2710" s="9"/>
    </row>
    <row r="2711" spans="1:88" hidden="1">
      <c r="A2711" s="9"/>
      <c r="B2711" s="9"/>
      <c r="C2711" s="9"/>
      <c r="D2711" s="9"/>
      <c r="E2711" s="9"/>
      <c r="F2711" s="9"/>
      <c r="G2711" s="9"/>
      <c r="H2711" s="9"/>
      <c r="I2711" s="9"/>
      <c r="J2711" s="9"/>
      <c r="K2711" s="9"/>
      <c r="L2711" s="9"/>
      <c r="M2711" s="9"/>
      <c r="N2711" s="9"/>
      <c r="O2711" s="9"/>
      <c r="P2711" s="9"/>
      <c r="Q2711" s="9"/>
      <c r="R2711" s="9"/>
      <c r="S2711" s="9"/>
      <c r="T2711" s="9"/>
      <c r="U2711" s="9"/>
      <c r="V2711" s="9"/>
      <c r="W2711" s="9"/>
      <c r="X2711" s="9"/>
      <c r="Y2711" s="9"/>
      <c r="Z2711" s="9"/>
      <c r="AA2711" s="9"/>
      <c r="AB2711" s="9"/>
      <c r="AC2711" s="9"/>
      <c r="AD2711" s="9"/>
      <c r="AE2711" s="9"/>
      <c r="AF2711" s="9"/>
      <c r="AG2711" s="9"/>
      <c r="AH2711" s="9"/>
      <c r="AI2711" s="9"/>
      <c r="AJ2711" s="9"/>
      <c r="AK2711" s="9"/>
      <c r="AL2711" s="9"/>
      <c r="AM2711" s="9"/>
      <c r="AN2711" s="9"/>
      <c r="AO2711" s="9"/>
      <c r="AP2711" s="9"/>
      <c r="AQ2711" s="9"/>
      <c r="AR2711" s="9"/>
      <c r="AS2711" s="9"/>
      <c r="AT2711" s="9"/>
      <c r="AU2711" s="9"/>
      <c r="AV2711" s="9"/>
      <c r="AW2711" s="9"/>
      <c r="AX2711" s="9"/>
      <c r="AY2711" s="9"/>
      <c r="AZ2711" s="9"/>
      <c r="BA2711" s="9"/>
      <c r="BB2711" s="9"/>
      <c r="BC2711" s="9"/>
      <c r="BD2711" s="9"/>
      <c r="BE2711" s="9"/>
      <c r="BF2711" s="9"/>
      <c r="BG2711" s="9"/>
      <c r="BH2711" s="9"/>
      <c r="BI2711" s="9"/>
      <c r="BJ2711" s="9"/>
      <c r="BK2711" s="9"/>
      <c r="BL2711" s="9"/>
      <c r="BM2711" s="9"/>
      <c r="BN2711" s="9"/>
      <c r="BO2711" s="9"/>
      <c r="BP2711" s="9"/>
      <c r="BQ2711" s="9"/>
      <c r="BR2711" s="9"/>
      <c r="BS2711" s="9"/>
      <c r="BT2711" s="9"/>
      <c r="BU2711" s="9"/>
      <c r="BV2711" s="9"/>
      <c r="BW2711" s="9"/>
      <c r="BX2711" s="9"/>
      <c r="BY2711" s="9"/>
      <c r="BZ2711" s="9"/>
      <c r="CA2711" s="9"/>
      <c r="CB2711" s="9"/>
      <c r="CC2711" s="9"/>
      <c r="CD2711" s="9"/>
      <c r="CE2711" s="9"/>
      <c r="CF2711" s="9"/>
      <c r="CG2711" s="9"/>
      <c r="CH2711" s="9"/>
      <c r="CI2711" s="9"/>
      <c r="CJ2711" s="9"/>
    </row>
    <row r="2712" spans="1:88" hidden="1">
      <c r="A2712" s="9"/>
      <c r="B2712" s="9"/>
      <c r="C2712" s="9"/>
      <c r="D2712" s="9"/>
      <c r="E2712" s="9"/>
      <c r="F2712" s="9"/>
      <c r="G2712" s="9"/>
      <c r="H2712" s="9"/>
      <c r="I2712" s="9"/>
      <c r="J2712" s="9"/>
      <c r="K2712" s="9"/>
      <c r="L2712" s="9"/>
      <c r="M2712" s="9"/>
      <c r="N2712" s="9"/>
      <c r="O2712" s="9"/>
      <c r="P2712" s="9"/>
      <c r="Q2712" s="9"/>
      <c r="R2712" s="9"/>
      <c r="S2712" s="9"/>
      <c r="T2712" s="9"/>
      <c r="U2712" s="9"/>
      <c r="V2712" s="9"/>
      <c r="W2712" s="9"/>
      <c r="X2712" s="9"/>
      <c r="Y2712" s="9"/>
      <c r="Z2712" s="9"/>
      <c r="AA2712" s="9"/>
      <c r="AB2712" s="9"/>
      <c r="AC2712" s="9"/>
      <c r="AD2712" s="9"/>
      <c r="AE2712" s="9"/>
      <c r="AF2712" s="9"/>
      <c r="AG2712" s="9"/>
      <c r="AH2712" s="9"/>
      <c r="AI2712" s="9"/>
      <c r="AJ2712" s="9"/>
      <c r="AK2712" s="9"/>
      <c r="AL2712" s="9"/>
      <c r="AM2712" s="9"/>
      <c r="AN2712" s="9"/>
      <c r="AO2712" s="9"/>
      <c r="AP2712" s="9"/>
      <c r="AQ2712" s="9"/>
      <c r="AR2712" s="9"/>
      <c r="AS2712" s="9"/>
      <c r="AT2712" s="9"/>
      <c r="AU2712" s="9"/>
      <c r="AV2712" s="9"/>
      <c r="AW2712" s="9"/>
      <c r="AX2712" s="9"/>
      <c r="AY2712" s="9"/>
      <c r="AZ2712" s="9"/>
      <c r="BA2712" s="9"/>
      <c r="BB2712" s="9"/>
      <c r="BC2712" s="9"/>
      <c r="BD2712" s="9"/>
      <c r="BE2712" s="9"/>
      <c r="BF2712" s="9"/>
      <c r="BG2712" s="9"/>
      <c r="BH2712" s="9"/>
      <c r="BI2712" s="9"/>
      <c r="BJ2712" s="9"/>
      <c r="BK2712" s="9"/>
      <c r="BL2712" s="9"/>
      <c r="BM2712" s="9"/>
      <c r="BN2712" s="9"/>
      <c r="BO2712" s="9"/>
      <c r="BP2712" s="9"/>
      <c r="BQ2712" s="9"/>
      <c r="BR2712" s="9"/>
      <c r="BS2712" s="9"/>
      <c r="BT2712" s="9"/>
      <c r="BU2712" s="9"/>
      <c r="BV2712" s="9"/>
      <c r="BW2712" s="9"/>
      <c r="BX2712" s="9"/>
      <c r="BY2712" s="9"/>
      <c r="BZ2712" s="9"/>
      <c r="CA2712" s="9"/>
      <c r="CB2712" s="9"/>
      <c r="CC2712" s="9"/>
      <c r="CD2712" s="9"/>
      <c r="CE2712" s="9"/>
      <c r="CF2712" s="9"/>
      <c r="CG2712" s="9"/>
      <c r="CH2712" s="9"/>
      <c r="CI2712" s="9"/>
      <c r="CJ2712" s="9"/>
    </row>
    <row r="2713" spans="1:88" hidden="1">
      <c r="A2713" s="9"/>
      <c r="B2713" s="9"/>
      <c r="C2713" s="9"/>
      <c r="D2713" s="9"/>
      <c r="E2713" s="9"/>
      <c r="F2713" s="9"/>
      <c r="G2713" s="9"/>
      <c r="H2713" s="9"/>
      <c r="I2713" s="9"/>
      <c r="J2713" s="9"/>
      <c r="K2713" s="9"/>
      <c r="L2713" s="9"/>
      <c r="M2713" s="9"/>
      <c r="N2713" s="9"/>
      <c r="O2713" s="9"/>
      <c r="P2713" s="9"/>
      <c r="Q2713" s="9"/>
      <c r="R2713" s="9"/>
      <c r="S2713" s="9"/>
      <c r="T2713" s="9"/>
      <c r="U2713" s="9"/>
      <c r="V2713" s="9"/>
      <c r="W2713" s="9"/>
      <c r="X2713" s="9"/>
      <c r="Y2713" s="9"/>
      <c r="Z2713" s="9"/>
      <c r="AA2713" s="9"/>
      <c r="AB2713" s="9"/>
      <c r="AC2713" s="9"/>
      <c r="AD2713" s="9"/>
      <c r="AE2713" s="9"/>
      <c r="AF2713" s="9"/>
      <c r="AG2713" s="9"/>
      <c r="AH2713" s="9"/>
      <c r="AI2713" s="9"/>
      <c r="AJ2713" s="9"/>
      <c r="AK2713" s="9"/>
      <c r="AL2713" s="9"/>
      <c r="AM2713" s="9"/>
      <c r="AN2713" s="9"/>
      <c r="AO2713" s="9"/>
      <c r="AP2713" s="9"/>
      <c r="AQ2713" s="9"/>
      <c r="AR2713" s="9"/>
      <c r="AS2713" s="9"/>
      <c r="AT2713" s="9"/>
      <c r="AU2713" s="9"/>
      <c r="AV2713" s="9"/>
      <c r="AW2713" s="9"/>
      <c r="AX2713" s="9"/>
      <c r="AY2713" s="9"/>
      <c r="AZ2713" s="9"/>
      <c r="BA2713" s="9"/>
      <c r="BB2713" s="9"/>
      <c r="BC2713" s="9"/>
      <c r="BD2713" s="9"/>
      <c r="BE2713" s="9"/>
      <c r="BF2713" s="9"/>
      <c r="BG2713" s="9"/>
      <c r="BH2713" s="9"/>
      <c r="BI2713" s="9"/>
      <c r="BJ2713" s="9"/>
      <c r="BK2713" s="9"/>
      <c r="BL2713" s="9"/>
      <c r="BM2713" s="9"/>
      <c r="BN2713" s="9"/>
      <c r="BO2713" s="9"/>
      <c r="BP2713" s="9"/>
      <c r="BQ2713" s="9"/>
      <c r="BR2713" s="9"/>
      <c r="BS2713" s="9"/>
      <c r="BT2713" s="9"/>
      <c r="BU2713" s="9"/>
      <c r="BV2713" s="9"/>
      <c r="BW2713" s="9"/>
      <c r="BX2713" s="9"/>
      <c r="BY2713" s="9"/>
      <c r="BZ2713" s="9"/>
      <c r="CA2713" s="9"/>
      <c r="CB2713" s="9"/>
      <c r="CC2713" s="9"/>
      <c r="CD2713" s="9"/>
      <c r="CE2713" s="9"/>
      <c r="CF2713" s="9"/>
      <c r="CG2713" s="9"/>
      <c r="CH2713" s="9"/>
      <c r="CI2713" s="9"/>
      <c r="CJ2713" s="9"/>
    </row>
    <row r="2714" spans="1:88" hidden="1">
      <c r="A2714" s="9"/>
      <c r="B2714" s="9"/>
      <c r="C2714" s="9"/>
      <c r="D2714" s="9"/>
      <c r="E2714" s="9"/>
      <c r="F2714" s="9"/>
      <c r="G2714" s="9"/>
      <c r="H2714" s="9"/>
      <c r="I2714" s="9"/>
      <c r="J2714" s="9"/>
      <c r="K2714" s="9"/>
      <c r="L2714" s="9"/>
      <c r="M2714" s="9"/>
      <c r="N2714" s="9"/>
      <c r="O2714" s="9"/>
      <c r="P2714" s="9"/>
      <c r="Q2714" s="9"/>
      <c r="R2714" s="9"/>
      <c r="S2714" s="9"/>
      <c r="T2714" s="9"/>
      <c r="U2714" s="9"/>
      <c r="V2714" s="9"/>
      <c r="W2714" s="9"/>
      <c r="X2714" s="9"/>
      <c r="Y2714" s="9"/>
      <c r="Z2714" s="9"/>
      <c r="AA2714" s="9"/>
      <c r="AB2714" s="9"/>
      <c r="AC2714" s="9"/>
      <c r="AD2714" s="9"/>
      <c r="AE2714" s="9"/>
      <c r="AF2714" s="9"/>
      <c r="AG2714" s="9"/>
      <c r="AH2714" s="9"/>
      <c r="AI2714" s="9"/>
      <c r="AJ2714" s="9"/>
      <c r="AK2714" s="9"/>
      <c r="AL2714" s="9"/>
      <c r="AM2714" s="9"/>
      <c r="AN2714" s="9"/>
      <c r="AO2714" s="9"/>
      <c r="AP2714" s="9"/>
      <c r="AQ2714" s="9"/>
      <c r="AR2714" s="9"/>
      <c r="AS2714" s="9"/>
      <c r="AT2714" s="9"/>
      <c r="AU2714" s="9"/>
      <c r="AV2714" s="9"/>
      <c r="AW2714" s="9"/>
      <c r="AX2714" s="9"/>
      <c r="AY2714" s="9"/>
      <c r="AZ2714" s="9"/>
      <c r="BA2714" s="9"/>
      <c r="BB2714" s="9"/>
      <c r="BC2714" s="9"/>
      <c r="BD2714" s="9"/>
      <c r="BE2714" s="9"/>
      <c r="BF2714" s="9"/>
      <c r="BG2714" s="9"/>
      <c r="BH2714" s="9"/>
      <c r="BI2714" s="9"/>
      <c r="BJ2714" s="9"/>
      <c r="BK2714" s="9"/>
      <c r="BL2714" s="9"/>
      <c r="BM2714" s="9"/>
      <c r="BN2714" s="9"/>
      <c r="BO2714" s="9"/>
      <c r="BP2714" s="9"/>
      <c r="BQ2714" s="9"/>
      <c r="BR2714" s="9"/>
      <c r="BS2714" s="9"/>
      <c r="BT2714" s="9"/>
      <c r="BU2714" s="9"/>
      <c r="BV2714" s="9"/>
      <c r="BW2714" s="9"/>
      <c r="BX2714" s="9"/>
      <c r="BY2714" s="9"/>
      <c r="BZ2714" s="9"/>
      <c r="CA2714" s="9"/>
      <c r="CB2714" s="9"/>
      <c r="CC2714" s="9"/>
      <c r="CD2714" s="9"/>
      <c r="CE2714" s="9"/>
      <c r="CF2714" s="9"/>
      <c r="CG2714" s="9"/>
      <c r="CH2714" s="9"/>
      <c r="CI2714" s="9"/>
      <c r="CJ2714" s="9"/>
    </row>
    <row r="2715" spans="1:88" hidden="1">
      <c r="A2715" s="9"/>
      <c r="B2715" s="9"/>
      <c r="C2715" s="9"/>
      <c r="D2715" s="9"/>
      <c r="E2715" s="9"/>
      <c r="F2715" s="9"/>
      <c r="G2715" s="9"/>
      <c r="H2715" s="9"/>
      <c r="I2715" s="9"/>
      <c r="J2715" s="9"/>
      <c r="K2715" s="9"/>
      <c r="L2715" s="9"/>
      <c r="M2715" s="9"/>
      <c r="N2715" s="9"/>
      <c r="O2715" s="9"/>
      <c r="P2715" s="9"/>
      <c r="Q2715" s="9"/>
      <c r="R2715" s="9"/>
      <c r="S2715" s="9"/>
      <c r="T2715" s="9"/>
      <c r="U2715" s="9"/>
      <c r="V2715" s="9"/>
      <c r="W2715" s="9"/>
      <c r="X2715" s="9"/>
      <c r="Y2715" s="9"/>
      <c r="Z2715" s="9"/>
      <c r="AA2715" s="9"/>
      <c r="AB2715" s="9"/>
      <c r="AC2715" s="9"/>
      <c r="AD2715" s="9"/>
      <c r="AE2715" s="9"/>
      <c r="AF2715" s="9"/>
      <c r="AG2715" s="9"/>
      <c r="AH2715" s="9"/>
      <c r="AI2715" s="9"/>
      <c r="AJ2715" s="9"/>
      <c r="AK2715" s="9"/>
      <c r="AL2715" s="9"/>
      <c r="AM2715" s="9"/>
      <c r="AN2715" s="9"/>
      <c r="AO2715" s="9"/>
      <c r="AP2715" s="9"/>
      <c r="AQ2715" s="9"/>
      <c r="AR2715" s="9"/>
      <c r="AS2715" s="9"/>
      <c r="AT2715" s="9"/>
      <c r="AU2715" s="9"/>
      <c r="AV2715" s="9"/>
      <c r="AW2715" s="9"/>
      <c r="AX2715" s="9"/>
      <c r="AY2715" s="9"/>
      <c r="AZ2715" s="9"/>
      <c r="BA2715" s="9"/>
      <c r="BB2715" s="9"/>
      <c r="BC2715" s="9"/>
      <c r="BD2715" s="9"/>
      <c r="BE2715" s="9"/>
      <c r="BF2715" s="9"/>
      <c r="BG2715" s="9"/>
      <c r="BH2715" s="9"/>
      <c r="BI2715" s="9"/>
      <c r="BJ2715" s="9"/>
      <c r="BK2715" s="9"/>
      <c r="BL2715" s="9"/>
      <c r="BM2715" s="9"/>
      <c r="BN2715" s="9"/>
      <c r="BO2715" s="9"/>
      <c r="BP2715" s="9"/>
      <c r="BQ2715" s="9"/>
      <c r="BR2715" s="9"/>
      <c r="BS2715" s="9"/>
      <c r="BT2715" s="9"/>
      <c r="BU2715" s="9"/>
      <c r="BV2715" s="9"/>
      <c r="BW2715" s="9"/>
      <c r="BX2715" s="9"/>
      <c r="BY2715" s="9"/>
      <c r="BZ2715" s="9"/>
      <c r="CA2715" s="9"/>
      <c r="CB2715" s="9"/>
      <c r="CC2715" s="9"/>
      <c r="CD2715" s="9"/>
      <c r="CE2715" s="9"/>
      <c r="CF2715" s="9"/>
      <c r="CG2715" s="9"/>
      <c r="CH2715" s="9"/>
      <c r="CI2715" s="9"/>
      <c r="CJ2715" s="9"/>
    </row>
    <row r="2716" spans="1:88" hidden="1">
      <c r="A2716" s="9"/>
      <c r="B2716" s="9"/>
      <c r="C2716" s="9"/>
      <c r="D2716" s="9"/>
      <c r="E2716" s="9"/>
      <c r="F2716" s="9"/>
      <c r="G2716" s="9"/>
      <c r="H2716" s="9"/>
      <c r="I2716" s="9"/>
      <c r="J2716" s="9"/>
      <c r="K2716" s="9"/>
      <c r="L2716" s="9"/>
      <c r="M2716" s="9"/>
      <c r="N2716" s="9"/>
      <c r="O2716" s="9"/>
      <c r="P2716" s="9"/>
      <c r="Q2716" s="9"/>
      <c r="R2716" s="9"/>
      <c r="S2716" s="9"/>
      <c r="T2716" s="9"/>
      <c r="U2716" s="9"/>
      <c r="V2716" s="9"/>
      <c r="W2716" s="9"/>
      <c r="X2716" s="9"/>
      <c r="Y2716" s="9"/>
      <c r="Z2716" s="9"/>
      <c r="AA2716" s="9"/>
      <c r="AB2716" s="9"/>
      <c r="AC2716" s="9"/>
      <c r="AD2716" s="9"/>
      <c r="AE2716" s="9"/>
      <c r="AF2716" s="9"/>
      <c r="AG2716" s="9"/>
      <c r="AH2716" s="9"/>
      <c r="AI2716" s="9"/>
      <c r="AJ2716" s="9"/>
      <c r="AK2716" s="9"/>
      <c r="AL2716" s="9"/>
      <c r="AM2716" s="9"/>
      <c r="AN2716" s="9"/>
      <c r="AO2716" s="9"/>
      <c r="AP2716" s="9"/>
      <c r="AQ2716" s="9"/>
      <c r="AR2716" s="9"/>
      <c r="AS2716" s="9"/>
      <c r="AT2716" s="9"/>
      <c r="AU2716" s="9"/>
      <c r="AV2716" s="9"/>
      <c r="AW2716" s="9"/>
      <c r="AX2716" s="9"/>
      <c r="AY2716" s="9"/>
      <c r="AZ2716" s="9"/>
      <c r="BA2716" s="9"/>
      <c r="BB2716" s="9"/>
      <c r="BC2716" s="9"/>
      <c r="BD2716" s="9"/>
      <c r="BE2716" s="9"/>
      <c r="BF2716" s="9"/>
      <c r="BG2716" s="9"/>
      <c r="BH2716" s="9"/>
      <c r="BI2716" s="9"/>
      <c r="BJ2716" s="9"/>
      <c r="BK2716" s="9"/>
      <c r="BL2716" s="9"/>
      <c r="BM2716" s="9"/>
      <c r="BN2716" s="9"/>
      <c r="BO2716" s="9"/>
      <c r="BP2716" s="9"/>
      <c r="BQ2716" s="9"/>
      <c r="BR2716" s="9"/>
      <c r="BS2716" s="9"/>
      <c r="BT2716" s="9"/>
      <c r="BU2716" s="9"/>
      <c r="BV2716" s="9"/>
      <c r="BW2716" s="9"/>
      <c r="BX2716" s="9"/>
      <c r="BY2716" s="9"/>
      <c r="BZ2716" s="9"/>
      <c r="CA2716" s="9"/>
      <c r="CB2716" s="9"/>
      <c r="CC2716" s="9"/>
      <c r="CD2716" s="9"/>
      <c r="CE2716" s="9"/>
      <c r="CF2716" s="9"/>
      <c r="CG2716" s="9"/>
      <c r="CH2716" s="9"/>
      <c r="CI2716" s="9"/>
      <c r="CJ2716" s="9"/>
    </row>
    <row r="2717" spans="1:88" hidden="1">
      <c r="A2717" s="9"/>
      <c r="B2717" s="9"/>
      <c r="C2717" s="9"/>
      <c r="D2717" s="9"/>
      <c r="E2717" s="9"/>
      <c r="F2717" s="9"/>
      <c r="G2717" s="9"/>
      <c r="H2717" s="9"/>
      <c r="I2717" s="9"/>
      <c r="J2717" s="9"/>
      <c r="K2717" s="9"/>
      <c r="L2717" s="9"/>
      <c r="M2717" s="9"/>
      <c r="N2717" s="9"/>
      <c r="O2717" s="9"/>
      <c r="P2717" s="9"/>
      <c r="Q2717" s="9"/>
      <c r="R2717" s="9"/>
      <c r="S2717" s="9"/>
      <c r="T2717" s="9"/>
      <c r="U2717" s="9"/>
      <c r="V2717" s="9"/>
      <c r="W2717" s="9"/>
      <c r="X2717" s="9"/>
      <c r="Y2717" s="9"/>
      <c r="Z2717" s="9"/>
      <c r="AA2717" s="9"/>
      <c r="AB2717" s="9"/>
      <c r="AC2717" s="9"/>
      <c r="AD2717" s="9"/>
      <c r="AE2717" s="9"/>
      <c r="AF2717" s="9"/>
      <c r="AG2717" s="9"/>
      <c r="AH2717" s="9"/>
      <c r="AI2717" s="9"/>
      <c r="AJ2717" s="9"/>
      <c r="AK2717" s="9"/>
      <c r="AL2717" s="9"/>
      <c r="AM2717" s="9"/>
      <c r="AN2717" s="9"/>
      <c r="AO2717" s="9"/>
      <c r="AP2717" s="9"/>
      <c r="AQ2717" s="9"/>
      <c r="AR2717" s="9"/>
      <c r="AS2717" s="9"/>
      <c r="AT2717" s="9"/>
      <c r="AU2717" s="9"/>
      <c r="AV2717" s="9"/>
      <c r="AW2717" s="9"/>
      <c r="AX2717" s="9"/>
      <c r="AY2717" s="9"/>
      <c r="AZ2717" s="9"/>
      <c r="BA2717" s="9"/>
      <c r="BB2717" s="9"/>
      <c r="BC2717" s="9"/>
      <c r="BD2717" s="9"/>
      <c r="BE2717" s="9"/>
      <c r="BF2717" s="9"/>
      <c r="BG2717" s="9"/>
      <c r="BH2717" s="9"/>
      <c r="BI2717" s="9"/>
      <c r="BJ2717" s="9"/>
      <c r="BK2717" s="9"/>
      <c r="BL2717" s="9"/>
      <c r="BM2717" s="9"/>
      <c r="BN2717" s="9"/>
      <c r="BO2717" s="9"/>
      <c r="BP2717" s="9"/>
      <c r="BQ2717" s="9"/>
      <c r="BR2717" s="9"/>
      <c r="BS2717" s="9"/>
      <c r="BT2717" s="9"/>
      <c r="BU2717" s="9"/>
      <c r="BV2717" s="9"/>
      <c r="BW2717" s="9"/>
      <c r="BX2717" s="9"/>
      <c r="BY2717" s="9"/>
      <c r="BZ2717" s="9"/>
      <c r="CA2717" s="9"/>
      <c r="CB2717" s="9"/>
      <c r="CC2717" s="9"/>
      <c r="CD2717" s="9"/>
      <c r="CE2717" s="9"/>
      <c r="CF2717" s="9"/>
      <c r="CG2717" s="9"/>
      <c r="CH2717" s="9"/>
      <c r="CI2717" s="9"/>
      <c r="CJ2717" s="9"/>
    </row>
    <row r="2718" spans="1:88" hidden="1">
      <c r="A2718" s="9"/>
      <c r="B2718" s="9"/>
      <c r="C2718" s="9"/>
      <c r="D2718" s="9"/>
      <c r="E2718" s="9"/>
      <c r="F2718" s="9"/>
      <c r="G2718" s="9"/>
      <c r="H2718" s="9"/>
      <c r="I2718" s="9"/>
      <c r="J2718" s="9"/>
      <c r="K2718" s="9"/>
      <c r="L2718" s="9"/>
      <c r="M2718" s="9"/>
      <c r="N2718" s="9"/>
      <c r="O2718" s="9"/>
      <c r="P2718" s="9"/>
      <c r="Q2718" s="9"/>
      <c r="R2718" s="9"/>
      <c r="S2718" s="9"/>
      <c r="T2718" s="9"/>
      <c r="U2718" s="9"/>
      <c r="V2718" s="9"/>
      <c r="W2718" s="9"/>
      <c r="X2718" s="9"/>
      <c r="Y2718" s="9"/>
      <c r="Z2718" s="9"/>
      <c r="AA2718" s="9"/>
      <c r="AB2718" s="9"/>
      <c r="AC2718" s="9"/>
      <c r="AD2718" s="9"/>
      <c r="AE2718" s="9"/>
      <c r="AF2718" s="9"/>
      <c r="AG2718" s="9"/>
      <c r="AH2718" s="9"/>
      <c r="AI2718" s="9"/>
      <c r="AJ2718" s="9"/>
      <c r="AK2718" s="9"/>
      <c r="AL2718" s="9"/>
      <c r="AM2718" s="9"/>
      <c r="AN2718" s="9"/>
      <c r="AO2718" s="9"/>
      <c r="AP2718" s="9"/>
      <c r="AQ2718" s="9"/>
      <c r="AR2718" s="9"/>
      <c r="AS2718" s="9"/>
      <c r="AT2718" s="9"/>
      <c r="AU2718" s="9"/>
      <c r="AV2718" s="9"/>
      <c r="AW2718" s="9"/>
      <c r="AX2718" s="9"/>
      <c r="AY2718" s="9"/>
      <c r="AZ2718" s="9"/>
      <c r="BA2718" s="9"/>
      <c r="BB2718" s="9"/>
      <c r="BC2718" s="9"/>
      <c r="BD2718" s="9"/>
      <c r="BE2718" s="9"/>
      <c r="BF2718" s="9"/>
      <c r="BG2718" s="9"/>
      <c r="BH2718" s="9"/>
      <c r="BI2718" s="9"/>
      <c r="BJ2718" s="9"/>
      <c r="BK2718" s="9"/>
      <c r="BL2718" s="9"/>
      <c r="BM2718" s="9"/>
      <c r="BN2718" s="9"/>
      <c r="BO2718" s="9"/>
      <c r="BP2718" s="9"/>
      <c r="BQ2718" s="9"/>
      <c r="BR2718" s="9"/>
      <c r="BS2718" s="9"/>
      <c r="BT2718" s="9"/>
      <c r="BU2718" s="9"/>
      <c r="BV2718" s="9"/>
      <c r="BW2718" s="9"/>
      <c r="BX2718" s="9"/>
      <c r="BY2718" s="9"/>
      <c r="BZ2718" s="9"/>
      <c r="CA2718" s="9"/>
      <c r="CB2718" s="9"/>
      <c r="CC2718" s="9"/>
      <c r="CD2718" s="9"/>
      <c r="CE2718" s="9"/>
      <c r="CF2718" s="9"/>
      <c r="CG2718" s="9"/>
      <c r="CH2718" s="9"/>
      <c r="CI2718" s="9"/>
      <c r="CJ2718" s="9"/>
    </row>
    <row r="2719" spans="1:88" hidden="1">
      <c r="A2719" s="9"/>
      <c r="B2719" s="9"/>
      <c r="C2719" s="9"/>
      <c r="D2719" s="9"/>
      <c r="E2719" s="9"/>
      <c r="F2719" s="9"/>
      <c r="G2719" s="9"/>
      <c r="H2719" s="9"/>
      <c r="I2719" s="9"/>
      <c r="J2719" s="9"/>
      <c r="K2719" s="9"/>
      <c r="L2719" s="9"/>
      <c r="M2719" s="9"/>
      <c r="N2719" s="9"/>
      <c r="O2719" s="9"/>
      <c r="P2719" s="9"/>
      <c r="Q2719" s="9"/>
      <c r="R2719" s="9"/>
      <c r="S2719" s="9"/>
      <c r="T2719" s="9"/>
      <c r="U2719" s="9"/>
      <c r="V2719" s="9"/>
      <c r="W2719" s="9"/>
      <c r="X2719" s="9"/>
      <c r="Y2719" s="9"/>
      <c r="Z2719" s="9"/>
      <c r="AA2719" s="9"/>
      <c r="AB2719" s="9"/>
      <c r="AC2719" s="9"/>
      <c r="AD2719" s="9"/>
      <c r="AE2719" s="9"/>
      <c r="AF2719" s="9"/>
      <c r="AG2719" s="9"/>
      <c r="AH2719" s="9"/>
      <c r="AI2719" s="9"/>
      <c r="AJ2719" s="9"/>
      <c r="AK2719" s="9"/>
      <c r="AL2719" s="9"/>
      <c r="AM2719" s="9"/>
      <c r="AN2719" s="9"/>
      <c r="AO2719" s="9"/>
      <c r="AP2719" s="9"/>
      <c r="AQ2719" s="9"/>
      <c r="AR2719" s="9"/>
      <c r="AS2719" s="9"/>
      <c r="AT2719" s="9"/>
      <c r="AU2719" s="9"/>
      <c r="AV2719" s="9"/>
      <c r="AW2719" s="9"/>
      <c r="AX2719" s="9"/>
      <c r="AY2719" s="9"/>
      <c r="AZ2719" s="9"/>
      <c r="BA2719" s="9"/>
      <c r="BB2719" s="9"/>
      <c r="BC2719" s="9"/>
      <c r="BD2719" s="9"/>
      <c r="BE2719" s="9"/>
      <c r="BF2719" s="9"/>
      <c r="BG2719" s="9"/>
      <c r="BH2719" s="9"/>
      <c r="BI2719" s="9"/>
      <c r="BJ2719" s="9"/>
      <c r="BK2719" s="9"/>
      <c r="BL2719" s="9"/>
      <c r="BM2719" s="9"/>
      <c r="BN2719" s="9"/>
      <c r="BO2719" s="9"/>
      <c r="BP2719" s="9"/>
      <c r="BQ2719" s="9"/>
      <c r="BR2719" s="9"/>
      <c r="BS2719" s="9"/>
      <c r="BT2719" s="9"/>
      <c r="BU2719" s="9"/>
      <c r="BV2719" s="9"/>
      <c r="BW2719" s="9"/>
      <c r="BX2719" s="9"/>
      <c r="BY2719" s="9"/>
      <c r="BZ2719" s="9"/>
      <c r="CA2719" s="9"/>
      <c r="CB2719" s="9"/>
      <c r="CC2719" s="9"/>
      <c r="CD2719" s="9"/>
      <c r="CE2719" s="9"/>
      <c r="CF2719" s="9"/>
      <c r="CG2719" s="9"/>
      <c r="CH2719" s="9"/>
      <c r="CI2719" s="9"/>
      <c r="CJ2719" s="9"/>
    </row>
    <row r="2720" spans="1:88" hidden="1">
      <c r="A2720" s="9"/>
      <c r="B2720" s="9"/>
      <c r="C2720" s="9"/>
      <c r="D2720" s="9"/>
      <c r="E2720" s="9"/>
      <c r="F2720" s="9"/>
      <c r="G2720" s="9"/>
      <c r="H2720" s="9"/>
      <c r="I2720" s="9"/>
      <c r="J2720" s="9"/>
      <c r="K2720" s="9"/>
      <c r="L2720" s="9"/>
      <c r="M2720" s="9"/>
      <c r="N2720" s="9"/>
      <c r="O2720" s="9"/>
      <c r="P2720" s="9"/>
      <c r="Q2720" s="9"/>
      <c r="R2720" s="9"/>
      <c r="S2720" s="9"/>
      <c r="T2720" s="9"/>
      <c r="U2720" s="9"/>
      <c r="V2720" s="9"/>
      <c r="W2720" s="9"/>
      <c r="X2720" s="9"/>
      <c r="Y2720" s="9"/>
      <c r="Z2720" s="9"/>
      <c r="AA2720" s="9"/>
      <c r="AB2720" s="9"/>
      <c r="AC2720" s="9"/>
      <c r="AD2720" s="9"/>
      <c r="AE2720" s="9"/>
      <c r="AF2720" s="9"/>
      <c r="AG2720" s="9"/>
      <c r="AH2720" s="9"/>
      <c r="AI2720" s="9"/>
      <c r="AJ2720" s="9"/>
      <c r="AK2720" s="9"/>
      <c r="AL2720" s="9"/>
      <c r="AM2720" s="9"/>
      <c r="AN2720" s="9"/>
      <c r="AO2720" s="9"/>
      <c r="AP2720" s="9"/>
      <c r="AQ2720" s="9"/>
      <c r="AR2720" s="9"/>
      <c r="AS2720" s="9"/>
      <c r="AT2720" s="9"/>
      <c r="AU2720" s="9"/>
      <c r="AV2720" s="9"/>
      <c r="AW2720" s="9"/>
      <c r="AX2720" s="9"/>
      <c r="AY2720" s="9"/>
      <c r="AZ2720" s="9"/>
      <c r="BA2720" s="9"/>
      <c r="BB2720" s="9"/>
      <c r="BC2720" s="9"/>
      <c r="BD2720" s="9"/>
      <c r="BE2720" s="9"/>
      <c r="BF2720" s="9"/>
      <c r="BG2720" s="9"/>
      <c r="BH2720" s="9"/>
      <c r="BI2720" s="9"/>
      <c r="BJ2720" s="9"/>
      <c r="BK2720" s="9"/>
      <c r="BL2720" s="9"/>
      <c r="BM2720" s="9"/>
      <c r="BN2720" s="9"/>
      <c r="BO2720" s="9"/>
      <c r="BP2720" s="9"/>
      <c r="BQ2720" s="9"/>
      <c r="BR2720" s="9"/>
      <c r="BS2720" s="9"/>
      <c r="BT2720" s="9"/>
      <c r="BU2720" s="9"/>
      <c r="BV2720" s="9"/>
      <c r="BW2720" s="9"/>
      <c r="BX2720" s="9"/>
      <c r="BY2720" s="9"/>
      <c r="BZ2720" s="9"/>
      <c r="CA2720" s="9"/>
      <c r="CB2720" s="9"/>
      <c r="CC2720" s="9"/>
      <c r="CD2720" s="9"/>
      <c r="CE2720" s="9"/>
      <c r="CF2720" s="9"/>
      <c r="CG2720" s="9"/>
      <c r="CH2720" s="9"/>
      <c r="CI2720" s="9"/>
      <c r="CJ2720" s="9"/>
    </row>
    <row r="2721" spans="1:88" hidden="1">
      <c r="A2721" s="9"/>
      <c r="B2721" s="9"/>
      <c r="C2721" s="9"/>
      <c r="D2721" s="9"/>
      <c r="E2721" s="9"/>
      <c r="F2721" s="9"/>
      <c r="G2721" s="9"/>
      <c r="H2721" s="9"/>
      <c r="I2721" s="9"/>
      <c r="J2721" s="9"/>
      <c r="K2721" s="9"/>
      <c r="L2721" s="9"/>
      <c r="M2721" s="9"/>
      <c r="N2721" s="9"/>
      <c r="O2721" s="9"/>
      <c r="P2721" s="9"/>
      <c r="Q2721" s="9"/>
      <c r="R2721" s="9"/>
      <c r="S2721" s="9"/>
      <c r="T2721" s="9"/>
      <c r="U2721" s="9"/>
      <c r="V2721" s="9"/>
      <c r="W2721" s="9"/>
      <c r="X2721" s="9"/>
      <c r="Y2721" s="9"/>
      <c r="Z2721" s="9"/>
      <c r="AA2721" s="9"/>
      <c r="AB2721" s="9"/>
      <c r="AC2721" s="9"/>
      <c r="AD2721" s="9"/>
      <c r="AE2721" s="9"/>
      <c r="AF2721" s="9"/>
      <c r="AG2721" s="9"/>
      <c r="AH2721" s="9"/>
      <c r="AI2721" s="9"/>
      <c r="AJ2721" s="9"/>
      <c r="AK2721" s="9"/>
      <c r="AL2721" s="9"/>
      <c r="AM2721" s="9"/>
      <c r="AN2721" s="9"/>
      <c r="AO2721" s="9"/>
      <c r="AP2721" s="9"/>
      <c r="AQ2721" s="9"/>
      <c r="AR2721" s="9"/>
      <c r="AS2721" s="9"/>
      <c r="AT2721" s="9"/>
      <c r="AU2721" s="9"/>
      <c r="AV2721" s="9"/>
      <c r="AW2721" s="9"/>
      <c r="AX2721" s="9"/>
      <c r="AY2721" s="9"/>
      <c r="AZ2721" s="9"/>
      <c r="BA2721" s="9"/>
      <c r="BB2721" s="9"/>
      <c r="BC2721" s="9"/>
      <c r="BD2721" s="9"/>
      <c r="BE2721" s="9"/>
      <c r="BF2721" s="9"/>
      <c r="BG2721" s="9"/>
      <c r="BH2721" s="9"/>
      <c r="BI2721" s="9"/>
      <c r="BJ2721" s="9"/>
      <c r="BK2721" s="9"/>
      <c r="BL2721" s="9"/>
      <c r="BM2721" s="9"/>
      <c r="BN2721" s="9"/>
      <c r="BO2721" s="9"/>
      <c r="BP2721" s="9"/>
      <c r="BQ2721" s="9"/>
      <c r="BR2721" s="9"/>
      <c r="BS2721" s="9"/>
      <c r="BT2721" s="9"/>
      <c r="BU2721" s="9"/>
      <c r="BV2721" s="9"/>
      <c r="BW2721" s="9"/>
      <c r="BX2721" s="9"/>
      <c r="BY2721" s="9"/>
      <c r="BZ2721" s="9"/>
      <c r="CA2721" s="9"/>
      <c r="CB2721" s="9"/>
      <c r="CC2721" s="9"/>
      <c r="CD2721" s="9"/>
      <c r="CE2721" s="9"/>
      <c r="CF2721" s="9"/>
      <c r="CG2721" s="9"/>
      <c r="CH2721" s="9"/>
      <c r="CI2721" s="9"/>
      <c r="CJ2721" s="9"/>
    </row>
    <row r="2722" spans="1:88" hidden="1">
      <c r="A2722" s="9"/>
      <c r="B2722" s="9"/>
      <c r="C2722" s="9"/>
      <c r="D2722" s="9"/>
      <c r="E2722" s="9"/>
      <c r="F2722" s="9"/>
      <c r="G2722" s="9"/>
      <c r="H2722" s="9"/>
      <c r="I2722" s="9"/>
      <c r="J2722" s="9"/>
      <c r="K2722" s="9"/>
      <c r="L2722" s="9"/>
      <c r="M2722" s="9"/>
      <c r="N2722" s="9"/>
      <c r="O2722" s="9"/>
      <c r="P2722" s="9"/>
      <c r="Q2722" s="9"/>
      <c r="R2722" s="9"/>
      <c r="S2722" s="9"/>
      <c r="T2722" s="9"/>
      <c r="U2722" s="9"/>
      <c r="V2722" s="9"/>
      <c r="W2722" s="9"/>
      <c r="X2722" s="9"/>
      <c r="Y2722" s="9"/>
      <c r="Z2722" s="9"/>
      <c r="AA2722" s="9"/>
      <c r="AB2722" s="9"/>
      <c r="AC2722" s="9"/>
      <c r="AD2722" s="9"/>
      <c r="AE2722" s="9"/>
      <c r="AF2722" s="9"/>
      <c r="AG2722" s="9"/>
      <c r="AH2722" s="9"/>
      <c r="AI2722" s="9"/>
      <c r="AJ2722" s="9"/>
      <c r="AK2722" s="9"/>
      <c r="AL2722" s="9"/>
      <c r="AM2722" s="9"/>
      <c r="AN2722" s="9"/>
      <c r="AO2722" s="9"/>
      <c r="AP2722" s="9"/>
      <c r="AQ2722" s="9"/>
      <c r="AR2722" s="9"/>
      <c r="AS2722" s="9"/>
      <c r="AT2722" s="9"/>
      <c r="AU2722" s="9"/>
      <c r="AV2722" s="9"/>
      <c r="AW2722" s="9"/>
      <c r="AX2722" s="9"/>
      <c r="AY2722" s="9"/>
      <c r="AZ2722" s="9"/>
      <c r="BA2722" s="9"/>
      <c r="BB2722" s="9"/>
      <c r="BC2722" s="9"/>
      <c r="BD2722" s="9"/>
      <c r="BE2722" s="9"/>
      <c r="BF2722" s="9"/>
      <c r="BG2722" s="9"/>
      <c r="BH2722" s="9"/>
      <c r="BI2722" s="9"/>
      <c r="BJ2722" s="9"/>
      <c r="BK2722" s="9"/>
      <c r="BL2722" s="9"/>
      <c r="BM2722" s="9"/>
      <c r="BN2722" s="9"/>
      <c r="BO2722" s="9"/>
      <c r="BP2722" s="9"/>
      <c r="BQ2722" s="9"/>
      <c r="BR2722" s="9"/>
      <c r="BS2722" s="9"/>
      <c r="BT2722" s="9"/>
      <c r="BU2722" s="9"/>
      <c r="BV2722" s="9"/>
      <c r="BW2722" s="9"/>
      <c r="BX2722" s="9"/>
      <c r="BY2722" s="9"/>
      <c r="BZ2722" s="9"/>
      <c r="CA2722" s="9"/>
      <c r="CB2722" s="9"/>
      <c r="CC2722" s="9"/>
      <c r="CD2722" s="9"/>
      <c r="CE2722" s="9"/>
      <c r="CF2722" s="9"/>
      <c r="CG2722" s="9"/>
      <c r="CH2722" s="9"/>
      <c r="CI2722" s="9"/>
      <c r="CJ2722" s="9"/>
    </row>
    <row r="2723" spans="1:88" hidden="1">
      <c r="A2723" s="9"/>
      <c r="B2723" s="9"/>
      <c r="C2723" s="9"/>
      <c r="D2723" s="9"/>
      <c r="E2723" s="9"/>
      <c r="F2723" s="9"/>
      <c r="G2723" s="9"/>
      <c r="H2723" s="9"/>
      <c r="I2723" s="9"/>
      <c r="J2723" s="9"/>
      <c r="K2723" s="9"/>
      <c r="L2723" s="9"/>
      <c r="M2723" s="9"/>
      <c r="N2723" s="9"/>
      <c r="O2723" s="9"/>
      <c r="P2723" s="9"/>
      <c r="Q2723" s="9"/>
      <c r="R2723" s="9"/>
      <c r="S2723" s="9"/>
      <c r="T2723" s="9"/>
      <c r="U2723" s="9"/>
      <c r="V2723" s="9"/>
      <c r="W2723" s="9"/>
      <c r="X2723" s="9"/>
      <c r="Y2723" s="9"/>
      <c r="Z2723" s="9"/>
      <c r="AA2723" s="9"/>
      <c r="AB2723" s="9"/>
      <c r="AC2723" s="9"/>
      <c r="AD2723" s="9"/>
      <c r="AE2723" s="9"/>
      <c r="AF2723" s="9"/>
      <c r="AG2723" s="9"/>
      <c r="AH2723" s="9"/>
      <c r="AI2723" s="9"/>
      <c r="AJ2723" s="9"/>
      <c r="AK2723" s="9"/>
      <c r="AL2723" s="9"/>
      <c r="AM2723" s="9"/>
      <c r="AN2723" s="9"/>
      <c r="AO2723" s="9"/>
      <c r="AP2723" s="9"/>
      <c r="AQ2723" s="9"/>
      <c r="AR2723" s="9"/>
      <c r="AS2723" s="9"/>
      <c r="AT2723" s="9"/>
      <c r="AU2723" s="9"/>
      <c r="AV2723" s="9"/>
      <c r="AW2723" s="9"/>
      <c r="AX2723" s="9"/>
      <c r="AY2723" s="9"/>
      <c r="AZ2723" s="9"/>
      <c r="BA2723" s="9"/>
      <c r="BB2723" s="9"/>
      <c r="BC2723" s="9"/>
      <c r="BD2723" s="9"/>
      <c r="BE2723" s="9"/>
      <c r="BF2723" s="9"/>
      <c r="BG2723" s="9"/>
      <c r="BH2723" s="9"/>
      <c r="BI2723" s="9"/>
      <c r="BJ2723" s="9"/>
      <c r="BK2723" s="9"/>
      <c r="BL2723" s="9"/>
      <c r="BM2723" s="9"/>
      <c r="BN2723" s="9"/>
      <c r="BO2723" s="9"/>
      <c r="BP2723" s="9"/>
      <c r="BQ2723" s="9"/>
      <c r="BR2723" s="9"/>
      <c r="BS2723" s="9"/>
      <c r="BT2723" s="9"/>
      <c r="BU2723" s="9"/>
      <c r="BV2723" s="9"/>
      <c r="BW2723" s="9"/>
      <c r="BX2723" s="9"/>
      <c r="BY2723" s="9"/>
      <c r="BZ2723" s="9"/>
      <c r="CA2723" s="9"/>
      <c r="CB2723" s="9"/>
      <c r="CC2723" s="9"/>
      <c r="CD2723" s="9"/>
      <c r="CE2723" s="9"/>
      <c r="CF2723" s="9"/>
      <c r="CG2723" s="9"/>
      <c r="CH2723" s="9"/>
      <c r="CI2723" s="9"/>
      <c r="CJ2723" s="9"/>
    </row>
    <row r="2724" spans="1:88" hidden="1">
      <c r="A2724" s="9"/>
      <c r="B2724" s="9"/>
      <c r="C2724" s="9"/>
      <c r="D2724" s="9"/>
      <c r="E2724" s="9"/>
      <c r="F2724" s="9"/>
      <c r="G2724" s="9"/>
      <c r="H2724" s="9"/>
      <c r="I2724" s="9"/>
      <c r="J2724" s="9"/>
      <c r="K2724" s="9"/>
      <c r="L2724" s="9"/>
      <c r="M2724" s="9"/>
      <c r="N2724" s="9"/>
      <c r="O2724" s="9"/>
      <c r="P2724" s="9"/>
      <c r="Q2724" s="9"/>
      <c r="R2724" s="9"/>
      <c r="S2724" s="9"/>
      <c r="T2724" s="9"/>
      <c r="U2724" s="9"/>
      <c r="V2724" s="9"/>
      <c r="W2724" s="9"/>
      <c r="X2724" s="9"/>
      <c r="Y2724" s="9"/>
      <c r="Z2724" s="9"/>
      <c r="AA2724" s="9"/>
      <c r="AB2724" s="9"/>
      <c r="AC2724" s="9"/>
      <c r="AD2724" s="9"/>
      <c r="AE2724" s="9"/>
      <c r="AF2724" s="9"/>
      <c r="AG2724" s="9"/>
      <c r="AH2724" s="9"/>
      <c r="AI2724" s="9"/>
      <c r="AJ2724" s="9"/>
      <c r="AK2724" s="9"/>
      <c r="AL2724" s="9"/>
      <c r="AM2724" s="9"/>
      <c r="AN2724" s="9"/>
      <c r="AO2724" s="9"/>
      <c r="AP2724" s="9"/>
      <c r="AQ2724" s="9"/>
      <c r="AR2724" s="9"/>
      <c r="AS2724" s="9"/>
      <c r="AT2724" s="9"/>
      <c r="AU2724" s="9"/>
      <c r="AV2724" s="9"/>
      <c r="AW2724" s="9"/>
      <c r="AX2724" s="9"/>
      <c r="AY2724" s="9"/>
      <c r="AZ2724" s="9"/>
      <c r="BA2724" s="9"/>
      <c r="BB2724" s="9"/>
      <c r="BC2724" s="9"/>
      <c r="BD2724" s="9"/>
      <c r="BE2724" s="9"/>
      <c r="BF2724" s="9"/>
      <c r="BG2724" s="9"/>
      <c r="BH2724" s="9"/>
      <c r="BI2724" s="9"/>
      <c r="BJ2724" s="9"/>
      <c r="BK2724" s="9"/>
      <c r="BL2724" s="9"/>
      <c r="BM2724" s="9"/>
      <c r="BN2724" s="9"/>
      <c r="BO2724" s="9"/>
      <c r="BP2724" s="9"/>
      <c r="BQ2724" s="9"/>
      <c r="BR2724" s="9"/>
      <c r="BS2724" s="9"/>
      <c r="BT2724" s="9"/>
      <c r="BU2724" s="9"/>
      <c r="BV2724" s="9"/>
      <c r="BW2724" s="9"/>
      <c r="BX2724" s="9"/>
      <c r="BY2724" s="9"/>
      <c r="BZ2724" s="9"/>
      <c r="CA2724" s="9"/>
      <c r="CB2724" s="9"/>
      <c r="CC2724" s="9"/>
      <c r="CD2724" s="9"/>
      <c r="CE2724" s="9"/>
      <c r="CF2724" s="9"/>
      <c r="CG2724" s="9"/>
      <c r="CH2724" s="9"/>
      <c r="CI2724" s="9"/>
      <c r="CJ2724" s="9"/>
    </row>
    <row r="2725" spans="1:88" hidden="1">
      <c r="A2725" s="9"/>
      <c r="B2725" s="9"/>
      <c r="C2725" s="9"/>
      <c r="D2725" s="9"/>
      <c r="E2725" s="9"/>
      <c r="F2725" s="9"/>
      <c r="G2725" s="9"/>
      <c r="H2725" s="9"/>
      <c r="I2725" s="9"/>
      <c r="J2725" s="9"/>
      <c r="K2725" s="9"/>
      <c r="L2725" s="9"/>
      <c r="M2725" s="9"/>
      <c r="N2725" s="9"/>
      <c r="O2725" s="9"/>
      <c r="P2725" s="9"/>
      <c r="Q2725" s="9"/>
      <c r="R2725" s="9"/>
      <c r="S2725" s="9"/>
      <c r="T2725" s="9"/>
      <c r="U2725" s="9"/>
      <c r="V2725" s="9"/>
      <c r="W2725" s="9"/>
      <c r="X2725" s="9"/>
      <c r="Y2725" s="9"/>
      <c r="Z2725" s="9"/>
      <c r="AA2725" s="9"/>
      <c r="AB2725" s="9"/>
      <c r="AC2725" s="9"/>
      <c r="AD2725" s="9"/>
      <c r="AE2725" s="9"/>
      <c r="AF2725" s="9"/>
      <c r="AG2725" s="9"/>
      <c r="AH2725" s="9"/>
      <c r="AI2725" s="9"/>
      <c r="AJ2725" s="9"/>
      <c r="AK2725" s="9"/>
      <c r="AL2725" s="9"/>
      <c r="AM2725" s="9"/>
      <c r="AN2725" s="9"/>
      <c r="AO2725" s="9"/>
      <c r="AP2725" s="9"/>
      <c r="AQ2725" s="9"/>
      <c r="AR2725" s="9"/>
      <c r="AS2725" s="9"/>
      <c r="AT2725" s="9"/>
      <c r="AU2725" s="9"/>
      <c r="AV2725" s="9"/>
      <c r="AW2725" s="9"/>
      <c r="AX2725" s="9"/>
      <c r="AY2725" s="9"/>
      <c r="AZ2725" s="9"/>
      <c r="BA2725" s="9"/>
      <c r="BB2725" s="9"/>
      <c r="BC2725" s="9"/>
      <c r="BD2725" s="9"/>
      <c r="BE2725" s="9"/>
      <c r="BF2725" s="9"/>
      <c r="BG2725" s="9"/>
      <c r="BH2725" s="9"/>
      <c r="BI2725" s="9"/>
      <c r="BJ2725" s="9"/>
      <c r="BK2725" s="9"/>
      <c r="BL2725" s="9"/>
      <c r="BM2725" s="9"/>
      <c r="BN2725" s="9"/>
      <c r="BO2725" s="9"/>
      <c r="BP2725" s="9"/>
      <c r="BQ2725" s="9"/>
      <c r="BR2725" s="9"/>
      <c r="BS2725" s="9"/>
      <c r="BT2725" s="9"/>
      <c r="BU2725" s="9"/>
      <c r="BV2725" s="9"/>
      <c r="BW2725" s="9"/>
      <c r="BX2725" s="9"/>
      <c r="BY2725" s="9"/>
      <c r="BZ2725" s="9"/>
      <c r="CA2725" s="9"/>
      <c r="CB2725" s="9"/>
      <c r="CC2725" s="9"/>
      <c r="CD2725" s="9"/>
      <c r="CE2725" s="9"/>
      <c r="CF2725" s="9"/>
      <c r="CG2725" s="9"/>
      <c r="CH2725" s="9"/>
      <c r="CI2725" s="9"/>
      <c r="CJ2725" s="9"/>
    </row>
    <row r="2726" spans="1:88" hidden="1">
      <c r="A2726" s="9"/>
      <c r="B2726" s="9"/>
      <c r="C2726" s="9"/>
      <c r="D2726" s="9"/>
      <c r="E2726" s="9"/>
      <c r="F2726" s="9"/>
      <c r="G2726" s="9"/>
      <c r="H2726" s="9"/>
      <c r="I2726" s="9"/>
      <c r="J2726" s="9"/>
      <c r="K2726" s="9"/>
      <c r="L2726" s="9"/>
      <c r="M2726" s="9"/>
      <c r="N2726" s="9"/>
      <c r="O2726" s="9"/>
      <c r="P2726" s="9"/>
      <c r="Q2726" s="9"/>
      <c r="R2726" s="9"/>
      <c r="S2726" s="9"/>
      <c r="T2726" s="9"/>
      <c r="U2726" s="9"/>
      <c r="V2726" s="9"/>
      <c r="W2726" s="9"/>
      <c r="X2726" s="9"/>
      <c r="Y2726" s="9"/>
      <c r="Z2726" s="9"/>
      <c r="AA2726" s="9"/>
      <c r="AB2726" s="9"/>
      <c r="AC2726" s="9"/>
      <c r="AD2726" s="9"/>
      <c r="AE2726" s="9"/>
      <c r="AF2726" s="9"/>
      <c r="AG2726" s="9"/>
      <c r="AH2726" s="9"/>
      <c r="AI2726" s="9"/>
      <c r="AJ2726" s="9"/>
      <c r="AK2726" s="9"/>
      <c r="AL2726" s="9"/>
      <c r="AM2726" s="9"/>
      <c r="AN2726" s="9"/>
      <c r="AO2726" s="9"/>
      <c r="AP2726" s="9"/>
      <c r="AQ2726" s="9"/>
      <c r="AR2726" s="9"/>
      <c r="AS2726" s="9"/>
      <c r="AT2726" s="9"/>
      <c r="AU2726" s="9"/>
      <c r="AV2726" s="9"/>
      <c r="AW2726" s="9"/>
      <c r="AX2726" s="9"/>
      <c r="AY2726" s="9"/>
      <c r="AZ2726" s="9"/>
      <c r="BA2726" s="9"/>
      <c r="BB2726" s="9"/>
      <c r="BC2726" s="9"/>
      <c r="BD2726" s="9"/>
      <c r="BE2726" s="9"/>
      <c r="BF2726" s="9"/>
      <c r="BG2726" s="9"/>
      <c r="BH2726" s="9"/>
      <c r="BI2726" s="9"/>
      <c r="BJ2726" s="9"/>
      <c r="BK2726" s="9"/>
      <c r="BL2726" s="9"/>
      <c r="BM2726" s="9"/>
      <c r="BN2726" s="9"/>
      <c r="BO2726" s="9"/>
      <c r="BP2726" s="9"/>
      <c r="BQ2726" s="9"/>
      <c r="BR2726" s="9"/>
      <c r="BS2726" s="9"/>
      <c r="BT2726" s="9"/>
      <c r="BU2726" s="9"/>
      <c r="BV2726" s="9"/>
      <c r="BW2726" s="9"/>
      <c r="BX2726" s="9"/>
      <c r="BY2726" s="9"/>
      <c r="BZ2726" s="9"/>
      <c r="CA2726" s="9"/>
      <c r="CB2726" s="9"/>
      <c r="CC2726" s="9"/>
      <c r="CD2726" s="9"/>
      <c r="CE2726" s="9"/>
      <c r="CF2726" s="9"/>
      <c r="CG2726" s="9"/>
      <c r="CH2726" s="9"/>
      <c r="CI2726" s="9"/>
      <c r="CJ2726" s="9"/>
    </row>
    <row r="2727" spans="1:88" hidden="1">
      <c r="A2727" s="9"/>
      <c r="B2727" s="9"/>
      <c r="C2727" s="9"/>
      <c r="D2727" s="9"/>
      <c r="E2727" s="9"/>
      <c r="F2727" s="9"/>
      <c r="G2727" s="9"/>
      <c r="H2727" s="9"/>
      <c r="I2727" s="9"/>
      <c r="J2727" s="9"/>
      <c r="K2727" s="9"/>
      <c r="L2727" s="9"/>
      <c r="M2727" s="9"/>
      <c r="N2727" s="9"/>
      <c r="O2727" s="9"/>
      <c r="P2727" s="9"/>
      <c r="Q2727" s="9"/>
      <c r="R2727" s="9"/>
      <c r="S2727" s="9"/>
      <c r="T2727" s="9"/>
      <c r="U2727" s="9"/>
      <c r="V2727" s="9"/>
      <c r="W2727" s="9"/>
      <c r="X2727" s="9"/>
      <c r="Y2727" s="9"/>
      <c r="Z2727" s="9"/>
      <c r="AA2727" s="9"/>
      <c r="AB2727" s="9"/>
      <c r="AC2727" s="9"/>
      <c r="AD2727" s="9"/>
      <c r="AE2727" s="9"/>
      <c r="AF2727" s="9"/>
      <c r="AG2727" s="9"/>
      <c r="AH2727" s="9"/>
      <c r="AI2727" s="9"/>
      <c r="AJ2727" s="9"/>
      <c r="AK2727" s="9"/>
      <c r="AL2727" s="9"/>
      <c r="AM2727" s="9"/>
      <c r="AN2727" s="9"/>
      <c r="AO2727" s="9"/>
      <c r="AP2727" s="9"/>
      <c r="AQ2727" s="9"/>
      <c r="AR2727" s="9"/>
      <c r="AS2727" s="9"/>
      <c r="AT2727" s="9"/>
      <c r="AU2727" s="9"/>
      <c r="AV2727" s="9"/>
      <c r="AW2727" s="9"/>
      <c r="AX2727" s="9"/>
      <c r="AY2727" s="9"/>
      <c r="AZ2727" s="9"/>
      <c r="BA2727" s="9"/>
      <c r="BB2727" s="9"/>
      <c r="BC2727" s="9"/>
      <c r="BD2727" s="9"/>
      <c r="BE2727" s="9"/>
      <c r="BF2727" s="9"/>
      <c r="BG2727" s="9"/>
      <c r="BH2727" s="9"/>
      <c r="BI2727" s="9"/>
      <c r="BJ2727" s="9"/>
      <c r="BK2727" s="9"/>
      <c r="BL2727" s="9"/>
      <c r="BM2727" s="9"/>
      <c r="BN2727" s="9"/>
      <c r="BO2727" s="9"/>
      <c r="BP2727" s="9"/>
      <c r="BQ2727" s="9"/>
      <c r="BR2727" s="9"/>
      <c r="BS2727" s="9"/>
      <c r="BT2727" s="9"/>
      <c r="BU2727" s="9"/>
      <c r="BV2727" s="9"/>
      <c r="BW2727" s="9"/>
      <c r="BX2727" s="9"/>
      <c r="BY2727" s="9"/>
      <c r="BZ2727" s="9"/>
      <c r="CA2727" s="9"/>
      <c r="CB2727" s="9"/>
      <c r="CC2727" s="9"/>
      <c r="CD2727" s="9"/>
      <c r="CE2727" s="9"/>
      <c r="CF2727" s="9"/>
      <c r="CG2727" s="9"/>
      <c r="CH2727" s="9"/>
      <c r="CI2727" s="9"/>
      <c r="CJ2727" s="9"/>
    </row>
    <row r="2728" spans="1:88" hidden="1">
      <c r="A2728" s="9"/>
      <c r="B2728" s="9"/>
      <c r="C2728" s="9"/>
      <c r="D2728" s="9"/>
      <c r="E2728" s="9"/>
      <c r="F2728" s="9"/>
      <c r="G2728" s="9"/>
      <c r="H2728" s="9"/>
      <c r="I2728" s="9"/>
      <c r="J2728" s="9"/>
      <c r="K2728" s="9"/>
      <c r="L2728" s="9"/>
      <c r="M2728" s="9"/>
      <c r="N2728" s="9"/>
      <c r="O2728" s="9"/>
      <c r="P2728" s="9"/>
      <c r="Q2728" s="9"/>
      <c r="R2728" s="9"/>
      <c r="S2728" s="9"/>
      <c r="T2728" s="9"/>
      <c r="U2728" s="9"/>
      <c r="V2728" s="9"/>
      <c r="W2728" s="9"/>
      <c r="X2728" s="9"/>
      <c r="Y2728" s="9"/>
      <c r="Z2728" s="9"/>
      <c r="AA2728" s="9"/>
      <c r="AB2728" s="9"/>
      <c r="AC2728" s="9"/>
      <c r="AD2728" s="9"/>
      <c r="AE2728" s="9"/>
      <c r="AF2728" s="9"/>
      <c r="AG2728" s="9"/>
      <c r="AH2728" s="9"/>
      <c r="AI2728" s="9"/>
      <c r="AJ2728" s="9"/>
      <c r="AK2728" s="9"/>
      <c r="AL2728" s="9"/>
      <c r="AM2728" s="9"/>
      <c r="AN2728" s="9"/>
      <c r="AO2728" s="9"/>
      <c r="AP2728" s="9"/>
      <c r="AQ2728" s="9"/>
      <c r="AR2728" s="9"/>
      <c r="AS2728" s="9"/>
      <c r="AT2728" s="9"/>
      <c r="AU2728" s="9"/>
      <c r="AV2728" s="9"/>
      <c r="AW2728" s="9"/>
      <c r="AX2728" s="9"/>
      <c r="AY2728" s="9"/>
      <c r="AZ2728" s="9"/>
      <c r="BA2728" s="9"/>
      <c r="BB2728" s="9"/>
      <c r="BC2728" s="9"/>
      <c r="BD2728" s="9"/>
      <c r="BE2728" s="9"/>
      <c r="BF2728" s="9"/>
      <c r="BG2728" s="9"/>
      <c r="BH2728" s="9"/>
      <c r="BI2728" s="9"/>
      <c r="BJ2728" s="9"/>
      <c r="BK2728" s="9"/>
      <c r="BL2728" s="9"/>
      <c r="BM2728" s="9"/>
      <c r="BN2728" s="9"/>
      <c r="BO2728" s="9"/>
      <c r="BP2728" s="9"/>
      <c r="BQ2728" s="9"/>
      <c r="BR2728" s="9"/>
      <c r="BS2728" s="9"/>
      <c r="BT2728" s="9"/>
      <c r="BU2728" s="9"/>
      <c r="BV2728" s="9"/>
      <c r="BW2728" s="9"/>
      <c r="BX2728" s="9"/>
      <c r="BY2728" s="9"/>
      <c r="BZ2728" s="9"/>
      <c r="CA2728" s="9"/>
      <c r="CB2728" s="9"/>
      <c r="CC2728" s="9"/>
      <c r="CD2728" s="9"/>
      <c r="CE2728" s="9"/>
      <c r="CF2728" s="9"/>
      <c r="CG2728" s="9"/>
      <c r="CH2728" s="9"/>
      <c r="CI2728" s="9"/>
      <c r="CJ2728" s="9"/>
    </row>
    <row r="2729" spans="1:88" hidden="1">
      <c r="A2729" s="9"/>
      <c r="B2729" s="9"/>
      <c r="C2729" s="9"/>
      <c r="D2729" s="9"/>
      <c r="E2729" s="9"/>
      <c r="F2729" s="9"/>
      <c r="G2729" s="9"/>
      <c r="H2729" s="9"/>
      <c r="I2729" s="9"/>
      <c r="J2729" s="9"/>
      <c r="K2729" s="9"/>
      <c r="L2729" s="9"/>
      <c r="M2729" s="9"/>
      <c r="N2729" s="9"/>
      <c r="O2729" s="9"/>
      <c r="P2729" s="9"/>
      <c r="Q2729" s="9"/>
      <c r="R2729" s="9"/>
      <c r="S2729" s="9"/>
      <c r="T2729" s="9"/>
      <c r="U2729" s="9"/>
      <c r="V2729" s="9"/>
      <c r="W2729" s="9"/>
      <c r="X2729" s="9"/>
      <c r="Y2729" s="9"/>
      <c r="Z2729" s="9"/>
      <c r="AA2729" s="9"/>
      <c r="AB2729" s="9"/>
      <c r="AC2729" s="9"/>
      <c r="AD2729" s="9"/>
      <c r="AE2729" s="9"/>
      <c r="AF2729" s="9"/>
      <c r="AG2729" s="9"/>
      <c r="AH2729" s="9"/>
      <c r="AI2729" s="9"/>
      <c r="AJ2729" s="9"/>
      <c r="AK2729" s="9"/>
      <c r="AL2729" s="9"/>
      <c r="AM2729" s="9"/>
      <c r="AN2729" s="9"/>
      <c r="AO2729" s="9"/>
      <c r="AP2729" s="9"/>
      <c r="AQ2729" s="9"/>
      <c r="AR2729" s="9"/>
      <c r="AS2729" s="9"/>
      <c r="AT2729" s="9"/>
      <c r="AU2729" s="9"/>
      <c r="AV2729" s="9"/>
      <c r="AW2729" s="9"/>
      <c r="AX2729" s="9"/>
      <c r="AY2729" s="9"/>
      <c r="AZ2729" s="9"/>
      <c r="BA2729" s="9"/>
      <c r="BB2729" s="9"/>
      <c r="BC2729" s="9"/>
      <c r="BD2729" s="9"/>
      <c r="BE2729" s="9"/>
      <c r="BF2729" s="9"/>
      <c r="BG2729" s="9"/>
      <c r="BH2729" s="9"/>
      <c r="BI2729" s="9"/>
      <c r="BJ2729" s="9"/>
      <c r="BK2729" s="9"/>
      <c r="BL2729" s="9"/>
      <c r="BM2729" s="9"/>
      <c r="BN2729" s="9"/>
      <c r="BO2729" s="9"/>
      <c r="BP2729" s="9"/>
      <c r="BQ2729" s="9"/>
      <c r="BR2729" s="9"/>
      <c r="BS2729" s="9"/>
      <c r="BT2729" s="9"/>
      <c r="BU2729" s="9"/>
      <c r="BV2729" s="9"/>
      <c r="BW2729" s="9"/>
      <c r="BX2729" s="9"/>
      <c r="BY2729" s="9"/>
      <c r="BZ2729" s="9"/>
      <c r="CA2729" s="9"/>
      <c r="CB2729" s="9"/>
      <c r="CC2729" s="9"/>
      <c r="CD2729" s="9"/>
      <c r="CE2729" s="9"/>
      <c r="CF2729" s="9"/>
      <c r="CG2729" s="9"/>
      <c r="CH2729" s="9"/>
      <c r="CI2729" s="9"/>
      <c r="CJ2729" s="9"/>
    </row>
    <row r="2730" spans="1:88" hidden="1">
      <c r="A2730" s="9"/>
      <c r="B2730" s="9"/>
      <c r="C2730" s="9"/>
      <c r="D2730" s="9"/>
      <c r="E2730" s="9"/>
      <c r="F2730" s="9"/>
      <c r="G2730" s="9"/>
      <c r="H2730" s="9"/>
      <c r="I2730" s="9"/>
      <c r="J2730" s="9"/>
      <c r="K2730" s="9"/>
      <c r="L2730" s="9"/>
      <c r="M2730" s="9"/>
      <c r="N2730" s="9"/>
      <c r="O2730" s="9"/>
      <c r="P2730" s="9"/>
      <c r="Q2730" s="9"/>
      <c r="R2730" s="9"/>
      <c r="S2730" s="9"/>
      <c r="T2730" s="9"/>
      <c r="U2730" s="9"/>
      <c r="V2730" s="9"/>
      <c r="W2730" s="9"/>
      <c r="X2730" s="9"/>
      <c r="Y2730" s="9"/>
      <c r="Z2730" s="9"/>
      <c r="AA2730" s="9"/>
      <c r="AB2730" s="9"/>
      <c r="AC2730" s="9"/>
      <c r="AD2730" s="9"/>
      <c r="AE2730" s="9"/>
      <c r="AF2730" s="9"/>
      <c r="AG2730" s="9"/>
      <c r="AH2730" s="9"/>
      <c r="AI2730" s="9"/>
      <c r="AJ2730" s="9"/>
      <c r="AK2730" s="9"/>
      <c r="AL2730" s="9"/>
      <c r="AM2730" s="9"/>
      <c r="AN2730" s="9"/>
      <c r="AO2730" s="9"/>
      <c r="AP2730" s="9"/>
      <c r="AQ2730" s="9"/>
      <c r="AR2730" s="9"/>
      <c r="AS2730" s="9"/>
      <c r="AT2730" s="9"/>
      <c r="AU2730" s="9"/>
      <c r="AV2730" s="9"/>
      <c r="AW2730" s="9"/>
      <c r="AX2730" s="9"/>
      <c r="AY2730" s="9"/>
      <c r="AZ2730" s="9"/>
      <c r="BA2730" s="9"/>
      <c r="BB2730" s="9"/>
      <c r="BC2730" s="9"/>
      <c r="BD2730" s="9"/>
      <c r="BE2730" s="9"/>
      <c r="BF2730" s="9"/>
      <c r="BG2730" s="9"/>
      <c r="BH2730" s="9"/>
      <c r="BI2730" s="9"/>
      <c r="BJ2730" s="9"/>
      <c r="BK2730" s="9"/>
      <c r="BL2730" s="9"/>
      <c r="BM2730" s="9"/>
      <c r="BN2730" s="9"/>
      <c r="BO2730" s="9"/>
      <c r="BP2730" s="9"/>
      <c r="BQ2730" s="9"/>
      <c r="BR2730" s="9"/>
      <c r="BS2730" s="9"/>
      <c r="BT2730" s="9"/>
      <c r="BU2730" s="9"/>
      <c r="BV2730" s="9"/>
      <c r="BW2730" s="9"/>
      <c r="BX2730" s="9"/>
      <c r="BY2730" s="9"/>
      <c r="BZ2730" s="9"/>
      <c r="CA2730" s="9"/>
      <c r="CB2730" s="9"/>
      <c r="CC2730" s="9"/>
      <c r="CD2730" s="9"/>
      <c r="CE2730" s="9"/>
      <c r="CF2730" s="9"/>
      <c r="CG2730" s="9"/>
      <c r="CH2730" s="9"/>
      <c r="CI2730" s="9"/>
      <c r="CJ2730" s="9"/>
    </row>
    <row r="2731" spans="1:88" hidden="1">
      <c r="A2731" s="9"/>
      <c r="B2731" s="9"/>
      <c r="C2731" s="9"/>
      <c r="D2731" s="9"/>
      <c r="E2731" s="9"/>
      <c r="F2731" s="9"/>
      <c r="G2731" s="9"/>
      <c r="H2731" s="9"/>
      <c r="I2731" s="9"/>
      <c r="J2731" s="9"/>
      <c r="K2731" s="9"/>
      <c r="L2731" s="9"/>
      <c r="M2731" s="9"/>
      <c r="N2731" s="9"/>
      <c r="O2731" s="9"/>
      <c r="P2731" s="9"/>
      <c r="Q2731" s="9"/>
      <c r="R2731" s="9"/>
      <c r="S2731" s="9"/>
      <c r="T2731" s="9"/>
      <c r="U2731" s="9"/>
      <c r="V2731" s="9"/>
      <c r="W2731" s="9"/>
      <c r="X2731" s="9"/>
      <c r="Y2731" s="9"/>
      <c r="Z2731" s="9"/>
      <c r="AA2731" s="9"/>
      <c r="AB2731" s="9"/>
      <c r="AC2731" s="9"/>
      <c r="AD2731" s="9"/>
      <c r="AE2731" s="9"/>
      <c r="AF2731" s="9"/>
      <c r="AG2731" s="9"/>
      <c r="AH2731" s="9"/>
      <c r="AI2731" s="9"/>
      <c r="AJ2731" s="9"/>
      <c r="AK2731" s="9"/>
      <c r="AL2731" s="9"/>
      <c r="AM2731" s="9"/>
      <c r="AN2731" s="9"/>
      <c r="AO2731" s="9"/>
      <c r="AP2731" s="9"/>
      <c r="AQ2731" s="9"/>
      <c r="AR2731" s="9"/>
      <c r="AS2731" s="9"/>
      <c r="AT2731" s="9"/>
      <c r="AU2731" s="9"/>
      <c r="AV2731" s="9"/>
      <c r="AW2731" s="9"/>
      <c r="AX2731" s="9"/>
      <c r="AY2731" s="9"/>
      <c r="AZ2731" s="9"/>
      <c r="BA2731" s="9"/>
      <c r="BB2731" s="9"/>
      <c r="BC2731" s="9"/>
      <c r="BD2731" s="9"/>
      <c r="BE2731" s="9"/>
      <c r="BF2731" s="9"/>
      <c r="BG2731" s="9"/>
      <c r="BH2731" s="9"/>
      <c r="BI2731" s="9"/>
      <c r="BJ2731" s="9"/>
      <c r="BK2731" s="9"/>
      <c r="BL2731" s="9"/>
      <c r="BM2731" s="9"/>
      <c r="BN2731" s="9"/>
      <c r="BO2731" s="9"/>
      <c r="BP2731" s="9"/>
      <c r="BQ2731" s="9"/>
      <c r="BR2731" s="9"/>
      <c r="BS2731" s="9"/>
      <c r="BT2731" s="9"/>
      <c r="BU2731" s="9"/>
      <c r="BV2731" s="9"/>
      <c r="BW2731" s="9"/>
      <c r="BX2731" s="9"/>
      <c r="BY2731" s="9"/>
      <c r="BZ2731" s="9"/>
      <c r="CA2731" s="9"/>
      <c r="CB2731" s="9"/>
      <c r="CC2731" s="9"/>
      <c r="CD2731" s="9"/>
      <c r="CE2731" s="9"/>
      <c r="CF2731" s="9"/>
      <c r="CG2731" s="9"/>
      <c r="CH2731" s="9"/>
      <c r="CI2731" s="9"/>
      <c r="CJ2731" s="9"/>
    </row>
    <row r="2732" spans="1:88" hidden="1">
      <c r="A2732" s="9"/>
      <c r="B2732" s="9"/>
      <c r="C2732" s="9"/>
      <c r="D2732" s="9"/>
      <c r="E2732" s="9"/>
      <c r="F2732" s="9"/>
      <c r="G2732" s="9"/>
      <c r="H2732" s="9"/>
      <c r="I2732" s="9"/>
      <c r="J2732" s="9"/>
      <c r="K2732" s="9"/>
      <c r="L2732" s="9"/>
      <c r="M2732" s="9"/>
      <c r="N2732" s="9"/>
      <c r="O2732" s="9"/>
      <c r="P2732" s="9"/>
      <c r="Q2732" s="9"/>
      <c r="R2732" s="9"/>
      <c r="S2732" s="9"/>
      <c r="T2732" s="9"/>
      <c r="U2732" s="9"/>
      <c r="V2732" s="9"/>
      <c r="W2732" s="9"/>
      <c r="X2732" s="9"/>
      <c r="Y2732" s="9"/>
      <c r="Z2732" s="9"/>
      <c r="AA2732" s="9"/>
      <c r="AB2732" s="9"/>
      <c r="AC2732" s="9"/>
      <c r="AD2732" s="9"/>
      <c r="AE2732" s="9"/>
      <c r="AF2732" s="9"/>
      <c r="AG2732" s="9"/>
      <c r="AH2732" s="9"/>
      <c r="AI2732" s="9"/>
      <c r="AJ2732" s="9"/>
      <c r="AK2732" s="9"/>
      <c r="AL2732" s="9"/>
      <c r="AM2732" s="9"/>
      <c r="AN2732" s="9"/>
      <c r="AO2732" s="9"/>
      <c r="AP2732" s="9"/>
      <c r="AQ2732" s="9"/>
      <c r="AR2732" s="9"/>
      <c r="AS2732" s="9"/>
      <c r="AT2732" s="9"/>
      <c r="AU2732" s="9"/>
      <c r="AV2732" s="9"/>
      <c r="AW2732" s="9"/>
      <c r="AX2732" s="9"/>
      <c r="AY2732" s="9"/>
      <c r="AZ2732" s="9"/>
      <c r="BA2732" s="9"/>
      <c r="BB2732" s="9"/>
      <c r="BC2732" s="9"/>
      <c r="BD2732" s="9"/>
      <c r="BE2732" s="9"/>
      <c r="BF2732" s="9"/>
      <c r="BG2732" s="9"/>
      <c r="BH2732" s="9"/>
      <c r="BI2732" s="9"/>
      <c r="BJ2732" s="9"/>
      <c r="BK2732" s="9"/>
      <c r="BL2732" s="9"/>
      <c r="BM2732" s="9"/>
      <c r="BN2732" s="9"/>
      <c r="BO2732" s="9"/>
      <c r="BP2732" s="9"/>
      <c r="BQ2732" s="9"/>
      <c r="BR2732" s="9"/>
      <c r="BS2732" s="9"/>
      <c r="BT2732" s="9"/>
      <c r="BU2732" s="9"/>
      <c r="BV2732" s="9"/>
      <c r="BW2732" s="9"/>
      <c r="BX2732" s="9"/>
      <c r="BY2732" s="9"/>
      <c r="BZ2732" s="9"/>
      <c r="CA2732" s="9"/>
      <c r="CB2732" s="9"/>
      <c r="CC2732" s="9"/>
      <c r="CD2732" s="9"/>
      <c r="CE2732" s="9"/>
      <c r="CF2732" s="9"/>
      <c r="CG2732" s="9"/>
      <c r="CH2732" s="9"/>
      <c r="CI2732" s="9"/>
      <c r="CJ2732" s="9"/>
    </row>
    <row r="2733" spans="1:88" hidden="1">
      <c r="A2733" s="9"/>
      <c r="B2733" s="9"/>
      <c r="C2733" s="9"/>
      <c r="D2733" s="9"/>
      <c r="E2733" s="9"/>
      <c r="F2733" s="9"/>
      <c r="G2733" s="9"/>
      <c r="H2733" s="9"/>
      <c r="I2733" s="9"/>
      <c r="J2733" s="9"/>
      <c r="K2733" s="9"/>
      <c r="L2733" s="9"/>
      <c r="M2733" s="9"/>
      <c r="N2733" s="9"/>
      <c r="O2733" s="9"/>
      <c r="P2733" s="9"/>
      <c r="Q2733" s="9"/>
      <c r="R2733" s="9"/>
      <c r="S2733" s="9"/>
      <c r="T2733" s="9"/>
      <c r="U2733" s="9"/>
      <c r="V2733" s="9"/>
      <c r="W2733" s="9"/>
      <c r="X2733" s="9"/>
      <c r="Y2733" s="9"/>
      <c r="Z2733" s="9"/>
      <c r="AA2733" s="9"/>
      <c r="AB2733" s="9"/>
      <c r="AC2733" s="9"/>
      <c r="AD2733" s="9"/>
      <c r="AE2733" s="9"/>
      <c r="AF2733" s="9"/>
      <c r="AG2733" s="9"/>
      <c r="AH2733" s="9"/>
      <c r="AI2733" s="9"/>
      <c r="AJ2733" s="9"/>
      <c r="AK2733" s="9"/>
      <c r="AL2733" s="9"/>
      <c r="AM2733" s="9"/>
      <c r="AN2733" s="9"/>
      <c r="AO2733" s="9"/>
      <c r="AP2733" s="9"/>
      <c r="AQ2733" s="9"/>
      <c r="AR2733" s="9"/>
      <c r="AS2733" s="9"/>
      <c r="AT2733" s="9"/>
      <c r="AU2733" s="9"/>
      <c r="AV2733" s="9"/>
      <c r="AW2733" s="9"/>
      <c r="AX2733" s="9"/>
      <c r="AY2733" s="9"/>
      <c r="AZ2733" s="9"/>
      <c r="BA2733" s="9"/>
      <c r="BB2733" s="9"/>
      <c r="BC2733" s="9"/>
      <c r="BD2733" s="9"/>
      <c r="BE2733" s="9"/>
      <c r="BF2733" s="9"/>
      <c r="BG2733" s="9"/>
      <c r="BH2733" s="9"/>
      <c r="BI2733" s="9"/>
      <c r="BJ2733" s="9"/>
      <c r="BK2733" s="9"/>
      <c r="BL2733" s="9"/>
      <c r="BM2733" s="9"/>
      <c r="BN2733" s="9"/>
      <c r="BO2733" s="9"/>
      <c r="BP2733" s="9"/>
      <c r="BQ2733" s="9"/>
      <c r="BR2733" s="9"/>
      <c r="BS2733" s="9"/>
      <c r="BT2733" s="9"/>
      <c r="BU2733" s="9"/>
      <c r="BV2733" s="9"/>
      <c r="BW2733" s="9"/>
      <c r="BX2733" s="9"/>
      <c r="BY2733" s="9"/>
      <c r="BZ2733" s="9"/>
      <c r="CA2733" s="9"/>
      <c r="CB2733" s="9"/>
      <c r="CC2733" s="9"/>
      <c r="CD2733" s="9"/>
      <c r="CE2733" s="9"/>
      <c r="CF2733" s="9"/>
      <c r="CG2733" s="9"/>
      <c r="CH2733" s="9"/>
      <c r="CI2733" s="9"/>
      <c r="CJ2733" s="9"/>
    </row>
    <row r="2734" spans="1:88" hidden="1">
      <c r="A2734" s="9"/>
      <c r="B2734" s="9"/>
      <c r="C2734" s="9"/>
      <c r="D2734" s="9"/>
      <c r="E2734" s="9"/>
      <c r="F2734" s="9"/>
      <c r="G2734" s="9"/>
      <c r="H2734" s="9"/>
      <c r="I2734" s="9"/>
      <c r="J2734" s="9"/>
      <c r="K2734" s="9"/>
      <c r="L2734" s="9"/>
      <c r="M2734" s="9"/>
      <c r="N2734" s="9"/>
      <c r="O2734" s="9"/>
      <c r="P2734" s="9"/>
      <c r="Q2734" s="9"/>
      <c r="R2734" s="9"/>
      <c r="S2734" s="9"/>
      <c r="T2734" s="9"/>
      <c r="U2734" s="9"/>
      <c r="V2734" s="9"/>
      <c r="W2734" s="9"/>
      <c r="X2734" s="9"/>
      <c r="Y2734" s="9"/>
      <c r="Z2734" s="9"/>
      <c r="AA2734" s="9"/>
      <c r="AB2734" s="9"/>
      <c r="AC2734" s="9"/>
      <c r="AD2734" s="9"/>
      <c r="AE2734" s="9"/>
      <c r="AF2734" s="9"/>
      <c r="AG2734" s="9"/>
      <c r="AH2734" s="9"/>
      <c r="AI2734" s="9"/>
      <c r="AJ2734" s="9"/>
      <c r="AK2734" s="9"/>
      <c r="AL2734" s="9"/>
      <c r="AM2734" s="9"/>
      <c r="AN2734" s="9"/>
      <c r="AO2734" s="9"/>
      <c r="AP2734" s="9"/>
      <c r="AQ2734" s="9"/>
      <c r="AR2734" s="9"/>
      <c r="AS2734" s="9"/>
      <c r="AT2734" s="9"/>
      <c r="AU2734" s="9"/>
      <c r="AV2734" s="9"/>
      <c r="AW2734" s="9"/>
      <c r="AX2734" s="9"/>
      <c r="AY2734" s="9"/>
      <c r="AZ2734" s="9"/>
      <c r="BA2734" s="9"/>
      <c r="BB2734" s="9"/>
      <c r="BC2734" s="9"/>
      <c r="BD2734" s="9"/>
      <c r="BE2734" s="9"/>
      <c r="BF2734" s="9"/>
      <c r="BG2734" s="9"/>
      <c r="BH2734" s="9"/>
      <c r="BI2734" s="9"/>
      <c r="BJ2734" s="9"/>
      <c r="BK2734" s="9"/>
      <c r="BL2734" s="9"/>
      <c r="BM2734" s="9"/>
      <c r="BN2734" s="9"/>
      <c r="BO2734" s="9"/>
      <c r="BP2734" s="9"/>
      <c r="BQ2734" s="9"/>
      <c r="BR2734" s="9"/>
      <c r="BS2734" s="9"/>
      <c r="BT2734" s="9"/>
      <c r="BU2734" s="9"/>
      <c r="BV2734" s="9"/>
      <c r="BW2734" s="9"/>
      <c r="BX2734" s="9"/>
      <c r="BY2734" s="9"/>
      <c r="BZ2734" s="9"/>
      <c r="CA2734" s="9"/>
      <c r="CB2734" s="9"/>
      <c r="CC2734" s="9"/>
      <c r="CD2734" s="9"/>
      <c r="CE2734" s="9"/>
      <c r="CF2734" s="9"/>
      <c r="CG2734" s="9"/>
      <c r="CH2734" s="9"/>
      <c r="CI2734" s="9"/>
      <c r="CJ2734" s="9"/>
    </row>
    <row r="2735" spans="1:88" hidden="1">
      <c r="A2735" s="9"/>
      <c r="B2735" s="9"/>
      <c r="C2735" s="9"/>
      <c r="D2735" s="9"/>
      <c r="E2735" s="9"/>
      <c r="F2735" s="9"/>
      <c r="G2735" s="9"/>
      <c r="H2735" s="9"/>
      <c r="I2735" s="9"/>
      <c r="J2735" s="9"/>
      <c r="K2735" s="9"/>
      <c r="L2735" s="9"/>
      <c r="M2735" s="9"/>
      <c r="N2735" s="9"/>
      <c r="O2735" s="9"/>
      <c r="P2735" s="9"/>
      <c r="Q2735" s="9"/>
      <c r="R2735" s="9"/>
      <c r="S2735" s="9"/>
      <c r="T2735" s="9"/>
      <c r="U2735" s="9"/>
      <c r="V2735" s="9"/>
      <c r="W2735" s="9"/>
      <c r="X2735" s="9"/>
      <c r="Y2735" s="9"/>
      <c r="Z2735" s="9"/>
      <c r="AA2735" s="9"/>
      <c r="AB2735" s="9"/>
      <c r="AC2735" s="9"/>
      <c r="AD2735" s="9"/>
      <c r="AE2735" s="9"/>
      <c r="AF2735" s="9"/>
      <c r="AG2735" s="9"/>
      <c r="AH2735" s="9"/>
      <c r="AI2735" s="9"/>
      <c r="AJ2735" s="9"/>
      <c r="AK2735" s="9"/>
      <c r="AL2735" s="9"/>
      <c r="AM2735" s="9"/>
      <c r="AN2735" s="9"/>
      <c r="AO2735" s="9"/>
      <c r="AP2735" s="9"/>
      <c r="AQ2735" s="9"/>
      <c r="AR2735" s="9"/>
      <c r="AS2735" s="9"/>
      <c r="AT2735" s="9"/>
      <c r="AU2735" s="9"/>
      <c r="AV2735" s="9"/>
      <c r="AW2735" s="9"/>
      <c r="AX2735" s="9"/>
      <c r="AY2735" s="9"/>
      <c r="AZ2735" s="9"/>
      <c r="BA2735" s="9"/>
      <c r="BB2735" s="9"/>
      <c r="BC2735" s="9"/>
      <c r="BD2735" s="9"/>
      <c r="BE2735" s="9"/>
      <c r="BF2735" s="9"/>
      <c r="BG2735" s="9"/>
      <c r="BH2735" s="9"/>
      <c r="BI2735" s="9"/>
      <c r="BJ2735" s="9"/>
      <c r="BK2735" s="9"/>
      <c r="BL2735" s="9"/>
      <c r="BM2735" s="9"/>
      <c r="BN2735" s="9"/>
      <c r="BO2735" s="9"/>
      <c r="BP2735" s="9"/>
      <c r="BQ2735" s="9"/>
      <c r="BR2735" s="9"/>
      <c r="BS2735" s="9"/>
      <c r="BT2735" s="9"/>
      <c r="BU2735" s="9"/>
      <c r="BV2735" s="9"/>
      <c r="BW2735" s="9"/>
      <c r="BX2735" s="9"/>
      <c r="BY2735" s="9"/>
      <c r="BZ2735" s="9"/>
      <c r="CA2735" s="9"/>
      <c r="CB2735" s="9"/>
      <c r="CC2735" s="9"/>
      <c r="CD2735" s="9"/>
      <c r="CE2735" s="9"/>
      <c r="CF2735" s="9"/>
      <c r="CG2735" s="9"/>
      <c r="CH2735" s="9"/>
      <c r="CI2735" s="9"/>
      <c r="CJ2735" s="9"/>
    </row>
    <row r="2736" spans="1:88" hidden="1">
      <c r="A2736" s="9"/>
      <c r="B2736" s="9"/>
      <c r="C2736" s="9"/>
      <c r="D2736" s="9"/>
      <c r="E2736" s="9"/>
      <c r="F2736" s="9"/>
      <c r="G2736" s="9"/>
      <c r="H2736" s="9"/>
      <c r="I2736" s="9"/>
      <c r="J2736" s="9"/>
      <c r="K2736" s="9"/>
      <c r="L2736" s="9"/>
      <c r="M2736" s="9"/>
      <c r="N2736" s="9"/>
      <c r="O2736" s="9"/>
      <c r="P2736" s="9"/>
      <c r="Q2736" s="9"/>
      <c r="R2736" s="9"/>
      <c r="S2736" s="9"/>
      <c r="T2736" s="9"/>
      <c r="U2736" s="9"/>
      <c r="V2736" s="9"/>
      <c r="W2736" s="9"/>
      <c r="X2736" s="9"/>
      <c r="Y2736" s="9"/>
      <c r="Z2736" s="9"/>
      <c r="AA2736" s="9"/>
      <c r="AB2736" s="9"/>
      <c r="AC2736" s="9"/>
      <c r="AD2736" s="9"/>
      <c r="AE2736" s="9"/>
      <c r="AF2736" s="9"/>
      <c r="AG2736" s="9"/>
      <c r="AH2736" s="9"/>
      <c r="AI2736" s="9"/>
      <c r="AJ2736" s="9"/>
      <c r="AK2736" s="9"/>
      <c r="AL2736" s="9"/>
      <c r="AM2736" s="9"/>
      <c r="AN2736" s="9"/>
      <c r="AO2736" s="9"/>
      <c r="AP2736" s="9"/>
      <c r="AQ2736" s="9"/>
      <c r="AR2736" s="9"/>
      <c r="AS2736" s="9"/>
      <c r="AT2736" s="9"/>
      <c r="AU2736" s="9"/>
      <c r="AV2736" s="9"/>
      <c r="AW2736" s="9"/>
      <c r="AX2736" s="9"/>
      <c r="AY2736" s="9"/>
      <c r="AZ2736" s="9"/>
      <c r="BA2736" s="9"/>
      <c r="BB2736" s="9"/>
      <c r="BC2736" s="9"/>
      <c r="BD2736" s="9"/>
      <c r="BE2736" s="9"/>
      <c r="BF2736" s="9"/>
      <c r="BG2736" s="9"/>
      <c r="BH2736" s="9"/>
      <c r="BI2736" s="9"/>
      <c r="BJ2736" s="9"/>
      <c r="BK2736" s="9"/>
      <c r="BL2736" s="9"/>
      <c r="BM2736" s="9"/>
      <c r="BN2736" s="9"/>
      <c r="BO2736" s="9"/>
      <c r="BP2736" s="9"/>
      <c r="BQ2736" s="9"/>
      <c r="BR2736" s="9"/>
      <c r="BS2736" s="9"/>
      <c r="BT2736" s="9"/>
      <c r="BU2736" s="9"/>
      <c r="BV2736" s="9"/>
      <c r="BW2736" s="9"/>
      <c r="BX2736" s="9"/>
      <c r="BY2736" s="9"/>
      <c r="BZ2736" s="9"/>
      <c r="CA2736" s="9"/>
      <c r="CB2736" s="9"/>
      <c r="CC2736" s="9"/>
      <c r="CD2736" s="9"/>
      <c r="CE2736" s="9"/>
      <c r="CF2736" s="9"/>
      <c r="CG2736" s="9"/>
      <c r="CH2736" s="9"/>
      <c r="CI2736" s="9"/>
      <c r="CJ2736" s="9"/>
    </row>
    <row r="2737" spans="1:88" hidden="1">
      <c r="A2737" s="9"/>
      <c r="B2737" s="9"/>
      <c r="C2737" s="9"/>
      <c r="D2737" s="9"/>
      <c r="E2737" s="9"/>
      <c r="F2737" s="9"/>
      <c r="G2737" s="9"/>
      <c r="H2737" s="9"/>
      <c r="I2737" s="9"/>
      <c r="J2737" s="9"/>
      <c r="K2737" s="9"/>
      <c r="L2737" s="9"/>
      <c r="M2737" s="9"/>
      <c r="N2737" s="9"/>
      <c r="O2737" s="9"/>
      <c r="P2737" s="9"/>
      <c r="Q2737" s="9"/>
      <c r="R2737" s="9"/>
      <c r="S2737" s="9"/>
      <c r="T2737" s="9"/>
      <c r="U2737" s="9"/>
      <c r="V2737" s="9"/>
      <c r="W2737" s="9"/>
      <c r="X2737" s="9"/>
      <c r="Y2737" s="9"/>
      <c r="Z2737" s="9"/>
      <c r="AA2737" s="9"/>
      <c r="AB2737" s="9"/>
      <c r="AC2737" s="9"/>
      <c r="AD2737" s="9"/>
      <c r="AE2737" s="9"/>
      <c r="AF2737" s="9"/>
      <c r="AG2737" s="9"/>
      <c r="AH2737" s="9"/>
      <c r="AI2737" s="9"/>
      <c r="AJ2737" s="9"/>
      <c r="AK2737" s="9"/>
      <c r="AL2737" s="9"/>
      <c r="AM2737" s="9"/>
      <c r="AN2737" s="9"/>
      <c r="AO2737" s="9"/>
      <c r="AP2737" s="9"/>
      <c r="AQ2737" s="9"/>
      <c r="AR2737" s="9"/>
      <c r="AS2737" s="9"/>
      <c r="AT2737" s="9"/>
      <c r="AU2737" s="9"/>
      <c r="AV2737" s="9"/>
      <c r="AW2737" s="9"/>
      <c r="AX2737" s="9"/>
      <c r="AY2737" s="9"/>
      <c r="AZ2737" s="9"/>
      <c r="BA2737" s="9"/>
      <c r="BB2737" s="9"/>
      <c r="BC2737" s="9"/>
      <c r="BD2737" s="9"/>
      <c r="BE2737" s="9"/>
      <c r="BF2737" s="9"/>
      <c r="BG2737" s="9"/>
      <c r="BH2737" s="9"/>
      <c r="BI2737" s="9"/>
      <c r="BJ2737" s="9"/>
      <c r="BK2737" s="9"/>
      <c r="BL2737" s="9"/>
      <c r="BM2737" s="9"/>
      <c r="BN2737" s="9"/>
      <c r="BO2737" s="9"/>
      <c r="BP2737" s="9"/>
      <c r="BQ2737" s="9"/>
      <c r="BR2737" s="9"/>
      <c r="BS2737" s="9"/>
      <c r="BT2737" s="9"/>
      <c r="BU2737" s="9"/>
      <c r="BV2737" s="9"/>
      <c r="BW2737" s="9"/>
      <c r="BX2737" s="9"/>
      <c r="BY2737" s="9"/>
      <c r="BZ2737" s="9"/>
      <c r="CA2737" s="9"/>
      <c r="CB2737" s="9"/>
      <c r="CC2737" s="9"/>
      <c r="CD2737" s="9"/>
      <c r="CE2737" s="9"/>
      <c r="CF2737" s="9"/>
      <c r="CG2737" s="9"/>
      <c r="CH2737" s="9"/>
      <c r="CI2737" s="9"/>
      <c r="CJ2737" s="9"/>
    </row>
    <row r="2738" spans="1:88" hidden="1">
      <c r="A2738" s="9"/>
      <c r="B2738" s="9"/>
      <c r="C2738" s="9"/>
      <c r="D2738" s="9"/>
      <c r="E2738" s="9"/>
      <c r="F2738" s="9"/>
      <c r="G2738" s="9"/>
      <c r="H2738" s="9"/>
      <c r="I2738" s="9"/>
      <c r="J2738" s="9"/>
      <c r="K2738" s="9"/>
      <c r="L2738" s="9"/>
      <c r="M2738" s="9"/>
      <c r="N2738" s="9"/>
      <c r="O2738" s="9"/>
      <c r="P2738" s="9"/>
      <c r="Q2738" s="9"/>
      <c r="R2738" s="9"/>
      <c r="S2738" s="9"/>
      <c r="T2738" s="9"/>
      <c r="U2738" s="9"/>
      <c r="V2738" s="9"/>
      <c r="W2738" s="9"/>
      <c r="X2738" s="9"/>
      <c r="Y2738" s="9"/>
      <c r="Z2738" s="9"/>
      <c r="AA2738" s="9"/>
      <c r="AB2738" s="9"/>
      <c r="AC2738" s="9"/>
      <c r="AD2738" s="9"/>
      <c r="AE2738" s="9"/>
      <c r="AF2738" s="9"/>
      <c r="AG2738" s="9"/>
      <c r="AH2738" s="9"/>
      <c r="AI2738" s="9"/>
      <c r="AJ2738" s="9"/>
      <c r="AK2738" s="9"/>
      <c r="AL2738" s="9"/>
      <c r="AM2738" s="9"/>
      <c r="AN2738" s="9"/>
      <c r="AO2738" s="9"/>
      <c r="AP2738" s="9"/>
      <c r="AQ2738" s="9"/>
      <c r="AR2738" s="9"/>
      <c r="AS2738" s="9"/>
      <c r="AT2738" s="9"/>
      <c r="AU2738" s="9"/>
      <c r="AV2738" s="9"/>
      <c r="AW2738" s="9"/>
      <c r="AX2738" s="9"/>
      <c r="AY2738" s="9"/>
      <c r="AZ2738" s="9"/>
      <c r="BA2738" s="9"/>
      <c r="BB2738" s="9"/>
      <c r="BC2738" s="9"/>
      <c r="BD2738" s="9"/>
      <c r="BE2738" s="9"/>
      <c r="BF2738" s="9"/>
      <c r="BG2738" s="9"/>
      <c r="BH2738" s="9"/>
      <c r="BI2738" s="9"/>
      <c r="BJ2738" s="9"/>
      <c r="BK2738" s="9"/>
      <c r="BL2738" s="9"/>
      <c r="BM2738" s="9"/>
      <c r="BN2738" s="9"/>
      <c r="BO2738" s="9"/>
      <c r="BP2738" s="9"/>
      <c r="BQ2738" s="9"/>
      <c r="BR2738" s="9"/>
      <c r="BS2738" s="9"/>
      <c r="BT2738" s="9"/>
      <c r="BU2738" s="9"/>
      <c r="BV2738" s="9"/>
      <c r="BW2738" s="9"/>
      <c r="BX2738" s="9"/>
      <c r="BY2738" s="9"/>
      <c r="BZ2738" s="9"/>
      <c r="CA2738" s="9"/>
      <c r="CB2738" s="9"/>
      <c r="CC2738" s="9"/>
      <c r="CD2738" s="9"/>
      <c r="CE2738" s="9"/>
      <c r="CF2738" s="9"/>
      <c r="CG2738" s="9"/>
      <c r="CH2738" s="9"/>
      <c r="CI2738" s="9"/>
      <c r="CJ2738" s="9"/>
    </row>
    <row r="2739" spans="1:88" hidden="1">
      <c r="A2739" s="9"/>
      <c r="B2739" s="9"/>
      <c r="C2739" s="9"/>
      <c r="D2739" s="9"/>
      <c r="E2739" s="9"/>
      <c r="F2739" s="9"/>
      <c r="G2739" s="9"/>
      <c r="H2739" s="9"/>
      <c r="I2739" s="9"/>
      <c r="J2739" s="9"/>
      <c r="K2739" s="9"/>
      <c r="L2739" s="9"/>
      <c r="M2739" s="9"/>
      <c r="N2739" s="9"/>
      <c r="O2739" s="9"/>
      <c r="P2739" s="9"/>
      <c r="Q2739" s="9"/>
      <c r="R2739" s="9"/>
      <c r="S2739" s="9"/>
      <c r="T2739" s="9"/>
      <c r="U2739" s="9"/>
      <c r="V2739" s="9"/>
      <c r="W2739" s="9"/>
      <c r="X2739" s="9"/>
      <c r="Y2739" s="9"/>
      <c r="Z2739" s="9"/>
      <c r="AA2739" s="9"/>
      <c r="AB2739" s="9"/>
      <c r="AC2739" s="9"/>
      <c r="AD2739" s="9"/>
      <c r="AE2739" s="9"/>
      <c r="AF2739" s="9"/>
      <c r="AG2739" s="9"/>
      <c r="AH2739" s="9"/>
      <c r="AI2739" s="9"/>
      <c r="AJ2739" s="9"/>
      <c r="AK2739" s="9"/>
      <c r="AL2739" s="9"/>
      <c r="AM2739" s="9"/>
      <c r="AN2739" s="9"/>
      <c r="AO2739" s="9"/>
      <c r="AP2739" s="9"/>
      <c r="AQ2739" s="9"/>
      <c r="AR2739" s="9"/>
      <c r="AS2739" s="9"/>
      <c r="AT2739" s="9"/>
      <c r="AU2739" s="9"/>
      <c r="AV2739" s="9"/>
      <c r="AW2739" s="9"/>
      <c r="AX2739" s="9"/>
      <c r="AY2739" s="9"/>
      <c r="AZ2739" s="9"/>
      <c r="BA2739" s="9"/>
      <c r="BB2739" s="9"/>
      <c r="BC2739" s="9"/>
      <c r="BD2739" s="9"/>
      <c r="BE2739" s="9"/>
      <c r="BF2739" s="9"/>
      <c r="BG2739" s="9"/>
      <c r="BH2739" s="9"/>
      <c r="BI2739" s="9"/>
      <c r="BJ2739" s="9"/>
      <c r="BK2739" s="9"/>
      <c r="BL2739" s="9"/>
      <c r="BM2739" s="9"/>
      <c r="BN2739" s="9"/>
      <c r="BO2739" s="9"/>
      <c r="BP2739" s="9"/>
      <c r="BQ2739" s="9"/>
      <c r="BR2739" s="9"/>
      <c r="BS2739" s="9"/>
      <c r="BT2739" s="9"/>
      <c r="BU2739" s="9"/>
      <c r="BV2739" s="9"/>
      <c r="BW2739" s="9"/>
      <c r="BX2739" s="9"/>
      <c r="BY2739" s="9"/>
      <c r="BZ2739" s="9"/>
      <c r="CA2739" s="9"/>
      <c r="CB2739" s="9"/>
      <c r="CC2739" s="9"/>
      <c r="CD2739" s="9"/>
      <c r="CE2739" s="9"/>
      <c r="CF2739" s="9"/>
      <c r="CG2739" s="9"/>
      <c r="CH2739" s="9"/>
      <c r="CI2739" s="9"/>
      <c r="CJ2739" s="9"/>
    </row>
    <row r="2740" spans="1:88" hidden="1">
      <c r="A2740" s="9"/>
      <c r="B2740" s="9"/>
      <c r="C2740" s="9"/>
      <c r="D2740" s="9"/>
      <c r="E2740" s="9"/>
      <c r="F2740" s="9"/>
      <c r="G2740" s="9"/>
      <c r="H2740" s="9"/>
      <c r="I2740" s="9"/>
      <c r="J2740" s="9"/>
      <c r="K2740" s="9"/>
      <c r="L2740" s="9"/>
      <c r="M2740" s="9"/>
      <c r="N2740" s="9"/>
      <c r="O2740" s="9"/>
      <c r="P2740" s="9"/>
      <c r="Q2740" s="9"/>
      <c r="R2740" s="9"/>
      <c r="S2740" s="9"/>
      <c r="T2740" s="9"/>
      <c r="U2740" s="9"/>
      <c r="V2740" s="9"/>
      <c r="W2740" s="9"/>
      <c r="X2740" s="9"/>
      <c r="Y2740" s="9"/>
      <c r="Z2740" s="9"/>
      <c r="AA2740" s="9"/>
      <c r="AB2740" s="9"/>
      <c r="AC2740" s="9"/>
      <c r="AD2740" s="9"/>
      <c r="AE2740" s="9"/>
      <c r="AF2740" s="9"/>
      <c r="AG2740" s="9"/>
      <c r="AH2740" s="9"/>
      <c r="AI2740" s="9"/>
      <c r="AJ2740" s="9"/>
      <c r="AK2740" s="9"/>
      <c r="AL2740" s="9"/>
      <c r="AM2740" s="9"/>
      <c r="AN2740" s="9"/>
      <c r="AO2740" s="9"/>
      <c r="AP2740" s="9"/>
      <c r="AQ2740" s="9"/>
      <c r="AR2740" s="9"/>
      <c r="AS2740" s="9"/>
      <c r="AT2740" s="9"/>
      <c r="AU2740" s="9"/>
      <c r="AV2740" s="9"/>
      <c r="AW2740" s="9"/>
      <c r="AX2740" s="9"/>
      <c r="AY2740" s="9"/>
      <c r="AZ2740" s="9"/>
      <c r="BA2740" s="9"/>
      <c r="BB2740" s="9"/>
      <c r="BC2740" s="9"/>
      <c r="BD2740" s="9"/>
      <c r="BE2740" s="9"/>
      <c r="BF2740" s="9"/>
      <c r="BG2740" s="9"/>
      <c r="BH2740" s="9"/>
      <c r="BI2740" s="9"/>
      <c r="BJ2740" s="9"/>
      <c r="BK2740" s="9"/>
      <c r="BL2740" s="9"/>
      <c r="BM2740" s="9"/>
      <c r="BN2740" s="9"/>
      <c r="BO2740" s="9"/>
      <c r="BP2740" s="9"/>
      <c r="BQ2740" s="9"/>
      <c r="BR2740" s="9"/>
      <c r="BS2740" s="9"/>
      <c r="BT2740" s="9"/>
      <c r="BU2740" s="9"/>
      <c r="BV2740" s="9"/>
      <c r="BW2740" s="9"/>
      <c r="BX2740" s="9"/>
      <c r="BY2740" s="9"/>
      <c r="BZ2740" s="9"/>
      <c r="CA2740" s="9"/>
      <c r="CB2740" s="9"/>
      <c r="CC2740" s="9"/>
      <c r="CD2740" s="9"/>
      <c r="CE2740" s="9"/>
      <c r="CF2740" s="9"/>
      <c r="CG2740" s="9"/>
      <c r="CH2740" s="9"/>
      <c r="CI2740" s="9"/>
      <c r="CJ2740" s="9"/>
    </row>
    <row r="2741" spans="1:88" hidden="1">
      <c r="A2741" s="9"/>
      <c r="B2741" s="9"/>
      <c r="C2741" s="9"/>
      <c r="D2741" s="9"/>
      <c r="E2741" s="9"/>
      <c r="F2741" s="9"/>
      <c r="G2741" s="9"/>
      <c r="H2741" s="9"/>
      <c r="I2741" s="9"/>
      <c r="J2741" s="9"/>
      <c r="K2741" s="9"/>
      <c r="L2741" s="9"/>
      <c r="M2741" s="9"/>
      <c r="N2741" s="9"/>
      <c r="O2741" s="9"/>
      <c r="P2741" s="9"/>
      <c r="Q2741" s="9"/>
      <c r="R2741" s="9"/>
      <c r="S2741" s="9"/>
      <c r="T2741" s="9"/>
      <c r="U2741" s="9"/>
      <c r="V2741" s="9"/>
      <c r="W2741" s="9"/>
      <c r="X2741" s="9"/>
      <c r="Y2741" s="9"/>
      <c r="Z2741" s="9"/>
      <c r="AA2741" s="9"/>
      <c r="AB2741" s="9"/>
      <c r="AC2741" s="9"/>
      <c r="AD2741" s="9"/>
      <c r="AE2741" s="9"/>
      <c r="AF2741" s="9"/>
      <c r="AG2741" s="9"/>
      <c r="AH2741" s="9"/>
      <c r="AI2741" s="9"/>
      <c r="AJ2741" s="9"/>
      <c r="AK2741" s="9"/>
      <c r="AL2741" s="9"/>
      <c r="AM2741" s="9"/>
      <c r="AN2741" s="9"/>
      <c r="AO2741" s="9"/>
      <c r="AP2741" s="9"/>
      <c r="AQ2741" s="9"/>
      <c r="AR2741" s="9"/>
      <c r="AS2741" s="9"/>
      <c r="AT2741" s="9"/>
      <c r="AU2741" s="9"/>
      <c r="AV2741" s="9"/>
      <c r="AW2741" s="9"/>
      <c r="AX2741" s="9"/>
      <c r="AY2741" s="9"/>
      <c r="AZ2741" s="9"/>
      <c r="BA2741" s="9"/>
      <c r="BB2741" s="9"/>
      <c r="BC2741" s="9"/>
      <c r="BD2741" s="9"/>
      <c r="BE2741" s="9"/>
      <c r="BF2741" s="9"/>
      <c r="BG2741" s="9"/>
      <c r="BH2741" s="9"/>
      <c r="BI2741" s="9"/>
      <c r="BJ2741" s="9"/>
      <c r="BK2741" s="9"/>
      <c r="BL2741" s="9"/>
      <c r="BM2741" s="9"/>
      <c r="BN2741" s="9"/>
      <c r="BO2741" s="9"/>
      <c r="BP2741" s="9"/>
      <c r="BQ2741" s="9"/>
      <c r="BR2741" s="9"/>
      <c r="BS2741" s="9"/>
      <c r="BT2741" s="9"/>
      <c r="BU2741" s="9"/>
      <c r="BV2741" s="9"/>
      <c r="BW2741" s="9"/>
      <c r="BX2741" s="9"/>
      <c r="BY2741" s="9"/>
      <c r="BZ2741" s="9"/>
      <c r="CA2741" s="9"/>
      <c r="CB2741" s="9"/>
      <c r="CC2741" s="9"/>
      <c r="CD2741" s="9"/>
      <c r="CE2741" s="9"/>
      <c r="CF2741" s="9"/>
      <c r="CG2741" s="9"/>
      <c r="CH2741" s="9"/>
      <c r="CI2741" s="9"/>
      <c r="CJ2741" s="9"/>
    </row>
    <row r="2742" spans="1:88" hidden="1">
      <c r="A2742" s="9"/>
      <c r="B2742" s="9"/>
      <c r="C2742" s="9"/>
      <c r="D2742" s="9"/>
      <c r="E2742" s="9"/>
      <c r="F2742" s="9"/>
      <c r="G2742" s="9"/>
      <c r="H2742" s="9"/>
      <c r="I2742" s="9"/>
      <c r="J2742" s="9"/>
      <c r="K2742" s="9"/>
      <c r="L2742" s="9"/>
      <c r="M2742" s="9"/>
      <c r="N2742" s="9"/>
      <c r="O2742" s="9"/>
      <c r="P2742" s="9"/>
      <c r="Q2742" s="9"/>
      <c r="R2742" s="9"/>
      <c r="S2742" s="9"/>
      <c r="T2742" s="9"/>
      <c r="U2742" s="9"/>
      <c r="V2742" s="9"/>
      <c r="W2742" s="9"/>
      <c r="X2742" s="9"/>
      <c r="Y2742" s="9"/>
      <c r="Z2742" s="9"/>
      <c r="AA2742" s="9"/>
      <c r="AB2742" s="9"/>
      <c r="AC2742" s="9"/>
      <c r="AD2742" s="9"/>
      <c r="AE2742" s="9"/>
      <c r="AF2742" s="9"/>
      <c r="AG2742" s="9"/>
      <c r="AH2742" s="9"/>
      <c r="AI2742" s="9"/>
      <c r="AJ2742" s="9"/>
      <c r="AK2742" s="9"/>
      <c r="AL2742" s="9"/>
      <c r="AM2742" s="9"/>
      <c r="AN2742" s="9"/>
      <c r="AO2742" s="9"/>
      <c r="AP2742" s="9"/>
      <c r="AQ2742" s="9"/>
      <c r="AR2742" s="9"/>
      <c r="AS2742" s="9"/>
      <c r="AT2742" s="9"/>
      <c r="AU2742" s="9"/>
      <c r="AV2742" s="9"/>
      <c r="AW2742" s="9"/>
      <c r="AX2742" s="9"/>
      <c r="AY2742" s="9"/>
      <c r="AZ2742" s="9"/>
      <c r="BA2742" s="9"/>
      <c r="BB2742" s="9"/>
      <c r="BC2742" s="9"/>
      <c r="BD2742" s="9"/>
      <c r="BE2742" s="9"/>
      <c r="BF2742" s="9"/>
      <c r="BG2742" s="9"/>
      <c r="BH2742" s="9"/>
      <c r="BI2742" s="9"/>
      <c r="BJ2742" s="9"/>
      <c r="BK2742" s="9"/>
      <c r="BL2742" s="9"/>
      <c r="BM2742" s="9"/>
      <c r="BN2742" s="9"/>
      <c r="BO2742" s="9"/>
      <c r="BP2742" s="9"/>
      <c r="BQ2742" s="9"/>
      <c r="BR2742" s="9"/>
      <c r="BS2742" s="9"/>
      <c r="BT2742" s="9"/>
      <c r="BU2742" s="9"/>
      <c r="BV2742" s="9"/>
      <c r="BW2742" s="9"/>
      <c r="BX2742" s="9"/>
      <c r="BY2742" s="9"/>
      <c r="BZ2742" s="9"/>
      <c r="CA2742" s="9"/>
      <c r="CB2742" s="9"/>
      <c r="CC2742" s="9"/>
      <c r="CD2742" s="9"/>
      <c r="CE2742" s="9"/>
      <c r="CF2742" s="9"/>
      <c r="CG2742" s="9"/>
      <c r="CH2742" s="9"/>
      <c r="CI2742" s="9"/>
      <c r="CJ2742" s="9"/>
    </row>
    <row r="2743" spans="1:88" hidden="1">
      <c r="A2743" s="9"/>
      <c r="B2743" s="9"/>
      <c r="C2743" s="9"/>
      <c r="D2743" s="9"/>
      <c r="E2743" s="9"/>
      <c r="F2743" s="9"/>
      <c r="G2743" s="9"/>
      <c r="H2743" s="9"/>
      <c r="I2743" s="9"/>
      <c r="J2743" s="9"/>
      <c r="K2743" s="9"/>
      <c r="L2743" s="9"/>
      <c r="M2743" s="9"/>
      <c r="N2743" s="9"/>
      <c r="O2743" s="9"/>
      <c r="P2743" s="9"/>
      <c r="Q2743" s="9"/>
      <c r="R2743" s="9"/>
      <c r="S2743" s="9"/>
      <c r="T2743" s="9"/>
      <c r="U2743" s="9"/>
      <c r="V2743" s="9"/>
      <c r="W2743" s="9"/>
      <c r="X2743" s="9"/>
      <c r="Y2743" s="9"/>
      <c r="Z2743" s="9"/>
      <c r="AA2743" s="9"/>
      <c r="AB2743" s="9"/>
      <c r="AC2743" s="9"/>
      <c r="AD2743" s="9"/>
      <c r="AE2743" s="9"/>
      <c r="AF2743" s="9"/>
      <c r="AG2743" s="9"/>
      <c r="AH2743" s="9"/>
      <c r="AI2743" s="9"/>
      <c r="AJ2743" s="9"/>
      <c r="AK2743" s="9"/>
      <c r="AL2743" s="9"/>
      <c r="AM2743" s="9"/>
      <c r="AN2743" s="9"/>
      <c r="AO2743" s="9"/>
      <c r="AP2743" s="9"/>
      <c r="AQ2743" s="9"/>
      <c r="AR2743" s="9"/>
      <c r="AS2743" s="9"/>
      <c r="AT2743" s="9"/>
      <c r="AU2743" s="9"/>
      <c r="AV2743" s="9"/>
      <c r="AW2743" s="9"/>
      <c r="AX2743" s="9"/>
      <c r="AY2743" s="9"/>
      <c r="AZ2743" s="9"/>
      <c r="BA2743" s="9"/>
      <c r="BB2743" s="9"/>
      <c r="BC2743" s="9"/>
      <c r="BD2743" s="9"/>
      <c r="BE2743" s="9"/>
      <c r="BF2743" s="9"/>
      <c r="BG2743" s="9"/>
      <c r="BH2743" s="9"/>
      <c r="BI2743" s="9"/>
      <c r="BJ2743" s="9"/>
      <c r="BK2743" s="9"/>
      <c r="BL2743" s="9"/>
      <c r="BM2743" s="9"/>
      <c r="BN2743" s="9"/>
      <c r="BO2743" s="9"/>
      <c r="BP2743" s="9"/>
      <c r="BQ2743" s="9"/>
      <c r="BR2743" s="9"/>
      <c r="BS2743" s="9"/>
      <c r="BT2743" s="9"/>
      <c r="BU2743" s="9"/>
      <c r="BV2743" s="9"/>
      <c r="BW2743" s="9"/>
      <c r="BX2743" s="9"/>
      <c r="BY2743" s="9"/>
      <c r="BZ2743" s="9"/>
      <c r="CA2743" s="9"/>
      <c r="CB2743" s="9"/>
      <c r="CC2743" s="9"/>
      <c r="CD2743" s="9"/>
      <c r="CE2743" s="9"/>
      <c r="CF2743" s="9"/>
      <c r="CG2743" s="9"/>
      <c r="CH2743" s="9"/>
      <c r="CI2743" s="9"/>
      <c r="CJ2743" s="9"/>
    </row>
    <row r="2744" spans="1:88" hidden="1">
      <c r="A2744" s="9"/>
      <c r="B2744" s="9"/>
      <c r="C2744" s="9"/>
      <c r="D2744" s="9"/>
      <c r="E2744" s="9"/>
      <c r="F2744" s="9"/>
      <c r="G2744" s="9"/>
      <c r="H2744" s="9"/>
      <c r="I2744" s="9"/>
      <c r="J2744" s="9"/>
      <c r="K2744" s="9"/>
      <c r="L2744" s="9"/>
      <c r="M2744" s="9"/>
      <c r="N2744" s="9"/>
      <c r="O2744" s="9"/>
      <c r="P2744" s="9"/>
      <c r="Q2744" s="9"/>
      <c r="R2744" s="9"/>
      <c r="S2744" s="9"/>
      <c r="T2744" s="9"/>
      <c r="U2744" s="9"/>
      <c r="V2744" s="9"/>
      <c r="W2744" s="9"/>
      <c r="X2744" s="9"/>
      <c r="Y2744" s="9"/>
      <c r="Z2744" s="9"/>
      <c r="AA2744" s="9"/>
      <c r="AB2744" s="9"/>
      <c r="AC2744" s="9"/>
      <c r="AD2744" s="9"/>
      <c r="AE2744" s="9"/>
      <c r="AF2744" s="9"/>
      <c r="AG2744" s="9"/>
      <c r="AH2744" s="9"/>
      <c r="AI2744" s="9"/>
      <c r="AJ2744" s="9"/>
      <c r="AK2744" s="9"/>
      <c r="AL2744" s="9"/>
      <c r="AM2744" s="9"/>
      <c r="AN2744" s="9"/>
      <c r="AO2744" s="9"/>
      <c r="AP2744" s="9"/>
      <c r="AQ2744" s="9"/>
      <c r="AR2744" s="9"/>
      <c r="AS2744" s="9"/>
      <c r="AT2744" s="9"/>
      <c r="AU2744" s="9"/>
      <c r="AV2744" s="9"/>
      <c r="AW2744" s="9"/>
      <c r="AX2744" s="9"/>
      <c r="AY2744" s="9"/>
      <c r="AZ2744" s="9"/>
      <c r="BA2744" s="9"/>
      <c r="BB2744" s="9"/>
      <c r="BC2744" s="9"/>
      <c r="BD2744" s="9"/>
      <c r="BE2744" s="9"/>
      <c r="BF2744" s="9"/>
      <c r="BG2744" s="9"/>
      <c r="BH2744" s="9"/>
      <c r="BI2744" s="9"/>
      <c r="BJ2744" s="9"/>
      <c r="BK2744" s="9"/>
      <c r="BL2744" s="9"/>
      <c r="BM2744" s="9"/>
      <c r="BN2744" s="9"/>
      <c r="BO2744" s="9"/>
      <c r="BP2744" s="9"/>
      <c r="BQ2744" s="9"/>
      <c r="BR2744" s="9"/>
      <c r="BS2744" s="9"/>
      <c r="BT2744" s="9"/>
      <c r="BU2744" s="9"/>
      <c r="BV2744" s="9"/>
      <c r="BW2744" s="9"/>
      <c r="BX2744" s="9"/>
      <c r="BY2744" s="9"/>
      <c r="BZ2744" s="9"/>
      <c r="CA2744" s="9"/>
      <c r="CB2744" s="9"/>
      <c r="CC2744" s="9"/>
      <c r="CD2744" s="9"/>
      <c r="CE2744" s="9"/>
      <c r="CF2744" s="9"/>
      <c r="CG2744" s="9"/>
      <c r="CH2744" s="9"/>
      <c r="CI2744" s="9"/>
      <c r="CJ2744" s="9"/>
    </row>
    <row r="2745" spans="1:88" hidden="1">
      <c r="A2745" s="9"/>
      <c r="B2745" s="9"/>
      <c r="C2745" s="9"/>
      <c r="D2745" s="9"/>
      <c r="E2745" s="9"/>
      <c r="F2745" s="9"/>
      <c r="G2745" s="9"/>
      <c r="H2745" s="9"/>
      <c r="I2745" s="9"/>
      <c r="J2745" s="9"/>
      <c r="K2745" s="9"/>
      <c r="L2745" s="9"/>
      <c r="M2745" s="9"/>
      <c r="N2745" s="9"/>
      <c r="O2745" s="9"/>
      <c r="P2745" s="9"/>
      <c r="Q2745" s="9"/>
      <c r="R2745" s="9"/>
      <c r="S2745" s="9"/>
      <c r="T2745" s="9"/>
      <c r="U2745" s="9"/>
      <c r="V2745" s="9"/>
      <c r="W2745" s="9"/>
      <c r="X2745" s="9"/>
      <c r="Y2745" s="9"/>
      <c r="Z2745" s="9"/>
      <c r="AA2745" s="9"/>
      <c r="AB2745" s="9"/>
      <c r="AC2745" s="9"/>
      <c r="AD2745" s="9"/>
      <c r="AE2745" s="9"/>
      <c r="AF2745" s="9"/>
      <c r="AG2745" s="9"/>
      <c r="AH2745" s="9"/>
      <c r="AI2745" s="9"/>
      <c r="AJ2745" s="9"/>
      <c r="AK2745" s="9"/>
      <c r="AL2745" s="9"/>
      <c r="AM2745" s="9"/>
      <c r="AN2745" s="9"/>
      <c r="AO2745" s="9"/>
      <c r="AP2745" s="9"/>
      <c r="AQ2745" s="9"/>
      <c r="AR2745" s="9"/>
      <c r="AS2745" s="9"/>
      <c r="AT2745" s="9"/>
      <c r="AU2745" s="9"/>
      <c r="AV2745" s="9"/>
      <c r="AW2745" s="9"/>
      <c r="AX2745" s="9"/>
      <c r="AY2745" s="9"/>
      <c r="AZ2745" s="9"/>
      <c r="BA2745" s="9"/>
      <c r="BB2745" s="9"/>
      <c r="BC2745" s="9"/>
      <c r="BD2745" s="9"/>
      <c r="BE2745" s="9"/>
      <c r="BF2745" s="9"/>
      <c r="BG2745" s="9"/>
      <c r="BH2745" s="9"/>
      <c r="BI2745" s="9"/>
      <c r="BJ2745" s="9"/>
      <c r="BK2745" s="9"/>
      <c r="BL2745" s="9"/>
      <c r="BM2745" s="9"/>
      <c r="BN2745" s="9"/>
      <c r="BO2745" s="9"/>
      <c r="BP2745" s="9"/>
      <c r="BQ2745" s="9"/>
      <c r="BR2745" s="9"/>
      <c r="BS2745" s="9"/>
      <c r="BT2745" s="9"/>
      <c r="BU2745" s="9"/>
      <c r="BV2745" s="9"/>
      <c r="BW2745" s="9"/>
      <c r="BX2745" s="9"/>
      <c r="BY2745" s="9"/>
      <c r="BZ2745" s="9"/>
      <c r="CA2745" s="9"/>
      <c r="CB2745" s="9"/>
      <c r="CC2745" s="9"/>
      <c r="CD2745" s="9"/>
      <c r="CE2745" s="9"/>
      <c r="CF2745" s="9"/>
      <c r="CG2745" s="9"/>
      <c r="CH2745" s="9"/>
      <c r="CI2745" s="9"/>
      <c r="CJ2745" s="9"/>
    </row>
    <row r="2746" spans="1:88" hidden="1">
      <c r="A2746" s="9"/>
      <c r="B2746" s="9"/>
      <c r="C2746" s="9"/>
      <c r="D2746" s="9"/>
      <c r="E2746" s="9"/>
      <c r="F2746" s="9"/>
      <c r="G2746" s="9"/>
      <c r="H2746" s="9"/>
      <c r="I2746" s="9"/>
      <c r="J2746" s="9"/>
      <c r="K2746" s="9"/>
      <c r="L2746" s="9"/>
      <c r="M2746" s="9"/>
      <c r="N2746" s="9"/>
      <c r="O2746" s="9"/>
      <c r="P2746" s="9"/>
      <c r="Q2746" s="9"/>
      <c r="R2746" s="9"/>
      <c r="S2746" s="9"/>
      <c r="T2746" s="9"/>
      <c r="U2746" s="9"/>
      <c r="V2746" s="9"/>
      <c r="W2746" s="9"/>
      <c r="X2746" s="9"/>
      <c r="Y2746" s="9"/>
      <c r="Z2746" s="9"/>
      <c r="AA2746" s="9"/>
      <c r="AB2746" s="9"/>
      <c r="AC2746" s="9"/>
      <c r="AD2746" s="9"/>
      <c r="AE2746" s="9"/>
      <c r="AF2746" s="9"/>
      <c r="AG2746" s="9"/>
      <c r="AH2746" s="9"/>
      <c r="AI2746" s="9"/>
      <c r="AJ2746" s="9"/>
      <c r="AK2746" s="9"/>
      <c r="AL2746" s="9"/>
      <c r="AM2746" s="9"/>
      <c r="AN2746" s="9"/>
      <c r="AO2746" s="9"/>
      <c r="AP2746" s="9"/>
      <c r="AQ2746" s="9"/>
      <c r="AR2746" s="9"/>
      <c r="AS2746" s="9"/>
      <c r="AT2746" s="9"/>
      <c r="AU2746" s="9"/>
      <c r="AV2746" s="9"/>
      <c r="AW2746" s="9"/>
      <c r="AX2746" s="9"/>
      <c r="AY2746" s="9"/>
      <c r="AZ2746" s="9"/>
      <c r="BA2746" s="9"/>
      <c r="BB2746" s="9"/>
      <c r="BC2746" s="9"/>
      <c r="BD2746" s="9"/>
      <c r="BE2746" s="9"/>
      <c r="BF2746" s="9"/>
      <c r="BG2746" s="9"/>
      <c r="BH2746" s="9"/>
      <c r="BI2746" s="9"/>
      <c r="BJ2746" s="9"/>
      <c r="BK2746" s="9"/>
      <c r="BL2746" s="9"/>
      <c r="BM2746" s="9"/>
      <c r="BN2746" s="9"/>
      <c r="BO2746" s="9"/>
      <c r="BP2746" s="9"/>
      <c r="BQ2746" s="9"/>
      <c r="BR2746" s="9"/>
      <c r="BS2746" s="9"/>
      <c r="BT2746" s="9"/>
      <c r="BU2746" s="9"/>
      <c r="BV2746" s="9"/>
      <c r="BW2746" s="9"/>
      <c r="BX2746" s="9"/>
      <c r="BY2746" s="9"/>
      <c r="BZ2746" s="9"/>
      <c r="CA2746" s="9"/>
      <c r="CB2746" s="9"/>
      <c r="CC2746" s="9"/>
      <c r="CD2746" s="9"/>
      <c r="CE2746" s="9"/>
      <c r="CF2746" s="9"/>
      <c r="CG2746" s="9"/>
      <c r="CH2746" s="9"/>
      <c r="CI2746" s="9"/>
      <c r="CJ2746" s="9"/>
    </row>
    <row r="2747" spans="1:88" hidden="1">
      <c r="A2747" s="9"/>
      <c r="B2747" s="9"/>
      <c r="C2747" s="9"/>
      <c r="D2747" s="9"/>
      <c r="E2747" s="9"/>
      <c r="F2747" s="9"/>
      <c r="G2747" s="9"/>
      <c r="H2747" s="9"/>
      <c r="I2747" s="9"/>
      <c r="J2747" s="9"/>
      <c r="K2747" s="9"/>
      <c r="L2747" s="9"/>
      <c r="M2747" s="9"/>
      <c r="N2747" s="9"/>
      <c r="O2747" s="9"/>
      <c r="P2747" s="9"/>
      <c r="Q2747" s="9"/>
      <c r="R2747" s="9"/>
      <c r="S2747" s="9"/>
      <c r="T2747" s="9"/>
      <c r="U2747" s="9"/>
      <c r="V2747" s="9"/>
      <c r="W2747" s="9"/>
      <c r="X2747" s="9"/>
      <c r="Y2747" s="9"/>
      <c r="Z2747" s="9"/>
      <c r="AA2747" s="9"/>
      <c r="AB2747" s="9"/>
      <c r="AC2747" s="9"/>
      <c r="AD2747" s="9"/>
      <c r="AE2747" s="9"/>
      <c r="AF2747" s="9"/>
      <c r="AG2747" s="9"/>
      <c r="AH2747" s="9"/>
      <c r="AI2747" s="9"/>
      <c r="AJ2747" s="9"/>
      <c r="AK2747" s="9"/>
      <c r="AL2747" s="9"/>
      <c r="AM2747" s="9"/>
      <c r="AN2747" s="9"/>
      <c r="AO2747" s="9"/>
      <c r="AP2747" s="9"/>
      <c r="AQ2747" s="9"/>
      <c r="AR2747" s="9"/>
      <c r="AS2747" s="9"/>
      <c r="AT2747" s="9"/>
      <c r="AU2747" s="9"/>
      <c r="AV2747" s="9"/>
      <c r="AW2747" s="9"/>
      <c r="AX2747" s="9"/>
      <c r="AY2747" s="9"/>
      <c r="AZ2747" s="9"/>
      <c r="BA2747" s="9"/>
      <c r="BB2747" s="9"/>
      <c r="BC2747" s="9"/>
      <c r="BD2747" s="9"/>
      <c r="BE2747" s="9"/>
      <c r="BF2747" s="9"/>
      <c r="BG2747" s="9"/>
      <c r="BH2747" s="9"/>
      <c r="BI2747" s="9"/>
      <c r="BJ2747" s="9"/>
      <c r="BK2747" s="9"/>
      <c r="BL2747" s="9"/>
      <c r="BM2747" s="9"/>
      <c r="BN2747" s="9"/>
      <c r="BO2747" s="9"/>
      <c r="BP2747" s="9"/>
      <c r="BQ2747" s="9"/>
      <c r="BR2747" s="9"/>
      <c r="BS2747" s="9"/>
      <c r="BT2747" s="9"/>
      <c r="BU2747" s="9"/>
      <c r="BV2747" s="9"/>
      <c r="BW2747" s="9"/>
      <c r="BX2747" s="9"/>
      <c r="BY2747" s="9"/>
      <c r="BZ2747" s="9"/>
      <c r="CA2747" s="9"/>
      <c r="CB2747" s="9"/>
      <c r="CC2747" s="9"/>
      <c r="CD2747" s="9"/>
      <c r="CE2747" s="9"/>
      <c r="CF2747" s="9"/>
      <c r="CG2747" s="9"/>
      <c r="CH2747" s="9"/>
      <c r="CI2747" s="9"/>
      <c r="CJ2747" s="9"/>
    </row>
    <row r="2748" spans="1:88" hidden="1">
      <c r="A2748" s="9"/>
      <c r="B2748" s="9"/>
      <c r="C2748" s="9"/>
      <c r="D2748" s="9"/>
      <c r="E2748" s="9"/>
      <c r="F2748" s="9"/>
      <c r="G2748" s="9"/>
      <c r="H2748" s="9"/>
      <c r="I2748" s="9"/>
      <c r="J2748" s="9"/>
      <c r="K2748" s="9"/>
      <c r="L2748" s="9"/>
      <c r="M2748" s="9"/>
      <c r="N2748" s="9"/>
      <c r="O2748" s="9"/>
      <c r="P2748" s="9"/>
      <c r="Q2748" s="9"/>
      <c r="R2748" s="9"/>
      <c r="S2748" s="9"/>
      <c r="T2748" s="9"/>
      <c r="U2748" s="9"/>
      <c r="V2748" s="9"/>
      <c r="W2748" s="9"/>
      <c r="X2748" s="9"/>
      <c r="Y2748" s="9"/>
      <c r="Z2748" s="9"/>
      <c r="AA2748" s="9"/>
      <c r="AB2748" s="9"/>
      <c r="AC2748" s="9"/>
      <c r="AD2748" s="9"/>
      <c r="AE2748" s="9"/>
      <c r="AF2748" s="9"/>
      <c r="AG2748" s="9"/>
      <c r="AH2748" s="9"/>
      <c r="AI2748" s="9"/>
      <c r="AJ2748" s="9"/>
      <c r="AK2748" s="9"/>
      <c r="AL2748" s="9"/>
      <c r="AM2748" s="9"/>
      <c r="AN2748" s="9"/>
      <c r="AO2748" s="9"/>
      <c r="AP2748" s="9"/>
      <c r="AQ2748" s="9"/>
      <c r="AR2748" s="9"/>
      <c r="AS2748" s="9"/>
      <c r="AT2748" s="9"/>
      <c r="AU2748" s="9"/>
      <c r="AV2748" s="9"/>
      <c r="AW2748" s="9"/>
      <c r="AX2748" s="9"/>
      <c r="AY2748" s="9"/>
      <c r="AZ2748" s="9"/>
      <c r="BA2748" s="9"/>
      <c r="BB2748" s="9"/>
      <c r="BC2748" s="9"/>
      <c r="BD2748" s="9"/>
      <c r="BE2748" s="9"/>
      <c r="BF2748" s="9"/>
      <c r="BG2748" s="9"/>
      <c r="BH2748" s="9"/>
      <c r="BI2748" s="9"/>
      <c r="BJ2748" s="9"/>
      <c r="BK2748" s="9"/>
      <c r="BL2748" s="9"/>
      <c r="BM2748" s="9"/>
      <c r="BN2748" s="9"/>
      <c r="BO2748" s="9"/>
      <c r="BP2748" s="9"/>
      <c r="BQ2748" s="9"/>
      <c r="BR2748" s="9"/>
      <c r="BS2748" s="9"/>
      <c r="BT2748" s="9"/>
      <c r="BU2748" s="9"/>
      <c r="BV2748" s="9"/>
      <c r="BW2748" s="9"/>
      <c r="BX2748" s="9"/>
      <c r="BY2748" s="9"/>
      <c r="BZ2748" s="9"/>
      <c r="CA2748" s="9"/>
      <c r="CB2748" s="9"/>
      <c r="CC2748" s="9"/>
      <c r="CD2748" s="9"/>
      <c r="CE2748" s="9"/>
      <c r="CF2748" s="9"/>
      <c r="CG2748" s="9"/>
      <c r="CH2748" s="9"/>
      <c r="CI2748" s="9"/>
      <c r="CJ2748" s="9"/>
    </row>
    <row r="2749" spans="1:88" hidden="1">
      <c r="A2749" s="9"/>
      <c r="B2749" s="9"/>
      <c r="C2749" s="9"/>
      <c r="D2749" s="9"/>
      <c r="E2749" s="9"/>
      <c r="F2749" s="9"/>
      <c r="G2749" s="9"/>
      <c r="H2749" s="9"/>
      <c r="I2749" s="9"/>
      <c r="J2749" s="9"/>
      <c r="K2749" s="9"/>
      <c r="L2749" s="9"/>
      <c r="M2749" s="9"/>
      <c r="N2749" s="9"/>
      <c r="O2749" s="9"/>
      <c r="P2749" s="9"/>
      <c r="Q2749" s="9"/>
      <c r="R2749" s="9"/>
      <c r="S2749" s="9"/>
      <c r="T2749" s="9"/>
      <c r="U2749" s="9"/>
      <c r="V2749" s="9"/>
      <c r="W2749" s="9"/>
      <c r="X2749" s="9"/>
      <c r="Y2749" s="9"/>
      <c r="Z2749" s="9"/>
      <c r="AA2749" s="9"/>
      <c r="AB2749" s="9"/>
      <c r="AC2749" s="9"/>
      <c r="AD2749" s="9"/>
      <c r="AE2749" s="9"/>
      <c r="AF2749" s="9"/>
      <c r="AG2749" s="9"/>
      <c r="AH2749" s="9"/>
      <c r="AI2749" s="9"/>
      <c r="AJ2749" s="9"/>
      <c r="AK2749" s="9"/>
      <c r="AL2749" s="9"/>
      <c r="AM2749" s="9"/>
      <c r="AN2749" s="9"/>
      <c r="AO2749" s="9"/>
      <c r="AP2749" s="9"/>
      <c r="AQ2749" s="9"/>
      <c r="AR2749" s="9"/>
      <c r="AS2749" s="9"/>
      <c r="AT2749" s="9"/>
      <c r="AU2749" s="9"/>
      <c r="AV2749" s="9"/>
      <c r="AW2749" s="9"/>
      <c r="AX2749" s="9"/>
      <c r="AY2749" s="9"/>
      <c r="AZ2749" s="9"/>
      <c r="BA2749" s="9"/>
      <c r="BB2749" s="9"/>
      <c r="BC2749" s="9"/>
      <c r="BD2749" s="9"/>
      <c r="BE2749" s="9"/>
      <c r="BF2749" s="9"/>
      <c r="BG2749" s="9"/>
      <c r="BH2749" s="9"/>
      <c r="BI2749" s="9"/>
      <c r="BJ2749" s="9"/>
      <c r="BK2749" s="9"/>
      <c r="BL2749" s="9"/>
      <c r="BM2749" s="9"/>
      <c r="BN2749" s="9"/>
      <c r="BO2749" s="9"/>
      <c r="BP2749" s="9"/>
      <c r="BQ2749" s="9"/>
      <c r="BR2749" s="9"/>
      <c r="BS2749" s="9"/>
      <c r="BT2749" s="9"/>
      <c r="BU2749" s="9"/>
      <c r="BV2749" s="9"/>
      <c r="BW2749" s="9"/>
      <c r="BX2749" s="9"/>
      <c r="BY2749" s="9"/>
      <c r="BZ2749" s="9"/>
      <c r="CA2749" s="9"/>
      <c r="CB2749" s="9"/>
      <c r="CC2749" s="9"/>
      <c r="CD2749" s="9"/>
      <c r="CE2749" s="9"/>
      <c r="CF2749" s="9"/>
      <c r="CG2749" s="9"/>
      <c r="CH2749" s="9"/>
      <c r="CI2749" s="9"/>
      <c r="CJ2749" s="9"/>
    </row>
    <row r="2750" spans="1:88" hidden="1">
      <c r="A2750" s="9"/>
      <c r="B2750" s="9"/>
      <c r="C2750" s="9"/>
      <c r="D2750" s="9"/>
      <c r="E2750" s="9"/>
      <c r="F2750" s="9"/>
      <c r="G2750" s="9"/>
      <c r="H2750" s="9"/>
      <c r="I2750" s="9"/>
      <c r="J2750" s="9"/>
      <c r="K2750" s="9"/>
      <c r="L2750" s="9"/>
      <c r="M2750" s="9"/>
      <c r="N2750" s="9"/>
      <c r="O2750" s="9"/>
      <c r="P2750" s="9"/>
      <c r="Q2750" s="9"/>
      <c r="R2750" s="9"/>
      <c r="S2750" s="9"/>
      <c r="T2750" s="9"/>
      <c r="U2750" s="9"/>
      <c r="V2750" s="9"/>
      <c r="W2750" s="9"/>
      <c r="X2750" s="9"/>
      <c r="Y2750" s="9"/>
      <c r="Z2750" s="9"/>
      <c r="AA2750" s="9"/>
      <c r="AB2750" s="9"/>
      <c r="AC2750" s="9"/>
      <c r="AD2750" s="9"/>
      <c r="AE2750" s="9"/>
      <c r="AF2750" s="9"/>
      <c r="AG2750" s="9"/>
      <c r="AH2750" s="9"/>
      <c r="AI2750" s="9"/>
      <c r="AJ2750" s="9"/>
      <c r="AK2750" s="9"/>
      <c r="AL2750" s="9"/>
      <c r="AM2750" s="9"/>
      <c r="AN2750" s="9"/>
      <c r="AO2750" s="9"/>
      <c r="AP2750" s="9"/>
      <c r="AQ2750" s="9"/>
      <c r="AR2750" s="9"/>
      <c r="AS2750" s="9"/>
      <c r="AT2750" s="9"/>
      <c r="AU2750" s="9"/>
      <c r="AV2750" s="9"/>
      <c r="AW2750" s="9"/>
      <c r="AX2750" s="9"/>
      <c r="AY2750" s="9"/>
      <c r="AZ2750" s="9"/>
      <c r="BA2750" s="9"/>
      <c r="BB2750" s="9"/>
      <c r="BC2750" s="9"/>
      <c r="BD2750" s="9"/>
      <c r="BE2750" s="9"/>
      <c r="BF2750" s="9"/>
      <c r="BG2750" s="9"/>
      <c r="BH2750" s="9"/>
      <c r="BI2750" s="9"/>
      <c r="BJ2750" s="9"/>
      <c r="BK2750" s="9"/>
      <c r="BL2750" s="9"/>
      <c r="BM2750" s="9"/>
      <c r="BN2750" s="9"/>
      <c r="BO2750" s="9"/>
      <c r="BP2750" s="9"/>
      <c r="BQ2750" s="9"/>
      <c r="BR2750" s="9"/>
      <c r="BS2750" s="9"/>
      <c r="BT2750" s="9"/>
      <c r="BU2750" s="9"/>
      <c r="BV2750" s="9"/>
      <c r="BW2750" s="9"/>
      <c r="BX2750" s="9"/>
      <c r="BY2750" s="9"/>
      <c r="BZ2750" s="9"/>
      <c r="CA2750" s="9"/>
      <c r="CB2750" s="9"/>
      <c r="CC2750" s="9"/>
      <c r="CD2750" s="9"/>
      <c r="CE2750" s="9"/>
      <c r="CF2750" s="9"/>
      <c r="CG2750" s="9"/>
      <c r="CH2750" s="9"/>
      <c r="CI2750" s="9"/>
      <c r="CJ2750" s="9"/>
    </row>
    <row r="2751" spans="1:88" hidden="1">
      <c r="A2751" s="9"/>
      <c r="B2751" s="9"/>
      <c r="C2751" s="9"/>
      <c r="D2751" s="9"/>
      <c r="E2751" s="9"/>
      <c r="F2751" s="9"/>
      <c r="G2751" s="9"/>
      <c r="H2751" s="9"/>
      <c r="I2751" s="9"/>
      <c r="J2751" s="9"/>
      <c r="K2751" s="9"/>
      <c r="L2751" s="9"/>
      <c r="M2751" s="9"/>
      <c r="N2751" s="9"/>
      <c r="O2751" s="9"/>
      <c r="P2751" s="9"/>
      <c r="Q2751" s="9"/>
      <c r="R2751" s="9"/>
      <c r="S2751" s="9"/>
      <c r="T2751" s="9"/>
      <c r="U2751" s="9"/>
      <c r="V2751" s="9"/>
      <c r="W2751" s="9"/>
      <c r="X2751" s="9"/>
      <c r="Y2751" s="9"/>
      <c r="Z2751" s="9"/>
      <c r="AA2751" s="9"/>
      <c r="AB2751" s="9"/>
      <c r="AC2751" s="9"/>
      <c r="AD2751" s="9"/>
      <c r="AE2751" s="9"/>
      <c r="AF2751" s="9"/>
      <c r="AG2751" s="9"/>
      <c r="AH2751" s="9"/>
      <c r="AI2751" s="9"/>
      <c r="AJ2751" s="9"/>
      <c r="AK2751" s="9"/>
      <c r="AL2751" s="9"/>
      <c r="AM2751" s="9"/>
      <c r="AN2751" s="9"/>
      <c r="AO2751" s="9"/>
      <c r="AP2751" s="9"/>
      <c r="AQ2751" s="9"/>
      <c r="AR2751" s="9"/>
      <c r="AS2751" s="9"/>
      <c r="AT2751" s="9"/>
      <c r="AU2751" s="9"/>
      <c r="AV2751" s="9"/>
      <c r="AW2751" s="9"/>
      <c r="AX2751" s="9"/>
      <c r="AY2751" s="9"/>
      <c r="AZ2751" s="9"/>
      <c r="BA2751" s="9"/>
      <c r="BB2751" s="9"/>
      <c r="BC2751" s="9"/>
      <c r="BD2751" s="9"/>
      <c r="BE2751" s="9"/>
      <c r="BF2751" s="9"/>
      <c r="BG2751" s="9"/>
      <c r="BH2751" s="9"/>
      <c r="BI2751" s="9"/>
      <c r="BJ2751" s="9"/>
      <c r="BK2751" s="9"/>
      <c r="BL2751" s="9"/>
      <c r="BM2751" s="9"/>
      <c r="BN2751" s="9"/>
      <c r="BO2751" s="9"/>
      <c r="BP2751" s="9"/>
      <c r="BQ2751" s="9"/>
      <c r="BR2751" s="9"/>
      <c r="BS2751" s="9"/>
      <c r="BT2751" s="9"/>
      <c r="BU2751" s="9"/>
      <c r="BV2751" s="9"/>
      <c r="BW2751" s="9"/>
      <c r="BX2751" s="9"/>
      <c r="BY2751" s="9"/>
      <c r="BZ2751" s="9"/>
      <c r="CA2751" s="9"/>
      <c r="CB2751" s="9"/>
      <c r="CC2751" s="9"/>
      <c r="CD2751" s="9"/>
      <c r="CE2751" s="9"/>
      <c r="CF2751" s="9"/>
      <c r="CG2751" s="9"/>
      <c r="CH2751" s="9"/>
      <c r="CI2751" s="9"/>
      <c r="CJ2751" s="9"/>
    </row>
    <row r="2752" spans="1:88" hidden="1">
      <c r="A2752" s="9"/>
      <c r="B2752" s="9"/>
      <c r="C2752" s="9"/>
      <c r="D2752" s="9"/>
      <c r="E2752" s="9"/>
      <c r="F2752" s="9"/>
      <c r="G2752" s="9"/>
      <c r="H2752" s="9"/>
      <c r="I2752" s="9"/>
      <c r="J2752" s="9"/>
      <c r="K2752" s="9"/>
      <c r="L2752" s="9"/>
      <c r="M2752" s="9"/>
      <c r="N2752" s="9"/>
      <c r="O2752" s="9"/>
      <c r="P2752" s="9"/>
      <c r="Q2752" s="9"/>
      <c r="R2752" s="9"/>
      <c r="S2752" s="9"/>
      <c r="T2752" s="9"/>
      <c r="U2752" s="9"/>
      <c r="V2752" s="9"/>
      <c r="W2752" s="9"/>
      <c r="X2752" s="9"/>
      <c r="Y2752" s="9"/>
      <c r="Z2752" s="9"/>
      <c r="AA2752" s="9"/>
      <c r="AB2752" s="9"/>
      <c r="AC2752" s="9"/>
      <c r="AD2752" s="9"/>
      <c r="AE2752" s="9"/>
      <c r="AF2752" s="9"/>
      <c r="AG2752" s="9"/>
      <c r="AH2752" s="9"/>
      <c r="AI2752" s="9"/>
      <c r="AJ2752" s="9"/>
      <c r="AK2752" s="9"/>
      <c r="AL2752" s="9"/>
      <c r="AM2752" s="9"/>
      <c r="AN2752" s="9"/>
      <c r="AO2752" s="9"/>
      <c r="AP2752" s="9"/>
      <c r="AQ2752" s="9"/>
      <c r="AR2752" s="9"/>
      <c r="AS2752" s="9"/>
      <c r="AT2752" s="9"/>
      <c r="AU2752" s="9"/>
      <c r="AV2752" s="9"/>
      <c r="AW2752" s="9"/>
      <c r="AX2752" s="9"/>
      <c r="AY2752" s="9"/>
      <c r="AZ2752" s="9"/>
      <c r="BA2752" s="9"/>
      <c r="BB2752" s="9"/>
      <c r="BC2752" s="9"/>
      <c r="BD2752" s="9"/>
      <c r="BE2752" s="9"/>
      <c r="BF2752" s="9"/>
      <c r="BG2752" s="9"/>
      <c r="BH2752" s="9"/>
      <c r="BI2752" s="9"/>
      <c r="BJ2752" s="9"/>
      <c r="BK2752" s="9"/>
      <c r="BL2752" s="9"/>
      <c r="BM2752" s="9"/>
      <c r="BN2752" s="9"/>
      <c r="BO2752" s="9"/>
      <c r="BP2752" s="9"/>
      <c r="BQ2752" s="9"/>
      <c r="BR2752" s="9"/>
      <c r="BS2752" s="9"/>
      <c r="BT2752" s="9"/>
      <c r="BU2752" s="9"/>
      <c r="BV2752" s="9"/>
      <c r="BW2752" s="9"/>
      <c r="BX2752" s="9"/>
      <c r="BY2752" s="9"/>
      <c r="BZ2752" s="9"/>
      <c r="CA2752" s="9"/>
      <c r="CB2752" s="9"/>
      <c r="CC2752" s="9"/>
      <c r="CD2752" s="9"/>
      <c r="CE2752" s="9"/>
      <c r="CF2752" s="9"/>
      <c r="CG2752" s="9"/>
      <c r="CH2752" s="9"/>
      <c r="CI2752" s="9"/>
      <c r="CJ2752" s="9"/>
    </row>
    <row r="2753" spans="1:88" hidden="1">
      <c r="A2753" s="9"/>
      <c r="B2753" s="9"/>
      <c r="C2753" s="9"/>
      <c r="D2753" s="9"/>
      <c r="E2753" s="9"/>
      <c r="F2753" s="9"/>
      <c r="G2753" s="9"/>
      <c r="H2753" s="9"/>
      <c r="I2753" s="9"/>
      <c r="J2753" s="9"/>
      <c r="K2753" s="9"/>
      <c r="L2753" s="9"/>
      <c r="M2753" s="9"/>
      <c r="N2753" s="9"/>
      <c r="O2753" s="9"/>
      <c r="P2753" s="9"/>
      <c r="Q2753" s="9"/>
      <c r="R2753" s="9"/>
      <c r="S2753" s="9"/>
      <c r="T2753" s="9"/>
      <c r="U2753" s="9"/>
      <c r="V2753" s="9"/>
      <c r="W2753" s="9"/>
      <c r="X2753" s="9"/>
      <c r="Y2753" s="9"/>
      <c r="Z2753" s="9"/>
      <c r="AA2753" s="9"/>
      <c r="AB2753" s="9"/>
      <c r="AC2753" s="9"/>
      <c r="AD2753" s="9"/>
      <c r="AE2753" s="9"/>
      <c r="AF2753" s="9"/>
      <c r="AG2753" s="9"/>
      <c r="AH2753" s="9"/>
      <c r="AI2753" s="9"/>
      <c r="AJ2753" s="9"/>
      <c r="AK2753" s="9"/>
      <c r="AL2753" s="9"/>
      <c r="AM2753" s="9"/>
      <c r="AN2753" s="9"/>
      <c r="AO2753" s="9"/>
      <c r="AP2753" s="9"/>
      <c r="AQ2753" s="9"/>
      <c r="AR2753" s="9"/>
      <c r="AS2753" s="9"/>
      <c r="AT2753" s="9"/>
      <c r="AU2753" s="9"/>
      <c r="AV2753" s="9"/>
      <c r="AW2753" s="9"/>
      <c r="AX2753" s="9"/>
      <c r="AY2753" s="9"/>
      <c r="AZ2753" s="9"/>
      <c r="BA2753" s="9"/>
      <c r="BB2753" s="9"/>
      <c r="BC2753" s="9"/>
      <c r="BD2753" s="9"/>
      <c r="BE2753" s="9"/>
      <c r="BF2753" s="9"/>
      <c r="BG2753" s="9"/>
      <c r="BH2753" s="9"/>
      <c r="BI2753" s="9"/>
      <c r="BJ2753" s="9"/>
      <c r="BK2753" s="9"/>
      <c r="BL2753" s="9"/>
      <c r="BM2753" s="9"/>
      <c r="BN2753" s="9"/>
      <c r="BO2753" s="9"/>
      <c r="BP2753" s="9"/>
      <c r="BQ2753" s="9"/>
      <c r="BR2753" s="9"/>
      <c r="BS2753" s="9"/>
      <c r="BT2753" s="9"/>
      <c r="BU2753" s="9"/>
      <c r="BV2753" s="9"/>
      <c r="BW2753" s="9"/>
      <c r="BX2753" s="9"/>
      <c r="BY2753" s="9"/>
      <c r="BZ2753" s="9"/>
      <c r="CA2753" s="9"/>
      <c r="CB2753" s="9"/>
      <c r="CC2753" s="9"/>
      <c r="CD2753" s="9"/>
      <c r="CE2753" s="9"/>
      <c r="CF2753" s="9"/>
      <c r="CG2753" s="9"/>
      <c r="CH2753" s="9"/>
      <c r="CI2753" s="9"/>
      <c r="CJ2753" s="9"/>
    </row>
    <row r="2754" spans="1:88" hidden="1">
      <c r="A2754" s="9"/>
      <c r="B2754" s="9"/>
      <c r="C2754" s="9"/>
      <c r="D2754" s="9"/>
      <c r="E2754" s="9"/>
      <c r="F2754" s="9"/>
      <c r="G2754" s="9"/>
      <c r="H2754" s="9"/>
      <c r="I2754" s="9"/>
      <c r="J2754" s="9"/>
      <c r="K2754" s="9"/>
      <c r="L2754" s="9"/>
      <c r="M2754" s="9"/>
      <c r="N2754" s="9"/>
      <c r="O2754" s="9"/>
      <c r="P2754" s="9"/>
      <c r="Q2754" s="9"/>
      <c r="R2754" s="9"/>
      <c r="S2754" s="9"/>
      <c r="T2754" s="9"/>
      <c r="U2754" s="9"/>
      <c r="V2754" s="9"/>
      <c r="W2754" s="9"/>
      <c r="X2754" s="9"/>
      <c r="Y2754" s="9"/>
      <c r="Z2754" s="9"/>
      <c r="AA2754" s="9"/>
      <c r="AB2754" s="9"/>
      <c r="AC2754" s="9"/>
      <c r="AD2754" s="9"/>
      <c r="AE2754" s="9"/>
      <c r="AF2754" s="9"/>
      <c r="AG2754" s="9"/>
      <c r="AH2754" s="9"/>
      <c r="AI2754" s="9"/>
      <c r="AJ2754" s="9"/>
      <c r="AK2754" s="9"/>
      <c r="AL2754" s="9"/>
      <c r="AM2754" s="9"/>
      <c r="AN2754" s="9"/>
      <c r="AO2754" s="9"/>
      <c r="AP2754" s="9"/>
      <c r="AQ2754" s="9"/>
      <c r="AR2754" s="9"/>
      <c r="AS2754" s="9"/>
      <c r="AT2754" s="9"/>
      <c r="AU2754" s="9"/>
      <c r="AV2754" s="9"/>
      <c r="AW2754" s="9"/>
      <c r="AX2754" s="9"/>
      <c r="AY2754" s="9"/>
      <c r="AZ2754" s="9"/>
      <c r="BA2754" s="9"/>
      <c r="BB2754" s="9"/>
      <c r="BC2754" s="9"/>
      <c r="BD2754" s="9"/>
      <c r="BE2754" s="9"/>
      <c r="BF2754" s="9"/>
      <c r="BG2754" s="9"/>
      <c r="BH2754" s="9"/>
      <c r="BI2754" s="9"/>
      <c r="BJ2754" s="9"/>
      <c r="BK2754" s="9"/>
      <c r="BL2754" s="9"/>
      <c r="BM2754" s="9"/>
      <c r="BN2754" s="9"/>
      <c r="BO2754" s="9"/>
      <c r="BP2754" s="9"/>
      <c r="BQ2754" s="9"/>
      <c r="BR2754" s="9"/>
      <c r="BS2754" s="9"/>
      <c r="BT2754" s="9"/>
      <c r="BU2754" s="9"/>
      <c r="BV2754" s="9"/>
      <c r="BW2754" s="9"/>
      <c r="BX2754" s="9"/>
      <c r="BY2754" s="9"/>
      <c r="BZ2754" s="9"/>
      <c r="CA2754" s="9"/>
      <c r="CB2754" s="9"/>
      <c r="CC2754" s="9"/>
      <c r="CD2754" s="9"/>
      <c r="CE2754" s="9"/>
      <c r="CF2754" s="9"/>
      <c r="CG2754" s="9"/>
      <c r="CH2754" s="9"/>
      <c r="CI2754" s="9"/>
      <c r="CJ2754" s="9"/>
    </row>
    <row r="2755" spans="1:88" hidden="1">
      <c r="A2755" s="9"/>
      <c r="B2755" s="9"/>
      <c r="C2755" s="9"/>
      <c r="D2755" s="9"/>
      <c r="E2755" s="9"/>
      <c r="F2755" s="9"/>
      <c r="G2755" s="9"/>
      <c r="H2755" s="9"/>
      <c r="I2755" s="9"/>
      <c r="J2755" s="9"/>
      <c r="K2755" s="9"/>
      <c r="L2755" s="9"/>
      <c r="M2755" s="9"/>
      <c r="N2755" s="9"/>
      <c r="O2755" s="9"/>
      <c r="P2755" s="9"/>
      <c r="Q2755" s="9"/>
      <c r="R2755" s="9"/>
      <c r="S2755" s="9"/>
      <c r="T2755" s="9"/>
      <c r="U2755" s="9"/>
      <c r="V2755" s="9"/>
      <c r="W2755" s="9"/>
      <c r="X2755" s="9"/>
      <c r="Y2755" s="9"/>
      <c r="Z2755" s="9"/>
      <c r="AA2755" s="9"/>
      <c r="AB2755" s="9"/>
      <c r="AC2755" s="9"/>
      <c r="AD2755" s="9"/>
      <c r="AE2755" s="9"/>
      <c r="AF2755" s="9"/>
      <c r="AG2755" s="9"/>
      <c r="AH2755" s="9"/>
      <c r="AI2755" s="9"/>
      <c r="AJ2755" s="9"/>
      <c r="AK2755" s="9"/>
      <c r="AL2755" s="9"/>
      <c r="AM2755" s="9"/>
      <c r="AN2755" s="9"/>
      <c r="AO2755" s="9"/>
      <c r="AP2755" s="9"/>
      <c r="AQ2755" s="9"/>
      <c r="AR2755" s="9"/>
      <c r="AS2755" s="9"/>
      <c r="AT2755" s="9"/>
      <c r="AU2755" s="9"/>
      <c r="AV2755" s="9"/>
      <c r="AW2755" s="9"/>
      <c r="AX2755" s="9"/>
      <c r="AY2755" s="9"/>
      <c r="AZ2755" s="9"/>
      <c r="BA2755" s="9"/>
      <c r="BB2755" s="9"/>
      <c r="BC2755" s="9"/>
      <c r="BD2755" s="9"/>
      <c r="BE2755" s="9"/>
      <c r="BF2755" s="9"/>
      <c r="BG2755" s="9"/>
      <c r="BH2755" s="9"/>
      <c r="BI2755" s="9"/>
      <c r="BJ2755" s="9"/>
      <c r="BK2755" s="9"/>
      <c r="BL2755" s="9"/>
      <c r="BM2755" s="9"/>
      <c r="BN2755" s="9"/>
      <c r="BO2755" s="9"/>
      <c r="BP2755" s="9"/>
      <c r="BQ2755" s="9"/>
      <c r="BR2755" s="9"/>
      <c r="BS2755" s="9"/>
      <c r="BT2755" s="9"/>
      <c r="BU2755" s="9"/>
      <c r="BV2755" s="9"/>
      <c r="BW2755" s="9"/>
      <c r="BX2755" s="9"/>
      <c r="BY2755" s="9"/>
      <c r="BZ2755" s="9"/>
      <c r="CA2755" s="9"/>
      <c r="CB2755" s="9"/>
      <c r="CC2755" s="9"/>
      <c r="CD2755" s="9"/>
      <c r="CE2755" s="9"/>
      <c r="CF2755" s="9"/>
      <c r="CG2755" s="9"/>
      <c r="CH2755" s="9"/>
      <c r="CI2755" s="9"/>
      <c r="CJ2755" s="9"/>
    </row>
    <row r="2756" spans="1:88" hidden="1">
      <c r="A2756" s="9"/>
      <c r="B2756" s="9"/>
      <c r="C2756" s="9"/>
      <c r="D2756" s="9"/>
      <c r="E2756" s="9"/>
      <c r="F2756" s="9"/>
      <c r="G2756" s="9"/>
      <c r="H2756" s="9"/>
      <c r="I2756" s="9"/>
      <c r="J2756" s="9"/>
      <c r="K2756" s="9"/>
      <c r="L2756" s="9"/>
      <c r="M2756" s="9"/>
      <c r="N2756" s="9"/>
      <c r="O2756" s="9"/>
      <c r="P2756" s="9"/>
      <c r="Q2756" s="9"/>
      <c r="R2756" s="9"/>
      <c r="S2756" s="9"/>
      <c r="T2756" s="9"/>
      <c r="U2756" s="9"/>
      <c r="V2756" s="9"/>
      <c r="W2756" s="9"/>
      <c r="X2756" s="9"/>
      <c r="Y2756" s="9"/>
      <c r="Z2756" s="9"/>
      <c r="AA2756" s="9"/>
      <c r="AB2756" s="9"/>
      <c r="AC2756" s="9"/>
      <c r="AD2756" s="9"/>
      <c r="AE2756" s="9"/>
      <c r="AF2756" s="9"/>
      <c r="AG2756" s="9"/>
      <c r="AH2756" s="9"/>
      <c r="AI2756" s="9"/>
      <c r="AJ2756" s="9"/>
      <c r="AK2756" s="9"/>
      <c r="AL2756" s="9"/>
      <c r="AM2756" s="9"/>
      <c r="AN2756" s="9"/>
      <c r="AO2756" s="9"/>
      <c r="AP2756" s="9"/>
      <c r="AQ2756" s="9"/>
      <c r="AR2756" s="9"/>
      <c r="AS2756" s="9"/>
      <c r="AT2756" s="9"/>
      <c r="AU2756" s="9"/>
      <c r="AV2756" s="9"/>
      <c r="AW2756" s="9"/>
      <c r="AX2756" s="9"/>
      <c r="AY2756" s="9"/>
      <c r="AZ2756" s="9"/>
      <c r="BA2756" s="9"/>
      <c r="BB2756" s="9"/>
      <c r="BC2756" s="9"/>
      <c r="BD2756" s="9"/>
      <c r="BE2756" s="9"/>
      <c r="BF2756" s="9"/>
      <c r="BG2756" s="9"/>
      <c r="BH2756" s="9"/>
      <c r="BI2756" s="9"/>
      <c r="BJ2756" s="9"/>
      <c r="BK2756" s="9"/>
      <c r="BL2756" s="9"/>
      <c r="BM2756" s="9"/>
      <c r="BN2756" s="9"/>
      <c r="BO2756" s="9"/>
      <c r="BP2756" s="9"/>
      <c r="BQ2756" s="9"/>
      <c r="BR2756" s="9"/>
      <c r="BS2756" s="9"/>
      <c r="BT2756" s="9"/>
      <c r="BU2756" s="9"/>
      <c r="BV2756" s="9"/>
      <c r="BW2756" s="9"/>
      <c r="BX2756" s="9"/>
      <c r="BY2756" s="9"/>
      <c r="BZ2756" s="9"/>
      <c r="CA2756" s="9"/>
      <c r="CB2756" s="9"/>
      <c r="CC2756" s="9"/>
      <c r="CD2756" s="9"/>
      <c r="CE2756" s="9"/>
      <c r="CF2756" s="9"/>
      <c r="CG2756" s="9"/>
      <c r="CH2756" s="9"/>
      <c r="CI2756" s="9"/>
      <c r="CJ2756" s="9"/>
    </row>
    <row r="2757" spans="1:88" hidden="1">
      <c r="A2757" s="9"/>
      <c r="B2757" s="9"/>
      <c r="C2757" s="9"/>
      <c r="D2757" s="9"/>
      <c r="E2757" s="9"/>
      <c r="F2757" s="9"/>
      <c r="G2757" s="9"/>
      <c r="H2757" s="9"/>
      <c r="I2757" s="9"/>
      <c r="J2757" s="9"/>
      <c r="K2757" s="9"/>
      <c r="L2757" s="9"/>
      <c r="M2757" s="9"/>
      <c r="N2757" s="9"/>
      <c r="O2757" s="9"/>
      <c r="P2757" s="9"/>
      <c r="Q2757" s="9"/>
      <c r="R2757" s="9"/>
      <c r="S2757" s="9"/>
      <c r="T2757" s="9"/>
      <c r="U2757" s="9"/>
      <c r="V2757" s="9"/>
      <c r="W2757" s="9"/>
      <c r="X2757" s="9"/>
      <c r="Y2757" s="9"/>
      <c r="Z2757" s="9"/>
      <c r="AA2757" s="9"/>
      <c r="AB2757" s="9"/>
      <c r="AC2757" s="9"/>
      <c r="AD2757" s="9"/>
      <c r="AE2757" s="9"/>
      <c r="AF2757" s="9"/>
      <c r="AG2757" s="9"/>
      <c r="AH2757" s="9"/>
      <c r="AI2757" s="9"/>
      <c r="AJ2757" s="9"/>
      <c r="AK2757" s="9"/>
      <c r="AL2757" s="9"/>
      <c r="AM2757" s="9"/>
      <c r="AN2757" s="9"/>
      <c r="AO2757" s="9"/>
      <c r="AP2757" s="9"/>
      <c r="AQ2757" s="9"/>
      <c r="AR2757" s="9"/>
      <c r="AS2757" s="9"/>
      <c r="AT2757" s="9"/>
      <c r="AU2757" s="9"/>
      <c r="AV2757" s="9"/>
      <c r="AW2757" s="9"/>
      <c r="AX2757" s="9"/>
      <c r="AY2757" s="9"/>
      <c r="AZ2757" s="9"/>
      <c r="BA2757" s="9"/>
      <c r="BB2757" s="9"/>
      <c r="BC2757" s="9"/>
      <c r="BD2757" s="9"/>
      <c r="BE2757" s="9"/>
      <c r="BF2757" s="9"/>
      <c r="BG2757" s="9"/>
      <c r="BH2757" s="9"/>
      <c r="BI2757" s="9"/>
      <c r="BJ2757" s="9"/>
      <c r="BK2757" s="9"/>
      <c r="BL2757" s="9"/>
      <c r="BM2757" s="9"/>
      <c r="BN2757" s="9"/>
      <c r="BO2757" s="9"/>
      <c r="BP2757" s="9"/>
      <c r="BQ2757" s="9"/>
      <c r="BR2757" s="9"/>
      <c r="BS2757" s="9"/>
      <c r="BT2757" s="9"/>
      <c r="BU2757" s="9"/>
      <c r="BV2757" s="9"/>
      <c r="BW2757" s="9"/>
      <c r="BX2757" s="9"/>
      <c r="BY2757" s="9"/>
      <c r="BZ2757" s="9"/>
      <c r="CA2757" s="9"/>
      <c r="CB2757" s="9"/>
      <c r="CC2757" s="9"/>
      <c r="CD2757" s="9"/>
      <c r="CE2757" s="9"/>
      <c r="CF2757" s="9"/>
      <c r="CG2757" s="9"/>
      <c r="CH2757" s="9"/>
      <c r="CI2757" s="9"/>
      <c r="CJ2757" s="9"/>
    </row>
    <row r="2758" spans="1:88" hidden="1">
      <c r="A2758" s="9"/>
      <c r="B2758" s="9"/>
      <c r="C2758" s="9"/>
      <c r="D2758" s="9"/>
      <c r="E2758" s="9"/>
      <c r="F2758" s="9"/>
      <c r="G2758" s="9"/>
      <c r="H2758" s="9"/>
      <c r="I2758" s="9"/>
      <c r="J2758" s="9"/>
      <c r="K2758" s="9"/>
      <c r="L2758" s="9"/>
      <c r="M2758" s="9"/>
      <c r="N2758" s="9"/>
      <c r="O2758" s="9"/>
      <c r="P2758" s="9"/>
      <c r="Q2758" s="9"/>
      <c r="R2758" s="9"/>
      <c r="S2758" s="9"/>
      <c r="T2758" s="9"/>
      <c r="U2758" s="9"/>
      <c r="V2758" s="9"/>
      <c r="W2758" s="9"/>
      <c r="X2758" s="9"/>
      <c r="Y2758" s="9"/>
      <c r="Z2758" s="9"/>
      <c r="AA2758" s="9"/>
      <c r="AB2758" s="9"/>
      <c r="AC2758" s="9"/>
      <c r="AD2758" s="9"/>
      <c r="AE2758" s="9"/>
      <c r="AF2758" s="9"/>
      <c r="AG2758" s="9"/>
      <c r="AH2758" s="9"/>
      <c r="AI2758" s="9"/>
      <c r="AJ2758" s="9"/>
      <c r="AK2758" s="9"/>
      <c r="AL2758" s="9"/>
      <c r="AM2758" s="9"/>
      <c r="AN2758" s="9"/>
      <c r="AO2758" s="9"/>
      <c r="AP2758" s="9"/>
      <c r="AQ2758" s="9"/>
      <c r="AR2758" s="9"/>
      <c r="AS2758" s="9"/>
      <c r="AT2758" s="9"/>
      <c r="AU2758" s="9"/>
      <c r="AV2758" s="9"/>
      <c r="AW2758" s="9"/>
      <c r="AX2758" s="9"/>
      <c r="AY2758" s="9"/>
      <c r="AZ2758" s="9"/>
      <c r="BA2758" s="9"/>
      <c r="BB2758" s="9"/>
      <c r="BC2758" s="9"/>
      <c r="BD2758" s="9"/>
      <c r="BE2758" s="9"/>
      <c r="BF2758" s="9"/>
      <c r="BG2758" s="9"/>
      <c r="BH2758" s="9"/>
      <c r="BI2758" s="9"/>
      <c r="BJ2758" s="9"/>
      <c r="BK2758" s="9"/>
      <c r="BL2758" s="9"/>
      <c r="BM2758" s="9"/>
      <c r="BN2758" s="9"/>
      <c r="BO2758" s="9"/>
      <c r="BP2758" s="9"/>
      <c r="BQ2758" s="9"/>
      <c r="BR2758" s="9"/>
      <c r="BS2758" s="9"/>
      <c r="BT2758" s="9"/>
      <c r="BU2758" s="9"/>
      <c r="BV2758" s="9"/>
      <c r="BW2758" s="9"/>
      <c r="BX2758" s="9"/>
      <c r="BY2758" s="9"/>
      <c r="BZ2758" s="9"/>
      <c r="CA2758" s="9"/>
      <c r="CB2758" s="9"/>
      <c r="CC2758" s="9"/>
      <c r="CD2758" s="9"/>
      <c r="CE2758" s="9"/>
      <c r="CF2758" s="9"/>
      <c r="CG2758" s="9"/>
      <c r="CH2758" s="9"/>
      <c r="CI2758" s="9"/>
      <c r="CJ2758" s="9"/>
    </row>
    <row r="2759" spans="1:88" hidden="1">
      <c r="A2759" s="9"/>
      <c r="B2759" s="9"/>
      <c r="C2759" s="9"/>
      <c r="D2759" s="9"/>
      <c r="E2759" s="9"/>
      <c r="F2759" s="9"/>
      <c r="G2759" s="9"/>
      <c r="H2759" s="9"/>
      <c r="I2759" s="9"/>
      <c r="J2759" s="9"/>
      <c r="K2759" s="9"/>
      <c r="L2759" s="9"/>
      <c r="M2759" s="9"/>
      <c r="N2759" s="9"/>
      <c r="O2759" s="9"/>
      <c r="P2759" s="9"/>
      <c r="Q2759" s="9"/>
      <c r="R2759" s="9"/>
      <c r="S2759" s="9"/>
      <c r="T2759" s="9"/>
      <c r="U2759" s="9"/>
      <c r="V2759" s="9"/>
      <c r="W2759" s="9"/>
      <c r="X2759" s="9"/>
      <c r="Y2759" s="9"/>
      <c r="Z2759" s="9"/>
      <c r="AA2759" s="9"/>
      <c r="AB2759" s="9"/>
      <c r="AC2759" s="9"/>
      <c r="AD2759" s="9"/>
      <c r="AE2759" s="9"/>
      <c r="AF2759" s="9"/>
      <c r="AG2759" s="9"/>
      <c r="AH2759" s="9"/>
      <c r="AI2759" s="9"/>
      <c r="AJ2759" s="9"/>
      <c r="AK2759" s="9"/>
      <c r="AL2759" s="9"/>
      <c r="AM2759" s="9"/>
      <c r="AN2759" s="9"/>
      <c r="AO2759" s="9"/>
      <c r="AP2759" s="9"/>
      <c r="AQ2759" s="9"/>
      <c r="AR2759" s="9"/>
      <c r="AS2759" s="9"/>
      <c r="AT2759" s="9"/>
      <c r="AU2759" s="9"/>
      <c r="AV2759" s="9"/>
      <c r="AW2759" s="9"/>
      <c r="AX2759" s="9"/>
      <c r="AY2759" s="9"/>
      <c r="AZ2759" s="9"/>
      <c r="BA2759" s="9"/>
      <c r="BB2759" s="9"/>
      <c r="BC2759" s="9"/>
      <c r="BD2759" s="9"/>
      <c r="BE2759" s="9"/>
      <c r="BF2759" s="9"/>
      <c r="BG2759" s="9"/>
      <c r="BH2759" s="9"/>
      <c r="BI2759" s="9"/>
      <c r="BJ2759" s="9"/>
      <c r="BK2759" s="9"/>
      <c r="BL2759" s="9"/>
      <c r="BM2759" s="9"/>
      <c r="BN2759" s="9"/>
      <c r="BO2759" s="9"/>
      <c r="BP2759" s="9"/>
      <c r="BQ2759" s="9"/>
      <c r="BR2759" s="9"/>
      <c r="BS2759" s="9"/>
      <c r="BT2759" s="9"/>
      <c r="BU2759" s="9"/>
      <c r="BV2759" s="9"/>
      <c r="BW2759" s="9"/>
      <c r="BX2759" s="9"/>
      <c r="BY2759" s="9"/>
      <c r="BZ2759" s="9"/>
      <c r="CA2759" s="9"/>
      <c r="CB2759" s="9"/>
      <c r="CC2759" s="9"/>
      <c r="CD2759" s="9"/>
      <c r="CE2759" s="9"/>
      <c r="CF2759" s="9"/>
      <c r="CG2759" s="9"/>
      <c r="CH2759" s="9"/>
      <c r="CI2759" s="9"/>
      <c r="CJ2759" s="9"/>
    </row>
    <row r="2760" spans="1:88" hidden="1">
      <c r="A2760" s="9"/>
      <c r="B2760" s="9"/>
      <c r="C2760" s="9"/>
      <c r="D2760" s="9"/>
      <c r="E2760" s="9"/>
      <c r="F2760" s="9"/>
      <c r="G2760" s="9"/>
      <c r="H2760" s="9"/>
      <c r="I2760" s="9"/>
      <c r="J2760" s="9"/>
      <c r="K2760" s="9"/>
      <c r="L2760" s="9"/>
      <c r="M2760" s="9"/>
      <c r="N2760" s="9"/>
      <c r="O2760" s="9"/>
      <c r="P2760" s="9"/>
      <c r="Q2760" s="9"/>
      <c r="R2760" s="9"/>
      <c r="S2760" s="9"/>
      <c r="T2760" s="9"/>
      <c r="U2760" s="9"/>
      <c r="V2760" s="9"/>
      <c r="W2760" s="9"/>
      <c r="X2760" s="9"/>
      <c r="Y2760" s="9"/>
      <c r="Z2760" s="9"/>
      <c r="AA2760" s="9"/>
      <c r="AB2760" s="9"/>
      <c r="AC2760" s="9"/>
      <c r="AD2760" s="9"/>
      <c r="AE2760" s="9"/>
      <c r="AF2760" s="9"/>
      <c r="AG2760" s="9"/>
      <c r="AH2760" s="9"/>
      <c r="AI2760" s="9"/>
      <c r="AJ2760" s="9"/>
      <c r="AK2760" s="9"/>
      <c r="AL2760" s="9"/>
      <c r="AM2760" s="9"/>
      <c r="AN2760" s="9"/>
      <c r="AO2760" s="9"/>
      <c r="AP2760" s="9"/>
      <c r="AQ2760" s="9"/>
      <c r="AR2760" s="9"/>
      <c r="AS2760" s="9"/>
      <c r="AT2760" s="9"/>
      <c r="AU2760" s="9"/>
      <c r="AV2760" s="9"/>
      <c r="AW2760" s="9"/>
      <c r="AX2760" s="9"/>
      <c r="AY2760" s="9"/>
      <c r="AZ2760" s="9"/>
      <c r="BA2760" s="9"/>
      <c r="BB2760" s="9"/>
      <c r="BC2760" s="9"/>
      <c r="BD2760" s="9"/>
      <c r="BE2760" s="9"/>
      <c r="BF2760" s="9"/>
      <c r="BG2760" s="9"/>
      <c r="BH2760" s="9"/>
      <c r="BI2760" s="9"/>
      <c r="BJ2760" s="9"/>
      <c r="BK2760" s="9"/>
      <c r="BL2760" s="9"/>
      <c r="BM2760" s="9"/>
      <c r="BN2760" s="9"/>
      <c r="BO2760" s="9"/>
      <c r="BP2760" s="9"/>
      <c r="BQ2760" s="9"/>
      <c r="BR2760" s="9"/>
      <c r="BS2760" s="9"/>
      <c r="BT2760" s="9"/>
      <c r="BU2760" s="9"/>
      <c r="BV2760" s="9"/>
      <c r="BW2760" s="9"/>
      <c r="BX2760" s="9"/>
      <c r="BY2760" s="9"/>
      <c r="BZ2760" s="9"/>
      <c r="CA2760" s="9"/>
      <c r="CB2760" s="9"/>
      <c r="CC2760" s="9"/>
      <c r="CD2760" s="9"/>
      <c r="CE2760" s="9"/>
      <c r="CF2760" s="9"/>
      <c r="CG2760" s="9"/>
      <c r="CH2760" s="9"/>
      <c r="CI2760" s="9"/>
      <c r="CJ2760" s="9"/>
    </row>
    <row r="2761" spans="1:88" hidden="1">
      <c r="A2761" s="9"/>
      <c r="B2761" s="9"/>
      <c r="C2761" s="9"/>
      <c r="D2761" s="9"/>
      <c r="E2761" s="9"/>
      <c r="F2761" s="9"/>
      <c r="G2761" s="9"/>
      <c r="H2761" s="9"/>
      <c r="I2761" s="9"/>
      <c r="J2761" s="9"/>
      <c r="K2761" s="9"/>
      <c r="L2761" s="9"/>
      <c r="M2761" s="9"/>
      <c r="N2761" s="9"/>
      <c r="O2761" s="9"/>
      <c r="P2761" s="9"/>
      <c r="Q2761" s="9"/>
      <c r="R2761" s="9"/>
      <c r="S2761" s="9"/>
      <c r="T2761" s="9"/>
      <c r="U2761" s="9"/>
      <c r="V2761" s="9"/>
      <c r="W2761" s="9"/>
      <c r="X2761" s="9"/>
      <c r="Y2761" s="9"/>
      <c r="Z2761" s="9"/>
      <c r="AA2761" s="9"/>
      <c r="AB2761" s="9"/>
      <c r="AC2761" s="9"/>
      <c r="AD2761" s="9"/>
      <c r="AE2761" s="9"/>
      <c r="AF2761" s="9"/>
      <c r="AG2761" s="9"/>
      <c r="AH2761" s="9"/>
      <c r="AI2761" s="9"/>
      <c r="AJ2761" s="9"/>
      <c r="AK2761" s="9"/>
      <c r="AL2761" s="9"/>
      <c r="AM2761" s="9"/>
      <c r="AN2761" s="9"/>
      <c r="AO2761" s="9"/>
      <c r="AP2761" s="9"/>
      <c r="AQ2761" s="9"/>
      <c r="AR2761" s="9"/>
      <c r="AS2761" s="9"/>
      <c r="AT2761" s="9"/>
      <c r="AU2761" s="9"/>
      <c r="AV2761" s="9"/>
      <c r="AW2761" s="9"/>
      <c r="AX2761" s="9"/>
      <c r="AY2761" s="9"/>
      <c r="AZ2761" s="9"/>
      <c r="BA2761" s="9"/>
      <c r="BB2761" s="9"/>
      <c r="BC2761" s="9"/>
      <c r="BD2761" s="9"/>
      <c r="BE2761" s="9"/>
      <c r="BF2761" s="9"/>
      <c r="BG2761" s="9"/>
      <c r="BH2761" s="9"/>
      <c r="BI2761" s="9"/>
      <c r="BJ2761" s="9"/>
      <c r="BK2761" s="9"/>
      <c r="BL2761" s="9"/>
      <c r="BM2761" s="9"/>
      <c r="BN2761" s="9"/>
      <c r="BO2761" s="9"/>
      <c r="BP2761" s="9"/>
      <c r="BQ2761" s="9"/>
      <c r="BR2761" s="9"/>
      <c r="BS2761" s="9"/>
      <c r="BT2761" s="9"/>
      <c r="BU2761" s="9"/>
      <c r="BV2761" s="9"/>
      <c r="BW2761" s="9"/>
      <c r="BX2761" s="9"/>
      <c r="BY2761" s="9"/>
      <c r="BZ2761" s="9"/>
      <c r="CA2761" s="9"/>
      <c r="CB2761" s="9"/>
      <c r="CC2761" s="9"/>
      <c r="CD2761" s="9"/>
      <c r="CE2761" s="9"/>
      <c r="CF2761" s="9"/>
      <c r="CG2761" s="9"/>
      <c r="CH2761" s="9"/>
      <c r="CI2761" s="9"/>
      <c r="CJ2761" s="9"/>
    </row>
    <row r="2762" spans="1:88" hidden="1">
      <c r="A2762" s="9"/>
      <c r="B2762" s="9"/>
      <c r="C2762" s="9"/>
      <c r="D2762" s="9"/>
      <c r="E2762" s="9"/>
      <c r="F2762" s="9"/>
      <c r="G2762" s="9"/>
      <c r="H2762" s="9"/>
      <c r="I2762" s="9"/>
      <c r="J2762" s="9"/>
      <c r="K2762" s="9"/>
      <c r="L2762" s="9"/>
      <c r="M2762" s="9"/>
      <c r="N2762" s="9"/>
      <c r="O2762" s="9"/>
      <c r="P2762" s="9"/>
      <c r="Q2762" s="9"/>
      <c r="R2762" s="9"/>
      <c r="S2762" s="9"/>
      <c r="T2762" s="9"/>
      <c r="U2762" s="9"/>
      <c r="V2762" s="9"/>
      <c r="W2762" s="9"/>
      <c r="X2762" s="9"/>
      <c r="Y2762" s="9"/>
      <c r="Z2762" s="9"/>
      <c r="AA2762" s="9"/>
      <c r="AB2762" s="9"/>
      <c r="AC2762" s="9"/>
      <c r="AD2762" s="9"/>
      <c r="AE2762" s="9"/>
      <c r="AF2762" s="9"/>
      <c r="AG2762" s="9"/>
      <c r="AH2762" s="9"/>
      <c r="AI2762" s="9"/>
      <c r="AJ2762" s="9"/>
      <c r="AK2762" s="9"/>
      <c r="AL2762" s="9"/>
      <c r="AM2762" s="9"/>
      <c r="AN2762" s="9"/>
      <c r="AO2762" s="9"/>
      <c r="AP2762" s="9"/>
      <c r="AQ2762" s="9"/>
      <c r="AR2762" s="9"/>
      <c r="AS2762" s="9"/>
      <c r="AT2762" s="9"/>
      <c r="AU2762" s="9"/>
      <c r="AV2762" s="9"/>
      <c r="AW2762" s="9"/>
      <c r="AX2762" s="9"/>
      <c r="AY2762" s="9"/>
      <c r="AZ2762" s="9"/>
      <c r="BA2762" s="9"/>
      <c r="BB2762" s="9"/>
      <c r="BC2762" s="9"/>
      <c r="BD2762" s="9"/>
      <c r="BE2762" s="9"/>
      <c r="BF2762" s="9"/>
      <c r="BG2762" s="9"/>
      <c r="BH2762" s="9"/>
      <c r="BI2762" s="9"/>
      <c r="BJ2762" s="9"/>
      <c r="BK2762" s="9"/>
      <c r="BL2762" s="9"/>
      <c r="BM2762" s="9"/>
      <c r="BN2762" s="9"/>
      <c r="BO2762" s="9"/>
      <c r="BP2762" s="9"/>
      <c r="BQ2762" s="9"/>
      <c r="BR2762" s="9"/>
      <c r="BS2762" s="9"/>
      <c r="BT2762" s="9"/>
      <c r="BU2762" s="9"/>
      <c r="BV2762" s="9"/>
      <c r="BW2762" s="9"/>
      <c r="BX2762" s="9"/>
      <c r="BY2762" s="9"/>
      <c r="BZ2762" s="9"/>
      <c r="CA2762" s="9"/>
      <c r="CB2762" s="9"/>
      <c r="CC2762" s="9"/>
      <c r="CD2762" s="9"/>
      <c r="CE2762" s="9"/>
      <c r="CF2762" s="9"/>
      <c r="CG2762" s="9"/>
      <c r="CH2762" s="9"/>
      <c r="CI2762" s="9"/>
      <c r="CJ2762" s="9"/>
    </row>
    <row r="2763" spans="1:88" hidden="1">
      <c r="A2763" s="9"/>
      <c r="B2763" s="9"/>
      <c r="C2763" s="9"/>
      <c r="D2763" s="9"/>
      <c r="E2763" s="9"/>
      <c r="F2763" s="9"/>
      <c r="G2763" s="9"/>
      <c r="H2763" s="9"/>
      <c r="I2763" s="9"/>
      <c r="J2763" s="9"/>
      <c r="K2763" s="9"/>
      <c r="L2763" s="9"/>
      <c r="M2763" s="9"/>
      <c r="N2763" s="9"/>
      <c r="O2763" s="9"/>
      <c r="P2763" s="9"/>
      <c r="Q2763" s="9"/>
      <c r="R2763" s="9"/>
      <c r="S2763" s="9"/>
      <c r="T2763" s="9"/>
      <c r="U2763" s="9"/>
      <c r="V2763" s="9"/>
      <c r="W2763" s="9"/>
      <c r="X2763" s="9"/>
      <c r="Y2763" s="9"/>
      <c r="Z2763" s="9"/>
      <c r="AA2763" s="9"/>
      <c r="AB2763" s="9"/>
      <c r="AC2763" s="9"/>
      <c r="AD2763" s="9"/>
      <c r="AE2763" s="9"/>
      <c r="AF2763" s="9"/>
      <c r="AG2763" s="9"/>
      <c r="AH2763" s="9"/>
      <c r="AI2763" s="9"/>
      <c r="AJ2763" s="9"/>
      <c r="AK2763" s="9"/>
      <c r="AL2763" s="9"/>
      <c r="AM2763" s="9"/>
      <c r="AN2763" s="9"/>
      <c r="AO2763" s="9"/>
      <c r="AP2763" s="9"/>
      <c r="AQ2763" s="9"/>
      <c r="AR2763" s="9"/>
      <c r="AS2763" s="9"/>
      <c r="AT2763" s="9"/>
      <c r="AU2763" s="9"/>
      <c r="AV2763" s="9"/>
      <c r="AW2763" s="9"/>
      <c r="AX2763" s="9"/>
      <c r="AY2763" s="9"/>
      <c r="AZ2763" s="9"/>
      <c r="BA2763" s="9"/>
      <c r="BB2763" s="9"/>
      <c r="BC2763" s="9"/>
      <c r="BD2763" s="9"/>
      <c r="BE2763" s="9"/>
      <c r="BF2763" s="9"/>
      <c r="BG2763" s="9"/>
      <c r="BH2763" s="9"/>
      <c r="BI2763" s="9"/>
      <c r="BJ2763" s="9"/>
      <c r="BK2763" s="9"/>
      <c r="BL2763" s="9"/>
      <c r="BM2763" s="9"/>
      <c r="BN2763" s="9"/>
      <c r="BO2763" s="9"/>
      <c r="BP2763" s="9"/>
      <c r="BQ2763" s="9"/>
      <c r="BR2763" s="9"/>
      <c r="BS2763" s="9"/>
      <c r="BT2763" s="9"/>
      <c r="BU2763" s="9"/>
      <c r="BV2763" s="9"/>
      <c r="BW2763" s="9"/>
      <c r="BX2763" s="9"/>
      <c r="BY2763" s="9"/>
      <c r="BZ2763" s="9"/>
      <c r="CA2763" s="9"/>
      <c r="CB2763" s="9"/>
      <c r="CC2763" s="9"/>
      <c r="CD2763" s="9"/>
      <c r="CE2763" s="9"/>
      <c r="CF2763" s="9"/>
      <c r="CG2763" s="9"/>
      <c r="CH2763" s="9"/>
      <c r="CI2763" s="9"/>
      <c r="CJ2763" s="9"/>
    </row>
    <row r="2764" spans="1:88" hidden="1">
      <c r="A2764" s="9"/>
      <c r="B2764" s="9"/>
      <c r="C2764" s="9"/>
      <c r="D2764" s="9"/>
      <c r="E2764" s="9"/>
      <c r="F2764" s="9"/>
      <c r="G2764" s="9"/>
      <c r="H2764" s="9"/>
      <c r="I2764" s="9"/>
      <c r="J2764" s="9"/>
      <c r="K2764" s="9"/>
      <c r="L2764" s="9"/>
      <c r="M2764" s="9"/>
      <c r="N2764" s="9"/>
      <c r="O2764" s="9"/>
      <c r="P2764" s="9"/>
      <c r="Q2764" s="9"/>
      <c r="R2764" s="9"/>
      <c r="S2764" s="9"/>
      <c r="T2764" s="9"/>
      <c r="U2764" s="9"/>
      <c r="V2764" s="9"/>
      <c r="W2764" s="9"/>
      <c r="X2764" s="9"/>
      <c r="Y2764" s="9"/>
      <c r="Z2764" s="9"/>
      <c r="AA2764" s="9"/>
      <c r="AB2764" s="9"/>
      <c r="AC2764" s="9"/>
      <c r="AD2764" s="9"/>
      <c r="AE2764" s="9"/>
      <c r="AF2764" s="9"/>
      <c r="AG2764" s="9"/>
      <c r="AH2764" s="9"/>
      <c r="AI2764" s="9"/>
      <c r="AJ2764" s="9"/>
      <c r="AK2764" s="9"/>
      <c r="AL2764" s="9"/>
      <c r="AM2764" s="9"/>
      <c r="AN2764" s="9"/>
      <c r="AO2764" s="9"/>
      <c r="AP2764" s="9"/>
      <c r="AQ2764" s="9"/>
      <c r="AR2764" s="9"/>
      <c r="AS2764" s="9"/>
      <c r="AT2764" s="9"/>
      <c r="AU2764" s="9"/>
      <c r="AV2764" s="9"/>
      <c r="AW2764" s="9"/>
      <c r="AX2764" s="9"/>
      <c r="AY2764" s="9"/>
      <c r="AZ2764" s="9"/>
      <c r="BA2764" s="9"/>
      <c r="BB2764" s="9"/>
      <c r="BC2764" s="9"/>
      <c r="BD2764" s="9"/>
      <c r="BE2764" s="9"/>
      <c r="BF2764" s="9"/>
      <c r="BG2764" s="9"/>
      <c r="BH2764" s="9"/>
      <c r="BI2764" s="9"/>
      <c r="BJ2764" s="9"/>
      <c r="BK2764" s="9"/>
      <c r="BL2764" s="9"/>
      <c r="BM2764" s="9"/>
      <c r="BN2764" s="9"/>
      <c r="BO2764" s="9"/>
      <c r="BP2764" s="9"/>
      <c r="BQ2764" s="9"/>
      <c r="BR2764" s="9"/>
      <c r="BS2764" s="9"/>
      <c r="BT2764" s="9"/>
      <c r="BU2764" s="9"/>
      <c r="BV2764" s="9"/>
      <c r="BW2764" s="9"/>
      <c r="BX2764" s="9"/>
      <c r="BY2764" s="9"/>
      <c r="BZ2764" s="9"/>
      <c r="CA2764" s="9"/>
      <c r="CB2764" s="9"/>
      <c r="CC2764" s="9"/>
      <c r="CD2764" s="9"/>
      <c r="CE2764" s="9"/>
      <c r="CF2764" s="9"/>
      <c r="CG2764" s="9"/>
      <c r="CH2764" s="9"/>
      <c r="CI2764" s="9"/>
      <c r="CJ2764" s="9"/>
    </row>
    <row r="2765" spans="1:88" hidden="1">
      <c r="A2765" s="9"/>
      <c r="B2765" s="9"/>
      <c r="C2765" s="9"/>
      <c r="D2765" s="9"/>
      <c r="E2765" s="9"/>
      <c r="F2765" s="9"/>
      <c r="G2765" s="9"/>
      <c r="H2765" s="9"/>
      <c r="I2765" s="9"/>
      <c r="J2765" s="9"/>
      <c r="K2765" s="9"/>
      <c r="L2765" s="9"/>
      <c r="M2765" s="9"/>
      <c r="N2765" s="9"/>
      <c r="O2765" s="9"/>
      <c r="P2765" s="9"/>
      <c r="Q2765" s="9"/>
      <c r="R2765" s="9"/>
      <c r="S2765" s="9"/>
      <c r="T2765" s="9"/>
      <c r="U2765" s="9"/>
      <c r="V2765" s="9"/>
      <c r="W2765" s="9"/>
      <c r="X2765" s="9"/>
      <c r="Y2765" s="9"/>
      <c r="Z2765" s="9"/>
      <c r="AA2765" s="9"/>
      <c r="AB2765" s="9"/>
      <c r="AC2765" s="9"/>
      <c r="AD2765" s="9"/>
      <c r="AE2765" s="9"/>
      <c r="AF2765" s="9"/>
      <c r="AG2765" s="9"/>
      <c r="AH2765" s="9"/>
      <c r="AI2765" s="9"/>
      <c r="AJ2765" s="9"/>
      <c r="AK2765" s="9"/>
      <c r="AL2765" s="9"/>
      <c r="AM2765" s="9"/>
      <c r="AN2765" s="9"/>
      <c r="AO2765" s="9"/>
      <c r="AP2765" s="9"/>
      <c r="AQ2765" s="9"/>
      <c r="AR2765" s="9"/>
      <c r="AS2765" s="9"/>
      <c r="AT2765" s="9"/>
      <c r="AU2765" s="9"/>
      <c r="AV2765" s="9"/>
      <c r="AW2765" s="9"/>
      <c r="AX2765" s="9"/>
      <c r="AY2765" s="9"/>
      <c r="AZ2765" s="9"/>
      <c r="BA2765" s="9"/>
      <c r="BB2765" s="9"/>
      <c r="BC2765" s="9"/>
      <c r="BD2765" s="9"/>
      <c r="BE2765" s="9"/>
      <c r="BF2765" s="9"/>
      <c r="BG2765" s="9"/>
      <c r="BH2765" s="9"/>
      <c r="BI2765" s="9"/>
      <c r="BJ2765" s="9"/>
      <c r="BK2765" s="9"/>
      <c r="BL2765" s="9"/>
      <c r="BM2765" s="9"/>
      <c r="BN2765" s="9"/>
      <c r="BO2765" s="9"/>
      <c r="BP2765" s="9"/>
      <c r="BQ2765" s="9"/>
      <c r="BR2765" s="9"/>
      <c r="BS2765" s="9"/>
      <c r="BT2765" s="9"/>
      <c r="BU2765" s="9"/>
      <c r="BV2765" s="9"/>
      <c r="BW2765" s="9"/>
      <c r="BX2765" s="9"/>
      <c r="BY2765" s="9"/>
      <c r="BZ2765" s="9"/>
      <c r="CA2765" s="9"/>
      <c r="CB2765" s="9"/>
      <c r="CC2765" s="9"/>
      <c r="CD2765" s="9"/>
      <c r="CE2765" s="9"/>
      <c r="CF2765" s="9"/>
      <c r="CG2765" s="9"/>
      <c r="CH2765" s="9"/>
      <c r="CI2765" s="9"/>
      <c r="CJ2765" s="9"/>
    </row>
    <row r="2766" spans="1:88" hidden="1">
      <c r="A2766" s="9"/>
      <c r="B2766" s="9"/>
      <c r="C2766" s="9"/>
      <c r="D2766" s="9"/>
      <c r="E2766" s="9"/>
      <c r="F2766" s="9"/>
      <c r="G2766" s="9"/>
      <c r="H2766" s="9"/>
      <c r="I2766" s="9"/>
      <c r="J2766" s="9"/>
      <c r="K2766" s="9"/>
      <c r="L2766" s="9"/>
      <c r="M2766" s="9"/>
      <c r="N2766" s="9"/>
      <c r="O2766" s="9"/>
      <c r="P2766" s="9"/>
      <c r="Q2766" s="9"/>
      <c r="R2766" s="9"/>
      <c r="S2766" s="9"/>
      <c r="T2766" s="9"/>
      <c r="U2766" s="9"/>
      <c r="V2766" s="9"/>
      <c r="W2766" s="9"/>
      <c r="X2766" s="9"/>
      <c r="Y2766" s="9"/>
      <c r="Z2766" s="9"/>
      <c r="AA2766" s="9"/>
      <c r="AB2766" s="9"/>
      <c r="AC2766" s="9"/>
      <c r="AD2766" s="9"/>
      <c r="AE2766" s="9"/>
      <c r="AF2766" s="9"/>
      <c r="AG2766" s="9"/>
      <c r="AH2766" s="9"/>
      <c r="AI2766" s="9"/>
      <c r="AJ2766" s="9"/>
      <c r="AK2766" s="9"/>
      <c r="AL2766" s="9"/>
      <c r="AM2766" s="9"/>
      <c r="AN2766" s="9"/>
      <c r="AO2766" s="9"/>
      <c r="AP2766" s="9"/>
      <c r="AQ2766" s="9"/>
      <c r="AR2766" s="9"/>
      <c r="AS2766" s="9"/>
      <c r="AT2766" s="9"/>
      <c r="AU2766" s="9"/>
      <c r="AV2766" s="9"/>
      <c r="AW2766" s="9"/>
      <c r="AX2766" s="9"/>
      <c r="AY2766" s="9"/>
      <c r="AZ2766" s="9"/>
      <c r="BA2766" s="9"/>
      <c r="BB2766" s="9"/>
      <c r="BC2766" s="9"/>
      <c r="BD2766" s="9"/>
      <c r="BE2766" s="9"/>
      <c r="BF2766" s="9"/>
      <c r="BG2766" s="9"/>
      <c r="BH2766" s="9"/>
      <c r="BI2766" s="9"/>
      <c r="BJ2766" s="9"/>
      <c r="BK2766" s="9"/>
      <c r="BL2766" s="9"/>
      <c r="BM2766" s="9"/>
      <c r="BN2766" s="9"/>
      <c r="BO2766" s="9"/>
      <c r="BP2766" s="9"/>
      <c r="BQ2766" s="9"/>
      <c r="BR2766" s="9"/>
      <c r="BS2766" s="9"/>
      <c r="BT2766" s="9"/>
      <c r="BU2766" s="9"/>
      <c r="BV2766" s="9"/>
      <c r="BW2766" s="9"/>
      <c r="BX2766" s="9"/>
      <c r="BY2766" s="9"/>
      <c r="BZ2766" s="9"/>
      <c r="CA2766" s="9"/>
      <c r="CB2766" s="9"/>
      <c r="CC2766" s="9"/>
      <c r="CD2766" s="9"/>
      <c r="CE2766" s="9"/>
      <c r="CF2766" s="9"/>
      <c r="CG2766" s="9"/>
      <c r="CH2766" s="9"/>
      <c r="CI2766" s="9"/>
      <c r="CJ2766" s="9"/>
    </row>
    <row r="2767" spans="1:88" hidden="1">
      <c r="A2767" s="9"/>
      <c r="B2767" s="9"/>
      <c r="C2767" s="9"/>
      <c r="D2767" s="9"/>
      <c r="E2767" s="9"/>
      <c r="F2767" s="9"/>
      <c r="G2767" s="9"/>
      <c r="H2767" s="9"/>
      <c r="I2767" s="9"/>
      <c r="J2767" s="9"/>
      <c r="K2767" s="9"/>
      <c r="L2767" s="9"/>
      <c r="M2767" s="9"/>
      <c r="N2767" s="9"/>
      <c r="O2767" s="9"/>
      <c r="P2767" s="9"/>
      <c r="Q2767" s="9"/>
      <c r="R2767" s="9"/>
      <c r="S2767" s="9"/>
      <c r="T2767" s="9"/>
      <c r="U2767" s="9"/>
      <c r="V2767" s="9"/>
      <c r="W2767" s="9"/>
      <c r="X2767" s="9"/>
      <c r="Y2767" s="9"/>
      <c r="Z2767" s="9"/>
      <c r="AA2767" s="9"/>
      <c r="AB2767" s="9"/>
      <c r="AC2767" s="9"/>
      <c r="AD2767" s="9"/>
      <c r="AE2767" s="9"/>
      <c r="AF2767" s="9"/>
      <c r="AG2767" s="9"/>
      <c r="AH2767" s="9"/>
      <c r="AI2767" s="9"/>
      <c r="AJ2767" s="9"/>
      <c r="AK2767" s="9"/>
      <c r="AL2767" s="9"/>
      <c r="AM2767" s="9"/>
      <c r="AN2767" s="9"/>
      <c r="AO2767" s="9"/>
      <c r="AP2767" s="9"/>
      <c r="AQ2767" s="9"/>
      <c r="AR2767" s="9"/>
      <c r="AS2767" s="9"/>
      <c r="AT2767" s="9"/>
      <c r="AU2767" s="9"/>
      <c r="AV2767" s="9"/>
      <c r="AW2767" s="9"/>
      <c r="AX2767" s="9"/>
      <c r="AY2767" s="9"/>
      <c r="AZ2767" s="9"/>
      <c r="BA2767" s="9"/>
      <c r="BB2767" s="9"/>
      <c r="BC2767" s="9"/>
      <c r="BD2767" s="9"/>
      <c r="BE2767" s="9"/>
      <c r="BF2767" s="9"/>
      <c r="BG2767" s="9"/>
      <c r="BH2767" s="9"/>
      <c r="BI2767" s="9"/>
      <c r="BJ2767" s="9"/>
      <c r="BK2767" s="9"/>
      <c r="BL2767" s="9"/>
      <c r="BM2767" s="9"/>
      <c r="BN2767" s="9"/>
      <c r="BO2767" s="9"/>
      <c r="BP2767" s="9"/>
      <c r="BQ2767" s="9"/>
      <c r="BR2767" s="9"/>
      <c r="BS2767" s="9"/>
      <c r="BT2767" s="9"/>
      <c r="BU2767" s="9"/>
      <c r="BV2767" s="9"/>
      <c r="BW2767" s="9"/>
      <c r="BX2767" s="9"/>
      <c r="BY2767" s="9"/>
      <c r="BZ2767" s="9"/>
      <c r="CA2767" s="9"/>
      <c r="CB2767" s="9"/>
      <c r="CC2767" s="9"/>
      <c r="CD2767" s="9"/>
      <c r="CE2767" s="9"/>
      <c r="CF2767" s="9"/>
      <c r="CG2767" s="9"/>
      <c r="CH2767" s="9"/>
      <c r="CI2767" s="9"/>
      <c r="CJ2767" s="9"/>
    </row>
    <row r="2768" spans="1:88" hidden="1">
      <c r="A2768" s="9"/>
      <c r="B2768" s="9"/>
      <c r="C2768" s="9"/>
      <c r="D2768" s="9"/>
      <c r="E2768" s="9"/>
      <c r="F2768" s="9"/>
      <c r="G2768" s="9"/>
      <c r="H2768" s="9"/>
      <c r="I2768" s="9"/>
      <c r="J2768" s="9"/>
      <c r="K2768" s="9"/>
      <c r="L2768" s="9"/>
      <c r="M2768" s="9"/>
      <c r="N2768" s="9"/>
      <c r="O2768" s="9"/>
      <c r="P2768" s="9"/>
      <c r="Q2768" s="9"/>
      <c r="R2768" s="9"/>
      <c r="S2768" s="9"/>
      <c r="T2768" s="9"/>
      <c r="U2768" s="9"/>
      <c r="V2768" s="9"/>
      <c r="W2768" s="9"/>
      <c r="X2768" s="9"/>
      <c r="Y2768" s="9"/>
      <c r="Z2768" s="9"/>
      <c r="AA2768" s="9"/>
      <c r="AB2768" s="9"/>
      <c r="AC2768" s="9"/>
      <c r="AD2768" s="9"/>
      <c r="AE2768" s="9"/>
      <c r="AF2768" s="9"/>
      <c r="AG2768" s="9"/>
      <c r="AH2768" s="9"/>
      <c r="AI2768" s="9"/>
      <c r="AJ2768" s="9"/>
      <c r="AK2768" s="9"/>
      <c r="AL2768" s="9"/>
      <c r="AM2768" s="9"/>
      <c r="AN2768" s="9"/>
      <c r="AO2768" s="9"/>
      <c r="AP2768" s="9"/>
      <c r="AQ2768" s="9"/>
      <c r="AR2768" s="9"/>
      <c r="AS2768" s="9"/>
      <c r="AT2768" s="9"/>
      <c r="AU2768" s="9"/>
      <c r="AV2768" s="9"/>
      <c r="AW2768" s="9"/>
      <c r="AX2768" s="9"/>
      <c r="AY2768" s="9"/>
      <c r="AZ2768" s="9"/>
      <c r="BA2768" s="9"/>
      <c r="BB2768" s="9"/>
      <c r="BC2768" s="9"/>
      <c r="BD2768" s="9"/>
      <c r="BE2768" s="9"/>
      <c r="BF2768" s="9"/>
      <c r="BG2768" s="9"/>
      <c r="BH2768" s="9"/>
      <c r="BI2768" s="9"/>
      <c r="BJ2768" s="9"/>
      <c r="BK2768" s="9"/>
      <c r="BL2768" s="9"/>
      <c r="BM2768" s="9"/>
      <c r="BN2768" s="9"/>
      <c r="BO2768" s="9"/>
      <c r="BP2768" s="9"/>
      <c r="BQ2768" s="9"/>
      <c r="BR2768" s="9"/>
      <c r="BS2768" s="9"/>
      <c r="BT2768" s="9"/>
      <c r="BU2768" s="9"/>
      <c r="BV2768" s="9"/>
      <c r="BW2768" s="9"/>
      <c r="BX2768" s="9"/>
      <c r="BY2768" s="9"/>
      <c r="BZ2768" s="9"/>
      <c r="CA2768" s="9"/>
      <c r="CB2768" s="9"/>
      <c r="CC2768" s="9"/>
      <c r="CD2768" s="9"/>
      <c r="CE2768" s="9"/>
      <c r="CF2768" s="9"/>
      <c r="CG2768" s="9"/>
      <c r="CH2768" s="9"/>
      <c r="CI2768" s="9"/>
      <c r="CJ2768" s="9"/>
    </row>
    <row r="2769" spans="1:88" hidden="1">
      <c r="A2769" s="9"/>
      <c r="B2769" s="9"/>
      <c r="C2769" s="9"/>
      <c r="D2769" s="9"/>
      <c r="E2769" s="9"/>
      <c r="F2769" s="9"/>
      <c r="G2769" s="9"/>
      <c r="H2769" s="9"/>
      <c r="I2769" s="9"/>
      <c r="J2769" s="9"/>
      <c r="K2769" s="9"/>
      <c r="L2769" s="9"/>
      <c r="M2769" s="9"/>
      <c r="N2769" s="9"/>
      <c r="O2769" s="9"/>
      <c r="P2769" s="9"/>
      <c r="Q2769" s="9"/>
      <c r="R2769" s="9"/>
      <c r="S2769" s="9"/>
      <c r="T2769" s="9"/>
      <c r="U2769" s="9"/>
      <c r="V2769" s="9"/>
      <c r="W2769" s="9"/>
      <c r="X2769" s="9"/>
      <c r="Y2769" s="9"/>
      <c r="Z2769" s="9"/>
      <c r="AA2769" s="9"/>
      <c r="AB2769" s="9"/>
      <c r="AC2769" s="9"/>
      <c r="AD2769" s="9"/>
      <c r="AE2769" s="9"/>
      <c r="AF2769" s="9"/>
      <c r="AG2769" s="9"/>
      <c r="AH2769" s="9"/>
      <c r="AI2769" s="9"/>
      <c r="AJ2769" s="9"/>
      <c r="AK2769" s="9"/>
      <c r="AL2769" s="9"/>
      <c r="AM2769" s="9"/>
      <c r="AN2769" s="9"/>
      <c r="AO2769" s="9"/>
      <c r="AP2769" s="9"/>
      <c r="AQ2769" s="9"/>
      <c r="AR2769" s="9"/>
      <c r="AS2769" s="9"/>
      <c r="AT2769" s="9"/>
      <c r="AU2769" s="9"/>
      <c r="AV2769" s="9"/>
      <c r="AW2769" s="9"/>
      <c r="AX2769" s="9"/>
      <c r="AY2769" s="9"/>
      <c r="AZ2769" s="9"/>
      <c r="BA2769" s="9"/>
      <c r="BB2769" s="9"/>
      <c r="BC2769" s="9"/>
      <c r="BD2769" s="9"/>
      <c r="BE2769" s="9"/>
      <c r="BF2769" s="9"/>
      <c r="BG2769" s="9"/>
      <c r="BH2769" s="9"/>
      <c r="BI2769" s="9"/>
      <c r="BJ2769" s="9"/>
      <c r="BK2769" s="9"/>
      <c r="BL2769" s="9"/>
      <c r="BM2769" s="9"/>
      <c r="BN2769" s="9"/>
      <c r="BO2769" s="9"/>
      <c r="BP2769" s="9"/>
      <c r="BQ2769" s="9"/>
      <c r="BR2769" s="9"/>
      <c r="BS2769" s="9"/>
      <c r="BT2769" s="9"/>
      <c r="BU2769" s="9"/>
      <c r="BV2769" s="9"/>
      <c r="BW2769" s="9"/>
      <c r="BX2769" s="9"/>
      <c r="BY2769" s="9"/>
      <c r="BZ2769" s="9"/>
      <c r="CA2769" s="9"/>
      <c r="CB2769" s="9"/>
      <c r="CC2769" s="9"/>
      <c r="CD2769" s="9"/>
      <c r="CE2769" s="9"/>
      <c r="CF2769" s="9"/>
      <c r="CG2769" s="9"/>
      <c r="CH2769" s="9"/>
      <c r="CI2769" s="9"/>
      <c r="CJ2769" s="9"/>
    </row>
    <row r="2770" spans="1:88" hidden="1">
      <c r="A2770" s="9"/>
      <c r="B2770" s="9"/>
      <c r="C2770" s="9"/>
      <c r="D2770" s="9"/>
      <c r="E2770" s="9"/>
      <c r="F2770" s="9"/>
      <c r="G2770" s="9"/>
      <c r="H2770" s="9"/>
      <c r="I2770" s="9"/>
      <c r="J2770" s="9"/>
      <c r="K2770" s="9"/>
      <c r="L2770" s="9"/>
      <c r="M2770" s="9"/>
      <c r="N2770" s="9"/>
      <c r="O2770" s="9"/>
      <c r="P2770" s="9"/>
      <c r="Q2770" s="9"/>
      <c r="R2770" s="9"/>
      <c r="S2770" s="9"/>
      <c r="T2770" s="9"/>
      <c r="U2770" s="9"/>
      <c r="V2770" s="9"/>
      <c r="W2770" s="9"/>
      <c r="X2770" s="9"/>
      <c r="Y2770" s="9"/>
      <c r="Z2770" s="9"/>
      <c r="AA2770" s="9"/>
      <c r="AB2770" s="9"/>
      <c r="AC2770" s="9"/>
      <c r="AD2770" s="9"/>
      <c r="AE2770" s="9"/>
      <c r="AF2770" s="9"/>
      <c r="AG2770" s="9"/>
      <c r="AH2770" s="9"/>
      <c r="AI2770" s="9"/>
      <c r="AJ2770" s="9"/>
      <c r="AK2770" s="9"/>
      <c r="AL2770" s="9"/>
      <c r="AM2770" s="9"/>
      <c r="AN2770" s="9"/>
      <c r="AO2770" s="9"/>
      <c r="AP2770" s="9"/>
      <c r="AQ2770" s="9"/>
      <c r="AR2770" s="9"/>
      <c r="AS2770" s="9"/>
      <c r="AT2770" s="9"/>
      <c r="AU2770" s="9"/>
      <c r="AV2770" s="9"/>
      <c r="AW2770" s="9"/>
      <c r="AX2770" s="9"/>
      <c r="AY2770" s="9"/>
      <c r="AZ2770" s="9"/>
      <c r="BA2770" s="9"/>
      <c r="BB2770" s="9"/>
      <c r="BC2770" s="9"/>
      <c r="BD2770" s="9"/>
      <c r="BE2770" s="9"/>
      <c r="BF2770" s="9"/>
      <c r="BG2770" s="9"/>
      <c r="BH2770" s="9"/>
      <c r="BI2770" s="9"/>
      <c r="BJ2770" s="9"/>
      <c r="BK2770" s="9"/>
      <c r="BL2770" s="9"/>
      <c r="BM2770" s="9"/>
      <c r="BN2770" s="9"/>
      <c r="BO2770" s="9"/>
      <c r="BP2770" s="9"/>
      <c r="BQ2770" s="9"/>
      <c r="BR2770" s="9"/>
      <c r="BS2770" s="9"/>
      <c r="BT2770" s="9"/>
      <c r="BU2770" s="9"/>
      <c r="BV2770" s="9"/>
      <c r="BW2770" s="9"/>
      <c r="BX2770" s="9"/>
      <c r="BY2770" s="9"/>
      <c r="BZ2770" s="9"/>
      <c r="CA2770" s="9"/>
      <c r="CB2770" s="9"/>
      <c r="CC2770" s="9"/>
      <c r="CD2770" s="9"/>
      <c r="CE2770" s="9"/>
      <c r="CF2770" s="9"/>
      <c r="CG2770" s="9"/>
      <c r="CH2770" s="9"/>
      <c r="CI2770" s="9"/>
      <c r="CJ2770" s="9"/>
    </row>
    <row r="2771" spans="1:88" hidden="1">
      <c r="A2771" s="9"/>
      <c r="B2771" s="9"/>
      <c r="C2771" s="9"/>
      <c r="D2771" s="9"/>
      <c r="E2771" s="9"/>
      <c r="F2771" s="9"/>
      <c r="G2771" s="9"/>
      <c r="H2771" s="9"/>
      <c r="I2771" s="9"/>
      <c r="J2771" s="9"/>
      <c r="K2771" s="9"/>
      <c r="L2771" s="9"/>
      <c r="M2771" s="9"/>
      <c r="N2771" s="9"/>
      <c r="O2771" s="9"/>
      <c r="P2771" s="9"/>
      <c r="Q2771" s="9"/>
      <c r="R2771" s="9"/>
      <c r="S2771" s="9"/>
      <c r="T2771" s="9"/>
      <c r="U2771" s="9"/>
      <c r="V2771" s="9"/>
      <c r="W2771" s="9"/>
      <c r="X2771" s="9"/>
      <c r="Y2771" s="9"/>
      <c r="Z2771" s="9"/>
      <c r="AA2771" s="9"/>
      <c r="AB2771" s="9"/>
      <c r="AC2771" s="9"/>
      <c r="AD2771" s="9"/>
      <c r="AE2771" s="9"/>
      <c r="AF2771" s="9"/>
      <c r="AG2771" s="9"/>
      <c r="AH2771" s="9"/>
      <c r="AI2771" s="9"/>
      <c r="AJ2771" s="9"/>
      <c r="AK2771" s="9"/>
      <c r="AL2771" s="9"/>
      <c r="AM2771" s="9"/>
      <c r="AN2771" s="9"/>
      <c r="AO2771" s="9"/>
      <c r="AP2771" s="9"/>
      <c r="AQ2771" s="9"/>
      <c r="AR2771" s="9"/>
      <c r="AS2771" s="9"/>
      <c r="AT2771" s="9"/>
      <c r="AU2771" s="9"/>
      <c r="AV2771" s="9"/>
      <c r="AW2771" s="9"/>
      <c r="AX2771" s="9"/>
      <c r="AY2771" s="9"/>
      <c r="AZ2771" s="9"/>
      <c r="BA2771" s="9"/>
      <c r="BB2771" s="9"/>
      <c r="BC2771" s="9"/>
      <c r="BD2771" s="9"/>
      <c r="BE2771" s="9"/>
      <c r="BF2771" s="9"/>
      <c r="BG2771" s="9"/>
      <c r="BH2771" s="9"/>
      <c r="BI2771" s="9"/>
      <c r="BJ2771" s="9"/>
      <c r="BK2771" s="9"/>
      <c r="BL2771" s="9"/>
      <c r="BM2771" s="9"/>
      <c r="BN2771" s="9"/>
      <c r="BO2771" s="9"/>
      <c r="BP2771" s="9"/>
      <c r="BQ2771" s="9"/>
      <c r="BR2771" s="9"/>
      <c r="BS2771" s="9"/>
      <c r="BT2771" s="9"/>
      <c r="BU2771" s="9"/>
      <c r="BV2771" s="9"/>
      <c r="BW2771" s="9"/>
      <c r="BX2771" s="9"/>
      <c r="BY2771" s="9"/>
      <c r="BZ2771" s="9"/>
      <c r="CA2771" s="9"/>
      <c r="CB2771" s="9"/>
      <c r="CC2771" s="9"/>
      <c r="CD2771" s="9"/>
      <c r="CE2771" s="9"/>
      <c r="CF2771" s="9"/>
      <c r="CG2771" s="9"/>
      <c r="CH2771" s="9"/>
      <c r="CI2771" s="9"/>
      <c r="CJ2771" s="9"/>
    </row>
    <row r="2772" spans="1:88" hidden="1">
      <c r="A2772" s="9"/>
      <c r="B2772" s="9"/>
      <c r="C2772" s="9"/>
      <c r="D2772" s="9"/>
      <c r="E2772" s="9"/>
      <c r="F2772" s="9"/>
      <c r="G2772" s="9"/>
      <c r="H2772" s="9"/>
      <c r="I2772" s="9"/>
      <c r="J2772" s="9"/>
      <c r="K2772" s="9"/>
      <c r="L2772" s="9"/>
      <c r="M2772" s="9"/>
      <c r="N2772" s="9"/>
      <c r="O2772" s="9"/>
      <c r="P2772" s="9"/>
      <c r="Q2772" s="9"/>
      <c r="R2772" s="9"/>
      <c r="S2772" s="9"/>
      <c r="T2772" s="9"/>
      <c r="U2772" s="9"/>
      <c r="V2772" s="9"/>
      <c r="W2772" s="9"/>
      <c r="X2772" s="9"/>
      <c r="Y2772" s="9"/>
      <c r="Z2772" s="9"/>
      <c r="AA2772" s="9"/>
      <c r="AB2772" s="9"/>
      <c r="AC2772" s="9"/>
      <c r="AD2772" s="9"/>
      <c r="AE2772" s="9"/>
      <c r="AF2772" s="9"/>
      <c r="AG2772" s="9"/>
      <c r="AH2772" s="9"/>
      <c r="AI2772" s="9"/>
      <c r="AJ2772" s="9"/>
      <c r="AK2772" s="9"/>
      <c r="AL2772" s="9"/>
      <c r="AM2772" s="9"/>
      <c r="AN2772" s="9"/>
      <c r="AO2772" s="9"/>
      <c r="AP2772" s="9"/>
      <c r="AQ2772" s="9"/>
      <c r="AR2772" s="9"/>
      <c r="AS2772" s="9"/>
      <c r="AT2772" s="9"/>
      <c r="AU2772" s="9"/>
      <c r="AV2772" s="9"/>
      <c r="AW2772" s="9"/>
      <c r="AX2772" s="9"/>
      <c r="AY2772" s="9"/>
      <c r="AZ2772" s="9"/>
      <c r="BA2772" s="9"/>
      <c r="BB2772" s="9"/>
      <c r="BC2772" s="9"/>
      <c r="BD2772" s="9"/>
      <c r="BE2772" s="9"/>
      <c r="BF2772" s="9"/>
      <c r="BG2772" s="9"/>
      <c r="BH2772" s="9"/>
      <c r="BI2772" s="9"/>
      <c r="BJ2772" s="9"/>
      <c r="BK2772" s="9"/>
      <c r="BL2772" s="9"/>
      <c r="BM2772" s="9"/>
      <c r="BN2772" s="9"/>
      <c r="BO2772" s="9"/>
      <c r="BP2772" s="9"/>
      <c r="BQ2772" s="9"/>
      <c r="BR2772" s="9"/>
      <c r="BS2772" s="9"/>
      <c r="BT2772" s="9"/>
      <c r="BU2772" s="9"/>
      <c r="BV2772" s="9"/>
      <c r="BW2772" s="9"/>
      <c r="BX2772" s="9"/>
      <c r="BY2772" s="9"/>
      <c r="BZ2772" s="9"/>
      <c r="CA2772" s="9"/>
      <c r="CB2772" s="9"/>
      <c r="CC2772" s="9"/>
      <c r="CD2772" s="9"/>
      <c r="CE2772" s="9"/>
      <c r="CF2772" s="9"/>
      <c r="CG2772" s="9"/>
      <c r="CH2772" s="9"/>
      <c r="CI2772" s="9"/>
      <c r="CJ2772" s="9"/>
    </row>
    <row r="2773" spans="1:88" hidden="1">
      <c r="A2773" s="9"/>
      <c r="B2773" s="9"/>
      <c r="C2773" s="9"/>
      <c r="D2773" s="9"/>
      <c r="E2773" s="9"/>
      <c r="F2773" s="9"/>
      <c r="G2773" s="9"/>
      <c r="H2773" s="9"/>
      <c r="I2773" s="9"/>
      <c r="J2773" s="9"/>
      <c r="K2773" s="9"/>
      <c r="L2773" s="9"/>
      <c r="M2773" s="9"/>
      <c r="N2773" s="9"/>
      <c r="O2773" s="9"/>
      <c r="P2773" s="9"/>
      <c r="Q2773" s="9"/>
      <c r="R2773" s="9"/>
      <c r="S2773" s="9"/>
      <c r="T2773" s="9"/>
      <c r="U2773" s="9"/>
      <c r="V2773" s="9"/>
      <c r="W2773" s="9"/>
      <c r="X2773" s="9"/>
      <c r="Y2773" s="9"/>
      <c r="Z2773" s="9"/>
      <c r="AA2773" s="9"/>
      <c r="AB2773" s="9"/>
      <c r="AC2773" s="9"/>
      <c r="AD2773" s="9"/>
      <c r="AE2773" s="9"/>
      <c r="AF2773" s="9"/>
      <c r="AG2773" s="9"/>
      <c r="AH2773" s="9"/>
      <c r="AI2773" s="9"/>
      <c r="AJ2773" s="9"/>
      <c r="AK2773" s="9"/>
      <c r="AL2773" s="9"/>
      <c r="AM2773" s="9"/>
      <c r="AN2773" s="9"/>
      <c r="AO2773" s="9"/>
      <c r="AP2773" s="9"/>
      <c r="AQ2773" s="9"/>
      <c r="AR2773" s="9"/>
      <c r="AS2773" s="9"/>
      <c r="AT2773" s="9"/>
      <c r="AU2773" s="9"/>
      <c r="AV2773" s="9"/>
      <c r="AW2773" s="9"/>
      <c r="AX2773" s="9"/>
      <c r="AY2773" s="9"/>
      <c r="AZ2773" s="9"/>
      <c r="BA2773" s="9"/>
      <c r="BB2773" s="9"/>
      <c r="BC2773" s="9"/>
      <c r="BD2773" s="9"/>
      <c r="BE2773" s="9"/>
      <c r="BF2773" s="9"/>
      <c r="BG2773" s="9"/>
      <c r="BH2773" s="9"/>
      <c r="BI2773" s="9"/>
      <c r="BJ2773" s="9"/>
      <c r="BK2773" s="9"/>
      <c r="BL2773" s="9"/>
      <c r="BM2773" s="9"/>
      <c r="BN2773" s="9"/>
      <c r="BO2773" s="9"/>
      <c r="BP2773" s="9"/>
      <c r="BQ2773" s="9"/>
      <c r="BR2773" s="9"/>
      <c r="BS2773" s="9"/>
      <c r="BT2773" s="9"/>
      <c r="BU2773" s="9"/>
      <c r="BV2773" s="9"/>
      <c r="BW2773" s="9"/>
      <c r="BX2773" s="9"/>
      <c r="BY2773" s="9"/>
      <c r="BZ2773" s="9"/>
      <c r="CA2773" s="9"/>
      <c r="CB2773" s="9"/>
      <c r="CC2773" s="9"/>
      <c r="CD2773" s="9"/>
      <c r="CE2773" s="9"/>
      <c r="CF2773" s="9"/>
      <c r="CG2773" s="9"/>
      <c r="CH2773" s="9"/>
      <c r="CI2773" s="9"/>
      <c r="CJ2773" s="9"/>
    </row>
    <row r="2774" spans="1:88" hidden="1">
      <c r="A2774" s="9"/>
      <c r="B2774" s="9"/>
      <c r="C2774" s="9"/>
      <c r="D2774" s="9"/>
      <c r="E2774" s="9"/>
      <c r="F2774" s="9"/>
      <c r="G2774" s="9"/>
      <c r="H2774" s="9"/>
      <c r="I2774" s="9"/>
      <c r="J2774" s="9"/>
      <c r="K2774" s="9"/>
      <c r="L2774" s="9"/>
      <c r="M2774" s="9"/>
      <c r="N2774" s="9"/>
      <c r="O2774" s="9"/>
      <c r="P2774" s="9"/>
      <c r="Q2774" s="9"/>
      <c r="R2774" s="9"/>
      <c r="S2774" s="9"/>
      <c r="T2774" s="9"/>
      <c r="U2774" s="9"/>
      <c r="V2774" s="9"/>
      <c r="W2774" s="9"/>
      <c r="X2774" s="9"/>
      <c r="Y2774" s="9"/>
      <c r="Z2774" s="9"/>
      <c r="AA2774" s="9"/>
      <c r="AB2774" s="9"/>
      <c r="AC2774" s="9"/>
      <c r="AD2774" s="9"/>
      <c r="AE2774" s="9"/>
      <c r="AF2774" s="9"/>
      <c r="AG2774" s="9"/>
      <c r="AH2774" s="9"/>
      <c r="AI2774" s="9"/>
      <c r="AJ2774" s="9"/>
      <c r="AK2774" s="9"/>
      <c r="AL2774" s="9"/>
      <c r="AM2774" s="9"/>
      <c r="AN2774" s="9"/>
      <c r="AO2774" s="9"/>
      <c r="AP2774" s="9"/>
      <c r="AQ2774" s="9"/>
      <c r="AR2774" s="9"/>
      <c r="AS2774" s="9"/>
      <c r="AT2774" s="9"/>
      <c r="AU2774" s="9"/>
      <c r="AV2774" s="9"/>
      <c r="AW2774" s="9"/>
      <c r="AX2774" s="9"/>
      <c r="AY2774" s="9"/>
      <c r="AZ2774" s="9"/>
      <c r="BA2774" s="9"/>
      <c r="BB2774" s="9"/>
      <c r="BC2774" s="9"/>
      <c r="BD2774" s="9"/>
      <c r="BE2774" s="9"/>
      <c r="BF2774" s="9"/>
      <c r="BG2774" s="9"/>
      <c r="BH2774" s="9"/>
      <c r="BI2774" s="9"/>
      <c r="BJ2774" s="9"/>
      <c r="BK2774" s="9"/>
      <c r="BL2774" s="9"/>
      <c r="BM2774" s="9"/>
      <c r="BN2774" s="9"/>
      <c r="BO2774" s="9"/>
      <c r="BP2774" s="9"/>
      <c r="BQ2774" s="9"/>
      <c r="BR2774" s="9"/>
      <c r="BS2774" s="9"/>
      <c r="BT2774" s="9"/>
      <c r="BU2774" s="9"/>
      <c r="BV2774" s="9"/>
      <c r="BW2774" s="9"/>
      <c r="BX2774" s="9"/>
      <c r="BY2774" s="9"/>
      <c r="BZ2774" s="9"/>
      <c r="CA2774" s="9"/>
      <c r="CB2774" s="9"/>
      <c r="CC2774" s="9"/>
      <c r="CD2774" s="9"/>
      <c r="CE2774" s="9"/>
      <c r="CF2774" s="9"/>
      <c r="CG2774" s="9"/>
      <c r="CH2774" s="9"/>
      <c r="CI2774" s="9"/>
      <c r="CJ2774" s="9"/>
    </row>
    <row r="2775" spans="1:88" hidden="1">
      <c r="A2775" s="9"/>
      <c r="B2775" s="9"/>
      <c r="C2775" s="9"/>
      <c r="D2775" s="9"/>
      <c r="E2775" s="9"/>
      <c r="F2775" s="9"/>
      <c r="G2775" s="9"/>
      <c r="H2775" s="9"/>
      <c r="I2775" s="9"/>
      <c r="J2775" s="9"/>
      <c r="K2775" s="9"/>
      <c r="L2775" s="9"/>
      <c r="M2775" s="9"/>
      <c r="N2775" s="9"/>
      <c r="O2775" s="9"/>
      <c r="P2775" s="9"/>
      <c r="Q2775" s="9"/>
      <c r="R2775" s="9"/>
      <c r="S2775" s="9"/>
      <c r="T2775" s="9"/>
      <c r="U2775" s="9"/>
      <c r="V2775" s="9"/>
      <c r="W2775" s="9"/>
      <c r="X2775" s="9"/>
      <c r="Y2775" s="9"/>
      <c r="Z2775" s="9"/>
      <c r="AA2775" s="9"/>
      <c r="AB2775" s="9"/>
      <c r="AC2775" s="9"/>
      <c r="AD2775" s="9"/>
      <c r="AE2775" s="9"/>
      <c r="AF2775" s="9"/>
      <c r="AG2775" s="9"/>
      <c r="AH2775" s="9"/>
      <c r="AI2775" s="9"/>
      <c r="AJ2775" s="9"/>
      <c r="AK2775" s="9"/>
      <c r="AL2775" s="9"/>
      <c r="AM2775" s="9"/>
      <c r="AN2775" s="9"/>
      <c r="AO2775" s="9"/>
      <c r="AP2775" s="9"/>
      <c r="AQ2775" s="9"/>
      <c r="AR2775" s="9"/>
      <c r="AS2775" s="9"/>
      <c r="AT2775" s="9"/>
      <c r="AU2775" s="9"/>
      <c r="AV2775" s="9"/>
      <c r="AW2775" s="9"/>
      <c r="AX2775" s="9"/>
      <c r="AY2775" s="9"/>
      <c r="AZ2775" s="9"/>
      <c r="BA2775" s="9"/>
      <c r="BB2775" s="9"/>
      <c r="BC2775" s="9"/>
      <c r="BD2775" s="9"/>
      <c r="BE2775" s="9"/>
      <c r="BF2775" s="9"/>
      <c r="BG2775" s="9"/>
      <c r="BH2775" s="9"/>
      <c r="BI2775" s="9"/>
      <c r="BJ2775" s="9"/>
      <c r="BK2775" s="9"/>
      <c r="BL2775" s="9"/>
      <c r="BM2775" s="9"/>
      <c r="BN2775" s="9"/>
      <c r="BO2775" s="9"/>
      <c r="BP2775" s="9"/>
      <c r="BQ2775" s="9"/>
      <c r="BR2775" s="9"/>
      <c r="BS2775" s="9"/>
      <c r="BT2775" s="9"/>
      <c r="BU2775" s="9"/>
      <c r="BV2775" s="9"/>
      <c r="BW2775" s="9"/>
      <c r="BX2775" s="9"/>
      <c r="BY2775" s="9"/>
      <c r="BZ2775" s="9"/>
      <c r="CA2775" s="9"/>
      <c r="CB2775" s="9"/>
      <c r="CC2775" s="9"/>
      <c r="CD2775" s="9"/>
      <c r="CE2775" s="9"/>
      <c r="CF2775" s="9"/>
      <c r="CG2775" s="9"/>
      <c r="CH2775" s="9"/>
      <c r="CI2775" s="9"/>
      <c r="CJ2775" s="9"/>
    </row>
    <row r="2776" spans="1:88" hidden="1">
      <c r="A2776" s="9"/>
      <c r="B2776" s="9"/>
      <c r="C2776" s="9"/>
      <c r="D2776" s="9"/>
      <c r="E2776" s="9"/>
      <c r="F2776" s="9"/>
      <c r="G2776" s="9"/>
      <c r="H2776" s="9"/>
      <c r="I2776" s="9"/>
      <c r="J2776" s="9"/>
      <c r="K2776" s="9"/>
      <c r="L2776" s="9"/>
      <c r="M2776" s="9"/>
      <c r="N2776" s="9"/>
      <c r="O2776" s="9"/>
      <c r="P2776" s="9"/>
      <c r="Q2776" s="9"/>
      <c r="R2776" s="9"/>
      <c r="S2776" s="9"/>
      <c r="T2776" s="9"/>
      <c r="U2776" s="9"/>
      <c r="V2776" s="9"/>
      <c r="W2776" s="9"/>
      <c r="X2776" s="9"/>
      <c r="Y2776" s="9"/>
      <c r="Z2776" s="9"/>
      <c r="AA2776" s="9"/>
      <c r="AB2776" s="9"/>
      <c r="AC2776" s="9"/>
      <c r="AD2776" s="9"/>
      <c r="AE2776" s="9"/>
      <c r="AF2776" s="9"/>
      <c r="AG2776" s="9"/>
      <c r="AH2776" s="9"/>
      <c r="AI2776" s="9"/>
      <c r="AJ2776" s="9"/>
      <c r="AK2776" s="9"/>
      <c r="AL2776" s="9"/>
      <c r="AM2776" s="9"/>
      <c r="AN2776" s="9"/>
      <c r="AO2776" s="9"/>
      <c r="AP2776" s="9"/>
      <c r="AQ2776" s="9"/>
      <c r="AR2776" s="9"/>
      <c r="AS2776" s="9"/>
      <c r="AT2776" s="9"/>
      <c r="AU2776" s="9"/>
      <c r="AV2776" s="9"/>
      <c r="AW2776" s="9"/>
      <c r="AX2776" s="9"/>
      <c r="AY2776" s="9"/>
      <c r="AZ2776" s="9"/>
      <c r="BA2776" s="9"/>
      <c r="BB2776" s="9"/>
      <c r="BC2776" s="9"/>
      <c r="BD2776" s="9"/>
      <c r="BE2776" s="9"/>
      <c r="BF2776" s="9"/>
      <c r="BG2776" s="9"/>
      <c r="BH2776" s="9"/>
      <c r="BI2776" s="9"/>
      <c r="BJ2776" s="9"/>
      <c r="BK2776" s="9"/>
      <c r="BL2776" s="9"/>
      <c r="BM2776" s="9"/>
      <c r="BN2776" s="9"/>
      <c r="BO2776" s="9"/>
      <c r="BP2776" s="9"/>
      <c r="BQ2776" s="9"/>
      <c r="BR2776" s="9"/>
      <c r="BS2776" s="9"/>
      <c r="BT2776" s="9"/>
      <c r="BU2776" s="9"/>
      <c r="BV2776" s="9"/>
      <c r="BW2776" s="9"/>
      <c r="BX2776" s="9"/>
      <c r="BY2776" s="9"/>
      <c r="BZ2776" s="9"/>
      <c r="CA2776" s="9"/>
      <c r="CB2776" s="9"/>
      <c r="CC2776" s="9"/>
      <c r="CD2776" s="9"/>
      <c r="CE2776" s="9"/>
      <c r="CF2776" s="9"/>
      <c r="CG2776" s="9"/>
      <c r="CH2776" s="9"/>
      <c r="CI2776" s="9"/>
      <c r="CJ2776" s="9"/>
    </row>
    <row r="2777" spans="1:88" hidden="1">
      <c r="A2777" s="9"/>
      <c r="B2777" s="9"/>
      <c r="C2777" s="9"/>
      <c r="D2777" s="9"/>
      <c r="E2777" s="9"/>
      <c r="F2777" s="9"/>
      <c r="G2777" s="9"/>
      <c r="H2777" s="9"/>
      <c r="I2777" s="9"/>
      <c r="J2777" s="9"/>
      <c r="K2777" s="9"/>
      <c r="L2777" s="9"/>
      <c r="M2777" s="9"/>
      <c r="N2777" s="9"/>
      <c r="O2777" s="9"/>
      <c r="P2777" s="9"/>
      <c r="Q2777" s="9"/>
      <c r="R2777" s="9"/>
      <c r="S2777" s="9"/>
      <c r="T2777" s="9"/>
      <c r="U2777" s="9"/>
      <c r="V2777" s="9"/>
      <c r="W2777" s="9"/>
      <c r="X2777" s="9"/>
      <c r="Y2777" s="9"/>
      <c r="Z2777" s="9"/>
      <c r="AA2777" s="9"/>
      <c r="AB2777" s="9"/>
      <c r="AC2777" s="9"/>
      <c r="AD2777" s="9"/>
      <c r="AE2777" s="9"/>
      <c r="AF2777" s="9"/>
      <c r="AG2777" s="9"/>
      <c r="AH2777" s="9"/>
      <c r="AI2777" s="9"/>
      <c r="AJ2777" s="9"/>
      <c r="AK2777" s="9"/>
      <c r="AL2777" s="9"/>
      <c r="AM2777" s="9"/>
      <c r="AN2777" s="9"/>
      <c r="AO2777" s="9"/>
      <c r="AP2777" s="9"/>
      <c r="AQ2777" s="9"/>
      <c r="AR2777" s="9"/>
      <c r="AS2777" s="9"/>
      <c r="AT2777" s="9"/>
      <c r="AU2777" s="9"/>
      <c r="AV2777" s="9"/>
      <c r="AW2777" s="9"/>
      <c r="AX2777" s="9"/>
      <c r="AY2777" s="9"/>
      <c r="AZ2777" s="9"/>
      <c r="BA2777" s="9"/>
      <c r="BB2777" s="9"/>
      <c r="BC2777" s="9"/>
      <c r="BD2777" s="9"/>
      <c r="BE2777" s="9"/>
      <c r="BF2777" s="9"/>
      <c r="BG2777" s="9"/>
      <c r="BH2777" s="9"/>
      <c r="BI2777" s="9"/>
      <c r="BJ2777" s="9"/>
      <c r="BK2777" s="9"/>
      <c r="BL2777" s="9"/>
      <c r="BM2777" s="9"/>
      <c r="BN2777" s="9"/>
      <c r="BO2777" s="9"/>
      <c r="BP2777" s="9"/>
      <c r="BQ2777" s="9"/>
      <c r="BR2777" s="9"/>
      <c r="BS2777" s="9"/>
      <c r="BT2777" s="9"/>
      <c r="BU2777" s="9"/>
      <c r="BV2777" s="9"/>
      <c r="BW2777" s="9"/>
      <c r="BX2777" s="9"/>
      <c r="BY2777" s="9"/>
      <c r="BZ2777" s="9"/>
      <c r="CA2777" s="9"/>
      <c r="CB2777" s="9"/>
      <c r="CC2777" s="9"/>
      <c r="CD2777" s="9"/>
      <c r="CE2777" s="9"/>
      <c r="CF2777" s="9"/>
      <c r="CG2777" s="9"/>
      <c r="CH2777" s="9"/>
      <c r="CI2777" s="9"/>
      <c r="CJ2777" s="9"/>
    </row>
    <row r="2778" spans="1:88" hidden="1">
      <c r="A2778" s="9"/>
      <c r="B2778" s="9"/>
      <c r="C2778" s="9"/>
      <c r="D2778" s="9"/>
      <c r="E2778" s="9"/>
      <c r="F2778" s="9"/>
      <c r="G2778" s="9"/>
      <c r="H2778" s="9"/>
      <c r="I2778" s="9"/>
      <c r="J2778" s="9"/>
      <c r="K2778" s="9"/>
      <c r="L2778" s="9"/>
      <c r="M2778" s="9"/>
      <c r="N2778" s="9"/>
      <c r="O2778" s="9"/>
      <c r="P2778" s="9"/>
      <c r="Q2778" s="9"/>
      <c r="R2778" s="9"/>
      <c r="S2778" s="9"/>
      <c r="T2778" s="9"/>
      <c r="U2778" s="9"/>
      <c r="V2778" s="9"/>
      <c r="W2778" s="9"/>
      <c r="X2778" s="9"/>
      <c r="Y2778" s="9"/>
      <c r="Z2778" s="9"/>
      <c r="AA2778" s="9"/>
      <c r="AB2778" s="9"/>
      <c r="AC2778" s="9"/>
      <c r="AD2778" s="9"/>
      <c r="AE2778" s="9"/>
      <c r="AF2778" s="9"/>
      <c r="AG2778" s="9"/>
      <c r="AH2778" s="9"/>
      <c r="AI2778" s="9"/>
      <c r="AJ2778" s="9"/>
      <c r="AK2778" s="9"/>
      <c r="AL2778" s="9"/>
      <c r="AM2778" s="9"/>
      <c r="AN2778" s="9"/>
      <c r="AO2778" s="9"/>
      <c r="AP2778" s="9"/>
      <c r="AQ2778" s="9"/>
      <c r="AR2778" s="9"/>
      <c r="AS2778" s="9"/>
      <c r="AT2778" s="9"/>
      <c r="AU2778" s="9"/>
      <c r="AV2778" s="9"/>
      <c r="AW2778" s="9"/>
      <c r="AX2778" s="9"/>
      <c r="AY2778" s="9"/>
      <c r="AZ2778" s="9"/>
      <c r="BA2778" s="9"/>
      <c r="BB2778" s="9"/>
      <c r="BC2778" s="9"/>
      <c r="BD2778" s="9"/>
      <c r="BE2778" s="9"/>
      <c r="BF2778" s="9"/>
      <c r="BG2778" s="9"/>
      <c r="BH2778" s="9"/>
      <c r="BI2778" s="9"/>
      <c r="BJ2778" s="9"/>
      <c r="BK2778" s="9"/>
      <c r="BL2778" s="9"/>
      <c r="BM2778" s="9"/>
      <c r="BN2778" s="9"/>
      <c r="BO2778" s="9"/>
      <c r="BP2778" s="9"/>
      <c r="BQ2778" s="9"/>
      <c r="BR2778" s="9"/>
      <c r="BS2778" s="9"/>
      <c r="BT2778" s="9"/>
      <c r="BU2778" s="9"/>
      <c r="BV2778" s="9"/>
      <c r="BW2778" s="9"/>
      <c r="BX2778" s="9"/>
      <c r="BY2778" s="9"/>
      <c r="BZ2778" s="9"/>
      <c r="CA2778" s="9"/>
      <c r="CB2778" s="9"/>
      <c r="CC2778" s="9"/>
      <c r="CD2778" s="9"/>
      <c r="CE2778" s="9"/>
      <c r="CF2778" s="9"/>
      <c r="CG2778" s="9"/>
      <c r="CH2778" s="9"/>
      <c r="CI2778" s="9"/>
      <c r="CJ2778" s="9"/>
    </row>
    <row r="2779" spans="1:88" hidden="1">
      <c r="A2779" s="9"/>
      <c r="B2779" s="9"/>
      <c r="C2779" s="9"/>
      <c r="D2779" s="9"/>
      <c r="E2779" s="9"/>
      <c r="F2779" s="9"/>
      <c r="G2779" s="9"/>
      <c r="H2779" s="9"/>
      <c r="I2779" s="9"/>
      <c r="J2779" s="9"/>
      <c r="K2779" s="9"/>
      <c r="L2779" s="9"/>
      <c r="M2779" s="9"/>
      <c r="N2779" s="9"/>
      <c r="O2779" s="9"/>
      <c r="P2779" s="9"/>
      <c r="Q2779" s="9"/>
      <c r="R2779" s="9"/>
      <c r="S2779" s="9"/>
      <c r="T2779" s="9"/>
      <c r="U2779" s="9"/>
      <c r="V2779" s="9"/>
      <c r="W2779" s="9"/>
      <c r="X2779" s="9"/>
      <c r="Y2779" s="9"/>
      <c r="Z2779" s="9"/>
      <c r="AA2779" s="9"/>
      <c r="AB2779" s="9"/>
      <c r="AC2779" s="9"/>
      <c r="AD2779" s="9"/>
      <c r="AE2779" s="9"/>
      <c r="AF2779" s="9"/>
      <c r="AG2779" s="9"/>
      <c r="AH2779" s="9"/>
      <c r="AI2779" s="9"/>
      <c r="AJ2779" s="9"/>
      <c r="AK2779" s="9"/>
      <c r="AL2779" s="9"/>
      <c r="AM2779" s="9"/>
      <c r="AN2779" s="9"/>
      <c r="AO2779" s="9"/>
      <c r="AP2779" s="9"/>
      <c r="AQ2779" s="9"/>
      <c r="AR2779" s="9"/>
      <c r="AS2779" s="9"/>
      <c r="AT2779" s="9"/>
      <c r="AU2779" s="9"/>
      <c r="AV2779" s="9"/>
      <c r="AW2779" s="9"/>
      <c r="AX2779" s="9"/>
      <c r="AY2779" s="9"/>
      <c r="AZ2779" s="9"/>
      <c r="BA2779" s="9"/>
      <c r="BB2779" s="9"/>
      <c r="BC2779" s="9"/>
      <c r="BD2779" s="9"/>
      <c r="BE2779" s="9"/>
      <c r="BF2779" s="9"/>
      <c r="BG2779" s="9"/>
      <c r="BH2779" s="9"/>
      <c r="BI2779" s="9"/>
      <c r="BJ2779" s="9"/>
      <c r="BK2779" s="9"/>
      <c r="BL2779" s="9"/>
      <c r="BM2779" s="9"/>
      <c r="BN2779" s="9"/>
      <c r="BO2779" s="9"/>
      <c r="BP2779" s="9"/>
      <c r="BQ2779" s="9"/>
      <c r="BR2779" s="9"/>
      <c r="BS2779" s="9"/>
      <c r="BT2779" s="9"/>
      <c r="BU2779" s="9"/>
      <c r="BV2779" s="9"/>
      <c r="BW2779" s="9"/>
      <c r="BX2779" s="9"/>
      <c r="BY2779" s="9"/>
      <c r="BZ2779" s="9"/>
      <c r="CA2779" s="9"/>
      <c r="CB2779" s="9"/>
      <c r="CC2779" s="9"/>
      <c r="CD2779" s="9"/>
      <c r="CE2779" s="9"/>
      <c r="CF2779" s="9"/>
      <c r="CG2779" s="9"/>
      <c r="CH2779" s="9"/>
      <c r="CI2779" s="9"/>
      <c r="CJ2779" s="9"/>
    </row>
    <row r="2780" spans="1:88" hidden="1">
      <c r="A2780" s="9"/>
      <c r="B2780" s="9"/>
      <c r="C2780" s="9"/>
      <c r="D2780" s="9"/>
      <c r="E2780" s="9"/>
      <c r="F2780" s="9"/>
      <c r="G2780" s="9"/>
      <c r="H2780" s="9"/>
      <c r="I2780" s="9"/>
      <c r="J2780" s="9"/>
      <c r="K2780" s="9"/>
      <c r="L2780" s="9"/>
      <c r="M2780" s="9"/>
      <c r="N2780" s="9"/>
      <c r="O2780" s="9"/>
      <c r="P2780" s="9"/>
      <c r="Q2780" s="9"/>
      <c r="R2780" s="9"/>
      <c r="S2780" s="9"/>
      <c r="T2780" s="9"/>
      <c r="U2780" s="9"/>
      <c r="V2780" s="9"/>
      <c r="W2780" s="9"/>
      <c r="X2780" s="9"/>
      <c r="Y2780" s="9"/>
      <c r="Z2780" s="9"/>
      <c r="AA2780" s="9"/>
      <c r="AB2780" s="9"/>
      <c r="AC2780" s="9"/>
      <c r="AD2780" s="9"/>
      <c r="AE2780" s="9"/>
      <c r="AF2780" s="9"/>
      <c r="AG2780" s="9"/>
      <c r="AH2780" s="9"/>
      <c r="AI2780" s="9"/>
      <c r="AJ2780" s="9"/>
      <c r="AK2780" s="9"/>
      <c r="AL2780" s="9"/>
      <c r="AM2780" s="9"/>
      <c r="AN2780" s="9"/>
      <c r="AO2780" s="9"/>
      <c r="AP2780" s="9"/>
      <c r="AQ2780" s="9"/>
      <c r="AR2780" s="9"/>
      <c r="AS2780" s="9"/>
      <c r="AT2780" s="9"/>
      <c r="AU2780" s="9"/>
      <c r="AV2780" s="9"/>
      <c r="AW2780" s="9"/>
      <c r="AX2780" s="9"/>
      <c r="AY2780" s="9"/>
      <c r="AZ2780" s="9"/>
      <c r="BA2780" s="9"/>
      <c r="BB2780" s="9"/>
      <c r="BC2780" s="9"/>
      <c r="BD2780" s="9"/>
      <c r="BE2780" s="9"/>
      <c r="BF2780" s="9"/>
      <c r="BG2780" s="9"/>
      <c r="BH2780" s="9"/>
      <c r="BI2780" s="9"/>
      <c r="BJ2780" s="9"/>
      <c r="BK2780" s="9"/>
      <c r="BL2780" s="9"/>
      <c r="BM2780" s="9"/>
      <c r="BN2780" s="9"/>
      <c r="BO2780" s="9"/>
      <c r="BP2780" s="9"/>
      <c r="BQ2780" s="9"/>
      <c r="BR2780" s="9"/>
      <c r="BS2780" s="9"/>
      <c r="BT2780" s="9"/>
      <c r="BU2780" s="9"/>
      <c r="BV2780" s="9"/>
      <c r="BW2780" s="9"/>
      <c r="BX2780" s="9"/>
      <c r="BY2780" s="9"/>
      <c r="BZ2780" s="9"/>
      <c r="CA2780" s="9"/>
      <c r="CB2780" s="9"/>
      <c r="CC2780" s="9"/>
      <c r="CD2780" s="9"/>
      <c r="CE2780" s="9"/>
      <c r="CF2780" s="9"/>
      <c r="CG2780" s="9"/>
      <c r="CH2780" s="9"/>
      <c r="CI2780" s="9"/>
      <c r="CJ2780" s="9"/>
    </row>
    <row r="2781" spans="1:88" hidden="1">
      <c r="A2781" s="9"/>
      <c r="B2781" s="9"/>
      <c r="C2781" s="9"/>
      <c r="D2781" s="9"/>
      <c r="E2781" s="9"/>
      <c r="F2781" s="9"/>
      <c r="G2781" s="9"/>
      <c r="H2781" s="9"/>
      <c r="I2781" s="9"/>
      <c r="J2781" s="9"/>
      <c r="K2781" s="9"/>
      <c r="L2781" s="9"/>
      <c r="M2781" s="9"/>
      <c r="N2781" s="9"/>
      <c r="O2781" s="9"/>
      <c r="P2781" s="9"/>
      <c r="Q2781" s="9"/>
      <c r="R2781" s="9"/>
      <c r="S2781" s="9"/>
      <c r="T2781" s="9"/>
      <c r="U2781" s="9"/>
      <c r="V2781" s="9"/>
      <c r="W2781" s="9"/>
      <c r="X2781" s="9"/>
      <c r="Y2781" s="9"/>
      <c r="Z2781" s="9"/>
      <c r="AA2781" s="9"/>
      <c r="AB2781" s="9"/>
      <c r="AC2781" s="9"/>
      <c r="AD2781" s="9"/>
      <c r="AE2781" s="9"/>
      <c r="AF2781" s="9"/>
      <c r="AG2781" s="9"/>
      <c r="AH2781" s="9"/>
      <c r="AI2781" s="9"/>
      <c r="AJ2781" s="9"/>
      <c r="AK2781" s="9"/>
      <c r="AL2781" s="9"/>
      <c r="AM2781" s="9"/>
      <c r="AN2781" s="9"/>
      <c r="AO2781" s="9"/>
      <c r="AP2781" s="9"/>
      <c r="AQ2781" s="9"/>
      <c r="AR2781" s="9"/>
      <c r="AS2781" s="9"/>
      <c r="AT2781" s="9"/>
      <c r="AU2781" s="9"/>
      <c r="AV2781" s="9"/>
      <c r="AW2781" s="9"/>
      <c r="AX2781" s="9"/>
      <c r="AY2781" s="9"/>
      <c r="AZ2781" s="9"/>
      <c r="BA2781" s="9"/>
      <c r="BB2781" s="9"/>
      <c r="BC2781" s="9"/>
      <c r="BD2781" s="9"/>
      <c r="BE2781" s="9"/>
      <c r="BF2781" s="9"/>
      <c r="BG2781" s="9"/>
      <c r="BH2781" s="9"/>
      <c r="BI2781" s="9"/>
      <c r="BJ2781" s="9"/>
      <c r="BK2781" s="9"/>
      <c r="BL2781" s="9"/>
      <c r="BM2781" s="9"/>
      <c r="BN2781" s="9"/>
      <c r="BO2781" s="9"/>
      <c r="BP2781" s="9"/>
      <c r="BQ2781" s="9"/>
      <c r="BR2781" s="9"/>
      <c r="BS2781" s="9"/>
      <c r="BT2781" s="9"/>
      <c r="BU2781" s="9"/>
      <c r="BV2781" s="9"/>
      <c r="BW2781" s="9"/>
      <c r="BX2781" s="9"/>
      <c r="BY2781" s="9"/>
      <c r="BZ2781" s="9"/>
      <c r="CA2781" s="9"/>
      <c r="CB2781" s="9"/>
      <c r="CC2781" s="9"/>
      <c r="CD2781" s="9"/>
      <c r="CE2781" s="9"/>
      <c r="CF2781" s="9"/>
      <c r="CG2781" s="9"/>
      <c r="CH2781" s="9"/>
      <c r="CI2781" s="9"/>
      <c r="CJ2781" s="9"/>
    </row>
    <row r="2782" spans="1:88" hidden="1">
      <c r="A2782" s="9"/>
      <c r="B2782" s="9"/>
      <c r="C2782" s="9"/>
      <c r="D2782" s="9"/>
      <c r="E2782" s="9"/>
      <c r="F2782" s="9"/>
      <c r="G2782" s="9"/>
      <c r="H2782" s="9"/>
      <c r="I2782" s="9"/>
      <c r="J2782" s="9"/>
      <c r="K2782" s="9"/>
      <c r="L2782" s="9"/>
      <c r="M2782" s="9"/>
      <c r="N2782" s="9"/>
      <c r="O2782" s="9"/>
      <c r="P2782" s="9"/>
      <c r="Q2782" s="9"/>
      <c r="R2782" s="9"/>
      <c r="S2782" s="9"/>
      <c r="T2782" s="9"/>
      <c r="U2782" s="9"/>
      <c r="V2782" s="9"/>
      <c r="W2782" s="9"/>
      <c r="X2782" s="9"/>
      <c r="Y2782" s="9"/>
      <c r="Z2782" s="9"/>
      <c r="AA2782" s="9"/>
      <c r="AB2782" s="9"/>
      <c r="AC2782" s="9"/>
      <c r="AD2782" s="9"/>
      <c r="AE2782" s="9"/>
      <c r="AF2782" s="9"/>
      <c r="AG2782" s="9"/>
      <c r="AH2782" s="9"/>
      <c r="AI2782" s="9"/>
      <c r="AJ2782" s="9"/>
      <c r="AK2782" s="9"/>
      <c r="AL2782" s="9"/>
      <c r="AM2782" s="9"/>
      <c r="AN2782" s="9"/>
      <c r="AO2782" s="9"/>
      <c r="AP2782" s="9"/>
      <c r="AQ2782" s="9"/>
      <c r="AR2782" s="9"/>
      <c r="AS2782" s="9"/>
      <c r="AT2782" s="9"/>
      <c r="AU2782" s="9"/>
      <c r="AV2782" s="9"/>
      <c r="AW2782" s="9"/>
      <c r="AX2782" s="9"/>
      <c r="AY2782" s="9"/>
      <c r="AZ2782" s="9"/>
      <c r="BA2782" s="9"/>
      <c r="BB2782" s="9"/>
      <c r="BC2782" s="9"/>
      <c r="BD2782" s="9"/>
      <c r="BE2782" s="9"/>
      <c r="BF2782" s="9"/>
      <c r="BG2782" s="9"/>
      <c r="BH2782" s="9"/>
      <c r="BI2782" s="9"/>
      <c r="BJ2782" s="9"/>
      <c r="BK2782" s="9"/>
      <c r="BL2782" s="9"/>
      <c r="BM2782" s="9"/>
      <c r="BN2782" s="9"/>
      <c r="BO2782" s="9"/>
      <c r="BP2782" s="9"/>
      <c r="BQ2782" s="9"/>
      <c r="BR2782" s="9"/>
      <c r="BS2782" s="9"/>
      <c r="BT2782" s="9"/>
      <c r="BU2782" s="9"/>
      <c r="BV2782" s="9"/>
      <c r="BW2782" s="9"/>
      <c r="BX2782" s="9"/>
      <c r="BY2782" s="9"/>
      <c r="BZ2782" s="9"/>
      <c r="CA2782" s="9"/>
      <c r="CB2782" s="9"/>
      <c r="CC2782" s="9"/>
      <c r="CD2782" s="9"/>
      <c r="CE2782" s="9"/>
      <c r="CF2782" s="9"/>
      <c r="CG2782" s="9"/>
      <c r="CH2782" s="9"/>
      <c r="CI2782" s="9"/>
      <c r="CJ2782" s="9"/>
    </row>
    <row r="2783" spans="1:88" hidden="1">
      <c r="A2783" s="9"/>
      <c r="B2783" s="9"/>
      <c r="C2783" s="9"/>
      <c r="D2783" s="9"/>
      <c r="E2783" s="9"/>
      <c r="F2783" s="9"/>
      <c r="G2783" s="9"/>
      <c r="H2783" s="9"/>
      <c r="I2783" s="9"/>
      <c r="J2783" s="9"/>
      <c r="K2783" s="9"/>
      <c r="L2783" s="9"/>
      <c r="M2783" s="9"/>
      <c r="N2783" s="9"/>
      <c r="O2783" s="9"/>
      <c r="P2783" s="9"/>
      <c r="Q2783" s="9"/>
      <c r="R2783" s="9"/>
      <c r="S2783" s="9"/>
      <c r="T2783" s="9"/>
      <c r="U2783" s="9"/>
      <c r="V2783" s="9"/>
      <c r="W2783" s="9"/>
      <c r="X2783" s="9"/>
      <c r="Y2783" s="9"/>
      <c r="Z2783" s="9"/>
      <c r="AA2783" s="9"/>
      <c r="AB2783" s="9"/>
      <c r="AC2783" s="9"/>
      <c r="AD2783" s="9"/>
      <c r="AE2783" s="9"/>
      <c r="AF2783" s="9"/>
      <c r="AG2783" s="9"/>
      <c r="AH2783" s="9"/>
      <c r="AI2783" s="9"/>
      <c r="AJ2783" s="9"/>
      <c r="AK2783" s="9"/>
      <c r="AL2783" s="9"/>
      <c r="AM2783" s="9"/>
      <c r="AN2783" s="9"/>
      <c r="AO2783" s="9"/>
      <c r="AP2783" s="9"/>
      <c r="AQ2783" s="9"/>
      <c r="AR2783" s="9"/>
      <c r="AS2783" s="9"/>
      <c r="AT2783" s="9"/>
      <c r="AU2783" s="9"/>
      <c r="AV2783" s="9"/>
      <c r="AW2783" s="9"/>
      <c r="AX2783" s="9"/>
      <c r="AY2783" s="9"/>
      <c r="AZ2783" s="9"/>
      <c r="BA2783" s="9"/>
      <c r="BB2783" s="9"/>
      <c r="BC2783" s="9"/>
      <c r="BD2783" s="9"/>
      <c r="BE2783" s="9"/>
      <c r="BF2783" s="9"/>
      <c r="BG2783" s="9"/>
      <c r="BH2783" s="9"/>
      <c r="BI2783" s="9"/>
      <c r="BJ2783" s="9"/>
      <c r="BK2783" s="9"/>
      <c r="BL2783" s="9"/>
      <c r="BM2783" s="9"/>
      <c r="BN2783" s="9"/>
      <c r="BO2783" s="9"/>
      <c r="BP2783" s="9"/>
      <c r="BQ2783" s="9"/>
      <c r="BR2783" s="9"/>
      <c r="BS2783" s="9"/>
      <c r="BT2783" s="9"/>
      <c r="BU2783" s="9"/>
      <c r="BV2783" s="9"/>
      <c r="BW2783" s="9"/>
      <c r="BX2783" s="9"/>
      <c r="BY2783" s="9"/>
      <c r="BZ2783" s="9"/>
      <c r="CA2783" s="9"/>
      <c r="CB2783" s="9"/>
      <c r="CC2783" s="9"/>
      <c r="CD2783" s="9"/>
      <c r="CE2783" s="9"/>
      <c r="CF2783" s="9"/>
      <c r="CG2783" s="9"/>
      <c r="CH2783" s="9"/>
      <c r="CI2783" s="9"/>
      <c r="CJ2783" s="9"/>
    </row>
    <row r="2784" spans="1:88" hidden="1">
      <c r="A2784" s="9"/>
      <c r="B2784" s="9"/>
      <c r="C2784" s="9"/>
      <c r="D2784" s="9"/>
      <c r="E2784" s="9"/>
      <c r="F2784" s="9"/>
      <c r="G2784" s="9"/>
      <c r="H2784" s="9"/>
      <c r="I2784" s="9"/>
      <c r="J2784" s="9"/>
      <c r="K2784" s="9"/>
      <c r="L2784" s="9"/>
      <c r="M2784" s="9"/>
      <c r="N2784" s="9"/>
      <c r="O2784" s="9"/>
      <c r="P2784" s="9"/>
      <c r="Q2784" s="9"/>
      <c r="R2784" s="9"/>
      <c r="S2784" s="9"/>
      <c r="T2784" s="9"/>
      <c r="U2784" s="9"/>
      <c r="V2784" s="9"/>
      <c r="W2784" s="9"/>
      <c r="X2784" s="9"/>
      <c r="Y2784" s="9"/>
      <c r="Z2784" s="9"/>
      <c r="AA2784" s="9"/>
      <c r="AB2784" s="9"/>
      <c r="AC2784" s="9"/>
      <c r="AD2784" s="9"/>
      <c r="AE2784" s="9"/>
      <c r="AF2784" s="9"/>
      <c r="AG2784" s="9"/>
      <c r="AH2784" s="9"/>
      <c r="AI2784" s="9"/>
      <c r="AJ2784" s="9"/>
      <c r="AK2784" s="9"/>
      <c r="AL2784" s="9"/>
      <c r="AM2784" s="9"/>
      <c r="AN2784" s="9"/>
      <c r="AO2784" s="9"/>
      <c r="AP2784" s="9"/>
      <c r="AQ2784" s="9"/>
      <c r="AR2784" s="9"/>
      <c r="AS2784" s="9"/>
      <c r="AT2784" s="9"/>
      <c r="AU2784" s="9"/>
      <c r="AV2784" s="9"/>
      <c r="AW2784" s="9"/>
      <c r="AX2784" s="9"/>
      <c r="AY2784" s="9"/>
      <c r="AZ2784" s="9"/>
      <c r="BA2784" s="9"/>
      <c r="BB2784" s="9"/>
      <c r="BC2784" s="9"/>
      <c r="BD2784" s="9"/>
      <c r="BE2784" s="9"/>
      <c r="BF2784" s="9"/>
      <c r="BG2784" s="9"/>
      <c r="BH2784" s="9"/>
      <c r="BI2784" s="9"/>
      <c r="BJ2784" s="9"/>
      <c r="BK2784" s="9"/>
      <c r="BL2784" s="9"/>
      <c r="BM2784" s="9"/>
      <c r="BN2784" s="9"/>
      <c r="BO2784" s="9"/>
      <c r="BP2784" s="9"/>
      <c r="BQ2784" s="9"/>
      <c r="BR2784" s="9"/>
      <c r="BS2784" s="9"/>
      <c r="BT2784" s="9"/>
      <c r="BU2784" s="9"/>
      <c r="BV2784" s="9"/>
      <c r="BW2784" s="9"/>
      <c r="BX2784" s="9"/>
      <c r="BY2784" s="9"/>
      <c r="BZ2784" s="9"/>
      <c r="CA2784" s="9"/>
      <c r="CB2784" s="9"/>
      <c r="CC2784" s="9"/>
      <c r="CD2784" s="9"/>
      <c r="CE2784" s="9"/>
      <c r="CF2784" s="9"/>
      <c r="CG2784" s="9"/>
      <c r="CH2784" s="9"/>
      <c r="CI2784" s="9"/>
      <c r="CJ2784" s="9"/>
    </row>
    <row r="2785" spans="1:27" hidden="1">
      <c r="A2785" s="9"/>
      <c r="B2785" s="9"/>
      <c r="C2785" s="9"/>
      <c r="D2785" s="9"/>
      <c r="E2785" s="9"/>
      <c r="F2785" s="9"/>
      <c r="G2785" s="9"/>
      <c r="H2785" s="9"/>
      <c r="I2785" s="9"/>
      <c r="J2785" s="9"/>
      <c r="K2785" s="9"/>
      <c r="L2785" s="9"/>
      <c r="M2785" s="9"/>
      <c r="N2785" s="9"/>
      <c r="O2785" s="9"/>
      <c r="P2785" s="9"/>
      <c r="Q2785" s="9"/>
      <c r="R2785" s="9"/>
      <c r="S2785" s="9"/>
      <c r="T2785" s="9"/>
      <c r="U2785" s="9"/>
      <c r="V2785" s="9"/>
      <c r="W2785" s="9"/>
      <c r="X2785" s="9"/>
      <c r="Y2785" s="9"/>
      <c r="Z2785" s="9"/>
      <c r="AA2785" s="9"/>
    </row>
  </sheetData>
  <sheetProtection algorithmName="SHA-512" hashValue="CJfDx3e9C+txG0qw9urOzPoFC0KLH3EMQg2+VKJ02Ghsz25vLqpqH3v2hqgojdj4SJbcGLo5tC01Q+zKQORdyg==" saltValue="JmZx3E08L5ZtphvTtl3eeQ==" spinCount="100000" sheet="1" selectLockedCells="1"/>
  <mergeCells count="87">
    <mergeCell ref="O1:T1"/>
    <mergeCell ref="O2:T2"/>
    <mergeCell ref="O3:T3"/>
    <mergeCell ref="O4:T4"/>
    <mergeCell ref="O5:T5"/>
    <mergeCell ref="F2:M5"/>
    <mergeCell ref="D7:S9"/>
    <mergeCell ref="B7:C9"/>
    <mergeCell ref="O16:Q17"/>
    <mergeCell ref="E16:J16"/>
    <mergeCell ref="P40:Q42"/>
    <mergeCell ref="V32:V34"/>
    <mergeCell ref="C24:C26"/>
    <mergeCell ref="D24:O26"/>
    <mergeCell ref="P24:Q26"/>
    <mergeCell ref="V24:V26"/>
    <mergeCell ref="V40:V42"/>
    <mergeCell ref="C32:C34"/>
    <mergeCell ref="D32:O34"/>
    <mergeCell ref="P32:Q34"/>
    <mergeCell ref="C40:C42"/>
    <mergeCell ref="D40:O42"/>
    <mergeCell ref="C20:C22"/>
    <mergeCell ref="D20:Q22"/>
    <mergeCell ref="B10:T10"/>
    <mergeCell ref="C12:D12"/>
    <mergeCell ref="C14:D14"/>
    <mergeCell ref="E14:S14"/>
    <mergeCell ref="C16:D16"/>
    <mergeCell ref="E12:H12"/>
    <mergeCell ref="L12:S12"/>
    <mergeCell ref="C61:C63"/>
    <mergeCell ref="D61:O63"/>
    <mergeCell ref="P61:Q63"/>
    <mergeCell ref="V61:V63"/>
    <mergeCell ref="C48:C50"/>
    <mergeCell ref="D48:O50"/>
    <mergeCell ref="P48:Q50"/>
    <mergeCell ref="V48:V50"/>
    <mergeCell ref="F52:H52"/>
    <mergeCell ref="F54:L54"/>
    <mergeCell ref="C56:C58"/>
    <mergeCell ref="D56:O58"/>
    <mergeCell ref="P56:Q58"/>
    <mergeCell ref="V56:V58"/>
    <mergeCell ref="C65:C67"/>
    <mergeCell ref="D65:O67"/>
    <mergeCell ref="P65:Q67"/>
    <mergeCell ref="V65:V67"/>
    <mergeCell ref="V69:V71"/>
    <mergeCell ref="C69:C71"/>
    <mergeCell ref="D69:O71"/>
    <mergeCell ref="P69:Q71"/>
    <mergeCell ref="C73:C75"/>
    <mergeCell ref="D73:O75"/>
    <mergeCell ref="P73:Q75"/>
    <mergeCell ref="V73:V75"/>
    <mergeCell ref="C93:C95"/>
    <mergeCell ref="D93:O95"/>
    <mergeCell ref="P93:Q95"/>
    <mergeCell ref="V93:V95"/>
    <mergeCell ref="C81:C83"/>
    <mergeCell ref="D81:O83"/>
    <mergeCell ref="P81:Q83"/>
    <mergeCell ref="V81:V83"/>
    <mergeCell ref="C85:C87"/>
    <mergeCell ref="D85:O87"/>
    <mergeCell ref="P85:Q87"/>
    <mergeCell ref="V85:V87"/>
    <mergeCell ref="V89:V91"/>
    <mergeCell ref="D92:O92"/>
    <mergeCell ref="C77:C79"/>
    <mergeCell ref="D77:O79"/>
    <mergeCell ref="P77:Q79"/>
    <mergeCell ref="V77:V79"/>
    <mergeCell ref="C89:C91"/>
    <mergeCell ref="D89:O91"/>
    <mergeCell ref="P89:Q91"/>
    <mergeCell ref="F46:M46"/>
    <mergeCell ref="K52:M52"/>
    <mergeCell ref="E28:H28"/>
    <mergeCell ref="E36:H36"/>
    <mergeCell ref="K28:M28"/>
    <mergeCell ref="F38:M38"/>
    <mergeCell ref="F30:M30"/>
    <mergeCell ref="F44:H44"/>
    <mergeCell ref="K44:M44"/>
  </mergeCells>
  <conditionalFormatting sqref="P24:Q26">
    <cfRule type="expression" dxfId="11" priority="4" stopIfTrue="1">
      <formula>AND(P24&gt;=7.55,P24&lt;=11.04999)</formula>
    </cfRule>
    <cfRule type="expression" dxfId="10" priority="5" stopIfTrue="1">
      <formula>AND(P24&gt;=11.05,P24&lt;=22.54999)</formula>
    </cfRule>
    <cfRule type="expression" dxfId="9" priority="6" stopIfTrue="1">
      <formula>P24&gt;=22.55</formula>
    </cfRule>
  </conditionalFormatting>
  <conditionalFormatting sqref="N38">
    <cfRule type="cellIs" dxfId="8" priority="7" stopIfTrue="1" operator="greaterThanOrEqual">
      <formula>1</formula>
    </cfRule>
  </conditionalFormatting>
  <conditionalFormatting sqref="N30">
    <cfRule type="cellIs" dxfId="7" priority="8" stopIfTrue="1" operator="notEqual">
      <formula>0</formula>
    </cfRule>
  </conditionalFormatting>
  <conditionalFormatting sqref="N46 M54">
    <cfRule type="cellIs" dxfId="6" priority="9" stopIfTrue="1" operator="equal">
      <formula>1</formula>
    </cfRule>
  </conditionalFormatting>
  <conditionalFormatting sqref="P32:Q34 P40:Q42 P56:Q58 P61:Q63 P65:Q67 P69:Q71 P73:Q75 P77:Q79 P81:Q83 P85:Q87 P89:Q91 P93:Q95">
    <cfRule type="cellIs" dxfId="5" priority="10" stopIfTrue="1" operator="between">
      <formula>0.01</formula>
      <formula>0.26</formula>
    </cfRule>
    <cfRule type="cellIs" dxfId="4" priority="11" stopIfTrue="1" operator="between">
      <formula>0.26</formula>
      <formula>0.9999</formula>
    </cfRule>
    <cfRule type="cellIs" dxfId="3" priority="12" stopIfTrue="1" operator="equal">
      <formula>1</formula>
    </cfRule>
  </conditionalFormatting>
  <conditionalFormatting sqref="P48">
    <cfRule type="cellIs" dxfId="2" priority="1" operator="greaterThan">
      <formula>4</formula>
    </cfRule>
    <cfRule type="cellIs" dxfId="1" priority="2" stopIfTrue="1" operator="between">
      <formula>1</formula>
      <formula>2</formula>
    </cfRule>
    <cfRule type="cellIs" dxfId="0" priority="3" stopIfTrue="1" operator="between">
      <formula>3</formula>
      <formula>4</formula>
    </cfRule>
  </conditionalFormatting>
  <pageMargins left="0.7" right="0.7" top="0.75" bottom="0.75" header="0.3" footer="0.3"/>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EVAL. GRAL</vt:lpstr>
      <vt:lpstr>QUIMICOS</vt:lpstr>
      <vt:lpstr>RESUMEN</vt:lpstr>
      <vt:lpstr>'EVAL. GRAL'!Área_de_impresión</vt:lpstr>
      <vt:lpstr>QUIMICOS!Área_de_impresión</vt:lpstr>
      <vt:lpstr>RESUMEN!Área_de_impresión</vt:lpstr>
    </vt:vector>
  </TitlesOfParts>
  <Company>lalippa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ergo-CHECK-premappatura rischi ARTIGIANATO</dc:title>
  <dc:subject>v3.0 del 26/10/09</dc:subject>
  <dc:creator>CENEA;EPM</dc:creator>
  <cp:lastModifiedBy>Benjamin Carpio</cp:lastModifiedBy>
  <cp:lastPrinted>2021-10-23T07:18:18Z</cp:lastPrinted>
  <dcterms:created xsi:type="dcterms:W3CDTF">2006-04-20T15:30:57Z</dcterms:created>
  <dcterms:modified xsi:type="dcterms:W3CDTF">2022-01-31T23:58:50Z</dcterms:modified>
</cp:coreProperties>
</file>